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chartsheets/sheet1.xml" ContentType="application/vnd.openxmlformats-officedocument.spreadsheetml.chartsheet+xml"/>
  <Override PartName="/xl/drawings/drawing1.xml" ContentType="application/vnd.openxmlformats-officedocument.drawing+xml"/>
  <Override PartName="/xl/chartsheets/sheet2.xml" ContentType="application/vnd.openxmlformats-officedocument.spreadsheetml.chartsheet+xml"/>
  <Override PartName="/xl/drawings/drawing2.xml" ContentType="application/vnd.openxmlformats-officedocument.drawing+xml"/>
  <Override PartName="/xl/chartsheets/sheet3.xml" ContentType="application/vnd.openxmlformats-officedocument.spreadsheetml.chartsheet+xml"/>
  <Override PartName="/xl/drawings/drawing3.xml" ContentType="application/vnd.openxmlformats-officedocument.drawing+xml"/>
  <Override PartName="/xl/chartsheets/sheet4.xml" ContentType="application/vnd.openxmlformats-officedocument.spreadsheetml.chartsheet+xml"/>
  <Override PartName="/xl/drawings/drawing4.xml" ContentType="application/vnd.openxmlformats-officedocument.drawing+xml"/>
  <Override PartName="/xl/chartsheets/sheet5.xml" ContentType="application/vnd.openxmlformats-officedocument.spreadsheetml.chartsheet+xml"/>
  <Override PartName="/xl/drawings/drawing5.xml" ContentType="application/vnd.openxmlformats-officedocument.drawing+xml"/>
  <Override PartName="/xl/chartsheets/sheet6.xml" ContentType="application/vnd.openxmlformats-officedocument.spreadsheetml.chartsheet+xml"/>
  <Override PartName="/xl/drawings/drawing6.xml" ContentType="application/vnd.openxmlformats-officedocument.drawing+xml"/>
  <Override PartName="/xl/chartsheets/sheet7.xml" ContentType="application/vnd.openxmlformats-officedocument.spreadsheetml.chartsheet+xml"/>
  <Override PartName="/xl/drawings/drawing7.xml" ContentType="application/vnd.openxmlformats-officedocument.drawing+xml"/>
  <Override PartName="/xl/chartsheets/sheet8.xml" ContentType="application/vnd.openxmlformats-officedocument.spreadsheetml.chartsheet+xml"/>
  <Override PartName="/xl/drawings/drawing8.xml" ContentType="application/vnd.openxmlformats-officedocument.drawing+xml"/>
  <Override PartName="/xl/chartsheets/sheet9.xml" ContentType="application/vnd.openxmlformats-officedocument.spreadsheetml.chartsheet+xml"/>
  <Override PartName="/xl/drawings/drawing9.xml" ContentType="application/vnd.openxmlformats-officedocument.drawing+xml"/>
  <Override PartName="/xl/chartsheets/sheet10.xml" ContentType="application/vnd.openxmlformats-officedocument.spreadsheetml.chartsheet+xml"/>
  <Override PartName="/xl/drawings/drawing10.xml" ContentType="application/vnd.openxmlformats-officedocument.drawing+xml"/>
  <Override PartName="/xl/chartsheets/sheet11.xml" ContentType="application/vnd.openxmlformats-officedocument.spreadsheetml.chartsheet+xml"/>
  <Override PartName="/xl/drawings/drawing11.xml" ContentType="application/vnd.openxmlformats-officedocument.drawing+xml"/>
  <Override PartName="/xl/chartsheets/sheet12.xml" ContentType="application/vnd.openxmlformats-officedocument.spreadsheetml.chartsheet+xml"/>
  <Override PartName="/xl/drawings/drawing12.xml" ContentType="application/vnd.openxmlformats-officedocument.drawing+xml"/>
  <Override PartName="/xl/chartsheets/sheet13.xml" ContentType="application/vnd.openxmlformats-officedocument.spreadsheetml.chartsheet+xml"/>
  <Override PartName="/xl/drawings/drawing13.xml" ContentType="application/vnd.openxmlformats-officedocument.drawing+xml"/>
  <Override PartName="/xl/chartsheets/sheet14.xml" ContentType="application/vnd.openxmlformats-officedocument.spreadsheetml.chartsheet+xml"/>
  <Override PartName="/xl/drawings/drawing14.xml" ContentType="application/vnd.openxmlformats-officedocument.drawing+xml"/>
  <Override PartName="/xl/chartsheets/sheet15.xml" ContentType="application/vnd.openxmlformats-officedocument.spreadsheetml.chartsheet+xml"/>
  <Override PartName="/xl/drawings/drawing15.xml" ContentType="application/vnd.openxmlformats-officedocument.drawing+xml"/>
  <Override PartName="/xl/chartsheets/sheet16.xml" ContentType="application/vnd.openxmlformats-officedocument.spreadsheetml.chartsheet+xml"/>
  <Override PartName="/xl/drawings/drawing16.xml" ContentType="application/vnd.openxmlformats-officedocument.drawing+xml"/>
  <Override PartName="/xl/chartsheets/sheet17.xml" ContentType="application/vnd.openxmlformats-officedocument.spreadsheetml.chartsheet+xml"/>
  <Override PartName="/xl/drawings/drawing17.xml" ContentType="application/vnd.openxmlformats-officedocument.drawing+xml"/>
  <Override PartName="/xl/chartsheets/sheet18.xml" ContentType="application/vnd.openxmlformats-officedocument.spreadsheetml.chartsheet+xml"/>
  <Override PartName="/xl/drawings/drawing18.xml" ContentType="application/vnd.openxmlformats-officedocument.drawing+xml"/>
  <Override PartName="/xl/chartsheets/sheet19.xml" ContentType="application/vnd.openxmlformats-officedocument.spreadsheetml.chartsheet+xml"/>
  <Override PartName="/xl/drawings/drawing19.xml" ContentType="application/vnd.openxmlformats-officedocument.drawing+xml"/>
  <Override PartName="/xl/chartsheets/sheet20.xml" ContentType="application/vnd.openxmlformats-officedocument.spreadsheetml.chartsheet+xml"/>
  <Override PartName="/xl/drawings/drawing20.xml" ContentType="application/vnd.openxmlformats-officedocument.drawing+xml"/>
  <Override PartName="/xl/chartsheets/sheet21.xml" ContentType="application/vnd.openxmlformats-officedocument.spreadsheetml.chartsheet+xml"/>
  <Override PartName="/xl/drawings/drawing21.xml" ContentType="application/vnd.openxmlformats-officedocument.drawing+xml"/>
  <Override PartName="/xl/chartsheets/sheet22.xml" ContentType="application/vnd.openxmlformats-officedocument.spreadsheetml.chartsheet+xml"/>
  <Override PartName="/xl/drawings/drawing22.xml" ContentType="application/vnd.openxmlformats-officedocument.drawing+xml"/>
  <Override PartName="/xl/chartsheets/sheet23.xml" ContentType="application/vnd.openxmlformats-officedocument.spreadsheetml.chartsheet+xml"/>
  <Override PartName="/xl/drawings/drawing2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2" activeTab="30" autoFilterDateGrouping="1"/>
  </bookViews>
  <sheets>
    <sheet xmlns:r="http://schemas.openxmlformats.org/officeDocument/2006/relationships" name="Welcome" sheetId="1" state="visible" r:id="rId1"/>
    <sheet xmlns:r="http://schemas.openxmlformats.org/officeDocument/2006/relationships" name="Color Key" sheetId="2" state="visible" r:id="rId2"/>
    <sheet xmlns:r="http://schemas.openxmlformats.org/officeDocument/2006/relationships" name="Using This Workbook" sheetId="3" state="visible" r:id="rId3"/>
    <sheet xmlns:r="http://schemas.openxmlformats.org/officeDocument/2006/relationships" name="Excel Formulas" sheetId="4" state="visible" r:id="rId4"/>
    <sheet xmlns:r="http://schemas.openxmlformats.org/officeDocument/2006/relationships" name="Named Ranges" sheetId="5" state="visible" r:id="rId5"/>
    <sheet xmlns:r="http://schemas.openxmlformats.org/officeDocument/2006/relationships" name="Data Analytics" sheetId="6" state="visible" r:id="rId6"/>
    <sheet xmlns:r="http://schemas.openxmlformats.org/officeDocument/2006/relationships" name="Claude for Excel" sheetId="7" state="visible" r:id="rId7"/>
    <sheet xmlns:r="http://schemas.openxmlformats.org/officeDocument/2006/relationships" name="Chapter 6 International Parity" sheetId="8" state="visible" r:id="rId8"/>
    <sheet xmlns:r="http://schemas.openxmlformats.org/officeDocument/2006/relationships" name="Interest Rate Parity" sheetId="9" state="visible" r:id="rId9"/>
    <sheet xmlns:r="http://schemas.openxmlformats.org/officeDocument/2006/relationships" name="Chapter 7 Options" sheetId="10" state="visible" r:id="rId10"/>
    <sheet xmlns:r="http://schemas.openxmlformats.org/officeDocument/2006/relationships" name="data" sheetId="11" state="hidden" r:id="rId11"/>
    <sheet xmlns:r="http://schemas.openxmlformats.org/officeDocument/2006/relationships" name="PnL Chart Long Stock" sheetId="12" state="visible" r:id="rId12"/>
    <sheet xmlns:r="http://schemas.openxmlformats.org/officeDocument/2006/relationships" name="PnL Chart Long Call" sheetId="13" state="visible" r:id="rId13"/>
    <sheet xmlns:r="http://schemas.openxmlformats.org/officeDocument/2006/relationships" name="PnL Chart Long Stock v Call" sheetId="14" state="visible" r:id="rId14"/>
    <sheet xmlns:r="http://schemas.openxmlformats.org/officeDocument/2006/relationships" name="PnL Chart Short Call" sheetId="15" state="visible" r:id="rId15"/>
    <sheet xmlns:r="http://schemas.openxmlformats.org/officeDocument/2006/relationships" name="PnL Chart Stock v Short Call" sheetId="16" state="visible" r:id="rId16"/>
    <sheet xmlns:r="http://schemas.openxmlformats.org/officeDocument/2006/relationships" name="PnL Chart Long Put" sheetId="17" state="visible" r:id="rId17"/>
    <sheet xmlns:r="http://schemas.openxmlformats.org/officeDocument/2006/relationships" name="PnL Chart Short Put" sheetId="18" state="visible" r:id="rId18"/>
    <sheet xmlns:r="http://schemas.openxmlformats.org/officeDocument/2006/relationships" name="PnL Chart Stock v Long Put" sheetId="19" state="visible" r:id="rId19"/>
    <sheet xmlns:r="http://schemas.openxmlformats.org/officeDocument/2006/relationships" name="PnL Chart Stock v Short Put" sheetId="20" state="visible" r:id="rId20"/>
    <sheet xmlns:r="http://schemas.openxmlformats.org/officeDocument/2006/relationships" name="option fx hedge" sheetId="21" state="visible" r:id="rId21"/>
    <sheet xmlns:r="http://schemas.openxmlformats.org/officeDocument/2006/relationships" name="PnL Chart Long GBPUSD Put" sheetId="22" state="visible" r:id="rId22"/>
    <sheet xmlns:r="http://schemas.openxmlformats.org/officeDocument/2006/relationships" name="Chapter 8 Transaction Hedging" sheetId="23" state="visible" r:id="rId23"/>
    <sheet xmlns:r="http://schemas.openxmlformats.org/officeDocument/2006/relationships" name="Transaction Hedging (Receivable" sheetId="24" state="visible" r:id="rId24"/>
    <sheet xmlns:r="http://schemas.openxmlformats.org/officeDocument/2006/relationships" name="Transaction Hedging (Payables)" sheetId="25" state="visible" r:id="rId25"/>
    <sheet xmlns:r="http://schemas.openxmlformats.org/officeDocument/2006/relationships" name="Chapter 15  Intl Portffolio Man" sheetId="26" state="visible" r:id="rId26"/>
    <sheet xmlns:r="http://schemas.openxmlformats.org/officeDocument/2006/relationships" name="Correl ZM + UAL" sheetId="27" state="visible" r:id="rId27"/>
    <sheet xmlns:r="http://schemas.openxmlformats.org/officeDocument/2006/relationships" name="CHART Correlation 250d" sheetId="28" state="visible" r:id="rId28"/>
    <sheet xmlns:r="http://schemas.openxmlformats.org/officeDocument/2006/relationships" name="CHART Correlation multi Period" sheetId="29" state="visible" r:id="rId29"/>
    <sheet xmlns:r="http://schemas.openxmlformats.org/officeDocument/2006/relationships" name="ZM" sheetId="30" state="visible" r:id="rId30"/>
    <sheet xmlns:r="http://schemas.openxmlformats.org/officeDocument/2006/relationships" name="ZM Investment" sheetId="31" state="visible" r:id="rId31"/>
    <sheet xmlns:r="http://schemas.openxmlformats.org/officeDocument/2006/relationships" name="UAL" sheetId="32" state="visible" r:id="rId32"/>
    <sheet xmlns:r="http://schemas.openxmlformats.org/officeDocument/2006/relationships" name="UAL Investment" sheetId="33" state="visible" r:id="rId33"/>
    <sheet xmlns:r="http://schemas.openxmlformats.org/officeDocument/2006/relationships" name="Portfolio" sheetId="34" state="visible" r:id="rId34"/>
    <sheet xmlns:r="http://schemas.openxmlformats.org/officeDocument/2006/relationships" name="CHART ZM + UAL Investment" sheetId="35" state="visible" r:id="rId35"/>
    <sheet xmlns:r="http://schemas.openxmlformats.org/officeDocument/2006/relationships" name="CHART ZM + UAL Investment Compa" sheetId="36" state="visible" r:id="rId36"/>
    <sheet xmlns:r="http://schemas.openxmlformats.org/officeDocument/2006/relationships" name="Sharpe" sheetId="37" state="visible" r:id="rId37"/>
    <sheet xmlns:r="http://schemas.openxmlformats.org/officeDocument/2006/relationships" name="GBTC" sheetId="38" state="hidden" r:id="rId38"/>
    <sheet xmlns:r="http://schemas.openxmlformats.org/officeDocument/2006/relationships" name="GLD" sheetId="39" state="hidden" r:id="rId39"/>
    <sheet xmlns:r="http://schemas.openxmlformats.org/officeDocument/2006/relationships" name="IEF" sheetId="40" state="hidden" r:id="rId40"/>
    <sheet xmlns:r="http://schemas.openxmlformats.org/officeDocument/2006/relationships" name="EWJ" sheetId="41" state="hidden" r:id="rId41"/>
    <sheet xmlns:r="http://schemas.openxmlformats.org/officeDocument/2006/relationships" name="EZU" sheetId="42" state="hidden" r:id="rId42"/>
    <sheet xmlns:r="http://schemas.openxmlformats.org/officeDocument/2006/relationships" name="EWA" sheetId="43" state="hidden" r:id="rId43"/>
    <sheet xmlns:r="http://schemas.openxmlformats.org/officeDocument/2006/relationships" name="SPY" sheetId="44" state="hidden" r:id="rId44"/>
    <sheet xmlns:r="http://schemas.openxmlformats.org/officeDocument/2006/relationships" name="correl" sheetId="45" state="hidden" r:id="rId45"/>
    <sheet xmlns:r="http://schemas.openxmlformats.org/officeDocument/2006/relationships" name="CHART Chart2" sheetId="46" state="visible" r:id="rId46"/>
    <sheet xmlns:r="http://schemas.openxmlformats.org/officeDocument/2006/relationships" name="Copy of Chart2" sheetId="47" state="visible" r:id="rId47"/>
    <sheet xmlns:r="http://schemas.openxmlformats.org/officeDocument/2006/relationships" name="Equities" sheetId="48" state="visible" r:id="rId48"/>
    <sheet xmlns:r="http://schemas.openxmlformats.org/officeDocument/2006/relationships" name="Equities Chart" sheetId="49" state="visible" r:id="rId49"/>
    <sheet xmlns:r="http://schemas.openxmlformats.org/officeDocument/2006/relationships" name="Equities wBTC" sheetId="50" state="visible" r:id="rId50"/>
    <sheet xmlns:r="http://schemas.openxmlformats.org/officeDocument/2006/relationships" name="Equities wBTC Chart" sheetId="51" state="visible" r:id="rId51"/>
    <sheet xmlns:r="http://schemas.openxmlformats.org/officeDocument/2006/relationships" name="Asset Classes" sheetId="52" state="visible" r:id="rId52"/>
    <sheet xmlns:r="http://schemas.openxmlformats.org/officeDocument/2006/relationships" name="Asset Classes Chart" sheetId="53" state="visible" r:id="rId53"/>
    <sheet xmlns:r="http://schemas.openxmlformats.org/officeDocument/2006/relationships" name="Asset Classes wBTC" sheetId="54" state="visible" r:id="rId54"/>
    <sheet xmlns:r="http://schemas.openxmlformats.org/officeDocument/2006/relationships" name="Asset Classes wBTC Chart" sheetId="55" state="visible" r:id="rId55"/>
    <sheet xmlns:r="http://schemas.openxmlformats.org/officeDocument/2006/relationships" name="Comparison Chart" sheetId="56" state="visible" r:id="rId56"/>
  </sheets>
  <definedNames>
    <definedName name="bot_stock">data!$F$3</definedName>
    <definedName name="call_price">'Transaction Hedging (Payables)'!$F$15</definedName>
    <definedName name="call_strike">'Transaction Hedging (Payables)'!$F$14</definedName>
    <definedName name="contract_notional_value_payable">'Transaction Hedging (Payables)'!$F$6</definedName>
    <definedName name="current_spot_price_payable">'Transaction Hedging (Payables)'!$F$7</definedName>
    <definedName name="for_GBPUSD">'Transaction Hedging (Receivable'!$F$12</definedName>
    <definedName name="forward_1y_GBPUSD">'Interest Rate Parity'!$C$6</definedName>
    <definedName name="forward_price_payable">'Transaction Hedging (Payables)'!$F$12</definedName>
    <definedName name="future_spot_price_payable">'Transaction Hedging (Payables)'!$C$35:$C$47</definedName>
    <definedName name="fv_put_outlay">'Transaction Hedging (Receivable'!$F$28</definedName>
    <definedName name="gbpusd_1y_scenario">'Transaction Hedging (Receivable'!$C$33:$C$45</definedName>
    <definedName name="hedge_no">'Transaction Hedging (Receivable'!$D$33:$D$45</definedName>
    <definedName name="invest">'Interest Rate Parity'!$C$5</definedName>
    <definedName name="named_range">'Transaction Hedging (Payables)'!$G$15</definedName>
    <definedName name="put_price">'Transaction Hedging (Receivable'!$F$15</definedName>
    <definedName name="rate_1y_UK">'Interest Rate Parity'!$C$3</definedName>
    <definedName name="rate_1y_US">'Interest Rate Parity'!$C$2</definedName>
    <definedName name="rate_uk_1y_payable">'Transaction Hedging (Payables)'!$F$10</definedName>
    <definedName name="rate_us_1y_payable">'Transaction Hedging (Payables)'!$F$9</definedName>
    <definedName name="recievable">'Transaction Hedging (Receivable'!$F$6</definedName>
    <definedName name="spot_GBPUSD">'Interest Rate Parity'!$C$4</definedName>
    <definedName name="spot_price">data!$E$6:$E$18</definedName>
    <definedName name="x_call40">data!$G$3</definedName>
    <definedName name="x_put">'Transaction Hedging (Receivable'!$F$14</definedName>
  </definedNames>
  <calcPr calcId="191029" fullCalcOnLoad="1" iterateDelta="0.0001"/>
</workbook>
</file>

<file path=xl/styles.xml><?xml version="1.0" encoding="utf-8"?>
<styleSheet xmlns="http://schemas.openxmlformats.org/spreadsheetml/2006/main">
  <numFmts count="11">
    <numFmt numFmtId="164" formatCode="&quot;$&quot;#,##0.00"/>
    <numFmt numFmtId="165" formatCode="[$£]#,##0.00"/>
    <numFmt numFmtId="166" formatCode="_(&quot;$&quot;* #,##0_);_(&quot;$&quot;* \(#,##0\);_(&quot;$&quot;* &quot;-&quot;??_);_(@_)"/>
    <numFmt numFmtId="167" formatCode="_(&quot;$&quot;* #,##0.00_);_(&quot;$&quot;* \(#,##0.00\);_(&quot;$&quot;* &quot;-&quot;??_);_(@_)"/>
    <numFmt numFmtId="168" formatCode="&quot;$&quot;#,##0.00_);[Red]\(&quot;$&quot;#,##0.00\)"/>
    <numFmt numFmtId="169" formatCode="&quot;$&quot;#,##0_);[Red]\(&quot;$&quot;#,##0\)"/>
    <numFmt numFmtId="170" formatCode="&quot;$&quot;#,##0"/>
    <numFmt numFmtId="171" formatCode="[$£-809]#,##0"/>
    <numFmt numFmtId="172" formatCode="[$£]#,##0"/>
    <numFmt numFmtId="173" formatCode="0.0%"/>
    <numFmt numFmtId="174" formatCode="0.0000%"/>
  </numFmts>
  <fonts count="74">
    <font>
      <name val="Open Sans"/>
      <color rgb="FF000000"/>
      <sz val="10"/>
      <scheme val="minor"/>
    </font>
    <font>
      <name val="Open Sans"/>
      <family val="2"/>
      <color theme="1"/>
      <sz val="11"/>
      <scheme val="minor"/>
    </font>
    <font>
      <name val="Open Sans"/>
      <family val="2"/>
      <color theme="1"/>
      <sz val="18"/>
      <scheme val="minor"/>
    </font>
    <font>
      <name val="Open Sans"/>
      <family val="2"/>
      <color theme="1"/>
      <sz val="15"/>
      <scheme val="minor"/>
    </font>
    <font>
      <name val="Open Sans"/>
      <family val="2"/>
      <color rgb="FF000000"/>
      <sz val="18"/>
    </font>
    <font>
      <name val="Open Sans"/>
      <family val="2"/>
      <b val="1"/>
      <color theme="1"/>
      <sz val="18"/>
      <scheme val="minor"/>
    </font>
    <font>
      <name val="Open Sans"/>
      <family val="2"/>
      <b val="1"/>
      <color theme="1"/>
      <sz val="10"/>
      <scheme val="minor"/>
    </font>
    <font>
      <name val="Open Sans"/>
      <family val="2"/>
      <b val="1"/>
      <color theme="1"/>
      <sz val="15"/>
      <scheme val="minor"/>
    </font>
    <font>
      <name val="Open Sans"/>
      <family val="2"/>
      <color rgb="FF0000FF"/>
      <sz val="18"/>
      <scheme val="minor"/>
    </font>
    <font>
      <name val="Open Sans"/>
      <family val="2"/>
      <color rgb="FF0000FF"/>
      <sz val="15"/>
      <scheme val="minor"/>
    </font>
    <font>
      <name val="Open Sans"/>
      <family val="2"/>
      <color rgb="FF000000"/>
      <sz val="10"/>
      <scheme val="minor"/>
    </font>
    <font>
      <name val="Open Sans"/>
      <family val="2"/>
      <color rgb="FFFF0000"/>
      <sz val="11"/>
      <scheme val="minor"/>
    </font>
    <font>
      <name val="Open Sans"/>
      <family val="2"/>
      <b val="1"/>
      <color theme="1"/>
      <sz val="11"/>
      <scheme val="minor"/>
    </font>
    <font>
      <name val="Open Sans"/>
      <family val="2"/>
      <color theme="1"/>
      <sz val="18"/>
    </font>
    <font>
      <name val="Open Sans"/>
      <family val="2"/>
      <color theme="1"/>
      <sz val="36"/>
    </font>
    <font>
      <name val="Open Sans"/>
      <family val="2"/>
      <color theme="4"/>
      <sz val="18"/>
    </font>
    <font>
      <name val="Open Sans"/>
      <family val="2"/>
      <b val="1"/>
      <color theme="1"/>
      <sz val="18"/>
    </font>
    <font>
      <name val="Open Sans"/>
      <family val="2"/>
      <sz val="11"/>
    </font>
    <font>
      <name val="Open Sans"/>
      <family val="2"/>
      <color theme="1"/>
      <sz val="11"/>
    </font>
    <font>
      <name val="Open Sans"/>
      <family val="2"/>
      <sz val="10"/>
    </font>
    <font>
      <name val="Open Sans"/>
      <family val="2"/>
      <color theme="1"/>
      <sz val="22"/>
      <scheme val="minor"/>
    </font>
    <font>
      <name val="Open Sans"/>
      <family val="2"/>
      <b val="1"/>
      <color rgb="FF0000FF"/>
      <sz val="18"/>
      <scheme val="minor"/>
    </font>
    <font>
      <name val="Open Sans"/>
      <family val="2"/>
      <color theme="1"/>
      <sz val="18"/>
    </font>
    <font>
      <name val="Open Sans"/>
      <family val="2"/>
      <b val="1"/>
      <color theme="1"/>
      <sz val="18"/>
    </font>
    <font>
      <name val="Open Sans"/>
      <family val="2"/>
      <color theme="1"/>
      <sz val="18"/>
      <u val="single"/>
      <scheme val="minor"/>
    </font>
    <font>
      <name val="Open Sans"/>
      <b val="1"/>
      <color rgb="FF000000"/>
      <sz val="18"/>
    </font>
    <font>
      <name val="Open Sans"/>
      <family val="2"/>
      <b val="1"/>
      <color theme="1"/>
      <sz val="18"/>
      <u val="single"/>
    </font>
    <font>
      <name val="Open Sans"/>
      <family val="2"/>
      <color rgb="FF0000FF"/>
      <sz val="14"/>
      <scheme val="minor"/>
    </font>
    <font>
      <name val="Open Sans"/>
      <family val="2"/>
      <color theme="1"/>
      <sz val="14"/>
      <scheme val="minor"/>
    </font>
    <font>
      <name val="Open Sans"/>
      <family val="2"/>
      <color rgb="FFFF0000"/>
      <sz val="14"/>
      <scheme val="minor"/>
    </font>
    <font>
      <name val="Open Sans"/>
      <family val="2"/>
      <b val="1"/>
      <color theme="1"/>
      <sz val="14"/>
      <scheme val="minor"/>
    </font>
    <font>
      <name val="Open Sans"/>
      <family val="2"/>
      <b val="1"/>
      <color rgb="FFFF0000"/>
      <sz val="14"/>
      <scheme val="minor"/>
    </font>
    <font>
      <name val="Open Sans"/>
      <family val="2"/>
      <color rgb="FF0000FF"/>
      <sz val="11"/>
      <scheme val="minor"/>
    </font>
    <font>
      <name val="Open Sans"/>
      <color rgb="FF0000FF"/>
      <sz val="11"/>
    </font>
    <font>
      <name val="Open Sans"/>
      <family val="2"/>
      <b val="1"/>
      <color rgb="FFFF0000"/>
      <sz val="11"/>
      <scheme val="minor"/>
    </font>
    <font>
      <name val="Open Sans"/>
      <color rgb="FF0000FF"/>
      <sz val="18"/>
    </font>
    <font>
      <name val="Open Sans"/>
      <family val="2"/>
      <color rgb="FF0000FF"/>
      <sz val="18"/>
    </font>
    <font>
      <name val="Open Sans"/>
      <family val="2"/>
      <color rgb="FF0000FF"/>
      <sz val="11"/>
    </font>
    <font>
      <name val="Open Sans"/>
      <family val="2"/>
      <b val="1"/>
      <color theme="1"/>
      <sz val="11"/>
    </font>
    <font>
      <name val="Open Sans"/>
      <b val="1"/>
      <color rgb="00FFFFFF"/>
      <sz val="18"/>
    </font>
    <font>
      <name val="Open Sans"/>
      <i val="1"/>
      <color rgb="00595959"/>
      <sz val="11"/>
    </font>
    <font>
      <name val="Open Sans"/>
      <b val="1"/>
      <color rgb="00FFFFFF"/>
      <sz val="11"/>
    </font>
    <font>
      <name val="Open Sans"/>
      <color rgb="00595959"/>
      <sz val="11"/>
    </font>
    <font>
      <name val="Open Sans"/>
      <color rgb="00024731"/>
      <sz val="11"/>
      <u val="single"/>
    </font>
    <font>
      <name val="Open Sans"/>
      <color rgb="FF000000"/>
      <sz val="18"/>
    </font>
    <font>
      <name val="Open Sans"/>
      <sz val="18"/>
    </font>
    <font>
      <name val="Open Sans"/>
      <color rgb="000000FF"/>
      <sz val="15"/>
    </font>
    <font>
      <name val="Open Sans"/>
      <color rgb="000000FF"/>
      <sz val="18"/>
    </font>
    <font>
      <name val="Open Sans"/>
      <color rgb="FF0000FF"/>
      <sz val="18"/>
    </font>
    <font>
      <name val="Open Sans"/>
      <sz val="11"/>
    </font>
    <font>
      <name val="Open Sans"/>
      <color rgb="000000FF"/>
      <sz val="11"/>
    </font>
    <font>
      <name val="Open Sans"/>
      <sz val="18"/>
      <u val="single"/>
    </font>
    <font>
      <name val="Open Sans"/>
      <b val="1"/>
      <color rgb="00FFFFFF"/>
      <sz val="20"/>
    </font>
    <font>
      <name val="Open Sans"/>
      <b val="1"/>
      <sz val="11"/>
    </font>
    <font>
      <name val="Open Sans"/>
      <color rgb="00333333"/>
      <sz val="11"/>
    </font>
    <font>
      <name val="Open Sans"/>
      <color rgb="009900FF"/>
      <sz val="11"/>
    </font>
    <font>
      <name val="Open Sans"/>
      <color rgb="00006100"/>
      <sz val="11"/>
    </font>
    <font>
      <name val="Open Sans"/>
      <color rgb="00000000"/>
      <sz val="11"/>
    </font>
    <font>
      <name val="Open Sans"/>
      <b val="1"/>
      <color rgb="00024731"/>
      <sz val="12"/>
    </font>
    <font>
      <name val="Open Sans"/>
      <color rgb="00000000"/>
      <sz val="10"/>
    </font>
    <font>
      <name val="Open Sans"/>
      <color rgb="000000FF"/>
      <sz val="10"/>
    </font>
    <font>
      <name val="Open Sans"/>
      <color rgb="009900FF"/>
      <sz val="10"/>
    </font>
    <font>
      <name val="Open Sans"/>
      <color rgb="00006100"/>
      <sz val="10"/>
    </font>
    <font>
      <name val="Open Sans"/>
      <i val="1"/>
      <color rgb="00024731"/>
      <sz val="9"/>
      <u val="single"/>
    </font>
    <font>
      <name val="Open Sans"/>
      <i val="1"/>
      <color rgb="00024731"/>
      <sz val="10"/>
      <u val="single"/>
    </font>
    <font>
      <name val="Open Sans"/>
      <b val="1"/>
      <color rgb="00024731"/>
      <sz val="14"/>
    </font>
    <font>
      <name val="Open Sans"/>
      <b val="1"/>
      <color rgb="00000000"/>
      <sz val="11"/>
    </font>
    <font>
      <name val="Open Sans"/>
      <color rgb="00595959"/>
      <sz val="10"/>
    </font>
    <font>
      <name val="Open Sans"/>
      <b val="1"/>
      <color rgb="00024731"/>
      <sz val="11"/>
    </font>
    <font>
      <name val="Open Sans"/>
      <i val="1"/>
      <color rgb="00333333"/>
      <sz val="10"/>
    </font>
    <font>
      <name val="Open Sans"/>
      <b val="1"/>
      <color rgb="00FFFFFF"/>
      <sz val="22"/>
    </font>
    <font>
      <name val="Open Sans"/>
      <b val="1"/>
      <color rgb="00024731"/>
      <sz val="13"/>
    </font>
    <font>
      <name val="Open Sans"/>
      <b val="1"/>
      <color rgb="00024731"/>
      <sz val="11"/>
      <u val="single"/>
    </font>
    <font>
      <name val="Open Sans"/>
      <i val="1"/>
      <color rgb="00024731"/>
      <sz val="11"/>
      <u val="single"/>
    </font>
  </fonts>
  <fills count="15">
    <fill>
      <patternFill/>
    </fill>
    <fill>
      <patternFill patternType="gray125"/>
    </fill>
    <fill>
      <patternFill patternType="solid">
        <fgColor rgb="FFFCE5CD"/>
        <bgColor rgb="FFFCE5CD"/>
      </patternFill>
    </fill>
    <fill>
      <patternFill patternType="solid">
        <fgColor theme="0"/>
        <bgColor theme="0"/>
      </patternFill>
    </fill>
    <fill>
      <patternFill patternType="solid">
        <fgColor rgb="FFFFF2CC"/>
        <bgColor rgb="FFFFF2CC"/>
      </patternFill>
    </fill>
    <fill>
      <patternFill patternType="solid">
        <fgColor rgb="FFF3F3F3"/>
        <bgColor rgb="FFF3F3F3"/>
      </patternFill>
    </fill>
    <fill>
      <patternFill patternType="solid">
        <fgColor rgb="FFCFE2F3"/>
        <bgColor rgb="FFCFE2F3"/>
      </patternFill>
    </fill>
    <fill>
      <patternFill patternType="solid">
        <fgColor rgb="FFFFFF00"/>
        <bgColor rgb="FFFFFF00"/>
      </patternFill>
    </fill>
    <fill>
      <patternFill patternType="solid">
        <fgColor rgb="FFFFFFFF"/>
        <bgColor rgb="FFFFFFFF"/>
      </patternFill>
    </fill>
    <fill>
      <patternFill patternType="solid">
        <fgColor rgb="FFEAD1DC"/>
        <bgColor rgb="FFEAD1DC"/>
      </patternFill>
    </fill>
    <fill>
      <patternFill patternType="solid">
        <fgColor rgb="00024731"/>
      </patternFill>
    </fill>
    <fill>
      <patternFill patternType="solid">
        <fgColor rgb="00E6EEEA"/>
      </patternFill>
    </fill>
    <fill>
      <patternFill patternType="solid">
        <fgColor rgb="00FFF2CC"/>
      </patternFill>
    </fill>
    <fill>
      <patternFill patternType="solid">
        <fgColor rgb="00F3F3F3"/>
      </patternFill>
    </fill>
    <fill>
      <patternFill patternType="solid">
        <fgColor rgb="00D9D9D9"/>
      </patternFill>
    </fill>
  </fills>
  <borders count="83">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style="thin">
        <color rgb="FFFFFFFF"/>
      </left>
      <right style="medium">
        <color rgb="FF000000"/>
      </right>
      <top style="thin">
        <color rgb="FFFFFFFF"/>
      </top>
      <bottom style="medium">
        <color rgb="FF000000"/>
      </bottom>
      <diagonal/>
    </border>
    <border>
      <left/>
      <right style="thin">
        <color rgb="FFFFFFFF"/>
      </right>
      <top style="thin">
        <color rgb="FFFFFFFF"/>
      </top>
      <bottom style="medium">
        <color rgb="FF000000"/>
      </bottom>
      <diagonal/>
    </border>
    <border>
      <left/>
      <right style="thin">
        <color rgb="FF000000"/>
      </right>
      <top style="medium">
        <color rgb="FF000000"/>
      </top>
      <bottom/>
      <diagonal/>
    </border>
    <border>
      <left/>
      <right/>
      <top/>
      <bottom style="medium">
        <color rgb="FF000000"/>
      </bottom>
      <diagonal/>
    </border>
    <border>
      <left style="thin">
        <color rgb="FF000000"/>
      </left>
      <right/>
      <top/>
      <bottom style="medium">
        <color rgb="FF000000"/>
      </bottom>
      <diagonal/>
    </border>
    <border>
      <left/>
      <right style="thin">
        <color rgb="FF000000"/>
      </right>
      <top/>
      <bottom style="medium">
        <color rgb="FF000000"/>
      </bottom>
      <diagonal/>
    </border>
    <border>
      <left style="medium">
        <color rgb="FF000000"/>
      </left>
      <right/>
      <top style="thin">
        <color rgb="FFFFFFFF"/>
      </top>
      <bottom style="medium">
        <color rgb="FF000000"/>
      </bottom>
      <diagonal/>
    </border>
    <border>
      <left style="thin">
        <color rgb="FFFFFFFF"/>
      </left>
      <right/>
      <top/>
      <bottom style="thin">
        <color rgb="FFFFFFFF"/>
      </bottom>
      <diagonal/>
    </border>
    <border>
      <left style="thin">
        <color rgb="FFFFFFFF"/>
      </left>
      <right style="medium">
        <color rgb="FF000000"/>
      </right>
      <top style="thin">
        <color rgb="FFFFFFFF"/>
      </top>
      <bottom style="thin">
        <color rgb="FFFFFFFF"/>
      </bottom>
      <diagonal/>
    </border>
    <border>
      <left style="thin">
        <color rgb="FF000000"/>
      </left>
      <right/>
      <top/>
      <bottom/>
      <diagonal/>
    </border>
    <border>
      <left/>
      <right style="thin">
        <color rgb="FF000000"/>
      </right>
      <top/>
      <bottom/>
      <diagonal/>
    </border>
    <border>
      <left style="medium">
        <color rgb="FF000000"/>
      </left>
      <right/>
      <top style="thin">
        <color rgb="FFFFFFFF"/>
      </top>
      <bottom style="thin">
        <color rgb="FFFFFFFF"/>
      </bottom>
      <diagonal/>
    </border>
    <border>
      <left style="thin">
        <color rgb="FFFFFFFF"/>
      </left>
      <right/>
      <top/>
      <bottom/>
      <diagonal/>
    </border>
    <border>
      <left style="thin">
        <color rgb="FFFFFFFF"/>
      </left>
      <right style="medium">
        <color rgb="FF000000"/>
      </right>
      <top style="medium">
        <color rgb="FF000000"/>
      </top>
      <bottom style="thin">
        <color rgb="FFFFFFFF"/>
      </bottom>
      <diagonal/>
    </border>
    <border>
      <left/>
      <right style="thin">
        <color rgb="FFFFFFFF"/>
      </right>
      <top style="medium">
        <color rgb="FF000000"/>
      </top>
      <bottom style="thin">
        <color rgb="FFFFFFFF"/>
      </bottom>
      <diagonal/>
    </border>
    <border>
      <left/>
      <right/>
      <top style="medium">
        <color rgb="FF000000"/>
      </top>
      <bottom/>
      <diagonal/>
    </border>
    <border>
      <left style="thin">
        <color rgb="FF000000"/>
      </left>
      <right/>
      <top style="medium">
        <color rgb="FF000000"/>
      </top>
      <bottom/>
      <diagonal/>
    </border>
    <border>
      <left style="medium">
        <color rgb="FF000000"/>
      </left>
      <right/>
      <top style="medium">
        <color rgb="FF000000"/>
      </top>
      <bottom style="thin">
        <color rgb="FFFFFFFF"/>
      </bottom>
      <diagonal/>
    </border>
    <border>
      <left style="thin">
        <color rgb="FFFFFFFF"/>
      </left>
      <right/>
      <top style="thin">
        <color rgb="FFFFFFFF"/>
      </top>
      <bottom/>
      <diagonal/>
    </border>
    <border>
      <left style="thin">
        <color rgb="FFFFFFFF"/>
      </left>
      <right style="thin">
        <color rgb="FF000000"/>
      </right>
      <top style="thin">
        <color rgb="FFFFFFFF"/>
      </top>
      <bottom/>
      <diagonal/>
    </border>
    <border>
      <left style="thin">
        <color rgb="FF000000"/>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000000"/>
      </left>
      <right style="thin">
        <color rgb="FF000000"/>
      </right>
      <top/>
      <bottom style="thin">
        <color rgb="FF000000"/>
      </bottom>
      <diagonal/>
    </border>
    <border>
      <left style="thin">
        <color rgb="FFFFFFFF"/>
      </left>
      <right/>
      <top style="thin">
        <color rgb="FFFFFFFF"/>
      </top>
      <bottom style="thin">
        <color rgb="FFFFFFFF"/>
      </bottom>
      <diagonal/>
    </border>
    <border>
      <left/>
      <right style="thin">
        <color rgb="FF000000"/>
      </right>
      <top style="thin">
        <color rgb="FF000000"/>
      </top>
      <bottom style="thin">
        <color rgb="FFFFFFFF"/>
      </bottom>
      <diagonal/>
    </border>
    <border>
      <left style="thin">
        <color rgb="FF000000"/>
      </left>
      <right/>
      <top style="thin">
        <color rgb="FF000000"/>
      </top>
      <bottom style="thin">
        <color rgb="FFFFFFFF"/>
      </bottom>
      <diagonal/>
    </border>
    <border>
      <left/>
      <right/>
      <top style="thin">
        <color rgb="FF000000"/>
      </top>
      <bottom style="thin">
        <color rgb="FFFFFFFF"/>
      </bottom>
      <diagonal/>
    </border>
    <border>
      <left style="thin">
        <color rgb="FF000000"/>
      </left>
      <right style="thin">
        <color rgb="FF000000"/>
      </right>
      <top style="thin">
        <color rgb="FF000000"/>
      </top>
      <bottom/>
      <diagonal/>
    </border>
    <border>
      <left style="thin">
        <color rgb="FFFFFFFF"/>
      </left>
      <right style="thin">
        <color rgb="FFFFFFFF"/>
      </right>
      <top/>
      <bottom/>
      <diagonal/>
    </border>
    <border>
      <left/>
      <right style="dotted">
        <color rgb="FF000000"/>
      </right>
      <top style="thin">
        <color rgb="FFFFFFFF"/>
      </top>
      <bottom style="dotted">
        <color rgb="FF000000"/>
      </bottom>
      <diagonal/>
    </border>
    <border>
      <left/>
      <right/>
      <top style="thin">
        <color rgb="FFFFFFFF"/>
      </top>
      <bottom style="dotted">
        <color rgb="FF000000"/>
      </bottom>
      <diagonal/>
    </border>
    <border>
      <left style="thin">
        <color rgb="FFFFFFFF"/>
      </left>
      <right/>
      <top style="thin">
        <color rgb="FFFFFFFF"/>
      </top>
      <bottom style="dotted">
        <color rgb="FF000000"/>
      </bottom>
      <diagonal/>
    </border>
    <border>
      <left style="thin">
        <color rgb="FFFFFFFF"/>
      </left>
      <right style="thin">
        <color rgb="FFFFFFFF"/>
      </right>
      <top style="thin">
        <color rgb="FFFFFFFF"/>
      </top>
      <bottom style="dotted">
        <color rgb="FF000000"/>
      </bottom>
      <diagonal/>
    </border>
    <border>
      <left style="dotted">
        <color rgb="FF000000"/>
      </left>
      <right style="thin">
        <color rgb="FFFFFFFF"/>
      </right>
      <top style="thin">
        <color rgb="FFFFFFFF"/>
      </top>
      <bottom style="dotted">
        <color rgb="FF000000"/>
      </bottom>
      <diagonal/>
    </border>
    <border>
      <left style="thin">
        <color rgb="FFFFFFFF"/>
      </left>
      <right style="dotted">
        <color rgb="FF000000"/>
      </right>
      <top style="thin">
        <color rgb="FFFFFFFF"/>
      </top>
      <bottom style="thin">
        <color rgb="FFFFFFFF"/>
      </bottom>
      <diagonal/>
    </border>
    <border>
      <left/>
      <right/>
      <top style="thin">
        <color rgb="FFFFFFFF"/>
      </top>
      <bottom style="thin">
        <color rgb="FFFFFFFF"/>
      </bottom>
      <diagonal/>
    </border>
    <border>
      <left style="dotted">
        <color rgb="FF000000"/>
      </left>
      <right/>
      <top style="thin">
        <color rgb="FFFFFFFF"/>
      </top>
      <bottom style="thin">
        <color rgb="FFFFFFFF"/>
      </bottom>
      <diagonal/>
    </border>
    <border>
      <left/>
      <right style="dotted">
        <color rgb="FF000000"/>
      </right>
      <top style="dotted">
        <color rgb="FF000000"/>
      </top>
      <bottom style="thin">
        <color rgb="FFFFFFFF"/>
      </bottom>
      <diagonal/>
    </border>
    <border>
      <left/>
      <right/>
      <top style="dotted">
        <color rgb="FF000000"/>
      </top>
      <bottom style="thin">
        <color rgb="FFFFFFFF"/>
      </bottom>
      <diagonal/>
    </border>
    <border>
      <left style="dotted">
        <color rgb="FF000000"/>
      </left>
      <right/>
      <top style="dotted">
        <color rgb="FF000000"/>
      </top>
      <bottom style="thin">
        <color rgb="FFFFFFFF"/>
      </bottom>
      <diagonal/>
    </border>
    <border>
      <left/>
      <right style="dotted">
        <color rgb="FF000000"/>
      </right>
      <top style="thin">
        <color rgb="FFFFFFFF"/>
      </top>
      <bottom style="thin">
        <color rgb="FFFFFFFF"/>
      </bottom>
      <diagonal/>
    </border>
    <border>
      <left/>
      <right style="thin">
        <color rgb="FFFFFFFF"/>
      </right>
      <top style="thin">
        <color rgb="FFFFFFFF"/>
      </top>
      <bottom style="dotted">
        <color rgb="FF000000"/>
      </bottom>
      <diagonal/>
    </border>
    <border>
      <left style="dotted">
        <color rgb="FF000000"/>
      </left>
      <right/>
      <top style="thin">
        <color rgb="FFFFFFFF"/>
      </top>
      <bottom style="dotted">
        <color rgb="FF000000"/>
      </bottom>
      <diagonal/>
    </border>
    <border>
      <left style="thin">
        <color rgb="FFFFFFFF"/>
      </left>
      <right style="thick">
        <color rgb="FF000000"/>
      </right>
      <top style="thin">
        <color rgb="FFFFFFFF"/>
      </top>
      <bottom style="thick">
        <color rgb="FF000000"/>
      </bottom>
      <diagonal/>
    </border>
    <border>
      <left style="thin">
        <color rgb="FFFFFFFF"/>
      </left>
      <right style="thin">
        <color rgb="FFFFFFFF"/>
      </right>
      <top style="thin">
        <color rgb="FFFFFFFF"/>
      </top>
      <bottom style="thick">
        <color rgb="FF000000"/>
      </bottom>
      <diagonal/>
    </border>
    <border>
      <left style="thick">
        <color rgb="FF000000"/>
      </left>
      <right style="thin">
        <color rgb="FFFFFFFF"/>
      </right>
      <top style="thin">
        <color rgb="FFFFFFFF"/>
      </top>
      <bottom style="thick">
        <color rgb="FF000000"/>
      </bottom>
      <diagonal/>
    </border>
    <border>
      <left style="thin">
        <color rgb="FFFFFFFF"/>
      </left>
      <right style="thick">
        <color rgb="FF000000"/>
      </right>
      <top style="thin">
        <color rgb="FFFFFFFF"/>
      </top>
      <bottom style="thin">
        <color rgb="FFFFFFFF"/>
      </bottom>
      <diagonal/>
    </border>
    <border>
      <left style="thick">
        <color rgb="FF000000"/>
      </left>
      <right style="thin">
        <color rgb="FFFFFFFF"/>
      </right>
      <top style="thin">
        <color rgb="FFFFFFFF"/>
      </top>
      <bottom style="thin">
        <color rgb="FFFFFFFF"/>
      </bottom>
      <diagonal/>
    </border>
    <border>
      <left/>
      <right style="thin">
        <color rgb="FFFFFFFF"/>
      </right>
      <top/>
      <bottom style="thin">
        <color rgb="FFFFFFFF"/>
      </bottom>
      <diagonal/>
    </border>
    <border>
      <left style="medium">
        <color rgb="FF000000"/>
      </left>
      <right style="medium">
        <color rgb="FF000000"/>
      </right>
      <top style="thin">
        <color rgb="FFFFFFFF"/>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rgb="FF000000"/>
      </top>
      <bottom/>
      <diagonal/>
    </border>
    <border>
      <left/>
      <right style="thick">
        <color rgb="FF000000"/>
      </right>
      <top style="thick">
        <color rgb="FF000000"/>
      </top>
      <bottom style="thin">
        <color rgb="FFFFFFFF"/>
      </bottom>
      <diagonal/>
    </border>
    <border>
      <left/>
      <right/>
      <top style="thick">
        <color rgb="FF000000"/>
      </top>
      <bottom style="thin">
        <color rgb="FFFFFFFF"/>
      </bottom>
      <diagonal/>
    </border>
    <border>
      <left style="thick">
        <color rgb="FF000000"/>
      </left>
      <right/>
      <top style="thick">
        <color rgb="FF000000"/>
      </top>
      <bottom style="thin">
        <color rgb="FFFFFFFF"/>
      </bottom>
      <diagonal/>
    </border>
    <border>
      <left style="thin">
        <color rgb="FF000000"/>
      </left>
      <right style="thin">
        <color rgb="FFFFFFFF"/>
      </right>
      <top style="thin">
        <color rgb="FFFFFFFF"/>
      </top>
      <bottom style="medium">
        <color rgb="FF000000"/>
      </bottom>
      <diagonal/>
    </border>
    <border>
      <left style="thin">
        <color rgb="FFFFFFFF"/>
      </left>
      <right style="thin">
        <color rgb="FF000000"/>
      </right>
      <top style="thin">
        <color rgb="FFFFFFFF"/>
      </top>
      <bottom style="medium">
        <color rgb="FF000000"/>
      </bottom>
      <diagonal/>
    </border>
    <border>
      <left style="thin">
        <color rgb="FFFFFFFF"/>
      </left>
      <right style="thin">
        <color rgb="FFFFFFFF"/>
      </right>
      <top style="thin">
        <color rgb="FFFFFFFF"/>
      </top>
      <bottom style="medium">
        <color rgb="FF000000"/>
      </bottom>
      <diagonal/>
    </border>
    <border>
      <left style="thin">
        <color rgb="FF000000"/>
      </left>
      <right style="thin">
        <color rgb="FFFFFFFF"/>
      </right>
      <top style="thin">
        <color rgb="FFFFFFFF"/>
      </top>
      <bottom style="thin">
        <color rgb="FFFFFFFF"/>
      </bottom>
      <diagonal/>
    </border>
    <border>
      <left style="thin">
        <color rgb="FFFFFFFF"/>
      </left>
      <right style="thin">
        <color rgb="FF000000"/>
      </right>
      <top style="thin">
        <color rgb="FFFFFFFF"/>
      </top>
      <bottom style="thin">
        <color rgb="FFFFFFFF"/>
      </bottom>
      <diagonal/>
    </border>
    <border>
      <left style="thin">
        <color rgb="FF000000"/>
      </left>
      <right style="thin">
        <color rgb="FFFFFFFF"/>
      </right>
      <top style="medium">
        <color rgb="FF000000"/>
      </top>
      <bottom style="thin">
        <color rgb="FFFFFFFF"/>
      </bottom>
      <diagonal/>
    </border>
    <border>
      <left style="thin">
        <color rgb="FFFFFFFF"/>
      </left>
      <right style="thin">
        <color rgb="FF000000"/>
      </right>
      <top style="medium">
        <color rgb="FF000000"/>
      </top>
      <bottom style="thin">
        <color rgb="FFFFFFFF"/>
      </bottom>
      <diagonal/>
    </border>
    <border>
      <left style="thin">
        <color rgb="FFFFFFFF"/>
      </left>
      <right style="thin">
        <color rgb="FFFFFFFF"/>
      </right>
      <top style="medium">
        <color rgb="FF000000"/>
      </top>
      <bottom style="thin">
        <color rgb="FFFFFFFF"/>
      </bottom>
      <diagonal/>
    </border>
    <border>
      <left/>
      <right/>
      <top style="thin">
        <color rgb="FFFFFFFF"/>
      </top>
      <bottom/>
      <diagonal/>
    </border>
    <border>
      <left/>
      <right style="dotted">
        <color rgb="FF000000"/>
      </right>
      <top style="thin">
        <color rgb="FFFFFFFF"/>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FFFFFF"/>
      </bottom>
      <diagonal/>
    </border>
    <border>
      <left/>
      <right/>
      <top style="thin">
        <color rgb="FF000000"/>
      </top>
      <bottom/>
      <diagonal/>
    </border>
    <border>
      <left/>
      <right style="thin">
        <color rgb="FF000000"/>
      </right>
      <top style="thin">
        <color rgb="FF000000"/>
      </top>
      <bottom/>
      <diagonal/>
    </border>
    <border>
      <left style="dotted">
        <color rgb="FF000000"/>
      </left>
      <right style="thin">
        <color rgb="FFFFFFFF"/>
      </right>
      <top style="thin">
        <color rgb="FFFFFFFF"/>
      </top>
      <bottom style="thin">
        <color rgb="FFFFFFFF"/>
      </bottom>
      <diagonal/>
    </border>
    <border>
      <left/>
      <right style="thin">
        <color rgb="FFFFFFFF"/>
      </right>
      <top style="thin">
        <color rgb="FFFFFFFF"/>
      </top>
      <bottom/>
      <diagonal/>
    </border>
    <border>
      <left/>
      <right/>
      <top style="thick">
        <color rgb="FF000000"/>
      </top>
      <bottom/>
      <diagonal/>
    </border>
    <border>
      <left style="dotted">
        <color rgb="FF000000"/>
      </left>
      <right style="dotted">
        <color rgb="FF000000"/>
      </right>
      <top style="dotted">
        <color rgb="FF000000"/>
      </top>
      <bottom style="thin">
        <color rgb="FFFFFFFF"/>
      </bottom>
      <diagonal/>
    </border>
    <border>
      <left/>
      <right/>
      <top style="dotted">
        <color rgb="FF000000"/>
      </top>
      <bottom/>
      <diagonal/>
    </border>
    <border>
      <left/>
      <right style="dotted">
        <color rgb="FF000000"/>
      </right>
      <top style="dotted">
        <color rgb="FF000000"/>
      </top>
      <bottom/>
      <diagonal/>
    </border>
    <border>
      <left style="thin">
        <color rgb="FFFFFFFF"/>
      </left>
      <right style="dotted">
        <color rgb="FF000000"/>
      </right>
      <top style="thin">
        <color rgb="FFFFFFFF"/>
      </top>
      <bottom style="dotted">
        <color rgb="FF000000"/>
      </bottom>
      <diagonal/>
    </border>
    <border>
      <left style="thin">
        <color rgb="00BFBFBF"/>
      </left>
      <right style="thin">
        <color rgb="00BFBFBF"/>
      </right>
      <top style="thin">
        <color rgb="00BFBFBF"/>
      </top>
      <bottom style="thin">
        <color rgb="00BFBFBF"/>
      </bottom>
    </border>
    <border>
      <bottom style="medium">
        <color rgb="00024731"/>
      </bottom>
    </border>
  </borders>
  <cellStyleXfs count="3">
    <xf numFmtId="0" fontId="0" fillId="0" borderId="0"/>
    <xf numFmtId="0" fontId="1" fillId="0" borderId="0"/>
    <xf numFmtId="0" fontId="10" fillId="0" borderId="0"/>
  </cellStyleXfs>
  <cellXfs count="420">
    <xf numFmtId="0" fontId="0"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horizontal="left" vertical="top" wrapText="1"/>
    </xf>
    <xf numFmtId="10" fontId="2" fillId="2" borderId="0" applyAlignment="1" pivotButton="0" quotePrefix="0" xfId="0">
      <alignment vertical="top" wrapText="1"/>
    </xf>
    <xf numFmtId="0" fontId="2" fillId="2" borderId="0" applyAlignment="1" pivotButton="0" quotePrefix="0" xfId="0">
      <alignment vertical="top" wrapText="1"/>
    </xf>
    <xf numFmtId="164" fontId="2" fillId="2" borderId="0" applyAlignment="1" pivotButton="0" quotePrefix="0" xfId="0">
      <alignment vertical="top" wrapText="1"/>
    </xf>
    <xf numFmtId="10" fontId="3"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xf>
    <xf numFmtId="0" fontId="7" fillId="0" borderId="0" applyAlignment="1" pivotButton="0" quotePrefix="0" xfId="0">
      <alignment vertical="top" wrapText="1"/>
    </xf>
    <xf numFmtId="0" fontId="5" fillId="0" borderId="0" applyAlignment="1" pivotButton="0" quotePrefix="1" xfId="0">
      <alignment vertical="top" wrapText="1"/>
    </xf>
    <xf numFmtId="164" fontId="8" fillId="0" borderId="0" applyAlignment="1" pivotButton="0" quotePrefix="0" xfId="0">
      <alignment vertical="top" wrapText="1"/>
    </xf>
    <xf numFmtId="0" fontId="9" fillId="0" borderId="0" applyAlignment="1" pivotButton="0" quotePrefix="0" xfId="0">
      <alignment vertical="top" wrapText="1"/>
    </xf>
    <xf numFmtId="165" fontId="8" fillId="0" borderId="0" applyAlignment="1" pivotButton="0" quotePrefix="0" xfId="0">
      <alignment vertical="top" wrapText="1"/>
    </xf>
    <xf numFmtId="0" fontId="8" fillId="0" borderId="0" applyAlignment="1" pivotButton="0" quotePrefix="0" xfId="0">
      <alignment vertical="top" wrapText="1"/>
    </xf>
    <xf numFmtId="0" fontId="1" fillId="0" borderId="0" pivotButton="0" quotePrefix="0" xfId="1"/>
    <xf numFmtId="0" fontId="13" fillId="3" borderId="0" pivotButton="0" quotePrefix="0" xfId="1"/>
    <xf numFmtId="0" fontId="14" fillId="3" borderId="0" pivotButton="0" quotePrefix="0" xfId="1"/>
    <xf numFmtId="164" fontId="15" fillId="3" borderId="0" pivotButton="0" quotePrefix="0" xfId="1"/>
    <xf numFmtId="166" fontId="15" fillId="3" borderId="0" pivotButton="0" quotePrefix="0" xfId="1"/>
    <xf numFmtId="166" fontId="13" fillId="2" borderId="0" pivotButton="0" quotePrefix="0" xfId="1"/>
    <xf numFmtId="0" fontId="16" fillId="3" borderId="0" pivotButton="0" quotePrefix="0" xfId="1"/>
    <xf numFmtId="164" fontId="13" fillId="2" borderId="0" pivotButton="0" quotePrefix="0" xfId="1"/>
    <xf numFmtId="164" fontId="13" fillId="3" borderId="0" pivotButton="0" quotePrefix="0" xfId="1"/>
    <xf numFmtId="0" fontId="13" fillId="3" borderId="0" applyAlignment="1" pivotButton="0" quotePrefix="0" xfId="1">
      <alignment horizontal="right"/>
    </xf>
    <xf numFmtId="0" fontId="17" fillId="0" borderId="0" pivotButton="0" quotePrefix="0" xfId="1"/>
    <xf numFmtId="0" fontId="16" fillId="4" borderId="0" applyAlignment="1" pivotButton="0" quotePrefix="0" xfId="1">
      <alignment horizontal="center"/>
    </xf>
    <xf numFmtId="0" fontId="16" fillId="5" borderId="0" applyAlignment="1" pivotButton="0" quotePrefix="0" xfId="1">
      <alignment horizontal="center"/>
    </xf>
    <xf numFmtId="167" fontId="18" fillId="0" borderId="0" pivotButton="0" quotePrefix="0" xfId="1"/>
    <xf numFmtId="168" fontId="18" fillId="0" borderId="0" pivotButton="0" quotePrefix="0" xfId="1"/>
    <xf numFmtId="169" fontId="18" fillId="0" borderId="0" pivotButton="0" quotePrefix="0" xfId="1"/>
    <xf numFmtId="166" fontId="18" fillId="0" borderId="0" pivotButton="0" quotePrefix="0" xfId="1"/>
    <xf numFmtId="170" fontId="18" fillId="0" borderId="0" pivotButton="0" quotePrefix="0" xfId="1"/>
    <xf numFmtId="171" fontId="18" fillId="0" borderId="0" pivotButton="0" quotePrefix="0" xfId="1"/>
    <xf numFmtId="0" fontId="10" fillId="0" borderId="0" pivotButton="0" quotePrefix="0" xfId="2"/>
    <xf numFmtId="0" fontId="2" fillId="0" borderId="1" applyAlignment="1" pivotButton="0" quotePrefix="0" xfId="2">
      <alignment vertical="top"/>
    </xf>
    <xf numFmtId="0" fontId="2" fillId="0" borderId="0" applyAlignment="1" pivotButton="0" quotePrefix="0" xfId="2">
      <alignment vertical="top"/>
    </xf>
    <xf numFmtId="0" fontId="2" fillId="0" borderId="2" applyAlignment="1" pivotButton="0" quotePrefix="0" xfId="2">
      <alignment vertical="top"/>
    </xf>
    <xf numFmtId="0" fontId="2" fillId="0" borderId="3" applyAlignment="1" pivotButton="0" quotePrefix="0" xfId="2">
      <alignment vertical="top"/>
    </xf>
    <xf numFmtId="170" fontId="8" fillId="0" borderId="4" applyAlignment="1" pivotButton="0" quotePrefix="0" xfId="2">
      <alignment horizontal="center" vertical="top"/>
    </xf>
    <xf numFmtId="0" fontId="8" fillId="0" borderId="5" applyAlignment="1" pivotButton="0" quotePrefix="0" xfId="2">
      <alignment horizontal="center" vertical="top"/>
    </xf>
    <xf numFmtId="170" fontId="8" fillId="6" borderId="6" applyAlignment="1" pivotButton="0" quotePrefix="0" xfId="2">
      <alignment vertical="top"/>
    </xf>
    <xf numFmtId="170" fontId="8" fillId="6" borderId="7" applyAlignment="1" pivotButton="0" quotePrefix="0" xfId="2">
      <alignment vertical="top"/>
    </xf>
    <xf numFmtId="170" fontId="8" fillId="6" borderId="8" applyAlignment="1" pivotButton="0" quotePrefix="0" xfId="2">
      <alignment vertical="top"/>
    </xf>
    <xf numFmtId="170" fontId="8" fillId="0" borderId="9" pivotButton="0" quotePrefix="0" xfId="2"/>
    <xf numFmtId="170" fontId="8" fillId="0" borderId="7" pivotButton="0" quotePrefix="0" xfId="2"/>
    <xf numFmtId="170" fontId="8" fillId="0" borderId="7" applyAlignment="1" pivotButton="0" quotePrefix="0" xfId="2">
      <alignment vertical="top"/>
    </xf>
    <xf numFmtId="170" fontId="8" fillId="0" borderId="8" applyAlignment="1" pivotButton="0" quotePrefix="0" xfId="2">
      <alignment vertical="top"/>
    </xf>
    <xf numFmtId="164" fontId="2" fillId="5" borderId="10" applyAlignment="1" pivotButton="0" quotePrefix="0" xfId="2">
      <alignment vertical="top"/>
    </xf>
    <xf numFmtId="0" fontId="19" fillId="0" borderId="11" pivotButton="0" quotePrefix="0" xfId="2"/>
    <xf numFmtId="0" fontId="5" fillId="0" borderId="0" applyAlignment="1" pivotButton="0" quotePrefix="0" xfId="2">
      <alignment horizontal="center" vertical="center" textRotation="90"/>
    </xf>
    <xf numFmtId="170" fontId="8" fillId="0" borderId="12" applyAlignment="1" pivotButton="0" quotePrefix="0" xfId="2">
      <alignment horizontal="center" vertical="top"/>
    </xf>
    <xf numFmtId="0" fontId="8" fillId="0" borderId="3" applyAlignment="1" pivotButton="0" quotePrefix="0" xfId="2">
      <alignment horizontal="center" vertical="top"/>
    </xf>
    <xf numFmtId="170" fontId="8" fillId="6" borderId="0" applyAlignment="1" pivotButton="0" quotePrefix="0" xfId="2">
      <alignment vertical="top"/>
    </xf>
    <xf numFmtId="170" fontId="8" fillId="6" borderId="13" applyAlignment="1" pivotButton="0" quotePrefix="0" xfId="2">
      <alignment vertical="top"/>
    </xf>
    <xf numFmtId="170" fontId="8" fillId="0" borderId="14" pivotButton="0" quotePrefix="0" xfId="2"/>
    <xf numFmtId="170" fontId="8" fillId="0" borderId="0" pivotButton="0" quotePrefix="0" xfId="2"/>
    <xf numFmtId="170" fontId="8" fillId="0" borderId="0" applyAlignment="1" pivotButton="0" quotePrefix="0" xfId="2">
      <alignment vertical="top"/>
    </xf>
    <xf numFmtId="170" fontId="8" fillId="0" borderId="13" applyAlignment="1" pivotButton="0" quotePrefix="0" xfId="2">
      <alignment vertical="top"/>
    </xf>
    <xf numFmtId="164" fontId="2" fillId="5" borderId="15" applyAlignment="1" pivotButton="0" quotePrefix="0" xfId="2">
      <alignment vertical="top"/>
    </xf>
    <xf numFmtId="0" fontId="19" fillId="0" borderId="16" pivotButton="0" quotePrefix="0" xfId="2"/>
    <xf numFmtId="0" fontId="8" fillId="0" borderId="12" applyAlignment="1" pivotButton="0" quotePrefix="0" xfId="2">
      <alignment horizontal="center" vertical="top"/>
    </xf>
    <xf numFmtId="0" fontId="20" fillId="0" borderId="3" applyAlignment="1" pivotButton="0" quotePrefix="0" xfId="2">
      <alignment vertical="top"/>
    </xf>
    <xf numFmtId="0" fontId="8" fillId="0" borderId="17" applyAlignment="1" pivotButton="0" quotePrefix="0" xfId="2">
      <alignment horizontal="center" vertical="top"/>
    </xf>
    <xf numFmtId="0" fontId="8" fillId="0" borderId="18" applyAlignment="1" pivotButton="0" quotePrefix="0" xfId="2">
      <alignment horizontal="center" vertical="top"/>
    </xf>
    <xf numFmtId="170" fontId="8" fillId="6" borderId="19" applyAlignment="1" pivotButton="0" quotePrefix="0" xfId="2">
      <alignment vertical="top"/>
    </xf>
    <xf numFmtId="170" fontId="8" fillId="6" borderId="20" applyAlignment="1" pivotButton="0" quotePrefix="0" xfId="2">
      <alignment vertical="top"/>
    </xf>
    <xf numFmtId="170" fontId="8" fillId="0" borderId="6" pivotButton="0" quotePrefix="0" xfId="2"/>
    <xf numFmtId="170" fontId="8" fillId="0" borderId="19" pivotButton="0" quotePrefix="0" xfId="2"/>
    <xf numFmtId="170" fontId="8" fillId="0" borderId="19" applyAlignment="1" pivotButton="0" quotePrefix="0" xfId="2">
      <alignment vertical="top"/>
    </xf>
    <xf numFmtId="170" fontId="8" fillId="0" borderId="20" applyAlignment="1" pivotButton="0" quotePrefix="0" xfId="2">
      <alignment vertical="top"/>
    </xf>
    <xf numFmtId="164" fontId="2" fillId="5" borderId="21" applyAlignment="1" pivotButton="0" quotePrefix="0" xfId="2">
      <alignment vertical="top"/>
    </xf>
    <xf numFmtId="0" fontId="5" fillId="0" borderId="22" applyAlignment="1" pivotButton="0" quotePrefix="0" xfId="2">
      <alignment horizontal="center" vertical="center" textRotation="90"/>
    </xf>
    <xf numFmtId="0" fontId="5" fillId="0" borderId="23" applyAlignment="1" pivotButton="0" quotePrefix="0" xfId="2">
      <alignment horizontal="center" vertical="top"/>
    </xf>
    <xf numFmtId="0" fontId="5" fillId="0" borderId="24" applyAlignment="1" pivotButton="0" quotePrefix="0" xfId="2">
      <alignment horizontal="center" vertical="top"/>
    </xf>
    <xf numFmtId="170" fontId="5" fillId="6" borderId="23" applyAlignment="1" pivotButton="0" quotePrefix="0" xfId="2">
      <alignment horizontal="center" vertical="top"/>
    </xf>
    <xf numFmtId="0" fontId="5" fillId="6" borderId="0" applyAlignment="1" pivotButton="0" quotePrefix="0" xfId="2">
      <alignment horizontal="center" vertical="top"/>
    </xf>
    <xf numFmtId="170" fontId="5" fillId="6" borderId="24" applyAlignment="1" pivotButton="0" quotePrefix="0" xfId="2">
      <alignment horizontal="center" vertical="top"/>
    </xf>
    <xf numFmtId="170" fontId="5" fillId="0" borderId="23" applyAlignment="1" pivotButton="0" quotePrefix="0" xfId="2">
      <alignment horizontal="center" vertical="top"/>
    </xf>
    <xf numFmtId="0" fontId="5" fillId="0" borderId="0" applyAlignment="1" pivotButton="0" quotePrefix="0" xfId="2">
      <alignment horizontal="center" vertical="top"/>
    </xf>
    <xf numFmtId="0" fontId="5" fillId="0" borderId="25" applyAlignment="1" pivotButton="0" quotePrefix="0" xfId="2">
      <alignment horizontal="center" vertical="top"/>
    </xf>
    <xf numFmtId="0" fontId="19" fillId="0" borderId="26" pivotButton="0" quotePrefix="0" xfId="2"/>
    <xf numFmtId="0" fontId="2" fillId="0" borderId="27" applyAlignment="1" pivotButton="0" quotePrefix="0" xfId="2">
      <alignment vertical="top"/>
    </xf>
    <xf numFmtId="0" fontId="19" fillId="0" borderId="28" pivotButton="0" quotePrefix="0" xfId="2"/>
    <xf numFmtId="0" fontId="5" fillId="0" borderId="29" applyAlignment="1" pivotButton="0" quotePrefix="0" xfId="2">
      <alignment horizontal="center" vertical="top"/>
    </xf>
    <xf numFmtId="0" fontId="19" fillId="0" borderId="30" pivotButton="0" quotePrefix="0" xfId="2"/>
    <xf numFmtId="0" fontId="5" fillId="6" borderId="29" applyAlignment="1" pivotButton="0" quotePrefix="0" xfId="2">
      <alignment horizontal="center" vertical="top"/>
    </xf>
    <xf numFmtId="0" fontId="5" fillId="5" borderId="31" applyAlignment="1" pivotButton="0" quotePrefix="0" xfId="2">
      <alignment horizontal="center" vertical="top"/>
    </xf>
    <xf numFmtId="170" fontId="2" fillId="0" borderId="32" applyAlignment="1" pivotButton="0" quotePrefix="0" xfId="2">
      <alignment vertical="top"/>
    </xf>
    <xf numFmtId="0" fontId="2" fillId="0" borderId="32" applyAlignment="1" pivotButton="0" quotePrefix="0" xfId="2">
      <alignment vertical="top"/>
    </xf>
    <xf numFmtId="0" fontId="19" fillId="0" borderId="33" pivotButton="0" quotePrefix="0" xfId="2"/>
    <xf numFmtId="0" fontId="19" fillId="0" borderId="34" pivotButton="0" quotePrefix="0" xfId="2"/>
    <xf numFmtId="0" fontId="5" fillId="0" borderId="35" applyAlignment="1" pivotButton="0" quotePrefix="0" xfId="2">
      <alignment vertical="top"/>
    </xf>
    <xf numFmtId="170" fontId="21" fillId="7" borderId="36" applyAlignment="1" pivotButton="0" quotePrefix="0" xfId="2">
      <alignment horizontal="right" vertical="top"/>
    </xf>
    <xf numFmtId="0" fontId="2" fillId="0" borderId="36" applyAlignment="1" pivotButton="0" quotePrefix="0" xfId="2">
      <alignment vertical="top"/>
    </xf>
    <xf numFmtId="0" fontId="2" fillId="0" borderId="37" applyAlignment="1" pivotButton="0" quotePrefix="0" xfId="2">
      <alignment vertical="top"/>
    </xf>
    <xf numFmtId="0" fontId="2" fillId="0" borderId="38" applyAlignment="1" pivotButton="0" quotePrefix="0" xfId="2">
      <alignment vertical="top"/>
    </xf>
    <xf numFmtId="0" fontId="2" fillId="0" borderId="1" pivotButton="0" quotePrefix="0" xfId="2"/>
    <xf numFmtId="170" fontId="8" fillId="0" borderId="1" applyAlignment="1" pivotButton="0" quotePrefix="0" xfId="2">
      <alignment vertical="top"/>
    </xf>
    <xf numFmtId="0" fontId="19" fillId="0" borderId="3" pivotButton="0" quotePrefix="0" xfId="2"/>
    <xf numFmtId="0" fontId="19" fillId="0" borderId="39" pivotButton="0" quotePrefix="0" xfId="2"/>
    <xf numFmtId="0" fontId="2" fillId="0" borderId="40" applyAlignment="1" pivotButton="0" quotePrefix="0" xfId="2">
      <alignment vertical="top"/>
    </xf>
    <xf numFmtId="0" fontId="19" fillId="0" borderId="41" pivotButton="0" quotePrefix="0" xfId="2"/>
    <xf numFmtId="0" fontId="19" fillId="0" borderId="42" pivotButton="0" quotePrefix="0" xfId="2"/>
    <xf numFmtId="0" fontId="5" fillId="5" borderId="43" applyAlignment="1" pivotButton="0" quotePrefix="0" xfId="2">
      <alignment vertical="top"/>
    </xf>
    <xf numFmtId="170" fontId="21" fillId="7" borderId="36" applyAlignment="1" pivotButton="0" quotePrefix="0" xfId="2">
      <alignment vertical="top"/>
    </xf>
    <xf numFmtId="0" fontId="5" fillId="8" borderId="36" applyAlignment="1" pivotButton="0" quotePrefix="0" xfId="2">
      <alignment vertical="top"/>
    </xf>
    <xf numFmtId="0" fontId="19" fillId="0" borderId="44" pivotButton="0" quotePrefix="0" xfId="2"/>
    <xf numFmtId="0" fontId="2" fillId="0" borderId="27" applyAlignment="1" pivotButton="0" quotePrefix="0" xfId="2">
      <alignment vertical="top"/>
    </xf>
    <xf numFmtId="172" fontId="8" fillId="0" borderId="1" applyAlignment="1" pivotButton="0" quotePrefix="0" xfId="2">
      <alignment vertical="top"/>
    </xf>
    <xf numFmtId="0" fontId="19" fillId="0" borderId="45" pivotButton="0" quotePrefix="0" xfId="2"/>
    <xf numFmtId="0" fontId="2" fillId="0" borderId="46" applyAlignment="1" pivotButton="0" quotePrefix="0" xfId="2">
      <alignment vertical="top"/>
    </xf>
    <xf numFmtId="0" fontId="5" fillId="5" borderId="43" pivotButton="0" quotePrefix="0" xfId="2"/>
    <xf numFmtId="0" fontId="2" fillId="0" borderId="25" pivotButton="0" quotePrefix="0" xfId="2"/>
    <xf numFmtId="0" fontId="2" fillId="0" borderId="25" applyAlignment="1" pivotButton="0" quotePrefix="0" xfId="2">
      <alignment vertical="top"/>
    </xf>
    <xf numFmtId="170" fontId="2" fillId="0" borderId="25" applyAlignment="1" pivotButton="0" quotePrefix="0" xfId="2">
      <alignment vertical="top"/>
    </xf>
    <xf numFmtId="164" fontId="2" fillId="9" borderId="47" applyAlignment="1" pivotButton="0" quotePrefix="0" xfId="2">
      <alignment vertical="top"/>
    </xf>
    <xf numFmtId="164" fontId="2" fillId="0" borderId="48" applyAlignment="1" pivotButton="0" quotePrefix="0" xfId="2">
      <alignment vertical="top"/>
    </xf>
    <xf numFmtId="0" fontId="2" fillId="0" borderId="49" applyAlignment="1" pivotButton="0" quotePrefix="0" xfId="2">
      <alignment vertical="top"/>
    </xf>
    <xf numFmtId="164" fontId="2" fillId="9" borderId="50" pivotButton="0" quotePrefix="0" xfId="2"/>
    <xf numFmtId="164" fontId="2" fillId="0" borderId="1" pivotButton="0" quotePrefix="0" xfId="2"/>
    <xf numFmtId="0" fontId="2" fillId="0" borderId="51" pivotButton="0" quotePrefix="0" xfId="2"/>
    <xf numFmtId="0" fontId="2" fillId="8" borderId="50" applyAlignment="1" pivotButton="0" quotePrefix="0" xfId="2">
      <alignment vertical="top"/>
    </xf>
    <xf numFmtId="0" fontId="24" fillId="0" borderId="51" applyAlignment="1" pivotButton="0" quotePrefix="0" xfId="2">
      <alignment vertical="top"/>
    </xf>
    <xf numFmtId="164" fontId="2" fillId="9" borderId="50" applyAlignment="1" pivotButton="0" quotePrefix="0" xfId="2">
      <alignment vertical="top"/>
    </xf>
    <xf numFmtId="164" fontId="2" fillId="0" borderId="1" applyAlignment="1" pivotButton="0" quotePrefix="0" xfId="2">
      <alignment vertical="top"/>
    </xf>
    <xf numFmtId="0" fontId="2" fillId="0" borderId="51" applyAlignment="1" pivotButton="0" quotePrefix="0" xfId="2">
      <alignment vertical="top"/>
    </xf>
    <xf numFmtId="164" fontId="2" fillId="8" borderId="50" applyAlignment="1" pivotButton="0" quotePrefix="0" xfId="2">
      <alignment vertical="top"/>
    </xf>
    <xf numFmtId="0" fontId="22" fillId="0" borderId="52" applyAlignment="1" pivotButton="0" quotePrefix="0" xfId="2">
      <alignment vertical="top"/>
    </xf>
    <xf numFmtId="10" fontId="2" fillId="9" borderId="50" applyAlignment="1" pivotButton="0" quotePrefix="0" xfId="2">
      <alignment vertical="top"/>
    </xf>
    <xf numFmtId="10" fontId="2" fillId="0" borderId="1" applyAlignment="1" pivotButton="0" quotePrefix="0" xfId="2">
      <alignment vertical="top"/>
    </xf>
    <xf numFmtId="172" fontId="21" fillId="0" borderId="53" applyAlignment="1" pivotButton="0" quotePrefix="0" xfId="2">
      <alignment vertical="top"/>
    </xf>
    <xf numFmtId="10" fontId="2" fillId="8" borderId="50" applyAlignment="1" pivotButton="0" quotePrefix="0" xfId="2">
      <alignment vertical="top"/>
    </xf>
    <xf numFmtId="0" fontId="25" fillId="7" borderId="54" pivotButton="0" quotePrefix="0" xfId="2"/>
    <xf numFmtId="170" fontId="2" fillId="0" borderId="39" applyAlignment="1" pivotButton="0" quotePrefix="0" xfId="2">
      <alignment vertical="top"/>
    </xf>
    <xf numFmtId="172" fontId="2" fillId="0" borderId="3" applyAlignment="1" pivotButton="0" quotePrefix="0" xfId="2">
      <alignment vertical="top"/>
    </xf>
    <xf numFmtId="0" fontId="25" fillId="9" borderId="54" pivotButton="0" quotePrefix="0" xfId="2"/>
    <xf numFmtId="172" fontId="2" fillId="0" borderId="39" applyAlignment="1" pivotButton="0" quotePrefix="0" xfId="2">
      <alignment vertical="top"/>
    </xf>
    <xf numFmtId="172" fontId="2" fillId="9" borderId="50" applyAlignment="1" pivotButton="0" quotePrefix="0" xfId="2">
      <alignment vertical="top"/>
    </xf>
    <xf numFmtId="172" fontId="2" fillId="0" borderId="1" applyAlignment="1" pivotButton="0" quotePrefix="0" xfId="2">
      <alignment vertical="top"/>
    </xf>
    <xf numFmtId="0" fontId="5" fillId="0" borderId="55" applyAlignment="1" pivotButton="0" quotePrefix="0" xfId="2">
      <alignment horizontal="center"/>
    </xf>
    <xf numFmtId="0" fontId="2" fillId="0" borderId="39" applyAlignment="1" pivotButton="0" quotePrefix="0" xfId="2">
      <alignment vertical="top"/>
    </xf>
    <xf numFmtId="0" fontId="5" fillId="5" borderId="56" applyAlignment="1" pivotButton="0" quotePrefix="0" xfId="2">
      <alignment horizontal="center" vertical="top"/>
    </xf>
    <xf numFmtId="0" fontId="19" fillId="0" borderId="57" pivotButton="0" quotePrefix="0" xfId="2"/>
    <xf numFmtId="0" fontId="5" fillId="5" borderId="58" applyAlignment="1" pivotButton="0" quotePrefix="0" xfId="2">
      <alignment horizontal="center" vertical="top"/>
    </xf>
    <xf numFmtId="0" fontId="5" fillId="0" borderId="1" applyAlignment="1" pivotButton="0" quotePrefix="0" xfId="2">
      <alignment vertical="top"/>
    </xf>
    <xf numFmtId="0" fontId="8" fillId="0" borderId="59" applyAlignment="1" pivotButton="0" quotePrefix="0" xfId="2">
      <alignment horizontal="center" vertical="top"/>
    </xf>
    <xf numFmtId="170" fontId="8" fillId="6" borderId="60" applyAlignment="1" pivotButton="0" quotePrefix="0" xfId="2">
      <alignment vertical="top"/>
    </xf>
    <xf numFmtId="170" fontId="8" fillId="6" borderId="61" applyAlignment="1" pivotButton="0" quotePrefix="0" xfId="2">
      <alignment vertical="top"/>
    </xf>
    <xf numFmtId="170" fontId="8" fillId="6" borderId="59" applyAlignment="1" pivotButton="0" quotePrefix="0" xfId="2">
      <alignment vertical="top"/>
    </xf>
    <xf numFmtId="170" fontId="8" fillId="0" borderId="60" pivotButton="0" quotePrefix="0" xfId="2"/>
    <xf numFmtId="170" fontId="8" fillId="0" borderId="61" pivotButton="0" quotePrefix="0" xfId="2"/>
    <xf numFmtId="170" fontId="8" fillId="0" borderId="61" applyAlignment="1" pivotButton="0" quotePrefix="0" xfId="2">
      <alignment vertical="top"/>
    </xf>
    <xf numFmtId="170" fontId="8" fillId="0" borderId="59" applyAlignment="1" pivotButton="0" quotePrefix="0" xfId="2">
      <alignment vertical="top"/>
    </xf>
    <xf numFmtId="0" fontId="8" fillId="0" borderId="62" applyAlignment="1" pivotButton="0" quotePrefix="0" xfId="2">
      <alignment horizontal="center" vertical="top"/>
    </xf>
    <xf numFmtId="170" fontId="8" fillId="6" borderId="63" applyAlignment="1" pivotButton="0" quotePrefix="0" xfId="2">
      <alignment vertical="top"/>
    </xf>
    <xf numFmtId="170" fontId="8" fillId="6" borderId="1" applyAlignment="1" pivotButton="0" quotePrefix="0" xfId="2">
      <alignment vertical="top"/>
    </xf>
    <xf numFmtId="170" fontId="8" fillId="6" borderId="62" applyAlignment="1" pivotButton="0" quotePrefix="0" xfId="2">
      <alignment vertical="top"/>
    </xf>
    <xf numFmtId="170" fontId="8" fillId="0" borderId="63" pivotButton="0" quotePrefix="0" xfId="2"/>
    <xf numFmtId="170" fontId="8" fillId="0" borderId="1" pivotButton="0" quotePrefix="0" xfId="2"/>
    <xf numFmtId="170" fontId="8" fillId="0" borderId="62" applyAlignment="1" pivotButton="0" quotePrefix="0" xfId="2">
      <alignment vertical="top"/>
    </xf>
    <xf numFmtId="170" fontId="8" fillId="0" borderId="17" applyAlignment="1" pivotButton="0" quotePrefix="0" xfId="2">
      <alignment horizontal="center" vertical="top"/>
    </xf>
    <xf numFmtId="0" fontId="8" fillId="0" borderId="64" applyAlignment="1" pivotButton="0" quotePrefix="0" xfId="2">
      <alignment horizontal="center" vertical="top"/>
    </xf>
    <xf numFmtId="170" fontId="8" fillId="6" borderId="65" applyAlignment="1" pivotButton="0" quotePrefix="0" xfId="2">
      <alignment vertical="top"/>
    </xf>
    <xf numFmtId="170" fontId="8" fillId="6" borderId="66" applyAlignment="1" pivotButton="0" quotePrefix="0" xfId="2">
      <alignment vertical="top"/>
    </xf>
    <xf numFmtId="170" fontId="8" fillId="6" borderId="64" applyAlignment="1" pivotButton="0" quotePrefix="0" xfId="2">
      <alignment vertical="top"/>
    </xf>
    <xf numFmtId="170" fontId="8" fillId="0" borderId="65" pivotButton="0" quotePrefix="0" xfId="2"/>
    <xf numFmtId="170" fontId="8" fillId="0" borderId="66" pivotButton="0" quotePrefix="0" xfId="2"/>
    <xf numFmtId="170" fontId="8" fillId="0" borderId="66" applyAlignment="1" pivotButton="0" quotePrefix="0" xfId="2">
      <alignment vertical="top"/>
    </xf>
    <xf numFmtId="170" fontId="8" fillId="0" borderId="64" applyAlignment="1" pivotButton="0" quotePrefix="0" xfId="2">
      <alignment vertical="top"/>
    </xf>
    <xf numFmtId="170" fontId="2" fillId="0" borderId="2" applyAlignment="1" pivotButton="0" quotePrefix="0" xfId="2">
      <alignment vertical="top"/>
    </xf>
    <xf numFmtId="43" fontId="27" fillId="0" borderId="0" pivotButton="0" quotePrefix="0" xfId="1"/>
    <xf numFmtId="4" fontId="27" fillId="0" borderId="0" pivotButton="0" quotePrefix="0" xfId="1"/>
    <xf numFmtId="10" fontId="28" fillId="0" borderId="0" pivotButton="0" quotePrefix="0" xfId="1"/>
    <xf numFmtId="167" fontId="28" fillId="0" borderId="0" pivotButton="0" quotePrefix="0" xfId="1"/>
    <xf numFmtId="14" fontId="28" fillId="0" borderId="0" pivotButton="0" quotePrefix="0" xfId="1"/>
    <xf numFmtId="0" fontId="29" fillId="0" borderId="0" pivotButton="0" quotePrefix="0" xfId="1"/>
    <xf numFmtId="10" fontId="27" fillId="0" borderId="0" pivotButton="0" quotePrefix="0" xfId="1"/>
    <xf numFmtId="0" fontId="30" fillId="0" borderId="0" applyAlignment="1" pivotButton="0" quotePrefix="0" xfId="1">
      <alignment horizontal="center"/>
    </xf>
    <xf numFmtId="167" fontId="30" fillId="0" borderId="0" applyAlignment="1" pivotButton="0" quotePrefix="0" xfId="1">
      <alignment horizontal="center"/>
    </xf>
    <xf numFmtId="0" fontId="31" fillId="0" borderId="0" applyAlignment="1" pivotButton="0" quotePrefix="0" xfId="1">
      <alignment horizontal="center"/>
    </xf>
    <xf numFmtId="167" fontId="1" fillId="0" borderId="0" pivotButton="0" quotePrefix="0" xfId="1"/>
    <xf numFmtId="10" fontId="1" fillId="0" borderId="0" pivotButton="0" quotePrefix="0" xfId="1"/>
    <xf numFmtId="173" fontId="32" fillId="0" borderId="0" pivotButton="0" quotePrefix="0" xfId="1"/>
    <xf numFmtId="0" fontId="32" fillId="0" borderId="0" pivotButton="0" quotePrefix="0" xfId="1"/>
    <xf numFmtId="10" fontId="32" fillId="0" borderId="0" pivotButton="0" quotePrefix="0" xfId="1"/>
    <xf numFmtId="173" fontId="1" fillId="0" borderId="0" pivotButton="0" quotePrefix="0" xfId="1"/>
    <xf numFmtId="14" fontId="1" fillId="0" borderId="0" pivotButton="0" quotePrefix="0" xfId="1"/>
    <xf numFmtId="167" fontId="32" fillId="0" borderId="0" pivotButton="0" quotePrefix="0" xfId="1"/>
    <xf numFmtId="174" fontId="32" fillId="0" borderId="0" pivotButton="0" quotePrefix="0" xfId="1"/>
    <xf numFmtId="4" fontId="32" fillId="0" borderId="0" pivotButton="0" quotePrefix="0" xfId="1"/>
    <xf numFmtId="0" fontId="12" fillId="0" borderId="0" applyAlignment="1" pivotButton="0" quotePrefix="0" xfId="1">
      <alignment horizontal="center"/>
    </xf>
    <xf numFmtId="167" fontId="12" fillId="0" borderId="0" applyAlignment="1" pivotButton="0" quotePrefix="0" xfId="1">
      <alignment horizontal="center"/>
    </xf>
    <xf numFmtId="173" fontId="33" fillId="8" borderId="0" pivotButton="0" quotePrefix="0" xfId="1"/>
    <xf numFmtId="43" fontId="32" fillId="0" borderId="0" pivotButton="0" quotePrefix="0" xfId="1"/>
    <xf numFmtId="0" fontId="11" fillId="0" borderId="0" pivotButton="0" quotePrefix="0" xfId="1"/>
    <xf numFmtId="0" fontId="34" fillId="0" borderId="0" applyAlignment="1" pivotButton="0" quotePrefix="0" xfId="1">
      <alignment horizontal="center"/>
    </xf>
    <xf numFmtId="164" fontId="32" fillId="0" borderId="0" pivotButton="0" quotePrefix="0" xfId="1"/>
    <xf numFmtId="0" fontId="2" fillId="0" borderId="0" pivotButton="0" quotePrefix="0" xfId="1"/>
    <xf numFmtId="164" fontId="8" fillId="0" borderId="0" pivotButton="0" quotePrefix="0" xfId="1"/>
    <xf numFmtId="0" fontId="8" fillId="0" borderId="0" pivotButton="0" quotePrefix="0" xfId="1"/>
    <xf numFmtId="10" fontId="8" fillId="0" borderId="0" pivotButton="0" quotePrefix="0" xfId="1"/>
    <xf numFmtId="14" fontId="2" fillId="0" borderId="0" pivotButton="0" quotePrefix="0" xfId="1"/>
    <xf numFmtId="0" fontId="28" fillId="0" borderId="0" pivotButton="0" quotePrefix="0" xfId="1"/>
    <xf numFmtId="164" fontId="27" fillId="0" borderId="0" pivotButton="0" quotePrefix="0" xfId="1"/>
    <xf numFmtId="0" fontId="27" fillId="0" borderId="0" pivotButton="0" quotePrefix="0" xfId="1"/>
    <xf numFmtId="173" fontId="35" fillId="8" borderId="0" pivotButton="0" quotePrefix="0" xfId="1"/>
    <xf numFmtId="0" fontId="5" fillId="0" borderId="0" applyAlignment="1" pivotButton="0" quotePrefix="0" xfId="1">
      <alignment horizontal="center"/>
    </xf>
    <xf numFmtId="4" fontId="8" fillId="0" borderId="0" pivotButton="0" quotePrefix="0" xfId="1"/>
    <xf numFmtId="0" fontId="5" fillId="0" borderId="0" pivotButton="0" quotePrefix="0" xfId="1"/>
    <xf numFmtId="0" fontId="21" fillId="0" borderId="0" pivotButton="0" quotePrefix="0" xfId="1"/>
    <xf numFmtId="10" fontId="2" fillId="0" borderId="0" pivotButton="0" quotePrefix="0" xfId="1"/>
    <xf numFmtId="173" fontId="13" fillId="0" borderId="0" pivotButton="0" quotePrefix="0" xfId="1"/>
    <xf numFmtId="4" fontId="13" fillId="0" borderId="0" pivotButton="0" quotePrefix="0" xfId="1"/>
    <xf numFmtId="10" fontId="13" fillId="0" borderId="0" pivotButton="0" quotePrefix="0" xfId="1"/>
    <xf numFmtId="174" fontId="36" fillId="0" borderId="0" applyAlignment="1" pivotButton="0" quotePrefix="0" xfId="1">
      <alignment horizontal="right"/>
    </xf>
    <xf numFmtId="4" fontId="36" fillId="0" borderId="0" pivotButton="0" quotePrefix="0" xfId="1"/>
    <xf numFmtId="10" fontId="36" fillId="0" borderId="0" pivotButton="0" quotePrefix="0" xfId="1"/>
    <xf numFmtId="10" fontId="36" fillId="0" borderId="0" applyAlignment="1" pivotButton="0" quotePrefix="0" xfId="1">
      <alignment horizontal="right"/>
    </xf>
    <xf numFmtId="0" fontId="16" fillId="0" borderId="0" applyAlignment="1" pivotButton="0" quotePrefix="0" xfId="1">
      <alignment horizontal="center"/>
    </xf>
    <xf numFmtId="164" fontId="5" fillId="0" borderId="0" applyAlignment="1" pivotButton="0" quotePrefix="0" xfId="1">
      <alignment horizontal="center"/>
    </xf>
    <xf numFmtId="164" fontId="21" fillId="0" borderId="0" applyAlignment="1" pivotButton="0" quotePrefix="0" xfId="1">
      <alignment horizontal="center"/>
    </xf>
    <xf numFmtId="0" fontId="21" fillId="0" borderId="0" applyAlignment="1" pivotButton="0" quotePrefix="0" xfId="1">
      <alignment horizontal="center"/>
    </xf>
    <xf numFmtId="164" fontId="1" fillId="0" borderId="0" pivotButton="0" quotePrefix="0" xfId="1"/>
    <xf numFmtId="173" fontId="18" fillId="0" borderId="0" pivotButton="0" quotePrefix="0" xfId="1"/>
    <xf numFmtId="4" fontId="18" fillId="0" borderId="0" pivotButton="0" quotePrefix="0" xfId="1"/>
    <xf numFmtId="10" fontId="18" fillId="0" borderId="0" pivotButton="0" quotePrefix="0" xfId="1"/>
    <xf numFmtId="174" fontId="37" fillId="0" borderId="0" applyAlignment="1" pivotButton="0" quotePrefix="0" xfId="1">
      <alignment horizontal="right"/>
    </xf>
    <xf numFmtId="4" fontId="37" fillId="0" borderId="0" pivotButton="0" quotePrefix="0" xfId="1"/>
    <xf numFmtId="10" fontId="37" fillId="0" borderId="0" pivotButton="0" quotePrefix="0" xfId="1"/>
    <xf numFmtId="10" fontId="37" fillId="0" borderId="0" applyAlignment="1" pivotButton="0" quotePrefix="0" xfId="1">
      <alignment horizontal="right"/>
    </xf>
    <xf numFmtId="0" fontId="38" fillId="0" borderId="0" applyAlignment="1" pivotButton="0" quotePrefix="0" xfId="1">
      <alignment horizontal="center"/>
    </xf>
    <xf numFmtId="164" fontId="12" fillId="0" borderId="0" applyAlignment="1" pivotButton="0" quotePrefix="0" xfId="1">
      <alignment horizontal="center"/>
    </xf>
    <xf numFmtId="164" fontId="2" fillId="0" borderId="0" pivotButton="0" quotePrefix="0" xfId="1"/>
    <xf numFmtId="0" fontId="70" fillId="10" borderId="0" applyAlignment="1" pivotButton="0" quotePrefix="0" xfId="0">
      <alignment horizontal="left" vertical="center" indent="1"/>
    </xf>
    <xf numFmtId="0" fontId="40" fillId="0" borderId="0" applyAlignment="1" pivotButton="0" quotePrefix="0" xfId="0">
      <alignment horizontal="left" vertical="center" indent="1"/>
    </xf>
    <xf numFmtId="0" fontId="54" fillId="0" borderId="0" applyAlignment="1" pivotButton="0" quotePrefix="0" xfId="0">
      <alignment horizontal="left" vertical="top" wrapText="1" indent="1"/>
    </xf>
    <xf numFmtId="0" fontId="71" fillId="0" borderId="82" applyAlignment="1" pivotButton="0" quotePrefix="0" xfId="0">
      <alignment horizontal="left" vertical="center" indent="1"/>
    </xf>
    <xf numFmtId="0" fontId="41" fillId="10" borderId="81" applyAlignment="1" pivotButton="0" quotePrefix="0" xfId="0">
      <alignment horizontal="left" vertical="center" indent="1"/>
    </xf>
    <xf numFmtId="0" fontId="72" fillId="11" borderId="81" applyAlignment="1" pivotButton="0" quotePrefix="0" xfId="0">
      <alignment horizontal="left" vertical="center" indent="1"/>
    </xf>
    <xf numFmtId="0" fontId="49" fillId="11" borderId="81" applyAlignment="1" pivotButton="0" quotePrefix="0" xfId="0">
      <alignment horizontal="left" vertical="center" wrapText="1" indent="1"/>
    </xf>
    <xf numFmtId="0" fontId="67" fillId="11" borderId="81" applyAlignment="1" pivotButton="0" quotePrefix="0" xfId="0">
      <alignment horizontal="left" vertical="center" wrapText="1" indent="1"/>
    </xf>
    <xf numFmtId="0" fontId="72" fillId="0" borderId="81" applyAlignment="1" pivotButton="0" quotePrefix="0" xfId="0">
      <alignment horizontal="left" vertical="center" indent="1"/>
    </xf>
    <xf numFmtId="0" fontId="49" fillId="0" borderId="81" applyAlignment="1" pivotButton="0" quotePrefix="0" xfId="0">
      <alignment horizontal="left" vertical="center" wrapText="1" indent="1"/>
    </xf>
    <xf numFmtId="0" fontId="67" fillId="0" borderId="81" applyAlignment="1" pivotButton="0" quotePrefix="0" xfId="0">
      <alignment horizontal="left" vertical="center" wrapText="1" indent="1"/>
    </xf>
    <xf numFmtId="0" fontId="68" fillId="0" borderId="0" applyAlignment="1" pivotButton="0" quotePrefix="0" xfId="0">
      <alignment horizontal="center" vertical="center"/>
    </xf>
    <xf numFmtId="0" fontId="53" fillId="0" borderId="0" applyAlignment="1" pivotButton="0" quotePrefix="0" xfId="0">
      <alignment horizontal="left" vertical="center" indent="1"/>
    </xf>
    <xf numFmtId="0" fontId="67" fillId="0" borderId="0" applyAlignment="1" pivotButton="0" quotePrefix="0" xfId="0">
      <alignment horizontal="left" vertical="center" wrapText="1" indent="1"/>
    </xf>
    <xf numFmtId="0" fontId="73" fillId="0" borderId="0" applyAlignment="1" pivotButton="0" quotePrefix="0" xfId="0">
      <alignment horizontal="left" vertical="center" indent="1"/>
    </xf>
    <xf numFmtId="0" fontId="52" fillId="10" borderId="0" applyAlignment="1" pivotButton="0" quotePrefix="0" xfId="0">
      <alignment horizontal="left" vertical="center" indent="1"/>
    </xf>
    <xf numFmtId="0" fontId="40" fillId="0" borderId="0" applyAlignment="1" pivotButton="0" quotePrefix="0" xfId="0">
      <alignment horizontal="left" vertical="top" wrapText="1" indent="1"/>
    </xf>
    <xf numFmtId="0" fontId="53" fillId="0" borderId="81" applyAlignment="1" pivotButton="0" quotePrefix="0" xfId="0">
      <alignment horizontal="left" vertical="center" indent="1"/>
    </xf>
    <xf numFmtId="0" fontId="49" fillId="12" borderId="81" applyAlignment="1" pivotButton="0" quotePrefix="0" xfId="0">
      <alignment horizontal="center" vertical="center"/>
    </xf>
    <xf numFmtId="0" fontId="54" fillId="0" borderId="81" applyAlignment="1" pivotButton="0" quotePrefix="0" xfId="0">
      <alignment horizontal="left" vertical="center" wrapText="1" indent="1"/>
    </xf>
    <xf numFmtId="0" fontId="50" fillId="13" borderId="81" applyAlignment="1" pivotButton="0" quotePrefix="0" xfId="0">
      <alignment horizontal="center" vertical="center"/>
    </xf>
    <xf numFmtId="0" fontId="55" fillId="13" borderId="81" applyAlignment="1" pivotButton="0" quotePrefix="0" xfId="0">
      <alignment horizontal="center" vertical="center"/>
    </xf>
    <xf numFmtId="0" fontId="56" fillId="13" borderId="81" applyAlignment="1" pivotButton="0" quotePrefix="0" xfId="0">
      <alignment horizontal="center" vertical="center"/>
    </xf>
    <xf numFmtId="0" fontId="41" fillId="10" borderId="81" applyAlignment="1" pivotButton="0" quotePrefix="0" xfId="0">
      <alignment horizontal="center" vertical="center"/>
    </xf>
    <xf numFmtId="0" fontId="57" fillId="14" borderId="81" applyAlignment="1" pivotButton="0" quotePrefix="0" xfId="0">
      <alignment horizontal="center" vertical="center"/>
    </xf>
    <xf numFmtId="0" fontId="58" fillId="0" borderId="82" applyAlignment="1" pivotButton="0" quotePrefix="0" xfId="0">
      <alignment horizontal="left" vertical="center" indent="1"/>
    </xf>
    <xf numFmtId="0" fontId="64" fillId="0" borderId="0" applyAlignment="1" pivotButton="0" quotePrefix="0" xfId="0">
      <alignment horizontal="right" vertical="center"/>
    </xf>
    <xf numFmtId="0" fontId="65" fillId="0" borderId="82" applyAlignment="1" pivotButton="0" quotePrefix="0" xfId="0">
      <alignment horizontal="left" vertical="bottom" indent="1"/>
    </xf>
    <xf numFmtId="0" fontId="66" fillId="0" borderId="81" applyAlignment="1" pivotButton="0" quotePrefix="0" xfId="0">
      <alignment horizontal="left" vertical="center" wrapText="1" indent="1"/>
    </xf>
    <xf numFmtId="0" fontId="57" fillId="0" borderId="81" applyAlignment="1" pivotButton="0" quotePrefix="0" xfId="0">
      <alignment horizontal="left" vertical="center" wrapText="1" indent="1"/>
    </xf>
    <xf numFmtId="0" fontId="66" fillId="11" borderId="81" applyAlignment="1" pivotButton="0" quotePrefix="0" xfId="0">
      <alignment horizontal="left" vertical="center" wrapText="1" indent="1"/>
    </xf>
    <xf numFmtId="0" fontId="57" fillId="11" borderId="81" applyAlignment="1" pivotButton="0" quotePrefix="0" xfId="0">
      <alignment horizontal="left" vertical="center" wrapText="1" indent="1"/>
    </xf>
    <xf numFmtId="0" fontId="57" fillId="12" borderId="81" applyAlignment="1" pivotButton="0" quotePrefix="0" xfId="0">
      <alignment horizontal="center" vertical="center"/>
    </xf>
    <xf numFmtId="0" fontId="53" fillId="11" borderId="81" applyAlignment="1" pivotButton="0" quotePrefix="0" xfId="0">
      <alignment horizontal="left" vertical="center" indent="1"/>
    </xf>
    <xf numFmtId="0" fontId="49" fillId="0" borderId="0" applyAlignment="1" pivotButton="0" quotePrefix="0" xfId="0">
      <alignment horizontal="left" vertical="center" wrapText="1" indent="1"/>
    </xf>
    <xf numFmtId="0" fontId="68" fillId="11" borderId="0" applyAlignment="1" pivotButton="0" quotePrefix="0" xfId="0">
      <alignment horizontal="center" vertical="center"/>
    </xf>
    <xf numFmtId="0" fontId="49" fillId="11" borderId="0" applyAlignment="1" pivotButton="0" quotePrefix="0" xfId="0">
      <alignment horizontal="left" vertical="center" wrapText="1" indent="1"/>
    </xf>
    <xf numFmtId="0" fontId="53" fillId="0" borderId="81" applyAlignment="1" pivotButton="0" quotePrefix="0" xfId="0">
      <alignment horizontal="left" vertical="top" wrapText="1" indent="1"/>
    </xf>
    <xf numFmtId="0" fontId="69" fillId="0" borderId="81" applyAlignment="1" pivotButton="0" quotePrefix="0" xfId="0">
      <alignment horizontal="left" vertical="top" wrapText="1" indent="1"/>
    </xf>
    <xf numFmtId="0" fontId="53" fillId="11" borderId="81" applyAlignment="1" pivotButton="0" quotePrefix="0" xfId="0">
      <alignment horizontal="left" vertical="top" wrapText="1" indent="1"/>
    </xf>
    <xf numFmtId="0" fontId="69" fillId="11" borderId="81" applyAlignment="1" pivotButton="0" quotePrefix="0" xfId="0">
      <alignment horizontal="left" vertical="top" wrapText="1" indent="1"/>
    </xf>
    <xf numFmtId="0" fontId="39" fillId="10" borderId="0" applyAlignment="1" pivotButton="0" quotePrefix="0" xfId="0">
      <alignment horizontal="left" vertical="center" indent="1"/>
    </xf>
    <xf numFmtId="0" fontId="42" fillId="0" borderId="81" applyAlignment="1" pivotButton="0" quotePrefix="0" xfId="0">
      <alignment horizontal="center" vertical="center"/>
    </xf>
    <xf numFmtId="0" fontId="43" fillId="0" borderId="81" applyAlignment="1" pivotButton="0" quotePrefix="0" xfId="0">
      <alignment horizontal="left" vertical="center" indent="1"/>
    </xf>
    <xf numFmtId="0" fontId="42" fillId="0" borderId="81" applyAlignment="1" pivotButton="0" quotePrefix="0" xfId="0">
      <alignment horizontal="left" vertical="center" indent="1"/>
    </xf>
    <xf numFmtId="0" fontId="0" fillId="12" borderId="81" pivotButton="0" quotePrefix="0" xfId="0"/>
    <xf numFmtId="0" fontId="59" fillId="0" borderId="81" applyAlignment="1" pivotButton="0" quotePrefix="0" xfId="0">
      <alignment horizontal="left" vertical="center" indent="1"/>
    </xf>
    <xf numFmtId="0" fontId="0" fillId="13" borderId="81" pivotButton="0" quotePrefix="0" xfId="0"/>
    <xf numFmtId="0" fontId="60" fillId="0" borderId="81" applyAlignment="1" pivotButton="0" quotePrefix="0" xfId="0">
      <alignment horizontal="left" vertical="center" indent="1"/>
    </xf>
    <xf numFmtId="0" fontId="61" fillId="0" borderId="81" applyAlignment="1" pivotButton="0" quotePrefix="0" xfId="0">
      <alignment horizontal="left" vertical="center" indent="1"/>
    </xf>
    <xf numFmtId="0" fontId="62" fillId="0" borderId="81" applyAlignment="1" pivotButton="0" quotePrefix="0" xfId="0">
      <alignment horizontal="left" vertical="center" indent="1"/>
    </xf>
    <xf numFmtId="0" fontId="63" fillId="0" borderId="0" applyAlignment="1" pivotButton="0" quotePrefix="0" xfId="0">
      <alignment horizontal="left" vertical="center" indent="1"/>
    </xf>
    <xf numFmtId="0" fontId="44" fillId="0" borderId="0" applyAlignment="1" pivotButton="0" quotePrefix="0" xfId="0">
      <alignment horizontal="left" vertical="top" wrapText="1"/>
    </xf>
    <xf numFmtId="10" fontId="45" fillId="12" borderId="0" applyAlignment="1" pivotButton="0" quotePrefix="0" xfId="0">
      <alignment vertical="top" wrapText="1"/>
    </xf>
    <xf numFmtId="0" fontId="45" fillId="0" borderId="0" applyAlignment="1" pivotButton="0" quotePrefix="0" xfId="0">
      <alignment vertical="top" wrapText="1"/>
    </xf>
    <xf numFmtId="0" fontId="45" fillId="2" borderId="0" applyAlignment="1" pivotButton="0" quotePrefix="0" xfId="0">
      <alignment vertical="top" wrapText="1"/>
    </xf>
    <xf numFmtId="0" fontId="45" fillId="12" borderId="0" applyAlignment="1" pivotButton="0" quotePrefix="0" xfId="0">
      <alignment vertical="top" wrapText="1"/>
    </xf>
    <xf numFmtId="164" fontId="45" fillId="12" borderId="0" applyAlignment="1" pivotButton="0" quotePrefix="0" xfId="0">
      <alignment vertical="top" wrapText="1"/>
    </xf>
    <xf numFmtId="10" fontId="46" fillId="13" borderId="0" applyAlignment="1" pivotButton="0" quotePrefix="0" xfId="0">
      <alignment vertical="top" wrapText="1"/>
    </xf>
    <xf numFmtId="164" fontId="47" fillId="13" borderId="0" applyAlignment="1" pivotButton="0" quotePrefix="0" xfId="0">
      <alignment vertical="top" wrapText="1"/>
    </xf>
    <xf numFmtId="0" fontId="46" fillId="0" borderId="0" applyAlignment="1" pivotButton="0" quotePrefix="0" xfId="0">
      <alignment vertical="top" wrapText="1"/>
    </xf>
    <xf numFmtId="165" fontId="47" fillId="13" borderId="0" applyAlignment="1" pivotButton="0" quotePrefix="0" xfId="0">
      <alignment vertical="top" wrapText="1"/>
    </xf>
    <xf numFmtId="0" fontId="48" fillId="0" borderId="0" applyAlignment="1" pivotButton="0" quotePrefix="0" xfId="0">
      <alignment vertical="top" wrapText="1"/>
    </xf>
    <xf numFmtId="0" fontId="42" fillId="11" borderId="81" applyAlignment="1" pivotButton="0" quotePrefix="0" xfId="0">
      <alignment horizontal="center" vertical="center"/>
    </xf>
    <xf numFmtId="0" fontId="43" fillId="11" borderId="81" applyAlignment="1" pivotButton="0" quotePrefix="0" xfId="0">
      <alignment horizontal="left" vertical="center" indent="1"/>
    </xf>
    <xf numFmtId="0" fontId="42" fillId="11" borderId="81" applyAlignment="1" pivotButton="0" quotePrefix="0" xfId="0">
      <alignment horizontal="left" vertical="center" indent="1"/>
    </xf>
    <xf numFmtId="171" fontId="49" fillId="12" borderId="0" pivotButton="0" quotePrefix="0" xfId="1"/>
    <xf numFmtId="0" fontId="49" fillId="12" borderId="0" pivotButton="0" quotePrefix="0" xfId="1"/>
    <xf numFmtId="0" fontId="49" fillId="0" borderId="0" pivotButton="0" quotePrefix="0" xfId="1"/>
    <xf numFmtId="167" fontId="50" fillId="13" borderId="0" pivotButton="0" quotePrefix="0" xfId="1"/>
    <xf numFmtId="170" fontId="50" fillId="13" borderId="0" pivotButton="0" quotePrefix="0" xfId="1"/>
    <xf numFmtId="167" fontId="49" fillId="12" borderId="0" pivotButton="0" quotePrefix="0" xfId="1"/>
    <xf numFmtId="0" fontId="50" fillId="13" borderId="0" pivotButton="0" quotePrefix="0" xfId="1"/>
    <xf numFmtId="169" fontId="49" fillId="12" borderId="0" pivotButton="0" quotePrefix="0" xfId="1"/>
    <xf numFmtId="166" fontId="50" fillId="13" borderId="0" pivotButton="0" quotePrefix="0" xfId="1"/>
    <xf numFmtId="166" fontId="49" fillId="12" borderId="0" pivotButton="0" quotePrefix="0" xfId="1"/>
    <xf numFmtId="168" fontId="49" fillId="12" borderId="0" pivotButton="0" quotePrefix="0" xfId="1"/>
    <xf numFmtId="0" fontId="45" fillId="0" borderId="1" applyAlignment="1" pivotButton="0" quotePrefix="0" xfId="2">
      <alignment vertical="top"/>
    </xf>
    <xf numFmtId="0" fontId="0" fillId="0" borderId="39" pivotButton="0" quotePrefix="0" xfId="0"/>
    <xf numFmtId="0" fontId="0" fillId="0" borderId="3" pivotButton="0" quotePrefix="0" xfId="0"/>
    <xf numFmtId="0" fontId="0" fillId="0" borderId="57" pivotButton="0" quotePrefix="0" xfId="0"/>
    <xf numFmtId="0" fontId="45" fillId="0" borderId="51" applyAlignment="1" pivotButton="0" quotePrefix="0" xfId="2">
      <alignment vertical="top"/>
    </xf>
    <xf numFmtId="172" fontId="2" fillId="0" borderId="1" applyAlignment="1" pivotButton="0" quotePrefix="0" xfId="2">
      <alignment vertical="top"/>
    </xf>
    <xf numFmtId="172" fontId="45" fillId="12" borderId="50" applyAlignment="1" pivotButton="0" quotePrefix="0" xfId="2">
      <alignment vertical="top"/>
    </xf>
    <xf numFmtId="172" fontId="2" fillId="0" borderId="39" applyAlignment="1" pivotButton="0" quotePrefix="0" xfId="2">
      <alignment vertical="top"/>
    </xf>
    <xf numFmtId="172" fontId="2" fillId="0" borderId="3" applyAlignment="1" pivotButton="0" quotePrefix="0" xfId="2">
      <alignment vertical="top"/>
    </xf>
    <xf numFmtId="164" fontId="45" fillId="12" borderId="50" applyAlignment="1" pivotButton="0" quotePrefix="0" xfId="2">
      <alignment vertical="top"/>
    </xf>
    <xf numFmtId="170" fontId="2" fillId="0" borderId="39" applyAlignment="1" pivotButton="0" quotePrefix="0" xfId="2">
      <alignment vertical="top"/>
    </xf>
    <xf numFmtId="0" fontId="51" fillId="0" borderId="51" applyAlignment="1" pivotButton="0" quotePrefix="0" xfId="2">
      <alignment vertical="top"/>
    </xf>
    <xf numFmtId="172" fontId="21" fillId="0" borderId="53" applyAlignment="1" pivotButton="0" quotePrefix="0" xfId="2">
      <alignment vertical="top"/>
    </xf>
    <xf numFmtId="10" fontId="45" fillId="12" borderId="50" applyAlignment="1" pivotButton="0" quotePrefix="0" xfId="2">
      <alignment vertical="top"/>
    </xf>
    <xf numFmtId="0" fontId="45" fillId="0" borderId="52" applyAlignment="1" pivotButton="0" quotePrefix="0" xfId="2">
      <alignment vertical="top"/>
    </xf>
    <xf numFmtId="0" fontId="45" fillId="0" borderId="51" pivotButton="0" quotePrefix="0" xfId="2"/>
    <xf numFmtId="164" fontId="45" fillId="12" borderId="50" pivotButton="0" quotePrefix="0" xfId="2"/>
    <xf numFmtId="0" fontId="45" fillId="0" borderId="49" applyAlignment="1" pivotButton="0" quotePrefix="0" xfId="2">
      <alignment vertical="top"/>
    </xf>
    <xf numFmtId="164" fontId="45" fillId="12" borderId="47" applyAlignment="1" pivotButton="0" quotePrefix="0" xfId="2">
      <alignment vertical="top"/>
    </xf>
    <xf numFmtId="170" fontId="2" fillId="0" borderId="25" applyAlignment="1" pivotButton="0" quotePrefix="0" xfId="2">
      <alignment vertical="top"/>
    </xf>
    <xf numFmtId="0" fontId="5" fillId="5" borderId="77" pivotButton="0" quotePrefix="0" xfId="2"/>
    <xf numFmtId="0" fontId="0" fillId="0" borderId="42" pivotButton="0" quotePrefix="0" xfId="0"/>
    <xf numFmtId="0" fontId="0" fillId="0" borderId="41" pivotButton="0" quotePrefix="0" xfId="0"/>
    <xf numFmtId="0" fontId="45" fillId="0" borderId="37" applyAlignment="1" pivotButton="0" quotePrefix="0" xfId="2">
      <alignment vertical="top"/>
    </xf>
    <xf numFmtId="0" fontId="0" fillId="0" borderId="34" pivotButton="0" quotePrefix="0" xfId="0"/>
    <xf numFmtId="0" fontId="0" fillId="0" borderId="45" pivotButton="0" quotePrefix="0" xfId="0"/>
    <xf numFmtId="170" fontId="21" fillId="7" borderId="36" applyAlignment="1" pivotButton="0" quotePrefix="0" xfId="2">
      <alignment vertical="top"/>
    </xf>
    <xf numFmtId="0" fontId="5" fillId="0" borderId="80" applyAlignment="1" pivotButton="0" quotePrefix="0" xfId="2">
      <alignment vertical="top"/>
    </xf>
    <xf numFmtId="0" fontId="0" fillId="0" borderId="33" pivotButton="0" quotePrefix="0" xfId="0"/>
    <xf numFmtId="170" fontId="2" fillId="0" borderId="32" applyAlignment="1" pivotButton="0" quotePrefix="0" xfId="2">
      <alignment vertical="top"/>
    </xf>
    <xf numFmtId="0" fontId="5" fillId="5" borderId="77" applyAlignment="1" pivotButton="0" quotePrefix="0" xfId="2">
      <alignment vertical="top"/>
    </xf>
    <xf numFmtId="0" fontId="45" fillId="0" borderId="74" applyAlignment="1" pivotButton="0" quotePrefix="0" xfId="2">
      <alignment vertical="top"/>
    </xf>
    <xf numFmtId="172" fontId="47" fillId="13" borderId="1" applyAlignment="1" pivotButton="0" quotePrefix="0" xfId="2">
      <alignment vertical="top"/>
    </xf>
    <xf numFmtId="0" fontId="0" fillId="0" borderId="44" pivotButton="0" quotePrefix="0" xfId="0"/>
    <xf numFmtId="170" fontId="47" fillId="13" borderId="1" applyAlignment="1" pivotButton="0" quotePrefix="0" xfId="2">
      <alignment vertical="top"/>
    </xf>
    <xf numFmtId="0" fontId="47" fillId="0" borderId="1" pivotButton="0" quotePrefix="0" xfId="2"/>
    <xf numFmtId="170" fontId="21" fillId="7" borderId="36" applyAlignment="1" pivotButton="0" quotePrefix="0" xfId="2">
      <alignment horizontal="right" vertical="top"/>
    </xf>
    <xf numFmtId="0" fontId="5" fillId="5" borderId="69" applyAlignment="1" pivotButton="0" quotePrefix="0" xfId="2">
      <alignment horizontal="center" vertical="top"/>
    </xf>
    <xf numFmtId="0" fontId="5" fillId="0" borderId="71" applyAlignment="1" pivotButton="0" quotePrefix="0" xfId="2">
      <alignment horizontal="center" vertical="top"/>
    </xf>
    <xf numFmtId="0" fontId="0" fillId="0" borderId="30" pivotButton="0" quotePrefix="0" xfId="0"/>
    <xf numFmtId="0" fontId="0" fillId="0" borderId="28" pivotButton="0" quotePrefix="0" xfId="0"/>
    <xf numFmtId="0" fontId="5" fillId="6" borderId="71" applyAlignment="1" pivotButton="0" quotePrefix="0" xfId="2">
      <alignment horizontal="center" vertical="top"/>
    </xf>
    <xf numFmtId="0" fontId="0" fillId="0" borderId="26" pivotButton="0" quotePrefix="0" xfId="0"/>
    <xf numFmtId="170" fontId="5" fillId="0" borderId="23" applyAlignment="1" pivotButton="0" quotePrefix="0" xfId="2">
      <alignment horizontal="center" vertical="top"/>
    </xf>
    <xf numFmtId="170" fontId="5" fillId="6" borderId="24" applyAlignment="1" pivotButton="0" quotePrefix="0" xfId="2">
      <alignment horizontal="center" vertical="top"/>
    </xf>
    <xf numFmtId="170" fontId="5" fillId="6" borderId="23" applyAlignment="1" pivotButton="0" quotePrefix="0" xfId="2">
      <alignment horizontal="center" vertical="top"/>
    </xf>
    <xf numFmtId="0" fontId="5" fillId="0" borderId="27" applyAlignment="1" pivotButton="0" quotePrefix="0" xfId="2">
      <alignment horizontal="center" vertical="center" textRotation="90"/>
    </xf>
    <xf numFmtId="164" fontId="47" fillId="13" borderId="21" applyAlignment="1" pivotButton="0" quotePrefix="0" xfId="2">
      <alignment vertical="top"/>
    </xf>
    <xf numFmtId="170" fontId="47" fillId="13" borderId="20" applyAlignment="1" pivotButton="0" quotePrefix="0" xfId="2">
      <alignment vertical="top"/>
    </xf>
    <xf numFmtId="170" fontId="47" fillId="13" borderId="19" applyAlignment="1" pivotButton="0" quotePrefix="0" xfId="2">
      <alignment vertical="top"/>
    </xf>
    <xf numFmtId="170" fontId="47" fillId="13" borderId="19" pivotButton="0" quotePrefix="0" xfId="2"/>
    <xf numFmtId="170" fontId="47" fillId="13" borderId="6" pivotButton="0" quotePrefix="0" xfId="2"/>
    <xf numFmtId="170" fontId="47" fillId="13" borderId="6" applyAlignment="1" pivotButton="0" quotePrefix="0" xfId="2">
      <alignment vertical="top"/>
    </xf>
    <xf numFmtId="0" fontId="47" fillId="13" borderId="18" applyAlignment="1" pivotButton="0" quotePrefix="0" xfId="2">
      <alignment horizontal="center" vertical="top"/>
    </xf>
    <xf numFmtId="0" fontId="47" fillId="13" borderId="17" applyAlignment="1" pivotButton="0" quotePrefix="0" xfId="2">
      <alignment horizontal="center" vertical="top"/>
    </xf>
    <xf numFmtId="0" fontId="45" fillId="0" borderId="3" applyAlignment="1" pivotButton="0" quotePrefix="0" xfId="2">
      <alignment vertical="top"/>
    </xf>
    <xf numFmtId="0" fontId="0" fillId="0" borderId="16" pivotButton="0" quotePrefix="0" xfId="0"/>
    <xf numFmtId="164" fontId="47" fillId="13" borderId="15" applyAlignment="1" pivotButton="0" quotePrefix="0" xfId="2">
      <alignment vertical="top"/>
    </xf>
    <xf numFmtId="170" fontId="47" fillId="13" borderId="13" applyAlignment="1" pivotButton="0" quotePrefix="0" xfId="2">
      <alignment vertical="top"/>
    </xf>
    <xf numFmtId="170" fontId="47" fillId="13" borderId="0" applyAlignment="1" pivotButton="0" quotePrefix="0" xfId="2">
      <alignment vertical="top"/>
    </xf>
    <xf numFmtId="170" fontId="47" fillId="13" borderId="0" pivotButton="0" quotePrefix="0" xfId="2"/>
    <xf numFmtId="170" fontId="47" fillId="13" borderId="14" pivotButton="0" quotePrefix="0" xfId="2"/>
    <xf numFmtId="0" fontId="47" fillId="13" borderId="3" applyAlignment="1" pivotButton="0" quotePrefix="0" xfId="2">
      <alignment horizontal="center" vertical="top"/>
    </xf>
    <xf numFmtId="0" fontId="47" fillId="13" borderId="12" applyAlignment="1" pivotButton="0" quotePrefix="0" xfId="2">
      <alignment horizontal="center" vertical="top"/>
    </xf>
    <xf numFmtId="164" fontId="45" fillId="12" borderId="15" applyAlignment="1" pivotButton="0" quotePrefix="0" xfId="2">
      <alignment vertical="top"/>
    </xf>
    <xf numFmtId="170" fontId="47" fillId="13" borderId="12" applyAlignment="1" pivotButton="0" quotePrefix="0" xfId="2">
      <alignment horizontal="center" vertical="top"/>
    </xf>
    <xf numFmtId="0" fontId="0" fillId="0" borderId="11" pivotButton="0" quotePrefix="0" xfId="0"/>
    <xf numFmtId="164" fontId="47" fillId="13" borderId="10" applyAlignment="1" pivotButton="0" quotePrefix="0" xfId="2">
      <alignment vertical="top"/>
    </xf>
    <xf numFmtId="170" fontId="47" fillId="13" borderId="8" applyAlignment="1" pivotButton="0" quotePrefix="0" xfId="2">
      <alignment vertical="top"/>
    </xf>
    <xf numFmtId="170" fontId="47" fillId="13" borderId="7" applyAlignment="1" pivotButton="0" quotePrefix="0" xfId="2">
      <alignment vertical="top"/>
    </xf>
    <xf numFmtId="170" fontId="47" fillId="13" borderId="7" pivotButton="0" quotePrefix="0" xfId="2"/>
    <xf numFmtId="170" fontId="47" fillId="13" borderId="9" pivotButton="0" quotePrefix="0" xfId="2"/>
    <xf numFmtId="0" fontId="47" fillId="13" borderId="5" applyAlignment="1" pivotButton="0" quotePrefix="0" xfId="2">
      <alignment horizontal="center" vertical="top"/>
    </xf>
    <xf numFmtId="170" fontId="47" fillId="13" borderId="4" applyAlignment="1" pivotButton="0" quotePrefix="0" xfId="2">
      <alignment horizontal="center" vertical="top"/>
    </xf>
    <xf numFmtId="164" fontId="47" fillId="13" borderId="50" pivotButton="0" quotePrefix="0" xfId="2"/>
    <xf numFmtId="170" fontId="2" fillId="0" borderId="2" applyAlignment="1" pivotButton="0" quotePrefix="0" xfId="2">
      <alignment vertical="top"/>
    </xf>
    <xf numFmtId="170" fontId="47" fillId="13" borderId="64" applyAlignment="1" pivotButton="0" quotePrefix="0" xfId="2">
      <alignment vertical="top"/>
    </xf>
    <xf numFmtId="170" fontId="47" fillId="13" borderId="66" applyAlignment="1" pivotButton="0" quotePrefix="0" xfId="2">
      <alignment vertical="top"/>
    </xf>
    <xf numFmtId="170" fontId="47" fillId="13" borderId="66" pivotButton="0" quotePrefix="0" xfId="2"/>
    <xf numFmtId="170" fontId="47" fillId="13" borderId="65" pivotButton="0" quotePrefix="0" xfId="2"/>
    <xf numFmtId="170" fontId="47" fillId="13" borderId="65" applyAlignment="1" pivotButton="0" quotePrefix="0" xfId="2">
      <alignment vertical="top"/>
    </xf>
    <xf numFmtId="0" fontId="47" fillId="13" borderId="64" applyAlignment="1" pivotButton="0" quotePrefix="0" xfId="2">
      <alignment horizontal="center" vertical="top"/>
    </xf>
    <xf numFmtId="170" fontId="47" fillId="13" borderId="17" applyAlignment="1" pivotButton="0" quotePrefix="0" xfId="2">
      <alignment horizontal="center" vertical="top"/>
    </xf>
    <xf numFmtId="170" fontId="47" fillId="13" borderId="62" applyAlignment="1" pivotButton="0" quotePrefix="0" xfId="2">
      <alignment vertical="top"/>
    </xf>
    <xf numFmtId="170" fontId="47" fillId="13" borderId="1" pivotButton="0" quotePrefix="0" xfId="2"/>
    <xf numFmtId="170" fontId="47" fillId="13" borderId="63" pivotButton="0" quotePrefix="0" xfId="2"/>
    <xf numFmtId="170" fontId="47" fillId="13" borderId="63" applyAlignment="1" pivotButton="0" quotePrefix="0" xfId="2">
      <alignment vertical="top"/>
    </xf>
    <xf numFmtId="0" fontId="47" fillId="13" borderId="62" applyAlignment="1" pivotButton="0" quotePrefix="0" xfId="2">
      <alignment horizontal="center" vertical="top"/>
    </xf>
    <xf numFmtId="170" fontId="47" fillId="13" borderId="59" applyAlignment="1" pivotButton="0" quotePrefix="0" xfId="2">
      <alignment vertical="top"/>
    </xf>
    <xf numFmtId="170" fontId="47" fillId="13" borderId="61" applyAlignment="1" pivotButton="0" quotePrefix="0" xfId="2">
      <alignment vertical="top"/>
    </xf>
    <xf numFmtId="170" fontId="47" fillId="13" borderId="61" pivotButton="0" quotePrefix="0" xfId="2"/>
    <xf numFmtId="170" fontId="47" fillId="13" borderId="60" pivotButton="0" quotePrefix="0" xfId="2"/>
    <xf numFmtId="170" fontId="47" fillId="13" borderId="60" applyAlignment="1" pivotButton="0" quotePrefix="0" xfId="2">
      <alignment vertical="top"/>
    </xf>
    <xf numFmtId="0" fontId="47" fillId="13" borderId="59" applyAlignment="1" pivotButton="0" quotePrefix="0" xfId="2">
      <alignment horizontal="center" vertical="top"/>
    </xf>
    <xf numFmtId="167" fontId="30" fillId="0" borderId="0" applyAlignment="1" pivotButton="0" quotePrefix="0" xfId="1">
      <alignment horizontal="center"/>
    </xf>
    <xf numFmtId="167" fontId="28" fillId="0" borderId="0" pivotButton="0" quotePrefix="0" xfId="1"/>
    <xf numFmtId="167" fontId="12" fillId="0" borderId="0" applyAlignment="1" pivotButton="0" quotePrefix="0" xfId="1">
      <alignment horizontal="center"/>
    </xf>
    <xf numFmtId="167" fontId="1" fillId="0" borderId="0" pivotButton="0" quotePrefix="0" xfId="1"/>
    <xf numFmtId="173" fontId="32" fillId="0" borderId="0" pivotButton="0" quotePrefix="0" xfId="1"/>
    <xf numFmtId="174" fontId="32" fillId="0" borderId="0" pivotButton="0" quotePrefix="0" xfId="1"/>
    <xf numFmtId="167" fontId="32" fillId="0" borderId="0" pivotButton="0" quotePrefix="0" xfId="1"/>
    <xf numFmtId="173" fontId="1" fillId="0" borderId="0" pivotButton="0" quotePrefix="0" xfId="1"/>
    <xf numFmtId="173" fontId="33" fillId="8" borderId="0" pivotButton="0" quotePrefix="0" xfId="1"/>
    <xf numFmtId="173" fontId="35" fillId="8" borderId="0" pivotButton="0" quotePrefix="0" xfId="1"/>
    <xf numFmtId="174" fontId="36" fillId="0" borderId="0" applyAlignment="1" pivotButton="0" quotePrefix="0" xfId="1">
      <alignment horizontal="right"/>
    </xf>
    <xf numFmtId="173" fontId="13" fillId="0" borderId="0" pivotButton="0" quotePrefix="0" xfId="1"/>
    <xf numFmtId="174" fontId="37" fillId="0" borderId="0" applyAlignment="1" pivotButton="0" quotePrefix="0" xfId="1">
      <alignment horizontal="right"/>
    </xf>
    <xf numFmtId="173" fontId="18" fillId="0" borderId="0" pivotButton="0" quotePrefix="0" xfId="1"/>
  </cellXfs>
  <cellStyles count="3">
    <cellStyle name="Normal" xfId="0" builtinId="0"/>
    <cellStyle name="Normal 2" xfId="1"/>
    <cellStyle name="Normal 3"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chartsheet" Target="/xl/chartsheets/sheet1.xml" Id="rId12"/><Relationship Type="http://schemas.openxmlformats.org/officeDocument/2006/relationships/chartsheet" Target="/xl/chartsheets/sheet2.xml" Id="rId13"/><Relationship Type="http://schemas.openxmlformats.org/officeDocument/2006/relationships/chartsheet" Target="/xl/chartsheets/sheet3.xml" Id="rId14"/><Relationship Type="http://schemas.openxmlformats.org/officeDocument/2006/relationships/chartsheet" Target="/xl/chartsheets/sheet4.xml" Id="rId15"/><Relationship Type="http://schemas.openxmlformats.org/officeDocument/2006/relationships/chartsheet" Target="/xl/chartsheets/sheet5.xml" Id="rId16"/><Relationship Type="http://schemas.openxmlformats.org/officeDocument/2006/relationships/chartsheet" Target="/xl/chartsheets/sheet6.xml" Id="rId17"/><Relationship Type="http://schemas.openxmlformats.org/officeDocument/2006/relationships/chartsheet" Target="/xl/chartsheets/sheet7.xml" Id="rId18"/><Relationship Type="http://schemas.openxmlformats.org/officeDocument/2006/relationships/chartsheet" Target="/xl/chartsheets/sheet8.xml" Id="rId19"/><Relationship Type="http://schemas.openxmlformats.org/officeDocument/2006/relationships/chartsheet" Target="/xl/chartsheets/sheet9.xml" Id="rId20"/><Relationship Type="http://schemas.openxmlformats.org/officeDocument/2006/relationships/worksheet" Target="/xl/worksheets/sheet12.xml" Id="rId21"/><Relationship Type="http://schemas.openxmlformats.org/officeDocument/2006/relationships/chartsheet" Target="/xl/chartsheets/sheet10.xml" Id="rId22"/><Relationship Type="http://schemas.openxmlformats.org/officeDocument/2006/relationships/worksheet" Target="/xl/worksheets/sheet13.xml" Id="rId23"/><Relationship Type="http://schemas.openxmlformats.org/officeDocument/2006/relationships/worksheet" Target="/xl/worksheets/sheet14.xml" Id="rId24"/><Relationship Type="http://schemas.openxmlformats.org/officeDocument/2006/relationships/worksheet" Target="/xl/worksheets/sheet15.xml" Id="rId25"/><Relationship Type="http://schemas.openxmlformats.org/officeDocument/2006/relationships/worksheet" Target="/xl/worksheets/sheet16.xml" Id="rId26"/><Relationship Type="http://schemas.openxmlformats.org/officeDocument/2006/relationships/worksheet" Target="/xl/worksheets/sheet17.xml" Id="rId27"/><Relationship Type="http://schemas.openxmlformats.org/officeDocument/2006/relationships/chartsheet" Target="/xl/chartsheets/sheet11.xml" Id="rId28"/><Relationship Type="http://schemas.openxmlformats.org/officeDocument/2006/relationships/chartsheet" Target="/xl/chartsheets/sheet12.xml" Id="rId29"/><Relationship Type="http://schemas.openxmlformats.org/officeDocument/2006/relationships/worksheet" Target="/xl/worksheets/sheet18.xml" Id="rId30"/><Relationship Type="http://schemas.openxmlformats.org/officeDocument/2006/relationships/chartsheet" Target="/xl/chartsheets/sheet13.xml" Id="rId31"/><Relationship Type="http://schemas.openxmlformats.org/officeDocument/2006/relationships/worksheet" Target="/xl/worksheets/sheet19.xml" Id="rId32"/><Relationship Type="http://schemas.openxmlformats.org/officeDocument/2006/relationships/chartsheet" Target="/xl/chartsheets/sheet14.xml" Id="rId33"/><Relationship Type="http://schemas.openxmlformats.org/officeDocument/2006/relationships/worksheet" Target="/xl/worksheets/sheet20.xml" Id="rId34"/><Relationship Type="http://schemas.openxmlformats.org/officeDocument/2006/relationships/chartsheet" Target="/xl/chartsheets/sheet15.xml" Id="rId35"/><Relationship Type="http://schemas.openxmlformats.org/officeDocument/2006/relationships/chartsheet" Target="/xl/chartsheets/sheet16.xml" Id="rId36"/><Relationship Type="http://schemas.openxmlformats.org/officeDocument/2006/relationships/worksheet" Target="/xl/worksheets/sheet21.xml" Id="rId37"/><Relationship Type="http://schemas.openxmlformats.org/officeDocument/2006/relationships/worksheet" Target="/xl/worksheets/sheet22.xml" Id="rId38"/><Relationship Type="http://schemas.openxmlformats.org/officeDocument/2006/relationships/worksheet" Target="/xl/worksheets/sheet23.xml" Id="rId39"/><Relationship Type="http://schemas.openxmlformats.org/officeDocument/2006/relationships/worksheet" Target="/xl/worksheets/sheet24.xml" Id="rId40"/><Relationship Type="http://schemas.openxmlformats.org/officeDocument/2006/relationships/worksheet" Target="/xl/worksheets/sheet25.xml" Id="rId41"/><Relationship Type="http://schemas.openxmlformats.org/officeDocument/2006/relationships/worksheet" Target="/xl/worksheets/sheet26.xml" Id="rId42"/><Relationship Type="http://schemas.openxmlformats.org/officeDocument/2006/relationships/worksheet" Target="/xl/worksheets/sheet27.xml" Id="rId43"/><Relationship Type="http://schemas.openxmlformats.org/officeDocument/2006/relationships/worksheet" Target="/xl/worksheets/sheet28.xml" Id="rId44"/><Relationship Type="http://schemas.openxmlformats.org/officeDocument/2006/relationships/worksheet" Target="/xl/worksheets/sheet29.xml" Id="rId45"/><Relationship Type="http://schemas.openxmlformats.org/officeDocument/2006/relationships/chartsheet" Target="/xl/chartsheets/sheet17.xml" Id="rId46"/><Relationship Type="http://schemas.openxmlformats.org/officeDocument/2006/relationships/chartsheet" Target="/xl/chartsheets/sheet18.xml" Id="rId47"/><Relationship Type="http://schemas.openxmlformats.org/officeDocument/2006/relationships/worksheet" Target="/xl/worksheets/sheet30.xml" Id="rId48"/><Relationship Type="http://schemas.openxmlformats.org/officeDocument/2006/relationships/chartsheet" Target="/xl/chartsheets/sheet19.xml" Id="rId49"/><Relationship Type="http://schemas.openxmlformats.org/officeDocument/2006/relationships/worksheet" Target="/xl/worksheets/sheet31.xml" Id="rId50"/><Relationship Type="http://schemas.openxmlformats.org/officeDocument/2006/relationships/chartsheet" Target="/xl/chartsheets/sheet20.xml" Id="rId51"/><Relationship Type="http://schemas.openxmlformats.org/officeDocument/2006/relationships/worksheet" Target="/xl/worksheets/sheet32.xml" Id="rId52"/><Relationship Type="http://schemas.openxmlformats.org/officeDocument/2006/relationships/chartsheet" Target="/xl/chartsheets/sheet21.xml" Id="rId53"/><Relationship Type="http://schemas.openxmlformats.org/officeDocument/2006/relationships/worksheet" Target="/xl/worksheets/sheet33.xml" Id="rId54"/><Relationship Type="http://schemas.openxmlformats.org/officeDocument/2006/relationships/chartsheet" Target="/xl/chartsheets/sheet22.xml" Id="rId55"/><Relationship Type="http://schemas.openxmlformats.org/officeDocument/2006/relationships/chartsheet" Target="/xl/chartsheets/sheet23.xml" Id="rId56"/><Relationship Type="http://schemas.openxmlformats.org/officeDocument/2006/relationships/styles" Target="styles.xml" Id="rId57"/><Relationship Type="http://schemas.openxmlformats.org/officeDocument/2006/relationships/theme" Target="theme/theme1.xml" Id="rId5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Long Stock
Stock bought for $39</a:t>
            </a:r>
          </a:p>
        </rich>
      </tx>
      <overlay val="0"/>
    </title>
    <plotArea>
      <layout/>
      <lineChart>
        <grouping val="standard"/>
        <varyColors val="0"/>
        <ser>
          <idx val="0"/>
          <order val="0"/>
          <tx>
            <v>Long Stock</v>
          </tx>
          <spPr>
            <a:ln xmlns:a="http://schemas.openxmlformats.org/drawingml/2006/main" w="28575" cmpd="sng">
              <a:solidFill>
                <a:srgbClr val="4472C4"/>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data!$F$6:$F$18</f>
              <numCache>
                <formatCode>"$"#,##0.00</formatCode>
                <ptCount val="13"/>
                <pt idx="0">
                  <v>-4</v>
                </pt>
                <pt idx="1">
                  <v>-3</v>
                </pt>
                <pt idx="2">
                  <v>-2</v>
                </pt>
                <pt idx="3">
                  <v>-1</v>
                </pt>
                <pt idx="4">
                  <v>0</v>
                </pt>
                <pt idx="5">
                  <v>1</v>
                </pt>
                <pt idx="6">
                  <v>2</v>
                </pt>
                <pt idx="7">
                  <v>3</v>
                </pt>
                <pt idx="8">
                  <v>4</v>
                </pt>
                <pt idx="9">
                  <v>5</v>
                </pt>
                <pt idx="10">
                  <v>6</v>
                </pt>
                <pt idx="11">
                  <v>7</v>
                </pt>
                <pt idx="12">
                  <v>8</v>
                </pt>
              </numCache>
            </numRef>
          </val>
          <smooth val="0"/>
        </ser>
        <dLbls>
          <showLegendKey val="0"/>
          <showVal val="0"/>
          <showCatName val="0"/>
          <showSerName val="0"/>
          <showPercent val="0"/>
          <showBubbleSize val="0"/>
        </dLbls>
        <smooth val="0"/>
        <axId val="183580768"/>
        <axId val="1321413312"/>
      </lineChart>
      <catAx>
        <axId val="18358076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321413312"/>
        <crosses val="autoZero"/>
        <auto val="1"/>
        <lblAlgn val="ctr"/>
        <lblOffset val="100"/>
        <noMultiLvlLbl val="1"/>
      </catAx>
      <valAx>
        <axId val="132141331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83580768"/>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Long Call
Call bought for $1.50</a:t>
            </a:r>
          </a:p>
        </rich>
      </tx>
      <overlay val="0"/>
    </title>
    <plotArea>
      <layout/>
      <lineChart>
        <grouping val="standard"/>
        <varyColors val="0"/>
        <ser>
          <idx val="0"/>
          <order val="0"/>
          <tx>
            <v>Long Call</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data!$G$6:$G$18</f>
              <numCache>
                <formatCode>"$"#,##0.00</formatCode>
                <ptCount val="13"/>
                <pt idx="0">
                  <v>-1.5</v>
                </pt>
                <pt idx="1">
                  <v>-1.5</v>
                </pt>
                <pt idx="2">
                  <v>-1.5</v>
                </pt>
                <pt idx="3">
                  <v>-1.5</v>
                </pt>
                <pt idx="4">
                  <v>-1.5</v>
                </pt>
                <pt idx="5">
                  <v>-1.5</v>
                </pt>
                <pt idx="6">
                  <v>-0.5</v>
                </pt>
                <pt idx="7">
                  <v>0.5</v>
                </pt>
                <pt idx="8">
                  <v>1.5</v>
                </pt>
                <pt idx="9">
                  <v>2.5</v>
                </pt>
                <pt idx="10">
                  <v>3.5</v>
                </pt>
                <pt idx="11">
                  <v>4.5</v>
                </pt>
                <pt idx="12">
                  <v>5.5</v>
                </pt>
              </numCache>
            </numRef>
          </val>
          <smooth val="0"/>
        </ser>
        <dLbls>
          <showLegendKey val="0"/>
          <showVal val="0"/>
          <showCatName val="0"/>
          <showSerName val="0"/>
          <showPercent val="0"/>
          <showBubbleSize val="0"/>
        </dLbls>
        <smooth val="0"/>
        <axId val="861567056"/>
        <axId val="2081708893"/>
      </lineChart>
      <catAx>
        <axId val="86156705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2081708893"/>
        <crosses val="autoZero"/>
        <auto val="1"/>
        <lblAlgn val="ctr"/>
        <lblOffset val="100"/>
        <noMultiLvlLbl val="1"/>
      </catAx>
      <valAx>
        <axId val="208170889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861567056"/>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Stock Price versus Long Call
Call bought for $1.50</a:t>
            </a:r>
          </a:p>
        </rich>
      </tx>
      <overlay val="0"/>
    </title>
    <plotArea>
      <layout/>
      <lineChart>
        <grouping val="standard"/>
        <varyColors val="1"/>
        <ser>
          <idx val="0"/>
          <order val="0"/>
          <tx>
            <v>Long Stock</v>
          </tx>
          <spPr>
            <a:ln xmlns:a="http://schemas.openxmlformats.org/drawingml/2006/main" w="28575" cmpd="sng">
              <a:solidFill>
                <a:srgbClr val="4472C4"/>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data!$F$6:$F$18</f>
              <numCache>
                <formatCode>"$"#,##0.00</formatCode>
                <ptCount val="13"/>
                <pt idx="0">
                  <v>-4</v>
                </pt>
                <pt idx="1">
                  <v>-3</v>
                </pt>
                <pt idx="2">
                  <v>-2</v>
                </pt>
                <pt idx="3">
                  <v>-1</v>
                </pt>
                <pt idx="4">
                  <v>0</v>
                </pt>
                <pt idx="5">
                  <v>1</v>
                </pt>
                <pt idx="6">
                  <v>2</v>
                </pt>
                <pt idx="7">
                  <v>3</v>
                </pt>
                <pt idx="8">
                  <v>4</v>
                </pt>
                <pt idx="9">
                  <v>5</v>
                </pt>
                <pt idx="10">
                  <v>6</v>
                </pt>
                <pt idx="11">
                  <v>7</v>
                </pt>
                <pt idx="12">
                  <v>8</v>
                </pt>
              </numCache>
            </numRef>
          </val>
          <smooth val="0"/>
        </ser>
        <ser>
          <idx val="1"/>
          <order val="1"/>
          <tx>
            <v>Long Call</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data!$G$6:$G$18</f>
              <numCache>
                <formatCode>"$"#,##0.00</formatCode>
                <ptCount val="13"/>
                <pt idx="0">
                  <v>-1.5</v>
                </pt>
                <pt idx="1">
                  <v>-1.5</v>
                </pt>
                <pt idx="2">
                  <v>-1.5</v>
                </pt>
                <pt idx="3">
                  <v>-1.5</v>
                </pt>
                <pt idx="4">
                  <v>-1.5</v>
                </pt>
                <pt idx="5">
                  <v>-1.5</v>
                </pt>
                <pt idx="6">
                  <v>-0.5</v>
                </pt>
                <pt idx="7">
                  <v>0.5</v>
                </pt>
                <pt idx="8">
                  <v>1.5</v>
                </pt>
                <pt idx="9">
                  <v>2.5</v>
                </pt>
                <pt idx="10">
                  <v>3.5</v>
                </pt>
                <pt idx="11">
                  <v>4.5</v>
                </pt>
                <pt idx="12">
                  <v>5.5</v>
                </pt>
              </numCache>
            </numRef>
          </val>
          <smooth val="0"/>
        </ser>
        <dLbls>
          <showLegendKey val="0"/>
          <showVal val="0"/>
          <showCatName val="0"/>
          <showSerName val="0"/>
          <showPercent val="0"/>
          <showBubbleSize val="0"/>
        </dLbls>
        <smooth val="0"/>
        <axId val="583899553"/>
        <axId val="1251337898"/>
      </lineChart>
      <catAx>
        <axId val="58389955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251337898"/>
        <crosses val="autoZero"/>
        <auto val="1"/>
        <lblAlgn val="ctr"/>
        <lblOffset val="100"/>
        <noMultiLvlLbl val="1"/>
      </catAx>
      <valAx>
        <axId val="125133789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583899553"/>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Short Call
Call sold for $1.50</a:t>
            </a:r>
          </a:p>
        </rich>
      </tx>
      <overlay val="0"/>
    </title>
    <plotArea>
      <layout/>
      <lineChart>
        <grouping val="standard"/>
        <varyColors val="0"/>
        <ser>
          <idx val="0"/>
          <order val="0"/>
          <tx>
            <v>Short Call</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data!$H$6:$H$18</f>
              <numCache>
                <formatCode>"$"#,##0.00</formatCode>
                <ptCount val="13"/>
                <pt idx="0">
                  <v>1.5</v>
                </pt>
                <pt idx="1">
                  <v>1.5</v>
                </pt>
                <pt idx="2">
                  <v>1.5</v>
                </pt>
                <pt idx="3">
                  <v>1.5</v>
                </pt>
                <pt idx="4">
                  <v>1.5</v>
                </pt>
                <pt idx="5">
                  <v>1.5</v>
                </pt>
                <pt idx="6">
                  <v>0.5</v>
                </pt>
                <pt idx="7">
                  <v>-0.5</v>
                </pt>
                <pt idx="8">
                  <v>-1.5</v>
                </pt>
                <pt idx="9">
                  <v>-2.5</v>
                </pt>
                <pt idx="10">
                  <v>-3.5</v>
                </pt>
                <pt idx="11">
                  <v>-4.5</v>
                </pt>
                <pt idx="12">
                  <v>-5.5</v>
                </pt>
              </numCache>
            </numRef>
          </val>
          <smooth val="0"/>
        </ser>
        <dLbls>
          <showLegendKey val="0"/>
          <showVal val="0"/>
          <showCatName val="0"/>
          <showSerName val="0"/>
          <showPercent val="0"/>
          <showBubbleSize val="0"/>
        </dLbls>
        <smooth val="0"/>
        <axId val="953614733"/>
        <axId val="165713814"/>
      </lineChart>
      <catAx>
        <axId val="95361473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65713814"/>
        <crosses val="autoZero"/>
        <auto val="1"/>
        <lblAlgn val="ctr"/>
        <lblOffset val="100"/>
        <noMultiLvlLbl val="1"/>
      </catAx>
      <valAx>
        <axId val="16571381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953614733"/>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Stock Price versus Short Call
Call sold for $1.50</a:t>
            </a:r>
          </a:p>
        </rich>
      </tx>
      <overlay val="0"/>
    </title>
    <plotArea>
      <layout/>
      <lineChart>
        <grouping val="standard"/>
        <varyColors val="1"/>
        <ser>
          <idx val="0"/>
          <order val="0"/>
          <tx>
            <v>Long Stock</v>
          </tx>
          <spPr>
            <a:ln xmlns:a="http://schemas.openxmlformats.org/drawingml/2006/main" w="28575" cmpd="sng">
              <a:solidFill>
                <a:srgbClr val="4472C4"/>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data!$F$6:$F$18</f>
              <numCache>
                <formatCode>"$"#,##0.00</formatCode>
                <ptCount val="13"/>
                <pt idx="0">
                  <v>-4</v>
                </pt>
                <pt idx="1">
                  <v>-3</v>
                </pt>
                <pt idx="2">
                  <v>-2</v>
                </pt>
                <pt idx="3">
                  <v>-1</v>
                </pt>
                <pt idx="4">
                  <v>0</v>
                </pt>
                <pt idx="5">
                  <v>1</v>
                </pt>
                <pt idx="6">
                  <v>2</v>
                </pt>
                <pt idx="7">
                  <v>3</v>
                </pt>
                <pt idx="8">
                  <v>4</v>
                </pt>
                <pt idx="9">
                  <v>5</v>
                </pt>
                <pt idx="10">
                  <v>6</v>
                </pt>
                <pt idx="11">
                  <v>7</v>
                </pt>
                <pt idx="12">
                  <v>8</v>
                </pt>
              </numCache>
            </numRef>
          </val>
          <smooth val="0"/>
        </ser>
        <ser>
          <idx val="1"/>
          <order val="1"/>
          <tx>
            <v>Short Call</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data!$H$6:$H$18</f>
              <numCache>
                <formatCode>"$"#,##0.00</formatCode>
                <ptCount val="13"/>
                <pt idx="0">
                  <v>1.5</v>
                </pt>
                <pt idx="1">
                  <v>1.5</v>
                </pt>
                <pt idx="2">
                  <v>1.5</v>
                </pt>
                <pt idx="3">
                  <v>1.5</v>
                </pt>
                <pt idx="4">
                  <v>1.5</v>
                </pt>
                <pt idx="5">
                  <v>1.5</v>
                </pt>
                <pt idx="6">
                  <v>0.5</v>
                </pt>
                <pt idx="7">
                  <v>-0.5</v>
                </pt>
                <pt idx="8">
                  <v>-1.5</v>
                </pt>
                <pt idx="9">
                  <v>-2.5</v>
                </pt>
                <pt idx="10">
                  <v>-3.5</v>
                </pt>
                <pt idx="11">
                  <v>-4.5</v>
                </pt>
                <pt idx="12">
                  <v>-5.5</v>
                </pt>
              </numCache>
            </numRef>
          </val>
          <smooth val="0"/>
        </ser>
        <dLbls>
          <showLegendKey val="0"/>
          <showVal val="0"/>
          <showCatName val="0"/>
          <showSerName val="0"/>
          <showPercent val="0"/>
          <showBubbleSize val="0"/>
        </dLbls>
        <smooth val="0"/>
        <axId val="915602554"/>
        <axId val="1105203178"/>
      </lineChart>
      <catAx>
        <axId val="91560255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105203178"/>
        <crosses val="autoZero"/>
        <auto val="1"/>
        <lblAlgn val="ctr"/>
        <lblOffset val="100"/>
        <noMultiLvlLbl val="1"/>
      </catAx>
      <valAx>
        <axId val="110520317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915602554"/>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Long Put
Put bought for $1.50</a:t>
            </a:r>
          </a:p>
        </rich>
      </tx>
      <overlay val="0"/>
    </title>
    <plotArea>
      <layout/>
      <lineChart>
        <grouping val="standard"/>
        <varyColors val="0"/>
        <ser>
          <idx val="0"/>
          <order val="0"/>
          <tx>
            <v>Long Put</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data!$I$6:$I$18</f>
              <numCache>
                <formatCode>"$"#,##0.00</formatCode>
                <ptCount val="13"/>
                <pt idx="0">
                  <v>3</v>
                </pt>
                <pt idx="1">
                  <v>2</v>
                </pt>
                <pt idx="2">
                  <v>1</v>
                </pt>
                <pt idx="3">
                  <v>0</v>
                </pt>
                <pt idx="4">
                  <v>-1</v>
                </pt>
                <pt idx="5">
                  <v>-2</v>
                </pt>
                <pt idx="6">
                  <v>-2</v>
                </pt>
                <pt idx="7">
                  <v>-2</v>
                </pt>
                <pt idx="8">
                  <v>-2</v>
                </pt>
                <pt idx="9">
                  <v>-2</v>
                </pt>
                <pt idx="10">
                  <v>-2</v>
                </pt>
                <pt idx="11">
                  <v>-2</v>
                </pt>
                <pt idx="12">
                  <v>-2</v>
                </pt>
              </numCache>
            </numRef>
          </val>
          <smooth val="0"/>
        </ser>
        <dLbls>
          <showLegendKey val="0"/>
          <showVal val="0"/>
          <showCatName val="0"/>
          <showSerName val="0"/>
          <showPercent val="0"/>
          <showBubbleSize val="0"/>
        </dLbls>
        <smooth val="0"/>
        <axId val="1824334797"/>
        <axId val="1770248111"/>
      </lineChart>
      <catAx>
        <axId val="182433479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770248111"/>
        <crosses val="autoZero"/>
        <auto val="1"/>
        <lblAlgn val="ctr"/>
        <lblOffset val="100"/>
        <noMultiLvlLbl val="1"/>
      </catAx>
      <valAx>
        <axId val="177024811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824334797"/>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Short Put
Put sold for $1.50</a:t>
            </a:r>
          </a:p>
        </rich>
      </tx>
      <overlay val="0"/>
    </title>
    <plotArea>
      <layout/>
      <lineChart>
        <grouping val="standard"/>
        <varyColors val="0"/>
        <ser>
          <idx val="0"/>
          <order val="0"/>
          <tx>
            <v>Short Put</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data!$J$6:$J$18</f>
              <numCache>
                <formatCode>"$"#,##0.00</formatCode>
                <ptCount val="13"/>
                <pt idx="0">
                  <v>-3</v>
                </pt>
                <pt idx="1">
                  <v>-2</v>
                </pt>
                <pt idx="2">
                  <v>-1</v>
                </pt>
                <pt idx="3">
                  <v>0</v>
                </pt>
                <pt idx="4">
                  <v>1</v>
                </pt>
                <pt idx="5">
                  <v>2</v>
                </pt>
                <pt idx="6">
                  <v>2</v>
                </pt>
                <pt idx="7">
                  <v>2</v>
                </pt>
                <pt idx="8">
                  <v>2</v>
                </pt>
                <pt idx="9">
                  <v>2</v>
                </pt>
                <pt idx="10">
                  <v>2</v>
                </pt>
                <pt idx="11">
                  <v>2</v>
                </pt>
                <pt idx="12">
                  <v>2</v>
                </pt>
              </numCache>
            </numRef>
          </val>
          <smooth val="0"/>
        </ser>
        <dLbls>
          <showLegendKey val="0"/>
          <showVal val="0"/>
          <showCatName val="0"/>
          <showSerName val="0"/>
          <showPercent val="0"/>
          <showBubbleSize val="0"/>
        </dLbls>
        <smooth val="0"/>
        <axId val="614078248"/>
        <axId val="772664955"/>
      </lineChart>
      <catAx>
        <axId val="61407824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772664955"/>
        <crosses val="autoZero"/>
        <auto val="1"/>
        <lblAlgn val="ctr"/>
        <lblOffset val="100"/>
        <noMultiLvlLbl val="1"/>
      </catAx>
      <valAx>
        <axId val="77266495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614078248"/>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Stock Price versus Long Put
Put bought for $2.00</a:t>
            </a:r>
          </a:p>
        </rich>
      </tx>
      <overlay val="0"/>
    </title>
    <plotArea>
      <layout/>
      <lineChart>
        <grouping val="standard"/>
        <varyColors val="1"/>
        <ser>
          <idx val="0"/>
          <order val="0"/>
          <tx>
            <v>Long Stock</v>
          </tx>
          <spPr>
            <a:ln xmlns:a="http://schemas.openxmlformats.org/drawingml/2006/main" w="28575" cmpd="sng">
              <a:solidFill>
                <a:srgbClr val="4472C4"/>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data!$F$6:$F$18</f>
              <numCache>
                <formatCode>"$"#,##0.00</formatCode>
                <ptCount val="13"/>
                <pt idx="0">
                  <v>-4</v>
                </pt>
                <pt idx="1">
                  <v>-3</v>
                </pt>
                <pt idx="2">
                  <v>-2</v>
                </pt>
                <pt idx="3">
                  <v>-1</v>
                </pt>
                <pt idx="4">
                  <v>0</v>
                </pt>
                <pt idx="5">
                  <v>1</v>
                </pt>
                <pt idx="6">
                  <v>2</v>
                </pt>
                <pt idx="7">
                  <v>3</v>
                </pt>
                <pt idx="8">
                  <v>4</v>
                </pt>
                <pt idx="9">
                  <v>5</v>
                </pt>
                <pt idx="10">
                  <v>6</v>
                </pt>
                <pt idx="11">
                  <v>7</v>
                </pt>
                <pt idx="12">
                  <v>8</v>
                </pt>
              </numCache>
            </numRef>
          </val>
          <smooth val="0"/>
        </ser>
        <ser>
          <idx val="1"/>
          <order val="1"/>
          <tx>
            <v>Long Put</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data!$I$6:$I$18</f>
              <numCache>
                <formatCode>"$"#,##0.00</formatCode>
                <ptCount val="13"/>
                <pt idx="0">
                  <v>3</v>
                </pt>
                <pt idx="1">
                  <v>2</v>
                </pt>
                <pt idx="2">
                  <v>1</v>
                </pt>
                <pt idx="3">
                  <v>0</v>
                </pt>
                <pt idx="4">
                  <v>-1</v>
                </pt>
                <pt idx="5">
                  <v>-2</v>
                </pt>
                <pt idx="6">
                  <v>-2</v>
                </pt>
                <pt idx="7">
                  <v>-2</v>
                </pt>
                <pt idx="8">
                  <v>-2</v>
                </pt>
                <pt idx="9">
                  <v>-2</v>
                </pt>
                <pt idx="10">
                  <v>-2</v>
                </pt>
                <pt idx="11">
                  <v>-2</v>
                </pt>
                <pt idx="12">
                  <v>-2</v>
                </pt>
              </numCache>
            </numRef>
          </val>
          <smooth val="0"/>
        </ser>
        <dLbls>
          <showLegendKey val="0"/>
          <showVal val="0"/>
          <showCatName val="0"/>
          <showSerName val="0"/>
          <showPercent val="0"/>
          <showBubbleSize val="0"/>
        </dLbls>
        <smooth val="0"/>
        <axId val="391400618"/>
        <axId val="857869681"/>
      </lineChart>
      <catAx>
        <axId val="39140061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857869681"/>
        <crosses val="autoZero"/>
        <auto val="1"/>
        <lblAlgn val="ctr"/>
        <lblOffset val="100"/>
        <noMultiLvlLbl val="1"/>
      </catAx>
      <valAx>
        <axId val="85786968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391400618"/>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Stock Price versus Short Put
Put sold for $2.00</a:t>
            </a:r>
          </a:p>
        </rich>
      </tx>
      <overlay val="0"/>
    </title>
    <plotArea>
      <layout/>
      <lineChart>
        <grouping val="standard"/>
        <varyColors val="1"/>
        <ser>
          <idx val="0"/>
          <order val="0"/>
          <tx>
            <v>Long Stock</v>
          </tx>
          <spPr>
            <a:ln xmlns:a="http://schemas.openxmlformats.org/drawingml/2006/main" w="28575" cmpd="sng">
              <a:solidFill>
                <a:srgbClr val="4472C4"/>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data!$F$6:$F$18</f>
              <numCache>
                <formatCode>"$"#,##0.00</formatCode>
                <ptCount val="13"/>
                <pt idx="0">
                  <v>-4</v>
                </pt>
                <pt idx="1">
                  <v>-3</v>
                </pt>
                <pt idx="2">
                  <v>-2</v>
                </pt>
                <pt idx="3">
                  <v>-1</v>
                </pt>
                <pt idx="4">
                  <v>0</v>
                </pt>
                <pt idx="5">
                  <v>1</v>
                </pt>
                <pt idx="6">
                  <v>2</v>
                </pt>
                <pt idx="7">
                  <v>3</v>
                </pt>
                <pt idx="8">
                  <v>4</v>
                </pt>
                <pt idx="9">
                  <v>5</v>
                </pt>
                <pt idx="10">
                  <v>6</v>
                </pt>
                <pt idx="11">
                  <v>7</v>
                </pt>
                <pt idx="12">
                  <v>8</v>
                </pt>
              </numCache>
            </numRef>
          </val>
          <smooth val="0"/>
        </ser>
        <ser>
          <idx val="1"/>
          <order val="1"/>
          <tx>
            <v>Short Put</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data!$E$6:$E$18</f>
              <numCache>
                <formatCode>_("$"* #,##0_);_("$"* \(#,##0\);_("$"* "-"??_);_(@_)</formatCode>
                <ptCount val="13"/>
                <pt idx="0">
                  <v>35</v>
                </pt>
                <pt idx="1">
                  <v>36</v>
                </pt>
                <pt idx="2">
                  <v>37</v>
                </pt>
                <pt idx="3">
                  <v>38</v>
                </pt>
                <pt idx="4">
                  <v>39</v>
                </pt>
                <pt idx="5">
                  <v>40</v>
                </pt>
                <pt idx="6">
                  <v>41</v>
                </pt>
                <pt idx="7">
                  <v>42</v>
                </pt>
                <pt idx="8">
                  <v>43</v>
                </pt>
                <pt idx="9">
                  <v>44</v>
                </pt>
                <pt idx="10">
                  <v>45</v>
                </pt>
                <pt idx="11">
                  <v>46</v>
                </pt>
                <pt idx="12">
                  <v>47</v>
                </pt>
              </numCache>
            </numRef>
          </cat>
          <val>
            <numRef>
              <f>data!$J$6:$J$18</f>
              <numCache>
                <formatCode>"$"#,##0.00</formatCode>
                <ptCount val="13"/>
                <pt idx="0">
                  <v>-3</v>
                </pt>
                <pt idx="1">
                  <v>-2</v>
                </pt>
                <pt idx="2">
                  <v>-1</v>
                </pt>
                <pt idx="3">
                  <v>0</v>
                </pt>
                <pt idx="4">
                  <v>1</v>
                </pt>
                <pt idx="5">
                  <v>2</v>
                </pt>
                <pt idx="6">
                  <v>2</v>
                </pt>
                <pt idx="7">
                  <v>2</v>
                </pt>
                <pt idx="8">
                  <v>2</v>
                </pt>
                <pt idx="9">
                  <v>2</v>
                </pt>
                <pt idx="10">
                  <v>2</v>
                </pt>
                <pt idx="11">
                  <v>2</v>
                </pt>
                <pt idx="12">
                  <v>2</v>
                </pt>
              </numCache>
            </numRef>
          </val>
          <smooth val="0"/>
        </ser>
        <dLbls>
          <showLegendKey val="0"/>
          <showVal val="0"/>
          <showCatName val="0"/>
          <showSerName val="0"/>
          <showPercent val="0"/>
          <showBubbleSize val="0"/>
        </dLbls>
        <smooth val="0"/>
        <axId val="533143817"/>
        <axId val="1590656749"/>
      </lineChart>
      <catAx>
        <axId val="53314381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_);_(&quot;$&quot;* \(#,##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590656749"/>
        <crosses val="autoZero"/>
        <auto val="1"/>
        <lblAlgn val="ctr"/>
        <lblOffset val="100"/>
        <noMultiLvlLbl val="1"/>
      </catAx>
      <valAx>
        <axId val="159065674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533143817"/>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2100" b="0" i="0">
                <a:solidFill>
                  <a:srgbClr val="757575"/>
                </a:solidFill>
                <a:latin typeface="+mn-lt"/>
              </a:defRPr>
            </a:pPr>
            <a:r>
              <a:rPr lang="en-US" sz="2100" b="0" i="0">
                <a:solidFill>
                  <a:srgbClr val="757575"/>
                </a:solidFill>
                <a:latin typeface="+mn-lt"/>
              </a:rPr>
              <a:t>Long GBP/USD Put</a:t>
            </a:r>
          </a:p>
        </rich>
      </tx>
      <overlay val="0"/>
    </title>
    <plotArea>
      <layout/>
      <lineChart>
        <grouping val="standard"/>
        <varyColors val="1"/>
        <ser>
          <idx val="0"/>
          <order val="0"/>
          <tx>
            <v>Long GBP/USD</v>
          </tx>
          <spPr>
            <a:ln xmlns:a="http://schemas.openxmlformats.org/drawingml/2006/main" w="28575" cmpd="sng">
              <a:solidFill>
                <a:srgbClr val="4472C4"/>
              </a:solidFill>
              <a:prstDash val="solid"/>
            </a:ln>
          </spPr>
          <marker>
            <symbol val="none"/>
            <spPr>
              <a:ln xmlns:a="http://schemas.openxmlformats.org/drawingml/2006/main">
                <a:prstDash val="solid"/>
              </a:ln>
            </spPr>
          </marker>
          <cat>
            <numRef>
              <f>'option fx hedge'!$E$6:$E$14</f>
              <numCache>
                <formatCode>_("$"* #,##0.00_);_("$"* \(#,##0.00\);_("$"* "-"??_);_(@_)</formatCode>
                <ptCount val="9"/>
                <pt idx="0">
                  <v>1.38</v>
                </pt>
                <pt idx="1">
                  <v>1.4</v>
                </pt>
                <pt idx="2">
                  <v>1.42</v>
                </pt>
                <pt idx="3">
                  <v>1.44</v>
                </pt>
                <pt idx="4">
                  <v>1.46</v>
                </pt>
                <pt idx="5">
                  <v>1.48</v>
                </pt>
                <pt idx="6">
                  <v>1.5</v>
                </pt>
                <pt idx="7">
                  <v>1.52</v>
                </pt>
                <pt idx="8">
                  <v>1.54</v>
                </pt>
              </numCache>
            </numRef>
          </cat>
          <val>
            <numRef>
              <f>'option fx hedge'!$F$6:$F$14</f>
              <numCache>
                <formatCode>"$"#,##0</formatCode>
                <ptCount val="9"/>
                <pt idx="0">
                  <v>-800000.0000000007</v>
                </pt>
                <pt idx="1">
                  <v>-600000.0000000006</v>
                </pt>
                <pt idx="2">
                  <v>-400000.0000000003</v>
                </pt>
                <pt idx="3">
                  <v>-200000.0000000002</v>
                </pt>
                <pt idx="4">
                  <v>0</v>
                </pt>
                <pt idx="5">
                  <v>200000.0000000002</v>
                </pt>
                <pt idx="6">
                  <v>400000.0000000003</v>
                </pt>
                <pt idx="7">
                  <v>600000.0000000006</v>
                </pt>
                <pt idx="8">
                  <v>800000.0000000007</v>
                </pt>
              </numCache>
            </numRef>
          </val>
          <smooth val="0"/>
        </ser>
        <ser>
          <idx val="1"/>
          <order val="1"/>
          <tx>
            <v>Long GBP/USD Put</v>
          </tx>
          <spPr>
            <a:ln xmlns:a="http://schemas.openxmlformats.org/drawingml/2006/main" w="28575" cmpd="sng">
              <a:solidFill>
                <a:schemeClr val="accent2"/>
              </a:solidFill>
              <a:prstDash val="solid"/>
            </a:ln>
          </spPr>
          <marker>
            <symbol val="none"/>
            <spPr>
              <a:ln xmlns:a="http://schemas.openxmlformats.org/drawingml/2006/main">
                <a:prstDash val="solid"/>
              </a:ln>
            </spPr>
          </marker>
          <cat>
            <numRef>
              <f>'option fx hedge'!$E$6:$E$14</f>
              <numCache>
                <formatCode>_("$"* #,##0.00_);_("$"* \(#,##0.00\);_("$"* "-"??_);_(@_)</formatCode>
                <ptCount val="9"/>
                <pt idx="0">
                  <v>1.38</v>
                </pt>
                <pt idx="1">
                  <v>1.4</v>
                </pt>
                <pt idx="2">
                  <v>1.42</v>
                </pt>
                <pt idx="3">
                  <v>1.44</v>
                </pt>
                <pt idx="4">
                  <v>1.46</v>
                </pt>
                <pt idx="5">
                  <v>1.48</v>
                </pt>
                <pt idx="6">
                  <v>1.5</v>
                </pt>
                <pt idx="7">
                  <v>1.52</v>
                </pt>
                <pt idx="8">
                  <v>1.54</v>
                </pt>
              </numCache>
            </numRef>
          </cat>
          <val>
            <numRef>
              <f>'option fx hedge'!$G$6:$G$14</f>
              <numCache>
                <formatCode>"$"#,##0</formatCode>
                <ptCount val="9"/>
                <pt idx="0">
                  <v>600000.0000000007</v>
                </pt>
                <pt idx="1">
                  <v>400000.0000000005</v>
                </pt>
                <pt idx="2">
                  <v>200000.0000000003</v>
                </pt>
                <pt idx="3">
                  <v>1.734723475976807e-10</v>
                </pt>
                <pt idx="4">
                  <v>-200000</v>
                </pt>
                <pt idx="5">
                  <v>-200000</v>
                </pt>
                <pt idx="6">
                  <v>-200000</v>
                </pt>
                <pt idx="7">
                  <v>-200000</v>
                </pt>
                <pt idx="8">
                  <v>-200000</v>
                </pt>
              </numCache>
            </numRef>
          </val>
          <smooth val="0"/>
        </ser>
        <dLbls>
          <showLegendKey val="0"/>
          <showVal val="0"/>
          <showCatName val="0"/>
          <showSerName val="0"/>
          <showPercent val="0"/>
          <showBubbleSize val="0"/>
        </dLbls>
        <smooth val="0"/>
        <axId val="169765619"/>
        <axId val="1660754559"/>
      </lineChart>
      <catAx>
        <axId val="16976561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quot;$&quot;* #,##0.00_);_(&quot;$&quot;* \(#,##0.00\);_(&quot;$&quot;* &quot;-&quot;??_);_(@_)"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660754559"/>
        <crosses val="autoZero"/>
        <auto val="1"/>
        <lblAlgn val="ctr"/>
        <lblOffset val="100"/>
        <noMultiLvlLbl val="1"/>
      </catAx>
      <valAx>
        <axId val="166075455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sz="1800" b="0" i="0">
                <a:solidFill>
                  <a:srgbClr val="000000"/>
                </a:solidFill>
                <a:latin typeface="+mn-lt"/>
              </a:defRPr>
            </a:pPr>
            <a:r>
              <a:t/>
            </a:r>
            <a:endParaRPr lang="en-US"/>
          </a:p>
        </txPr>
        <crossAx val="169765619"/>
        <crosses val="autoZero"/>
        <crossBetween val="between"/>
      </valAx>
    </plotArea>
    <legend>
      <legendPos val="b"/>
      <overlay val="0"/>
      <txPr>
        <a:bodyPr xmlns:a="http://schemas.openxmlformats.org/drawingml/2006/main"/>
        <a:lstStyle xmlns:a="http://schemas.openxmlformats.org/drawingml/2006/main"/>
        <a:p xmlns:a="http://schemas.openxmlformats.org/drawingml/2006/main">
          <a:pPr lvl="0">
            <a:defRPr sz="1800" b="0" i="0">
              <a:solidFill>
                <a:srgbClr val="1A1A1A"/>
              </a:solidFill>
              <a:latin typeface="+mn-lt"/>
            </a:defRPr>
          </a:pPr>
          <a:r>
            <a:t/>
          </a:r>
          <a:endParaRPr lang="en-US"/>
        </a:p>
      </txPr>
    </legend>
    <plotVisOnly val="1"/>
    <dispBlanksAs val="zero"/>
  </chart>
</chartSpace>
</file>

<file path=xl/charts/chart11.xml><?xml version="1.0" encoding="utf-8"?>
<chartSpace xmlns="http://schemas.openxmlformats.org/drawingml/2006/chart">
  <chart>
    <plotArea>
      <layout/>
      <lineChart>
        <grouping val="standard"/>
        <varyColors val="0"/>
        <ser>
          <idx val="0"/>
          <order val="0"/>
          <tx>
            <strRef>
              <f>'Correl ZM + UAL'!$J$1</f>
              <strCache>
                <ptCount val="1"/>
                <pt idx="0">
                  <v>correl 250</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'Correl ZM + UAL'!$B$2:$B$300</f>
              <numCache>
                <formatCode>m/d/yyyy</formatCode>
                <ptCount val="299"/>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numCache>
            </numRef>
          </cat>
          <val>
            <numRef>
              <f>'Correl ZM + UAL'!$J$2:$J$300</f>
              <numCache>
                <formatCode>_(* #,##0.00_);_(* \(#,##0.00\);_(* "-"??_);_(@_)</formatCode>
                <ptCount val="299"/>
                <pt idx="0">
                  <v>-0.1789990613227347</v>
                </pt>
                <pt idx="1">
                  <v>-0.1786988360896865</v>
                </pt>
                <pt idx="2">
                  <v>-0.1792955335808953</v>
                </pt>
                <pt idx="3">
                  <v>-0.177487051274736</v>
                </pt>
                <pt idx="4">
                  <v>-0.1774772818837328</v>
                </pt>
                <pt idx="5">
                  <v>-0.1761796933058277</v>
                </pt>
                <pt idx="6">
                  <v>-0.1753310028033313</v>
                </pt>
                <pt idx="7">
                  <v>-0.1786248815082722</v>
                </pt>
                <pt idx="8">
                  <v>-0.1744641314086958</v>
                </pt>
                <pt idx="9">
                  <v>-0.1698406188364424</v>
                </pt>
                <pt idx="10">
                  <v>-0.1835334467924488</v>
                </pt>
                <pt idx="11">
                  <v>-0.1778127573421658</v>
                </pt>
                <pt idx="12">
                  <v>-0.1698481969255263</v>
                </pt>
                <pt idx="13">
                  <v>-0.1741498316694846</v>
                </pt>
                <pt idx="14">
                  <v>-0.188385150160961</v>
                </pt>
                <pt idx="15">
                  <v>-0.1670179635216259</v>
                </pt>
                <pt idx="16">
                  <v>-0.1662523613612533</v>
                </pt>
                <pt idx="17">
                  <v>-0.1513696477330052</v>
                </pt>
                <pt idx="18">
                  <v>-0.1562519488716199</v>
                </pt>
                <pt idx="19">
                  <v>-0.1562321700366415</v>
                </pt>
                <pt idx="20">
                  <v>-0.1573853777617486</v>
                </pt>
                <pt idx="21">
                  <v>-0.1662991600548092</v>
                </pt>
                <pt idx="22">
                  <v>-0.164875705594217</v>
                </pt>
                <pt idx="23">
                  <v>-0.1663658703024922</v>
                </pt>
                <pt idx="24">
                  <v>-0.1652858749584342</v>
                </pt>
                <pt idx="25">
                  <v>-0.1670201533088287</v>
                </pt>
                <pt idx="26">
                  <v>-0.1878910053261682</v>
                </pt>
                <pt idx="27">
                  <v>-0.1891513230574926</v>
                </pt>
                <pt idx="28">
                  <v>-0.1920440724902266</v>
                </pt>
                <pt idx="29">
                  <v>-0.1944370160577615</v>
                </pt>
                <pt idx="30">
                  <v>-0.1912256127833534</v>
                </pt>
                <pt idx="31">
                  <v>-0.1972925853125562</v>
                </pt>
                <pt idx="32">
                  <v>-0.1990113551360859</v>
                </pt>
                <pt idx="33">
                  <v>-0.1994735991906026</v>
                </pt>
                <pt idx="34">
                  <v>-0.2038237915730448</v>
                </pt>
                <pt idx="35">
                  <v>-0.2040390512658836</v>
                </pt>
                <pt idx="36">
                  <v>-0.2060948036894062</v>
                </pt>
                <pt idx="37">
                  <v>-0.2079807002269833</v>
                </pt>
                <pt idx="38">
                  <v>-0.1988239010031216</v>
                </pt>
                <pt idx="39">
                  <v>-0.2093798604053078</v>
                </pt>
                <pt idx="40">
                  <v>-0.2160313715396162</v>
                </pt>
                <pt idx="41">
                  <v>-0.2187074757751034</v>
                </pt>
                <pt idx="42">
                  <v>-0.2165561686238656</v>
                </pt>
                <pt idx="43">
                  <v>-0.2160433476329083</v>
                </pt>
                <pt idx="44">
                  <v>-0.2231848135382798</v>
                </pt>
                <pt idx="45">
                  <v>-0.2236363213245522</v>
                </pt>
                <pt idx="46">
                  <v>-0.2225053944990874</v>
                </pt>
                <pt idx="47">
                  <v>-0.2225260555613106</v>
                </pt>
                <pt idx="48">
                  <v>-0.217912147081552</v>
                </pt>
                <pt idx="49">
                  <v>-0.2155133246066065</v>
                </pt>
                <pt idx="50">
                  <v>-0.2114050519323232</v>
                </pt>
                <pt idx="51">
                  <v>-0.2217421178319625</v>
                </pt>
                <pt idx="52">
                  <v>-0.2067775597057023</v>
                </pt>
                <pt idx="53">
                  <v>-0.1992672790245533</v>
                </pt>
                <pt idx="54">
                  <v>-0.1999556564066916</v>
                </pt>
                <pt idx="55">
                  <v>-0.2021144361608832</v>
                </pt>
                <pt idx="56">
                  <v>-0.2035938028948128</v>
                </pt>
                <pt idx="57">
                  <v>-0.1844948743573578</v>
                </pt>
                <pt idx="58">
                  <v>-0.1616304751464143</v>
                </pt>
                <pt idx="59">
                  <v>-0.1645180566560402</v>
                </pt>
                <pt idx="60">
                  <v>-0.1627233640513109</v>
                </pt>
                <pt idx="61">
                  <v>-0.1692346674561613</v>
                </pt>
                <pt idx="62">
                  <v>-0.1720457325746248</v>
                </pt>
                <pt idx="63">
                  <v>-0.1659593020445814</v>
                </pt>
                <pt idx="64">
                  <v>-0.2093933648721067</v>
                </pt>
                <pt idx="65">
                  <v>-0.1834286616787883</v>
                </pt>
                <pt idx="66">
                  <v>-0.1748851754849819</v>
                </pt>
                <pt idx="67">
                  <v>-0.1753206530541448</v>
                </pt>
                <pt idx="68">
                  <v>-0.1906149484858281</v>
                </pt>
                <pt idx="69">
                  <v>-0.1935945868038548</v>
                </pt>
                <pt idx="70">
                  <v>-0.1897105419670931</v>
                </pt>
                <pt idx="71">
                  <v>-0.1919524362911636</v>
                </pt>
                <pt idx="72">
                  <v>-0.182073728531078</v>
                </pt>
                <pt idx="73">
                  <v>-0.1821107419587058</v>
                </pt>
                <pt idx="74">
                  <v>-0.1824564238803145</v>
                </pt>
                <pt idx="75">
                  <v>-0.1811809897902717</v>
                </pt>
                <pt idx="76">
                  <v>-0.1811996210158171</v>
                </pt>
                <pt idx="77">
                  <v>-0.1875808186470106</v>
                </pt>
                <pt idx="78">
                  <v>-0.1893786219465437</v>
                </pt>
                <pt idx="79">
                  <v>-0.1929916916692991</v>
                </pt>
                <pt idx="80">
                  <v>-0.1932562669164926</v>
                </pt>
                <pt idx="81">
                  <v>-0.1920000058086227</v>
                </pt>
                <pt idx="82">
                  <v>-0.1924500249026222</v>
                </pt>
                <pt idx="83">
                  <v>-0.1912388149534277</v>
                </pt>
                <pt idx="84">
                  <v>-0.1900175511687253</v>
                </pt>
                <pt idx="85">
                  <v>-0.1905258100433368</v>
                </pt>
                <pt idx="86">
                  <v>-0.1903017090889383</v>
                </pt>
                <pt idx="87">
                  <v>-0.1901020523678519</v>
                </pt>
                <pt idx="88">
                  <v>-0.1913019115102038</v>
                </pt>
                <pt idx="89">
                  <v>-0.1903396028597014</v>
                </pt>
                <pt idx="90">
                  <v>-0.1904348542139649</v>
                </pt>
                <pt idx="91">
                  <v>-0.190515339040865</v>
                </pt>
                <pt idx="92">
                  <v>-0.1899790892827722</v>
                </pt>
                <pt idx="93">
                  <v>-0.1888572819562389</v>
                </pt>
                <pt idx="94">
                  <v>-0.1890012873042321</v>
                </pt>
                <pt idx="95">
                  <v>-0.1893297583368829</v>
                </pt>
                <pt idx="96">
                  <v>-0.1882360401143345</v>
                </pt>
                <pt idx="97">
                  <v>-0.1883903166068197</v>
                </pt>
                <pt idx="98">
                  <v>-0.189800474172543</v>
                </pt>
                <pt idx="99">
                  <v>-0.1890109384678739</v>
                </pt>
                <pt idx="100">
                  <v>-0.19028839841706</v>
                </pt>
                <pt idx="101">
                  <v>-0.1901879033597381</v>
                </pt>
                <pt idx="102">
                  <v>-0.1897423658923593</v>
                </pt>
                <pt idx="103">
                  <v>-0.1893229129813004</v>
                </pt>
                <pt idx="104">
                  <v>-0.1864322044850507</v>
                </pt>
                <pt idx="105">
                  <v>-0.1859497172723806</v>
                </pt>
                <pt idx="106">
                  <v>-0.1860949175467055</v>
                </pt>
                <pt idx="107">
                  <v>-0.1856509467160352</v>
                </pt>
                <pt idx="108">
                  <v>-0.1863413563052791</v>
                </pt>
                <pt idx="109">
                  <v>-0.188803680624324</v>
                </pt>
                <pt idx="110">
                  <v>-0.1892167372953866</v>
                </pt>
                <pt idx="111">
                  <v>-0.1909038827125175</v>
                </pt>
                <pt idx="112">
                  <v>-0.1919446359009125</v>
                </pt>
                <pt idx="113">
                  <v>-0.1918882481255015</v>
                </pt>
                <pt idx="114">
                  <v>-0.1918621099049913</v>
                </pt>
                <pt idx="115">
                  <v>-0.1920518898649607</v>
                </pt>
                <pt idx="116">
                  <v>-0.1919422050280294</v>
                </pt>
                <pt idx="117">
                  <v>-0.1901840904865652</v>
                </pt>
                <pt idx="118">
                  <v>-0.1923882423602688</v>
                </pt>
                <pt idx="119">
                  <v>-0.1914236838200347</v>
                </pt>
                <pt idx="120">
                  <v>-0.1913511686436891</v>
                </pt>
                <pt idx="121">
                  <v>-0.1907141929820861</v>
                </pt>
                <pt idx="122">
                  <v>-0.1914957843969074</v>
                </pt>
                <pt idx="123">
                  <v>-0.1897585239519356</v>
                </pt>
                <pt idx="124">
                  <v>-0.1900350007186526</v>
                </pt>
                <pt idx="125">
                  <v>-0.1900624019714486</v>
                </pt>
                <pt idx="126">
                  <v>-0.1900510239830447</v>
                </pt>
                <pt idx="127">
                  <v>-0.1900541814746484</v>
                </pt>
                <pt idx="128">
                  <v>-0.1900334921550721</v>
                </pt>
                <pt idx="129">
                  <v>-0.1901157678642437</v>
                </pt>
                <pt idx="130">
                  <v>-0.1907464605603519</v>
                </pt>
                <pt idx="131">
                  <v>-0.1904680116641984</v>
                </pt>
                <pt idx="132">
                  <v>-0.1916517019185304</v>
                </pt>
                <pt idx="133">
                  <v>-0.1945178303430037</v>
                </pt>
                <pt idx="134">
                  <v>-0.1945985698119866</v>
                </pt>
                <pt idx="135">
                  <v>-0.1940838695509549</v>
                </pt>
                <pt idx="136">
                  <v>-0.19467475476267</v>
                </pt>
                <pt idx="137">
                  <v>-0.1940251382849777</v>
                </pt>
                <pt idx="138">
                  <v>-0.1943321833506673</v>
                </pt>
                <pt idx="139">
                  <v>-0.1964960454905597</v>
                </pt>
                <pt idx="140">
                  <v>-0.1966158526658371</v>
                </pt>
                <pt idx="141">
                  <v>-0.1944720801686717</v>
                </pt>
                <pt idx="142">
                  <v>-0.1951441509769204</v>
                </pt>
                <pt idx="143">
                  <v>-0.1944304418994485</v>
                </pt>
                <pt idx="144">
                  <v>-0.1936890780392827</v>
                </pt>
                <pt idx="145">
                  <v>-0.1925003722910958</v>
                </pt>
                <pt idx="146">
                  <v>-0.1918874467945379</v>
                </pt>
                <pt idx="147">
                  <v>-0.1920738666174371</v>
                </pt>
                <pt idx="148">
                  <v>-0.1922669743844913</v>
                </pt>
                <pt idx="149">
                  <v>-0.1914689699237369</v>
                </pt>
                <pt idx="150">
                  <v>-0.187769546568333</v>
                </pt>
                <pt idx="151">
                  <v>-0.1865254117468274</v>
                </pt>
                <pt idx="152">
                  <v>-0.1837923687287121</v>
                </pt>
                <pt idx="153">
                  <v>-0.1885932000147095</v>
                </pt>
                <pt idx="154">
                  <v>-0.1530723342987742</v>
                </pt>
                <pt idx="155">
                  <v>-0.1531447758684805</v>
                </pt>
                <pt idx="156">
                  <v>-0.1547836657515021</v>
                </pt>
                <pt idx="157">
                  <v>-0.1539479265276081</v>
                </pt>
                <pt idx="158">
                  <v>-0.1538741487651377</v>
                </pt>
                <pt idx="159">
                  <v>-0.1542777245868291</v>
                </pt>
                <pt idx="160">
                  <v>-0.1540671576997752</v>
                </pt>
                <pt idx="161">
                  <v>-0.1522039881967486</v>
                </pt>
                <pt idx="162">
                  <v>-0.1554223150280998</v>
                </pt>
                <pt idx="163">
                  <v>-0.1532924371267814</v>
                </pt>
                <pt idx="164">
                  <v>-0.1529803079367775</v>
                </pt>
                <pt idx="165">
                  <v>-0.1517908217971234</v>
                </pt>
                <pt idx="166">
                  <v>-0.1528810468952339</v>
                </pt>
                <pt idx="167">
                  <v>-0.1539751806405682</v>
                </pt>
                <pt idx="168">
                  <v>-0.1531078019409793</v>
                </pt>
                <pt idx="169">
                  <v>-0.1522017062749854</v>
                </pt>
                <pt idx="170">
                  <v>-0.1524374246039499</v>
                </pt>
                <pt idx="171">
                  <v>-0.1509470367032823</v>
                </pt>
                <pt idx="172">
                  <v>-0.1505744188119446</v>
                </pt>
                <pt idx="173">
                  <v>-0.1503808830107689</v>
                </pt>
                <pt idx="174">
                  <v>-0.1507265080478503</v>
                </pt>
                <pt idx="175">
                  <v>-0.1508472074506074</v>
                </pt>
                <pt idx="176">
                  <v>-0.1505813111691834</v>
                </pt>
                <pt idx="177">
                  <v>-0.1508768321464307</v>
                </pt>
                <pt idx="178">
                  <v>-0.1525178844360493</v>
                </pt>
                <pt idx="179">
                  <v>-0.1521429779385843</v>
                </pt>
                <pt idx="180">
                  <v>-0.1519036446165877</v>
                </pt>
                <pt idx="181">
                  <v>-0.1524729143188315</v>
                </pt>
                <pt idx="182">
                  <v>-0.1525126169641199</v>
                </pt>
                <pt idx="183">
                  <v>-0.1532878998966356</v>
                </pt>
                <pt idx="184">
                  <v>-0.1517219952841384</v>
                </pt>
                <pt idx="185">
                  <v>-0.1558257905133205</v>
                </pt>
                <pt idx="186">
                  <v>-0.1569659831793205</v>
                </pt>
                <pt idx="187">
                  <v>-0.1567111479601488</v>
                </pt>
                <pt idx="188">
                  <v>-0.1576748093793791</v>
                </pt>
                <pt idx="189">
                  <v>-0.1522010072408598</v>
                </pt>
                <pt idx="190">
                  <v>-0.150150152780312</v>
                </pt>
                <pt idx="191">
                  <v>-0.1499635207002797</v>
                </pt>
                <pt idx="192">
                  <v>-0.1492801439155302</v>
                </pt>
                <pt idx="193">
                  <v>-0.1493789894359737</v>
                </pt>
                <pt idx="194">
                  <v>-0.1498090330837224</v>
                </pt>
                <pt idx="195">
                  <v>-0.1504069887607931</v>
                </pt>
                <pt idx="196">
                  <v>-0.1511072301794064</v>
                </pt>
                <pt idx="197">
                  <v>-0.1481493699451179</v>
                </pt>
                <pt idx="198">
                  <v>-0.1503683775461447</v>
                </pt>
                <pt idx="199">
                  <v>-0.1493607529393202</v>
                </pt>
                <pt idx="200">
                  <v>-0.1492272618525039</v>
                </pt>
                <pt idx="201">
                  <v>-0.1471886497425634</v>
                </pt>
                <pt idx="202">
                  <v>-0.1728830435976786</v>
                </pt>
                <pt idx="203">
                  <v>-0.169881031812696</v>
                </pt>
                <pt idx="204">
                  <v>-0.1705276499590697</v>
                </pt>
                <pt idx="205">
                  <v>-0.1701760744436665</v>
                </pt>
                <pt idx="206">
                  <v>-0.1696450230406333</v>
                </pt>
                <pt idx="207">
                  <v>-0.1689474623954048</v>
                </pt>
                <pt idx="208">
                  <v>-0.1650266102727408</v>
                </pt>
                <pt idx="209">
                  <v>-0.165566043939353</v>
                </pt>
                <pt idx="210">
                  <v>-0.1635442396812802</v>
                </pt>
                <pt idx="211">
                  <v>-0.1631781760848476</v>
                </pt>
                <pt idx="212">
                  <v>-0.1624751262548323</v>
                </pt>
                <pt idx="213">
                  <v>-0.1578462936366657</v>
                </pt>
                <pt idx="214">
                  <v>-0.1575750527551092</v>
                </pt>
                <pt idx="215">
                  <v>-0.1564439481661616</v>
                </pt>
                <pt idx="216">
                  <v>-0.1559631601516911</v>
                </pt>
                <pt idx="217">
                  <v>-0.1575292397117143</v>
                </pt>
                <pt idx="218">
                  <v>-0.1526063421317604</v>
                </pt>
                <pt idx="219">
                  <v>-0.1517148537987626</v>
                </pt>
                <pt idx="220">
                  <v>-0.1508085214969075</v>
                </pt>
                <pt idx="221">
                  <v>-0.1512546485719432</v>
                </pt>
                <pt idx="222">
                  <v>-0.1506524259770272</v>
                </pt>
                <pt idx="223">
                  <v>-0.1525359524682963</v>
                </pt>
                <pt idx="224">
                  <v>-0.1488251942577685</v>
                </pt>
                <pt idx="225">
                  <v>-0.1490523093988613</v>
                </pt>
                <pt idx="226">
                  <v>-0.1490356176776496</v>
                </pt>
                <pt idx="227">
                  <v>-0.1486740259149979</v>
                </pt>
                <pt idx="228">
                  <v>-0.1485342683885499</v>
                </pt>
                <pt idx="229">
                  <v>-0.1486194758952104</v>
                </pt>
                <pt idx="230">
                  <v>-0.1456223373072968</v>
                </pt>
                <pt idx="231">
                  <v>-0.1459734168938433</v>
                </pt>
                <pt idx="232">
                  <v>-0.1448929644862444</v>
                </pt>
                <pt idx="233">
                  <v>-0.1401671331132354</v>
                </pt>
                <pt idx="234">
                  <v>-0.1402421064906957</v>
                </pt>
                <pt idx="235">
                  <v>-0.1427795007650487</v>
                </pt>
                <pt idx="236">
                  <v>-0.1401312804866939</v>
                </pt>
                <pt idx="237">
                  <v>-0.139606257864057</v>
                </pt>
                <pt idx="238">
                  <v>-0.1441507389212313</v>
                </pt>
                <pt idx="239">
                  <v>-0.1462870546854931</v>
                </pt>
                <pt idx="240">
                  <v>-0.1452749003468845</v>
                </pt>
                <pt idx="241">
                  <v>-0.1453201706265288</v>
                </pt>
                <pt idx="242">
                  <v>-0.1457621654532373</v>
                </pt>
                <pt idx="243">
                  <v>-0.1453644587840995</v>
                </pt>
                <pt idx="244">
                  <v>-0.1453480580689974</v>
                </pt>
                <pt idx="245">
                  <v>-0.1452861058431281</v>
                </pt>
                <pt idx="246">
                  <v>-0.1422775265370263</v>
                </pt>
                <pt idx="247">
                  <v>-0.138617292961231</v>
                </pt>
                <pt idx="248">
                  <v>-0.1405305289003817</v>
                </pt>
                <pt idx="249">
                  <v>-0.1419311379159083</v>
                </pt>
                <pt idx="250">
                  <v>-0.1402702406063349</v>
                </pt>
                <pt idx="251">
                  <v>-0.1401653170848002</v>
                </pt>
                <pt idx="252">
                  <v>-0.1381395442917672</v>
                </pt>
              </numCache>
            </numRef>
          </val>
          <smooth val="0"/>
        </ser>
        <dLbls>
          <showLegendKey val="0"/>
          <showVal val="0"/>
          <showCatName val="0"/>
          <showSerName val="0"/>
          <showPercent val="0"/>
          <showBubbleSize val="0"/>
        </dLbls>
        <smooth val="0"/>
        <axId val="725501136"/>
        <axId val="1571840942"/>
      </lineChart>
      <dateAx>
        <axId val="72550113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571840942"/>
        <crosses val="autoZero"/>
        <lblOffset val="100"/>
        <baseTimeUnit val="days"/>
      </dateAx>
      <valAx>
        <axId val="1571840942"/>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 #,##0.00_);_(* \(#,##0.00\);_(* &quot;-&quot;??_);_(@_)"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725501136"/>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12.xml><?xml version="1.0" encoding="utf-8"?>
<chartSpace xmlns="http://schemas.openxmlformats.org/drawingml/2006/chart">
  <chart>
    <plotArea>
      <layout/>
      <lineChart>
        <grouping val="standard"/>
        <varyColors val="1"/>
        <ser>
          <idx val="0"/>
          <order val="0"/>
          <tx>
            <strRef>
              <f>'Correl ZM + UAL'!$J$1</f>
              <strCache>
                <ptCount val="1"/>
                <pt idx="0">
                  <v>correl 250</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'Correl ZM + UAL'!$B$2:$B$300</f>
              <numCache>
                <formatCode>m/d/yyyy</formatCode>
                <ptCount val="299"/>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numCache>
            </numRef>
          </cat>
          <val>
            <numRef>
              <f>'Correl ZM + UAL'!$J$2:$J$300</f>
              <numCache>
                <formatCode>_(* #,##0.00_);_(* \(#,##0.00\);_(* "-"??_);_(@_)</formatCode>
                <ptCount val="299"/>
                <pt idx="0">
                  <v>-0.1789990613227347</v>
                </pt>
                <pt idx="1">
                  <v>-0.1786988360896865</v>
                </pt>
                <pt idx="2">
                  <v>-0.1792955335808953</v>
                </pt>
                <pt idx="3">
                  <v>-0.177487051274736</v>
                </pt>
                <pt idx="4">
                  <v>-0.1774772818837328</v>
                </pt>
                <pt idx="5">
                  <v>-0.1761796933058277</v>
                </pt>
                <pt idx="6">
                  <v>-0.1753310028033313</v>
                </pt>
                <pt idx="7">
                  <v>-0.1786248815082722</v>
                </pt>
                <pt idx="8">
                  <v>-0.1744641314086958</v>
                </pt>
                <pt idx="9">
                  <v>-0.1698406188364424</v>
                </pt>
                <pt idx="10">
                  <v>-0.1835334467924488</v>
                </pt>
                <pt idx="11">
                  <v>-0.1778127573421658</v>
                </pt>
                <pt idx="12">
                  <v>-0.1698481969255263</v>
                </pt>
                <pt idx="13">
                  <v>-0.1741498316694846</v>
                </pt>
                <pt idx="14">
                  <v>-0.188385150160961</v>
                </pt>
                <pt idx="15">
                  <v>-0.1670179635216259</v>
                </pt>
                <pt idx="16">
                  <v>-0.1662523613612533</v>
                </pt>
                <pt idx="17">
                  <v>-0.1513696477330052</v>
                </pt>
                <pt idx="18">
                  <v>-0.1562519488716199</v>
                </pt>
                <pt idx="19">
                  <v>-0.1562321700366415</v>
                </pt>
                <pt idx="20">
                  <v>-0.1573853777617486</v>
                </pt>
                <pt idx="21">
                  <v>-0.1662991600548092</v>
                </pt>
                <pt idx="22">
                  <v>-0.164875705594217</v>
                </pt>
                <pt idx="23">
                  <v>-0.1663658703024922</v>
                </pt>
                <pt idx="24">
                  <v>-0.1652858749584342</v>
                </pt>
                <pt idx="25">
                  <v>-0.1670201533088287</v>
                </pt>
                <pt idx="26">
                  <v>-0.1878910053261682</v>
                </pt>
                <pt idx="27">
                  <v>-0.1891513230574926</v>
                </pt>
                <pt idx="28">
                  <v>-0.1920440724902266</v>
                </pt>
                <pt idx="29">
                  <v>-0.1944370160577615</v>
                </pt>
                <pt idx="30">
                  <v>-0.1912256127833534</v>
                </pt>
                <pt idx="31">
                  <v>-0.1972925853125562</v>
                </pt>
                <pt idx="32">
                  <v>-0.1990113551360859</v>
                </pt>
                <pt idx="33">
                  <v>-0.1994735991906026</v>
                </pt>
                <pt idx="34">
                  <v>-0.2038237915730448</v>
                </pt>
                <pt idx="35">
                  <v>-0.2040390512658836</v>
                </pt>
                <pt idx="36">
                  <v>-0.2060948036894062</v>
                </pt>
                <pt idx="37">
                  <v>-0.2079807002269833</v>
                </pt>
                <pt idx="38">
                  <v>-0.1988239010031216</v>
                </pt>
                <pt idx="39">
                  <v>-0.2093798604053078</v>
                </pt>
                <pt idx="40">
                  <v>-0.2160313715396162</v>
                </pt>
                <pt idx="41">
                  <v>-0.2187074757751034</v>
                </pt>
                <pt idx="42">
                  <v>-0.2165561686238656</v>
                </pt>
                <pt idx="43">
                  <v>-0.2160433476329083</v>
                </pt>
                <pt idx="44">
                  <v>-0.2231848135382798</v>
                </pt>
                <pt idx="45">
                  <v>-0.2236363213245522</v>
                </pt>
                <pt idx="46">
                  <v>-0.2225053944990874</v>
                </pt>
                <pt idx="47">
                  <v>-0.2225260555613106</v>
                </pt>
                <pt idx="48">
                  <v>-0.217912147081552</v>
                </pt>
                <pt idx="49">
                  <v>-0.2155133246066065</v>
                </pt>
                <pt idx="50">
                  <v>-0.2114050519323232</v>
                </pt>
                <pt idx="51">
                  <v>-0.2217421178319625</v>
                </pt>
                <pt idx="52">
                  <v>-0.2067775597057023</v>
                </pt>
                <pt idx="53">
                  <v>-0.1992672790245533</v>
                </pt>
                <pt idx="54">
                  <v>-0.1999556564066916</v>
                </pt>
                <pt idx="55">
                  <v>-0.2021144361608832</v>
                </pt>
                <pt idx="56">
                  <v>-0.2035938028948128</v>
                </pt>
                <pt idx="57">
                  <v>-0.1844948743573578</v>
                </pt>
                <pt idx="58">
                  <v>-0.1616304751464143</v>
                </pt>
                <pt idx="59">
                  <v>-0.1645180566560402</v>
                </pt>
                <pt idx="60">
                  <v>-0.1627233640513109</v>
                </pt>
                <pt idx="61">
                  <v>-0.1692346674561613</v>
                </pt>
                <pt idx="62">
                  <v>-0.1720457325746248</v>
                </pt>
                <pt idx="63">
                  <v>-0.1659593020445814</v>
                </pt>
                <pt idx="64">
                  <v>-0.2093933648721067</v>
                </pt>
                <pt idx="65">
                  <v>-0.1834286616787883</v>
                </pt>
                <pt idx="66">
                  <v>-0.1748851754849819</v>
                </pt>
                <pt idx="67">
                  <v>-0.1753206530541448</v>
                </pt>
                <pt idx="68">
                  <v>-0.1906149484858281</v>
                </pt>
                <pt idx="69">
                  <v>-0.1935945868038548</v>
                </pt>
                <pt idx="70">
                  <v>-0.1897105419670931</v>
                </pt>
                <pt idx="71">
                  <v>-0.1919524362911636</v>
                </pt>
                <pt idx="72">
                  <v>-0.182073728531078</v>
                </pt>
                <pt idx="73">
                  <v>-0.1821107419587058</v>
                </pt>
                <pt idx="74">
                  <v>-0.1824564238803145</v>
                </pt>
                <pt idx="75">
                  <v>-0.1811809897902717</v>
                </pt>
                <pt idx="76">
                  <v>-0.1811996210158171</v>
                </pt>
                <pt idx="77">
                  <v>-0.1875808186470106</v>
                </pt>
                <pt idx="78">
                  <v>-0.1893786219465437</v>
                </pt>
                <pt idx="79">
                  <v>-0.1929916916692991</v>
                </pt>
                <pt idx="80">
                  <v>-0.1932562669164926</v>
                </pt>
                <pt idx="81">
                  <v>-0.1920000058086227</v>
                </pt>
                <pt idx="82">
                  <v>-0.1924500249026222</v>
                </pt>
                <pt idx="83">
                  <v>-0.1912388149534277</v>
                </pt>
                <pt idx="84">
                  <v>-0.1900175511687253</v>
                </pt>
                <pt idx="85">
                  <v>-0.1905258100433368</v>
                </pt>
                <pt idx="86">
                  <v>-0.1903017090889383</v>
                </pt>
                <pt idx="87">
                  <v>-0.1901020523678519</v>
                </pt>
                <pt idx="88">
                  <v>-0.1913019115102038</v>
                </pt>
                <pt idx="89">
                  <v>-0.1903396028597014</v>
                </pt>
                <pt idx="90">
                  <v>-0.1904348542139649</v>
                </pt>
                <pt idx="91">
                  <v>-0.190515339040865</v>
                </pt>
                <pt idx="92">
                  <v>-0.1899790892827722</v>
                </pt>
                <pt idx="93">
                  <v>-0.1888572819562389</v>
                </pt>
                <pt idx="94">
                  <v>-0.1890012873042321</v>
                </pt>
                <pt idx="95">
                  <v>-0.1893297583368829</v>
                </pt>
                <pt idx="96">
                  <v>-0.1882360401143345</v>
                </pt>
                <pt idx="97">
                  <v>-0.1883903166068197</v>
                </pt>
                <pt idx="98">
                  <v>-0.189800474172543</v>
                </pt>
                <pt idx="99">
                  <v>-0.1890109384678739</v>
                </pt>
                <pt idx="100">
                  <v>-0.19028839841706</v>
                </pt>
                <pt idx="101">
                  <v>-0.1901879033597381</v>
                </pt>
                <pt idx="102">
                  <v>-0.1897423658923593</v>
                </pt>
                <pt idx="103">
                  <v>-0.1893229129813004</v>
                </pt>
                <pt idx="104">
                  <v>-0.1864322044850507</v>
                </pt>
                <pt idx="105">
                  <v>-0.1859497172723806</v>
                </pt>
                <pt idx="106">
                  <v>-0.1860949175467055</v>
                </pt>
                <pt idx="107">
                  <v>-0.1856509467160352</v>
                </pt>
                <pt idx="108">
                  <v>-0.1863413563052791</v>
                </pt>
                <pt idx="109">
                  <v>-0.188803680624324</v>
                </pt>
                <pt idx="110">
                  <v>-0.1892167372953866</v>
                </pt>
                <pt idx="111">
                  <v>-0.1909038827125175</v>
                </pt>
                <pt idx="112">
                  <v>-0.1919446359009125</v>
                </pt>
                <pt idx="113">
                  <v>-0.1918882481255015</v>
                </pt>
                <pt idx="114">
                  <v>-0.1918621099049913</v>
                </pt>
                <pt idx="115">
                  <v>-0.1920518898649607</v>
                </pt>
                <pt idx="116">
                  <v>-0.1919422050280294</v>
                </pt>
                <pt idx="117">
                  <v>-0.1901840904865652</v>
                </pt>
                <pt idx="118">
                  <v>-0.1923882423602688</v>
                </pt>
                <pt idx="119">
                  <v>-0.1914236838200347</v>
                </pt>
                <pt idx="120">
                  <v>-0.1913511686436891</v>
                </pt>
                <pt idx="121">
                  <v>-0.1907141929820861</v>
                </pt>
                <pt idx="122">
                  <v>-0.1914957843969074</v>
                </pt>
                <pt idx="123">
                  <v>-0.1897585239519356</v>
                </pt>
                <pt idx="124">
                  <v>-0.1900350007186526</v>
                </pt>
                <pt idx="125">
                  <v>-0.1900624019714486</v>
                </pt>
                <pt idx="126">
                  <v>-0.1900510239830447</v>
                </pt>
                <pt idx="127">
                  <v>-0.1900541814746484</v>
                </pt>
                <pt idx="128">
                  <v>-0.1900334921550721</v>
                </pt>
                <pt idx="129">
                  <v>-0.1901157678642437</v>
                </pt>
                <pt idx="130">
                  <v>-0.1907464605603519</v>
                </pt>
                <pt idx="131">
                  <v>-0.1904680116641984</v>
                </pt>
                <pt idx="132">
                  <v>-0.1916517019185304</v>
                </pt>
                <pt idx="133">
                  <v>-0.1945178303430037</v>
                </pt>
                <pt idx="134">
                  <v>-0.1945985698119866</v>
                </pt>
                <pt idx="135">
                  <v>-0.1940838695509549</v>
                </pt>
                <pt idx="136">
                  <v>-0.19467475476267</v>
                </pt>
                <pt idx="137">
                  <v>-0.1940251382849777</v>
                </pt>
                <pt idx="138">
                  <v>-0.1943321833506673</v>
                </pt>
                <pt idx="139">
                  <v>-0.1964960454905597</v>
                </pt>
                <pt idx="140">
                  <v>-0.1966158526658371</v>
                </pt>
                <pt idx="141">
                  <v>-0.1944720801686717</v>
                </pt>
                <pt idx="142">
                  <v>-0.1951441509769204</v>
                </pt>
                <pt idx="143">
                  <v>-0.1944304418994485</v>
                </pt>
                <pt idx="144">
                  <v>-0.1936890780392827</v>
                </pt>
                <pt idx="145">
                  <v>-0.1925003722910958</v>
                </pt>
                <pt idx="146">
                  <v>-0.1918874467945379</v>
                </pt>
                <pt idx="147">
                  <v>-0.1920738666174371</v>
                </pt>
                <pt idx="148">
                  <v>-0.1922669743844913</v>
                </pt>
                <pt idx="149">
                  <v>-0.1914689699237369</v>
                </pt>
                <pt idx="150">
                  <v>-0.187769546568333</v>
                </pt>
                <pt idx="151">
                  <v>-0.1865254117468274</v>
                </pt>
                <pt idx="152">
                  <v>-0.1837923687287121</v>
                </pt>
                <pt idx="153">
                  <v>-0.1885932000147095</v>
                </pt>
                <pt idx="154">
                  <v>-0.1530723342987742</v>
                </pt>
                <pt idx="155">
                  <v>-0.1531447758684805</v>
                </pt>
                <pt idx="156">
                  <v>-0.1547836657515021</v>
                </pt>
                <pt idx="157">
                  <v>-0.1539479265276081</v>
                </pt>
                <pt idx="158">
                  <v>-0.1538741487651377</v>
                </pt>
                <pt idx="159">
                  <v>-0.1542777245868291</v>
                </pt>
                <pt idx="160">
                  <v>-0.1540671576997752</v>
                </pt>
                <pt idx="161">
                  <v>-0.1522039881967486</v>
                </pt>
                <pt idx="162">
                  <v>-0.1554223150280998</v>
                </pt>
                <pt idx="163">
                  <v>-0.1532924371267814</v>
                </pt>
                <pt idx="164">
                  <v>-0.1529803079367775</v>
                </pt>
                <pt idx="165">
                  <v>-0.1517908217971234</v>
                </pt>
                <pt idx="166">
                  <v>-0.1528810468952339</v>
                </pt>
                <pt idx="167">
                  <v>-0.1539751806405682</v>
                </pt>
                <pt idx="168">
                  <v>-0.1531078019409793</v>
                </pt>
                <pt idx="169">
                  <v>-0.1522017062749854</v>
                </pt>
                <pt idx="170">
                  <v>-0.1524374246039499</v>
                </pt>
                <pt idx="171">
                  <v>-0.1509470367032823</v>
                </pt>
                <pt idx="172">
                  <v>-0.1505744188119446</v>
                </pt>
                <pt idx="173">
                  <v>-0.1503808830107689</v>
                </pt>
                <pt idx="174">
                  <v>-0.1507265080478503</v>
                </pt>
                <pt idx="175">
                  <v>-0.1508472074506074</v>
                </pt>
                <pt idx="176">
                  <v>-0.1505813111691834</v>
                </pt>
                <pt idx="177">
                  <v>-0.1508768321464307</v>
                </pt>
                <pt idx="178">
                  <v>-0.1525178844360493</v>
                </pt>
                <pt idx="179">
                  <v>-0.1521429779385843</v>
                </pt>
                <pt idx="180">
                  <v>-0.1519036446165877</v>
                </pt>
                <pt idx="181">
                  <v>-0.1524729143188315</v>
                </pt>
                <pt idx="182">
                  <v>-0.1525126169641199</v>
                </pt>
                <pt idx="183">
                  <v>-0.1532878998966356</v>
                </pt>
                <pt idx="184">
                  <v>-0.1517219952841384</v>
                </pt>
                <pt idx="185">
                  <v>-0.1558257905133205</v>
                </pt>
                <pt idx="186">
                  <v>-0.1569659831793205</v>
                </pt>
                <pt idx="187">
                  <v>-0.1567111479601488</v>
                </pt>
                <pt idx="188">
                  <v>-0.1576748093793791</v>
                </pt>
                <pt idx="189">
                  <v>-0.1522010072408598</v>
                </pt>
                <pt idx="190">
                  <v>-0.150150152780312</v>
                </pt>
                <pt idx="191">
                  <v>-0.1499635207002797</v>
                </pt>
                <pt idx="192">
                  <v>-0.1492801439155302</v>
                </pt>
                <pt idx="193">
                  <v>-0.1493789894359737</v>
                </pt>
                <pt idx="194">
                  <v>-0.1498090330837224</v>
                </pt>
                <pt idx="195">
                  <v>-0.1504069887607931</v>
                </pt>
                <pt idx="196">
                  <v>-0.1511072301794064</v>
                </pt>
                <pt idx="197">
                  <v>-0.1481493699451179</v>
                </pt>
                <pt idx="198">
                  <v>-0.1503683775461447</v>
                </pt>
                <pt idx="199">
                  <v>-0.1493607529393202</v>
                </pt>
                <pt idx="200">
                  <v>-0.1492272618525039</v>
                </pt>
                <pt idx="201">
                  <v>-0.1471886497425634</v>
                </pt>
                <pt idx="202">
                  <v>-0.1728830435976786</v>
                </pt>
                <pt idx="203">
                  <v>-0.169881031812696</v>
                </pt>
                <pt idx="204">
                  <v>-0.1705276499590697</v>
                </pt>
                <pt idx="205">
                  <v>-0.1701760744436665</v>
                </pt>
                <pt idx="206">
                  <v>-0.1696450230406333</v>
                </pt>
                <pt idx="207">
                  <v>-0.1689474623954048</v>
                </pt>
                <pt idx="208">
                  <v>-0.1650266102727408</v>
                </pt>
                <pt idx="209">
                  <v>-0.165566043939353</v>
                </pt>
                <pt idx="210">
                  <v>-0.1635442396812802</v>
                </pt>
                <pt idx="211">
                  <v>-0.1631781760848476</v>
                </pt>
                <pt idx="212">
                  <v>-0.1624751262548323</v>
                </pt>
                <pt idx="213">
                  <v>-0.1578462936366657</v>
                </pt>
                <pt idx="214">
                  <v>-0.1575750527551092</v>
                </pt>
                <pt idx="215">
                  <v>-0.1564439481661616</v>
                </pt>
                <pt idx="216">
                  <v>-0.1559631601516911</v>
                </pt>
                <pt idx="217">
                  <v>-0.1575292397117143</v>
                </pt>
                <pt idx="218">
                  <v>-0.1526063421317604</v>
                </pt>
                <pt idx="219">
                  <v>-0.1517148537987626</v>
                </pt>
                <pt idx="220">
                  <v>-0.1508085214969075</v>
                </pt>
                <pt idx="221">
                  <v>-0.1512546485719432</v>
                </pt>
                <pt idx="222">
                  <v>-0.1506524259770272</v>
                </pt>
                <pt idx="223">
                  <v>-0.1525359524682963</v>
                </pt>
                <pt idx="224">
                  <v>-0.1488251942577685</v>
                </pt>
                <pt idx="225">
                  <v>-0.1490523093988613</v>
                </pt>
                <pt idx="226">
                  <v>-0.1490356176776496</v>
                </pt>
                <pt idx="227">
                  <v>-0.1486740259149979</v>
                </pt>
                <pt idx="228">
                  <v>-0.1485342683885499</v>
                </pt>
                <pt idx="229">
                  <v>-0.1486194758952104</v>
                </pt>
                <pt idx="230">
                  <v>-0.1456223373072968</v>
                </pt>
                <pt idx="231">
                  <v>-0.1459734168938433</v>
                </pt>
                <pt idx="232">
                  <v>-0.1448929644862444</v>
                </pt>
                <pt idx="233">
                  <v>-0.1401671331132354</v>
                </pt>
                <pt idx="234">
                  <v>-0.1402421064906957</v>
                </pt>
                <pt idx="235">
                  <v>-0.1427795007650487</v>
                </pt>
                <pt idx="236">
                  <v>-0.1401312804866939</v>
                </pt>
                <pt idx="237">
                  <v>-0.139606257864057</v>
                </pt>
                <pt idx="238">
                  <v>-0.1441507389212313</v>
                </pt>
                <pt idx="239">
                  <v>-0.1462870546854931</v>
                </pt>
                <pt idx="240">
                  <v>-0.1452749003468845</v>
                </pt>
                <pt idx="241">
                  <v>-0.1453201706265288</v>
                </pt>
                <pt idx="242">
                  <v>-0.1457621654532373</v>
                </pt>
                <pt idx="243">
                  <v>-0.1453644587840995</v>
                </pt>
                <pt idx="244">
                  <v>-0.1453480580689974</v>
                </pt>
                <pt idx="245">
                  <v>-0.1452861058431281</v>
                </pt>
                <pt idx="246">
                  <v>-0.1422775265370263</v>
                </pt>
                <pt idx="247">
                  <v>-0.138617292961231</v>
                </pt>
                <pt idx="248">
                  <v>-0.1405305289003817</v>
                </pt>
                <pt idx="249">
                  <v>-0.1419311379159083</v>
                </pt>
                <pt idx="250">
                  <v>-0.1402702406063349</v>
                </pt>
                <pt idx="251">
                  <v>-0.1401653170848002</v>
                </pt>
                <pt idx="252">
                  <v>-0.1381395442917672</v>
                </pt>
              </numCache>
            </numRef>
          </val>
          <smooth val="0"/>
        </ser>
        <ser>
          <idx val="1"/>
          <order val="1"/>
          <tx>
            <strRef>
              <f>'Correl ZM + UAL'!$K$1</f>
              <strCache>
                <ptCount val="1"/>
                <pt idx="0">
                  <v>correl 90</v>
                </pt>
              </strCache>
            </strRef>
          </tx>
          <spPr>
            <a:ln xmlns:a="http://schemas.openxmlformats.org/drawingml/2006/main" cmpd="sng">
              <a:solidFill>
                <a:srgbClr val="ED7D31"/>
              </a:solidFill>
              <a:prstDash val="solid"/>
            </a:ln>
          </spPr>
          <marker>
            <symbol val="none"/>
            <spPr>
              <a:ln xmlns:a="http://schemas.openxmlformats.org/drawingml/2006/main">
                <a:prstDash val="solid"/>
              </a:ln>
            </spPr>
          </marker>
          <cat>
            <numRef>
              <f>'Correl ZM + UAL'!$B$2:$B$300</f>
              <numCache>
                <formatCode>m/d/yyyy</formatCode>
                <ptCount val="299"/>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numCache>
            </numRef>
          </cat>
          <val>
            <numRef>
              <f>'Correl ZM + UAL'!$K$2:$K$300</f>
              <numCache>
                <formatCode>_(* #,##0.00_);_(* \(#,##0.00\);_(* "-"??_);_(@_)</formatCode>
                <ptCount val="299"/>
                <pt idx="0">
                  <v>0.02918934010816436</v>
                </pt>
                <pt idx="1">
                  <v>0.03100194094868241</v>
                </pt>
                <pt idx="2">
                  <v>0.01645048273271143</v>
                </pt>
                <pt idx="3">
                  <v>0.01493358129613518</v>
                </pt>
                <pt idx="4">
                  <v>0.006331385842528187</v>
                </pt>
                <pt idx="5">
                  <v>0.005431383058311702</v>
                </pt>
                <pt idx="6">
                  <v>-0.00278608283378664</v>
                </pt>
                <pt idx="7">
                  <v>0.001978078993403815</v>
                </pt>
                <pt idx="8">
                  <v>0.009312382933127394</v>
                </pt>
                <pt idx="9">
                  <v>0.0174014428701234</v>
                </pt>
                <pt idx="10">
                  <v>0.02544903363889293</v>
                </pt>
                <pt idx="11">
                  <v>0.02616623347093027</v>
                </pt>
                <pt idx="12">
                  <v>0.0287560989293668</v>
                </pt>
                <pt idx="13">
                  <v>0.006008661750827406</v>
                </pt>
                <pt idx="14">
                  <v>0.005629641909048386</v>
                </pt>
                <pt idx="15">
                  <v>0.006857792993318134</v>
                </pt>
                <pt idx="16">
                  <v>0.008037029204921281</v>
                </pt>
                <pt idx="17">
                  <v>0.01179786286365491</v>
                </pt>
                <pt idx="18">
                  <v>0.006634855015303419</v>
                </pt>
                <pt idx="19">
                  <v>0.02646976901039472</v>
                </pt>
                <pt idx="20">
                  <v>0.02551147085034109</v>
                </pt>
                <pt idx="21">
                  <v>0.04131488632635569</v>
                </pt>
                <pt idx="22">
                  <v>0.0542171295856619</v>
                </pt>
                <pt idx="23">
                  <v>0.05092094697301194</v>
                </pt>
                <pt idx="24">
                  <v>0.05191124902840381</v>
                </pt>
                <pt idx="25">
                  <v>0.05079862810684085</v>
                </pt>
                <pt idx="26">
                  <v>0.0217454554968426</v>
                </pt>
                <pt idx="27">
                  <v>-0.006110322823180921</v>
                </pt>
                <pt idx="28">
                  <v>-0.00296536186915931</v>
                </pt>
                <pt idx="29">
                  <v>0.008219724142567069</v>
                </pt>
                <pt idx="30">
                  <v>0.004412861117804968</v>
                </pt>
                <pt idx="31">
                  <v>-0.005533894853537026</v>
                </pt>
                <pt idx="32">
                  <v>-0.002043491062204065</v>
                </pt>
                <pt idx="33">
                  <v>-0.01403906216047468</v>
                </pt>
                <pt idx="34">
                  <v>-0.02312331285847447</v>
                </pt>
                <pt idx="35">
                  <v>-0.02494640519240924</v>
                </pt>
                <pt idx="36">
                  <v>-0.02785999892529941</v>
                </pt>
                <pt idx="37">
                  <v>-0.02765261793903352</v>
                </pt>
                <pt idx="38">
                  <v>-0.03148334858603414</v>
                </pt>
                <pt idx="39">
                  <v>-0.03069143978290869</v>
                </pt>
                <pt idx="40">
                  <v>-0.03000428640169629</v>
                </pt>
                <pt idx="41">
                  <v>-0.04015248666954851</v>
                </pt>
                <pt idx="42">
                  <v>-0.02649205033566715</v>
                </pt>
                <pt idx="43">
                  <v>-0.01472355427097161</v>
                </pt>
                <pt idx="44">
                  <v>-0.02077595259627146</v>
                </pt>
                <pt idx="45">
                  <v>-0.02331845725548898</v>
                </pt>
                <pt idx="46">
                  <v>-0.02262964139282969</v>
                </pt>
                <pt idx="47">
                  <v>-0.01826093767874261</v>
                </pt>
                <pt idx="48">
                  <v>-0.01295572071347355</v>
                </pt>
                <pt idx="49">
                  <v>-0.0196535482822539</v>
                </pt>
                <pt idx="50">
                  <v>-0.02119466307099431</v>
                </pt>
                <pt idx="51">
                  <v>-0.03130249026646258</v>
                </pt>
                <pt idx="52">
                  <v>-0.02569472891301582</v>
                </pt>
                <pt idx="53">
                  <v>-0.02819609211782896</v>
                </pt>
                <pt idx="54">
                  <v>-0.03116159232082709</v>
                </pt>
                <pt idx="55">
                  <v>-0.04546762961080673</v>
                </pt>
                <pt idx="56">
                  <v>-0.04558089303384398</v>
                </pt>
                <pt idx="57">
                  <v>-0.03998917296800727</v>
                </pt>
                <pt idx="58">
                  <v>-0.04567676373672173</v>
                </pt>
                <pt idx="59">
                  <v>-0.05324870756242764</v>
                </pt>
                <pt idx="60">
                  <v>-0.07728498784219488</v>
                </pt>
                <pt idx="61">
                  <v>-0.0920653939135062</v>
                </pt>
                <pt idx="62">
                  <v>-0.1307759367898075</v>
                </pt>
                <pt idx="63">
                  <v>-0.08682901622393772</v>
                </pt>
                <pt idx="64">
                  <v>-0.2642018868071034</v>
                </pt>
                <pt idx="65">
                  <v>-0.2643903781996007</v>
                </pt>
                <pt idx="66">
                  <v>-0.2661403252410173</v>
                </pt>
                <pt idx="67">
                  <v>-0.2770507597419049</v>
                </pt>
                <pt idx="68">
                  <v>-0.2853601366446548</v>
                </pt>
                <pt idx="69">
                  <v>-0.2964714096655733</v>
                </pt>
                <pt idx="70">
                  <v>-0.2917532416864692</v>
                </pt>
                <pt idx="71">
                  <v>-0.2978996145256599</v>
                </pt>
                <pt idx="72">
                  <v>-0.2810316707647467</v>
                </pt>
                <pt idx="73">
                  <v>-0.2859713672361507</v>
                </pt>
                <pt idx="74">
                  <v>-0.2653169875226055</v>
                </pt>
                <pt idx="75">
                  <v>-0.2703879366641087</v>
                </pt>
                <pt idx="76">
                  <v>-0.2634569881584641</v>
                </pt>
                <pt idx="77">
                  <v>-0.2510890330096618</v>
                </pt>
                <pt idx="78">
                  <v>-0.2622411217406045</v>
                </pt>
                <pt idx="79">
                  <v>-0.2685477201536888</v>
                </pt>
                <pt idx="80">
                  <v>-0.2722721928614725</v>
                </pt>
                <pt idx="81">
                  <v>-0.3121888775305037</v>
                </pt>
                <pt idx="82">
                  <v>-0.3175331605422017</v>
                </pt>
                <pt idx="83">
                  <v>-0.3258213254337511</v>
                </pt>
                <pt idx="84">
                  <v>-0.3175443581081175</v>
                </pt>
                <pt idx="85">
                  <v>-0.3217900355293207</v>
                </pt>
                <pt idx="86">
                  <v>-0.3286621202998435</v>
                </pt>
                <pt idx="87">
                  <v>-0.3251965635197929</v>
                </pt>
                <pt idx="88">
                  <v>-0.3282185622194321</v>
                </pt>
                <pt idx="89">
                  <v>-0.3282136640273031</v>
                </pt>
                <pt idx="90">
                  <v>-0.3276693655162409</v>
                </pt>
                <pt idx="91">
                  <v>-0.325214967800539</v>
                </pt>
                <pt idx="92">
                  <v>-0.3191382574894585</v>
                </pt>
                <pt idx="93">
                  <v>-0.2977417061049484</v>
                </pt>
                <pt idx="94">
                  <v>-0.3009379483584039</v>
                </pt>
                <pt idx="95">
                  <v>-0.2761384868190616</v>
                </pt>
                <pt idx="96">
                  <v>-0.261795194271357</v>
                </pt>
                <pt idx="97">
                  <v>-0.2691755676865306</v>
                </pt>
                <pt idx="98">
                  <v>-0.2646825140224179</v>
                </pt>
                <pt idx="99">
                  <v>-0.3046620025279664</v>
                </pt>
                <pt idx="100">
                  <v>-0.3227930532033975</v>
                </pt>
                <pt idx="101">
                  <v>-0.323495185005298</v>
                </pt>
                <pt idx="102">
                  <v>-0.3197924882072121</v>
                </pt>
                <pt idx="103">
                  <v>-0.3160502575627372</v>
                </pt>
                <pt idx="104">
                  <v>-0.3077093748838608</v>
                </pt>
                <pt idx="105">
                  <v>-0.3118486160067613</v>
                </pt>
                <pt idx="106">
                  <v>-0.3119236661062602</v>
                </pt>
                <pt idx="107">
                  <v>-0.3292581331910358</v>
                </pt>
                <pt idx="108">
                  <v>-0.3198722050650814</v>
                </pt>
                <pt idx="109">
                  <v>-0.3393933243044402</v>
                </pt>
                <pt idx="110">
                  <v>-0.3390059388893052</v>
                </pt>
                <pt idx="111">
                  <v>-0.3590656135419881</v>
                </pt>
                <pt idx="112">
                  <v>-0.2735258988621531</v>
                </pt>
                <pt idx="113">
                  <v>-0.2836490848309725</v>
                </pt>
                <pt idx="114">
                  <v>-0.2811511854551411</v>
                </pt>
                <pt idx="115">
                  <v>-0.2801872497066909</v>
                </pt>
                <pt idx="116">
                  <v>-0.2822426772083306</v>
                </pt>
                <pt idx="117">
                  <v>-0.2761754506301329</v>
                </pt>
                <pt idx="118">
                  <v>-0.2889385833503838</v>
                </pt>
                <pt idx="119">
                  <v>-0.2865134243297978</v>
                </pt>
                <pt idx="120">
                  <v>-0.2888069721008438</v>
                </pt>
                <pt idx="121">
                  <v>-0.287704974167627</v>
                </pt>
                <pt idx="122">
                  <v>-0.2931678763736268</v>
                </pt>
                <pt idx="123">
                  <v>-0.3016371225504224</v>
                </pt>
                <pt idx="124">
                  <v>-0.3038095847298405</v>
                </pt>
                <pt idx="125">
                  <v>-0.306399601932217</v>
                </pt>
                <pt idx="126">
                  <v>-0.3076499779511219</v>
                </pt>
                <pt idx="127">
                  <v>-0.296569115991435</v>
                </pt>
                <pt idx="128">
                  <v>-0.3038346205862944</v>
                </pt>
                <pt idx="129">
                  <v>-0.3021948643287321</v>
                </pt>
                <pt idx="130">
                  <v>-0.3063180556473349</v>
                </pt>
                <pt idx="131">
                  <v>-0.304304465384188</v>
                </pt>
                <pt idx="132">
                  <v>-0.3088779292207632</v>
                </pt>
                <pt idx="133">
                  <v>-0.3166475341674381</v>
                </pt>
                <pt idx="134">
                  <v>-0.3168891205086398</v>
                </pt>
                <pt idx="135">
                  <v>-0.3139007086185839</v>
                </pt>
                <pt idx="136">
                  <v>-0.3136392151568684</v>
                </pt>
                <pt idx="137">
                  <v>-0.3165983617448284</v>
                </pt>
                <pt idx="138">
                  <v>-0.3192274631878252</v>
                </pt>
                <pt idx="139">
                  <v>-0.3267655066879266</v>
                </pt>
                <pt idx="140">
                  <v>-0.3325185322062134</v>
                </pt>
                <pt idx="141">
                  <v>-0.3275087540925195</v>
                </pt>
                <pt idx="142">
                  <v>-0.3315752323651226</v>
                </pt>
                <pt idx="143">
                  <v>-0.348899146270414</v>
                </pt>
                <pt idx="144">
                  <v>-0.3449427025835218</v>
                </pt>
                <pt idx="145">
                  <v>-0.3272275176619489</v>
                </pt>
                <pt idx="146">
                  <v>-0.3186346136197453</v>
                </pt>
                <pt idx="147">
                  <v>-0.3196453683595696</v>
                </pt>
                <pt idx="148">
                  <v>-0.3089086930310381</v>
                </pt>
                <pt idx="149">
                  <v>-0.2960755540334156</v>
                </pt>
                <pt idx="150">
                  <v>-0.2823478458608624</v>
                </pt>
                <pt idx="151">
                  <v>-0.2788960064395613</v>
                </pt>
                <pt idx="152">
                  <v>-0.2622246922748968</v>
                </pt>
                <pt idx="153">
                  <v>-0.2806198475398433</v>
                </pt>
                <pt idx="154">
                  <v>-0.1618986511041914</v>
                </pt>
                <pt idx="155">
                  <v>-0.1626426269628616</v>
                </pt>
                <pt idx="156">
                  <v>-0.1711756939921465</v>
                </pt>
                <pt idx="157">
                  <v>-0.176769040372614</v>
                </pt>
                <pt idx="158">
                  <v>-0.169889955840309</v>
                </pt>
                <pt idx="159">
                  <v>-0.1675483860683695</v>
                </pt>
                <pt idx="160">
                  <v>-0.1636535820944082</v>
                </pt>
                <pt idx="161">
                  <v>-0.1561667919054718</v>
                </pt>
                <pt idx="162">
                  <v>-0.1704694419070781</v>
                </pt>
                <pt idx="163">
                  <v>-0.1634373028067183</v>
                </pt>
                <pt idx="164">
                  <v>-0.1653171323814339</v>
                </pt>
                <pt idx="165">
                  <v>-0.1583337993866055</v>
                </pt>
                <pt idx="166">
                  <v>-0.1593687517387415</v>
                </pt>
                <pt idx="167">
                  <v>-0.16862689463647</v>
                </pt>
                <pt idx="168">
                  <v>-0.1665873280161174</v>
                </pt>
                <pt idx="169">
                  <v>-0.1520607306539294</v>
                </pt>
                <pt idx="170">
                  <v>-0.1747100803907371</v>
                </pt>
                <pt idx="171">
                  <v>-0.1562952188486956</v>
                </pt>
                <pt idx="172">
                  <v>-0.148253564720368</v>
                </pt>
                <pt idx="173">
                  <v>-0.1493587105388513</v>
                </pt>
                <pt idx="174">
                  <v>-0.1822345678616414</v>
                </pt>
                <pt idx="175">
                  <v>-0.1490582417239304</v>
                </pt>
                <pt idx="176">
                  <v>-0.1481032548024477</v>
                </pt>
                <pt idx="177">
                  <v>-0.123744276996754</v>
                </pt>
                <pt idx="178">
                  <v>-0.1356402195864925</v>
                </pt>
                <pt idx="179">
                  <v>-0.133882389056382</v>
                </pt>
                <pt idx="180">
                  <v>-0.1356141840838609</v>
                </pt>
                <pt idx="181">
                  <v>-0.156962321900827</v>
                </pt>
                <pt idx="182">
                  <v>-0.1554727874015567</v>
                </pt>
                <pt idx="183">
                  <v>-0.167810174569952</v>
                </pt>
                <pt idx="184">
                  <v>-0.1640537762017196</v>
                </pt>
                <pt idx="185">
                  <v>-0.1744961851384137</v>
                </pt>
                <pt idx="186">
                  <v>-0.2120669300909079</v>
                </pt>
                <pt idx="187">
                  <v>-0.2138897780831048</v>
                </pt>
                <pt idx="188">
                  <v>-0.2135092987550733</v>
                </pt>
                <pt idx="189">
                  <v>-0.206062790098545</v>
                </pt>
                <pt idx="190">
                  <v>-0.1916699100294128</v>
                </pt>
                <pt idx="191">
                  <v>-0.2006904162907016</v>
                </pt>
                <pt idx="192">
                  <v>-0.2045271648167789</v>
                </pt>
                <pt idx="193">
                  <v>-0.2055702696797583</v>
                </pt>
                <pt idx="194">
                  <v>-0.2098654712513841</v>
                </pt>
                <pt idx="195">
                  <v>-0.2096569309431735</v>
                </pt>
                <pt idx="196">
                  <v>-0.2120440533680448</v>
                </pt>
                <pt idx="197">
                  <v>-0.2055329333360131</v>
                </pt>
                <pt idx="198">
                  <v>-0.1944070350950871</v>
                </pt>
                <pt idx="199">
                  <v>-0.2129096980426344</v>
                </pt>
                <pt idx="200">
                  <v>-0.2284195290297854</v>
                </pt>
                <pt idx="201">
                  <v>-0.2284010085648904</v>
                </pt>
                <pt idx="202">
                  <v>-0.3128994287587156</v>
                </pt>
                <pt idx="203">
                  <v>-0.2985277727039896</v>
                </pt>
                <pt idx="204">
                  <v>-0.3078409274262519</v>
                </pt>
                <pt idx="205">
                  <v>-0.3043284267719606</v>
                </pt>
                <pt idx="206">
                  <v>-0.2997384956612583</v>
                </pt>
                <pt idx="207">
                  <v>-0.2983872279221595</v>
                </pt>
                <pt idx="208">
                  <v>-0.2775994991928608</v>
                </pt>
                <pt idx="209">
                  <v>-0.2698561533141988</v>
                </pt>
                <pt idx="210">
                  <v>-0.2581893084888076</v>
                </pt>
                <pt idx="211">
                  <v>-0.2765737737301259</v>
                </pt>
                <pt idx="212">
                  <v>-0.2438627370897347</v>
                </pt>
                <pt idx="213">
                  <v>-0.2184074333610124</v>
                </pt>
                <pt idx="214">
                  <v>-0.2174286446320158</v>
                </pt>
                <pt idx="215">
                  <v>-0.220743180871815</v>
                </pt>
                <pt idx="216">
                  <v>-0.2230756912282365</v>
                </pt>
                <pt idx="217">
                  <v>-0.1863757841813981</v>
                </pt>
                <pt idx="218">
                  <v>-0.1231040133551984</v>
                </pt>
                <pt idx="219">
                  <v>-0.1292431083275313</v>
                </pt>
                <pt idx="220">
                  <v>-0.1236282487896028</v>
                </pt>
                <pt idx="221">
                  <v>-0.1403621850164943</v>
                </pt>
                <pt idx="222">
                  <v>-0.141162910283949</v>
                </pt>
                <pt idx="223">
                  <v>-0.1379069864167289</v>
                </pt>
                <pt idx="224">
                  <v>-0.2364444484167551</v>
                </pt>
                <pt idx="225">
                  <v>-0.178851080107065</v>
                </pt>
                <pt idx="226">
                  <v>-0.159506172139137</v>
                </pt>
                <pt idx="227">
                  <v>-0.1597062999368395</v>
                </pt>
                <pt idx="228">
                  <v>-0.1889839663834272</v>
                </pt>
                <pt idx="229">
                  <v>-0.1938969199454584</v>
                </pt>
                <pt idx="230">
                  <v>-0.1844186603353743</v>
                </pt>
                <pt idx="231">
                  <v>-0.1914398128394972</v>
                </pt>
                <pt idx="232">
                  <v>-0.1725718827812006</v>
                </pt>
                <pt idx="233">
                  <v>-0.1672330013378203</v>
                </pt>
                <pt idx="234">
                  <v>-0.1805026533107418</v>
                </pt>
                <pt idx="235">
                  <v>-0.1813480874110625</v>
                </pt>
                <pt idx="236">
                  <v>-0.1749519819978498</v>
                </pt>
                <pt idx="237">
                  <v>-0.1886488532283137</v>
                </pt>
                <pt idx="238">
                  <v>-0.1946730525570529</v>
                </pt>
                <pt idx="239">
                  <v>-0.2000151710491173</v>
                </pt>
                <pt idx="240">
                  <v>-0.1992470975073399</v>
                </pt>
                <pt idx="241">
                  <v>-0.1873840654092047</v>
                </pt>
                <pt idx="242">
                  <v>-0.1903740188510209</v>
                </pt>
                <pt idx="243">
                  <v>-0.1876508391238327</v>
                </pt>
                <pt idx="244">
                  <v>-0.1882694313852077</v>
                </pt>
                <pt idx="245">
                  <v>-0.1892618115568383</v>
                </pt>
                <pt idx="246">
                  <v>-0.1865094174555804</v>
                </pt>
                <pt idx="247">
                  <v>-0.1807950955639725</v>
                </pt>
                <pt idx="248">
                  <v>-0.1827166741222311</v>
                </pt>
                <pt idx="249">
                  <v>-0.1811328907953706</v>
                </pt>
                <pt idx="250">
                  <v>-0.1819098117658668</v>
                </pt>
                <pt idx="251">
                  <v>-0.1821374278525674</v>
                </pt>
                <pt idx="252">
                  <v>-0.182834016390667</v>
                </pt>
                <pt idx="253">
                  <v>-0.1844563092971635</v>
                </pt>
                <pt idx="254">
                  <v>-0.1845710286520254</v>
                </pt>
                <pt idx="255">
                  <v>-0.186691350605452</v>
                </pt>
                <pt idx="256">
                  <v>-0.1866422562282067</v>
                </pt>
                <pt idx="257">
                  <v>-0.1861580380112103</v>
                </pt>
                <pt idx="258">
                  <v>-0.1842928317909794</v>
                </pt>
                <pt idx="259">
                  <v>-0.1824702477686892</v>
                </pt>
                <pt idx="260">
                  <v>-0.1712660325091912</v>
                </pt>
                <pt idx="261">
                  <v>-0.1782387901038784</v>
                </pt>
                <pt idx="262">
                  <v>-0.1807217711106541</v>
                </pt>
                <pt idx="263">
                  <v>-0.1767836176880471</v>
                </pt>
                <pt idx="264">
                  <v>-0.1479470322011868</v>
                </pt>
                <pt idx="265">
                  <v>-0.1670865196003655</v>
                </pt>
                <pt idx="266">
                  <v>-0.1688082509193764</v>
                </pt>
                <pt idx="267">
                  <v>-0.1898703738901117</v>
                </pt>
                <pt idx="268">
                  <v>-0.1885778165456395</v>
                </pt>
                <pt idx="269">
                  <v>-0.1892487501277828</v>
                </pt>
                <pt idx="270">
                  <v>-0.1881154261724602</v>
                </pt>
                <pt idx="271">
                  <v>-0.1695547583256908</v>
                </pt>
                <pt idx="272">
                  <v>-0.1708714550673332</v>
                </pt>
                <pt idx="273">
                  <v>-0.1678940148916688</v>
                </pt>
                <pt idx="274">
                  <v>-0.1683121326841822</v>
                </pt>
                <pt idx="275">
                  <v>-0.1684515282843846</v>
                </pt>
                <pt idx="276">
                  <v>-0.137242024976309</v>
                </pt>
                <pt idx="277">
                  <v>-0.1369289450816101</v>
                </pt>
                <pt idx="278">
                  <v>-0.1358394690292906</v>
                </pt>
                <pt idx="279">
                  <v>-0.1303427582631181</v>
                </pt>
                <pt idx="280">
                  <v>-0.1354771553249574</v>
                </pt>
                <pt idx="281">
                  <v>-0.1290690447173382</v>
                </pt>
                <pt idx="282">
                  <v>-0.1222737643169535</v>
                </pt>
                <pt idx="283">
                  <v>-0.1233052150575363</v>
                </pt>
                <pt idx="284">
                  <v>-0.1210356432420256</v>
                </pt>
                <pt idx="285">
                  <v>-0.1212945472157665</v>
                </pt>
                <pt idx="286">
                  <v>-0.119407500215388</v>
                </pt>
                <pt idx="287">
                  <v>-0.1170209098592873</v>
                </pt>
                <pt idx="288">
                  <v>-0.1295028816946829</v>
                </pt>
                <pt idx="289">
                  <v>-0.1050023685714076</v>
                </pt>
                <pt idx="290">
                  <v>-0.08678049265328232</v>
                </pt>
                <pt idx="291">
                  <v>-0.08368913554894415</v>
                </pt>
                <pt idx="292">
                  <v>-0.08372531931892747</v>
                </pt>
                <pt idx="293">
                  <v>-0.08978057705417473</v>
                </pt>
                <pt idx="294">
                  <v>-0.08435488324641696</v>
                </pt>
                <pt idx="295">
                  <v>-0.08247531872717442</v>
                </pt>
                <pt idx="296">
                  <v>-0.08436842702262635</v>
                </pt>
                <pt idx="297">
                  <v>-0.08652710836632826</v>
                </pt>
                <pt idx="298">
                  <v>-0.09355339806231183</v>
                </pt>
              </numCache>
            </numRef>
          </val>
          <smooth val="0"/>
        </ser>
        <dLbls>
          <showLegendKey val="0"/>
          <showVal val="0"/>
          <showCatName val="0"/>
          <showSerName val="0"/>
          <showPercent val="0"/>
          <showBubbleSize val="0"/>
        </dLbls>
        <smooth val="0"/>
        <axId val="1269413918"/>
        <axId val="1273573342"/>
      </lineChart>
      <dateAx>
        <axId val="126941391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273573342"/>
        <crosses val="autoZero"/>
        <lblOffset val="100"/>
        <baseTimeUnit val="days"/>
      </dateAx>
      <valAx>
        <axId val="1273573342"/>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_(* #,##0.00_);_(* \(#,##0.00\);_(* &quot;-&quot;??_);_(@_)"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269413918"/>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sz="1800" b="0">
              <a:solidFill>
                <a:srgbClr val="1A1A1A"/>
              </a:solidFill>
              <a:latin typeface="+mn-lt"/>
            </a:defRPr>
          </a:pPr>
          <a:r>
            <a:t/>
          </a:r>
          <a:endParaRPr lang="en-US"/>
        </a:p>
      </txPr>
    </legend>
    <plotVisOnly val="1"/>
    <dispBlanksAs val="zero"/>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$100 investment ZM</a:t>
            </a:r>
          </a:p>
        </rich>
      </tx>
      <overlay val="0"/>
    </title>
    <plotArea>
      <layout/>
      <lineChart>
        <grouping val="standard"/>
        <varyColors val="0"/>
        <ser>
          <idx val="0"/>
          <order val="0"/>
          <tx>
            <strRef>
              <f>ZM!$L$1</f>
              <strCache>
                <ptCount val="1"/>
                <pt idx="0">
                  <v>ZM rtnOn $100</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ZM!$A$2:$A$504</f>
              <numCache>
                <formatCode>m/d/yyyy</formatCode>
                <ptCount val="503"/>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pt idx="299">
                  <v>43935</v>
                </pt>
                <pt idx="300">
                  <v>43934</v>
                </pt>
                <pt idx="301">
                  <v>43930</v>
                </pt>
                <pt idx="302">
                  <v>43929</v>
                </pt>
                <pt idx="303">
                  <v>43928</v>
                </pt>
                <pt idx="304">
                  <v>43927</v>
                </pt>
                <pt idx="305">
                  <v>43924</v>
                </pt>
                <pt idx="306">
                  <v>43923</v>
                </pt>
                <pt idx="307">
                  <v>43922</v>
                </pt>
                <pt idx="308">
                  <v>43921</v>
                </pt>
                <pt idx="309">
                  <v>43920</v>
                </pt>
                <pt idx="310">
                  <v>43917</v>
                </pt>
                <pt idx="311">
                  <v>43916</v>
                </pt>
                <pt idx="312">
                  <v>43915</v>
                </pt>
                <pt idx="313">
                  <v>43914</v>
                </pt>
                <pt idx="314">
                  <v>43913</v>
                </pt>
                <pt idx="315">
                  <v>43910</v>
                </pt>
                <pt idx="316">
                  <v>43909</v>
                </pt>
                <pt idx="317">
                  <v>43908</v>
                </pt>
                <pt idx="318">
                  <v>43907</v>
                </pt>
                <pt idx="319">
                  <v>43906</v>
                </pt>
                <pt idx="320">
                  <v>43903</v>
                </pt>
                <pt idx="321">
                  <v>43902</v>
                </pt>
                <pt idx="322">
                  <v>43901</v>
                </pt>
                <pt idx="323">
                  <v>43900</v>
                </pt>
                <pt idx="324">
                  <v>43899</v>
                </pt>
                <pt idx="325">
                  <v>43896</v>
                </pt>
                <pt idx="326">
                  <v>43895</v>
                </pt>
                <pt idx="327">
                  <v>43894</v>
                </pt>
                <pt idx="328">
                  <v>43893</v>
                </pt>
                <pt idx="329">
                  <v>43892</v>
                </pt>
                <pt idx="330">
                  <v>43889</v>
                </pt>
                <pt idx="331">
                  <v>43888</v>
                </pt>
                <pt idx="332">
                  <v>43887</v>
                </pt>
                <pt idx="333">
                  <v>43886</v>
                </pt>
                <pt idx="334">
                  <v>43885</v>
                </pt>
                <pt idx="335">
                  <v>43882</v>
                </pt>
                <pt idx="336">
                  <v>43881</v>
                </pt>
                <pt idx="337">
                  <v>43880</v>
                </pt>
                <pt idx="338">
                  <v>43879</v>
                </pt>
                <pt idx="339">
                  <v>43875</v>
                </pt>
                <pt idx="340">
                  <v>43874</v>
                </pt>
                <pt idx="341">
                  <v>43873</v>
                </pt>
                <pt idx="342">
                  <v>43872</v>
                </pt>
                <pt idx="343">
                  <v>43871</v>
                </pt>
                <pt idx="344">
                  <v>43868</v>
                </pt>
                <pt idx="345">
                  <v>43867</v>
                </pt>
                <pt idx="346">
                  <v>43866</v>
                </pt>
                <pt idx="347">
                  <v>43865</v>
                </pt>
                <pt idx="348">
                  <v>43864</v>
                </pt>
                <pt idx="349">
                  <v>43861</v>
                </pt>
                <pt idx="350">
                  <v>43860</v>
                </pt>
                <pt idx="351">
                  <v>43859</v>
                </pt>
                <pt idx="352">
                  <v>43858</v>
                </pt>
                <pt idx="353">
                  <v>43857</v>
                </pt>
                <pt idx="354">
                  <v>43854</v>
                </pt>
                <pt idx="355">
                  <v>43853</v>
                </pt>
                <pt idx="356">
                  <v>43852</v>
                </pt>
                <pt idx="357">
                  <v>43851</v>
                </pt>
                <pt idx="358">
                  <v>43847</v>
                </pt>
                <pt idx="359">
                  <v>43846</v>
                </pt>
                <pt idx="360">
                  <v>43845</v>
                </pt>
                <pt idx="361">
                  <v>43844</v>
                </pt>
                <pt idx="362">
                  <v>43843</v>
                </pt>
                <pt idx="363">
                  <v>43840</v>
                </pt>
                <pt idx="364">
                  <v>43839</v>
                </pt>
                <pt idx="365">
                  <v>43838</v>
                </pt>
                <pt idx="366">
                  <v>43837</v>
                </pt>
                <pt idx="367">
                  <v>43836</v>
                </pt>
                <pt idx="368">
                  <v>43833</v>
                </pt>
                <pt idx="369">
                  <v>43832</v>
                </pt>
                <pt idx="370">
                  <v>43830</v>
                </pt>
                <pt idx="371">
                  <v>43829</v>
                </pt>
                <pt idx="372">
                  <v>43826</v>
                </pt>
                <pt idx="373">
                  <v>43825</v>
                </pt>
                <pt idx="374">
                  <v>43823</v>
                </pt>
                <pt idx="375">
                  <v>43822</v>
                </pt>
                <pt idx="376">
                  <v>43819</v>
                </pt>
                <pt idx="377">
                  <v>43818</v>
                </pt>
                <pt idx="378">
                  <v>43817</v>
                </pt>
                <pt idx="379">
                  <v>43816</v>
                </pt>
                <pt idx="380">
                  <v>43815</v>
                </pt>
                <pt idx="381">
                  <v>43812</v>
                </pt>
                <pt idx="382">
                  <v>43811</v>
                </pt>
                <pt idx="383">
                  <v>43810</v>
                </pt>
                <pt idx="384">
                  <v>43809</v>
                </pt>
                <pt idx="385">
                  <v>43808</v>
                </pt>
                <pt idx="386">
                  <v>43805</v>
                </pt>
                <pt idx="387">
                  <v>43804</v>
                </pt>
                <pt idx="388">
                  <v>43803</v>
                </pt>
                <pt idx="389">
                  <v>43802</v>
                </pt>
                <pt idx="390">
                  <v>43801</v>
                </pt>
                <pt idx="391">
                  <v>43798</v>
                </pt>
                <pt idx="392">
                  <v>43796</v>
                </pt>
                <pt idx="393">
                  <v>43795</v>
                </pt>
                <pt idx="394">
                  <v>43794</v>
                </pt>
                <pt idx="395">
                  <v>43791</v>
                </pt>
                <pt idx="396">
                  <v>43790</v>
                </pt>
                <pt idx="397">
                  <v>43789</v>
                </pt>
                <pt idx="398">
                  <v>43788</v>
                </pt>
                <pt idx="399">
                  <v>43787</v>
                </pt>
                <pt idx="400">
                  <v>43784</v>
                </pt>
                <pt idx="401">
                  <v>43783</v>
                </pt>
                <pt idx="402">
                  <v>43782</v>
                </pt>
                <pt idx="403">
                  <v>43781</v>
                </pt>
                <pt idx="404">
                  <v>43780</v>
                </pt>
                <pt idx="405">
                  <v>43777</v>
                </pt>
                <pt idx="406">
                  <v>43776</v>
                </pt>
                <pt idx="407">
                  <v>43775</v>
                </pt>
                <pt idx="408">
                  <v>43774</v>
                </pt>
                <pt idx="409">
                  <v>43773</v>
                </pt>
                <pt idx="410">
                  <v>43770</v>
                </pt>
                <pt idx="411">
                  <v>43769</v>
                </pt>
                <pt idx="412">
                  <v>43768</v>
                </pt>
                <pt idx="413">
                  <v>43767</v>
                </pt>
                <pt idx="414">
                  <v>43766</v>
                </pt>
                <pt idx="415">
                  <v>43763</v>
                </pt>
                <pt idx="416">
                  <v>43762</v>
                </pt>
                <pt idx="417">
                  <v>43761</v>
                </pt>
                <pt idx="418">
                  <v>43760</v>
                </pt>
                <pt idx="419">
                  <v>43759</v>
                </pt>
                <pt idx="420">
                  <v>43756</v>
                </pt>
                <pt idx="421">
                  <v>43755</v>
                </pt>
                <pt idx="422">
                  <v>43754</v>
                </pt>
                <pt idx="423">
                  <v>43753</v>
                </pt>
                <pt idx="424">
                  <v>43752</v>
                </pt>
                <pt idx="425">
                  <v>43749</v>
                </pt>
                <pt idx="426">
                  <v>43748</v>
                </pt>
                <pt idx="427">
                  <v>43747</v>
                </pt>
                <pt idx="428">
                  <v>43746</v>
                </pt>
                <pt idx="429">
                  <v>43745</v>
                </pt>
                <pt idx="430">
                  <v>43742</v>
                </pt>
                <pt idx="431">
                  <v>43741</v>
                </pt>
                <pt idx="432">
                  <v>43740</v>
                </pt>
                <pt idx="433">
                  <v>43739</v>
                </pt>
                <pt idx="434">
                  <v>43738</v>
                </pt>
                <pt idx="435">
                  <v>43735</v>
                </pt>
                <pt idx="436">
                  <v>43734</v>
                </pt>
                <pt idx="437">
                  <v>43733</v>
                </pt>
                <pt idx="438">
                  <v>43732</v>
                </pt>
                <pt idx="439">
                  <v>43731</v>
                </pt>
                <pt idx="440">
                  <v>43728</v>
                </pt>
                <pt idx="441">
                  <v>43727</v>
                </pt>
                <pt idx="442">
                  <v>43726</v>
                </pt>
                <pt idx="443">
                  <v>43725</v>
                </pt>
                <pt idx="444">
                  <v>43724</v>
                </pt>
                <pt idx="445">
                  <v>43721</v>
                </pt>
                <pt idx="446">
                  <v>43720</v>
                </pt>
                <pt idx="447">
                  <v>43719</v>
                </pt>
                <pt idx="448">
                  <v>43718</v>
                </pt>
                <pt idx="449">
                  <v>43717</v>
                </pt>
                <pt idx="450">
                  <v>43714</v>
                </pt>
                <pt idx="451">
                  <v>43713</v>
                </pt>
                <pt idx="452">
                  <v>43712</v>
                </pt>
                <pt idx="453">
                  <v>43711</v>
                </pt>
                <pt idx="454">
                  <v>43707</v>
                </pt>
                <pt idx="455">
                  <v>43706</v>
                </pt>
                <pt idx="456">
                  <v>43705</v>
                </pt>
                <pt idx="457">
                  <v>43704</v>
                </pt>
                <pt idx="458">
                  <v>43703</v>
                </pt>
                <pt idx="459">
                  <v>43700</v>
                </pt>
                <pt idx="460">
                  <v>43699</v>
                </pt>
                <pt idx="461">
                  <v>43698</v>
                </pt>
                <pt idx="462">
                  <v>43697</v>
                </pt>
                <pt idx="463">
                  <v>43696</v>
                </pt>
                <pt idx="464">
                  <v>43693</v>
                </pt>
                <pt idx="465">
                  <v>43692</v>
                </pt>
                <pt idx="466">
                  <v>43691</v>
                </pt>
                <pt idx="467">
                  <v>43690</v>
                </pt>
                <pt idx="468">
                  <v>43689</v>
                </pt>
                <pt idx="469">
                  <v>43686</v>
                </pt>
                <pt idx="470">
                  <v>43685</v>
                </pt>
                <pt idx="471">
                  <v>43684</v>
                </pt>
                <pt idx="472">
                  <v>43683</v>
                </pt>
                <pt idx="473">
                  <v>43682</v>
                </pt>
                <pt idx="474">
                  <v>43679</v>
                </pt>
                <pt idx="475">
                  <v>43678</v>
                </pt>
                <pt idx="476">
                  <v>43677</v>
                </pt>
                <pt idx="477">
                  <v>43676</v>
                </pt>
                <pt idx="478">
                  <v>43675</v>
                </pt>
                <pt idx="479">
                  <v>43672</v>
                </pt>
                <pt idx="480">
                  <v>43671</v>
                </pt>
                <pt idx="481">
                  <v>43670</v>
                </pt>
                <pt idx="482">
                  <v>43669</v>
                </pt>
                <pt idx="483">
                  <v>43668</v>
                </pt>
                <pt idx="484">
                  <v>43665</v>
                </pt>
                <pt idx="485">
                  <v>43664</v>
                </pt>
                <pt idx="486">
                  <v>43663</v>
                </pt>
                <pt idx="487">
                  <v>43662</v>
                </pt>
                <pt idx="488">
                  <v>43661</v>
                </pt>
                <pt idx="489">
                  <v>43658</v>
                </pt>
                <pt idx="490">
                  <v>43657</v>
                </pt>
                <pt idx="491">
                  <v>43656</v>
                </pt>
                <pt idx="492">
                  <v>43655</v>
                </pt>
                <pt idx="493">
                  <v>43654</v>
                </pt>
                <pt idx="494">
                  <v>43651</v>
                </pt>
                <pt idx="495">
                  <v>43649</v>
                </pt>
                <pt idx="496">
                  <v>43648</v>
                </pt>
                <pt idx="497">
                  <v>43647</v>
                </pt>
                <pt idx="498">
                  <v>43644</v>
                </pt>
                <pt idx="499">
                  <v>43643</v>
                </pt>
                <pt idx="500">
                  <v>43642</v>
                </pt>
                <pt idx="501">
                  <v>43641</v>
                </pt>
                <pt idx="502">
                  <v>43640</v>
                </pt>
              </numCache>
            </numRef>
          </cat>
          <val>
            <numRef>
              <f>ZM!$L$2:$L$504</f>
              <numCache>
                <formatCode>_("$"* #,##0.00_);_("$"* \(#,##0.00\);_("$"* "-"??_);_(@_)</formatCode>
                <ptCount val="503"/>
                <pt idx="0">
                  <v>537.3253705278611</v>
                </pt>
                <pt idx="1">
                  <v>544.5867062778416</v>
                </pt>
                <pt idx="2">
                  <v>542.7095555484638</v>
                </pt>
                <pt idx="3">
                  <v>526.5279128852164</v>
                </pt>
                <pt idx="4">
                  <v>522.4097712105678</v>
                </pt>
                <pt idx="5">
                  <v>532.465073741777</v>
                </pt>
                <pt idx="6">
                  <v>533.1780975963604</v>
                </pt>
                <pt idx="7">
                  <v>504.2200159455758</v>
                </pt>
                <pt idx="8">
                  <v>485.4918512006422</v>
                </pt>
                <pt idx="9">
                  <v>496.5948850902954</v>
                </pt>
                <pt idx="10">
                  <v>498.6321289488919</v>
                </pt>
                <pt idx="11">
                  <v>488.9406215229826</v>
                </pt>
                <pt idx="12">
                  <v>464.2171207186098</v>
                </pt>
                <pt idx="13">
                  <v>476.004045750814</v>
                </pt>
                <pt idx="14">
                  <v>476.8917290906324</v>
                </pt>
                <pt idx="15">
                  <v>482.435963585041</v>
                </pt>
                <pt idx="16">
                  <v>475.0145347058418</v>
                </pt>
                <pt idx="17">
                  <v>474.4615588698839</v>
                </pt>
                <pt idx="18">
                  <v>467.5203642677476</v>
                </pt>
                <pt idx="19">
                  <v>467.9278133305031</v>
                </pt>
                <pt idx="20">
                  <v>460.4190765363927</v>
                </pt>
                <pt idx="21">
                  <v>472.5116214710181</v>
                </pt>
                <pt idx="22">
                  <v>451.7753004689273</v>
                </pt>
                <pt idx="23">
                  <v>455.2677247487232</v>
                </pt>
                <pt idx="24">
                  <v>449.5488773348532</v>
                </pt>
                <pt idx="25">
                  <v>448.0355217107751</v>
                </pt>
                <pt idx="26">
                  <v>422.2351568359259</v>
                </pt>
                <pt idx="27">
                  <v>421.5657854836176</v>
                </pt>
                <pt idx="28">
                  <v>436.9179214651057</v>
                </pt>
                <pt idx="29">
                  <v>419.804985159997</v>
                </pt>
                <pt idx="30">
                  <v>429.6274530030927</v>
                </pt>
                <pt idx="31">
                  <v>426.4406049703052</v>
                </pt>
                <pt idx="32">
                  <v>433.0471357239937</v>
                </pt>
                <pt idx="33">
                  <v>443.6117601337052</v>
                </pt>
                <pt idx="34">
                  <v>456.8102567402463</v>
                </pt>
                <pt idx="35">
                  <v>465.0320173889401</v>
                </pt>
                <pt idx="36">
                  <v>467.2584419781948</v>
                </pt>
                <pt idx="37">
                  <v>482.0285145222857</v>
                </pt>
                <pt idx="38">
                  <v>485.288104113968</v>
                </pt>
                <pt idx="39">
                  <v>489.5518162172318</v>
                </pt>
                <pt idx="40">
                  <v>490.2211875695401</v>
                </pt>
                <pt idx="41">
                  <v>477.7648460744344</v>
                </pt>
                <pt idx="42">
                  <v>469.6740472981073</v>
                </pt>
                <pt idx="43">
                  <v>468.2479544783473</v>
                </pt>
                <pt idx="44">
                  <v>471.9586470902406</v>
                </pt>
                <pt idx="45">
                  <v>480.1367974368915</v>
                </pt>
                <pt idx="46">
                  <v>483.6728756741429</v>
                </pt>
                <pt idx="47">
                  <v>479.045412120992</v>
                </pt>
                <pt idx="48">
                  <v>498.7630893660781</v>
                </pt>
                <pt idx="49">
                  <v>467.8550717716081</v>
                </pt>
                <pt idx="50">
                  <v>469.5139541688886</v>
                </pt>
                <pt idx="51">
                  <v>482.0721684797411</v>
                </pt>
                <pt idx="52">
                  <v>470.1396715637414</v>
                </pt>
                <pt idx="53">
                  <v>479.9039642039583</v>
                </pt>
                <pt idx="54">
                  <v>471.4202361551185</v>
                </pt>
                <pt idx="55">
                  <v>474.7235248148495</v>
                </pt>
                <pt idx="56">
                  <v>467.5349306237639</v>
                </pt>
                <pt idx="57">
                  <v>455.7479590257863</v>
                </pt>
                <pt idx="58">
                  <v>448.7631119213748</v>
                </pt>
                <pt idx="59">
                  <v>465.5849932248981</v>
                </pt>
                <pt idx="60">
                  <v>458.1635643456989</v>
                </pt>
                <pt idx="61">
                  <v>458.3236123643245</v>
                </pt>
                <pt idx="62">
                  <v>494.4121144584965</v>
                </pt>
                <pt idx="63">
                  <v>478.0267683639876</v>
                </pt>
                <pt idx="64">
                  <v>474.7671787723053</v>
                </pt>
                <pt idx="65">
                  <v>460.3026810200424</v>
                </pt>
                <pt idx="66">
                  <v>489.8864800656798</v>
                </pt>
                <pt idx="67">
                  <v>487.6018366181339</v>
                </pt>
                <pt idx="68">
                  <v>509.3131474197737</v>
                </pt>
                <pt idx="69">
                  <v>504.0599679269504</v>
                </pt>
                <pt idx="70">
                  <v>516.8364491147198</v>
                </pt>
                <pt idx="71">
                  <v>488.9842754804383</v>
                </pt>
                <pt idx="72">
                  <v>497.8317520688045</v>
                </pt>
                <pt idx="73">
                  <v>452.4592381772521</v>
                </pt>
                <pt idx="74">
                  <v>491.021519339035</v>
                </pt>
                <pt idx="75">
                  <v>499.2578448885645</v>
                </pt>
                <pt idx="76">
                  <v>497.0459866553262</v>
                </pt>
                <pt idx="77">
                  <v>542.4767223155309</v>
                </pt>
                <pt idx="78">
                  <v>596.1292171692489</v>
                </pt>
                <pt idx="79">
                  <v>543.6699353365842</v>
                </pt>
                <pt idx="80">
                  <v>530.7479710310249</v>
                </pt>
                <pt idx="81">
                  <v>560.5791696656116</v>
                </pt>
                <pt idx="82">
                  <v>564.8428381134628</v>
                </pt>
                <pt idx="83">
                  <v>573.8358414750314</v>
                </pt>
                <pt idx="84">
                  <v>607.1885971014466</v>
                </pt>
                <pt idx="85">
                  <v>608.1344556441436</v>
                </pt>
                <pt idx="86">
                  <v>624.8835953887719</v>
                </pt>
                <pt idx="87">
                  <v>646.8422635791289</v>
                </pt>
                <pt idx="88">
                  <v>630.2531703979457</v>
                </pt>
                <pt idx="89">
                  <v>629.7584148754597</v>
                </pt>
                <pt idx="90">
                  <v>627.1827615369215</v>
                </pt>
                <pt idx="91">
                  <v>625.7712350731775</v>
                </pt>
                <pt idx="92">
                  <v>597.8026659225455</v>
                </pt>
                <pt idx="93">
                  <v>610.579147110315</v>
                </pt>
                <pt idx="94">
                  <v>567.4912766663085</v>
                </pt>
                <pt idx="95">
                  <v>553.6524963088985</v>
                </pt>
                <pt idx="96">
                  <v>570.1978904220331</v>
                </pt>
                <pt idx="97">
                  <v>555.7770480824063</v>
                </pt>
                <pt idx="98">
                  <v>541.4289895019065</v>
                </pt>
                <pt idx="99">
                  <v>550.9167498411416</v>
                </pt>
                <pt idx="100">
                  <v>539.4935748036442</v>
                </pt>
                <pt idx="101">
                  <v>544.8050197205324</v>
                </pt>
                <pt idx="102">
                  <v>570.1833255211974</v>
                </pt>
                <pt idx="103">
                  <v>557.9161647567497</v>
                </pt>
                <pt idx="104">
                  <v>557.0576141289639</v>
                </pt>
                <pt idx="105">
                  <v>557.0430477729477</v>
                </pt>
                <pt idx="106">
                  <v>573.1519052218875</v>
                </pt>
                <pt idx="107">
                  <v>559.5605259086072</v>
                </pt>
                <pt idx="108">
                  <v>557.6833300686363</v>
                </pt>
                <pt idx="109">
                  <v>530.6024442578228</v>
                </pt>
                <pt idx="110">
                  <v>519.2229231777809</v>
                </pt>
                <pt idx="111">
                  <v>491.4289669466102</v>
                </pt>
                <pt idx="112">
                  <v>508.7456052278</v>
                </pt>
                <pt idx="113">
                  <v>498.3992942607788</v>
                </pt>
                <pt idx="114">
                  <v>501.1786946859913</v>
                </pt>
                <pt idx="115">
                  <v>525.0727324640176</v>
                </pt>
                <pt idx="116">
                  <v>523.8358640303281</v>
                </pt>
                <pt idx="117">
                  <v>490.8614698652291</v>
                </pt>
                <pt idx="118">
                  <v>514.2607521207693</v>
                </pt>
                <pt idx="119">
                  <v>514.7700739992716</v>
                </pt>
                <pt idx="120">
                  <v>511.3358700329474</v>
                </pt>
                <pt idx="121">
                  <v>545.9400575387072</v>
                </pt>
                <pt idx="122">
                  <v>558.6146673659101</v>
                </pt>
                <pt idx="123">
                  <v>595.1687922705358</v>
                </pt>
                <pt idx="124">
                  <v>595.1251383130804</v>
                </pt>
                <pt idx="125">
                  <v>590.8178173629541</v>
                </pt>
                <pt idx="126">
                  <v>584.4295534861826</v>
                </pt>
                <pt idx="127">
                  <v>587.8928901645392</v>
                </pt>
                <pt idx="128">
                  <v>581.2427054533953</v>
                </pt>
                <pt idx="129">
                  <v>576.2368804389282</v>
                </pt>
                <pt idx="130">
                  <v>577.72119357216</v>
                </pt>
                <pt idx="131">
                  <v>579.1035873238714</v>
                </pt>
                <pt idx="132">
                  <v>560.768305285677</v>
                </pt>
                <pt idx="133">
                  <v>599.5343335341341</v>
                </pt>
                <pt idx="134">
                  <v>593.4953435172393</v>
                </pt>
                <pt idx="135">
                  <v>596.6385390477517</v>
                </pt>
                <pt idx="136">
                  <v>601.775324479405</v>
                </pt>
                <pt idx="137">
                  <v>600.7857668686593</v>
                </pt>
                <pt idx="138">
                  <v>591.254354027149</v>
                </pt>
                <pt idx="139">
                  <v>696.100084457217</v>
                </pt>
                <pt idx="140">
                  <v>686.2776166141213</v>
                </pt>
                <pt idx="141">
                  <v>645.692657949758</v>
                </pt>
                <pt idx="142">
                  <v>622.1623716216189</v>
                </pt>
                <pt idx="143">
                  <v>626.1350301784778</v>
                </pt>
                <pt idx="144">
                  <v>639.6973218903188</v>
                </pt>
                <pt idx="145">
                  <v>602.8667097953044</v>
                </pt>
                <pt idx="146">
                  <v>603.9580951112039</v>
                </pt>
                <pt idx="147">
                  <v>584.4441198421988</v>
                </pt>
                <pt idx="148">
                  <v>580.8352563906398</v>
                </pt>
                <pt idx="149">
                  <v>587.2816954702901</v>
                </pt>
                <pt idx="150">
                  <v>623.7485575705977</v>
                </pt>
                <pt idx="151">
                  <v>601.4842694778195</v>
                </pt>
                <pt idx="152">
                  <v>547.1624047269735</v>
                </pt>
                <pt idx="153">
                  <v>601.3387427046169</v>
                </pt>
                <pt idx="154">
                  <v>727.7502586183027</v>
                </pt>
                <pt idx="155">
                  <v>722.8317866293398</v>
                </pt>
                <pt idx="156">
                  <v>703.8707871962928</v>
                </pt>
                <pt idx="157">
                  <v>657.0285265275247</v>
                </pt>
                <pt idx="158">
                  <v>659.1967308033074</v>
                </pt>
                <pt idx="159">
                  <v>670.707213755716</v>
                </pt>
                <pt idx="160">
                  <v>712.5727384666368</v>
                </pt>
                <pt idx="161">
                  <v>750.8876636948828</v>
                </pt>
                <pt idx="162">
                  <v>784.3276806704357</v>
                </pt>
                <pt idx="163">
                  <v>753.4778382788444</v>
                </pt>
                <pt idx="164">
                  <v>744.3538730449091</v>
                </pt>
                <pt idx="165">
                  <v>757.4795844371425</v>
                </pt>
                <pt idx="166">
                  <v>746.7840432656574</v>
                </pt>
                <pt idx="167">
                  <v>781.4610188960855</v>
                </pt>
                <pt idx="168">
                  <v>827.037279874312</v>
                </pt>
                <pt idx="169">
                  <v>813.4458554504388</v>
                </pt>
                <pt idx="170">
                  <v>780.5588128556635</v>
                </pt>
                <pt idx="171">
                  <v>741.0506294957709</v>
                </pt>
                <pt idx="172">
                  <v>754.9330187000435</v>
                </pt>
                <pt idx="173">
                  <v>715.2793973329541</v>
                </pt>
                <pt idx="174">
                  <v>716.5453970234954</v>
                </pt>
                <pt idx="175">
                  <v>696.3765731027855</v>
                </pt>
                <pt idx="176">
                  <v>699.374240404915</v>
                </pt>
                <pt idx="177">
                  <v>695.9400364385908</v>
                </pt>
                <pt idx="178">
                  <v>706.3009137616282</v>
                </pt>
                <pt idx="179">
                  <v>701.7316705219489</v>
                </pt>
                <pt idx="180">
                  <v>702.8375770832715</v>
                </pt>
                <pt idx="181">
                  <v>684.0948459823218</v>
                </pt>
                <pt idx="182">
                  <v>677.3864860682991</v>
                </pt>
                <pt idx="183">
                  <v>709.6332900227984</v>
                </pt>
                <pt idx="184">
                  <v>722.497079125479</v>
                </pt>
                <pt idx="185">
                  <v>676.6298082562599</v>
                </pt>
                <pt idx="186">
                  <v>728.3614547677319</v>
                </pt>
                <pt idx="187">
                  <v>716.8218842138839</v>
                </pt>
                <pt idx="188">
                  <v>681.7083733744414</v>
                </pt>
                <pt idx="189">
                  <v>638.4313221997769</v>
                </pt>
                <pt idx="190">
                  <v>601.1714115079828</v>
                </pt>
                <pt idx="191">
                  <v>593.9610114382855</v>
                </pt>
                <pt idx="192">
                  <v>597.991845198023</v>
                </pt>
                <pt idx="193">
                  <v>587.1798663099553</v>
                </pt>
                <pt idx="194">
                  <v>557.3341013193523</v>
                </pt>
                <pt idx="195">
                  <v>559.487784349712</v>
                </pt>
                <pt idx="196">
                  <v>567.0110423892455</v>
                </pt>
                <pt idx="197">
                  <v>510.5937134663312</v>
                </pt>
                <pt idx="198">
                  <v>538.2567078251352</v>
                </pt>
                <pt idx="199">
                  <v>554.8894083980003</v>
                </pt>
                <pt idx="200">
                  <v>616.3562162928373</v>
                </pt>
                <pt idx="201">
                  <v>666.0215298890929</v>
                </pt>
                <pt idx="202">
                  <v>473.0791636629924</v>
                </pt>
                <pt idx="203">
                  <v>435.4918286453459</v>
                </pt>
                <pt idx="204">
                  <v>428.8125563327626</v>
                </pt>
                <pt idx="205">
                  <v>429.6711069605485</v>
                </pt>
                <pt idx="206">
                  <v>422.6426044435011</v>
                </pt>
                <pt idx="207">
                  <v>410.7683278409731</v>
                </pt>
                <pt idx="208">
                  <v>421.5366542267658</v>
                </pt>
                <pt idx="209">
                  <v>423.0063995488009</v>
                </pt>
                <pt idx="210">
                  <v>398.0064115540395</v>
                </pt>
                <pt idx="211">
                  <v>402.793923125816</v>
                </pt>
                <pt idx="212">
                  <v>387.2962603711255</v>
                </pt>
                <pt idx="213">
                  <v>356.3882427766554</v>
                </pt>
                <pt idx="214">
                  <v>359.7933591415402</v>
                </pt>
                <pt idx="215">
                  <v>344.4703107614914</v>
                </pt>
                <pt idx="216">
                  <v>336.2048743276357</v>
                </pt>
                <pt idx="217">
                  <v>363.7951052998384</v>
                </pt>
                <pt idx="218">
                  <v>376.4988463838934</v>
                </pt>
                <pt idx="219">
                  <v>390.3521479867266</v>
                </pt>
                <pt idx="220">
                  <v>397.1187282142211</v>
                </pt>
                <pt idx="221">
                  <v>389.0279279827134</v>
                </pt>
                <pt idx="222">
                  <v>389.9883528814267</v>
                </pt>
                <pt idx="223">
                  <v>369.4848665674494</v>
                </pt>
                <pt idx="224">
                  <v>363.7951052998383</v>
                </pt>
                <pt idx="225">
                  <v>367.2729850513243</v>
                </pt>
                <pt idx="226">
                  <v>366.96738843179</v>
                </pt>
                <pt idx="227">
                  <v>367.1856785915937</v>
                </pt>
                <pt idx="228">
                  <v>358.7892817405517</v>
                </pt>
                <pt idx="229">
                  <v>365.9778759316373</v>
                </pt>
                <pt idx="230">
                  <v>380.0640122225842</v>
                </pt>
                <pt idx="231">
                  <v>378.9871918075204</v>
                </pt>
                <pt idx="232">
                  <v>390.8323386083769</v>
                </pt>
                <pt idx="233">
                  <v>358.7601708562256</v>
                </pt>
                <pt idx="234">
                  <v>361.6705316986243</v>
                </pt>
                <pt idx="235">
                  <v>372.8463289748787</v>
                </pt>
                <pt idx="236">
                  <v>378.361475867848</v>
                </pt>
                <pt idx="237">
                  <v>378.7834461760265</v>
                </pt>
                <pt idx="238">
                  <v>401.4406155203635</v>
                </pt>
                <pt idx="239">
                  <v>392.200211114665</v>
                </pt>
                <pt idx="240">
                  <v>387.5436599600746</v>
                </pt>
                <pt idx="241">
                  <v>381.4027971274329</v>
                </pt>
                <pt idx="242">
                  <v>379.8020899330311</v>
                </pt>
                <pt idx="243">
                  <v>380.8789088929144</v>
                </pt>
                <pt idx="244">
                  <v>377.0809098212904</v>
                </pt>
                <pt idx="245">
                  <v>368.946433804621</v>
                </pt>
                <pt idx="246">
                  <v>361.6996425829503</v>
                </pt>
                <pt idx="247">
                  <v>373.6903147018288</v>
                </pt>
                <pt idx="248">
                  <v>377.6338856572484</v>
                </pt>
                <pt idx="249">
                  <v>372.3806610538319</v>
                </pt>
                <pt idx="250">
                  <v>367.8841593730476</v>
                </pt>
                <pt idx="251">
                  <v>365.643190255483</v>
                </pt>
                <pt idx="252">
                  <v>354.3073231328967</v>
                </pt>
                <pt idx="253">
                  <v>351.5279445353906</v>
                </pt>
                <pt idx="254">
                  <v>344.5285092472566</v>
                </pt>
                <pt idx="255">
                  <v>352.9685600557542</v>
                </pt>
                <pt idx="256">
                  <v>347.8172300957909</v>
                </pt>
                <pt idx="257">
                  <v>319.4412118824035</v>
                </pt>
                <pt idx="258">
                  <v>323.1519263220031</v>
                </pt>
                <pt idx="259">
                  <v>321.6239825142026</v>
                </pt>
                <pt idx="260">
                  <v>298.93770374072</v>
                </pt>
                <pt idx="261">
                  <v>305.340510690621</v>
                </pt>
                <pt idx="262">
                  <v>302.0954641720681</v>
                </pt>
                <pt idx="263">
                  <v>306.0972103303664</v>
                </pt>
                <pt idx="264">
                  <v>325.771233617997</v>
                </pt>
                <pt idx="265">
                  <v>302.7939449535222</v>
                </pt>
                <pt idx="266">
                  <v>297.0750742567654</v>
                </pt>
                <pt idx="267">
                  <v>261.1757761761382</v>
                </pt>
                <pt idx="268">
                  <v>237.9947622526954</v>
                </pt>
                <pt idx="269">
                  <v>235.6955742768396</v>
                </pt>
                <pt idx="270">
                  <v>238.6495890766939</v>
                </pt>
                <pt idx="271">
                  <v>248.9231599400005</v>
                </pt>
                <pt idx="272">
                  <v>250.3346864037443</v>
                </pt>
                <pt idx="273">
                  <v>255.3550544913408</v>
                </pt>
                <pt idx="274">
                  <v>252.7357253676407</v>
                </pt>
                <pt idx="275">
                  <v>239.6536664776823</v>
                </pt>
                <pt idx="276">
                  <v>254.4091959486437</v>
                </pt>
                <pt idx="277">
                  <v>244.339350344305</v>
                </pt>
                <pt idx="278">
                  <v>243.2188541440794</v>
                </pt>
                <pt idx="279">
                  <v>234.3422448436809</v>
                </pt>
                <pt idx="280">
                  <v>242.2584307005466</v>
                </pt>
                <pt idx="281">
                  <v>226.1350287232969</v>
                </pt>
                <pt idx="282">
                  <v>229.6274748307991</v>
                </pt>
                <pt idx="283">
                  <v>217.6804333864895</v>
                </pt>
                <pt idx="284">
                  <v>210.7392387843532</v>
                </pt>
                <pt idx="285">
                  <v>208.731082527196</v>
                </pt>
                <pt idx="286">
                  <v>201.6297962510215</v>
                </pt>
                <pt idx="287">
                  <v>196.6967346231557</v>
                </pt>
                <pt idx="288">
                  <v>213.1548222765595</v>
                </pt>
                <pt idx="289">
                  <v>228.055877065543</v>
                </pt>
                <pt idx="290">
                  <v>239.522706060496</v>
                </pt>
                <pt idx="291">
                  <v>231.0826552519985</v>
                </pt>
                <pt idx="292">
                  <v>246.0564515998769</v>
                </pt>
                <pt idx="293">
                  <v>218.6408582852027</v>
                </pt>
                <pt idx="294">
                  <v>208.4837047659529</v>
                </pt>
                <pt idx="295">
                  <v>216.8073382303936</v>
                </pt>
                <pt idx="296">
                  <v>218.364371094814</v>
                </pt>
                <pt idx="297">
                  <v>218.6554028135126</v>
                </pt>
                <pt idx="298">
                  <v>220.5471417266131</v>
                </pt>
                <pt idx="299">
                  <v>206.4755485087957</v>
                </pt>
                <pt idx="300">
                  <v>197.7881199390552</v>
                </pt>
                <pt idx="301">
                  <v>181.1845171538922</v>
                </pt>
                <pt idx="302">
                  <v>171.4348025111348</v>
                </pt>
                <pt idx="303">
                  <v>165.5267729114263</v>
                </pt>
                <pt idx="304">
                  <v>178.8998838926093</v>
                </pt>
                <pt idx="305">
                  <v>186.5541256322157</v>
                </pt>
                <pt idx="306">
                  <v>177.4301487568371</v>
                </pt>
                <pt idx="307">
                  <v>199.3597177043114</v>
                </pt>
                <pt idx="308">
                  <v>212.6309558697473</v>
                </pt>
                <pt idx="309">
                  <v>219.5576292264605</v>
                </pt>
                <pt idx="310">
                  <v>220.7508655304005</v>
                </pt>
                <pt idx="311">
                  <v>205.3987077212061</v>
                </pt>
                <pt idx="312">
                  <v>200.974969427023</v>
                </pt>
                <pt idx="313">
                  <v>196.7112791514655</v>
                </pt>
                <pt idx="314">
                  <v>232.1885850962079</v>
                </pt>
                <pt idx="315">
                  <v>189.9738083531167</v>
                </pt>
                <pt idx="316">
                  <v>180.1076763663026</v>
                </pt>
                <pt idx="317">
                  <v>172.7444663453947</v>
                </pt>
                <pt idx="318">
                  <v>161.6705418848872</v>
                </pt>
                <pt idx="319">
                  <v>156.9557616857426</v>
                </pt>
                <pt idx="320">
                  <v>156.3882413214748</v>
                </pt>
                <pt idx="321">
                  <v>159.2986021638735</v>
                </pt>
                <pt idx="322">
                  <v>160.5064048238299</v>
                </pt>
                <pt idx="323">
                  <v>157.8725209855569</v>
                </pt>
                <pt idx="324">
                  <v>165.5267729114264</v>
                </pt>
                <pt idx="325">
                  <v>166.35622575151</v>
                </pt>
                <pt idx="326">
                  <v>181.8975526499191</v>
                </pt>
                <pt idx="327">
                  <v>169.9650775616257</v>
                </pt>
                <pt idx="328">
                  <v>170.9400455334684</v>
                </pt>
                <pt idx="329">
                  <v>164.5954588970392</v>
                </pt>
                <pt idx="330">
                  <v>152.7939442259321</v>
                </pt>
                <pt idx="331">
                  <v>165.2357411927278</v>
                </pt>
                <pt idx="332">
                  <v>155.5296790522456</v>
                </pt>
                <pt idx="333">
                  <v>155.8207224123876</v>
                </pt>
                <pt idx="334">
                  <v>152.8084989405049</v>
                </pt>
                <pt idx="335">
                  <v>148.079162571607</v>
                </pt>
                <pt idx="336">
                  <v>153.2159480032603</v>
                </pt>
                <pt idx="337">
                  <v>151.2369011752488</v>
                </pt>
                <pt idx="338">
                  <v>140.2648393442252</v>
                </pt>
                <pt idx="339">
                  <v>132.3486549425399</v>
                </pt>
                <pt idx="340">
                  <v>130.7625141041543</v>
                </pt>
                <pt idx="341">
                  <v>128.4633261282985</v>
                </pt>
                <pt idx="342">
                  <v>129.0453997519587</v>
                </pt>
                <pt idx="343">
                  <v>130.4860254585852</v>
                </pt>
                <pt idx="344">
                  <v>128.9871910799303</v>
                </pt>
                <pt idx="345">
                  <v>126.9790464642164</v>
                </pt>
                <pt idx="346">
                  <v>126.5861419297709</v>
                </pt>
                <pt idx="347">
                  <v>124.839929789873</v>
                </pt>
                <pt idx="348">
                  <v>127.561121543057</v>
                </pt>
                <pt idx="349">
                  <v>111.0302705030519</v>
                </pt>
                <pt idx="350">
                  <v>108.4691500513802</v>
                </pt>
                <pt idx="351">
                  <v>107.0721783022093</v>
                </pt>
                <pt idx="352">
                  <v>104.0599548303266</v>
                </pt>
                <pt idx="353">
                  <v>102.5029117796433</v>
                </pt>
                <pt idx="354">
                  <v>106.2281707475528</v>
                </pt>
                <pt idx="355">
                  <v>108.3672874218963</v>
                </pt>
                <pt idx="356">
                  <v>109.9243304725796</v>
                </pt>
                <pt idx="357">
                  <v>111.6559980841676</v>
                </pt>
                <pt idx="358">
                  <v>109.9534297154623</v>
                </pt>
                <pt idx="359">
                  <v>110.7537833126632</v>
                </pt>
                <pt idx="360">
                  <v>111.9615845174391</v>
                </pt>
                <pt idx="361">
                  <v>106.4610054356664</v>
                </pt>
                <pt idx="362">
                  <v>107.7270051262077</v>
                </pt>
                <pt idx="363">
                  <v>106.3591311647391</v>
                </pt>
                <pt idx="364">
                  <v>105.6752065530383</v>
                </pt>
                <pt idx="365">
                  <v>105.5733439235544</v>
                </pt>
                <pt idx="366">
                  <v>104.6274751945944</v>
                </pt>
                <pt idx="367">
                  <v>102.3282872187386</v>
                </pt>
                <pt idx="368">
                  <v>97.90453728311211</v>
                </pt>
                <pt idx="369">
                  <v>100</v>
                </pt>
              </numCache>
            </numRef>
          </val>
          <smooth val="0"/>
        </ser>
        <dLbls>
          <showLegendKey val="0"/>
          <showVal val="0"/>
          <showCatName val="0"/>
          <showSerName val="0"/>
          <showPercent val="0"/>
          <showBubbleSize val="0"/>
        </dLbls>
        <smooth val="0"/>
        <axId val="922640133"/>
        <axId val="1039707186"/>
      </lineChart>
      <dateAx>
        <axId val="92264013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Date</a:t>
                </a:r>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039707186"/>
        <crosses val="autoZero"/>
        <lblOffset val="100"/>
        <baseTimeUnit val="days"/>
      </dateAx>
      <valAx>
        <axId val="1039707186"/>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sharpe ZM</a:t>
                </a:r>
              </a:p>
            </rich>
          </tx>
          <overlay val="0"/>
        </title>
        <numFmt formatCode="_(&quot;$&quot;* #,##0.00_);_(&quot;$&quot;* \(#,##0.00\);_(&quot;$&quot;* &quot;-&quot;??_);_(@_)"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922640133"/>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$100 investment UAL</a:t>
            </a:r>
          </a:p>
        </rich>
      </tx>
      <overlay val="0"/>
    </title>
    <plotArea>
      <layout/>
      <lineChart>
        <grouping val="standard"/>
        <varyColors val="0"/>
        <ser>
          <idx val="0"/>
          <order val="0"/>
          <tx>
            <strRef>
              <f>UAL!$L$1</f>
              <strCache>
                <ptCount val="1"/>
                <pt idx="0">
                  <v>UAL rtnOn $100</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UAL!$A$2:$A$504</f>
              <numCache>
                <formatCode>m/d/yyyy</formatCode>
                <ptCount val="503"/>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pt idx="299">
                  <v>43935</v>
                </pt>
                <pt idx="300">
                  <v>43934</v>
                </pt>
                <pt idx="301">
                  <v>43930</v>
                </pt>
                <pt idx="302">
                  <v>43929</v>
                </pt>
                <pt idx="303">
                  <v>43928</v>
                </pt>
                <pt idx="304">
                  <v>43927</v>
                </pt>
                <pt idx="305">
                  <v>43924</v>
                </pt>
                <pt idx="306">
                  <v>43923</v>
                </pt>
                <pt idx="307">
                  <v>43922</v>
                </pt>
                <pt idx="308">
                  <v>43921</v>
                </pt>
                <pt idx="309">
                  <v>43920</v>
                </pt>
                <pt idx="310">
                  <v>43917</v>
                </pt>
                <pt idx="311">
                  <v>43916</v>
                </pt>
                <pt idx="312">
                  <v>43915</v>
                </pt>
                <pt idx="313">
                  <v>43914</v>
                </pt>
                <pt idx="314">
                  <v>43913</v>
                </pt>
                <pt idx="315">
                  <v>43910</v>
                </pt>
                <pt idx="316">
                  <v>43909</v>
                </pt>
                <pt idx="317">
                  <v>43908</v>
                </pt>
                <pt idx="318">
                  <v>43907</v>
                </pt>
                <pt idx="319">
                  <v>43906</v>
                </pt>
                <pt idx="320">
                  <v>43903</v>
                </pt>
                <pt idx="321">
                  <v>43902</v>
                </pt>
                <pt idx="322">
                  <v>43901</v>
                </pt>
                <pt idx="323">
                  <v>43900</v>
                </pt>
                <pt idx="324">
                  <v>43899</v>
                </pt>
                <pt idx="325">
                  <v>43896</v>
                </pt>
                <pt idx="326">
                  <v>43895</v>
                </pt>
                <pt idx="327">
                  <v>43894</v>
                </pt>
                <pt idx="328">
                  <v>43893</v>
                </pt>
                <pt idx="329">
                  <v>43892</v>
                </pt>
                <pt idx="330">
                  <v>43889</v>
                </pt>
                <pt idx="331">
                  <v>43888</v>
                </pt>
                <pt idx="332">
                  <v>43887</v>
                </pt>
                <pt idx="333">
                  <v>43886</v>
                </pt>
                <pt idx="334">
                  <v>43885</v>
                </pt>
                <pt idx="335">
                  <v>43882</v>
                </pt>
                <pt idx="336">
                  <v>43881</v>
                </pt>
                <pt idx="337">
                  <v>43880</v>
                </pt>
                <pt idx="338">
                  <v>43879</v>
                </pt>
                <pt idx="339">
                  <v>43875</v>
                </pt>
                <pt idx="340">
                  <v>43874</v>
                </pt>
                <pt idx="341">
                  <v>43873</v>
                </pt>
                <pt idx="342">
                  <v>43872</v>
                </pt>
                <pt idx="343">
                  <v>43871</v>
                </pt>
                <pt idx="344">
                  <v>43868</v>
                </pt>
                <pt idx="345">
                  <v>43867</v>
                </pt>
                <pt idx="346">
                  <v>43866</v>
                </pt>
                <pt idx="347">
                  <v>43865</v>
                </pt>
                <pt idx="348">
                  <v>43864</v>
                </pt>
                <pt idx="349">
                  <v>43861</v>
                </pt>
                <pt idx="350">
                  <v>43860</v>
                </pt>
                <pt idx="351">
                  <v>43859</v>
                </pt>
                <pt idx="352">
                  <v>43858</v>
                </pt>
                <pt idx="353">
                  <v>43857</v>
                </pt>
                <pt idx="354">
                  <v>43854</v>
                </pt>
                <pt idx="355">
                  <v>43853</v>
                </pt>
                <pt idx="356">
                  <v>43852</v>
                </pt>
                <pt idx="357">
                  <v>43851</v>
                </pt>
                <pt idx="358">
                  <v>43847</v>
                </pt>
                <pt idx="359">
                  <v>43846</v>
                </pt>
                <pt idx="360">
                  <v>43845</v>
                </pt>
                <pt idx="361">
                  <v>43844</v>
                </pt>
                <pt idx="362">
                  <v>43843</v>
                </pt>
                <pt idx="363">
                  <v>43840</v>
                </pt>
                <pt idx="364">
                  <v>43839</v>
                </pt>
                <pt idx="365">
                  <v>43838</v>
                </pt>
                <pt idx="366">
                  <v>43837</v>
                </pt>
                <pt idx="367">
                  <v>43836</v>
                </pt>
                <pt idx="368">
                  <v>43833</v>
                </pt>
                <pt idx="369">
                  <v>43832</v>
                </pt>
                <pt idx="370">
                  <v>43830</v>
                </pt>
                <pt idx="371">
                  <v>43829</v>
                </pt>
                <pt idx="372">
                  <v>43826</v>
                </pt>
                <pt idx="373">
                  <v>43825</v>
                </pt>
                <pt idx="374">
                  <v>43823</v>
                </pt>
                <pt idx="375">
                  <v>43822</v>
                </pt>
                <pt idx="376">
                  <v>43819</v>
                </pt>
                <pt idx="377">
                  <v>43818</v>
                </pt>
                <pt idx="378">
                  <v>43817</v>
                </pt>
                <pt idx="379">
                  <v>43816</v>
                </pt>
                <pt idx="380">
                  <v>43815</v>
                </pt>
                <pt idx="381">
                  <v>43812</v>
                </pt>
                <pt idx="382">
                  <v>43811</v>
                </pt>
                <pt idx="383">
                  <v>43810</v>
                </pt>
                <pt idx="384">
                  <v>43809</v>
                </pt>
                <pt idx="385">
                  <v>43808</v>
                </pt>
                <pt idx="386">
                  <v>43805</v>
                </pt>
                <pt idx="387">
                  <v>43804</v>
                </pt>
                <pt idx="388">
                  <v>43803</v>
                </pt>
                <pt idx="389">
                  <v>43802</v>
                </pt>
                <pt idx="390">
                  <v>43801</v>
                </pt>
                <pt idx="391">
                  <v>43798</v>
                </pt>
                <pt idx="392">
                  <v>43796</v>
                </pt>
                <pt idx="393">
                  <v>43795</v>
                </pt>
                <pt idx="394">
                  <v>43794</v>
                </pt>
                <pt idx="395">
                  <v>43791</v>
                </pt>
                <pt idx="396">
                  <v>43790</v>
                </pt>
                <pt idx="397">
                  <v>43789</v>
                </pt>
                <pt idx="398">
                  <v>43788</v>
                </pt>
                <pt idx="399">
                  <v>43787</v>
                </pt>
                <pt idx="400">
                  <v>43784</v>
                </pt>
                <pt idx="401">
                  <v>43783</v>
                </pt>
                <pt idx="402">
                  <v>43782</v>
                </pt>
                <pt idx="403">
                  <v>43781</v>
                </pt>
                <pt idx="404">
                  <v>43780</v>
                </pt>
                <pt idx="405">
                  <v>43777</v>
                </pt>
                <pt idx="406">
                  <v>43776</v>
                </pt>
                <pt idx="407">
                  <v>43775</v>
                </pt>
                <pt idx="408">
                  <v>43774</v>
                </pt>
                <pt idx="409">
                  <v>43773</v>
                </pt>
                <pt idx="410">
                  <v>43770</v>
                </pt>
                <pt idx="411">
                  <v>43769</v>
                </pt>
                <pt idx="412">
                  <v>43768</v>
                </pt>
                <pt idx="413">
                  <v>43767</v>
                </pt>
                <pt idx="414">
                  <v>43766</v>
                </pt>
                <pt idx="415">
                  <v>43763</v>
                </pt>
                <pt idx="416">
                  <v>43762</v>
                </pt>
                <pt idx="417">
                  <v>43761</v>
                </pt>
                <pt idx="418">
                  <v>43760</v>
                </pt>
                <pt idx="419">
                  <v>43759</v>
                </pt>
                <pt idx="420">
                  <v>43756</v>
                </pt>
                <pt idx="421">
                  <v>43755</v>
                </pt>
                <pt idx="422">
                  <v>43754</v>
                </pt>
                <pt idx="423">
                  <v>43753</v>
                </pt>
                <pt idx="424">
                  <v>43752</v>
                </pt>
                <pt idx="425">
                  <v>43749</v>
                </pt>
                <pt idx="426">
                  <v>43748</v>
                </pt>
                <pt idx="427">
                  <v>43747</v>
                </pt>
                <pt idx="428">
                  <v>43746</v>
                </pt>
                <pt idx="429">
                  <v>43745</v>
                </pt>
                <pt idx="430">
                  <v>43742</v>
                </pt>
                <pt idx="431">
                  <v>43741</v>
                </pt>
                <pt idx="432">
                  <v>43740</v>
                </pt>
                <pt idx="433">
                  <v>43739</v>
                </pt>
                <pt idx="434">
                  <v>43738</v>
                </pt>
                <pt idx="435">
                  <v>43735</v>
                </pt>
                <pt idx="436">
                  <v>43734</v>
                </pt>
                <pt idx="437">
                  <v>43733</v>
                </pt>
                <pt idx="438">
                  <v>43732</v>
                </pt>
                <pt idx="439">
                  <v>43731</v>
                </pt>
                <pt idx="440">
                  <v>43728</v>
                </pt>
                <pt idx="441">
                  <v>43727</v>
                </pt>
                <pt idx="442">
                  <v>43726</v>
                </pt>
                <pt idx="443">
                  <v>43725</v>
                </pt>
                <pt idx="444">
                  <v>43724</v>
                </pt>
                <pt idx="445">
                  <v>43721</v>
                </pt>
                <pt idx="446">
                  <v>43720</v>
                </pt>
                <pt idx="447">
                  <v>43719</v>
                </pt>
                <pt idx="448">
                  <v>43718</v>
                </pt>
                <pt idx="449">
                  <v>43717</v>
                </pt>
                <pt idx="450">
                  <v>43714</v>
                </pt>
                <pt idx="451">
                  <v>43713</v>
                </pt>
                <pt idx="452">
                  <v>43712</v>
                </pt>
                <pt idx="453">
                  <v>43711</v>
                </pt>
                <pt idx="454">
                  <v>43707</v>
                </pt>
                <pt idx="455">
                  <v>43706</v>
                </pt>
                <pt idx="456">
                  <v>43705</v>
                </pt>
                <pt idx="457">
                  <v>43704</v>
                </pt>
                <pt idx="458">
                  <v>43703</v>
                </pt>
                <pt idx="459">
                  <v>43700</v>
                </pt>
                <pt idx="460">
                  <v>43699</v>
                </pt>
                <pt idx="461">
                  <v>43698</v>
                </pt>
                <pt idx="462">
                  <v>43697</v>
                </pt>
                <pt idx="463">
                  <v>43696</v>
                </pt>
                <pt idx="464">
                  <v>43693</v>
                </pt>
                <pt idx="465">
                  <v>43692</v>
                </pt>
                <pt idx="466">
                  <v>43691</v>
                </pt>
                <pt idx="467">
                  <v>43690</v>
                </pt>
                <pt idx="468">
                  <v>43689</v>
                </pt>
                <pt idx="469">
                  <v>43686</v>
                </pt>
                <pt idx="470">
                  <v>43685</v>
                </pt>
                <pt idx="471">
                  <v>43684</v>
                </pt>
                <pt idx="472">
                  <v>43683</v>
                </pt>
                <pt idx="473">
                  <v>43682</v>
                </pt>
                <pt idx="474">
                  <v>43679</v>
                </pt>
                <pt idx="475">
                  <v>43678</v>
                </pt>
                <pt idx="476">
                  <v>43677</v>
                </pt>
                <pt idx="477">
                  <v>43676</v>
                </pt>
                <pt idx="478">
                  <v>43675</v>
                </pt>
                <pt idx="479">
                  <v>43672</v>
                </pt>
                <pt idx="480">
                  <v>43671</v>
                </pt>
                <pt idx="481">
                  <v>43670</v>
                </pt>
                <pt idx="482">
                  <v>43669</v>
                </pt>
                <pt idx="483">
                  <v>43668</v>
                </pt>
                <pt idx="484">
                  <v>43665</v>
                </pt>
                <pt idx="485">
                  <v>43664</v>
                </pt>
                <pt idx="486">
                  <v>43663</v>
                </pt>
                <pt idx="487">
                  <v>43662</v>
                </pt>
                <pt idx="488">
                  <v>43661</v>
                </pt>
                <pt idx="489">
                  <v>43658</v>
                </pt>
                <pt idx="490">
                  <v>43657</v>
                </pt>
                <pt idx="491">
                  <v>43656</v>
                </pt>
                <pt idx="492">
                  <v>43655</v>
                </pt>
                <pt idx="493">
                  <v>43654</v>
                </pt>
                <pt idx="494">
                  <v>43651</v>
                </pt>
                <pt idx="495">
                  <v>43649</v>
                </pt>
                <pt idx="496">
                  <v>43648</v>
                </pt>
                <pt idx="497">
                  <v>43647</v>
                </pt>
                <pt idx="498">
                  <v>43644</v>
                </pt>
                <pt idx="499">
                  <v>43643</v>
                </pt>
                <pt idx="500">
                  <v>43642</v>
                </pt>
                <pt idx="501">
                  <v>43641</v>
                </pt>
                <pt idx="502">
                  <v>43640</v>
                </pt>
              </numCache>
            </numRef>
          </cat>
          <val>
            <numRef>
              <f>UAL!$L$2:$L$504</f>
              <numCache>
                <formatCode>_("$"* #,##0.00_);_("$"* \(#,##0.00\);_("$"* "-"??_);_(@_)</formatCode>
                <ptCount val="503"/>
                <pt idx="0">
                  <v>62.0570539794307</v>
                </pt>
                <pt idx="1">
                  <v>61.19901852460486</v>
                </pt>
                <pt idx="2">
                  <v>60.44127836954044</v>
                </pt>
                <pt idx="3">
                  <v>61.95676313699052</v>
                </pt>
                <pt idx="4">
                  <v>61.61132408315858</v>
                </pt>
                <pt idx="5">
                  <v>62.11277383803823</v>
                </pt>
                <pt idx="6">
                  <v>62.98194925299646</v>
                </pt>
                <pt idx="7">
                  <v>62.69222114312955</v>
                </pt>
                <pt idx="8">
                  <v>63.77312377475207</v>
                </pt>
                <pt idx="9">
                  <v>64.33028893091799</v>
                </pt>
                <pt idx="10">
                  <v>63.85112578228498</v>
                </pt>
                <pt idx="11">
                  <v>63.43882468105251</v>
                </pt>
                <pt idx="12">
                  <v>64.33028893091799</v>
                </pt>
                <pt idx="13">
                  <v>67.18297564481784</v>
                </pt>
                <pt idx="14">
                  <v>66.49208750818116</v>
                </pt>
                <pt idx="15">
                  <v>65.0211714959031</v>
                </pt>
                <pt idx="16">
                  <v>65.8903524825129</v>
                </pt>
                <pt idx="17">
                  <v>64.64229918971027</v>
                </pt>
                <pt idx="18">
                  <v>63.49454119666908</v>
                </pt>
                <pt idx="19">
                  <v>62.55850261998002</v>
                </pt>
                <pt idx="20">
                  <v>61.62246515762126</v>
                </pt>
                <pt idx="21">
                  <v>61.38845690636189</v>
                </pt>
                <pt idx="22">
                  <v>62.16848923932449</v>
                </pt>
                <pt idx="23">
                  <v>62.82594412360028</v>
                </pt>
                <pt idx="24">
                  <v>63.03766576861302</v>
                </pt>
                <pt idx="25">
                  <v>61.60017855137461</v>
                </pt>
                <pt idx="26">
                  <v>58.42433827555914</v>
                </pt>
                <pt idx="27">
                  <v>56.84198700338728</v>
                </pt>
                <pt idx="28">
                  <v>58.72520857421905</v>
                </pt>
                <pt idx="29">
                  <v>60.20726566095978</v>
                </pt>
                <pt idx="30">
                  <v>60.9872979939224</v>
                </pt>
                <pt idx="31">
                  <v>59.11522195487457</v>
                </pt>
                <pt idx="32">
                  <v>59.3603757379179</v>
                </pt>
                <pt idx="33">
                  <v>58.8366393767916</v>
                </pt>
                <pt idx="34">
                  <v>60.68642769526249</v>
                </pt>
                <pt idx="35">
                  <v>60.61957121951352</v>
                </pt>
                <pt idx="36">
                  <v>59.82839335476696</v>
                </pt>
                <pt idx="37">
                  <v>59.67238711104049</v>
                </pt>
                <pt idx="38">
                  <v>59.59438510350757</v>
                </pt>
                <pt idx="39">
                  <v>59.92868308287681</v>
                </pt>
                <pt idx="40">
                  <v>59.1820840022751</v>
                </pt>
                <pt idx="41">
                  <v>56.86427472396422</v>
                </pt>
                <pt idx="42">
                  <v>57.78917111186028</v>
                </pt>
                <pt idx="43">
                  <v>56.05081359596197</v>
                </pt>
                <pt idx="44">
                  <v>61.2770261037893</v>
                </pt>
                <pt idx="45">
                  <v>62.25763343565039</v>
                </pt>
                <pt idx="46">
                  <v>62.53621601373335</v>
                </pt>
                <pt idx="47">
                  <v>63.42767914926853</v>
                </pt>
                <pt idx="48">
                  <v>63.13795549672287</v>
                </pt>
                <pt idx="49">
                  <v>62.58079034055695</v>
                </pt>
                <pt idx="50">
                  <v>65.11032014955026</v>
                </pt>
                <pt idx="51">
                  <v>66.22465046188212</v>
                </pt>
                <pt idx="52">
                  <v>66.38065670560859</v>
                </pt>
                <pt idx="53">
                  <v>66.28036697749872</v>
                </pt>
                <pt idx="54">
                  <v>66.06864533248599</v>
                </pt>
                <pt idx="55">
                  <v>64.43057865902784</v>
                </pt>
                <pt idx="56">
                  <v>64.11856728590523</v>
                </pt>
                <pt idx="57">
                  <v>64.86516636650695</v>
                </pt>
                <pt idx="58">
                  <v>62.62536466738054</v>
                </pt>
                <pt idx="59">
                  <v>63.32739387847993</v>
                </pt>
                <pt idx="60">
                  <v>62.45821289187015</v>
                </pt>
                <pt idx="61">
                  <v>59.98440294148436</v>
                </pt>
                <pt idx="62">
                  <v>60.57499689268992</v>
                </pt>
                <pt idx="63">
                  <v>64.99888934697771</v>
                </pt>
                <pt idx="64">
                  <v>67.71785308040681</v>
                </pt>
                <pt idx="65">
                  <v>67.77356959602341</v>
                </pt>
                <pt idx="66">
                  <v>69.58992911945465</v>
                </pt>
                <pt idx="67">
                  <v>66.64809709489856</v>
                </pt>
                <pt idx="68">
                  <v>67.90728811917293</v>
                </pt>
                <pt idx="69">
                  <v>62.72565439549043</v>
                </pt>
                <pt idx="70">
                  <v>60.2406977989904</v>
                </pt>
                <pt idx="71">
                  <v>60.08468821227301</v>
                </pt>
                <pt idx="72">
                  <v>59.53866858789102</v>
                </pt>
                <pt idx="73">
                  <v>60.24069779899041</v>
                </pt>
                <pt idx="74">
                  <v>56.29596737900533</v>
                </pt>
                <pt idx="75">
                  <v>58.00089164254275</v>
                </pt>
                <pt idx="76">
                  <v>60.80900514394934</v>
                </pt>
                <pt idx="77">
                  <v>59.29351480484771</v>
                </pt>
                <pt idx="78">
                  <v>59.40495006474152</v>
                </pt>
                <pt idx="79">
                  <v>58.70292085364214</v>
                </pt>
                <pt idx="80">
                  <v>57.70002245821316</v>
                </pt>
                <pt idx="81">
                  <v>61.24359285142846</v>
                </pt>
                <pt idx="82">
                  <v>56.39625822144551</v>
                </pt>
                <pt idx="83">
                  <v>55.38221763722353</v>
                </pt>
                <pt idx="84">
                  <v>53.5212837869687</v>
                </pt>
                <pt idx="85">
                  <v>50.10028972810991</v>
                </pt>
                <pt idx="86">
                  <v>51.34834302091252</v>
                </pt>
                <pt idx="87">
                  <v>50.93603746235879</v>
                </pt>
                <pt idx="88">
                  <v>48.96367280953141</v>
                </pt>
                <pt idx="89">
                  <v>48.40650765336549</v>
                </pt>
                <pt idx="90">
                  <v>48.78537995955831</v>
                </pt>
                <pt idx="91">
                  <v>48.27278913021598</v>
                </pt>
                <pt idx="92">
                  <v>49.42054712325717</v>
                </pt>
                <pt idx="93">
                  <v>46.95787824733409</v>
                </pt>
                <pt idx="94">
                  <v>47.25874854599399</v>
                </pt>
                <pt idx="95">
                  <v>46.84644744476152</v>
                </pt>
                <pt idx="96">
                  <v>45.49810888117029</v>
                </pt>
                <pt idx="97">
                  <v>44.506351560204</v>
                </pt>
                <pt idx="98">
                  <v>44.56207141881153</v>
                </pt>
                <pt idx="99">
                  <v>47.41475367539014</v>
                </pt>
                <pt idx="100">
                  <v>45.58725307749621</v>
                </pt>
                <pt idx="101">
                  <v>45.96612538368904</v>
                </pt>
                <pt idx="102">
                  <v>44.99665912629063</v>
                </pt>
                <pt idx="103">
                  <v>46.95787824733407</v>
                </pt>
                <pt idx="104">
                  <v>47.45932800221372</v>
                </pt>
                <pt idx="105">
                  <v>50.34544351115322</v>
                </pt>
                <pt idx="106">
                  <v>49.86628147685052</v>
                </pt>
                <pt idx="107">
                  <v>48.90795629391482</v>
                </pt>
                <pt idx="108">
                  <v>51.58235127217189</v>
                </pt>
                <pt idx="109">
                  <v>49.50969577690433</v>
                </pt>
                <pt idx="110">
                  <v>49.11968239624881</v>
                </pt>
                <pt idx="111">
                  <v>47.58190545090053</v>
                </pt>
                <pt idx="112">
                  <v>48.23936033517631</v>
                </pt>
                <pt idx="113">
                  <v>48.60708710958521</v>
                </pt>
                <pt idx="114">
                  <v>48.51794291325928</v>
                </pt>
                <pt idx="115">
                  <v>48.36193778386314</v>
                </pt>
                <pt idx="116">
                  <v>46.38957201670544</v>
                </pt>
                <pt idx="117">
                  <v>48.19478600835274</v>
                </pt>
                <pt idx="118">
                  <v>49.75485067427796</v>
                </pt>
                <pt idx="119">
                  <v>48.74081009005597</v>
                </pt>
                <pt idx="120">
                  <v>48.94138508895445</v>
                </pt>
                <pt idx="121">
                  <v>48.20592708281544</v>
                </pt>
                <pt idx="122">
                  <v>49.15311119128845</v>
                </pt>
                <pt idx="123">
                  <v>47.88277463523013</v>
                </pt>
                <pt idx="124">
                  <v>49.09739467567185</v>
                </pt>
                <pt idx="125">
                  <v>49.85514040238782</v>
                </pt>
                <pt idx="126">
                  <v>51.12547584411582</v>
                </pt>
                <pt idx="127">
                  <v>51.25919436726532</v>
                </pt>
                <pt idx="128">
                  <v>52.88611550893952</v>
                </pt>
                <pt idx="129">
                  <v>52.06151330647457</v>
                </pt>
                <pt idx="130">
                  <v>53.88901501869881</v>
                </pt>
                <pt idx="131">
                  <v>55.31535558982296</v>
                </pt>
                <pt idx="132">
                  <v>53.51014159817567</v>
                </pt>
                <pt idx="133">
                  <v>54.64675963108447</v>
                </pt>
                <pt idx="134">
                  <v>54.82505248105757</v>
                </pt>
                <pt idx="135">
                  <v>54.86962680788115</v>
                </pt>
                <pt idx="136">
                  <v>55.61622588848287</v>
                </pt>
                <pt idx="137">
                  <v>52.07265549526757</v>
                </pt>
                <pt idx="138">
                  <v>50.50144975487966</v>
                </pt>
                <pt idx="139">
                  <v>50.20057945621974</v>
                </pt>
                <pt idx="140">
                  <v>50.4791620343027</v>
                </pt>
                <pt idx="141">
                  <v>50.85803434049554</v>
                </pt>
                <pt idx="142">
                  <v>50.10028972810987</v>
                </pt>
                <pt idx="143">
                  <v>45.6095396837428</v>
                </pt>
                <pt idx="144">
                  <v>44.46178169070161</v>
                </pt>
                <pt idx="145">
                  <v>45.6206818725358</v>
                </pt>
                <pt idx="146">
                  <v>45.74325820689231</v>
                </pt>
                <pt idx="147">
                  <v>45.24180845201266</v>
                </pt>
                <pt idx="148">
                  <v>45.68754280560602</v>
                </pt>
                <pt idx="149">
                  <v>43.44774110647962</v>
                </pt>
                <pt idx="150">
                  <v>41.0630697807682</v>
                </pt>
                <pt idx="151">
                  <v>42.91285809923909</v>
                </pt>
                <pt idx="152">
                  <v>44.62892789456046</v>
                </pt>
                <pt idx="153">
                  <v>46.04412850555222</v>
                </pt>
                <pt idx="154">
                  <v>38.64497523166871</v>
                </pt>
                <pt idx="155">
                  <v>39.39157431227042</v>
                </pt>
                <pt idx="156">
                  <v>37.15177261314403</v>
                </pt>
                <pt idx="157">
                  <v>37.90951722552969</v>
                </pt>
                <pt idx="158">
                  <v>37.64207683623973</v>
                </pt>
                <pt idx="159">
                  <v>37.7312254898869</v>
                </pt>
                <pt idx="160">
                  <v>37.40806858498036</v>
                </pt>
                <pt idx="161">
                  <v>36.32716595335783</v>
                </pt>
                <pt idx="162">
                  <v>38.07666454371884</v>
                </pt>
                <pt idx="163">
                  <v>39.38043323780774</v>
                </pt>
                <pt idx="164">
                  <v>42.35569294307317</v>
                </pt>
                <pt idx="165">
                  <v>41.49766305989888</v>
                </pt>
                <pt idx="166">
                  <v>39.60330041460442</v>
                </pt>
                <pt idx="167">
                  <v>40.18275217701699</v>
                </pt>
                <pt idx="168">
                  <v>39.55872608778084</v>
                </pt>
                <pt idx="169">
                  <v>38.06552346925615</v>
                </pt>
                <pt idx="170">
                  <v>38.16581319736602</v>
                </pt>
                <pt idx="171">
                  <v>39.68130353646765</v>
                </pt>
                <pt idx="172">
                  <v>39.29128458416057</v>
                </pt>
                <pt idx="173">
                  <v>40.53933787696318</v>
                </pt>
                <pt idx="174">
                  <v>41.36394007942813</v>
                </pt>
                <pt idx="175">
                  <v>41.23022155627862</v>
                </pt>
                <pt idx="176">
                  <v>40.53933787696319</v>
                </pt>
                <pt idx="177">
                  <v>38.86784240846541</v>
                </pt>
                <pt idx="178">
                  <v>40.33875842074345</v>
                </pt>
                <pt idx="179">
                  <v>40.12703231840947</v>
                </pt>
                <pt idx="180">
                  <v>39.20214038783465</v>
                </pt>
                <pt idx="181">
                  <v>38.72297835353196</v>
                </pt>
                <pt idx="182">
                  <v>38.4555368499117</v>
                </pt>
                <pt idx="183">
                  <v>40.04903031087655</v>
                </pt>
                <pt idx="184">
                  <v>38.11009779607976</v>
                </pt>
                <pt idx="185">
                  <v>36.48317665440556</v>
                </pt>
                <pt idx="186">
                  <v>36.8620489605984</v>
                </pt>
                <pt idx="187">
                  <v>37.96523374114631</v>
                </pt>
                <pt idx="188">
                  <v>37.6532223680237</v>
                </pt>
                <pt idx="189">
                  <v>41.196792761239</v>
                </pt>
                <pt idx="190">
                  <v>42.73456524926602</v>
                </pt>
                <pt idx="191">
                  <v>42.67884984797974</v>
                </pt>
                <pt idx="192">
                  <v>41.00735437948196</v>
                </pt>
                <pt idx="193">
                  <v>40.94049790373298</v>
                </pt>
                <pt idx="194">
                  <v>40.19389436581002</v>
                </pt>
                <pt idx="195">
                  <v>40.61734099882644</v>
                </pt>
                <pt idx="196">
                  <v>40.14932003898643</v>
                </pt>
                <pt idx="197">
                  <v>41.54223292940125</v>
                </pt>
                <pt idx="198">
                  <v>42.57856011986988</v>
                </pt>
                <pt idx="199">
                  <v>41.67595590987201</v>
                </pt>
                <pt idx="200">
                  <v>41.10764410759182</v>
                </pt>
                <pt idx="201">
                  <v>40.12703231840948</v>
                </pt>
                <pt idx="202">
                  <v>40.11589124394678</v>
                </pt>
                <pt idx="203">
                  <v>41.60909386247146</v>
                </pt>
                <pt idx="204">
                  <v>40.3610450269901</v>
                </pt>
                <pt idx="205">
                  <v>38.16581319736603</v>
                </pt>
                <pt idx="206">
                  <v>39.24671471465825</v>
                </pt>
                <pt idx="207">
                  <v>40.47247694389297</v>
                </pt>
                <pt idx="208">
                  <v>36.81747463377479</v>
                </pt>
                <pt idx="209">
                  <v>37.94294602056934</v>
                </pt>
                <pt idx="210">
                  <v>38.37753484237876</v>
                </pt>
                <pt idx="211">
                  <v>37.86494401303642</v>
                </pt>
                <pt idx="212">
                  <v>38.33296497287643</v>
                </pt>
                <pt idx="213">
                  <v>40.31647070016651</v>
                </pt>
                <pt idx="214">
                  <v>39.90416959893403</v>
                </pt>
                <pt idx="215">
                  <v>40.56162559754014</v>
                </pt>
                <pt idx="216">
                  <v>41.04078763184284</v>
                </pt>
                <pt idx="217">
                  <v>41.83196103926814</v>
                </pt>
                <pt idx="218">
                  <v>38.2549618510132</v>
                </pt>
                <pt idx="219">
                  <v>38.33296497287643</v>
                </pt>
                <pt idx="220">
                  <v>37.58636143495346</v>
                </pt>
                <pt idx="221">
                  <v>35.9817268995259</v>
                </pt>
                <pt idx="222">
                  <v>35.51370816834653</v>
                </pt>
                <pt idx="223">
                  <v>34.9676840866433</v>
                </pt>
                <pt idx="224">
                  <v>35.36884411341307</v>
                </pt>
                <pt idx="225">
                  <v>36.29373827264851</v>
                </pt>
                <pt idx="226">
                  <v>37.28549113629355</v>
                </pt>
                <pt idx="227">
                  <v>36.12658649713811</v>
                </pt>
                <pt idx="228">
                  <v>36.6391817838017</v>
                </pt>
                <pt idx="229">
                  <v>37.02919627878753</v>
                </pt>
                <pt idx="230">
                  <v>35.29084099154984</v>
                </pt>
                <pt idx="231">
                  <v>36.85090342881443</v>
                </pt>
                <pt idx="232">
                  <v>36.02630122634949</v>
                </pt>
                <pt idx="233">
                  <v>37.79808196563589</v>
                </pt>
                <pt idx="234">
                  <v>38.43325470098629</v>
                </pt>
                <pt idx="235">
                  <v>40.52819234517924</v>
                </pt>
                <pt idx="236">
                  <v>35.36884411341307</v>
                </pt>
                <pt idx="237">
                  <v>35.39113071965971</v>
                </pt>
                <pt idx="238">
                  <v>36.40516907522107</v>
                </pt>
                <pt idx="239">
                  <v>33.61934552305205</v>
                </pt>
                <pt idx="240">
                  <v>36.24916394582491</v>
                </pt>
                <pt idx="241">
                  <v>36.27145055207156</v>
                </pt>
                <pt idx="242">
                  <v>39.23556918287429</v>
                </pt>
                <pt idx="243">
                  <v>38.04323574867921</v>
                </pt>
                <pt idx="244">
                  <v>38.3886803741627</v>
                </pt>
                <pt idx="245">
                  <v>38.56697322413579</v>
                </pt>
                <pt idx="246">
                  <v>39.30243011594451</v>
                </pt>
                <pt idx="247">
                  <v>36.65032285826439</v>
                </pt>
                <pt idx="248">
                  <v>38.65611742046173</v>
                </pt>
                <pt idx="249">
                  <v>36.85090342881443</v>
                </pt>
                <pt idx="250">
                  <v>40.20503989759394</v>
                </pt>
                <pt idx="251">
                  <v>40.71763072693628</v>
                </pt>
                <pt idx="252">
                  <v>41.05192870630553</v>
                </pt>
                <pt idx="253">
                  <v>43.83775448713516</v>
                </pt>
                <pt idx="254">
                  <v>43.73746475902529</v>
                </pt>
                <pt idx="255">
                  <v>44.80722074453357</v>
                </pt>
                <pt idx="256">
                  <v>43.45888218094233</v>
                </pt>
                <pt idx="257">
                  <v>44.19434018708134</v>
                </pt>
                <pt idx="258">
                  <v>37.12948600689739</v>
                </pt>
                <pt idx="259">
                  <v>44.26120112015158</v>
                </pt>
                <pt idx="260">
                  <v>49.74370402816368</v>
                </pt>
                <pt idx="261">
                  <v>54.25674179310769</v>
                </pt>
                <pt idx="262">
                  <v>47.25874854599395</v>
                </pt>
                <pt idx="263">
                  <v>43.5703129835149</v>
                </pt>
                <pt idx="264">
                  <v>37.49721723862753</v>
                </pt>
                <pt idx="265">
                  <v>33.32961964184577</v>
                </pt>
                <pt idx="266">
                  <v>32.82816988696612</v>
                </pt>
                <pt idx="267">
                  <v>31.24582307211551</v>
                </pt>
                <pt idx="268">
                  <v>32.19300160893696</v>
                </pt>
                <pt idx="269">
                  <v>34.19879839979492</v>
                </pt>
                <pt idx="270">
                  <v>32.91731854061329</v>
                </pt>
                <pt idx="271">
                  <v>28.3039899332291</v>
                </pt>
                <pt idx="272">
                  <v>28.79429527065512</v>
                </pt>
                <pt idx="273">
                  <v>27.7579680801865</v>
                </pt>
                <pt idx="274">
                  <v>26.38734179601832</v>
                </pt>
                <pt idx="275">
                  <v>26.88878932223734</v>
                </pt>
                <pt idx="276">
                  <v>22.19745982165055</v>
                </pt>
                <pt idx="277">
                  <v>22.62090422600633</v>
                </pt>
                <pt idx="278">
                  <v>23.0777796540624</v>
                </pt>
                <pt idx="279">
                  <v>25.36215790867301</v>
                </pt>
                <pt idx="280">
                  <v>26.71049647226424</v>
                </pt>
                <pt idx="281">
                  <v>28.32627653947574</v>
                </pt>
                <pt idx="282">
                  <v>25.35101460554969</v>
                </pt>
                <pt idx="283">
                  <v>25.52930745552278</v>
                </pt>
                <pt idx="284">
                  <v>26.87764824777464</v>
                </pt>
                <pt idx="285">
                  <v>28.14798368950265</v>
                </pt>
                <pt idx="286">
                  <v>29.66347402860428</v>
                </pt>
                <pt idx="287">
                  <v>32.96189063877625</v>
                </pt>
                <pt idx="288">
                  <v>34.77824793354687</v>
                </pt>
                <pt idx="289">
                  <v>31.02295589531882</v>
                </pt>
                <pt idx="290">
                  <v>27.85825780829636</v>
                </pt>
                <pt idx="291">
                  <v>28.48228166887188</v>
                </pt>
                <pt idx="292">
                  <v>28.66057451884498</v>
                </pt>
                <pt idx="293">
                  <v>28.83886736881808</v>
                </pt>
                <pt idx="294">
                  <v>31.06752799348179</v>
                </pt>
                <pt idx="295">
                  <v>30.96724049403254</v>
                </pt>
                <pt idx="296">
                  <v>32.40472548261032</v>
                </pt>
                <pt idx="297">
                  <v>31.4352569965513</v>
                </pt>
                <pt idx="298">
                  <v>35.5025648652232</v>
                </pt>
                <pt idx="299">
                  <v>34.4328066510543</v>
                </pt>
                <pt idx="300">
                  <v>32.21528932951392</v>
                </pt>
                <pt idx="301">
                  <v>35.10140483845342</v>
                </pt>
                <pt idx="302">
                  <v>30.65522689224932</v>
                </pt>
                <pt idx="303">
                  <v>27.2788060458838</v>
                </pt>
                <pt idx="304">
                  <v>26.76621410221115</v>
                </pt>
                <pt idx="305">
                  <v>25.50701973494584</v>
                </pt>
                <pt idx="306">
                  <v>26.09761591481204</v>
                </pt>
                <pt idx="307">
                  <v>28.58257251131207</v>
                </pt>
                <pt idx="308">
                  <v>35.1571202397397</v>
                </pt>
                <pt idx="309">
                  <v>33.60820221992873</v>
                </pt>
                <pt idx="310">
                  <v>36.5946074569781</v>
                </pt>
                <pt idx="311">
                  <v>39.61444148906711</v>
                </pt>
                <pt idx="312">
                  <v>40.78448720268525</v>
                </pt>
                <pt idx="313">
                  <v>36.77290030695119</v>
                </pt>
                <pt idx="314">
                  <v>29.25117069871118</v>
                </pt>
                <pt idx="315">
                  <v>27.30109265213043</v>
                </pt>
                <pt idx="316">
                  <v>23.71295016075217</v>
                </pt>
                <pt idx="317">
                  <v>23.82438096332474</v>
                </pt>
                <pt idx="318">
                  <v>34.17651067921798</v>
                </pt>
                <pt idx="319">
                  <v>39.52529729274119</v>
                </pt>
                <pt idx="320">
                  <v>46.40071309116811</v>
                </pt>
                <pt idx="321">
                  <v>41.31937020992579</v>
                </pt>
                <pt idx="322">
                  <v>54.98105761045371</v>
                </pt>
                <pt idx="323">
                  <v>58.56920233049259</v>
                </pt>
                <pt idx="324">
                  <v>52.12837089655384</v>
                </pt>
                <pt idx="325">
                  <v>58.056607043829</v>
                </pt>
                <pt idx="326">
                  <v>57.48830081320039</v>
                </pt>
                <pt idx="327">
                  <v>66.26922478870571</v>
                </pt>
                <pt idx="328">
                  <v>64.95431502015411</v>
                </pt>
                <pt idx="329">
                  <v>68.2638727047888</v>
                </pt>
                <pt idx="330">
                  <v>68.63160393651893</v>
                </pt>
                <pt idx="331">
                  <v>72.36461271149126</v>
                </pt>
                <pt idx="332">
                  <v>74.13639456510796</v>
                </pt>
                <pt idx="333">
                  <v>78.63829014125896</v>
                </pt>
                <pt idx="334">
                  <v>84.09850978601537</v>
                </pt>
                <pt idx="335">
                  <v>86.92890989366859</v>
                </pt>
                <pt idx="336">
                  <v>89.04613971575974</v>
                </pt>
                <pt idx="337">
                  <v>88.50011117673526</v>
                </pt>
                <pt idx="338">
                  <v>89.41386203284738</v>
                </pt>
                <pt idx="339">
                  <v>88.64497968898996</v>
                </pt>
                <pt idx="340">
                  <v>90.24960976709626</v>
                </pt>
                <pt idx="341">
                  <v>91.59794833068749</v>
                </pt>
                <pt idx="342">
                  <v>89.73701893775393</v>
                </pt>
                <pt idx="343">
                  <v>88.55583103534279</v>
                </pt>
                <pt idx="344">
                  <v>88.56697656712674</v>
                </pt>
                <pt idx="345">
                  <v>89.7035901427143</v>
                </pt>
                <pt idx="346">
                  <v>91.20793383570168</v>
                </pt>
                <pt idx="347">
                  <v>87.9095172255297</v>
                </pt>
                <pt idx="348">
                  <v>83.47448815410048</v>
                </pt>
                <pt idx="349">
                  <v>83.35191070541366</v>
                </pt>
                <pt idx="350">
                  <v>86.63918178380169</v>
                </pt>
                <pt idx="351">
                  <v>83.80878167614846</v>
                </pt>
                <pt idx="352">
                  <v>85.85915390816034</v>
                </pt>
                <pt idx="353">
                  <v>86.50545880333094</v>
                </pt>
                <pt idx="354">
                  <v>91.26365480863952</v>
                </pt>
                <pt idx="355">
                  <v>94.58435356773688</v>
                </pt>
                <pt idx="356">
                  <v>92.86828377241551</v>
                </pt>
                <pt idx="357">
                  <v>95.59839860928012</v>
                </pt>
                <pt idx="358">
                  <v>99.95542567317642</v>
                </pt>
                <pt idx="359">
                  <v>99.77713728052457</v>
                </pt>
                <pt idx="360">
                  <v>98.38422439010975</v>
                </pt>
                <pt idx="361">
                  <v>97.89391570969281</v>
                </pt>
                <pt idx="362">
                  <v>96.82415972418454</v>
                </pt>
                <pt idx="363">
                  <v>97.29217734103359</v>
                </pt>
                <pt idx="364">
                  <v>98.00534762659568</v>
                </pt>
                <pt idx="365">
                  <v>97.28103960956186</v>
                </pt>
                <pt idx="366">
                  <v>96.69043785804409</v>
                </pt>
                <pt idx="367">
                  <v>97.7267650485127</v>
                </pt>
                <pt idx="368">
                  <v>97.94963668263064</v>
                </pt>
                <pt idx="369">
                  <v>100</v>
                </pt>
              </numCache>
            </numRef>
          </val>
          <smooth val="0"/>
        </ser>
        <dLbls>
          <showLegendKey val="0"/>
          <showVal val="0"/>
          <showCatName val="0"/>
          <showSerName val="0"/>
          <showPercent val="0"/>
          <showBubbleSize val="0"/>
        </dLbls>
        <smooth val="0"/>
        <axId val="1450408662"/>
        <axId val="325773963"/>
      </lineChart>
      <dateAx>
        <axId val="145040866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Date</a:t>
                </a:r>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325773963"/>
        <crosses val="autoZero"/>
        <lblOffset val="100"/>
        <baseTimeUnit val="days"/>
      </dateAx>
      <valAx>
        <axId val="325773963"/>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sharpe ZM</a:t>
                </a:r>
              </a:p>
            </rich>
          </tx>
          <overlay val="0"/>
        </title>
        <numFmt formatCode="_(&quot;$&quot;* #,##0.00_);_(&quot;$&quot;* \(#,##0.00\);_(&quot;$&quot;* &quot;-&quot;??_);_(@_)"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450408662"/>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$100 investment ZM + UAL</a:t>
            </a:r>
          </a:p>
        </rich>
      </tx>
      <overlay val="0"/>
    </title>
    <plotArea>
      <layout/>
      <lineChart>
        <grouping val="standard"/>
        <varyColors val="0"/>
        <ser>
          <idx val="0"/>
          <order val="0"/>
          <tx>
            <strRef>
              <f>Portfolio!$O$1</f>
              <strCache>
                <ptCount val="1"/>
                <pt idx="0">
                  <v>$100 in PORTFOLIO</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Portfolio!$B$2:$B$504</f>
              <numCache>
                <formatCode>m/d/yyyy</formatCode>
                <ptCount val="503"/>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pt idx="299">
                  <v>43935</v>
                </pt>
                <pt idx="300">
                  <v>43934</v>
                </pt>
                <pt idx="301">
                  <v>43930</v>
                </pt>
                <pt idx="302">
                  <v>43929</v>
                </pt>
                <pt idx="303">
                  <v>43928</v>
                </pt>
                <pt idx="304">
                  <v>43927</v>
                </pt>
                <pt idx="305">
                  <v>43924</v>
                </pt>
                <pt idx="306">
                  <v>43923</v>
                </pt>
                <pt idx="307">
                  <v>43922</v>
                </pt>
                <pt idx="308">
                  <v>43921</v>
                </pt>
                <pt idx="309">
                  <v>43920</v>
                </pt>
                <pt idx="310">
                  <v>43917</v>
                </pt>
                <pt idx="311">
                  <v>43916</v>
                </pt>
                <pt idx="312">
                  <v>43915</v>
                </pt>
                <pt idx="313">
                  <v>43914</v>
                </pt>
                <pt idx="314">
                  <v>43913</v>
                </pt>
                <pt idx="315">
                  <v>43910</v>
                </pt>
                <pt idx="316">
                  <v>43909</v>
                </pt>
                <pt idx="317">
                  <v>43908</v>
                </pt>
                <pt idx="318">
                  <v>43907</v>
                </pt>
                <pt idx="319">
                  <v>43906</v>
                </pt>
                <pt idx="320">
                  <v>43903</v>
                </pt>
                <pt idx="321">
                  <v>43902</v>
                </pt>
                <pt idx="322">
                  <v>43901</v>
                </pt>
                <pt idx="323">
                  <v>43900</v>
                </pt>
                <pt idx="324">
                  <v>43899</v>
                </pt>
                <pt idx="325">
                  <v>43896</v>
                </pt>
                <pt idx="326">
                  <v>43895</v>
                </pt>
                <pt idx="327">
                  <v>43894</v>
                </pt>
                <pt idx="328">
                  <v>43893</v>
                </pt>
                <pt idx="329">
                  <v>43892</v>
                </pt>
                <pt idx="330">
                  <v>43889</v>
                </pt>
                <pt idx="331">
                  <v>43888</v>
                </pt>
                <pt idx="332">
                  <v>43887</v>
                </pt>
                <pt idx="333">
                  <v>43886</v>
                </pt>
                <pt idx="334">
                  <v>43885</v>
                </pt>
                <pt idx="335">
                  <v>43882</v>
                </pt>
                <pt idx="336">
                  <v>43881</v>
                </pt>
                <pt idx="337">
                  <v>43880</v>
                </pt>
                <pt idx="338">
                  <v>43879</v>
                </pt>
                <pt idx="339">
                  <v>43875</v>
                </pt>
                <pt idx="340">
                  <v>43874</v>
                </pt>
                <pt idx="341">
                  <v>43873</v>
                </pt>
                <pt idx="342">
                  <v>43872</v>
                </pt>
                <pt idx="343">
                  <v>43871</v>
                </pt>
                <pt idx="344">
                  <v>43868</v>
                </pt>
                <pt idx="345">
                  <v>43867</v>
                </pt>
                <pt idx="346">
                  <v>43866</v>
                </pt>
                <pt idx="347">
                  <v>43865</v>
                </pt>
                <pt idx="348">
                  <v>43864</v>
                </pt>
                <pt idx="349">
                  <v>43861</v>
                </pt>
                <pt idx="350">
                  <v>43860</v>
                </pt>
                <pt idx="351">
                  <v>43859</v>
                </pt>
                <pt idx="352">
                  <v>43858</v>
                </pt>
                <pt idx="353">
                  <v>43857</v>
                </pt>
                <pt idx="354">
                  <v>43854</v>
                </pt>
                <pt idx="355">
                  <v>43853</v>
                </pt>
                <pt idx="356">
                  <v>43852</v>
                </pt>
                <pt idx="357">
                  <v>43851</v>
                </pt>
                <pt idx="358">
                  <v>43847</v>
                </pt>
                <pt idx="359">
                  <v>43846</v>
                </pt>
                <pt idx="360">
                  <v>43845</v>
                </pt>
                <pt idx="361">
                  <v>43844</v>
                </pt>
                <pt idx="362">
                  <v>43843</v>
                </pt>
                <pt idx="363">
                  <v>43840</v>
                </pt>
                <pt idx="364">
                  <v>43839</v>
                </pt>
                <pt idx="365">
                  <v>43838</v>
                </pt>
                <pt idx="366">
                  <v>43837</v>
                </pt>
                <pt idx="367">
                  <v>43836</v>
                </pt>
                <pt idx="368">
                  <v>43833</v>
                </pt>
                <pt idx="369">
                  <v>43832</v>
                </pt>
                <pt idx="370">
                  <v>43830</v>
                </pt>
                <pt idx="371">
                  <v>43829</v>
                </pt>
                <pt idx="372">
                  <v>43826</v>
                </pt>
                <pt idx="373">
                  <v>43825</v>
                </pt>
                <pt idx="374">
                  <v>43823</v>
                </pt>
                <pt idx="375">
                  <v>43822</v>
                </pt>
                <pt idx="376">
                  <v>43819</v>
                </pt>
                <pt idx="377">
                  <v>43818</v>
                </pt>
                <pt idx="378">
                  <v>43817</v>
                </pt>
                <pt idx="379">
                  <v>43816</v>
                </pt>
                <pt idx="380">
                  <v>43815</v>
                </pt>
                <pt idx="381">
                  <v>43812</v>
                </pt>
                <pt idx="382">
                  <v>43811</v>
                </pt>
                <pt idx="383">
                  <v>43810</v>
                </pt>
                <pt idx="384">
                  <v>43809</v>
                </pt>
                <pt idx="385">
                  <v>43808</v>
                </pt>
                <pt idx="386">
                  <v>43805</v>
                </pt>
                <pt idx="387">
                  <v>43804</v>
                </pt>
                <pt idx="388">
                  <v>43803</v>
                </pt>
                <pt idx="389">
                  <v>43802</v>
                </pt>
                <pt idx="390">
                  <v>43801</v>
                </pt>
                <pt idx="391">
                  <v>43798</v>
                </pt>
                <pt idx="392">
                  <v>43796</v>
                </pt>
                <pt idx="393">
                  <v>43795</v>
                </pt>
                <pt idx="394">
                  <v>43794</v>
                </pt>
                <pt idx="395">
                  <v>43791</v>
                </pt>
                <pt idx="396">
                  <v>43790</v>
                </pt>
                <pt idx="397">
                  <v>43789</v>
                </pt>
                <pt idx="398">
                  <v>43788</v>
                </pt>
                <pt idx="399">
                  <v>43787</v>
                </pt>
                <pt idx="400">
                  <v>43784</v>
                </pt>
                <pt idx="401">
                  <v>43783</v>
                </pt>
                <pt idx="402">
                  <v>43782</v>
                </pt>
                <pt idx="403">
                  <v>43781</v>
                </pt>
                <pt idx="404">
                  <v>43780</v>
                </pt>
                <pt idx="405">
                  <v>43777</v>
                </pt>
                <pt idx="406">
                  <v>43776</v>
                </pt>
                <pt idx="407">
                  <v>43775</v>
                </pt>
                <pt idx="408">
                  <v>43774</v>
                </pt>
                <pt idx="409">
                  <v>43773</v>
                </pt>
                <pt idx="410">
                  <v>43770</v>
                </pt>
                <pt idx="411">
                  <v>43769</v>
                </pt>
                <pt idx="412">
                  <v>43768</v>
                </pt>
                <pt idx="413">
                  <v>43767</v>
                </pt>
                <pt idx="414">
                  <v>43766</v>
                </pt>
                <pt idx="415">
                  <v>43763</v>
                </pt>
                <pt idx="416">
                  <v>43762</v>
                </pt>
                <pt idx="417">
                  <v>43761</v>
                </pt>
                <pt idx="418">
                  <v>43760</v>
                </pt>
                <pt idx="419">
                  <v>43759</v>
                </pt>
                <pt idx="420">
                  <v>43756</v>
                </pt>
                <pt idx="421">
                  <v>43755</v>
                </pt>
                <pt idx="422">
                  <v>43754</v>
                </pt>
                <pt idx="423">
                  <v>43753</v>
                </pt>
                <pt idx="424">
                  <v>43752</v>
                </pt>
                <pt idx="425">
                  <v>43749</v>
                </pt>
                <pt idx="426">
                  <v>43748</v>
                </pt>
                <pt idx="427">
                  <v>43747</v>
                </pt>
                <pt idx="428">
                  <v>43746</v>
                </pt>
                <pt idx="429">
                  <v>43745</v>
                </pt>
                <pt idx="430">
                  <v>43742</v>
                </pt>
                <pt idx="431">
                  <v>43741</v>
                </pt>
                <pt idx="432">
                  <v>43740</v>
                </pt>
                <pt idx="433">
                  <v>43739</v>
                </pt>
                <pt idx="434">
                  <v>43738</v>
                </pt>
                <pt idx="435">
                  <v>43735</v>
                </pt>
                <pt idx="436">
                  <v>43734</v>
                </pt>
                <pt idx="437">
                  <v>43733</v>
                </pt>
                <pt idx="438">
                  <v>43732</v>
                </pt>
                <pt idx="439">
                  <v>43731</v>
                </pt>
                <pt idx="440">
                  <v>43728</v>
                </pt>
                <pt idx="441">
                  <v>43727</v>
                </pt>
                <pt idx="442">
                  <v>43726</v>
                </pt>
                <pt idx="443">
                  <v>43725</v>
                </pt>
                <pt idx="444">
                  <v>43724</v>
                </pt>
                <pt idx="445">
                  <v>43721</v>
                </pt>
                <pt idx="446">
                  <v>43720</v>
                </pt>
                <pt idx="447">
                  <v>43719</v>
                </pt>
                <pt idx="448">
                  <v>43718</v>
                </pt>
                <pt idx="449">
                  <v>43717</v>
                </pt>
                <pt idx="450">
                  <v>43714</v>
                </pt>
                <pt idx="451">
                  <v>43713</v>
                </pt>
                <pt idx="452">
                  <v>43712</v>
                </pt>
                <pt idx="453">
                  <v>43711</v>
                </pt>
                <pt idx="454">
                  <v>43707</v>
                </pt>
                <pt idx="455">
                  <v>43706</v>
                </pt>
                <pt idx="456">
                  <v>43705</v>
                </pt>
                <pt idx="457">
                  <v>43704</v>
                </pt>
                <pt idx="458">
                  <v>43703</v>
                </pt>
                <pt idx="459">
                  <v>43700</v>
                </pt>
                <pt idx="460">
                  <v>43699</v>
                </pt>
                <pt idx="461">
                  <v>43698</v>
                </pt>
                <pt idx="462">
                  <v>43697</v>
                </pt>
                <pt idx="463">
                  <v>43696</v>
                </pt>
                <pt idx="464">
                  <v>43693</v>
                </pt>
                <pt idx="465">
                  <v>43692</v>
                </pt>
                <pt idx="466">
                  <v>43691</v>
                </pt>
                <pt idx="467">
                  <v>43690</v>
                </pt>
                <pt idx="468">
                  <v>43689</v>
                </pt>
                <pt idx="469">
                  <v>43686</v>
                </pt>
                <pt idx="470">
                  <v>43685</v>
                </pt>
                <pt idx="471">
                  <v>43684</v>
                </pt>
                <pt idx="472">
                  <v>43683</v>
                </pt>
                <pt idx="473">
                  <v>43682</v>
                </pt>
                <pt idx="474">
                  <v>43679</v>
                </pt>
                <pt idx="475">
                  <v>43678</v>
                </pt>
                <pt idx="476">
                  <v>43677</v>
                </pt>
                <pt idx="477">
                  <v>43676</v>
                </pt>
                <pt idx="478">
                  <v>43675</v>
                </pt>
                <pt idx="479">
                  <v>43672</v>
                </pt>
                <pt idx="480">
                  <v>43671</v>
                </pt>
                <pt idx="481">
                  <v>43670</v>
                </pt>
                <pt idx="482">
                  <v>43669</v>
                </pt>
                <pt idx="483">
                  <v>43668</v>
                </pt>
                <pt idx="484">
                  <v>43665</v>
                </pt>
                <pt idx="485">
                  <v>43664</v>
                </pt>
                <pt idx="486">
                  <v>43663</v>
                </pt>
                <pt idx="487">
                  <v>43662</v>
                </pt>
                <pt idx="488">
                  <v>43661</v>
                </pt>
                <pt idx="489">
                  <v>43658</v>
                </pt>
                <pt idx="490">
                  <v>43657</v>
                </pt>
                <pt idx="491">
                  <v>43656</v>
                </pt>
                <pt idx="492">
                  <v>43655</v>
                </pt>
                <pt idx="493">
                  <v>43654</v>
                </pt>
                <pt idx="494">
                  <v>43651</v>
                </pt>
                <pt idx="495">
                  <v>43649</v>
                </pt>
                <pt idx="496">
                  <v>43648</v>
                </pt>
                <pt idx="497">
                  <v>43647</v>
                </pt>
                <pt idx="498">
                  <v>43644</v>
                </pt>
                <pt idx="499">
                  <v>43643</v>
                </pt>
                <pt idx="500">
                  <v>43642</v>
                </pt>
                <pt idx="501">
                  <v>43641</v>
                </pt>
                <pt idx="502">
                  <v>43640</v>
                </pt>
              </numCache>
            </numRef>
          </cat>
          <val>
            <numRef>
              <f>Portfolio!$O$2:$O$504</f>
              <numCache>
                <formatCode>_("$"* #,##0.00_);_("$"* \(#,##0.00\);_("$"* "-"??_);_(@_)</formatCode>
                <ptCount val="503"/>
                <pt idx="0">
                  <v>299.6912122536459</v>
                </pt>
                <pt idx="1">
                  <v>302.8928624012232</v>
                </pt>
                <pt idx="2">
                  <v>301.5754169590021</v>
                </pt>
                <pt idx="3">
                  <v>294.2423380111035</v>
                </pt>
                <pt idx="4">
                  <v>292.0105476468632</v>
                </pt>
                <pt idx="5">
                  <v>297.2889237899076</v>
                </pt>
                <pt idx="6">
                  <v>298.0800234246784</v>
                </pt>
                <pt idx="7">
                  <v>283.4561185443527</v>
                </pt>
                <pt idx="8">
                  <v>274.6324874876971</v>
                </pt>
                <pt idx="9">
                  <v>280.4625870106067</v>
                </pt>
                <pt idx="10">
                  <v>281.2416273655884</v>
                </pt>
                <pt idx="11">
                  <v>276.1897231020175</v>
                </pt>
                <pt idx="12">
                  <v>264.2737048247639</v>
                </pt>
                <pt idx="13">
                  <v>271.5935106978159</v>
                </pt>
                <pt idx="14">
                  <v>271.6919082994068</v>
                </pt>
                <pt idx="15">
                  <v>273.7285675404721</v>
                </pt>
                <pt idx="16">
                  <v>270.4524435941773</v>
                </pt>
                <pt idx="17">
                  <v>269.5519290297971</v>
                </pt>
                <pt idx="18">
                  <v>265.5074527322083</v>
                </pt>
                <pt idx="19">
                  <v>265.2431579752416</v>
                </pt>
                <pt idx="20">
                  <v>261.020770847007</v>
                </pt>
                <pt idx="21">
                  <v>266.95003918869</v>
                </pt>
                <pt idx="22">
                  <v>256.9718948541259</v>
                </pt>
                <pt idx="23">
                  <v>259.0468344361618</v>
                </pt>
                <pt idx="24">
                  <v>256.2932715517331</v>
                </pt>
                <pt idx="25">
                  <v>254.8178501310749</v>
                </pt>
                <pt idx="26">
                  <v>240.3297475557425</v>
                </pt>
                <pt idx="27">
                  <v>239.2038862435024</v>
                </pt>
                <pt idx="28">
                  <v>247.8215650196624</v>
                </pt>
                <pt idx="29">
                  <v>240.0061254104784</v>
                </pt>
                <pt idx="30">
                  <v>245.3073754985076</v>
                </pt>
                <pt idx="31">
                  <v>242.7779134625899</v>
                </pt>
                <pt idx="32">
                  <v>246.2037557309558</v>
                </pt>
                <pt idx="33">
                  <v>251.2241997552484</v>
                </pt>
                <pt idx="34">
                  <v>258.7483422177544</v>
                </pt>
                <pt idx="35">
                  <v>262.8257943042268</v>
                </pt>
                <pt idx="36">
                  <v>263.5434176664809</v>
                </pt>
                <pt idx="37">
                  <v>270.8504508166631</v>
                </pt>
                <pt idx="38">
                  <v>272.4412446087377</v>
                </pt>
                <pt idx="39">
                  <v>274.7402496500543</v>
                </pt>
                <pt idx="40">
                  <v>274.7016357859076</v>
                </pt>
                <pt idx="41">
                  <v>267.3145603991993</v>
                </pt>
                <pt idx="42">
                  <v>263.7316092049838</v>
                </pt>
                <pt idx="43">
                  <v>262.1493840371546</v>
                </pt>
                <pt idx="44">
                  <v>266.617836597015</v>
                </pt>
                <pt idx="45">
                  <v>271.1972154362709</v>
                </pt>
                <pt idx="46">
                  <v>273.1045458439381</v>
                </pt>
                <pt idx="47">
                  <v>271.2365456351303</v>
                </pt>
                <pt idx="48">
                  <v>280.9505224314005</v>
                </pt>
                <pt idx="49">
                  <v>265.2179310560825</v>
                </pt>
                <pt idx="50">
                  <v>267.3121371592194</v>
                </pt>
                <pt idx="51">
                  <v>274.1484094708116</v>
                </pt>
                <pt idx="52">
                  <v>268.260164134675</v>
                </pt>
                <pt idx="53">
                  <v>273.0921655907285</v>
                </pt>
                <pt idx="54">
                  <v>268.7444407438023</v>
                </pt>
                <pt idx="55">
                  <v>269.5770517369386</v>
                </pt>
                <pt idx="56">
                  <v>265.8267489548346</v>
                </pt>
                <pt idx="57">
                  <v>260.3065626961466</v>
                </pt>
                <pt idx="58">
                  <v>255.6942382943777</v>
                </pt>
                <pt idx="59">
                  <v>264.456193551689</v>
                </pt>
                <pt idx="60">
                  <v>260.3108886187845</v>
                </pt>
                <pt idx="61">
                  <v>259.1540076529045</v>
                </pt>
                <pt idx="62">
                  <v>277.4935556755932</v>
                </pt>
                <pt idx="63">
                  <v>271.5128288554827</v>
                </pt>
                <pt idx="64">
                  <v>271.242515926356</v>
                </pt>
                <pt idx="65">
                  <v>264.0381253080329</v>
                </pt>
                <pt idx="66">
                  <v>279.7382045925672</v>
                </pt>
                <pt idx="67">
                  <v>277.1249668565163</v>
                </pt>
                <pt idx="68">
                  <v>288.6102177694733</v>
                </pt>
                <pt idx="69">
                  <v>283.3928111612204</v>
                </pt>
                <pt idx="70">
                  <v>288.5385734568551</v>
                </pt>
                <pt idx="71">
                  <v>274.5344818463557</v>
                </pt>
                <pt idx="72">
                  <v>278.6852103283478</v>
                </pt>
                <pt idx="73">
                  <v>256.3499679881213</v>
                </pt>
                <pt idx="74">
                  <v>273.6587433590201</v>
                </pt>
                <pt idx="75">
                  <v>278.6293682655536</v>
                </pt>
                <pt idx="76">
                  <v>278.9274958996378</v>
                </pt>
                <pt idx="77">
                  <v>300.8851185601893</v>
                </pt>
                <pt idx="78">
                  <v>327.7670836169953</v>
                </pt>
                <pt idx="79">
                  <v>301.1864280951132</v>
                </pt>
                <pt idx="80">
                  <v>294.2239967446191</v>
                </pt>
                <pt idx="81">
                  <v>310.9113812585201</v>
                </pt>
                <pt idx="82">
                  <v>310.6195481674541</v>
                </pt>
                <pt idx="83">
                  <v>314.6090295561275</v>
                </pt>
                <pt idx="84">
                  <v>330.3549404442076</v>
                </pt>
                <pt idx="85">
                  <v>329.1173726861268</v>
                </pt>
                <pt idx="86">
                  <v>338.1159692048422</v>
                </pt>
                <pt idx="87">
                  <v>348.8891505207438</v>
                </pt>
                <pt idx="88">
                  <v>339.6084216037386</v>
                </pt>
                <pt idx="89">
                  <v>339.0824612644126</v>
                </pt>
                <pt idx="90">
                  <v>337.9840707482399</v>
                </pt>
                <pt idx="91">
                  <v>337.0220121016968</v>
                </pt>
                <pt idx="92">
                  <v>323.6116065229014</v>
                </pt>
                <pt idx="93">
                  <v>328.7685126788245</v>
                </pt>
                <pt idx="94">
                  <v>307.3750126061512</v>
                </pt>
                <pt idx="95">
                  <v>300.2494718768301</v>
                </pt>
                <pt idx="96">
                  <v>307.8479996516017</v>
                </pt>
                <pt idx="97">
                  <v>300.1416998213052</v>
                </pt>
                <pt idx="98">
                  <v>292.995530460359</v>
                </pt>
                <pt idx="99">
                  <v>299.1657517582659</v>
                </pt>
                <pt idx="100">
                  <v>292.5404139405702</v>
                </pt>
                <pt idx="101">
                  <v>295.3855725521107</v>
                </pt>
                <pt idx="102">
                  <v>307.589992323744</v>
                </pt>
                <pt idx="103">
                  <v>302.4370215020419</v>
                </pt>
                <pt idx="104">
                  <v>302.2584710655888</v>
                </pt>
                <pt idx="105">
                  <v>303.6942456420505</v>
                </pt>
                <pt idx="106">
                  <v>311.509093349369</v>
                </pt>
                <pt idx="107">
                  <v>304.234241101261</v>
                </pt>
                <pt idx="108">
                  <v>304.6328406704041</v>
                </pt>
                <pt idx="109">
                  <v>290.0560700173635</v>
                </pt>
                <pt idx="110">
                  <v>284.1713027870148</v>
                </pt>
                <pt idx="111">
                  <v>269.5054361987554</v>
                </pt>
                <pt idx="112">
                  <v>278.4924827814881</v>
                </pt>
                <pt idx="113">
                  <v>273.503190685182</v>
                </pt>
                <pt idx="114">
                  <v>274.8483187996253</v>
                </pt>
                <pt idx="115">
                  <v>286.7173351239404</v>
                </pt>
                <pt idx="116">
                  <v>285.1127180235168</v>
                </pt>
                <pt idx="117">
                  <v>269.528127936791</v>
                </pt>
                <pt idx="118">
                  <v>282.0078013975236</v>
                </pt>
                <pt idx="119">
                  <v>281.7554420446638</v>
                </pt>
                <pt idx="120">
                  <v>280.1386275609509</v>
                </pt>
                <pt idx="121">
                  <v>297.0729923107613</v>
                </pt>
                <pt idx="122">
                  <v>303.8838892785993</v>
                </pt>
                <pt idx="123">
                  <v>321.525783452883</v>
                </pt>
                <pt idx="124">
                  <v>322.1112664943761</v>
                </pt>
                <pt idx="125">
                  <v>320.336478882671</v>
                </pt>
                <pt idx="126">
                  <v>317.7775146651492</v>
                </pt>
                <pt idx="127">
                  <v>319.5760422659022</v>
                </pt>
                <pt idx="128">
                  <v>317.0644104811674</v>
                </pt>
                <pt idx="129">
                  <v>314.1491968727014</v>
                </pt>
                <pt idx="130">
                  <v>315.8051042954294</v>
                </pt>
                <pt idx="131">
                  <v>317.2094714568472</v>
                </pt>
                <pt idx="132">
                  <v>307.1392234419263</v>
                </pt>
                <pt idx="133">
                  <v>327.0905465826093</v>
                </pt>
                <pt idx="134">
                  <v>324.1601979991485</v>
                </pt>
                <pt idx="135">
                  <v>325.7540829278164</v>
                </pt>
                <pt idx="136">
                  <v>328.6957751839439</v>
                </pt>
                <pt idx="137">
                  <v>326.4292111819634</v>
                </pt>
                <pt idx="138">
                  <v>320.8779018910143</v>
                </pt>
                <pt idx="139">
                  <v>373.1503319567184</v>
                </pt>
                <pt idx="140">
                  <v>368.378389324212</v>
                </pt>
                <pt idx="141">
                  <v>348.2753461451268</v>
                </pt>
                <pt idx="142">
                  <v>336.1313306748644</v>
                </pt>
                <pt idx="143">
                  <v>335.8722849311103</v>
                </pt>
                <pt idx="144">
                  <v>342.0795517905102</v>
                </pt>
                <pt idx="145">
                  <v>324.2436958339201</v>
                </pt>
                <pt idx="146">
                  <v>324.8506766590481</v>
                </pt>
                <pt idx="147">
                  <v>314.8429641471057</v>
                </pt>
                <pt idx="148">
                  <v>313.2613995981229</v>
                </pt>
                <pt idx="149">
                  <v>315.3647182883848</v>
                </pt>
                <pt idx="150">
                  <v>332.4058136756829</v>
                </pt>
                <pt idx="151">
                  <v>322.1985637885293</v>
                </pt>
                <pt idx="152">
                  <v>295.895666310767</v>
                </pt>
                <pt idx="153">
                  <v>323.6914356050846</v>
                </pt>
                <pt idx="154">
                  <v>383.1976169249857</v>
                </pt>
                <pt idx="155">
                  <v>381.1116804708051</v>
                </pt>
                <pt idx="156">
                  <v>370.5112799047184</v>
                </pt>
                <pt idx="157">
                  <v>347.4690218765272</v>
                </pt>
                <pt idx="158">
                  <v>348.4194038197736</v>
                </pt>
                <pt idx="159">
                  <v>354.2192196228015</v>
                </pt>
                <pt idx="160">
                  <v>374.9904035258086</v>
                </pt>
                <pt idx="161">
                  <v>393.6074148241203</v>
                </pt>
                <pt idx="162">
                  <v>411.2021726070773</v>
                </pt>
                <pt idx="163">
                  <v>396.4291357583261</v>
                </pt>
                <pt idx="164">
                  <v>393.3547829939911</v>
                </pt>
                <pt idx="165">
                  <v>399.4886237485207</v>
                </pt>
                <pt idx="166">
                  <v>393.1936718401309</v>
                </pt>
                <pt idx="167">
                  <v>410.8218855365512</v>
                </pt>
                <pt idx="168">
                  <v>433.2980029810465</v>
                </pt>
                <pt idx="169">
                  <v>425.7556894598475</v>
                </pt>
                <pt idx="170">
                  <v>409.3623130265148</v>
                </pt>
                <pt idx="171">
                  <v>390.3659665161193</v>
                </pt>
                <pt idx="172">
                  <v>397.112151642102</v>
                </pt>
                <pt idx="173">
                  <v>377.9093676049586</v>
                </pt>
                <pt idx="174">
                  <v>378.9546685514618</v>
                </pt>
                <pt idx="175">
                  <v>368.8033973295321</v>
                </pt>
                <pt idx="176">
                  <v>369.9567891409391</v>
                </pt>
                <pt idx="177">
                  <v>367.4039394235281</v>
                </pt>
                <pt idx="178">
                  <v>373.3198360911858</v>
                </pt>
                <pt idx="179">
                  <v>370.9293514201792</v>
                </pt>
                <pt idx="180">
                  <v>371.0198587355531</v>
                </pt>
                <pt idx="181">
                  <v>361.4089121679269</v>
                </pt>
                <pt idx="182">
                  <v>357.9210114591054</v>
                </pt>
                <pt idx="183">
                  <v>374.8411601668375</v>
                </pt>
                <pt idx="184">
                  <v>380.3035884607794</v>
                </pt>
                <pt idx="185">
                  <v>356.5564924553328</v>
                </pt>
                <pt idx="186">
                  <v>382.6117518641651</v>
                </pt>
                <pt idx="187">
                  <v>377.3935589775151</v>
                </pt>
                <pt idx="188">
                  <v>359.6807978712325</v>
                </pt>
                <pt idx="189">
                  <v>339.8140574805079</v>
                </pt>
                <pt idx="190">
                  <v>321.9529883786244</v>
                </pt>
                <pt idx="191">
                  <v>318.3199306431326</v>
                </pt>
                <pt idx="192">
                  <v>319.4995997887525</v>
                </pt>
                <pt idx="193">
                  <v>314.0601821068441</v>
                </pt>
                <pt idx="194">
                  <v>298.7639978425811</v>
                </pt>
                <pt idx="195">
                  <v>300.0525626742692</v>
                </pt>
                <pt idx="196">
                  <v>303.580181214116</v>
                </pt>
                <pt idx="197">
                  <v>276.0679731978663</v>
                </pt>
                <pt idx="198">
                  <v>290.4176339725025</v>
                </pt>
                <pt idx="199">
                  <v>298.2826821539362</v>
                </pt>
                <pt idx="200">
                  <v>328.7319302002145</v>
                </pt>
                <pt idx="201">
                  <v>353.0742811037512</v>
                </pt>
                <pt idx="202">
                  <v>256.5975274534696</v>
                </pt>
                <pt idx="203">
                  <v>238.5504612539087</v>
                </pt>
                <pt idx="204">
                  <v>234.5868006798763</v>
                </pt>
                <pt idx="205">
                  <v>233.9184600789573</v>
                </pt>
                <pt idx="206">
                  <v>230.9446595790797</v>
                </pt>
                <pt idx="207">
                  <v>225.620402392433</v>
                </pt>
                <pt idx="208">
                  <v>229.1770644302703</v>
                </pt>
                <pt idx="209">
                  <v>230.4746727846851</v>
                </pt>
                <pt idx="210">
                  <v>218.1919731982091</v>
                </pt>
                <pt idx="211">
                  <v>220.3294335694262</v>
                </pt>
                <pt idx="212">
                  <v>212.8146126720009</v>
                </pt>
                <pt idx="213">
                  <v>198.3523567384109</v>
                </pt>
                <pt idx="214">
                  <v>199.8487643702371</v>
                </pt>
                <pt idx="215">
                  <v>192.5159681795158</v>
                </pt>
                <pt idx="216">
                  <v>188.6228309797393</v>
                </pt>
                <pt idx="217">
                  <v>202.8135331695533</v>
                </pt>
                <pt idx="218">
                  <v>207.3769041174533</v>
                </pt>
                <pt idx="219">
                  <v>214.3425564798015</v>
                </pt>
                <pt idx="220">
                  <v>217.3525448245873</v>
                </pt>
                <pt idx="221">
                  <v>212.5048274411197</v>
                </pt>
                <pt idx="222">
                  <v>212.7510305248866</v>
                </pt>
                <pt idx="223">
                  <v>202.2262753270464</v>
                </pt>
                <pt idx="224">
                  <v>199.5819747066257</v>
                </pt>
                <pt idx="225">
                  <v>201.7833616619864</v>
                </pt>
                <pt idx="226">
                  <v>202.1264397840418</v>
                </pt>
                <pt idx="227">
                  <v>201.6561325443659</v>
                </pt>
                <pt idx="228">
                  <v>197.7142317621767</v>
                </pt>
                <pt idx="229">
                  <v>201.5035361052124</v>
                </pt>
                <pt idx="230">
                  <v>207.677426607067</v>
                </pt>
                <pt idx="231">
                  <v>207.9190476181674</v>
                </pt>
                <pt idx="232">
                  <v>213.4293199173632</v>
                </pt>
                <pt idx="233">
                  <v>198.2791264109308</v>
                </pt>
                <pt idx="234">
                  <v>200.0518931998053</v>
                </pt>
                <pt idx="235">
                  <v>206.687260660029</v>
                </pt>
                <pt idx="236">
                  <v>206.8651599906305</v>
                </pt>
                <pt idx="237">
                  <v>207.0872884478431</v>
                </pt>
                <pt idx="238">
                  <v>218.9228922977923</v>
                </pt>
                <pt idx="239">
                  <v>212.9097783188585</v>
                </pt>
                <pt idx="240">
                  <v>211.8964119529498</v>
                </pt>
                <pt idx="241">
                  <v>208.8371238397522</v>
                </pt>
                <pt idx="242">
                  <v>209.5188295579527</v>
                </pt>
                <pt idx="243">
                  <v>209.4610723207968</v>
                </pt>
                <pt idx="244">
                  <v>207.7347950977265</v>
                </pt>
                <pt idx="245">
                  <v>203.7567035143784</v>
                </pt>
                <pt idx="246">
                  <v>200.5010363494474</v>
                </pt>
                <pt idx="247">
                  <v>205.1703187800466</v>
                </pt>
                <pt idx="248">
                  <v>208.145001538855</v>
                </pt>
                <pt idx="249">
                  <v>204.6157822413232</v>
                </pt>
                <pt idx="250">
                  <v>204.0445996353208</v>
                </pt>
                <pt idx="251">
                  <v>203.1804104912097</v>
                </pt>
                <pt idx="252">
                  <v>197.6796259196011</v>
                </pt>
                <pt idx="253">
                  <v>197.6828495112629</v>
                </pt>
                <pt idx="254">
                  <v>194.132987003141</v>
                </pt>
                <pt idx="255">
                  <v>198.8878904001439</v>
                </pt>
                <pt idx="256">
                  <v>195.6380561383666</v>
                </pt>
                <pt idx="257">
                  <v>181.8177760347425</v>
                </pt>
                <pt idx="258">
                  <v>180.1407061644503</v>
                </pt>
                <pt idx="259">
                  <v>182.9425918171771</v>
                </pt>
                <pt idx="260">
                  <v>174.3407038844418</v>
                </pt>
                <pt idx="261">
                  <v>179.7986262418643</v>
                </pt>
                <pt idx="262">
                  <v>174.6771063590311</v>
                </pt>
                <pt idx="263">
                  <v>174.8337616569407</v>
                </pt>
                <pt idx="264">
                  <v>181.6342254283123</v>
                </pt>
                <pt idx="265">
                  <v>168.061782297684</v>
                </pt>
                <pt idx="266">
                  <v>164.9516220718658</v>
                </pt>
                <pt idx="267">
                  <v>146.2107996241268</v>
                </pt>
                <pt idx="268">
                  <v>135.0938819308162</v>
                </pt>
                <pt idx="269">
                  <v>134.9471863383173</v>
                </pt>
                <pt idx="270">
                  <v>135.7834538086536</v>
                </pt>
                <pt idx="271">
                  <v>138.6135749366148</v>
                </pt>
                <pt idx="272">
                  <v>139.5644908371997</v>
                </pt>
                <pt idx="273">
                  <v>141.5565112857637</v>
                </pt>
                <pt idx="274">
                  <v>139.5615335818295</v>
                </pt>
                <pt idx="275">
                  <v>133.2712278999598</v>
                </pt>
                <pt idx="276">
                  <v>138.3033278851472</v>
                </pt>
                <pt idx="277">
                  <v>133.4801272851557</v>
                </pt>
                <pt idx="278">
                  <v>133.1483168990709</v>
                </pt>
                <pt idx="279">
                  <v>129.8522013761769</v>
                </pt>
                <pt idx="280">
                  <v>134.4844635864054</v>
                </pt>
                <pt idx="281">
                  <v>127.2306526313863</v>
                </pt>
                <pt idx="282">
                  <v>127.4892447181744</v>
                </pt>
                <pt idx="283">
                  <v>121.6048704210062</v>
                </pt>
                <pt idx="284">
                  <v>118.8084435160639</v>
                </pt>
                <pt idx="285">
                  <v>118.4395331083493</v>
                </pt>
                <pt idx="286">
                  <v>115.6466351398129</v>
                </pt>
                <pt idx="287">
                  <v>114.829312630966</v>
                </pt>
                <pt idx="288">
                  <v>123.9665351050532</v>
                </pt>
                <pt idx="289">
                  <v>129.5394164804309</v>
                </pt>
                <pt idx="290">
                  <v>133.6904819343962</v>
                </pt>
                <pt idx="291">
                  <v>129.7824684604352</v>
                </pt>
                <pt idx="292">
                  <v>137.3585130593609</v>
                </pt>
                <pt idx="293">
                  <v>123.7398628270104</v>
                </pt>
                <pt idx="294">
                  <v>119.7756163797173</v>
                </pt>
                <pt idx="295">
                  <v>123.8872893622131</v>
                </pt>
                <pt idx="296">
                  <v>125.3845482887122</v>
                </pt>
                <pt idx="297">
                  <v>125.045329905032</v>
                </pt>
                <pt idx="298">
                  <v>128.0248532959181</v>
                </pt>
                <pt idx="299">
                  <v>120.454177579925</v>
                </pt>
                <pt idx="300">
                  <v>115.0017046342845</v>
                </pt>
                <pt idx="301">
                  <v>108.1429609961728</v>
                </pt>
                <pt idx="302">
                  <v>101.0450147016921</v>
                </pt>
                <pt idx="303">
                  <v>96.40278947865508</v>
                </pt>
                <pt idx="304">
                  <v>102.8330489974102</v>
                </pt>
                <pt idx="305">
                  <v>106.0305726835808</v>
                </pt>
                <pt idx="306">
                  <v>101.7638823358246</v>
                </pt>
                <pt idx="307">
                  <v>113.9711451078117</v>
                </pt>
                <pt idx="308">
                  <v>123.8940380547435</v>
                </pt>
                <pt idx="309">
                  <v>126.5829157231946</v>
                </pt>
                <pt idx="310">
                  <v>128.6727364936893</v>
                </pt>
                <pt idx="311">
                  <v>122.5065746051366</v>
                </pt>
                <pt idx="312">
                  <v>120.8797283148541</v>
                </pt>
                <pt idx="313">
                  <v>116.7420897292084</v>
                </pt>
                <pt idx="314">
                  <v>130.7198778974595</v>
                </pt>
                <pt idx="315">
                  <v>108.6374505026236</v>
                </pt>
                <pt idx="316">
                  <v>101.9103132635274</v>
                </pt>
                <pt idx="317">
                  <v>98.28442365435971</v>
                </pt>
                <pt idx="318">
                  <v>97.92352628205261</v>
                </pt>
                <pt idx="319">
                  <v>98.24052948924188</v>
                </pt>
                <pt idx="320">
                  <v>101.3944772063215</v>
                </pt>
                <pt idx="321">
                  <v>100.3089861868997</v>
                </pt>
                <pt idx="322">
                  <v>107.7437312171418</v>
                </pt>
                <pt idx="323">
                  <v>108.2208616580247</v>
                </pt>
                <pt idx="324">
                  <v>108.8275719039901</v>
                </pt>
                <pt idx="325">
                  <v>112.2064163976695</v>
                </pt>
                <pt idx="326">
                  <v>119.6929267315597</v>
                </pt>
                <pt idx="327">
                  <v>118.1171511751657</v>
                </pt>
                <pt idx="328">
                  <v>117.9471802768113</v>
                </pt>
                <pt idx="329">
                  <v>116.429665800914</v>
                </pt>
                <pt idx="330">
                  <v>110.7127740812255</v>
                </pt>
                <pt idx="331">
                  <v>118.8001769521095</v>
                </pt>
                <pt idx="332">
                  <v>114.8330368086768</v>
                </pt>
                <pt idx="333">
                  <v>117.2295062768233</v>
                </pt>
                <pt idx="334">
                  <v>118.4535043632601</v>
                </pt>
                <pt idx="335">
                  <v>117.5040362326378</v>
                </pt>
                <pt idx="336">
                  <v>121.13104385951</v>
                </pt>
                <pt idx="337">
                  <v>119.868506175992</v>
                </pt>
                <pt idx="338">
                  <v>114.8393506885363</v>
                </pt>
                <pt idx="339">
                  <v>110.4968173157649</v>
                </pt>
                <pt idx="340">
                  <v>110.5060619356253</v>
                </pt>
                <pt idx="341">
                  <v>110.030637229493</v>
                </pt>
                <pt idx="342">
                  <v>109.3912093448563</v>
                </pt>
                <pt idx="343">
                  <v>109.520928246964</v>
                </pt>
                <pt idx="344">
                  <v>108.7770838235285</v>
                </pt>
                <pt idx="345">
                  <v>108.3413183034654</v>
                </pt>
                <pt idx="346">
                  <v>108.8970378827363</v>
                </pt>
                <pt idx="347">
                  <v>106.3747235077013</v>
                </pt>
                <pt idx="348">
                  <v>105.5178048485787</v>
                </pt>
                <pt idx="349">
                  <v>97.19109060423278</v>
                </pt>
                <pt idx="350">
                  <v>97.55416591759095</v>
                </pt>
                <pt idx="351">
                  <v>95.44047998917885</v>
                </pt>
                <pt idx="352">
                  <v>94.95955436924348</v>
                </pt>
                <pt idx="353">
                  <v>94.50418529148712</v>
                </pt>
                <pt idx="354">
                  <v>98.74591277809617</v>
                </pt>
                <pt idx="355">
                  <v>101.4758204948166</v>
                </pt>
                <pt idx="356">
                  <v>101.3963071224975</v>
                </pt>
                <pt idx="357">
                  <v>103.6271983467239</v>
                </pt>
                <pt idx="358">
                  <v>104.9544276943193</v>
                </pt>
                <pt idx="359">
                  <v>105.2654602965939</v>
                </pt>
                <pt idx="360">
                  <v>105.1729044537744</v>
                </pt>
                <pt idx="361">
                  <v>102.1774605726796</v>
                </pt>
                <pt idx="362">
                  <v>102.2755824251961</v>
                </pt>
                <pt idx="363">
                  <v>101.8256542528863</v>
                </pt>
                <pt idx="364">
                  <v>101.840277089817</v>
                </pt>
                <pt idx="365">
                  <v>101.4271917665581</v>
                </pt>
                <pt idx="366">
                  <v>100.6589565263192</v>
                </pt>
                <pt idx="367">
                  <v>100.0275261336256</v>
                </pt>
                <pt idx="368">
                  <v>97.92708698287137</v>
                </pt>
                <pt idx="369">
                  <v>100</v>
                </pt>
              </numCache>
            </numRef>
          </val>
          <smooth val="0"/>
        </ser>
        <dLbls>
          <showLegendKey val="0"/>
          <showVal val="0"/>
          <showCatName val="0"/>
          <showSerName val="0"/>
          <showPercent val="0"/>
          <showBubbleSize val="0"/>
        </dLbls>
        <smooth val="0"/>
        <axId val="1131659159"/>
        <axId val="1421454736"/>
      </lineChart>
      <dateAx>
        <axId val="113165915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Date</a:t>
                </a:r>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421454736"/>
        <crosses val="autoZero"/>
        <lblOffset val="100"/>
        <baseTimeUnit val="days"/>
      </dateAx>
      <valAx>
        <axId val="1421454736"/>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sharpe ZM</a:t>
                </a:r>
              </a:p>
            </rich>
          </tx>
          <overlay val="0"/>
        </title>
        <numFmt formatCode="_(&quot;$&quot;* #,##0.00_);_(&quot;$&quot;* \(#,##0.00\);_(&quot;$&quot;* &quot;-&quot;??_);_(@_)"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131659159"/>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Arial"/>
              </a:defRPr>
            </a:pPr>
            <a:r>
              <a:rPr lang="en-US" b="0">
                <a:solidFill>
                  <a:srgbClr val="757575"/>
                </a:solidFill>
                <a:latin typeface="Arial"/>
              </a:rPr>
              <a:t>$100 investment ZM + UAL</a:t>
            </a:r>
          </a:p>
        </rich>
      </tx>
      <overlay val="0"/>
    </title>
    <plotArea>
      <layout/>
      <lineChart>
        <grouping val="standard"/>
        <varyColors val="1"/>
        <ser>
          <idx val="0"/>
          <order val="0"/>
          <tx>
            <strRef>
              <f>Portfolio!$O$1</f>
              <strCache>
                <ptCount val="1"/>
                <pt idx="0">
                  <v>$100 in PORTFOLIO</v>
                </pt>
              </strCache>
            </strRef>
          </tx>
          <spPr>
            <a:ln xmlns:a="http://schemas.openxmlformats.org/drawingml/2006/main" w="38100" cmpd="sng">
              <a:solidFill>
                <a:srgbClr val="4472C4"/>
              </a:solidFill>
              <a:prstDash val="solid"/>
            </a:ln>
          </spPr>
          <marker>
            <symbol val="none"/>
            <spPr>
              <a:ln xmlns:a="http://schemas.openxmlformats.org/drawingml/2006/main">
                <a:prstDash val="solid"/>
              </a:ln>
            </spPr>
          </marker>
          <cat>
            <numRef>
              <f>Portfolio!$B$2:$B$504</f>
              <numCache>
                <formatCode>m/d/yyyy</formatCode>
                <ptCount val="503"/>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pt idx="299">
                  <v>43935</v>
                </pt>
                <pt idx="300">
                  <v>43934</v>
                </pt>
                <pt idx="301">
                  <v>43930</v>
                </pt>
                <pt idx="302">
                  <v>43929</v>
                </pt>
                <pt idx="303">
                  <v>43928</v>
                </pt>
                <pt idx="304">
                  <v>43927</v>
                </pt>
                <pt idx="305">
                  <v>43924</v>
                </pt>
                <pt idx="306">
                  <v>43923</v>
                </pt>
                <pt idx="307">
                  <v>43922</v>
                </pt>
                <pt idx="308">
                  <v>43921</v>
                </pt>
                <pt idx="309">
                  <v>43920</v>
                </pt>
                <pt idx="310">
                  <v>43917</v>
                </pt>
                <pt idx="311">
                  <v>43916</v>
                </pt>
                <pt idx="312">
                  <v>43915</v>
                </pt>
                <pt idx="313">
                  <v>43914</v>
                </pt>
                <pt idx="314">
                  <v>43913</v>
                </pt>
                <pt idx="315">
                  <v>43910</v>
                </pt>
                <pt idx="316">
                  <v>43909</v>
                </pt>
                <pt idx="317">
                  <v>43908</v>
                </pt>
                <pt idx="318">
                  <v>43907</v>
                </pt>
                <pt idx="319">
                  <v>43906</v>
                </pt>
                <pt idx="320">
                  <v>43903</v>
                </pt>
                <pt idx="321">
                  <v>43902</v>
                </pt>
                <pt idx="322">
                  <v>43901</v>
                </pt>
                <pt idx="323">
                  <v>43900</v>
                </pt>
                <pt idx="324">
                  <v>43899</v>
                </pt>
                <pt idx="325">
                  <v>43896</v>
                </pt>
                <pt idx="326">
                  <v>43895</v>
                </pt>
                <pt idx="327">
                  <v>43894</v>
                </pt>
                <pt idx="328">
                  <v>43893</v>
                </pt>
                <pt idx="329">
                  <v>43892</v>
                </pt>
                <pt idx="330">
                  <v>43889</v>
                </pt>
                <pt idx="331">
                  <v>43888</v>
                </pt>
                <pt idx="332">
                  <v>43887</v>
                </pt>
                <pt idx="333">
                  <v>43886</v>
                </pt>
                <pt idx="334">
                  <v>43885</v>
                </pt>
                <pt idx="335">
                  <v>43882</v>
                </pt>
                <pt idx="336">
                  <v>43881</v>
                </pt>
                <pt idx="337">
                  <v>43880</v>
                </pt>
                <pt idx="338">
                  <v>43879</v>
                </pt>
                <pt idx="339">
                  <v>43875</v>
                </pt>
                <pt idx="340">
                  <v>43874</v>
                </pt>
                <pt idx="341">
                  <v>43873</v>
                </pt>
                <pt idx="342">
                  <v>43872</v>
                </pt>
                <pt idx="343">
                  <v>43871</v>
                </pt>
                <pt idx="344">
                  <v>43868</v>
                </pt>
                <pt idx="345">
                  <v>43867</v>
                </pt>
                <pt idx="346">
                  <v>43866</v>
                </pt>
                <pt idx="347">
                  <v>43865</v>
                </pt>
                <pt idx="348">
                  <v>43864</v>
                </pt>
                <pt idx="349">
                  <v>43861</v>
                </pt>
                <pt idx="350">
                  <v>43860</v>
                </pt>
                <pt idx="351">
                  <v>43859</v>
                </pt>
                <pt idx="352">
                  <v>43858</v>
                </pt>
                <pt idx="353">
                  <v>43857</v>
                </pt>
                <pt idx="354">
                  <v>43854</v>
                </pt>
                <pt idx="355">
                  <v>43853</v>
                </pt>
                <pt idx="356">
                  <v>43852</v>
                </pt>
                <pt idx="357">
                  <v>43851</v>
                </pt>
                <pt idx="358">
                  <v>43847</v>
                </pt>
                <pt idx="359">
                  <v>43846</v>
                </pt>
                <pt idx="360">
                  <v>43845</v>
                </pt>
                <pt idx="361">
                  <v>43844</v>
                </pt>
                <pt idx="362">
                  <v>43843</v>
                </pt>
                <pt idx="363">
                  <v>43840</v>
                </pt>
                <pt idx="364">
                  <v>43839</v>
                </pt>
                <pt idx="365">
                  <v>43838</v>
                </pt>
                <pt idx="366">
                  <v>43837</v>
                </pt>
                <pt idx="367">
                  <v>43836</v>
                </pt>
                <pt idx="368">
                  <v>43833</v>
                </pt>
                <pt idx="369">
                  <v>43832</v>
                </pt>
                <pt idx="370">
                  <v>43830</v>
                </pt>
                <pt idx="371">
                  <v>43829</v>
                </pt>
                <pt idx="372">
                  <v>43826</v>
                </pt>
                <pt idx="373">
                  <v>43825</v>
                </pt>
                <pt idx="374">
                  <v>43823</v>
                </pt>
                <pt idx="375">
                  <v>43822</v>
                </pt>
                <pt idx="376">
                  <v>43819</v>
                </pt>
                <pt idx="377">
                  <v>43818</v>
                </pt>
                <pt idx="378">
                  <v>43817</v>
                </pt>
                <pt idx="379">
                  <v>43816</v>
                </pt>
                <pt idx="380">
                  <v>43815</v>
                </pt>
                <pt idx="381">
                  <v>43812</v>
                </pt>
                <pt idx="382">
                  <v>43811</v>
                </pt>
                <pt idx="383">
                  <v>43810</v>
                </pt>
                <pt idx="384">
                  <v>43809</v>
                </pt>
                <pt idx="385">
                  <v>43808</v>
                </pt>
                <pt idx="386">
                  <v>43805</v>
                </pt>
                <pt idx="387">
                  <v>43804</v>
                </pt>
                <pt idx="388">
                  <v>43803</v>
                </pt>
                <pt idx="389">
                  <v>43802</v>
                </pt>
                <pt idx="390">
                  <v>43801</v>
                </pt>
                <pt idx="391">
                  <v>43798</v>
                </pt>
                <pt idx="392">
                  <v>43796</v>
                </pt>
                <pt idx="393">
                  <v>43795</v>
                </pt>
                <pt idx="394">
                  <v>43794</v>
                </pt>
                <pt idx="395">
                  <v>43791</v>
                </pt>
                <pt idx="396">
                  <v>43790</v>
                </pt>
                <pt idx="397">
                  <v>43789</v>
                </pt>
                <pt idx="398">
                  <v>43788</v>
                </pt>
                <pt idx="399">
                  <v>43787</v>
                </pt>
                <pt idx="400">
                  <v>43784</v>
                </pt>
                <pt idx="401">
                  <v>43783</v>
                </pt>
                <pt idx="402">
                  <v>43782</v>
                </pt>
                <pt idx="403">
                  <v>43781</v>
                </pt>
                <pt idx="404">
                  <v>43780</v>
                </pt>
                <pt idx="405">
                  <v>43777</v>
                </pt>
                <pt idx="406">
                  <v>43776</v>
                </pt>
                <pt idx="407">
                  <v>43775</v>
                </pt>
                <pt idx="408">
                  <v>43774</v>
                </pt>
                <pt idx="409">
                  <v>43773</v>
                </pt>
                <pt idx="410">
                  <v>43770</v>
                </pt>
                <pt idx="411">
                  <v>43769</v>
                </pt>
                <pt idx="412">
                  <v>43768</v>
                </pt>
                <pt idx="413">
                  <v>43767</v>
                </pt>
                <pt idx="414">
                  <v>43766</v>
                </pt>
                <pt idx="415">
                  <v>43763</v>
                </pt>
                <pt idx="416">
                  <v>43762</v>
                </pt>
                <pt idx="417">
                  <v>43761</v>
                </pt>
                <pt idx="418">
                  <v>43760</v>
                </pt>
                <pt idx="419">
                  <v>43759</v>
                </pt>
                <pt idx="420">
                  <v>43756</v>
                </pt>
                <pt idx="421">
                  <v>43755</v>
                </pt>
                <pt idx="422">
                  <v>43754</v>
                </pt>
                <pt idx="423">
                  <v>43753</v>
                </pt>
                <pt idx="424">
                  <v>43752</v>
                </pt>
                <pt idx="425">
                  <v>43749</v>
                </pt>
                <pt idx="426">
                  <v>43748</v>
                </pt>
                <pt idx="427">
                  <v>43747</v>
                </pt>
                <pt idx="428">
                  <v>43746</v>
                </pt>
                <pt idx="429">
                  <v>43745</v>
                </pt>
                <pt idx="430">
                  <v>43742</v>
                </pt>
                <pt idx="431">
                  <v>43741</v>
                </pt>
                <pt idx="432">
                  <v>43740</v>
                </pt>
                <pt idx="433">
                  <v>43739</v>
                </pt>
                <pt idx="434">
                  <v>43738</v>
                </pt>
                <pt idx="435">
                  <v>43735</v>
                </pt>
                <pt idx="436">
                  <v>43734</v>
                </pt>
                <pt idx="437">
                  <v>43733</v>
                </pt>
                <pt idx="438">
                  <v>43732</v>
                </pt>
                <pt idx="439">
                  <v>43731</v>
                </pt>
                <pt idx="440">
                  <v>43728</v>
                </pt>
                <pt idx="441">
                  <v>43727</v>
                </pt>
                <pt idx="442">
                  <v>43726</v>
                </pt>
                <pt idx="443">
                  <v>43725</v>
                </pt>
                <pt idx="444">
                  <v>43724</v>
                </pt>
                <pt idx="445">
                  <v>43721</v>
                </pt>
                <pt idx="446">
                  <v>43720</v>
                </pt>
                <pt idx="447">
                  <v>43719</v>
                </pt>
                <pt idx="448">
                  <v>43718</v>
                </pt>
                <pt idx="449">
                  <v>43717</v>
                </pt>
                <pt idx="450">
                  <v>43714</v>
                </pt>
                <pt idx="451">
                  <v>43713</v>
                </pt>
                <pt idx="452">
                  <v>43712</v>
                </pt>
                <pt idx="453">
                  <v>43711</v>
                </pt>
                <pt idx="454">
                  <v>43707</v>
                </pt>
                <pt idx="455">
                  <v>43706</v>
                </pt>
                <pt idx="456">
                  <v>43705</v>
                </pt>
                <pt idx="457">
                  <v>43704</v>
                </pt>
                <pt idx="458">
                  <v>43703</v>
                </pt>
                <pt idx="459">
                  <v>43700</v>
                </pt>
                <pt idx="460">
                  <v>43699</v>
                </pt>
                <pt idx="461">
                  <v>43698</v>
                </pt>
                <pt idx="462">
                  <v>43697</v>
                </pt>
                <pt idx="463">
                  <v>43696</v>
                </pt>
                <pt idx="464">
                  <v>43693</v>
                </pt>
                <pt idx="465">
                  <v>43692</v>
                </pt>
                <pt idx="466">
                  <v>43691</v>
                </pt>
                <pt idx="467">
                  <v>43690</v>
                </pt>
                <pt idx="468">
                  <v>43689</v>
                </pt>
                <pt idx="469">
                  <v>43686</v>
                </pt>
                <pt idx="470">
                  <v>43685</v>
                </pt>
                <pt idx="471">
                  <v>43684</v>
                </pt>
                <pt idx="472">
                  <v>43683</v>
                </pt>
                <pt idx="473">
                  <v>43682</v>
                </pt>
                <pt idx="474">
                  <v>43679</v>
                </pt>
                <pt idx="475">
                  <v>43678</v>
                </pt>
                <pt idx="476">
                  <v>43677</v>
                </pt>
                <pt idx="477">
                  <v>43676</v>
                </pt>
                <pt idx="478">
                  <v>43675</v>
                </pt>
                <pt idx="479">
                  <v>43672</v>
                </pt>
                <pt idx="480">
                  <v>43671</v>
                </pt>
                <pt idx="481">
                  <v>43670</v>
                </pt>
                <pt idx="482">
                  <v>43669</v>
                </pt>
                <pt idx="483">
                  <v>43668</v>
                </pt>
                <pt idx="484">
                  <v>43665</v>
                </pt>
                <pt idx="485">
                  <v>43664</v>
                </pt>
                <pt idx="486">
                  <v>43663</v>
                </pt>
                <pt idx="487">
                  <v>43662</v>
                </pt>
                <pt idx="488">
                  <v>43661</v>
                </pt>
                <pt idx="489">
                  <v>43658</v>
                </pt>
                <pt idx="490">
                  <v>43657</v>
                </pt>
                <pt idx="491">
                  <v>43656</v>
                </pt>
                <pt idx="492">
                  <v>43655</v>
                </pt>
                <pt idx="493">
                  <v>43654</v>
                </pt>
                <pt idx="494">
                  <v>43651</v>
                </pt>
                <pt idx="495">
                  <v>43649</v>
                </pt>
                <pt idx="496">
                  <v>43648</v>
                </pt>
                <pt idx="497">
                  <v>43647</v>
                </pt>
                <pt idx="498">
                  <v>43644</v>
                </pt>
                <pt idx="499">
                  <v>43643</v>
                </pt>
                <pt idx="500">
                  <v>43642</v>
                </pt>
                <pt idx="501">
                  <v>43641</v>
                </pt>
                <pt idx="502">
                  <v>43640</v>
                </pt>
              </numCache>
            </numRef>
          </cat>
          <val>
            <numRef>
              <f>Portfolio!$O$2:$O$504</f>
              <numCache>
                <formatCode>_("$"* #,##0.00_);_("$"* \(#,##0.00\);_("$"* "-"??_);_(@_)</formatCode>
                <ptCount val="503"/>
                <pt idx="0">
                  <v>299.6912122536459</v>
                </pt>
                <pt idx="1">
                  <v>302.8928624012232</v>
                </pt>
                <pt idx="2">
                  <v>301.5754169590021</v>
                </pt>
                <pt idx="3">
                  <v>294.2423380111035</v>
                </pt>
                <pt idx="4">
                  <v>292.0105476468632</v>
                </pt>
                <pt idx="5">
                  <v>297.2889237899076</v>
                </pt>
                <pt idx="6">
                  <v>298.0800234246784</v>
                </pt>
                <pt idx="7">
                  <v>283.4561185443527</v>
                </pt>
                <pt idx="8">
                  <v>274.6324874876971</v>
                </pt>
                <pt idx="9">
                  <v>280.4625870106067</v>
                </pt>
                <pt idx="10">
                  <v>281.2416273655884</v>
                </pt>
                <pt idx="11">
                  <v>276.1897231020175</v>
                </pt>
                <pt idx="12">
                  <v>264.2737048247639</v>
                </pt>
                <pt idx="13">
                  <v>271.5935106978159</v>
                </pt>
                <pt idx="14">
                  <v>271.6919082994068</v>
                </pt>
                <pt idx="15">
                  <v>273.7285675404721</v>
                </pt>
                <pt idx="16">
                  <v>270.4524435941773</v>
                </pt>
                <pt idx="17">
                  <v>269.5519290297971</v>
                </pt>
                <pt idx="18">
                  <v>265.5074527322083</v>
                </pt>
                <pt idx="19">
                  <v>265.2431579752416</v>
                </pt>
                <pt idx="20">
                  <v>261.020770847007</v>
                </pt>
                <pt idx="21">
                  <v>266.95003918869</v>
                </pt>
                <pt idx="22">
                  <v>256.9718948541259</v>
                </pt>
                <pt idx="23">
                  <v>259.0468344361618</v>
                </pt>
                <pt idx="24">
                  <v>256.2932715517331</v>
                </pt>
                <pt idx="25">
                  <v>254.8178501310749</v>
                </pt>
                <pt idx="26">
                  <v>240.3297475557425</v>
                </pt>
                <pt idx="27">
                  <v>239.2038862435024</v>
                </pt>
                <pt idx="28">
                  <v>247.8215650196624</v>
                </pt>
                <pt idx="29">
                  <v>240.0061254104784</v>
                </pt>
                <pt idx="30">
                  <v>245.3073754985076</v>
                </pt>
                <pt idx="31">
                  <v>242.7779134625899</v>
                </pt>
                <pt idx="32">
                  <v>246.2037557309558</v>
                </pt>
                <pt idx="33">
                  <v>251.2241997552484</v>
                </pt>
                <pt idx="34">
                  <v>258.7483422177544</v>
                </pt>
                <pt idx="35">
                  <v>262.8257943042268</v>
                </pt>
                <pt idx="36">
                  <v>263.5434176664809</v>
                </pt>
                <pt idx="37">
                  <v>270.8504508166631</v>
                </pt>
                <pt idx="38">
                  <v>272.4412446087377</v>
                </pt>
                <pt idx="39">
                  <v>274.7402496500543</v>
                </pt>
                <pt idx="40">
                  <v>274.7016357859076</v>
                </pt>
                <pt idx="41">
                  <v>267.3145603991993</v>
                </pt>
                <pt idx="42">
                  <v>263.7316092049838</v>
                </pt>
                <pt idx="43">
                  <v>262.1493840371546</v>
                </pt>
                <pt idx="44">
                  <v>266.617836597015</v>
                </pt>
                <pt idx="45">
                  <v>271.1972154362709</v>
                </pt>
                <pt idx="46">
                  <v>273.1045458439381</v>
                </pt>
                <pt idx="47">
                  <v>271.2365456351303</v>
                </pt>
                <pt idx="48">
                  <v>280.9505224314005</v>
                </pt>
                <pt idx="49">
                  <v>265.2179310560825</v>
                </pt>
                <pt idx="50">
                  <v>267.3121371592194</v>
                </pt>
                <pt idx="51">
                  <v>274.1484094708116</v>
                </pt>
                <pt idx="52">
                  <v>268.260164134675</v>
                </pt>
                <pt idx="53">
                  <v>273.0921655907285</v>
                </pt>
                <pt idx="54">
                  <v>268.7444407438023</v>
                </pt>
                <pt idx="55">
                  <v>269.5770517369386</v>
                </pt>
                <pt idx="56">
                  <v>265.8267489548346</v>
                </pt>
                <pt idx="57">
                  <v>260.3065626961466</v>
                </pt>
                <pt idx="58">
                  <v>255.6942382943777</v>
                </pt>
                <pt idx="59">
                  <v>264.456193551689</v>
                </pt>
                <pt idx="60">
                  <v>260.3108886187845</v>
                </pt>
                <pt idx="61">
                  <v>259.1540076529045</v>
                </pt>
                <pt idx="62">
                  <v>277.4935556755932</v>
                </pt>
                <pt idx="63">
                  <v>271.5128288554827</v>
                </pt>
                <pt idx="64">
                  <v>271.242515926356</v>
                </pt>
                <pt idx="65">
                  <v>264.0381253080329</v>
                </pt>
                <pt idx="66">
                  <v>279.7382045925672</v>
                </pt>
                <pt idx="67">
                  <v>277.1249668565163</v>
                </pt>
                <pt idx="68">
                  <v>288.6102177694733</v>
                </pt>
                <pt idx="69">
                  <v>283.3928111612204</v>
                </pt>
                <pt idx="70">
                  <v>288.5385734568551</v>
                </pt>
                <pt idx="71">
                  <v>274.5344818463557</v>
                </pt>
                <pt idx="72">
                  <v>278.6852103283478</v>
                </pt>
                <pt idx="73">
                  <v>256.3499679881213</v>
                </pt>
                <pt idx="74">
                  <v>273.6587433590201</v>
                </pt>
                <pt idx="75">
                  <v>278.6293682655536</v>
                </pt>
                <pt idx="76">
                  <v>278.9274958996378</v>
                </pt>
                <pt idx="77">
                  <v>300.8851185601893</v>
                </pt>
                <pt idx="78">
                  <v>327.7670836169953</v>
                </pt>
                <pt idx="79">
                  <v>301.1864280951132</v>
                </pt>
                <pt idx="80">
                  <v>294.2239967446191</v>
                </pt>
                <pt idx="81">
                  <v>310.9113812585201</v>
                </pt>
                <pt idx="82">
                  <v>310.6195481674541</v>
                </pt>
                <pt idx="83">
                  <v>314.6090295561275</v>
                </pt>
                <pt idx="84">
                  <v>330.3549404442076</v>
                </pt>
                <pt idx="85">
                  <v>329.1173726861268</v>
                </pt>
                <pt idx="86">
                  <v>338.1159692048422</v>
                </pt>
                <pt idx="87">
                  <v>348.8891505207438</v>
                </pt>
                <pt idx="88">
                  <v>339.6084216037386</v>
                </pt>
                <pt idx="89">
                  <v>339.0824612644126</v>
                </pt>
                <pt idx="90">
                  <v>337.9840707482399</v>
                </pt>
                <pt idx="91">
                  <v>337.0220121016968</v>
                </pt>
                <pt idx="92">
                  <v>323.6116065229014</v>
                </pt>
                <pt idx="93">
                  <v>328.7685126788245</v>
                </pt>
                <pt idx="94">
                  <v>307.3750126061512</v>
                </pt>
                <pt idx="95">
                  <v>300.2494718768301</v>
                </pt>
                <pt idx="96">
                  <v>307.8479996516017</v>
                </pt>
                <pt idx="97">
                  <v>300.1416998213052</v>
                </pt>
                <pt idx="98">
                  <v>292.995530460359</v>
                </pt>
                <pt idx="99">
                  <v>299.1657517582659</v>
                </pt>
                <pt idx="100">
                  <v>292.5404139405702</v>
                </pt>
                <pt idx="101">
                  <v>295.3855725521107</v>
                </pt>
                <pt idx="102">
                  <v>307.589992323744</v>
                </pt>
                <pt idx="103">
                  <v>302.4370215020419</v>
                </pt>
                <pt idx="104">
                  <v>302.2584710655888</v>
                </pt>
                <pt idx="105">
                  <v>303.6942456420505</v>
                </pt>
                <pt idx="106">
                  <v>311.509093349369</v>
                </pt>
                <pt idx="107">
                  <v>304.234241101261</v>
                </pt>
                <pt idx="108">
                  <v>304.6328406704041</v>
                </pt>
                <pt idx="109">
                  <v>290.0560700173635</v>
                </pt>
                <pt idx="110">
                  <v>284.1713027870148</v>
                </pt>
                <pt idx="111">
                  <v>269.5054361987554</v>
                </pt>
                <pt idx="112">
                  <v>278.4924827814881</v>
                </pt>
                <pt idx="113">
                  <v>273.503190685182</v>
                </pt>
                <pt idx="114">
                  <v>274.8483187996253</v>
                </pt>
                <pt idx="115">
                  <v>286.7173351239404</v>
                </pt>
                <pt idx="116">
                  <v>285.1127180235168</v>
                </pt>
                <pt idx="117">
                  <v>269.528127936791</v>
                </pt>
                <pt idx="118">
                  <v>282.0078013975236</v>
                </pt>
                <pt idx="119">
                  <v>281.7554420446638</v>
                </pt>
                <pt idx="120">
                  <v>280.1386275609509</v>
                </pt>
                <pt idx="121">
                  <v>297.0729923107613</v>
                </pt>
                <pt idx="122">
                  <v>303.8838892785993</v>
                </pt>
                <pt idx="123">
                  <v>321.525783452883</v>
                </pt>
                <pt idx="124">
                  <v>322.1112664943761</v>
                </pt>
                <pt idx="125">
                  <v>320.336478882671</v>
                </pt>
                <pt idx="126">
                  <v>317.7775146651492</v>
                </pt>
                <pt idx="127">
                  <v>319.5760422659022</v>
                </pt>
                <pt idx="128">
                  <v>317.0644104811674</v>
                </pt>
                <pt idx="129">
                  <v>314.1491968727014</v>
                </pt>
                <pt idx="130">
                  <v>315.8051042954294</v>
                </pt>
                <pt idx="131">
                  <v>317.2094714568472</v>
                </pt>
                <pt idx="132">
                  <v>307.1392234419263</v>
                </pt>
                <pt idx="133">
                  <v>327.0905465826093</v>
                </pt>
                <pt idx="134">
                  <v>324.1601979991485</v>
                </pt>
                <pt idx="135">
                  <v>325.7540829278164</v>
                </pt>
                <pt idx="136">
                  <v>328.6957751839439</v>
                </pt>
                <pt idx="137">
                  <v>326.4292111819634</v>
                </pt>
                <pt idx="138">
                  <v>320.8779018910143</v>
                </pt>
                <pt idx="139">
                  <v>373.1503319567184</v>
                </pt>
                <pt idx="140">
                  <v>368.378389324212</v>
                </pt>
                <pt idx="141">
                  <v>348.2753461451268</v>
                </pt>
                <pt idx="142">
                  <v>336.1313306748644</v>
                </pt>
                <pt idx="143">
                  <v>335.8722849311103</v>
                </pt>
                <pt idx="144">
                  <v>342.0795517905102</v>
                </pt>
                <pt idx="145">
                  <v>324.2436958339201</v>
                </pt>
                <pt idx="146">
                  <v>324.8506766590481</v>
                </pt>
                <pt idx="147">
                  <v>314.8429641471057</v>
                </pt>
                <pt idx="148">
                  <v>313.2613995981229</v>
                </pt>
                <pt idx="149">
                  <v>315.3647182883848</v>
                </pt>
                <pt idx="150">
                  <v>332.4058136756829</v>
                </pt>
                <pt idx="151">
                  <v>322.1985637885293</v>
                </pt>
                <pt idx="152">
                  <v>295.895666310767</v>
                </pt>
                <pt idx="153">
                  <v>323.6914356050846</v>
                </pt>
                <pt idx="154">
                  <v>383.1976169249857</v>
                </pt>
                <pt idx="155">
                  <v>381.1116804708051</v>
                </pt>
                <pt idx="156">
                  <v>370.5112799047184</v>
                </pt>
                <pt idx="157">
                  <v>347.4690218765272</v>
                </pt>
                <pt idx="158">
                  <v>348.4194038197736</v>
                </pt>
                <pt idx="159">
                  <v>354.2192196228015</v>
                </pt>
                <pt idx="160">
                  <v>374.9904035258086</v>
                </pt>
                <pt idx="161">
                  <v>393.6074148241203</v>
                </pt>
                <pt idx="162">
                  <v>411.2021726070773</v>
                </pt>
                <pt idx="163">
                  <v>396.4291357583261</v>
                </pt>
                <pt idx="164">
                  <v>393.3547829939911</v>
                </pt>
                <pt idx="165">
                  <v>399.4886237485207</v>
                </pt>
                <pt idx="166">
                  <v>393.1936718401309</v>
                </pt>
                <pt idx="167">
                  <v>410.8218855365512</v>
                </pt>
                <pt idx="168">
                  <v>433.2980029810465</v>
                </pt>
                <pt idx="169">
                  <v>425.7556894598475</v>
                </pt>
                <pt idx="170">
                  <v>409.3623130265148</v>
                </pt>
                <pt idx="171">
                  <v>390.3659665161193</v>
                </pt>
                <pt idx="172">
                  <v>397.112151642102</v>
                </pt>
                <pt idx="173">
                  <v>377.9093676049586</v>
                </pt>
                <pt idx="174">
                  <v>378.9546685514618</v>
                </pt>
                <pt idx="175">
                  <v>368.8033973295321</v>
                </pt>
                <pt idx="176">
                  <v>369.9567891409391</v>
                </pt>
                <pt idx="177">
                  <v>367.4039394235281</v>
                </pt>
                <pt idx="178">
                  <v>373.3198360911858</v>
                </pt>
                <pt idx="179">
                  <v>370.9293514201792</v>
                </pt>
                <pt idx="180">
                  <v>371.0198587355531</v>
                </pt>
                <pt idx="181">
                  <v>361.4089121679269</v>
                </pt>
                <pt idx="182">
                  <v>357.9210114591054</v>
                </pt>
                <pt idx="183">
                  <v>374.8411601668375</v>
                </pt>
                <pt idx="184">
                  <v>380.3035884607794</v>
                </pt>
                <pt idx="185">
                  <v>356.5564924553328</v>
                </pt>
                <pt idx="186">
                  <v>382.6117518641651</v>
                </pt>
                <pt idx="187">
                  <v>377.3935589775151</v>
                </pt>
                <pt idx="188">
                  <v>359.6807978712325</v>
                </pt>
                <pt idx="189">
                  <v>339.8140574805079</v>
                </pt>
                <pt idx="190">
                  <v>321.9529883786244</v>
                </pt>
                <pt idx="191">
                  <v>318.3199306431326</v>
                </pt>
                <pt idx="192">
                  <v>319.4995997887525</v>
                </pt>
                <pt idx="193">
                  <v>314.0601821068441</v>
                </pt>
                <pt idx="194">
                  <v>298.7639978425811</v>
                </pt>
                <pt idx="195">
                  <v>300.0525626742692</v>
                </pt>
                <pt idx="196">
                  <v>303.580181214116</v>
                </pt>
                <pt idx="197">
                  <v>276.0679731978663</v>
                </pt>
                <pt idx="198">
                  <v>290.4176339725025</v>
                </pt>
                <pt idx="199">
                  <v>298.2826821539362</v>
                </pt>
                <pt idx="200">
                  <v>328.7319302002145</v>
                </pt>
                <pt idx="201">
                  <v>353.0742811037512</v>
                </pt>
                <pt idx="202">
                  <v>256.5975274534696</v>
                </pt>
                <pt idx="203">
                  <v>238.5504612539087</v>
                </pt>
                <pt idx="204">
                  <v>234.5868006798763</v>
                </pt>
                <pt idx="205">
                  <v>233.9184600789573</v>
                </pt>
                <pt idx="206">
                  <v>230.9446595790797</v>
                </pt>
                <pt idx="207">
                  <v>225.620402392433</v>
                </pt>
                <pt idx="208">
                  <v>229.1770644302703</v>
                </pt>
                <pt idx="209">
                  <v>230.4746727846851</v>
                </pt>
                <pt idx="210">
                  <v>218.1919731982091</v>
                </pt>
                <pt idx="211">
                  <v>220.3294335694262</v>
                </pt>
                <pt idx="212">
                  <v>212.8146126720009</v>
                </pt>
                <pt idx="213">
                  <v>198.3523567384109</v>
                </pt>
                <pt idx="214">
                  <v>199.8487643702371</v>
                </pt>
                <pt idx="215">
                  <v>192.5159681795158</v>
                </pt>
                <pt idx="216">
                  <v>188.6228309797393</v>
                </pt>
                <pt idx="217">
                  <v>202.8135331695533</v>
                </pt>
                <pt idx="218">
                  <v>207.3769041174533</v>
                </pt>
                <pt idx="219">
                  <v>214.3425564798015</v>
                </pt>
                <pt idx="220">
                  <v>217.3525448245873</v>
                </pt>
                <pt idx="221">
                  <v>212.5048274411197</v>
                </pt>
                <pt idx="222">
                  <v>212.7510305248866</v>
                </pt>
                <pt idx="223">
                  <v>202.2262753270464</v>
                </pt>
                <pt idx="224">
                  <v>199.5819747066257</v>
                </pt>
                <pt idx="225">
                  <v>201.7833616619864</v>
                </pt>
                <pt idx="226">
                  <v>202.1264397840418</v>
                </pt>
                <pt idx="227">
                  <v>201.6561325443659</v>
                </pt>
                <pt idx="228">
                  <v>197.7142317621767</v>
                </pt>
                <pt idx="229">
                  <v>201.5035361052124</v>
                </pt>
                <pt idx="230">
                  <v>207.677426607067</v>
                </pt>
                <pt idx="231">
                  <v>207.9190476181674</v>
                </pt>
                <pt idx="232">
                  <v>213.4293199173632</v>
                </pt>
                <pt idx="233">
                  <v>198.2791264109308</v>
                </pt>
                <pt idx="234">
                  <v>200.0518931998053</v>
                </pt>
                <pt idx="235">
                  <v>206.687260660029</v>
                </pt>
                <pt idx="236">
                  <v>206.8651599906305</v>
                </pt>
                <pt idx="237">
                  <v>207.0872884478431</v>
                </pt>
                <pt idx="238">
                  <v>218.9228922977923</v>
                </pt>
                <pt idx="239">
                  <v>212.9097783188585</v>
                </pt>
                <pt idx="240">
                  <v>211.8964119529498</v>
                </pt>
                <pt idx="241">
                  <v>208.8371238397522</v>
                </pt>
                <pt idx="242">
                  <v>209.5188295579527</v>
                </pt>
                <pt idx="243">
                  <v>209.4610723207968</v>
                </pt>
                <pt idx="244">
                  <v>207.7347950977265</v>
                </pt>
                <pt idx="245">
                  <v>203.7567035143784</v>
                </pt>
                <pt idx="246">
                  <v>200.5010363494474</v>
                </pt>
                <pt idx="247">
                  <v>205.1703187800466</v>
                </pt>
                <pt idx="248">
                  <v>208.145001538855</v>
                </pt>
                <pt idx="249">
                  <v>204.6157822413232</v>
                </pt>
                <pt idx="250">
                  <v>204.0445996353208</v>
                </pt>
                <pt idx="251">
                  <v>203.1804104912097</v>
                </pt>
                <pt idx="252">
                  <v>197.6796259196011</v>
                </pt>
                <pt idx="253">
                  <v>197.6828495112629</v>
                </pt>
                <pt idx="254">
                  <v>194.132987003141</v>
                </pt>
                <pt idx="255">
                  <v>198.8878904001439</v>
                </pt>
                <pt idx="256">
                  <v>195.6380561383666</v>
                </pt>
                <pt idx="257">
                  <v>181.8177760347425</v>
                </pt>
                <pt idx="258">
                  <v>180.1407061644503</v>
                </pt>
                <pt idx="259">
                  <v>182.9425918171771</v>
                </pt>
                <pt idx="260">
                  <v>174.3407038844418</v>
                </pt>
                <pt idx="261">
                  <v>179.7986262418643</v>
                </pt>
                <pt idx="262">
                  <v>174.6771063590311</v>
                </pt>
                <pt idx="263">
                  <v>174.8337616569407</v>
                </pt>
                <pt idx="264">
                  <v>181.6342254283123</v>
                </pt>
                <pt idx="265">
                  <v>168.061782297684</v>
                </pt>
                <pt idx="266">
                  <v>164.9516220718658</v>
                </pt>
                <pt idx="267">
                  <v>146.2107996241268</v>
                </pt>
                <pt idx="268">
                  <v>135.0938819308162</v>
                </pt>
                <pt idx="269">
                  <v>134.9471863383173</v>
                </pt>
                <pt idx="270">
                  <v>135.7834538086536</v>
                </pt>
                <pt idx="271">
                  <v>138.6135749366148</v>
                </pt>
                <pt idx="272">
                  <v>139.5644908371997</v>
                </pt>
                <pt idx="273">
                  <v>141.5565112857637</v>
                </pt>
                <pt idx="274">
                  <v>139.5615335818295</v>
                </pt>
                <pt idx="275">
                  <v>133.2712278999598</v>
                </pt>
                <pt idx="276">
                  <v>138.3033278851472</v>
                </pt>
                <pt idx="277">
                  <v>133.4801272851557</v>
                </pt>
                <pt idx="278">
                  <v>133.1483168990709</v>
                </pt>
                <pt idx="279">
                  <v>129.8522013761769</v>
                </pt>
                <pt idx="280">
                  <v>134.4844635864054</v>
                </pt>
                <pt idx="281">
                  <v>127.2306526313863</v>
                </pt>
                <pt idx="282">
                  <v>127.4892447181744</v>
                </pt>
                <pt idx="283">
                  <v>121.6048704210062</v>
                </pt>
                <pt idx="284">
                  <v>118.8084435160639</v>
                </pt>
                <pt idx="285">
                  <v>118.4395331083493</v>
                </pt>
                <pt idx="286">
                  <v>115.6466351398129</v>
                </pt>
                <pt idx="287">
                  <v>114.829312630966</v>
                </pt>
                <pt idx="288">
                  <v>123.9665351050532</v>
                </pt>
                <pt idx="289">
                  <v>129.5394164804309</v>
                </pt>
                <pt idx="290">
                  <v>133.6904819343962</v>
                </pt>
                <pt idx="291">
                  <v>129.7824684604352</v>
                </pt>
                <pt idx="292">
                  <v>137.3585130593609</v>
                </pt>
                <pt idx="293">
                  <v>123.7398628270104</v>
                </pt>
                <pt idx="294">
                  <v>119.7756163797173</v>
                </pt>
                <pt idx="295">
                  <v>123.8872893622131</v>
                </pt>
                <pt idx="296">
                  <v>125.3845482887122</v>
                </pt>
                <pt idx="297">
                  <v>125.045329905032</v>
                </pt>
                <pt idx="298">
                  <v>128.0248532959181</v>
                </pt>
                <pt idx="299">
                  <v>120.454177579925</v>
                </pt>
                <pt idx="300">
                  <v>115.0017046342845</v>
                </pt>
                <pt idx="301">
                  <v>108.1429609961728</v>
                </pt>
                <pt idx="302">
                  <v>101.0450147016921</v>
                </pt>
                <pt idx="303">
                  <v>96.40278947865508</v>
                </pt>
                <pt idx="304">
                  <v>102.8330489974102</v>
                </pt>
                <pt idx="305">
                  <v>106.0305726835808</v>
                </pt>
                <pt idx="306">
                  <v>101.7638823358246</v>
                </pt>
                <pt idx="307">
                  <v>113.9711451078117</v>
                </pt>
                <pt idx="308">
                  <v>123.8940380547435</v>
                </pt>
                <pt idx="309">
                  <v>126.5829157231946</v>
                </pt>
                <pt idx="310">
                  <v>128.6727364936893</v>
                </pt>
                <pt idx="311">
                  <v>122.5065746051366</v>
                </pt>
                <pt idx="312">
                  <v>120.8797283148541</v>
                </pt>
                <pt idx="313">
                  <v>116.7420897292084</v>
                </pt>
                <pt idx="314">
                  <v>130.7198778974595</v>
                </pt>
                <pt idx="315">
                  <v>108.6374505026236</v>
                </pt>
                <pt idx="316">
                  <v>101.9103132635274</v>
                </pt>
                <pt idx="317">
                  <v>98.28442365435971</v>
                </pt>
                <pt idx="318">
                  <v>97.92352628205261</v>
                </pt>
                <pt idx="319">
                  <v>98.24052948924188</v>
                </pt>
                <pt idx="320">
                  <v>101.3944772063215</v>
                </pt>
                <pt idx="321">
                  <v>100.3089861868997</v>
                </pt>
                <pt idx="322">
                  <v>107.7437312171418</v>
                </pt>
                <pt idx="323">
                  <v>108.2208616580247</v>
                </pt>
                <pt idx="324">
                  <v>108.8275719039901</v>
                </pt>
                <pt idx="325">
                  <v>112.2064163976695</v>
                </pt>
                <pt idx="326">
                  <v>119.6929267315597</v>
                </pt>
                <pt idx="327">
                  <v>118.1171511751657</v>
                </pt>
                <pt idx="328">
                  <v>117.9471802768113</v>
                </pt>
                <pt idx="329">
                  <v>116.429665800914</v>
                </pt>
                <pt idx="330">
                  <v>110.7127740812255</v>
                </pt>
                <pt idx="331">
                  <v>118.8001769521095</v>
                </pt>
                <pt idx="332">
                  <v>114.8330368086768</v>
                </pt>
                <pt idx="333">
                  <v>117.2295062768233</v>
                </pt>
                <pt idx="334">
                  <v>118.4535043632601</v>
                </pt>
                <pt idx="335">
                  <v>117.5040362326378</v>
                </pt>
                <pt idx="336">
                  <v>121.13104385951</v>
                </pt>
                <pt idx="337">
                  <v>119.868506175992</v>
                </pt>
                <pt idx="338">
                  <v>114.8393506885363</v>
                </pt>
                <pt idx="339">
                  <v>110.4968173157649</v>
                </pt>
                <pt idx="340">
                  <v>110.5060619356253</v>
                </pt>
                <pt idx="341">
                  <v>110.030637229493</v>
                </pt>
                <pt idx="342">
                  <v>109.3912093448563</v>
                </pt>
                <pt idx="343">
                  <v>109.520928246964</v>
                </pt>
                <pt idx="344">
                  <v>108.7770838235285</v>
                </pt>
                <pt idx="345">
                  <v>108.3413183034654</v>
                </pt>
                <pt idx="346">
                  <v>108.8970378827363</v>
                </pt>
                <pt idx="347">
                  <v>106.3747235077013</v>
                </pt>
                <pt idx="348">
                  <v>105.5178048485787</v>
                </pt>
                <pt idx="349">
                  <v>97.19109060423278</v>
                </pt>
                <pt idx="350">
                  <v>97.55416591759095</v>
                </pt>
                <pt idx="351">
                  <v>95.44047998917885</v>
                </pt>
                <pt idx="352">
                  <v>94.95955436924348</v>
                </pt>
                <pt idx="353">
                  <v>94.50418529148712</v>
                </pt>
                <pt idx="354">
                  <v>98.74591277809617</v>
                </pt>
                <pt idx="355">
                  <v>101.4758204948166</v>
                </pt>
                <pt idx="356">
                  <v>101.3963071224975</v>
                </pt>
                <pt idx="357">
                  <v>103.6271983467239</v>
                </pt>
                <pt idx="358">
                  <v>104.9544276943193</v>
                </pt>
                <pt idx="359">
                  <v>105.2654602965939</v>
                </pt>
                <pt idx="360">
                  <v>105.1729044537744</v>
                </pt>
                <pt idx="361">
                  <v>102.1774605726796</v>
                </pt>
                <pt idx="362">
                  <v>102.2755824251961</v>
                </pt>
                <pt idx="363">
                  <v>101.8256542528863</v>
                </pt>
                <pt idx="364">
                  <v>101.840277089817</v>
                </pt>
                <pt idx="365">
                  <v>101.4271917665581</v>
                </pt>
                <pt idx="366">
                  <v>100.6589565263192</v>
                </pt>
                <pt idx="367">
                  <v>100.0275261336256</v>
                </pt>
                <pt idx="368">
                  <v>97.92708698287137</v>
                </pt>
                <pt idx="369">
                  <v>100</v>
                </pt>
              </numCache>
            </numRef>
          </val>
          <smooth val="0"/>
        </ser>
        <ser>
          <idx val="1"/>
          <order val="1"/>
          <tx>
            <strRef>
              <f>ZM!$L$1</f>
              <strCache>
                <ptCount val="1"/>
                <pt idx="0">
                  <v>ZM rtnOn $100</v>
                </pt>
              </strCache>
            </strRef>
          </tx>
          <spPr>
            <a:ln xmlns:a="http://schemas.openxmlformats.org/drawingml/2006/main" cmpd="sng">
              <a:solidFill>
                <a:srgbClr val="ED7D31"/>
              </a:solidFill>
              <a:prstDash val="sysDot"/>
            </a:ln>
          </spPr>
          <marker>
            <symbol val="none"/>
            <spPr>
              <a:ln xmlns:a="http://schemas.openxmlformats.org/drawingml/2006/main">
                <a:prstDash val="solid"/>
              </a:ln>
            </spPr>
          </marker>
          <cat>
            <numRef>
              <f>Portfolio!$B$2:$B$504</f>
              <numCache>
                <formatCode>m/d/yyyy</formatCode>
                <ptCount val="503"/>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pt idx="299">
                  <v>43935</v>
                </pt>
                <pt idx="300">
                  <v>43934</v>
                </pt>
                <pt idx="301">
                  <v>43930</v>
                </pt>
                <pt idx="302">
                  <v>43929</v>
                </pt>
                <pt idx="303">
                  <v>43928</v>
                </pt>
                <pt idx="304">
                  <v>43927</v>
                </pt>
                <pt idx="305">
                  <v>43924</v>
                </pt>
                <pt idx="306">
                  <v>43923</v>
                </pt>
                <pt idx="307">
                  <v>43922</v>
                </pt>
                <pt idx="308">
                  <v>43921</v>
                </pt>
                <pt idx="309">
                  <v>43920</v>
                </pt>
                <pt idx="310">
                  <v>43917</v>
                </pt>
                <pt idx="311">
                  <v>43916</v>
                </pt>
                <pt idx="312">
                  <v>43915</v>
                </pt>
                <pt idx="313">
                  <v>43914</v>
                </pt>
                <pt idx="314">
                  <v>43913</v>
                </pt>
                <pt idx="315">
                  <v>43910</v>
                </pt>
                <pt idx="316">
                  <v>43909</v>
                </pt>
                <pt idx="317">
                  <v>43908</v>
                </pt>
                <pt idx="318">
                  <v>43907</v>
                </pt>
                <pt idx="319">
                  <v>43906</v>
                </pt>
                <pt idx="320">
                  <v>43903</v>
                </pt>
                <pt idx="321">
                  <v>43902</v>
                </pt>
                <pt idx="322">
                  <v>43901</v>
                </pt>
                <pt idx="323">
                  <v>43900</v>
                </pt>
                <pt idx="324">
                  <v>43899</v>
                </pt>
                <pt idx="325">
                  <v>43896</v>
                </pt>
                <pt idx="326">
                  <v>43895</v>
                </pt>
                <pt idx="327">
                  <v>43894</v>
                </pt>
                <pt idx="328">
                  <v>43893</v>
                </pt>
                <pt idx="329">
                  <v>43892</v>
                </pt>
                <pt idx="330">
                  <v>43889</v>
                </pt>
                <pt idx="331">
                  <v>43888</v>
                </pt>
                <pt idx="332">
                  <v>43887</v>
                </pt>
                <pt idx="333">
                  <v>43886</v>
                </pt>
                <pt idx="334">
                  <v>43885</v>
                </pt>
                <pt idx="335">
                  <v>43882</v>
                </pt>
                <pt idx="336">
                  <v>43881</v>
                </pt>
                <pt idx="337">
                  <v>43880</v>
                </pt>
                <pt idx="338">
                  <v>43879</v>
                </pt>
                <pt idx="339">
                  <v>43875</v>
                </pt>
                <pt idx="340">
                  <v>43874</v>
                </pt>
                <pt idx="341">
                  <v>43873</v>
                </pt>
                <pt idx="342">
                  <v>43872</v>
                </pt>
                <pt idx="343">
                  <v>43871</v>
                </pt>
                <pt idx="344">
                  <v>43868</v>
                </pt>
                <pt idx="345">
                  <v>43867</v>
                </pt>
                <pt idx="346">
                  <v>43866</v>
                </pt>
                <pt idx="347">
                  <v>43865</v>
                </pt>
                <pt idx="348">
                  <v>43864</v>
                </pt>
                <pt idx="349">
                  <v>43861</v>
                </pt>
                <pt idx="350">
                  <v>43860</v>
                </pt>
                <pt idx="351">
                  <v>43859</v>
                </pt>
                <pt idx="352">
                  <v>43858</v>
                </pt>
                <pt idx="353">
                  <v>43857</v>
                </pt>
                <pt idx="354">
                  <v>43854</v>
                </pt>
                <pt idx="355">
                  <v>43853</v>
                </pt>
                <pt idx="356">
                  <v>43852</v>
                </pt>
                <pt idx="357">
                  <v>43851</v>
                </pt>
                <pt idx="358">
                  <v>43847</v>
                </pt>
                <pt idx="359">
                  <v>43846</v>
                </pt>
                <pt idx="360">
                  <v>43845</v>
                </pt>
                <pt idx="361">
                  <v>43844</v>
                </pt>
                <pt idx="362">
                  <v>43843</v>
                </pt>
                <pt idx="363">
                  <v>43840</v>
                </pt>
                <pt idx="364">
                  <v>43839</v>
                </pt>
                <pt idx="365">
                  <v>43838</v>
                </pt>
                <pt idx="366">
                  <v>43837</v>
                </pt>
                <pt idx="367">
                  <v>43836</v>
                </pt>
                <pt idx="368">
                  <v>43833</v>
                </pt>
                <pt idx="369">
                  <v>43832</v>
                </pt>
                <pt idx="370">
                  <v>43830</v>
                </pt>
                <pt idx="371">
                  <v>43829</v>
                </pt>
                <pt idx="372">
                  <v>43826</v>
                </pt>
                <pt idx="373">
                  <v>43825</v>
                </pt>
                <pt idx="374">
                  <v>43823</v>
                </pt>
                <pt idx="375">
                  <v>43822</v>
                </pt>
                <pt idx="376">
                  <v>43819</v>
                </pt>
                <pt idx="377">
                  <v>43818</v>
                </pt>
                <pt idx="378">
                  <v>43817</v>
                </pt>
                <pt idx="379">
                  <v>43816</v>
                </pt>
                <pt idx="380">
                  <v>43815</v>
                </pt>
                <pt idx="381">
                  <v>43812</v>
                </pt>
                <pt idx="382">
                  <v>43811</v>
                </pt>
                <pt idx="383">
                  <v>43810</v>
                </pt>
                <pt idx="384">
                  <v>43809</v>
                </pt>
                <pt idx="385">
                  <v>43808</v>
                </pt>
                <pt idx="386">
                  <v>43805</v>
                </pt>
                <pt idx="387">
                  <v>43804</v>
                </pt>
                <pt idx="388">
                  <v>43803</v>
                </pt>
                <pt idx="389">
                  <v>43802</v>
                </pt>
                <pt idx="390">
                  <v>43801</v>
                </pt>
                <pt idx="391">
                  <v>43798</v>
                </pt>
                <pt idx="392">
                  <v>43796</v>
                </pt>
                <pt idx="393">
                  <v>43795</v>
                </pt>
                <pt idx="394">
                  <v>43794</v>
                </pt>
                <pt idx="395">
                  <v>43791</v>
                </pt>
                <pt idx="396">
                  <v>43790</v>
                </pt>
                <pt idx="397">
                  <v>43789</v>
                </pt>
                <pt idx="398">
                  <v>43788</v>
                </pt>
                <pt idx="399">
                  <v>43787</v>
                </pt>
                <pt idx="400">
                  <v>43784</v>
                </pt>
                <pt idx="401">
                  <v>43783</v>
                </pt>
                <pt idx="402">
                  <v>43782</v>
                </pt>
                <pt idx="403">
                  <v>43781</v>
                </pt>
                <pt idx="404">
                  <v>43780</v>
                </pt>
                <pt idx="405">
                  <v>43777</v>
                </pt>
                <pt idx="406">
                  <v>43776</v>
                </pt>
                <pt idx="407">
                  <v>43775</v>
                </pt>
                <pt idx="408">
                  <v>43774</v>
                </pt>
                <pt idx="409">
                  <v>43773</v>
                </pt>
                <pt idx="410">
                  <v>43770</v>
                </pt>
                <pt idx="411">
                  <v>43769</v>
                </pt>
                <pt idx="412">
                  <v>43768</v>
                </pt>
                <pt idx="413">
                  <v>43767</v>
                </pt>
                <pt idx="414">
                  <v>43766</v>
                </pt>
                <pt idx="415">
                  <v>43763</v>
                </pt>
                <pt idx="416">
                  <v>43762</v>
                </pt>
                <pt idx="417">
                  <v>43761</v>
                </pt>
                <pt idx="418">
                  <v>43760</v>
                </pt>
                <pt idx="419">
                  <v>43759</v>
                </pt>
                <pt idx="420">
                  <v>43756</v>
                </pt>
                <pt idx="421">
                  <v>43755</v>
                </pt>
                <pt idx="422">
                  <v>43754</v>
                </pt>
                <pt idx="423">
                  <v>43753</v>
                </pt>
                <pt idx="424">
                  <v>43752</v>
                </pt>
                <pt idx="425">
                  <v>43749</v>
                </pt>
                <pt idx="426">
                  <v>43748</v>
                </pt>
                <pt idx="427">
                  <v>43747</v>
                </pt>
                <pt idx="428">
                  <v>43746</v>
                </pt>
                <pt idx="429">
                  <v>43745</v>
                </pt>
                <pt idx="430">
                  <v>43742</v>
                </pt>
                <pt idx="431">
                  <v>43741</v>
                </pt>
                <pt idx="432">
                  <v>43740</v>
                </pt>
                <pt idx="433">
                  <v>43739</v>
                </pt>
                <pt idx="434">
                  <v>43738</v>
                </pt>
                <pt idx="435">
                  <v>43735</v>
                </pt>
                <pt idx="436">
                  <v>43734</v>
                </pt>
                <pt idx="437">
                  <v>43733</v>
                </pt>
                <pt idx="438">
                  <v>43732</v>
                </pt>
                <pt idx="439">
                  <v>43731</v>
                </pt>
                <pt idx="440">
                  <v>43728</v>
                </pt>
                <pt idx="441">
                  <v>43727</v>
                </pt>
                <pt idx="442">
                  <v>43726</v>
                </pt>
                <pt idx="443">
                  <v>43725</v>
                </pt>
                <pt idx="444">
                  <v>43724</v>
                </pt>
                <pt idx="445">
                  <v>43721</v>
                </pt>
                <pt idx="446">
                  <v>43720</v>
                </pt>
                <pt idx="447">
                  <v>43719</v>
                </pt>
                <pt idx="448">
                  <v>43718</v>
                </pt>
                <pt idx="449">
                  <v>43717</v>
                </pt>
                <pt idx="450">
                  <v>43714</v>
                </pt>
                <pt idx="451">
                  <v>43713</v>
                </pt>
                <pt idx="452">
                  <v>43712</v>
                </pt>
                <pt idx="453">
                  <v>43711</v>
                </pt>
                <pt idx="454">
                  <v>43707</v>
                </pt>
                <pt idx="455">
                  <v>43706</v>
                </pt>
                <pt idx="456">
                  <v>43705</v>
                </pt>
                <pt idx="457">
                  <v>43704</v>
                </pt>
                <pt idx="458">
                  <v>43703</v>
                </pt>
                <pt idx="459">
                  <v>43700</v>
                </pt>
                <pt idx="460">
                  <v>43699</v>
                </pt>
                <pt idx="461">
                  <v>43698</v>
                </pt>
                <pt idx="462">
                  <v>43697</v>
                </pt>
                <pt idx="463">
                  <v>43696</v>
                </pt>
                <pt idx="464">
                  <v>43693</v>
                </pt>
                <pt idx="465">
                  <v>43692</v>
                </pt>
                <pt idx="466">
                  <v>43691</v>
                </pt>
                <pt idx="467">
                  <v>43690</v>
                </pt>
                <pt idx="468">
                  <v>43689</v>
                </pt>
                <pt idx="469">
                  <v>43686</v>
                </pt>
                <pt idx="470">
                  <v>43685</v>
                </pt>
                <pt idx="471">
                  <v>43684</v>
                </pt>
                <pt idx="472">
                  <v>43683</v>
                </pt>
                <pt idx="473">
                  <v>43682</v>
                </pt>
                <pt idx="474">
                  <v>43679</v>
                </pt>
                <pt idx="475">
                  <v>43678</v>
                </pt>
                <pt idx="476">
                  <v>43677</v>
                </pt>
                <pt idx="477">
                  <v>43676</v>
                </pt>
                <pt idx="478">
                  <v>43675</v>
                </pt>
                <pt idx="479">
                  <v>43672</v>
                </pt>
                <pt idx="480">
                  <v>43671</v>
                </pt>
                <pt idx="481">
                  <v>43670</v>
                </pt>
                <pt idx="482">
                  <v>43669</v>
                </pt>
                <pt idx="483">
                  <v>43668</v>
                </pt>
                <pt idx="484">
                  <v>43665</v>
                </pt>
                <pt idx="485">
                  <v>43664</v>
                </pt>
                <pt idx="486">
                  <v>43663</v>
                </pt>
                <pt idx="487">
                  <v>43662</v>
                </pt>
                <pt idx="488">
                  <v>43661</v>
                </pt>
                <pt idx="489">
                  <v>43658</v>
                </pt>
                <pt idx="490">
                  <v>43657</v>
                </pt>
                <pt idx="491">
                  <v>43656</v>
                </pt>
                <pt idx="492">
                  <v>43655</v>
                </pt>
                <pt idx="493">
                  <v>43654</v>
                </pt>
                <pt idx="494">
                  <v>43651</v>
                </pt>
                <pt idx="495">
                  <v>43649</v>
                </pt>
                <pt idx="496">
                  <v>43648</v>
                </pt>
                <pt idx="497">
                  <v>43647</v>
                </pt>
                <pt idx="498">
                  <v>43644</v>
                </pt>
                <pt idx="499">
                  <v>43643</v>
                </pt>
                <pt idx="500">
                  <v>43642</v>
                </pt>
                <pt idx="501">
                  <v>43641</v>
                </pt>
                <pt idx="502">
                  <v>43640</v>
                </pt>
              </numCache>
            </numRef>
          </cat>
          <val>
            <numRef>
              <f>ZM!$L$2:$L$504</f>
              <numCache>
                <formatCode>_("$"* #,##0.00_);_("$"* \(#,##0.00\);_("$"* "-"??_);_(@_)</formatCode>
                <ptCount val="503"/>
                <pt idx="0">
                  <v>537.3253705278611</v>
                </pt>
                <pt idx="1">
                  <v>544.5867062778416</v>
                </pt>
                <pt idx="2">
                  <v>542.7095555484638</v>
                </pt>
                <pt idx="3">
                  <v>526.5279128852164</v>
                </pt>
                <pt idx="4">
                  <v>522.4097712105678</v>
                </pt>
                <pt idx="5">
                  <v>532.465073741777</v>
                </pt>
                <pt idx="6">
                  <v>533.1780975963604</v>
                </pt>
                <pt idx="7">
                  <v>504.2200159455758</v>
                </pt>
                <pt idx="8">
                  <v>485.4918512006422</v>
                </pt>
                <pt idx="9">
                  <v>496.5948850902954</v>
                </pt>
                <pt idx="10">
                  <v>498.6321289488919</v>
                </pt>
                <pt idx="11">
                  <v>488.9406215229826</v>
                </pt>
                <pt idx="12">
                  <v>464.2171207186098</v>
                </pt>
                <pt idx="13">
                  <v>476.004045750814</v>
                </pt>
                <pt idx="14">
                  <v>476.8917290906324</v>
                </pt>
                <pt idx="15">
                  <v>482.435963585041</v>
                </pt>
                <pt idx="16">
                  <v>475.0145347058418</v>
                </pt>
                <pt idx="17">
                  <v>474.4615588698839</v>
                </pt>
                <pt idx="18">
                  <v>467.5203642677476</v>
                </pt>
                <pt idx="19">
                  <v>467.9278133305031</v>
                </pt>
                <pt idx="20">
                  <v>460.4190765363927</v>
                </pt>
                <pt idx="21">
                  <v>472.5116214710181</v>
                </pt>
                <pt idx="22">
                  <v>451.7753004689273</v>
                </pt>
                <pt idx="23">
                  <v>455.2677247487232</v>
                </pt>
                <pt idx="24">
                  <v>449.5488773348532</v>
                </pt>
                <pt idx="25">
                  <v>448.0355217107751</v>
                </pt>
                <pt idx="26">
                  <v>422.2351568359259</v>
                </pt>
                <pt idx="27">
                  <v>421.5657854836176</v>
                </pt>
                <pt idx="28">
                  <v>436.9179214651057</v>
                </pt>
                <pt idx="29">
                  <v>419.804985159997</v>
                </pt>
                <pt idx="30">
                  <v>429.6274530030927</v>
                </pt>
                <pt idx="31">
                  <v>426.4406049703052</v>
                </pt>
                <pt idx="32">
                  <v>433.0471357239937</v>
                </pt>
                <pt idx="33">
                  <v>443.6117601337052</v>
                </pt>
                <pt idx="34">
                  <v>456.8102567402463</v>
                </pt>
                <pt idx="35">
                  <v>465.0320173889401</v>
                </pt>
                <pt idx="36">
                  <v>467.2584419781948</v>
                </pt>
                <pt idx="37">
                  <v>482.0285145222857</v>
                </pt>
                <pt idx="38">
                  <v>485.288104113968</v>
                </pt>
                <pt idx="39">
                  <v>489.5518162172318</v>
                </pt>
                <pt idx="40">
                  <v>490.2211875695401</v>
                </pt>
                <pt idx="41">
                  <v>477.7648460744344</v>
                </pt>
                <pt idx="42">
                  <v>469.6740472981073</v>
                </pt>
                <pt idx="43">
                  <v>468.2479544783473</v>
                </pt>
                <pt idx="44">
                  <v>471.9586470902406</v>
                </pt>
                <pt idx="45">
                  <v>480.1367974368915</v>
                </pt>
                <pt idx="46">
                  <v>483.6728756741429</v>
                </pt>
                <pt idx="47">
                  <v>479.045412120992</v>
                </pt>
                <pt idx="48">
                  <v>498.7630893660781</v>
                </pt>
                <pt idx="49">
                  <v>467.8550717716081</v>
                </pt>
                <pt idx="50">
                  <v>469.5139541688886</v>
                </pt>
                <pt idx="51">
                  <v>482.0721684797411</v>
                </pt>
                <pt idx="52">
                  <v>470.1396715637414</v>
                </pt>
                <pt idx="53">
                  <v>479.9039642039583</v>
                </pt>
                <pt idx="54">
                  <v>471.4202361551185</v>
                </pt>
                <pt idx="55">
                  <v>474.7235248148495</v>
                </pt>
                <pt idx="56">
                  <v>467.5349306237639</v>
                </pt>
                <pt idx="57">
                  <v>455.7479590257863</v>
                </pt>
                <pt idx="58">
                  <v>448.7631119213748</v>
                </pt>
                <pt idx="59">
                  <v>465.5849932248981</v>
                </pt>
                <pt idx="60">
                  <v>458.1635643456989</v>
                </pt>
                <pt idx="61">
                  <v>458.3236123643245</v>
                </pt>
                <pt idx="62">
                  <v>494.4121144584965</v>
                </pt>
                <pt idx="63">
                  <v>478.0267683639876</v>
                </pt>
                <pt idx="64">
                  <v>474.7671787723053</v>
                </pt>
                <pt idx="65">
                  <v>460.3026810200424</v>
                </pt>
                <pt idx="66">
                  <v>489.8864800656798</v>
                </pt>
                <pt idx="67">
                  <v>487.6018366181339</v>
                </pt>
                <pt idx="68">
                  <v>509.3131474197737</v>
                </pt>
                <pt idx="69">
                  <v>504.0599679269504</v>
                </pt>
                <pt idx="70">
                  <v>516.8364491147198</v>
                </pt>
                <pt idx="71">
                  <v>488.9842754804383</v>
                </pt>
                <pt idx="72">
                  <v>497.8317520688045</v>
                </pt>
                <pt idx="73">
                  <v>452.4592381772521</v>
                </pt>
                <pt idx="74">
                  <v>491.021519339035</v>
                </pt>
                <pt idx="75">
                  <v>499.2578448885645</v>
                </pt>
                <pt idx="76">
                  <v>497.0459866553262</v>
                </pt>
                <pt idx="77">
                  <v>542.4767223155309</v>
                </pt>
                <pt idx="78">
                  <v>596.1292171692489</v>
                </pt>
                <pt idx="79">
                  <v>543.6699353365842</v>
                </pt>
                <pt idx="80">
                  <v>530.7479710310249</v>
                </pt>
                <pt idx="81">
                  <v>560.5791696656116</v>
                </pt>
                <pt idx="82">
                  <v>564.8428381134628</v>
                </pt>
                <pt idx="83">
                  <v>573.8358414750314</v>
                </pt>
                <pt idx="84">
                  <v>607.1885971014466</v>
                </pt>
                <pt idx="85">
                  <v>608.1344556441436</v>
                </pt>
                <pt idx="86">
                  <v>624.8835953887719</v>
                </pt>
                <pt idx="87">
                  <v>646.8422635791289</v>
                </pt>
                <pt idx="88">
                  <v>630.2531703979457</v>
                </pt>
                <pt idx="89">
                  <v>629.7584148754597</v>
                </pt>
                <pt idx="90">
                  <v>627.1827615369215</v>
                </pt>
                <pt idx="91">
                  <v>625.7712350731775</v>
                </pt>
                <pt idx="92">
                  <v>597.8026659225455</v>
                </pt>
                <pt idx="93">
                  <v>610.579147110315</v>
                </pt>
                <pt idx="94">
                  <v>567.4912766663085</v>
                </pt>
                <pt idx="95">
                  <v>553.6524963088985</v>
                </pt>
                <pt idx="96">
                  <v>570.1978904220331</v>
                </pt>
                <pt idx="97">
                  <v>555.7770480824063</v>
                </pt>
                <pt idx="98">
                  <v>541.4289895019065</v>
                </pt>
                <pt idx="99">
                  <v>550.9167498411416</v>
                </pt>
                <pt idx="100">
                  <v>539.4935748036442</v>
                </pt>
                <pt idx="101">
                  <v>544.8050197205324</v>
                </pt>
                <pt idx="102">
                  <v>570.1833255211974</v>
                </pt>
                <pt idx="103">
                  <v>557.9161647567497</v>
                </pt>
                <pt idx="104">
                  <v>557.0576141289639</v>
                </pt>
                <pt idx="105">
                  <v>557.0430477729477</v>
                </pt>
                <pt idx="106">
                  <v>573.1519052218875</v>
                </pt>
                <pt idx="107">
                  <v>559.5605259086072</v>
                </pt>
                <pt idx="108">
                  <v>557.6833300686363</v>
                </pt>
                <pt idx="109">
                  <v>530.6024442578228</v>
                </pt>
                <pt idx="110">
                  <v>519.2229231777809</v>
                </pt>
                <pt idx="111">
                  <v>491.4289669466102</v>
                </pt>
                <pt idx="112">
                  <v>508.7456052278</v>
                </pt>
                <pt idx="113">
                  <v>498.3992942607788</v>
                </pt>
                <pt idx="114">
                  <v>501.1786946859913</v>
                </pt>
                <pt idx="115">
                  <v>525.0727324640176</v>
                </pt>
                <pt idx="116">
                  <v>523.8358640303281</v>
                </pt>
                <pt idx="117">
                  <v>490.8614698652291</v>
                </pt>
                <pt idx="118">
                  <v>514.2607521207693</v>
                </pt>
                <pt idx="119">
                  <v>514.7700739992716</v>
                </pt>
                <pt idx="120">
                  <v>511.3358700329474</v>
                </pt>
                <pt idx="121">
                  <v>545.9400575387072</v>
                </pt>
                <pt idx="122">
                  <v>558.6146673659101</v>
                </pt>
                <pt idx="123">
                  <v>595.1687922705358</v>
                </pt>
                <pt idx="124">
                  <v>595.1251383130804</v>
                </pt>
                <pt idx="125">
                  <v>590.8178173629541</v>
                </pt>
                <pt idx="126">
                  <v>584.4295534861826</v>
                </pt>
                <pt idx="127">
                  <v>587.8928901645392</v>
                </pt>
                <pt idx="128">
                  <v>581.2427054533953</v>
                </pt>
                <pt idx="129">
                  <v>576.2368804389282</v>
                </pt>
                <pt idx="130">
                  <v>577.72119357216</v>
                </pt>
                <pt idx="131">
                  <v>579.1035873238714</v>
                </pt>
                <pt idx="132">
                  <v>560.768305285677</v>
                </pt>
                <pt idx="133">
                  <v>599.5343335341341</v>
                </pt>
                <pt idx="134">
                  <v>593.4953435172393</v>
                </pt>
                <pt idx="135">
                  <v>596.6385390477517</v>
                </pt>
                <pt idx="136">
                  <v>601.775324479405</v>
                </pt>
                <pt idx="137">
                  <v>600.7857668686593</v>
                </pt>
                <pt idx="138">
                  <v>591.254354027149</v>
                </pt>
                <pt idx="139">
                  <v>696.100084457217</v>
                </pt>
                <pt idx="140">
                  <v>686.2776166141213</v>
                </pt>
                <pt idx="141">
                  <v>645.692657949758</v>
                </pt>
                <pt idx="142">
                  <v>622.1623716216189</v>
                </pt>
                <pt idx="143">
                  <v>626.1350301784778</v>
                </pt>
                <pt idx="144">
                  <v>639.6973218903188</v>
                </pt>
                <pt idx="145">
                  <v>602.8667097953044</v>
                </pt>
                <pt idx="146">
                  <v>603.9580951112039</v>
                </pt>
                <pt idx="147">
                  <v>584.4441198421988</v>
                </pt>
                <pt idx="148">
                  <v>580.8352563906398</v>
                </pt>
                <pt idx="149">
                  <v>587.2816954702901</v>
                </pt>
                <pt idx="150">
                  <v>623.7485575705977</v>
                </pt>
                <pt idx="151">
                  <v>601.4842694778195</v>
                </pt>
                <pt idx="152">
                  <v>547.1624047269735</v>
                </pt>
                <pt idx="153">
                  <v>601.3387427046169</v>
                </pt>
                <pt idx="154">
                  <v>727.7502586183027</v>
                </pt>
                <pt idx="155">
                  <v>722.8317866293398</v>
                </pt>
                <pt idx="156">
                  <v>703.8707871962928</v>
                </pt>
                <pt idx="157">
                  <v>657.0285265275247</v>
                </pt>
                <pt idx="158">
                  <v>659.1967308033074</v>
                </pt>
                <pt idx="159">
                  <v>670.707213755716</v>
                </pt>
                <pt idx="160">
                  <v>712.5727384666368</v>
                </pt>
                <pt idx="161">
                  <v>750.8876636948828</v>
                </pt>
                <pt idx="162">
                  <v>784.3276806704357</v>
                </pt>
                <pt idx="163">
                  <v>753.4778382788444</v>
                </pt>
                <pt idx="164">
                  <v>744.3538730449091</v>
                </pt>
                <pt idx="165">
                  <v>757.4795844371425</v>
                </pt>
                <pt idx="166">
                  <v>746.7840432656574</v>
                </pt>
                <pt idx="167">
                  <v>781.4610188960855</v>
                </pt>
                <pt idx="168">
                  <v>827.037279874312</v>
                </pt>
                <pt idx="169">
                  <v>813.4458554504388</v>
                </pt>
                <pt idx="170">
                  <v>780.5588128556635</v>
                </pt>
                <pt idx="171">
                  <v>741.0506294957709</v>
                </pt>
                <pt idx="172">
                  <v>754.9330187000435</v>
                </pt>
                <pt idx="173">
                  <v>715.2793973329541</v>
                </pt>
                <pt idx="174">
                  <v>716.5453970234954</v>
                </pt>
                <pt idx="175">
                  <v>696.3765731027855</v>
                </pt>
                <pt idx="176">
                  <v>699.374240404915</v>
                </pt>
                <pt idx="177">
                  <v>695.9400364385908</v>
                </pt>
                <pt idx="178">
                  <v>706.3009137616282</v>
                </pt>
                <pt idx="179">
                  <v>701.7316705219489</v>
                </pt>
                <pt idx="180">
                  <v>702.8375770832715</v>
                </pt>
                <pt idx="181">
                  <v>684.0948459823218</v>
                </pt>
                <pt idx="182">
                  <v>677.3864860682991</v>
                </pt>
                <pt idx="183">
                  <v>709.6332900227984</v>
                </pt>
                <pt idx="184">
                  <v>722.497079125479</v>
                </pt>
                <pt idx="185">
                  <v>676.6298082562599</v>
                </pt>
                <pt idx="186">
                  <v>728.3614547677319</v>
                </pt>
                <pt idx="187">
                  <v>716.8218842138839</v>
                </pt>
                <pt idx="188">
                  <v>681.7083733744414</v>
                </pt>
                <pt idx="189">
                  <v>638.4313221997769</v>
                </pt>
                <pt idx="190">
                  <v>601.1714115079828</v>
                </pt>
                <pt idx="191">
                  <v>593.9610114382855</v>
                </pt>
                <pt idx="192">
                  <v>597.991845198023</v>
                </pt>
                <pt idx="193">
                  <v>587.1798663099553</v>
                </pt>
                <pt idx="194">
                  <v>557.3341013193523</v>
                </pt>
                <pt idx="195">
                  <v>559.487784349712</v>
                </pt>
                <pt idx="196">
                  <v>567.0110423892455</v>
                </pt>
                <pt idx="197">
                  <v>510.5937134663312</v>
                </pt>
                <pt idx="198">
                  <v>538.2567078251352</v>
                </pt>
                <pt idx="199">
                  <v>554.8894083980003</v>
                </pt>
                <pt idx="200">
                  <v>616.3562162928373</v>
                </pt>
                <pt idx="201">
                  <v>666.0215298890929</v>
                </pt>
                <pt idx="202">
                  <v>473.0791636629924</v>
                </pt>
                <pt idx="203">
                  <v>435.4918286453459</v>
                </pt>
                <pt idx="204">
                  <v>428.8125563327626</v>
                </pt>
                <pt idx="205">
                  <v>429.6711069605485</v>
                </pt>
                <pt idx="206">
                  <v>422.6426044435011</v>
                </pt>
                <pt idx="207">
                  <v>410.7683278409731</v>
                </pt>
                <pt idx="208">
                  <v>421.5366542267658</v>
                </pt>
                <pt idx="209">
                  <v>423.0063995488009</v>
                </pt>
                <pt idx="210">
                  <v>398.0064115540395</v>
                </pt>
                <pt idx="211">
                  <v>402.793923125816</v>
                </pt>
                <pt idx="212">
                  <v>387.2962603711255</v>
                </pt>
                <pt idx="213">
                  <v>356.3882427766554</v>
                </pt>
                <pt idx="214">
                  <v>359.7933591415402</v>
                </pt>
                <pt idx="215">
                  <v>344.4703107614914</v>
                </pt>
                <pt idx="216">
                  <v>336.2048743276357</v>
                </pt>
                <pt idx="217">
                  <v>363.7951052998384</v>
                </pt>
                <pt idx="218">
                  <v>376.4988463838934</v>
                </pt>
                <pt idx="219">
                  <v>390.3521479867266</v>
                </pt>
                <pt idx="220">
                  <v>397.1187282142211</v>
                </pt>
                <pt idx="221">
                  <v>389.0279279827134</v>
                </pt>
                <pt idx="222">
                  <v>389.9883528814267</v>
                </pt>
                <pt idx="223">
                  <v>369.4848665674494</v>
                </pt>
                <pt idx="224">
                  <v>363.7951052998383</v>
                </pt>
                <pt idx="225">
                  <v>367.2729850513243</v>
                </pt>
                <pt idx="226">
                  <v>366.96738843179</v>
                </pt>
                <pt idx="227">
                  <v>367.1856785915937</v>
                </pt>
                <pt idx="228">
                  <v>358.7892817405517</v>
                </pt>
                <pt idx="229">
                  <v>365.9778759316373</v>
                </pt>
                <pt idx="230">
                  <v>380.0640122225842</v>
                </pt>
                <pt idx="231">
                  <v>378.9871918075204</v>
                </pt>
                <pt idx="232">
                  <v>390.8323386083769</v>
                </pt>
                <pt idx="233">
                  <v>358.7601708562256</v>
                </pt>
                <pt idx="234">
                  <v>361.6705316986243</v>
                </pt>
                <pt idx="235">
                  <v>372.8463289748787</v>
                </pt>
                <pt idx="236">
                  <v>378.361475867848</v>
                </pt>
                <pt idx="237">
                  <v>378.7834461760265</v>
                </pt>
                <pt idx="238">
                  <v>401.4406155203635</v>
                </pt>
                <pt idx="239">
                  <v>392.200211114665</v>
                </pt>
                <pt idx="240">
                  <v>387.5436599600746</v>
                </pt>
                <pt idx="241">
                  <v>381.4027971274329</v>
                </pt>
                <pt idx="242">
                  <v>379.8020899330311</v>
                </pt>
                <pt idx="243">
                  <v>380.8789088929144</v>
                </pt>
                <pt idx="244">
                  <v>377.0809098212904</v>
                </pt>
                <pt idx="245">
                  <v>368.946433804621</v>
                </pt>
                <pt idx="246">
                  <v>361.6996425829503</v>
                </pt>
                <pt idx="247">
                  <v>373.6903147018288</v>
                </pt>
                <pt idx="248">
                  <v>377.6338856572484</v>
                </pt>
                <pt idx="249">
                  <v>372.3806610538319</v>
                </pt>
                <pt idx="250">
                  <v>367.8841593730476</v>
                </pt>
                <pt idx="251">
                  <v>365.643190255483</v>
                </pt>
                <pt idx="252">
                  <v>354.3073231328967</v>
                </pt>
                <pt idx="253">
                  <v>351.5279445353906</v>
                </pt>
                <pt idx="254">
                  <v>344.5285092472566</v>
                </pt>
                <pt idx="255">
                  <v>352.9685600557542</v>
                </pt>
                <pt idx="256">
                  <v>347.8172300957909</v>
                </pt>
                <pt idx="257">
                  <v>319.4412118824035</v>
                </pt>
                <pt idx="258">
                  <v>323.1519263220031</v>
                </pt>
                <pt idx="259">
                  <v>321.6239825142026</v>
                </pt>
                <pt idx="260">
                  <v>298.93770374072</v>
                </pt>
                <pt idx="261">
                  <v>305.340510690621</v>
                </pt>
                <pt idx="262">
                  <v>302.0954641720681</v>
                </pt>
                <pt idx="263">
                  <v>306.0972103303664</v>
                </pt>
                <pt idx="264">
                  <v>325.771233617997</v>
                </pt>
                <pt idx="265">
                  <v>302.7939449535222</v>
                </pt>
                <pt idx="266">
                  <v>297.0750742567654</v>
                </pt>
                <pt idx="267">
                  <v>261.1757761761382</v>
                </pt>
                <pt idx="268">
                  <v>237.9947622526954</v>
                </pt>
                <pt idx="269">
                  <v>235.6955742768396</v>
                </pt>
                <pt idx="270">
                  <v>238.6495890766939</v>
                </pt>
                <pt idx="271">
                  <v>248.9231599400005</v>
                </pt>
                <pt idx="272">
                  <v>250.3346864037443</v>
                </pt>
                <pt idx="273">
                  <v>255.3550544913408</v>
                </pt>
                <pt idx="274">
                  <v>252.7357253676407</v>
                </pt>
                <pt idx="275">
                  <v>239.6536664776823</v>
                </pt>
                <pt idx="276">
                  <v>254.4091959486437</v>
                </pt>
                <pt idx="277">
                  <v>244.339350344305</v>
                </pt>
                <pt idx="278">
                  <v>243.2188541440794</v>
                </pt>
                <pt idx="279">
                  <v>234.3422448436809</v>
                </pt>
                <pt idx="280">
                  <v>242.2584307005466</v>
                </pt>
                <pt idx="281">
                  <v>226.1350287232969</v>
                </pt>
                <pt idx="282">
                  <v>229.6274748307991</v>
                </pt>
                <pt idx="283">
                  <v>217.6804333864895</v>
                </pt>
                <pt idx="284">
                  <v>210.7392387843532</v>
                </pt>
                <pt idx="285">
                  <v>208.731082527196</v>
                </pt>
                <pt idx="286">
                  <v>201.6297962510215</v>
                </pt>
                <pt idx="287">
                  <v>196.6967346231557</v>
                </pt>
                <pt idx="288">
                  <v>213.1548222765595</v>
                </pt>
                <pt idx="289">
                  <v>228.055877065543</v>
                </pt>
                <pt idx="290">
                  <v>239.522706060496</v>
                </pt>
                <pt idx="291">
                  <v>231.0826552519985</v>
                </pt>
                <pt idx="292">
                  <v>246.0564515998769</v>
                </pt>
                <pt idx="293">
                  <v>218.6408582852027</v>
                </pt>
                <pt idx="294">
                  <v>208.4837047659529</v>
                </pt>
                <pt idx="295">
                  <v>216.8073382303936</v>
                </pt>
                <pt idx="296">
                  <v>218.364371094814</v>
                </pt>
                <pt idx="297">
                  <v>218.6554028135126</v>
                </pt>
                <pt idx="298">
                  <v>220.5471417266131</v>
                </pt>
                <pt idx="299">
                  <v>206.4755485087957</v>
                </pt>
                <pt idx="300">
                  <v>197.7881199390552</v>
                </pt>
                <pt idx="301">
                  <v>181.1845171538922</v>
                </pt>
                <pt idx="302">
                  <v>171.4348025111348</v>
                </pt>
                <pt idx="303">
                  <v>165.5267729114263</v>
                </pt>
                <pt idx="304">
                  <v>178.8998838926093</v>
                </pt>
                <pt idx="305">
                  <v>186.5541256322157</v>
                </pt>
                <pt idx="306">
                  <v>177.4301487568371</v>
                </pt>
                <pt idx="307">
                  <v>199.3597177043114</v>
                </pt>
                <pt idx="308">
                  <v>212.6309558697473</v>
                </pt>
                <pt idx="309">
                  <v>219.5576292264605</v>
                </pt>
                <pt idx="310">
                  <v>220.7508655304005</v>
                </pt>
                <pt idx="311">
                  <v>205.3987077212061</v>
                </pt>
                <pt idx="312">
                  <v>200.974969427023</v>
                </pt>
                <pt idx="313">
                  <v>196.7112791514655</v>
                </pt>
                <pt idx="314">
                  <v>232.1885850962079</v>
                </pt>
                <pt idx="315">
                  <v>189.9738083531167</v>
                </pt>
                <pt idx="316">
                  <v>180.1076763663026</v>
                </pt>
                <pt idx="317">
                  <v>172.7444663453947</v>
                </pt>
                <pt idx="318">
                  <v>161.6705418848872</v>
                </pt>
                <pt idx="319">
                  <v>156.9557616857426</v>
                </pt>
                <pt idx="320">
                  <v>156.3882413214748</v>
                </pt>
                <pt idx="321">
                  <v>159.2986021638735</v>
                </pt>
                <pt idx="322">
                  <v>160.5064048238299</v>
                </pt>
                <pt idx="323">
                  <v>157.8725209855569</v>
                </pt>
                <pt idx="324">
                  <v>165.5267729114264</v>
                </pt>
                <pt idx="325">
                  <v>166.35622575151</v>
                </pt>
                <pt idx="326">
                  <v>181.8975526499191</v>
                </pt>
                <pt idx="327">
                  <v>169.9650775616257</v>
                </pt>
                <pt idx="328">
                  <v>170.9400455334684</v>
                </pt>
                <pt idx="329">
                  <v>164.5954588970392</v>
                </pt>
                <pt idx="330">
                  <v>152.7939442259321</v>
                </pt>
                <pt idx="331">
                  <v>165.2357411927278</v>
                </pt>
                <pt idx="332">
                  <v>155.5296790522456</v>
                </pt>
                <pt idx="333">
                  <v>155.8207224123876</v>
                </pt>
                <pt idx="334">
                  <v>152.8084989405049</v>
                </pt>
                <pt idx="335">
                  <v>148.079162571607</v>
                </pt>
                <pt idx="336">
                  <v>153.2159480032603</v>
                </pt>
                <pt idx="337">
                  <v>151.2369011752488</v>
                </pt>
                <pt idx="338">
                  <v>140.2648393442252</v>
                </pt>
                <pt idx="339">
                  <v>132.3486549425399</v>
                </pt>
                <pt idx="340">
                  <v>130.7625141041543</v>
                </pt>
                <pt idx="341">
                  <v>128.4633261282985</v>
                </pt>
                <pt idx="342">
                  <v>129.0453997519587</v>
                </pt>
                <pt idx="343">
                  <v>130.4860254585852</v>
                </pt>
                <pt idx="344">
                  <v>128.9871910799303</v>
                </pt>
                <pt idx="345">
                  <v>126.9790464642164</v>
                </pt>
                <pt idx="346">
                  <v>126.5861419297709</v>
                </pt>
                <pt idx="347">
                  <v>124.839929789873</v>
                </pt>
                <pt idx="348">
                  <v>127.561121543057</v>
                </pt>
                <pt idx="349">
                  <v>111.0302705030519</v>
                </pt>
                <pt idx="350">
                  <v>108.4691500513802</v>
                </pt>
                <pt idx="351">
                  <v>107.0721783022093</v>
                </pt>
                <pt idx="352">
                  <v>104.0599548303266</v>
                </pt>
                <pt idx="353">
                  <v>102.5029117796433</v>
                </pt>
                <pt idx="354">
                  <v>106.2281707475528</v>
                </pt>
                <pt idx="355">
                  <v>108.3672874218963</v>
                </pt>
                <pt idx="356">
                  <v>109.9243304725796</v>
                </pt>
                <pt idx="357">
                  <v>111.6559980841676</v>
                </pt>
                <pt idx="358">
                  <v>109.9534297154623</v>
                </pt>
                <pt idx="359">
                  <v>110.7537833126632</v>
                </pt>
                <pt idx="360">
                  <v>111.9615845174391</v>
                </pt>
                <pt idx="361">
                  <v>106.4610054356664</v>
                </pt>
                <pt idx="362">
                  <v>107.7270051262077</v>
                </pt>
                <pt idx="363">
                  <v>106.3591311647391</v>
                </pt>
                <pt idx="364">
                  <v>105.6752065530383</v>
                </pt>
                <pt idx="365">
                  <v>105.5733439235544</v>
                </pt>
                <pt idx="366">
                  <v>104.6274751945944</v>
                </pt>
                <pt idx="367">
                  <v>102.3282872187386</v>
                </pt>
                <pt idx="368">
                  <v>97.90453728311211</v>
                </pt>
                <pt idx="369">
                  <v>100</v>
                </pt>
              </numCache>
            </numRef>
          </val>
          <smooth val="0"/>
        </ser>
        <ser>
          <idx val="2"/>
          <order val="2"/>
          <tx>
            <strRef>
              <f>UAL!$L$1</f>
              <strCache>
                <ptCount val="1"/>
                <pt idx="0">
                  <v>UAL rtnOn $100</v>
                </pt>
              </strCache>
            </strRef>
          </tx>
          <spPr>
            <a:ln xmlns:a="http://schemas.openxmlformats.org/drawingml/2006/main" cmpd="sng">
              <a:solidFill>
                <a:srgbClr val="A5A5A5"/>
              </a:solidFill>
              <a:prstDash val="sysDot"/>
            </a:ln>
          </spPr>
          <marker>
            <symbol val="none"/>
            <spPr>
              <a:ln xmlns:a="http://schemas.openxmlformats.org/drawingml/2006/main">
                <a:prstDash val="solid"/>
              </a:ln>
            </spPr>
          </marker>
          <cat>
            <numRef>
              <f>Portfolio!$B$2:$B$504</f>
              <numCache>
                <formatCode>m/d/yyyy</formatCode>
                <ptCount val="503"/>
                <pt idx="0">
                  <v>44368</v>
                </pt>
                <pt idx="1">
                  <v>44365</v>
                </pt>
                <pt idx="2">
                  <v>44364</v>
                </pt>
                <pt idx="3">
                  <v>44363</v>
                </pt>
                <pt idx="4">
                  <v>44362</v>
                </pt>
                <pt idx="5">
                  <v>44361</v>
                </pt>
                <pt idx="6">
                  <v>44358</v>
                </pt>
                <pt idx="7">
                  <v>44357</v>
                </pt>
                <pt idx="8">
                  <v>44356</v>
                </pt>
                <pt idx="9">
                  <v>44355</v>
                </pt>
                <pt idx="10">
                  <v>44354</v>
                </pt>
                <pt idx="11">
                  <v>44351</v>
                </pt>
                <pt idx="12">
                  <v>44350</v>
                </pt>
                <pt idx="13">
                  <v>44349</v>
                </pt>
                <pt idx="14">
                  <v>44348</v>
                </pt>
                <pt idx="15">
                  <v>44344</v>
                </pt>
                <pt idx="16">
                  <v>44343</v>
                </pt>
                <pt idx="17">
                  <v>44342</v>
                </pt>
                <pt idx="18">
                  <v>44341</v>
                </pt>
                <pt idx="19">
                  <v>44340</v>
                </pt>
                <pt idx="20">
                  <v>44337</v>
                </pt>
                <pt idx="21">
                  <v>44336</v>
                </pt>
                <pt idx="22">
                  <v>44335</v>
                </pt>
                <pt idx="23">
                  <v>44334</v>
                </pt>
                <pt idx="24">
                  <v>44333</v>
                </pt>
                <pt idx="25">
                  <v>44330</v>
                </pt>
                <pt idx="26">
                  <v>44329</v>
                </pt>
                <pt idx="27">
                  <v>44328</v>
                </pt>
                <pt idx="28">
                  <v>44327</v>
                </pt>
                <pt idx="29">
                  <v>44326</v>
                </pt>
                <pt idx="30">
                  <v>44323</v>
                </pt>
                <pt idx="31">
                  <v>44322</v>
                </pt>
                <pt idx="32">
                  <v>44321</v>
                </pt>
                <pt idx="33">
                  <v>44320</v>
                </pt>
                <pt idx="34">
                  <v>44319</v>
                </pt>
                <pt idx="35">
                  <v>44316</v>
                </pt>
                <pt idx="36">
                  <v>44315</v>
                </pt>
                <pt idx="37">
                  <v>44314</v>
                </pt>
                <pt idx="38">
                  <v>44313</v>
                </pt>
                <pt idx="39">
                  <v>44312</v>
                </pt>
                <pt idx="40">
                  <v>44309</v>
                </pt>
                <pt idx="41">
                  <v>44308</v>
                </pt>
                <pt idx="42">
                  <v>44307</v>
                </pt>
                <pt idx="43">
                  <v>44306</v>
                </pt>
                <pt idx="44">
                  <v>44305</v>
                </pt>
                <pt idx="45">
                  <v>44302</v>
                </pt>
                <pt idx="46">
                  <v>44301</v>
                </pt>
                <pt idx="47">
                  <v>44300</v>
                </pt>
                <pt idx="48">
                  <v>44299</v>
                </pt>
                <pt idx="49">
                  <v>44298</v>
                </pt>
                <pt idx="50">
                  <v>44295</v>
                </pt>
                <pt idx="51">
                  <v>44294</v>
                </pt>
                <pt idx="52">
                  <v>44293</v>
                </pt>
                <pt idx="53">
                  <v>44292</v>
                </pt>
                <pt idx="54">
                  <v>44291</v>
                </pt>
                <pt idx="55">
                  <v>44287</v>
                </pt>
                <pt idx="56">
                  <v>44286</v>
                </pt>
                <pt idx="57">
                  <v>44285</v>
                </pt>
                <pt idx="58">
                  <v>44284</v>
                </pt>
                <pt idx="59">
                  <v>44281</v>
                </pt>
                <pt idx="60">
                  <v>44280</v>
                </pt>
                <pt idx="61">
                  <v>44279</v>
                </pt>
                <pt idx="62">
                  <v>44278</v>
                </pt>
                <pt idx="63">
                  <v>44277</v>
                </pt>
                <pt idx="64">
                  <v>44274</v>
                </pt>
                <pt idx="65">
                  <v>44273</v>
                </pt>
                <pt idx="66">
                  <v>44272</v>
                </pt>
                <pt idx="67">
                  <v>44271</v>
                </pt>
                <pt idx="68">
                  <v>44270</v>
                </pt>
                <pt idx="69">
                  <v>44267</v>
                </pt>
                <pt idx="70">
                  <v>44266</v>
                </pt>
                <pt idx="71">
                  <v>44265</v>
                </pt>
                <pt idx="72">
                  <v>44264</v>
                </pt>
                <pt idx="73">
                  <v>44263</v>
                </pt>
                <pt idx="74">
                  <v>44260</v>
                </pt>
                <pt idx="75">
                  <v>44259</v>
                </pt>
                <pt idx="76">
                  <v>44258</v>
                </pt>
                <pt idx="77">
                  <v>44257</v>
                </pt>
                <pt idx="78">
                  <v>44256</v>
                </pt>
                <pt idx="79">
                  <v>44253</v>
                </pt>
                <pt idx="80">
                  <v>44252</v>
                </pt>
                <pt idx="81">
                  <v>44251</v>
                </pt>
                <pt idx="82">
                  <v>44250</v>
                </pt>
                <pt idx="83">
                  <v>44249</v>
                </pt>
                <pt idx="84">
                  <v>44246</v>
                </pt>
                <pt idx="85">
                  <v>44245</v>
                </pt>
                <pt idx="86">
                  <v>44244</v>
                </pt>
                <pt idx="87">
                  <v>44243</v>
                </pt>
                <pt idx="88">
                  <v>44239</v>
                </pt>
                <pt idx="89">
                  <v>44238</v>
                </pt>
                <pt idx="90">
                  <v>44237</v>
                </pt>
                <pt idx="91">
                  <v>44236</v>
                </pt>
                <pt idx="92">
                  <v>44235</v>
                </pt>
                <pt idx="93">
                  <v>44232</v>
                </pt>
                <pt idx="94">
                  <v>44231</v>
                </pt>
                <pt idx="95">
                  <v>44230</v>
                </pt>
                <pt idx="96">
                  <v>44229</v>
                </pt>
                <pt idx="97">
                  <v>44228</v>
                </pt>
                <pt idx="98">
                  <v>44225</v>
                </pt>
                <pt idx="99">
                  <v>44224</v>
                </pt>
                <pt idx="100">
                  <v>44223</v>
                </pt>
                <pt idx="101">
                  <v>44222</v>
                </pt>
                <pt idx="102">
                  <v>44221</v>
                </pt>
                <pt idx="103">
                  <v>44218</v>
                </pt>
                <pt idx="104">
                  <v>44217</v>
                </pt>
                <pt idx="105">
                  <v>44216</v>
                </pt>
                <pt idx="106">
                  <v>44215</v>
                </pt>
                <pt idx="107">
                  <v>44211</v>
                </pt>
                <pt idx="108">
                  <v>44210</v>
                </pt>
                <pt idx="109">
                  <v>44209</v>
                </pt>
                <pt idx="110">
                  <v>44208</v>
                </pt>
                <pt idx="111">
                  <v>44207</v>
                </pt>
                <pt idx="112">
                  <v>44204</v>
                </pt>
                <pt idx="113">
                  <v>44203</v>
                </pt>
                <pt idx="114">
                  <v>44202</v>
                </pt>
                <pt idx="115">
                  <v>44201</v>
                </pt>
                <pt idx="116">
                  <v>44200</v>
                </pt>
                <pt idx="117">
                  <v>44196</v>
                </pt>
                <pt idx="118">
                  <v>44195</v>
                </pt>
                <pt idx="119">
                  <v>44194</v>
                </pt>
                <pt idx="120">
                  <v>44193</v>
                </pt>
                <pt idx="121">
                  <v>44189</v>
                </pt>
                <pt idx="122">
                  <v>44188</v>
                </pt>
                <pt idx="123">
                  <v>44187</v>
                </pt>
                <pt idx="124">
                  <v>44186</v>
                </pt>
                <pt idx="125">
                  <v>44183</v>
                </pt>
                <pt idx="126">
                  <v>44182</v>
                </pt>
                <pt idx="127">
                  <v>44181</v>
                </pt>
                <pt idx="128">
                  <v>44180</v>
                </pt>
                <pt idx="129">
                  <v>44179</v>
                </pt>
                <pt idx="130">
                  <v>44176</v>
                </pt>
                <pt idx="131">
                  <v>44175</v>
                </pt>
                <pt idx="132">
                  <v>44174</v>
                </pt>
                <pt idx="133">
                  <v>44173</v>
                </pt>
                <pt idx="134">
                  <v>44172</v>
                </pt>
                <pt idx="135">
                  <v>44169</v>
                </pt>
                <pt idx="136">
                  <v>44168</v>
                </pt>
                <pt idx="137">
                  <v>44167</v>
                </pt>
                <pt idx="138">
                  <v>44166</v>
                </pt>
                <pt idx="139">
                  <v>44165</v>
                </pt>
                <pt idx="140">
                  <v>44162</v>
                </pt>
                <pt idx="141">
                  <v>44160</v>
                </pt>
                <pt idx="142">
                  <v>44159</v>
                </pt>
                <pt idx="143">
                  <v>44158</v>
                </pt>
                <pt idx="144">
                  <v>44155</v>
                </pt>
                <pt idx="145">
                  <v>44154</v>
                </pt>
                <pt idx="146">
                  <v>44153</v>
                </pt>
                <pt idx="147">
                  <v>44152</v>
                </pt>
                <pt idx="148">
                  <v>44151</v>
                </pt>
                <pt idx="149">
                  <v>44148</v>
                </pt>
                <pt idx="150">
                  <v>44147</v>
                </pt>
                <pt idx="151">
                  <v>44146</v>
                </pt>
                <pt idx="152">
                  <v>44145</v>
                </pt>
                <pt idx="153">
                  <v>44144</v>
                </pt>
                <pt idx="154">
                  <v>44141</v>
                </pt>
                <pt idx="155">
                  <v>44140</v>
                </pt>
                <pt idx="156">
                  <v>44139</v>
                </pt>
                <pt idx="157">
                  <v>44138</v>
                </pt>
                <pt idx="158">
                  <v>44137</v>
                </pt>
                <pt idx="159">
                  <v>44134</v>
                </pt>
                <pt idx="160">
                  <v>44133</v>
                </pt>
                <pt idx="161">
                  <v>44132</v>
                </pt>
                <pt idx="162">
                  <v>44131</v>
                </pt>
                <pt idx="163">
                  <v>44130</v>
                </pt>
                <pt idx="164">
                  <v>44127</v>
                </pt>
                <pt idx="165">
                  <v>44126</v>
                </pt>
                <pt idx="166">
                  <v>44125</v>
                </pt>
                <pt idx="167">
                  <v>44124</v>
                </pt>
                <pt idx="168">
                  <v>44123</v>
                </pt>
                <pt idx="169">
                  <v>44120</v>
                </pt>
                <pt idx="170">
                  <v>44119</v>
                </pt>
                <pt idx="171">
                  <v>44118</v>
                </pt>
                <pt idx="172">
                  <v>44117</v>
                </pt>
                <pt idx="173">
                  <v>44116</v>
                </pt>
                <pt idx="174">
                  <v>44113</v>
                </pt>
                <pt idx="175">
                  <v>44112</v>
                </pt>
                <pt idx="176">
                  <v>44111</v>
                </pt>
                <pt idx="177">
                  <v>44110</v>
                </pt>
                <pt idx="178">
                  <v>44109</v>
                </pt>
                <pt idx="179">
                  <v>44106</v>
                </pt>
                <pt idx="180">
                  <v>44105</v>
                </pt>
                <pt idx="181">
                  <v>44104</v>
                </pt>
                <pt idx="182">
                  <v>44103</v>
                </pt>
                <pt idx="183">
                  <v>44102</v>
                </pt>
                <pt idx="184">
                  <v>44099</v>
                </pt>
                <pt idx="185">
                  <v>44098</v>
                </pt>
                <pt idx="186">
                  <v>44097</v>
                </pt>
                <pt idx="187">
                  <v>44096</v>
                </pt>
                <pt idx="188">
                  <v>44095</v>
                </pt>
                <pt idx="189">
                  <v>44092</v>
                </pt>
                <pt idx="190">
                  <v>44091</v>
                </pt>
                <pt idx="191">
                  <v>44090</v>
                </pt>
                <pt idx="192">
                  <v>44089</v>
                </pt>
                <pt idx="193">
                  <v>44088</v>
                </pt>
                <pt idx="194">
                  <v>44085</v>
                </pt>
                <pt idx="195">
                  <v>44084</v>
                </pt>
                <pt idx="196">
                  <v>44083</v>
                </pt>
                <pt idx="197">
                  <v>44082</v>
                </pt>
                <pt idx="198">
                  <v>44078</v>
                </pt>
                <pt idx="199">
                  <v>44077</v>
                </pt>
                <pt idx="200">
                  <v>44076</v>
                </pt>
                <pt idx="201">
                  <v>44075</v>
                </pt>
                <pt idx="202">
                  <v>44074</v>
                </pt>
                <pt idx="203">
                  <v>44071</v>
                </pt>
                <pt idx="204">
                  <v>44070</v>
                </pt>
                <pt idx="205">
                  <v>44069</v>
                </pt>
                <pt idx="206">
                  <v>44068</v>
                </pt>
                <pt idx="207">
                  <v>44067</v>
                </pt>
                <pt idx="208">
                  <v>44064</v>
                </pt>
                <pt idx="209">
                  <v>44063</v>
                </pt>
                <pt idx="210">
                  <v>44062</v>
                </pt>
                <pt idx="211">
                  <v>44061</v>
                </pt>
                <pt idx="212">
                  <v>44060</v>
                </pt>
                <pt idx="213">
                  <v>44057</v>
                </pt>
                <pt idx="214">
                  <v>44056</v>
                </pt>
                <pt idx="215">
                  <v>44055</v>
                </pt>
                <pt idx="216">
                  <v>44054</v>
                </pt>
                <pt idx="217">
                  <v>44053</v>
                </pt>
                <pt idx="218">
                  <v>44050</v>
                </pt>
                <pt idx="219">
                  <v>44049</v>
                </pt>
                <pt idx="220">
                  <v>44048</v>
                </pt>
                <pt idx="221">
                  <v>44047</v>
                </pt>
                <pt idx="222">
                  <v>44046</v>
                </pt>
                <pt idx="223">
                  <v>44043</v>
                </pt>
                <pt idx="224">
                  <v>44042</v>
                </pt>
                <pt idx="225">
                  <v>44041</v>
                </pt>
                <pt idx="226">
                  <v>44040</v>
                </pt>
                <pt idx="227">
                  <v>44039</v>
                </pt>
                <pt idx="228">
                  <v>44036</v>
                </pt>
                <pt idx="229">
                  <v>44035</v>
                </pt>
                <pt idx="230">
                  <v>44034</v>
                </pt>
                <pt idx="231">
                  <v>44033</v>
                </pt>
                <pt idx="232">
                  <v>44032</v>
                </pt>
                <pt idx="233">
                  <v>44029</v>
                </pt>
                <pt idx="234">
                  <v>44028</v>
                </pt>
                <pt idx="235">
                  <v>44027</v>
                </pt>
                <pt idx="236">
                  <v>44026</v>
                </pt>
                <pt idx="237">
                  <v>44025</v>
                </pt>
                <pt idx="238">
                  <v>44022</v>
                </pt>
                <pt idx="239">
                  <v>44021</v>
                </pt>
                <pt idx="240">
                  <v>44020</v>
                </pt>
                <pt idx="241">
                  <v>44019</v>
                </pt>
                <pt idx="242">
                  <v>44018</v>
                </pt>
                <pt idx="243">
                  <v>44014</v>
                </pt>
                <pt idx="244">
                  <v>44013</v>
                </pt>
                <pt idx="245">
                  <v>44012</v>
                </pt>
                <pt idx="246">
                  <v>44011</v>
                </pt>
                <pt idx="247">
                  <v>44008</v>
                </pt>
                <pt idx="248">
                  <v>44007</v>
                </pt>
                <pt idx="249">
                  <v>44006</v>
                </pt>
                <pt idx="250">
                  <v>44005</v>
                </pt>
                <pt idx="251">
                  <v>44004</v>
                </pt>
                <pt idx="252">
                  <v>44001</v>
                </pt>
                <pt idx="253">
                  <v>44000</v>
                </pt>
                <pt idx="254">
                  <v>43999</v>
                </pt>
                <pt idx="255">
                  <v>43998</v>
                </pt>
                <pt idx="256">
                  <v>43997</v>
                </pt>
                <pt idx="257">
                  <v>43994</v>
                </pt>
                <pt idx="258">
                  <v>43993</v>
                </pt>
                <pt idx="259">
                  <v>43992</v>
                </pt>
                <pt idx="260">
                  <v>43991</v>
                </pt>
                <pt idx="261">
                  <v>43990</v>
                </pt>
                <pt idx="262">
                  <v>43987</v>
                </pt>
                <pt idx="263">
                  <v>43986</v>
                </pt>
                <pt idx="264">
                  <v>43985</v>
                </pt>
                <pt idx="265">
                  <v>43984</v>
                </pt>
                <pt idx="266">
                  <v>43983</v>
                </pt>
                <pt idx="267">
                  <v>43980</v>
                </pt>
                <pt idx="268">
                  <v>43979</v>
                </pt>
                <pt idx="269">
                  <v>43978</v>
                </pt>
                <pt idx="270">
                  <v>43977</v>
                </pt>
                <pt idx="271">
                  <v>43973</v>
                </pt>
                <pt idx="272">
                  <v>43972</v>
                </pt>
                <pt idx="273">
                  <v>43971</v>
                </pt>
                <pt idx="274">
                  <v>43970</v>
                </pt>
                <pt idx="275">
                  <v>43969</v>
                </pt>
                <pt idx="276">
                  <v>43966</v>
                </pt>
                <pt idx="277">
                  <v>43965</v>
                </pt>
                <pt idx="278">
                  <v>43964</v>
                </pt>
                <pt idx="279">
                  <v>43963</v>
                </pt>
                <pt idx="280">
                  <v>43962</v>
                </pt>
                <pt idx="281">
                  <v>43959</v>
                </pt>
                <pt idx="282">
                  <v>43958</v>
                </pt>
                <pt idx="283">
                  <v>43957</v>
                </pt>
                <pt idx="284">
                  <v>43956</v>
                </pt>
                <pt idx="285">
                  <v>43955</v>
                </pt>
                <pt idx="286">
                  <v>43952</v>
                </pt>
                <pt idx="287">
                  <v>43951</v>
                </pt>
                <pt idx="288">
                  <v>43950</v>
                </pt>
                <pt idx="289">
                  <v>43949</v>
                </pt>
                <pt idx="290">
                  <v>43948</v>
                </pt>
                <pt idx="291">
                  <v>43945</v>
                </pt>
                <pt idx="292">
                  <v>43944</v>
                </pt>
                <pt idx="293">
                  <v>43943</v>
                </pt>
                <pt idx="294">
                  <v>43942</v>
                </pt>
                <pt idx="295">
                  <v>43941</v>
                </pt>
                <pt idx="296">
                  <v>43938</v>
                </pt>
                <pt idx="297">
                  <v>43937</v>
                </pt>
                <pt idx="298">
                  <v>43936</v>
                </pt>
                <pt idx="299">
                  <v>43935</v>
                </pt>
                <pt idx="300">
                  <v>43934</v>
                </pt>
                <pt idx="301">
                  <v>43930</v>
                </pt>
                <pt idx="302">
                  <v>43929</v>
                </pt>
                <pt idx="303">
                  <v>43928</v>
                </pt>
                <pt idx="304">
                  <v>43927</v>
                </pt>
                <pt idx="305">
                  <v>43924</v>
                </pt>
                <pt idx="306">
                  <v>43923</v>
                </pt>
                <pt idx="307">
                  <v>43922</v>
                </pt>
                <pt idx="308">
                  <v>43921</v>
                </pt>
                <pt idx="309">
                  <v>43920</v>
                </pt>
                <pt idx="310">
                  <v>43917</v>
                </pt>
                <pt idx="311">
                  <v>43916</v>
                </pt>
                <pt idx="312">
                  <v>43915</v>
                </pt>
                <pt idx="313">
                  <v>43914</v>
                </pt>
                <pt idx="314">
                  <v>43913</v>
                </pt>
                <pt idx="315">
                  <v>43910</v>
                </pt>
                <pt idx="316">
                  <v>43909</v>
                </pt>
                <pt idx="317">
                  <v>43908</v>
                </pt>
                <pt idx="318">
                  <v>43907</v>
                </pt>
                <pt idx="319">
                  <v>43906</v>
                </pt>
                <pt idx="320">
                  <v>43903</v>
                </pt>
                <pt idx="321">
                  <v>43902</v>
                </pt>
                <pt idx="322">
                  <v>43901</v>
                </pt>
                <pt idx="323">
                  <v>43900</v>
                </pt>
                <pt idx="324">
                  <v>43899</v>
                </pt>
                <pt idx="325">
                  <v>43896</v>
                </pt>
                <pt idx="326">
                  <v>43895</v>
                </pt>
                <pt idx="327">
                  <v>43894</v>
                </pt>
                <pt idx="328">
                  <v>43893</v>
                </pt>
                <pt idx="329">
                  <v>43892</v>
                </pt>
                <pt idx="330">
                  <v>43889</v>
                </pt>
                <pt idx="331">
                  <v>43888</v>
                </pt>
                <pt idx="332">
                  <v>43887</v>
                </pt>
                <pt idx="333">
                  <v>43886</v>
                </pt>
                <pt idx="334">
                  <v>43885</v>
                </pt>
                <pt idx="335">
                  <v>43882</v>
                </pt>
                <pt idx="336">
                  <v>43881</v>
                </pt>
                <pt idx="337">
                  <v>43880</v>
                </pt>
                <pt idx="338">
                  <v>43879</v>
                </pt>
                <pt idx="339">
                  <v>43875</v>
                </pt>
                <pt idx="340">
                  <v>43874</v>
                </pt>
                <pt idx="341">
                  <v>43873</v>
                </pt>
                <pt idx="342">
                  <v>43872</v>
                </pt>
                <pt idx="343">
                  <v>43871</v>
                </pt>
                <pt idx="344">
                  <v>43868</v>
                </pt>
                <pt idx="345">
                  <v>43867</v>
                </pt>
                <pt idx="346">
                  <v>43866</v>
                </pt>
                <pt idx="347">
                  <v>43865</v>
                </pt>
                <pt idx="348">
                  <v>43864</v>
                </pt>
                <pt idx="349">
                  <v>43861</v>
                </pt>
                <pt idx="350">
                  <v>43860</v>
                </pt>
                <pt idx="351">
                  <v>43859</v>
                </pt>
                <pt idx="352">
                  <v>43858</v>
                </pt>
                <pt idx="353">
                  <v>43857</v>
                </pt>
                <pt idx="354">
                  <v>43854</v>
                </pt>
                <pt idx="355">
                  <v>43853</v>
                </pt>
                <pt idx="356">
                  <v>43852</v>
                </pt>
                <pt idx="357">
                  <v>43851</v>
                </pt>
                <pt idx="358">
                  <v>43847</v>
                </pt>
                <pt idx="359">
                  <v>43846</v>
                </pt>
                <pt idx="360">
                  <v>43845</v>
                </pt>
                <pt idx="361">
                  <v>43844</v>
                </pt>
                <pt idx="362">
                  <v>43843</v>
                </pt>
                <pt idx="363">
                  <v>43840</v>
                </pt>
                <pt idx="364">
                  <v>43839</v>
                </pt>
                <pt idx="365">
                  <v>43838</v>
                </pt>
                <pt idx="366">
                  <v>43837</v>
                </pt>
                <pt idx="367">
                  <v>43836</v>
                </pt>
                <pt idx="368">
                  <v>43833</v>
                </pt>
                <pt idx="369">
                  <v>43832</v>
                </pt>
                <pt idx="370">
                  <v>43830</v>
                </pt>
                <pt idx="371">
                  <v>43829</v>
                </pt>
                <pt idx="372">
                  <v>43826</v>
                </pt>
                <pt idx="373">
                  <v>43825</v>
                </pt>
                <pt idx="374">
                  <v>43823</v>
                </pt>
                <pt idx="375">
                  <v>43822</v>
                </pt>
                <pt idx="376">
                  <v>43819</v>
                </pt>
                <pt idx="377">
                  <v>43818</v>
                </pt>
                <pt idx="378">
                  <v>43817</v>
                </pt>
                <pt idx="379">
                  <v>43816</v>
                </pt>
                <pt idx="380">
                  <v>43815</v>
                </pt>
                <pt idx="381">
                  <v>43812</v>
                </pt>
                <pt idx="382">
                  <v>43811</v>
                </pt>
                <pt idx="383">
                  <v>43810</v>
                </pt>
                <pt idx="384">
                  <v>43809</v>
                </pt>
                <pt idx="385">
                  <v>43808</v>
                </pt>
                <pt idx="386">
                  <v>43805</v>
                </pt>
                <pt idx="387">
                  <v>43804</v>
                </pt>
                <pt idx="388">
                  <v>43803</v>
                </pt>
                <pt idx="389">
                  <v>43802</v>
                </pt>
                <pt idx="390">
                  <v>43801</v>
                </pt>
                <pt idx="391">
                  <v>43798</v>
                </pt>
                <pt idx="392">
                  <v>43796</v>
                </pt>
                <pt idx="393">
                  <v>43795</v>
                </pt>
                <pt idx="394">
                  <v>43794</v>
                </pt>
                <pt idx="395">
                  <v>43791</v>
                </pt>
                <pt idx="396">
                  <v>43790</v>
                </pt>
                <pt idx="397">
                  <v>43789</v>
                </pt>
                <pt idx="398">
                  <v>43788</v>
                </pt>
                <pt idx="399">
                  <v>43787</v>
                </pt>
                <pt idx="400">
                  <v>43784</v>
                </pt>
                <pt idx="401">
                  <v>43783</v>
                </pt>
                <pt idx="402">
                  <v>43782</v>
                </pt>
                <pt idx="403">
                  <v>43781</v>
                </pt>
                <pt idx="404">
                  <v>43780</v>
                </pt>
                <pt idx="405">
                  <v>43777</v>
                </pt>
                <pt idx="406">
                  <v>43776</v>
                </pt>
                <pt idx="407">
                  <v>43775</v>
                </pt>
                <pt idx="408">
                  <v>43774</v>
                </pt>
                <pt idx="409">
                  <v>43773</v>
                </pt>
                <pt idx="410">
                  <v>43770</v>
                </pt>
                <pt idx="411">
                  <v>43769</v>
                </pt>
                <pt idx="412">
                  <v>43768</v>
                </pt>
                <pt idx="413">
                  <v>43767</v>
                </pt>
                <pt idx="414">
                  <v>43766</v>
                </pt>
                <pt idx="415">
                  <v>43763</v>
                </pt>
                <pt idx="416">
                  <v>43762</v>
                </pt>
                <pt idx="417">
                  <v>43761</v>
                </pt>
                <pt idx="418">
                  <v>43760</v>
                </pt>
                <pt idx="419">
                  <v>43759</v>
                </pt>
                <pt idx="420">
                  <v>43756</v>
                </pt>
                <pt idx="421">
                  <v>43755</v>
                </pt>
                <pt idx="422">
                  <v>43754</v>
                </pt>
                <pt idx="423">
                  <v>43753</v>
                </pt>
                <pt idx="424">
                  <v>43752</v>
                </pt>
                <pt idx="425">
                  <v>43749</v>
                </pt>
                <pt idx="426">
                  <v>43748</v>
                </pt>
                <pt idx="427">
                  <v>43747</v>
                </pt>
                <pt idx="428">
                  <v>43746</v>
                </pt>
                <pt idx="429">
                  <v>43745</v>
                </pt>
                <pt idx="430">
                  <v>43742</v>
                </pt>
                <pt idx="431">
                  <v>43741</v>
                </pt>
                <pt idx="432">
                  <v>43740</v>
                </pt>
                <pt idx="433">
                  <v>43739</v>
                </pt>
                <pt idx="434">
                  <v>43738</v>
                </pt>
                <pt idx="435">
                  <v>43735</v>
                </pt>
                <pt idx="436">
                  <v>43734</v>
                </pt>
                <pt idx="437">
                  <v>43733</v>
                </pt>
                <pt idx="438">
                  <v>43732</v>
                </pt>
                <pt idx="439">
                  <v>43731</v>
                </pt>
                <pt idx="440">
                  <v>43728</v>
                </pt>
                <pt idx="441">
                  <v>43727</v>
                </pt>
                <pt idx="442">
                  <v>43726</v>
                </pt>
                <pt idx="443">
                  <v>43725</v>
                </pt>
                <pt idx="444">
                  <v>43724</v>
                </pt>
                <pt idx="445">
                  <v>43721</v>
                </pt>
                <pt idx="446">
                  <v>43720</v>
                </pt>
                <pt idx="447">
                  <v>43719</v>
                </pt>
                <pt idx="448">
                  <v>43718</v>
                </pt>
                <pt idx="449">
                  <v>43717</v>
                </pt>
                <pt idx="450">
                  <v>43714</v>
                </pt>
                <pt idx="451">
                  <v>43713</v>
                </pt>
                <pt idx="452">
                  <v>43712</v>
                </pt>
                <pt idx="453">
                  <v>43711</v>
                </pt>
                <pt idx="454">
                  <v>43707</v>
                </pt>
                <pt idx="455">
                  <v>43706</v>
                </pt>
                <pt idx="456">
                  <v>43705</v>
                </pt>
                <pt idx="457">
                  <v>43704</v>
                </pt>
                <pt idx="458">
                  <v>43703</v>
                </pt>
                <pt idx="459">
                  <v>43700</v>
                </pt>
                <pt idx="460">
                  <v>43699</v>
                </pt>
                <pt idx="461">
                  <v>43698</v>
                </pt>
                <pt idx="462">
                  <v>43697</v>
                </pt>
                <pt idx="463">
                  <v>43696</v>
                </pt>
                <pt idx="464">
                  <v>43693</v>
                </pt>
                <pt idx="465">
                  <v>43692</v>
                </pt>
                <pt idx="466">
                  <v>43691</v>
                </pt>
                <pt idx="467">
                  <v>43690</v>
                </pt>
                <pt idx="468">
                  <v>43689</v>
                </pt>
                <pt idx="469">
                  <v>43686</v>
                </pt>
                <pt idx="470">
                  <v>43685</v>
                </pt>
                <pt idx="471">
                  <v>43684</v>
                </pt>
                <pt idx="472">
                  <v>43683</v>
                </pt>
                <pt idx="473">
                  <v>43682</v>
                </pt>
                <pt idx="474">
                  <v>43679</v>
                </pt>
                <pt idx="475">
                  <v>43678</v>
                </pt>
                <pt idx="476">
                  <v>43677</v>
                </pt>
                <pt idx="477">
                  <v>43676</v>
                </pt>
                <pt idx="478">
                  <v>43675</v>
                </pt>
                <pt idx="479">
                  <v>43672</v>
                </pt>
                <pt idx="480">
                  <v>43671</v>
                </pt>
                <pt idx="481">
                  <v>43670</v>
                </pt>
                <pt idx="482">
                  <v>43669</v>
                </pt>
                <pt idx="483">
                  <v>43668</v>
                </pt>
                <pt idx="484">
                  <v>43665</v>
                </pt>
                <pt idx="485">
                  <v>43664</v>
                </pt>
                <pt idx="486">
                  <v>43663</v>
                </pt>
                <pt idx="487">
                  <v>43662</v>
                </pt>
                <pt idx="488">
                  <v>43661</v>
                </pt>
                <pt idx="489">
                  <v>43658</v>
                </pt>
                <pt idx="490">
                  <v>43657</v>
                </pt>
                <pt idx="491">
                  <v>43656</v>
                </pt>
                <pt idx="492">
                  <v>43655</v>
                </pt>
                <pt idx="493">
                  <v>43654</v>
                </pt>
                <pt idx="494">
                  <v>43651</v>
                </pt>
                <pt idx="495">
                  <v>43649</v>
                </pt>
                <pt idx="496">
                  <v>43648</v>
                </pt>
                <pt idx="497">
                  <v>43647</v>
                </pt>
                <pt idx="498">
                  <v>43644</v>
                </pt>
                <pt idx="499">
                  <v>43643</v>
                </pt>
                <pt idx="500">
                  <v>43642</v>
                </pt>
                <pt idx="501">
                  <v>43641</v>
                </pt>
                <pt idx="502">
                  <v>43640</v>
                </pt>
              </numCache>
            </numRef>
          </cat>
          <val>
            <numRef>
              <f>UAL!$L$2:$L$504</f>
              <numCache>
                <formatCode>_("$"* #,##0.00_);_("$"* \(#,##0.00\);_("$"* "-"??_);_(@_)</formatCode>
                <ptCount val="503"/>
                <pt idx="0">
                  <v>62.0570539794307</v>
                </pt>
                <pt idx="1">
                  <v>61.19901852460486</v>
                </pt>
                <pt idx="2">
                  <v>60.44127836954044</v>
                </pt>
                <pt idx="3">
                  <v>61.95676313699052</v>
                </pt>
                <pt idx="4">
                  <v>61.61132408315858</v>
                </pt>
                <pt idx="5">
                  <v>62.11277383803823</v>
                </pt>
                <pt idx="6">
                  <v>62.98194925299646</v>
                </pt>
                <pt idx="7">
                  <v>62.69222114312955</v>
                </pt>
                <pt idx="8">
                  <v>63.77312377475207</v>
                </pt>
                <pt idx="9">
                  <v>64.33028893091799</v>
                </pt>
                <pt idx="10">
                  <v>63.85112578228498</v>
                </pt>
                <pt idx="11">
                  <v>63.43882468105251</v>
                </pt>
                <pt idx="12">
                  <v>64.33028893091799</v>
                </pt>
                <pt idx="13">
                  <v>67.18297564481784</v>
                </pt>
                <pt idx="14">
                  <v>66.49208750818116</v>
                </pt>
                <pt idx="15">
                  <v>65.0211714959031</v>
                </pt>
                <pt idx="16">
                  <v>65.8903524825129</v>
                </pt>
                <pt idx="17">
                  <v>64.64229918971027</v>
                </pt>
                <pt idx="18">
                  <v>63.49454119666908</v>
                </pt>
                <pt idx="19">
                  <v>62.55850261998002</v>
                </pt>
                <pt idx="20">
                  <v>61.62246515762126</v>
                </pt>
                <pt idx="21">
                  <v>61.38845690636189</v>
                </pt>
                <pt idx="22">
                  <v>62.16848923932449</v>
                </pt>
                <pt idx="23">
                  <v>62.82594412360028</v>
                </pt>
                <pt idx="24">
                  <v>63.03766576861302</v>
                </pt>
                <pt idx="25">
                  <v>61.60017855137461</v>
                </pt>
                <pt idx="26">
                  <v>58.42433827555914</v>
                </pt>
                <pt idx="27">
                  <v>56.84198700338728</v>
                </pt>
                <pt idx="28">
                  <v>58.72520857421905</v>
                </pt>
                <pt idx="29">
                  <v>60.20726566095978</v>
                </pt>
                <pt idx="30">
                  <v>60.9872979939224</v>
                </pt>
                <pt idx="31">
                  <v>59.11522195487457</v>
                </pt>
                <pt idx="32">
                  <v>59.3603757379179</v>
                </pt>
                <pt idx="33">
                  <v>58.8366393767916</v>
                </pt>
                <pt idx="34">
                  <v>60.68642769526249</v>
                </pt>
                <pt idx="35">
                  <v>60.61957121951352</v>
                </pt>
                <pt idx="36">
                  <v>59.82839335476696</v>
                </pt>
                <pt idx="37">
                  <v>59.67238711104049</v>
                </pt>
                <pt idx="38">
                  <v>59.59438510350757</v>
                </pt>
                <pt idx="39">
                  <v>59.92868308287681</v>
                </pt>
                <pt idx="40">
                  <v>59.1820840022751</v>
                </pt>
                <pt idx="41">
                  <v>56.86427472396422</v>
                </pt>
                <pt idx="42">
                  <v>57.78917111186028</v>
                </pt>
                <pt idx="43">
                  <v>56.05081359596197</v>
                </pt>
                <pt idx="44">
                  <v>61.2770261037893</v>
                </pt>
                <pt idx="45">
                  <v>62.25763343565039</v>
                </pt>
                <pt idx="46">
                  <v>62.53621601373335</v>
                </pt>
                <pt idx="47">
                  <v>63.42767914926853</v>
                </pt>
                <pt idx="48">
                  <v>63.13795549672287</v>
                </pt>
                <pt idx="49">
                  <v>62.58079034055695</v>
                </pt>
                <pt idx="50">
                  <v>65.11032014955026</v>
                </pt>
                <pt idx="51">
                  <v>66.22465046188212</v>
                </pt>
                <pt idx="52">
                  <v>66.38065670560859</v>
                </pt>
                <pt idx="53">
                  <v>66.28036697749872</v>
                </pt>
                <pt idx="54">
                  <v>66.06864533248599</v>
                </pt>
                <pt idx="55">
                  <v>64.43057865902784</v>
                </pt>
                <pt idx="56">
                  <v>64.11856728590523</v>
                </pt>
                <pt idx="57">
                  <v>64.86516636650695</v>
                </pt>
                <pt idx="58">
                  <v>62.62536466738054</v>
                </pt>
                <pt idx="59">
                  <v>63.32739387847993</v>
                </pt>
                <pt idx="60">
                  <v>62.45821289187015</v>
                </pt>
                <pt idx="61">
                  <v>59.98440294148436</v>
                </pt>
                <pt idx="62">
                  <v>60.57499689268992</v>
                </pt>
                <pt idx="63">
                  <v>64.99888934697771</v>
                </pt>
                <pt idx="64">
                  <v>67.71785308040681</v>
                </pt>
                <pt idx="65">
                  <v>67.77356959602341</v>
                </pt>
                <pt idx="66">
                  <v>69.58992911945465</v>
                </pt>
                <pt idx="67">
                  <v>66.64809709489856</v>
                </pt>
                <pt idx="68">
                  <v>67.90728811917293</v>
                </pt>
                <pt idx="69">
                  <v>62.72565439549043</v>
                </pt>
                <pt idx="70">
                  <v>60.2406977989904</v>
                </pt>
                <pt idx="71">
                  <v>60.08468821227301</v>
                </pt>
                <pt idx="72">
                  <v>59.53866858789102</v>
                </pt>
                <pt idx="73">
                  <v>60.24069779899041</v>
                </pt>
                <pt idx="74">
                  <v>56.29596737900533</v>
                </pt>
                <pt idx="75">
                  <v>58.00089164254275</v>
                </pt>
                <pt idx="76">
                  <v>60.80900514394934</v>
                </pt>
                <pt idx="77">
                  <v>59.29351480484771</v>
                </pt>
                <pt idx="78">
                  <v>59.40495006474152</v>
                </pt>
                <pt idx="79">
                  <v>58.70292085364214</v>
                </pt>
                <pt idx="80">
                  <v>57.70002245821316</v>
                </pt>
                <pt idx="81">
                  <v>61.24359285142846</v>
                </pt>
                <pt idx="82">
                  <v>56.39625822144551</v>
                </pt>
                <pt idx="83">
                  <v>55.38221763722353</v>
                </pt>
                <pt idx="84">
                  <v>53.5212837869687</v>
                </pt>
                <pt idx="85">
                  <v>50.10028972810991</v>
                </pt>
                <pt idx="86">
                  <v>51.34834302091252</v>
                </pt>
                <pt idx="87">
                  <v>50.93603746235879</v>
                </pt>
                <pt idx="88">
                  <v>48.96367280953141</v>
                </pt>
                <pt idx="89">
                  <v>48.40650765336549</v>
                </pt>
                <pt idx="90">
                  <v>48.78537995955831</v>
                </pt>
                <pt idx="91">
                  <v>48.27278913021598</v>
                </pt>
                <pt idx="92">
                  <v>49.42054712325717</v>
                </pt>
                <pt idx="93">
                  <v>46.95787824733409</v>
                </pt>
                <pt idx="94">
                  <v>47.25874854599399</v>
                </pt>
                <pt idx="95">
                  <v>46.84644744476152</v>
                </pt>
                <pt idx="96">
                  <v>45.49810888117029</v>
                </pt>
                <pt idx="97">
                  <v>44.506351560204</v>
                </pt>
                <pt idx="98">
                  <v>44.56207141881153</v>
                </pt>
                <pt idx="99">
                  <v>47.41475367539014</v>
                </pt>
                <pt idx="100">
                  <v>45.58725307749621</v>
                </pt>
                <pt idx="101">
                  <v>45.96612538368904</v>
                </pt>
                <pt idx="102">
                  <v>44.99665912629063</v>
                </pt>
                <pt idx="103">
                  <v>46.95787824733407</v>
                </pt>
                <pt idx="104">
                  <v>47.45932800221372</v>
                </pt>
                <pt idx="105">
                  <v>50.34544351115322</v>
                </pt>
                <pt idx="106">
                  <v>49.86628147685052</v>
                </pt>
                <pt idx="107">
                  <v>48.90795629391482</v>
                </pt>
                <pt idx="108">
                  <v>51.58235127217189</v>
                </pt>
                <pt idx="109">
                  <v>49.50969577690433</v>
                </pt>
                <pt idx="110">
                  <v>49.11968239624881</v>
                </pt>
                <pt idx="111">
                  <v>47.58190545090053</v>
                </pt>
                <pt idx="112">
                  <v>48.23936033517631</v>
                </pt>
                <pt idx="113">
                  <v>48.60708710958521</v>
                </pt>
                <pt idx="114">
                  <v>48.51794291325928</v>
                </pt>
                <pt idx="115">
                  <v>48.36193778386314</v>
                </pt>
                <pt idx="116">
                  <v>46.38957201670544</v>
                </pt>
                <pt idx="117">
                  <v>48.19478600835274</v>
                </pt>
                <pt idx="118">
                  <v>49.75485067427796</v>
                </pt>
                <pt idx="119">
                  <v>48.74081009005597</v>
                </pt>
                <pt idx="120">
                  <v>48.94138508895445</v>
                </pt>
                <pt idx="121">
                  <v>48.20592708281544</v>
                </pt>
                <pt idx="122">
                  <v>49.15311119128845</v>
                </pt>
                <pt idx="123">
                  <v>47.88277463523013</v>
                </pt>
                <pt idx="124">
                  <v>49.09739467567185</v>
                </pt>
                <pt idx="125">
                  <v>49.85514040238782</v>
                </pt>
                <pt idx="126">
                  <v>51.12547584411582</v>
                </pt>
                <pt idx="127">
                  <v>51.25919436726532</v>
                </pt>
                <pt idx="128">
                  <v>52.88611550893952</v>
                </pt>
                <pt idx="129">
                  <v>52.06151330647457</v>
                </pt>
                <pt idx="130">
                  <v>53.88901501869881</v>
                </pt>
                <pt idx="131">
                  <v>55.31535558982296</v>
                </pt>
                <pt idx="132">
                  <v>53.51014159817567</v>
                </pt>
                <pt idx="133">
                  <v>54.64675963108447</v>
                </pt>
                <pt idx="134">
                  <v>54.82505248105757</v>
                </pt>
                <pt idx="135">
                  <v>54.86962680788115</v>
                </pt>
                <pt idx="136">
                  <v>55.61622588848287</v>
                </pt>
                <pt idx="137">
                  <v>52.07265549526757</v>
                </pt>
                <pt idx="138">
                  <v>50.50144975487966</v>
                </pt>
                <pt idx="139">
                  <v>50.20057945621974</v>
                </pt>
                <pt idx="140">
                  <v>50.4791620343027</v>
                </pt>
                <pt idx="141">
                  <v>50.85803434049554</v>
                </pt>
                <pt idx="142">
                  <v>50.10028972810987</v>
                </pt>
                <pt idx="143">
                  <v>45.6095396837428</v>
                </pt>
                <pt idx="144">
                  <v>44.46178169070161</v>
                </pt>
                <pt idx="145">
                  <v>45.6206818725358</v>
                </pt>
                <pt idx="146">
                  <v>45.74325820689231</v>
                </pt>
                <pt idx="147">
                  <v>45.24180845201266</v>
                </pt>
                <pt idx="148">
                  <v>45.68754280560602</v>
                </pt>
                <pt idx="149">
                  <v>43.44774110647962</v>
                </pt>
                <pt idx="150">
                  <v>41.0630697807682</v>
                </pt>
                <pt idx="151">
                  <v>42.91285809923909</v>
                </pt>
                <pt idx="152">
                  <v>44.62892789456046</v>
                </pt>
                <pt idx="153">
                  <v>46.04412850555222</v>
                </pt>
                <pt idx="154">
                  <v>38.64497523166871</v>
                </pt>
                <pt idx="155">
                  <v>39.39157431227042</v>
                </pt>
                <pt idx="156">
                  <v>37.15177261314403</v>
                </pt>
                <pt idx="157">
                  <v>37.90951722552969</v>
                </pt>
                <pt idx="158">
                  <v>37.64207683623973</v>
                </pt>
                <pt idx="159">
                  <v>37.7312254898869</v>
                </pt>
                <pt idx="160">
                  <v>37.40806858498036</v>
                </pt>
                <pt idx="161">
                  <v>36.32716595335783</v>
                </pt>
                <pt idx="162">
                  <v>38.07666454371884</v>
                </pt>
                <pt idx="163">
                  <v>39.38043323780774</v>
                </pt>
                <pt idx="164">
                  <v>42.35569294307317</v>
                </pt>
                <pt idx="165">
                  <v>41.49766305989888</v>
                </pt>
                <pt idx="166">
                  <v>39.60330041460442</v>
                </pt>
                <pt idx="167">
                  <v>40.18275217701699</v>
                </pt>
                <pt idx="168">
                  <v>39.55872608778084</v>
                </pt>
                <pt idx="169">
                  <v>38.06552346925615</v>
                </pt>
                <pt idx="170">
                  <v>38.16581319736602</v>
                </pt>
                <pt idx="171">
                  <v>39.68130353646765</v>
                </pt>
                <pt idx="172">
                  <v>39.29128458416057</v>
                </pt>
                <pt idx="173">
                  <v>40.53933787696318</v>
                </pt>
                <pt idx="174">
                  <v>41.36394007942813</v>
                </pt>
                <pt idx="175">
                  <v>41.23022155627862</v>
                </pt>
                <pt idx="176">
                  <v>40.53933787696319</v>
                </pt>
                <pt idx="177">
                  <v>38.86784240846541</v>
                </pt>
                <pt idx="178">
                  <v>40.33875842074345</v>
                </pt>
                <pt idx="179">
                  <v>40.12703231840947</v>
                </pt>
                <pt idx="180">
                  <v>39.20214038783465</v>
                </pt>
                <pt idx="181">
                  <v>38.72297835353196</v>
                </pt>
                <pt idx="182">
                  <v>38.4555368499117</v>
                </pt>
                <pt idx="183">
                  <v>40.04903031087655</v>
                </pt>
                <pt idx="184">
                  <v>38.11009779607976</v>
                </pt>
                <pt idx="185">
                  <v>36.48317665440556</v>
                </pt>
                <pt idx="186">
                  <v>36.8620489605984</v>
                </pt>
                <pt idx="187">
                  <v>37.96523374114631</v>
                </pt>
                <pt idx="188">
                  <v>37.6532223680237</v>
                </pt>
                <pt idx="189">
                  <v>41.196792761239</v>
                </pt>
                <pt idx="190">
                  <v>42.73456524926602</v>
                </pt>
                <pt idx="191">
                  <v>42.67884984797974</v>
                </pt>
                <pt idx="192">
                  <v>41.00735437948196</v>
                </pt>
                <pt idx="193">
                  <v>40.94049790373298</v>
                </pt>
                <pt idx="194">
                  <v>40.19389436581002</v>
                </pt>
                <pt idx="195">
                  <v>40.61734099882644</v>
                </pt>
                <pt idx="196">
                  <v>40.14932003898643</v>
                </pt>
                <pt idx="197">
                  <v>41.54223292940125</v>
                </pt>
                <pt idx="198">
                  <v>42.57856011986988</v>
                </pt>
                <pt idx="199">
                  <v>41.67595590987201</v>
                </pt>
                <pt idx="200">
                  <v>41.10764410759182</v>
                </pt>
                <pt idx="201">
                  <v>40.12703231840948</v>
                </pt>
                <pt idx="202">
                  <v>40.11589124394678</v>
                </pt>
                <pt idx="203">
                  <v>41.60909386247146</v>
                </pt>
                <pt idx="204">
                  <v>40.3610450269901</v>
                </pt>
                <pt idx="205">
                  <v>38.16581319736603</v>
                </pt>
                <pt idx="206">
                  <v>39.24671471465825</v>
                </pt>
                <pt idx="207">
                  <v>40.47247694389297</v>
                </pt>
                <pt idx="208">
                  <v>36.81747463377479</v>
                </pt>
                <pt idx="209">
                  <v>37.94294602056934</v>
                </pt>
                <pt idx="210">
                  <v>38.37753484237876</v>
                </pt>
                <pt idx="211">
                  <v>37.86494401303642</v>
                </pt>
                <pt idx="212">
                  <v>38.33296497287643</v>
                </pt>
                <pt idx="213">
                  <v>40.31647070016651</v>
                </pt>
                <pt idx="214">
                  <v>39.90416959893403</v>
                </pt>
                <pt idx="215">
                  <v>40.56162559754014</v>
                </pt>
                <pt idx="216">
                  <v>41.04078763184284</v>
                </pt>
                <pt idx="217">
                  <v>41.83196103926814</v>
                </pt>
                <pt idx="218">
                  <v>38.2549618510132</v>
                </pt>
                <pt idx="219">
                  <v>38.33296497287643</v>
                </pt>
                <pt idx="220">
                  <v>37.58636143495346</v>
                </pt>
                <pt idx="221">
                  <v>35.9817268995259</v>
                </pt>
                <pt idx="222">
                  <v>35.51370816834653</v>
                </pt>
                <pt idx="223">
                  <v>34.9676840866433</v>
                </pt>
                <pt idx="224">
                  <v>35.36884411341307</v>
                </pt>
                <pt idx="225">
                  <v>36.29373827264851</v>
                </pt>
                <pt idx="226">
                  <v>37.28549113629355</v>
                </pt>
                <pt idx="227">
                  <v>36.12658649713811</v>
                </pt>
                <pt idx="228">
                  <v>36.6391817838017</v>
                </pt>
                <pt idx="229">
                  <v>37.02919627878753</v>
                </pt>
                <pt idx="230">
                  <v>35.29084099154984</v>
                </pt>
                <pt idx="231">
                  <v>36.85090342881443</v>
                </pt>
                <pt idx="232">
                  <v>36.02630122634949</v>
                </pt>
                <pt idx="233">
                  <v>37.79808196563589</v>
                </pt>
                <pt idx="234">
                  <v>38.43325470098629</v>
                </pt>
                <pt idx="235">
                  <v>40.52819234517924</v>
                </pt>
                <pt idx="236">
                  <v>35.36884411341307</v>
                </pt>
                <pt idx="237">
                  <v>35.39113071965971</v>
                </pt>
                <pt idx="238">
                  <v>36.40516907522107</v>
                </pt>
                <pt idx="239">
                  <v>33.61934552305205</v>
                </pt>
                <pt idx="240">
                  <v>36.24916394582491</v>
                </pt>
                <pt idx="241">
                  <v>36.27145055207156</v>
                </pt>
                <pt idx="242">
                  <v>39.23556918287429</v>
                </pt>
                <pt idx="243">
                  <v>38.04323574867921</v>
                </pt>
                <pt idx="244">
                  <v>38.3886803741627</v>
                </pt>
                <pt idx="245">
                  <v>38.56697322413579</v>
                </pt>
                <pt idx="246">
                  <v>39.30243011594451</v>
                </pt>
                <pt idx="247">
                  <v>36.65032285826439</v>
                </pt>
                <pt idx="248">
                  <v>38.65611742046173</v>
                </pt>
                <pt idx="249">
                  <v>36.85090342881443</v>
                </pt>
                <pt idx="250">
                  <v>40.20503989759394</v>
                </pt>
                <pt idx="251">
                  <v>40.71763072693628</v>
                </pt>
                <pt idx="252">
                  <v>41.05192870630553</v>
                </pt>
                <pt idx="253">
                  <v>43.83775448713516</v>
                </pt>
                <pt idx="254">
                  <v>43.73746475902529</v>
                </pt>
                <pt idx="255">
                  <v>44.80722074453357</v>
                </pt>
                <pt idx="256">
                  <v>43.45888218094233</v>
                </pt>
                <pt idx="257">
                  <v>44.19434018708134</v>
                </pt>
                <pt idx="258">
                  <v>37.12948600689739</v>
                </pt>
                <pt idx="259">
                  <v>44.26120112015158</v>
                </pt>
                <pt idx="260">
                  <v>49.74370402816368</v>
                </pt>
                <pt idx="261">
                  <v>54.25674179310769</v>
                </pt>
                <pt idx="262">
                  <v>47.25874854599395</v>
                </pt>
                <pt idx="263">
                  <v>43.5703129835149</v>
                </pt>
                <pt idx="264">
                  <v>37.49721723862753</v>
                </pt>
                <pt idx="265">
                  <v>33.32961964184577</v>
                </pt>
                <pt idx="266">
                  <v>32.82816988696612</v>
                </pt>
                <pt idx="267">
                  <v>31.24582307211551</v>
                </pt>
                <pt idx="268">
                  <v>32.19300160893696</v>
                </pt>
                <pt idx="269">
                  <v>34.19879839979492</v>
                </pt>
                <pt idx="270">
                  <v>32.91731854061329</v>
                </pt>
                <pt idx="271">
                  <v>28.3039899332291</v>
                </pt>
                <pt idx="272">
                  <v>28.79429527065512</v>
                </pt>
                <pt idx="273">
                  <v>27.7579680801865</v>
                </pt>
                <pt idx="274">
                  <v>26.38734179601832</v>
                </pt>
                <pt idx="275">
                  <v>26.88878932223734</v>
                </pt>
                <pt idx="276">
                  <v>22.19745982165055</v>
                </pt>
                <pt idx="277">
                  <v>22.62090422600633</v>
                </pt>
                <pt idx="278">
                  <v>23.0777796540624</v>
                </pt>
                <pt idx="279">
                  <v>25.36215790867301</v>
                </pt>
                <pt idx="280">
                  <v>26.71049647226424</v>
                </pt>
                <pt idx="281">
                  <v>28.32627653947574</v>
                </pt>
                <pt idx="282">
                  <v>25.35101460554969</v>
                </pt>
                <pt idx="283">
                  <v>25.52930745552278</v>
                </pt>
                <pt idx="284">
                  <v>26.87764824777464</v>
                </pt>
                <pt idx="285">
                  <v>28.14798368950265</v>
                </pt>
                <pt idx="286">
                  <v>29.66347402860428</v>
                </pt>
                <pt idx="287">
                  <v>32.96189063877625</v>
                </pt>
                <pt idx="288">
                  <v>34.77824793354687</v>
                </pt>
                <pt idx="289">
                  <v>31.02295589531882</v>
                </pt>
                <pt idx="290">
                  <v>27.85825780829636</v>
                </pt>
                <pt idx="291">
                  <v>28.48228166887188</v>
                </pt>
                <pt idx="292">
                  <v>28.66057451884498</v>
                </pt>
                <pt idx="293">
                  <v>28.83886736881808</v>
                </pt>
                <pt idx="294">
                  <v>31.06752799348179</v>
                </pt>
                <pt idx="295">
                  <v>30.96724049403254</v>
                </pt>
                <pt idx="296">
                  <v>32.40472548261032</v>
                </pt>
                <pt idx="297">
                  <v>31.4352569965513</v>
                </pt>
                <pt idx="298">
                  <v>35.5025648652232</v>
                </pt>
                <pt idx="299">
                  <v>34.4328066510543</v>
                </pt>
                <pt idx="300">
                  <v>32.21528932951392</v>
                </pt>
                <pt idx="301">
                  <v>35.10140483845342</v>
                </pt>
                <pt idx="302">
                  <v>30.65522689224932</v>
                </pt>
                <pt idx="303">
                  <v>27.2788060458838</v>
                </pt>
                <pt idx="304">
                  <v>26.76621410221115</v>
                </pt>
                <pt idx="305">
                  <v>25.50701973494584</v>
                </pt>
                <pt idx="306">
                  <v>26.09761591481204</v>
                </pt>
                <pt idx="307">
                  <v>28.58257251131207</v>
                </pt>
                <pt idx="308">
                  <v>35.1571202397397</v>
                </pt>
                <pt idx="309">
                  <v>33.60820221992873</v>
                </pt>
                <pt idx="310">
                  <v>36.5946074569781</v>
                </pt>
                <pt idx="311">
                  <v>39.61444148906711</v>
                </pt>
                <pt idx="312">
                  <v>40.78448720268525</v>
                </pt>
                <pt idx="313">
                  <v>36.77290030695119</v>
                </pt>
                <pt idx="314">
                  <v>29.25117069871118</v>
                </pt>
                <pt idx="315">
                  <v>27.30109265213043</v>
                </pt>
                <pt idx="316">
                  <v>23.71295016075217</v>
                </pt>
                <pt idx="317">
                  <v>23.82438096332474</v>
                </pt>
                <pt idx="318">
                  <v>34.17651067921798</v>
                </pt>
                <pt idx="319">
                  <v>39.52529729274119</v>
                </pt>
                <pt idx="320">
                  <v>46.40071309116811</v>
                </pt>
                <pt idx="321">
                  <v>41.31937020992579</v>
                </pt>
                <pt idx="322">
                  <v>54.98105761045371</v>
                </pt>
                <pt idx="323">
                  <v>58.56920233049259</v>
                </pt>
                <pt idx="324">
                  <v>52.12837089655384</v>
                </pt>
                <pt idx="325">
                  <v>58.056607043829</v>
                </pt>
                <pt idx="326">
                  <v>57.48830081320039</v>
                </pt>
                <pt idx="327">
                  <v>66.26922478870571</v>
                </pt>
                <pt idx="328">
                  <v>64.95431502015411</v>
                </pt>
                <pt idx="329">
                  <v>68.2638727047888</v>
                </pt>
                <pt idx="330">
                  <v>68.63160393651893</v>
                </pt>
                <pt idx="331">
                  <v>72.36461271149126</v>
                </pt>
                <pt idx="332">
                  <v>74.13639456510796</v>
                </pt>
                <pt idx="333">
                  <v>78.63829014125896</v>
                </pt>
                <pt idx="334">
                  <v>84.09850978601537</v>
                </pt>
                <pt idx="335">
                  <v>86.92890989366859</v>
                </pt>
                <pt idx="336">
                  <v>89.04613971575974</v>
                </pt>
                <pt idx="337">
                  <v>88.50011117673526</v>
                </pt>
                <pt idx="338">
                  <v>89.41386203284738</v>
                </pt>
                <pt idx="339">
                  <v>88.64497968898996</v>
                </pt>
                <pt idx="340">
                  <v>90.24960976709626</v>
                </pt>
                <pt idx="341">
                  <v>91.59794833068749</v>
                </pt>
                <pt idx="342">
                  <v>89.73701893775393</v>
                </pt>
                <pt idx="343">
                  <v>88.55583103534279</v>
                </pt>
                <pt idx="344">
                  <v>88.56697656712674</v>
                </pt>
                <pt idx="345">
                  <v>89.7035901427143</v>
                </pt>
                <pt idx="346">
                  <v>91.20793383570168</v>
                </pt>
                <pt idx="347">
                  <v>87.9095172255297</v>
                </pt>
                <pt idx="348">
                  <v>83.47448815410048</v>
                </pt>
                <pt idx="349">
                  <v>83.35191070541366</v>
                </pt>
                <pt idx="350">
                  <v>86.63918178380169</v>
                </pt>
                <pt idx="351">
                  <v>83.80878167614846</v>
                </pt>
                <pt idx="352">
                  <v>85.85915390816034</v>
                </pt>
                <pt idx="353">
                  <v>86.50545880333094</v>
                </pt>
                <pt idx="354">
                  <v>91.26365480863952</v>
                </pt>
                <pt idx="355">
                  <v>94.58435356773688</v>
                </pt>
                <pt idx="356">
                  <v>92.86828377241551</v>
                </pt>
                <pt idx="357">
                  <v>95.59839860928012</v>
                </pt>
                <pt idx="358">
                  <v>99.95542567317642</v>
                </pt>
                <pt idx="359">
                  <v>99.77713728052457</v>
                </pt>
                <pt idx="360">
                  <v>98.38422439010975</v>
                </pt>
                <pt idx="361">
                  <v>97.89391570969281</v>
                </pt>
                <pt idx="362">
                  <v>96.82415972418454</v>
                </pt>
                <pt idx="363">
                  <v>97.29217734103359</v>
                </pt>
                <pt idx="364">
                  <v>98.00534762659568</v>
                </pt>
                <pt idx="365">
                  <v>97.28103960956186</v>
                </pt>
                <pt idx="366">
                  <v>96.69043785804409</v>
                </pt>
                <pt idx="367">
                  <v>97.7267650485127</v>
                </pt>
                <pt idx="368">
                  <v>97.94963668263064</v>
                </pt>
                <pt idx="369">
                  <v>100</v>
                </pt>
              </numCache>
            </numRef>
          </val>
          <smooth val="0"/>
        </ser>
        <dLbls>
          <showLegendKey val="0"/>
          <showVal val="0"/>
          <showCatName val="0"/>
          <showSerName val="0"/>
          <showPercent val="0"/>
          <showBubbleSize val="0"/>
        </dLbls>
        <smooth val="0"/>
        <axId val="1430901743"/>
        <axId val="2001588426"/>
      </lineChart>
      <dateAx>
        <axId val="143090174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Arial"/>
                  </a:defRPr>
                </a:pPr>
                <a:r>
                  <a:rPr lang="en-US" b="0">
                    <a:solidFill>
                      <a:srgbClr val="000000"/>
                    </a:solidFill>
                    <a:latin typeface="Arial"/>
                  </a:rPr>
                  <a:t>Date</a:t>
                </a:r>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Arial"/>
              </a:defRPr>
            </a:pPr>
            <a:r>
              <a:t/>
            </a:r>
            <a:endParaRPr lang="en-US"/>
          </a:p>
        </txPr>
        <crossAx val="2001588426"/>
        <crosses val="autoZero"/>
        <lblOffset val="100"/>
        <baseTimeUnit val="days"/>
      </dateAx>
      <valAx>
        <axId val="2001588426"/>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Arial"/>
                  </a:defRPr>
                </a:pPr>
                <a:r>
                  <a:rPr lang="en-US" b="0">
                    <a:solidFill>
                      <a:srgbClr val="000000"/>
                    </a:solidFill>
                    <a:latin typeface="Arial"/>
                  </a:rPr>
                  <a:t>sharpe ZM</a:t>
                </a:r>
              </a:p>
            </rich>
          </tx>
          <overlay val="0"/>
        </title>
        <numFmt formatCode="_(&quot;$&quot;* #,##0.00_);_(&quot;$&quot;* \(#,##0.00\);_(&quot;$&quot;* &quot;-&quot;??_);_(@_)"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Arial"/>
              </a:defRPr>
            </a:pPr>
            <a:r>
              <a:t/>
            </a:r>
            <a:endParaRPr lang="en-US"/>
          </a:p>
        </txPr>
        <crossAx val="1430901743"/>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sz="2400" b="0">
              <a:solidFill>
                <a:srgbClr val="1A1A1A"/>
              </a:solidFill>
              <a:latin typeface="Arial"/>
            </a:defRPr>
          </a:pPr>
          <a:r>
            <a:t/>
          </a:r>
          <a:endParaRPr lang="en-US"/>
        </a:p>
      </txPr>
    </legend>
    <plotVisOnly val="1"/>
    <dispBlanksAs val="zero"/>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GBTC PnL vs. Date</a:t>
            </a:r>
          </a:p>
        </rich>
      </tx>
      <overlay val="0"/>
    </title>
    <plotArea>
      <layout/>
      <lineChart>
        <grouping val="standard"/>
        <varyColors val="1"/>
        <ser>
          <idx val="0"/>
          <order val="0"/>
          <tx>
            <strRef>
              <f>GBTC!$E$1</f>
              <strCache>
                <ptCount val="1"/>
                <pt idx="0">
                  <v>GBTC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GBTC!$E$2:$E$505</f>
              <numCache>
                <formatCode>"$"#,##0.00</formatCode>
                <ptCount val="504"/>
                <pt idx="0">
                  <v>351.0025062656642</v>
                </pt>
                <pt idx="1">
                  <v>347.1178070175438</v>
                </pt>
                <pt idx="2">
                  <v>373.4335714285714</v>
                </pt>
                <pt idx="3">
                  <v>391.7293233082706</v>
                </pt>
                <pt idx="4">
                  <v>401.6290601503759</v>
                </pt>
                <pt idx="5">
                  <v>416.4661779448621</v>
                </pt>
                <pt idx="6">
                  <v>414.5363659147869</v>
                </pt>
                <pt idx="7">
                  <v>385.714298245614</v>
                </pt>
                <pt idx="8">
                  <v>380.9523809523808</v>
                </pt>
                <pt idx="9">
                  <v>377.1929824561403</v>
                </pt>
                <pt idx="10">
                  <v>343.9849749373433</v>
                </pt>
                <pt idx="11">
                  <v>370.5137719298245</v>
                </pt>
                <pt idx="12">
                  <v>387.2180451127819</v>
                </pt>
                <pt idx="13">
                  <v>404.1353383458646</v>
                </pt>
                <pt idx="14">
                  <v>389.7243107769423</v>
                </pt>
                <pt idx="15">
                  <v>370.1754511278195</v>
                </pt>
                <pt idx="16">
                  <v>378.6967293233082</v>
                </pt>
                <pt idx="17">
                  <v>406.7669047619047</v>
                </pt>
                <pt idx="18">
                  <v>401.6290601503758</v>
                </pt>
                <pt idx="19">
                  <v>394.8621553884711</v>
                </pt>
                <pt idx="20">
                  <v>414.9749624060149</v>
                </pt>
                <pt idx="21">
                  <v>377.1929824561403</v>
                </pt>
                <pt idx="22">
                  <v>414.1603884711778</v>
                </pt>
                <pt idx="23">
                  <v>408.5212781954886</v>
                </pt>
                <pt idx="24">
                  <v>430.8270802005011</v>
                </pt>
                <pt idx="25">
                  <v>444.8621553884711</v>
                </pt>
                <pt idx="26">
                  <v>494.1102756892229</v>
                </pt>
                <pt idx="27">
                  <v>465.9398370927318</v>
                </pt>
                <pt idx="28">
                  <v>525.9398621553885</v>
                </pt>
                <pt idx="29">
                  <v>562.3558771929825</v>
                </pt>
                <pt idx="30">
                  <v>554.1353508771931</v>
                </pt>
                <pt idx="31">
                  <v>587.4686842105264</v>
                </pt>
                <pt idx="32">
                  <v>566.4787218045113</v>
                </pt>
                <pt idx="33">
                  <v>577.1929949874688</v>
                </pt>
                <pt idx="34">
                  <v>555.7643859649123</v>
                </pt>
                <pt idx="35">
                  <v>591.8546365914787</v>
                </pt>
                <pt idx="36">
                  <v>587.0927067669172</v>
                </pt>
                <pt idx="37">
                  <v>538.8471177944862</v>
                </pt>
                <pt idx="38">
                  <v>578.9473809523809</v>
                </pt>
                <pt idx="39">
                  <v>583.6466290726817</v>
                </pt>
                <pt idx="40">
                  <v>575.31328320802</v>
                </pt>
                <pt idx="41">
                  <v>531.1403258145365</v>
                </pt>
                <pt idx="42">
                  <v>517.7944862155389</v>
                </pt>
                <pt idx="43">
                  <v>568.2957142857143</v>
                </pt>
                <pt idx="44">
                  <v>589.0977192982457</v>
                </pt>
                <pt idx="45">
                  <v>600.8772055137845</v>
                </pt>
                <pt idx="46">
                  <v>643.7343233082706</v>
                </pt>
                <pt idx="47">
                  <v>659.1478446115289</v>
                </pt>
                <pt idx="48">
                  <v>645.3634085213032</v>
                </pt>
                <pt idx="49">
                  <v>688.345864661654</v>
                </pt>
                <pt idx="50">
                  <v>648.8721679197993</v>
                </pt>
                <pt idx="51">
                  <v>622.180476190476</v>
                </pt>
                <pt idx="52">
                  <v>614.6616416040098</v>
                </pt>
                <pt idx="53">
                  <v>596.1152882205512</v>
                </pt>
                <pt idx="54">
                  <v>634.335827067669</v>
                </pt>
                <pt idx="55">
                  <v>663.5338471177943</v>
                </pt>
                <pt idx="56">
                  <v>637.4060401002505</v>
                </pt>
                <pt idx="57">
                  <v>627.0676817042605</v>
                </pt>
                <pt idx="58">
                  <v>636.8421052631578</v>
                </pt>
                <pt idx="59">
                  <v>619.6741979949874</v>
                </pt>
                <pt idx="60">
                  <v>581.829573934837</v>
                </pt>
                <pt idx="61">
                  <v>557.6441102756891</v>
                </pt>
                <pt idx="62">
                  <v>563.9097744360901</v>
                </pt>
                <pt idx="63">
                  <v>585.8395989974936</v>
                </pt>
                <pt idx="64">
                  <v>620.3007518796991</v>
                </pt>
                <pt idx="65">
                  <v>663.5965162907266</v>
                </pt>
                <pt idx="66">
                  <v>636.716804511278</v>
                </pt>
                <pt idx="67">
                  <v>651.5037844611527</v>
                </pt>
                <pt idx="68">
                  <v>624.8120426065161</v>
                </pt>
                <pt idx="69">
                  <v>643.8596616541353</v>
                </pt>
                <pt idx="70">
                  <v>626.5664160401002</v>
                </pt>
                <pt idx="71">
                  <v>655.3884586466164</v>
                </pt>
                <pt idx="72">
                  <v>631.8295488721803</v>
                </pt>
                <pt idx="73">
                  <v>615.538834586466</v>
                </pt>
                <pt idx="74">
                  <v>568.9223308270675</v>
                </pt>
                <pt idx="75">
                  <v>548.8721679197993</v>
                </pt>
                <pt idx="76">
                  <v>518.7970175438594</v>
                </pt>
                <pt idx="77">
                  <v>578.4461152882202</v>
                </pt>
                <pt idx="78">
                  <v>552.8821929824559</v>
                </pt>
                <pt idx="79">
                  <v>574.1854636591476</v>
                </pt>
                <pt idx="80">
                  <v>541.3533959899746</v>
                </pt>
                <pt idx="81">
                  <v>571.8922431077691</v>
                </pt>
                <pt idx="82">
                  <v>606.5163157894734</v>
                </pt>
                <pt idx="83">
                  <v>574.4360902255637</v>
                </pt>
                <pt idx="84">
                  <v>670.426065162907</v>
                </pt>
                <pt idx="85">
                  <v>710.5263283208017</v>
                </pt>
                <pt idx="86">
                  <v>662.9072932330823</v>
                </pt>
                <pt idx="87">
                  <v>677.568922305764</v>
                </pt>
                <pt idx="88">
                  <v>630.4135213032577</v>
                </pt>
                <pt idx="89">
                  <v>612.9072681704256</v>
                </pt>
                <pt idx="90">
                  <v>601.5037593984958</v>
                </pt>
                <pt idx="91">
                  <v>563.283220551378</v>
                </pt>
                <pt idx="92">
                  <v>600.2506516290722</v>
                </pt>
                <pt idx="93">
                  <v>572.5563784461149</v>
                </pt>
                <pt idx="94">
                  <v>474.686729323308</v>
                </pt>
                <pt idx="95">
                  <v>475.6892105263155</v>
                </pt>
                <pt idx="96">
                  <v>476.9423684210524</v>
                </pt>
                <pt idx="97">
                  <v>461.1528696741852</v>
                </pt>
                <pt idx="98">
                  <v>425.4386090225562</v>
                </pt>
                <pt idx="99">
                  <v>434.7117669172931</v>
                </pt>
                <pt idx="100">
                  <v>421.6165413533833</v>
                </pt>
                <pt idx="101">
                  <v>392.9949874686715</v>
                </pt>
                <pt idx="102">
                  <v>394.5739348370926</v>
                </pt>
                <pt idx="103">
                  <v>414.1603884711778</v>
                </pt>
                <pt idx="104">
                  <v>431.7042731829573</v>
                </pt>
                <pt idx="105">
                  <v>400.1879573934835</v>
                </pt>
                <pt idx="106">
                  <v>442.982431077694</v>
                </pt>
                <pt idx="107">
                  <v>476.8796992481201</v>
                </pt>
                <pt idx="108">
                  <v>492.9824561403507</v>
                </pt>
                <pt idx="109">
                  <v>545.4887092731826</v>
                </pt>
                <pt idx="110">
                  <v>505.639072681704</v>
                </pt>
                <pt idx="111">
                  <v>487.7192731829571</v>
                </pt>
                <pt idx="112">
                  <v>468.6717042606513</v>
                </pt>
                <pt idx="113">
                  <v>556.6415789473681</v>
                </pt>
                <pt idx="114">
                  <v>563.5338471177943</v>
                </pt>
                <pt idx="115">
                  <v>550.5012531328318</v>
                </pt>
                <pt idx="116">
                  <v>493.8596491228068</v>
                </pt>
                <pt idx="117">
                  <v>439.5990225563908</v>
                </pt>
                <pt idx="118">
                  <v>401.002506265664</v>
                </pt>
                <pt idx="119">
                  <v>412.2807268170424</v>
                </pt>
                <pt idx="120">
                  <v>376.9423558897241</v>
                </pt>
                <pt idx="121">
                  <v>381.5789598997492</v>
                </pt>
                <pt idx="122">
                  <v>342.7318295739348</v>
                </pt>
                <pt idx="123">
                  <v>361.9047493734335</v>
                </pt>
                <pt idx="124">
                  <v>380.8270551378445</v>
                </pt>
                <pt idx="125">
                  <v>386.3408521303257</v>
                </pt>
                <pt idx="126">
                  <v>369.423558897243</v>
                </pt>
                <pt idx="127">
                  <v>354.0100250626566</v>
                </pt>
                <pt idx="128">
                  <v>323.4335714285713</v>
                </pt>
                <pt idx="129">
                  <v>291.4160275689222</v>
                </pt>
                <pt idx="130">
                  <v>279.0726817042606</v>
                </pt>
                <pt idx="131">
                  <v>258.2706892230576</v>
                </pt>
                <pt idx="132">
                  <v>269.0476065162907</v>
                </pt>
                <pt idx="133">
                  <v>251.5037593984961</v>
                </pt>
                <pt idx="134">
                  <v>262.6566290726816</v>
                </pt>
                <pt idx="135">
                  <v>281.4536215538846</v>
                </pt>
                <pt idx="136">
                  <v>290.9774310776941</v>
                </pt>
                <pt idx="137">
                  <v>300.751879699248</v>
                </pt>
                <pt idx="138">
                  <v>293.1077568922304</v>
                </pt>
                <pt idx="139">
                  <v>297.4937343358395</v>
                </pt>
                <pt idx="140">
                  <v>290.6516290726815</v>
                </pt>
                <pt idx="141">
                  <v>236.0275563909773</v>
                </pt>
                <pt idx="142">
                  <v>261.4661654135337</v>
                </pt>
                <pt idx="143">
                  <v>280.200513784461</v>
                </pt>
                <pt idx="144">
                  <v>277.3182832080199</v>
                </pt>
                <pt idx="145">
                  <v>266.1654135338345</v>
                </pt>
                <pt idx="146">
                  <v>251.8796992481202</v>
                </pt>
                <pt idx="147">
                  <v>246.115275689223</v>
                </pt>
                <pt idx="148">
                  <v>252.6315789473683</v>
                </pt>
                <pt idx="149">
                  <v>236.340864661654</v>
                </pt>
                <pt idx="150">
                  <v>225.0626441102756</v>
                </pt>
                <pt idx="151">
                  <v>228.5714285714284</v>
                </pt>
                <pt idx="152">
                  <v>219.611528822055</v>
                </pt>
                <pt idx="153">
                  <v>206.892230576441</v>
                </pt>
                <pt idx="154">
                  <v>214.1604010025062</v>
                </pt>
                <pt idx="155">
                  <v>219.7995112781954</v>
                </pt>
                <pt idx="156">
                  <v>216.4160401002505</v>
                </pt>
                <pt idx="157">
                  <v>198.8721804511277</v>
                </pt>
                <pt idx="158">
                  <v>193.2330827067668</v>
                </pt>
                <pt idx="159">
                  <v>194.360902255639</v>
                </pt>
                <pt idx="160">
                  <v>192.7318295739348</v>
                </pt>
                <pt idx="161">
                  <v>191.2280701754385</v>
                </pt>
                <pt idx="162">
                  <v>186.8421052631578</v>
                </pt>
                <pt idx="163">
                  <v>196.3659147869674</v>
                </pt>
                <pt idx="164">
                  <v>180.2005012531328</v>
                </pt>
                <pt idx="165">
                  <v>180.2005012531328</v>
                </pt>
                <pt idx="166">
                  <v>183.2706766917293</v>
                </pt>
                <pt idx="167">
                  <v>179.1353383458646</v>
                </pt>
                <pt idx="168">
                  <v>166.7293233082706</v>
                </pt>
                <pt idx="169">
                  <v>160.7769423558897</v>
                </pt>
                <pt idx="170">
                  <v>155.7644110275689</v>
                </pt>
                <pt idx="171">
                  <v>156.0150375939849</v>
                </pt>
                <pt idx="172">
                  <v>152.8822055137844</v>
                </pt>
                <pt idx="173">
                  <v>155.1378446115288</v>
                </pt>
                <pt idx="174">
                  <v>158.7092731829574</v>
                </pt>
                <pt idx="175">
                  <v>147.4937343358396</v>
                </pt>
                <pt idx="176">
                  <v>148.6215538847117</v>
                </pt>
                <pt idx="177">
                  <v>137.468671679198</v>
                </pt>
                <pt idx="178">
                  <v>135.9022556390977</v>
                </pt>
                <pt idx="179">
                  <v>141.3533834586466</v>
                </pt>
                <pt idx="180">
                  <v>136.0902255639097</v>
                </pt>
                <pt idx="181">
                  <v>136.2155388471177</v>
                </pt>
                <pt idx="182">
                  <v>137.4686716791979</v>
                </pt>
                <pt idx="183">
                  <v>138.220551378446</v>
                </pt>
                <pt idx="184">
                  <v>139.8496240601503</v>
                </pt>
                <pt idx="185">
                  <v>140.7268170426064</v>
                </pt>
                <pt idx="186">
                  <v>139.9749373433583</v>
                </pt>
                <pt idx="187">
                  <v>132.9573934837092</v>
                </pt>
                <pt idx="188">
                  <v>141.2280701754385</v>
                </pt>
                <pt idx="189">
                  <v>139.5989974937342</v>
                </pt>
                <pt idx="190">
                  <v>147.1177944862154</v>
                </pt>
                <pt idx="191">
                  <v>149.4987468671678</v>
                </pt>
                <pt idx="192">
                  <v>151.1278195488721</v>
                </pt>
                <pt idx="193">
                  <v>149.7493734335839</v>
                </pt>
                <pt idx="194">
                  <v>148.6215538847117</v>
                </pt>
                <pt idx="195">
                  <v>140.6015037593984</v>
                </pt>
                <pt idx="196">
                  <v>142.4812030075187</v>
                </pt>
                <pt idx="197">
                  <v>144.8370927318295</v>
                </pt>
                <pt idx="198">
                  <v>139.2230576441102</v>
                </pt>
                <pt idx="199">
                  <v>150.501253132832</v>
                </pt>
                <pt idx="200">
                  <v>150.62656641604</v>
                </pt>
                <pt idx="201">
                  <v>165.3508771929824</v>
                </pt>
                <pt idx="202">
                  <v>173.5588972431077</v>
                </pt>
                <pt idx="203">
                  <v>169.5488721804511</v>
                </pt>
                <pt idx="204">
                  <v>165.4135338345864</v>
                </pt>
                <pt idx="205">
                  <v>161.5288220551378</v>
                </pt>
                <pt idx="206">
                  <v>167.7944862155388</v>
                </pt>
                <pt idx="207">
                  <v>162.9072681704261</v>
                </pt>
                <pt idx="208">
                  <v>171.9298245614035</v>
                </pt>
                <pt idx="209">
                  <v>170.1754385964912</v>
                </pt>
                <pt idx="210">
                  <v>177.4436090225564</v>
                </pt>
                <pt idx="211">
                  <v>171.8045112781955</v>
                </pt>
                <pt idx="212">
                  <v>180.3258145363409</v>
                </pt>
                <pt idx="213">
                  <v>184.8370927318296</v>
                </pt>
                <pt idx="214">
                  <v>167.9197994987469</v>
                </pt>
                <pt idx="215">
                  <v>164.2857142857143</v>
                </pt>
                <pt idx="216">
                  <v>164.2481203007519</v>
                </pt>
                <pt idx="217">
                  <v>157.2681704260652</v>
                </pt>
                <pt idx="218">
                  <v>171.5538847117794</v>
                </pt>
                <pt idx="219">
                  <v>163.6591478696742</v>
                </pt>
                <pt idx="220">
                  <v>180.9523809523809</v>
                </pt>
                <pt idx="221">
                  <v>173.4335839598997</v>
                </pt>
                <pt idx="222">
                  <v>165.4135338345864</v>
                </pt>
                <pt idx="223">
                  <v>167.1679197994987</v>
                </pt>
                <pt idx="224">
                  <v>160.5889724310777</v>
                </pt>
                <pt idx="225">
                  <v>153.1954887218045</v>
                </pt>
                <pt idx="226">
                  <v>154.7619047619047</v>
                </pt>
                <pt idx="227">
                  <v>157.0175438596491</v>
                </pt>
                <pt idx="228">
                  <v>152.2556390977443</v>
                </pt>
                <pt idx="229">
                  <v>130.0751879699248</v>
                </pt>
                <pt idx="230">
                  <v>131.453634085213</v>
                </pt>
                <pt idx="231">
                  <v>126.3157894736842</v>
                </pt>
                <pt idx="232">
                  <v>123.6842105263157</v>
                </pt>
                <pt idx="233">
                  <v>118.0451127819549</v>
                </pt>
                <pt idx="234">
                  <v>119.5488721804511</v>
                </pt>
                <pt idx="235">
                  <v>116.6666666666666</v>
                </pt>
                <pt idx="236">
                  <v>118.671679197995</v>
                </pt>
                <pt idx="237">
                  <v>121.9924812030075</v>
                </pt>
                <pt idx="238">
                  <v>120.3007518796992</v>
                </pt>
                <pt idx="239">
                  <v>122.1804511278195</v>
                </pt>
                <pt idx="240">
                  <v>123.6842105263158</v>
                </pt>
                <pt idx="241">
                  <v>129.4486215538847</v>
                </pt>
                <pt idx="242">
                  <v>122.2305764411027</v>
                </pt>
                <pt idx="243">
                  <v>124.5614035087719</v>
                </pt>
                <pt idx="244">
                  <v>117.4185463659148</v>
                </pt>
                <pt idx="245">
                  <v>122.3057644110276</v>
                </pt>
                <pt idx="246">
                  <v>120.3634085213033</v>
                </pt>
                <pt idx="247">
                  <v>118.922305764411</v>
                </pt>
                <pt idx="248">
                  <v>121.5538847117794</v>
                </pt>
                <pt idx="249">
                  <v>127.0676691729323</v>
                </pt>
                <pt idx="250">
                  <v>127.8195488721804</v>
                </pt>
                <pt idx="251">
                  <v>137.155388471178</v>
                </pt>
                <pt idx="252">
                  <v>132.3934837092732</v>
                </pt>
                <pt idx="253">
                  <v>129.1979949874687</v>
                </pt>
                <pt idx="254">
                  <v>132.5814536340852</v>
                </pt>
                <pt idx="255">
                  <v>134.0852130325814</v>
                </pt>
                <pt idx="256">
                  <v>136.6541353383458</v>
                </pt>
                <pt idx="257">
                  <v>136.4661654135338</v>
                </pt>
                <pt idx="258">
                  <v>136.3408521303258</v>
                </pt>
                <pt idx="259">
                  <v>135.3383458646616</v>
                </pt>
                <pt idx="260">
                  <v>154.0726817042606</v>
                </pt>
                <pt idx="261">
                  <v>144.4862155388471</v>
                </pt>
                <pt idx="262">
                  <v>145.1127819548872</v>
                </pt>
                <pt idx="263">
                  <v>141.0401002506266</v>
                </pt>
                <pt idx="264">
                  <v>146.9924812030075</v>
                </pt>
                <pt idx="265">
                  <v>142.1052631578947</v>
                </pt>
                <pt idx="266">
                  <v>143.0451127819549</v>
                </pt>
                <pt idx="267">
                  <v>141.3533834586466</v>
                </pt>
                <pt idx="268">
                  <v>136.4661654135338</v>
                </pt>
                <pt idx="269">
                  <v>136.3408521303258</v>
                </pt>
                <pt idx="270">
                  <v>132.0802005012531</v>
                </pt>
                <pt idx="271">
                  <v>127.5689223057644</v>
                </pt>
                <pt idx="272">
                  <v>133.5839598997494</v>
                </pt>
                <pt idx="273">
                  <v>132.5814536340852</v>
                </pt>
                <pt idx="274">
                  <v>140.6641604010025</v>
                </pt>
                <pt idx="275">
                  <v>142.9824561403508</v>
                </pt>
                <pt idx="276">
                  <v>142.9824561403508</v>
                </pt>
                <pt idx="277">
                  <v>138.4711779448621</v>
                </pt>
                <pt idx="278">
                  <v>147.8696741854637</v>
                </pt>
                <pt idx="279">
                  <v>140.4761904761905</v>
                </pt>
                <pt idx="280">
                  <v>133.2080200501253</v>
                </pt>
                <pt idx="281">
                  <v>128.9473684210526</v>
                </pt>
                <pt idx="282">
                  <v>143.4837092731829</v>
                </pt>
                <pt idx="283">
                  <v>150.062656641604</v>
                </pt>
                <pt idx="284">
                  <v>134.7117794486215</v>
                </pt>
                <pt idx="285">
                  <v>125.6892230576441</v>
                </pt>
                <pt idx="286">
                  <v>124.937343358396</v>
                </pt>
                <pt idx="287">
                  <v>118.609022556391</v>
                </pt>
                <pt idx="288">
                  <v>123.6842105263158</v>
                </pt>
                <pt idx="289">
                  <v>120.3007518796992</v>
                </pt>
                <pt idx="290">
                  <v>105.2631578947368</v>
                </pt>
                <pt idx="291">
                  <v>110.2130325814536</v>
                </pt>
                <pt idx="292">
                  <v>107.1428571428571</v>
                </pt>
                <pt idx="293">
                  <v>107.9573934837092</v>
                </pt>
                <pt idx="294">
                  <v>96.49122807017541</v>
                </pt>
                <pt idx="295">
                  <v>93.23308270676689</v>
                </pt>
                <pt idx="296">
                  <v>91.47869674185461</v>
                </pt>
                <pt idx="297">
                  <v>93.859649122807</v>
                </pt>
                <pt idx="298">
                  <v>95.98997493734333</v>
                </pt>
                <pt idx="299">
                  <v>89.53634085213029</v>
                </pt>
                <pt idx="300">
                  <v>91.85463659147868</v>
                </pt>
                <pt idx="301">
                  <v>90.85213032581453</v>
                </pt>
                <pt idx="302">
                  <v>97.74436090225562</v>
                </pt>
                <pt idx="303">
                  <v>98.37092731829573</v>
                </pt>
                <pt idx="304">
                  <v>95.98997493734336</v>
                </pt>
                <pt idx="305">
                  <v>99.62406015037594</v>
                </pt>
                <pt idx="306">
                  <v>93.734335839599</v>
                </pt>
                <pt idx="307">
                  <v>96.74185463659147</v>
                </pt>
                <pt idx="308">
                  <v>81.39097744360902</v>
                </pt>
                <pt idx="309">
                  <v>89.22305764411027</v>
                </pt>
                <pt idx="310">
                  <v>88.34586466165412</v>
                </pt>
                <pt idx="311">
                  <v>91.47869674185462</v>
                </pt>
                <pt idx="312">
                  <v>92.23057644110276</v>
                </pt>
                <pt idx="313">
                  <v>92.10526315789473</v>
                </pt>
                <pt idx="314">
                  <v>94.61152882205513</v>
                </pt>
                <pt idx="315">
                  <v>90.10025062656642</v>
                </pt>
                <pt idx="316">
                  <v>87.71929824561404</v>
                </pt>
                <pt idx="317">
                  <v>90.22556390977444</v>
                </pt>
                <pt idx="318">
                  <v>75.31328320802005</v>
                </pt>
                <pt idx="319">
                  <v>76.44110275689223</v>
                </pt>
                <pt idx="320">
                  <v>69.41102756892231</v>
                </pt>
                <pt idx="321">
                  <v>79.19799498746868</v>
                </pt>
                <pt idx="322">
                  <v>80.45112781954887</v>
                </pt>
                <pt idx="323">
                  <v>107.8947368421053</v>
                </pt>
                <pt idx="324">
                  <v>116.0401002506266</v>
                </pt>
                <pt idx="325">
                  <v>111.1528822055138</v>
                </pt>
                <pt idx="326">
                  <v>132.5814536340852</v>
                </pt>
                <pt idx="327">
                  <v>136.9674185463659</v>
                </pt>
                <pt idx="328">
                  <v>125.8145363408521</v>
                </pt>
                <pt idx="329">
                  <v>125.31328320802</v>
                </pt>
                <pt idx="330">
                  <v>129.7619047619048</v>
                </pt>
                <pt idx="331">
                  <v>123.4335839598997</v>
                </pt>
                <pt idx="332">
                  <v>131.7042606516291</v>
                </pt>
                <pt idx="333">
                  <v>129.8245614035087</v>
                </pt>
                <pt idx="334">
                  <v>132.0175438596491</v>
                </pt>
                <pt idx="335">
                  <v>146.8671679197995</v>
                </pt>
                <pt idx="336">
                  <v>157.0802005012531</v>
                </pt>
                <pt idx="337">
                  <v>154.5112781954887</v>
                </pt>
                <pt idx="338">
                  <v>164.5363408521303</v>
                </pt>
                <pt idx="339">
                  <v>168.6716791979949</v>
                </pt>
                <pt idx="340">
                  <v>165.5137844611528</v>
                </pt>
                <pt idx="341">
                  <v>157.2681704260651</v>
                </pt>
                <pt idx="342">
                  <v>168.922305764411</v>
                </pt>
                <pt idx="343">
                  <v>162.844611528822</v>
                </pt>
                <pt idx="344">
                  <v>152.6315789473684</v>
                </pt>
                <pt idx="345">
                  <v>147.7443609022556</v>
                </pt>
                <pt idx="346">
                  <v>146.6165413533834</v>
                </pt>
                <pt idx="347">
                  <v>144.2982456140351</v>
                </pt>
                <pt idx="348">
                  <v>132.0802005012531</v>
                </pt>
                <pt idx="349">
                  <v>132.6441102756892</v>
                </pt>
                <pt idx="350">
                  <v>136.5914786967418</v>
                </pt>
                <pt idx="351">
                  <v>141.9799498746867</v>
                </pt>
                <pt idx="352">
                  <v>136.5914786967418</v>
                </pt>
                <pt idx="353">
                  <v>126.8170426065163</v>
                </pt>
                <pt idx="354">
                  <v>123.0576441102757</v>
                </pt>
                <pt idx="355">
                  <v>118.796992481203</v>
                </pt>
                <pt idx="356">
                  <v>112.65664160401</v>
                </pt>
                <pt idx="357">
                  <v>119.4235588972431</v>
                </pt>
                <pt idx="358">
                  <v>122.0551378446115</v>
                </pt>
                <pt idx="359">
                  <v>126.1904761904762</v>
                </pt>
                <pt idx="360">
                  <v>121.7418546365914</v>
                </pt>
                <pt idx="361">
                  <v>125.187969924812</v>
                </pt>
                <pt idx="362">
                  <v>125.6892230576441</v>
                </pt>
                <pt idx="363">
                  <v>118.2957393483709</v>
                </pt>
                <pt idx="364">
                  <v>120.3007518796992</v>
                </pt>
                <pt idx="365">
                  <v>116.5413533834586</v>
                </pt>
                <pt idx="366">
                  <v>116.8170426065163</v>
                </pt>
                <pt idx="367">
                  <v>126.5664160401002</v>
                </pt>
                <pt idx="368">
                  <v>112.65664160401</v>
                </pt>
                <pt idx="369">
                  <v>107.6441102756892</v>
                </pt>
                <pt idx="370">
                  <v>100</v>
                </pt>
              </numCache>
            </numRef>
          </val>
          <smooth val="0"/>
        </ser>
        <ser>
          <idx val="1"/>
          <order val="1"/>
          <tx>
            <strRef>
              <f>GLD!$E$1</f>
              <strCache>
                <ptCount val="1"/>
                <pt idx="0">
                  <v>GLD PnL</v>
                </pt>
              </strCache>
            </strRef>
          </tx>
          <spPr>
            <a:ln xmlns:a="http://schemas.openxmlformats.org/drawingml/2006/main" cmpd="sng">
              <a:solidFill>
                <a:srgbClr val="ED7D31"/>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GLD!$E$2:$E$505</f>
              <numCache>
                <formatCode>"$"#,##0.00</formatCode>
                <ptCount val="504"/>
                <pt idx="0">
                  <v>115.4914925076379</v>
                </pt>
                <pt idx="1">
                  <v>115.9777703920341</v>
                </pt>
                <pt idx="2">
                  <v>114.5745025614693</v>
                </pt>
                <pt idx="3">
                  <v>115.2136224080643</v>
                </pt>
                <pt idx="4">
                  <v>118.8676655547273</v>
                </pt>
                <pt idx="5">
                  <v>120.9100428116021</v>
                </pt>
                <pt idx="6">
                  <v>121.3685381320292</v>
                </pt>
                <pt idx="7">
                  <v>122.0840629819533</v>
                </pt>
                <pt idx="8">
                  <v>123.4734343203911</v>
                </pt>
                <pt idx="9">
                  <v>122.9454669596137</v>
                </pt>
                <pt idx="10">
                  <v>123.1816677286905</v>
                </pt>
                <pt idx="11">
                  <v>123.5637365105328</v>
                </pt>
                <pt idx="12">
                  <v>123.0705159375585</v>
                </pt>
                <pt idx="13">
                  <v>121.7575600227348</v>
                </pt>
                <pt idx="14">
                  <v>124.1889598650009</v>
                </pt>
                <pt idx="15">
                  <v>123.5845763859238</v>
                </pt>
                <pt idx="16">
                  <v>123.9180331486912</v>
                </pt>
                <pt idx="17">
                  <v>123.4525951396859</v>
                </pt>
                <pt idx="18">
                  <v>123.4039615853552</v>
                </pt>
                <pt idx="19">
                  <v>123.6193127534417</v>
                </pt>
                <pt idx="20">
                  <v>122.5078219348626</v>
                </pt>
                <pt idx="21">
                  <v>122.2924603464911</v>
                </pt>
                <pt idx="22">
                  <v>122.2368952185529</v>
                </pt>
                <pt idx="23">
                  <v>121.6811445991208</v>
                </pt>
                <pt idx="24">
                  <v>121.5977746772722</v>
                </pt>
                <pt idx="25">
                  <v>121.3615843284805</v>
                </pt>
                <pt idx="26">
                  <v>119.9652696067789</v>
                </pt>
                <pt idx="27">
                  <v>118.8815620468544</v>
                </pt>
                <pt idx="28">
                  <v>118.3952737421732</v>
                </pt>
                <pt idx="29">
                  <v>119.5831904046515</v>
                </pt>
                <pt idx="30">
                  <v>119.5623512239463</v>
                </pt>
                <pt idx="31">
                  <v>119.2011112025241</v>
                </pt>
                <pt idx="32">
                  <v>118.1382435179905</v>
                </pt>
                <pt idx="33">
                  <v>116.2000746689839</v>
                </pt>
                <pt idx="34">
                  <v>115.7207401678516</v>
                </pt>
                <pt idx="35">
                  <v>116.5752007622481</v>
                </pt>
                <pt idx="36">
                  <v>115.0816307415415</v>
                </pt>
                <pt idx="37">
                  <v>115.4706526322471</v>
                </pt>
                <pt idx="38">
                  <v>115.9499878280651</v>
                </pt>
                <pt idx="39">
                  <v>115.6095876820338</v>
                </pt>
                <pt idx="40">
                  <v>115.9013542737344</v>
                </pt>
                <pt idx="41">
                  <v>115.5956911899068</v>
                </pt>
                <pt idx="42">
                  <v>116.0402893235212</v>
                </pt>
                <pt idx="43">
                  <v>116.7975050391978</v>
                </pt>
                <pt idx="44">
                  <v>115.6512674328156</v>
                </pt>
                <pt idx="45">
                  <v>115.2414049720335</v>
                </pt>
                <pt idx="46">
                  <v>115.5609652426739</v>
                </pt>
                <pt idx="47">
                  <v>114.866279573455</v>
                </pt>
                <pt idx="48">
                  <v>113.039252789981</v>
                </pt>
                <pt idx="49">
                  <v>113.5324740576411</v>
                </pt>
                <pt idx="50">
                  <v>112.7335897061534</v>
                </pt>
                <pt idx="51">
                  <v>113.4213319921084</v>
                </pt>
                <pt idx="52">
                  <v>114.2827359697688</v>
                </pt>
                <pt idx="53">
                  <v>113.0670360486358</v>
                </pt>
                <pt idx="54">
                  <v>113.3865956245905</v>
                </pt>
                <pt idx="55">
                  <v>112.4835021705489</v>
                </pt>
                <pt idx="56">
                  <v>112.5251819213307</v>
                </pt>
                <pt idx="57">
                  <v>111.121924511051</v>
                </pt>
                <pt idx="58">
                  <v>109.4616257616179</v>
                </pt>
                <pt idx="59">
                  <v>111.3650582431066</v>
                </pt>
                <pt idx="60">
                  <v>112.7058064474987</v>
                </pt>
                <pt idx="61">
                  <v>112.386246871544</v>
                </pt>
                <pt idx="62">
                  <v>112.7961086376405</v>
                </pt>
                <pt idx="63">
                  <v>112.4070867469349</v>
                </pt>
                <pt idx="64">
                  <v>113.2337640826767</v>
                </pt>
                <pt idx="65">
                  <v>113.4004921167176</v>
                </pt>
                <pt idx="66">
                  <v>112.9281009988491</v>
                </pt>
                <pt idx="67">
                  <v>113.58805030055</v>
                </pt>
                <pt idx="68">
                  <v>112.7822225657984</v>
                </pt>
                <pt idx="69">
                  <v>112.6780134632446</v>
                </pt>
                <pt idx="70">
                  <v>112.1847921955845</v>
                </pt>
                <pt idx="71">
                  <v>112.2056320709754</v>
                </pt>
                <pt idx="72">
                  <v>112.3028880646661</v>
                </pt>
                <pt idx="73">
                  <v>111.7332402584213</v>
                </pt>
                <pt idx="74">
                  <v>109.406049518709</v>
                </pt>
                <pt idx="75">
                  <v>110.5522767048062</v>
                </pt>
                <pt idx="76">
                  <v>110.4828039697703</v>
                </pt>
                <pt idx="77">
                  <v>111.5804087165074</v>
                </pt>
                <pt idx="78">
                  <v>112.8239023165802</v>
                </pt>
                <pt idx="79">
                  <v>112.2125754542393</v>
                </pt>
                <pt idx="80">
                  <v>112.4070867469349</v>
                </pt>
                <pt idx="81">
                  <v>115.1927825326736</v>
                </pt>
                <pt idx="82">
                  <v>117.4018780979899</v>
                </pt>
                <pt idx="83">
                  <v>117.4852369048678</v>
                </pt>
                <pt idx="84">
                  <v>117.7561643158632</v>
                </pt>
                <pt idx="85">
                  <v>116.019450142816</v>
                </pt>
                <pt idx="86">
                  <v>115.540125367283</v>
                </pt>
                <pt idx="87">
                  <v>115.5470687505469</v>
                </pt>
                <pt idx="88">
                  <v>116.8739204628119</v>
                </pt>
                <pt idx="89">
                  <v>118.5758982683411</v>
                </pt>
                <pt idx="90">
                  <v>118.9371382897633</v>
                </pt>
                <pt idx="91">
                  <v>119.9791667935916</v>
                </pt>
                <pt idx="92">
                  <v>119.5415113485554</v>
                </pt>
                <pt idx="93">
                  <v>119.1524887631642</v>
                </pt>
                <pt idx="94">
                  <v>117.9645721006859</v>
                </pt>
                <pt idx="95">
                  <v>116.8113911110398</v>
                </pt>
                <pt idx="96">
                  <v>119.3817364233777</v>
                </pt>
                <pt idx="97">
                  <v>119.5623512239463</v>
                </pt>
                <pt idx="98">
                  <v>121.035081369262</v>
                </pt>
                <pt idx="99">
                  <v>119.9096940585557</v>
                </pt>
                <pt idx="100">
                  <v>119.9583164979157</v>
                </pt>
                <pt idx="101">
                  <v>119.847174432383</v>
                </pt>
                <pt idx="102">
                  <v>120.6113224163528</v>
                </pt>
                <pt idx="103">
                  <v>120.9100428116022</v>
                </pt>
                <pt idx="104">
                  <v>120.8058337090484</v>
                </pt>
                <pt idx="105">
                  <v>121.7645034059988</v>
                </pt>
                <pt idx="106">
                  <v>121.8409188296128</v>
                </pt>
                <pt idx="107">
                  <v>119.8888541831648</v>
                </pt>
                <pt idx="108">
                  <v>118.8815620468545</v>
                </pt>
                <pt idx="109">
                  <v>120.375132067561</v>
                </pt>
                <pt idx="110">
                  <v>120.437650999048</v>
                </pt>
                <pt idx="111">
                  <v>120.9586652509622</v>
                </pt>
                <pt idx="112">
                  <v>120.1806207748654</v>
                </pt>
                <pt idx="113">
                  <v>120.4168111236572</v>
                </pt>
                <pt idx="114">
                  <v>124.682181132661</v>
                </pt>
                <pt idx="115">
                  <v>124.9739477243616</v>
                </pt>
                <pt idx="116">
                  <v>127.0371648566274</v>
                </pt>
                <pt idx="117">
                  <v>126.6620394580489</v>
                </pt>
                <pt idx="118">
                  <v>123.9041366565643</v>
                </pt>
                <pt idx="119">
                  <v>123.4456413361371</v>
                </pt>
                <pt idx="120">
                  <v>122.5078219348627</v>
                </pt>
                <pt idx="121">
                  <v>122.0632238012483</v>
                </pt>
                <pt idx="122">
                  <v>122.5078219348627</v>
                </pt>
                <pt idx="123">
                  <v>122.0215336301814</v>
                </pt>
                <pt idx="124">
                  <v>121.2157058954299</v>
                </pt>
                <pt idx="125">
                  <v>122.1813189756441</v>
                </pt>
                <pt idx="126">
                  <v>122.5703408663497</v>
                </pt>
                <pt idx="127">
                  <v>122.7787486511724</v>
                </pt>
                <pt idx="128">
                  <v>121.5005193782672</v>
                </pt>
                <pt idx="129">
                  <v>120.8336266933025</v>
                </pt>
                <pt idx="130">
                  <v>119.1663748350062</v>
                </pt>
                <pt idx="131">
                  <v>119.8263345569921</v>
                </pt>
                <pt idx="132">
                  <v>119.6040302800424</v>
                </pt>
                <pt idx="133">
                  <v>119.833277940256</v>
                </pt>
                <pt idx="134">
                  <v>121.9173349479126</v>
                </pt>
                <pt idx="135">
                  <v>121.4935759950034</v>
                </pt>
                <pt idx="136">
                  <v>119.7082393825962</v>
                </pt>
                <pt idx="137">
                  <v>120.0486291083425</v>
                </pt>
                <pt idx="138">
                  <v>119.110809707068</v>
                </pt>
                <pt idx="139">
                  <v>118.2216023248685</v>
                </pt>
                <pt idx="140">
                  <v>115.7832590993386</v>
                </pt>
                <pt idx="141">
                  <v>116.5613035754354</v>
                </pt>
                <pt idx="142">
                  <v>117.7561643158632</v>
                </pt>
                <pt idx="143">
                  <v>117.8117398640863</v>
                </pt>
                <pt idx="144">
                  <v>119.6457100308242</v>
                </pt>
                <pt idx="145">
                  <v>122.0493266144355</v>
                </pt>
                <pt idx="146">
                  <v>121.6811445991208</v>
                </pt>
                <pt idx="147">
                  <v>121.9103915646487</v>
                </pt>
                <pt idx="148">
                  <v>122.6120206171314</v>
                </pt>
                <pt idx="149">
                  <v>123.0635621340097</v>
                </pt>
                <pt idx="150">
                  <v>123.0705159375586</v>
                </pt>
                <pt idx="151">
                  <v>122.2368952185529</v>
                </pt>
                <pt idx="152">
                  <v>121.5005193782672</v>
                </pt>
                <pt idx="153">
                  <v>122.0284874337302</v>
                </pt>
                <pt idx="154">
                  <v>121.625568356212</v>
                </pt>
                <pt idx="155">
                  <v>127.2594691335771</v>
                </pt>
                <pt idx="156">
                  <v>127.0788446074091</v>
                </pt>
                <pt idx="157">
                  <v>124.2236962325189</v>
                </pt>
                <pt idx="158">
                  <v>124.2931585472698</v>
                </pt>
                <pt idx="159">
                  <v>123.5915301894728</v>
                </pt>
                <pt idx="160">
                  <v>122.4036128323088</v>
                </pt>
                <pt idx="161">
                  <v>121.8478622128767</v>
                </pt>
                <pt idx="162">
                  <v>122.3549903929488</v>
                </pt>
                <pt idx="163">
                  <v>124.3626312823057</v>
                </pt>
                <pt idx="164">
                  <v>124.0361283230872</v>
                </pt>
                <pt idx="165">
                  <v>124.0986472545742</v>
                </pt>
                <pt idx="166">
                  <v>124.2306396157828</v>
                </pt>
                <pt idx="167">
                  <v>125.4602360290429</v>
                </pt>
                <pt idx="168">
                  <v>124.5224062074834</v>
                </pt>
                <pt idx="169">
                  <v>123.9249758372695</v>
                </pt>
                <pt idx="170">
                  <v>123.8624569057825</v>
                </pt>
                <pt idx="171">
                  <v>124.2931585472698</v>
                </pt>
                <pt idx="172">
                  <v>123.8416170303915</v>
                </pt>
                <pt idx="173">
                  <v>123.4595378282641</v>
                </pt>
                <pt idx="174">
                  <v>125.4324430447887</v>
                </pt>
                <pt idx="175">
                  <v>125.7936823715252</v>
                </pt>
                <pt idx="176">
                  <v>123.549850438691</v>
                </pt>
                <pt idx="177">
                  <v>123.1121949936547</v>
                </pt>
                <pt idx="178">
                  <v>123.1677712365636</v>
                </pt>
                <pt idx="179">
                  <v>124.6335586933011</v>
                </pt>
                <pt idx="180">
                  <v>124.0291745195383</v>
                </pt>
                <pt idx="181">
                  <v>124.140327005356</v>
                </pt>
                <pt idx="182">
                  <v>123.0427222586188</v>
                </pt>
                <pt idx="183">
                  <v>123.7860407874827</v>
                </pt>
                <pt idx="184">
                  <v>122.7509556669182</v>
                </pt>
                <pt idx="185">
                  <v>121.5283123625214</v>
                </pt>
                <pt idx="186">
                  <v>121.8756551971308</v>
                </pt>
                <pt idx="187">
                  <v>121.4241032599675</v>
                </pt>
                <pt idx="188">
                  <v>124.1055906378381</v>
                </pt>
                <pt idx="189">
                  <v>124.7099741169152</v>
                </pt>
                <pt idx="190">
                  <v>127.2664125168409</v>
                </pt>
                <pt idx="191">
                  <v>127.0996949030851</v>
                </pt>
                <pt idx="192">
                  <v>127.8013232608821</v>
                </pt>
                <pt idx="193">
                  <v>127.4400839341456</v>
                </pt>
                <pt idx="194">
                  <v>127.7457470179733</v>
                </pt>
                <pt idx="195">
                  <v>126.7453982649268</v>
                </pt>
                <pt idx="196">
                  <v>126.7523520684756</v>
                </pt>
                <pt idx="197">
                  <v>127.1622138345721</v>
                </pt>
                <pt idx="198">
                  <v>125.9395601098902</v>
                </pt>
                <pt idx="199">
                  <v>126.1827042622308</v>
                </pt>
                <pt idx="200">
                  <v>125.8353614276214</v>
                </pt>
                <pt idx="201">
                  <v>126.8634934393226</v>
                </pt>
                <pt idx="202">
                  <v>128.5515851730098</v>
                </pt>
                <pt idx="203">
                  <v>128.398753631096</v>
                </pt>
                <pt idx="204">
                  <v>128.0930898525827</v>
                </pt>
                <pt idx="205">
                  <v>125.9048341626573</v>
                </pt>
                <pt idx="206">
                  <v>127.3775650026586</v>
                </pt>
                <pt idx="207">
                  <v>125.8909376705302</v>
                </pt>
                <pt idx="208">
                  <v>125.7381061286164</v>
                </pt>
                <pt idx="209">
                  <v>126.4536316732262</v>
                </pt>
                <pt idx="210">
                  <v>127.4748203016636</v>
                </pt>
                <pt idx="211">
                  <v>126.5995198318762</v>
                </pt>
                <pt idx="212">
                  <v>130.7259443708082</v>
                </pt>
                <pt idx="213">
                  <v>129.5588773093202</v>
                </pt>
                <pt idx="214">
                  <v>126.8079171964138</v>
                </pt>
                <pt idx="215">
                  <v>127.3567251272677</v>
                </pt>
                <pt idx="216">
                  <v>124.4182075252146</v>
                </pt>
                <pt idx="217">
                  <v>125.0017407086157</v>
                </pt>
                <pt idx="218">
                  <v>132.0944758338551</v>
                </pt>
                <pt idx="219">
                  <v>132.5529711542822</v>
                </pt>
                <pt idx="220">
                  <v>134.692603710162</v>
                </pt>
                <pt idx="221">
                  <v>132.9281069731458</v>
                </pt>
                <pt idx="222">
                  <v>131.7054532484638</v>
                </pt>
                <pt idx="223">
                  <v>128.9614469391063</v>
                </pt>
                <pt idx="224">
                  <v>128.8155587804563</v>
                </pt>
                <pt idx="225">
                  <v>127.6554351022321</v>
                </pt>
                <pt idx="226">
                  <v>128.6071614159187</v>
                </pt>
                <pt idx="227">
                  <v>127.6484917189683</v>
                </pt>
                <pt idx="228">
                  <v>126.592566723013</v>
                </pt>
                <pt idx="229">
                  <v>124.140327005356</v>
                </pt>
                <pt idx="230">
                  <v>123.0844020094006</v>
                </pt>
                <pt idx="231">
                  <v>122.0076475583394</v>
                </pt>
                <pt idx="232">
                  <v>120.1806207748654</v>
                </pt>
                <pt idx="233">
                  <v>118.7495696856459</v>
                </pt>
                <pt idx="234">
                  <v>118.1799225740867</v>
                </pt>
                <pt idx="235">
                  <v>117.2143101885581</v>
                </pt>
                <pt idx="236">
                  <v>118.3327541160005</v>
                </pt>
                <pt idx="237">
                  <v>118.2285554337317</v>
                </pt>
                <pt idx="238">
                  <v>117.6797481975634</v>
                </pt>
                <pt idx="239">
                  <v>117.5338697645128</v>
                </pt>
                <pt idx="240">
                  <v>117.8395335430261</v>
                </pt>
                <pt idx="241">
                  <v>118.1590826986958</v>
                </pt>
                <pt idx="242">
                  <v>117.429660661959</v>
                </pt>
                <pt idx="243">
                  <v>116.693295936644</v>
                </pt>
                <pt idx="244">
                  <v>115.9986102674251</v>
                </pt>
                <pt idx="245">
                  <v>115.7485227318206</v>
                </pt>
                <pt idx="246">
                  <v>116.2695369837348</v>
                </pt>
                <pt idx="247">
                  <v>115.7554765353695</v>
                </pt>
                <pt idx="248">
                  <v>115.6929464889118</v>
                </pt>
                <pt idx="249">
                  <v>115.1788860405465</v>
                </pt>
                <pt idx="250">
                  <v>115.2483483552974</v>
                </pt>
                <pt idx="251">
                  <v>115.6512674328156</v>
                </pt>
                <pt idx="252">
                  <v>114.6856543526014</v>
                </pt>
                <pt idx="253">
                  <v>113.9492896272864</v>
                </pt>
                <pt idx="254">
                  <v>112.7058064474986</v>
                </pt>
                <pt idx="255">
                  <v>112.928100998849</v>
                </pt>
                <pt idx="256">
                  <v>112.7127498307625</v>
                </pt>
                <pt idx="257">
                  <v>112.7683260736713</v>
                </pt>
                <pt idx="258">
                  <v>112.9697800549451</v>
                </pt>
                <pt idx="259">
                  <v>112.8100051297675</v>
                </pt>
                <pt idx="260">
                  <v>113.6297397769311</v>
                </pt>
                <pt idx="261">
                  <v>112.0250075448075</v>
                </pt>
                <pt idx="262">
                  <v>110.9551957823244</v>
                </pt>
                <pt idx="263">
                  <v>109.7672791198461</v>
                </pt>
                <pt idx="264">
                  <v>112.0389040369345</v>
                </pt>
                <pt idx="265">
                  <v>110.8718369754465</v>
                </pt>
                <pt idx="266">
                  <v>112.9558939831031</v>
                </pt>
                <pt idx="267">
                  <v>113.6922594031038</v>
                </pt>
                <pt idx="268">
                  <v>113.1712451511896</v>
                </pt>
                <pt idx="269">
                  <v>112.3445671207622</v>
                </pt>
                <pt idx="270">
                  <v>111.9694313018986</v>
                </pt>
                <pt idx="271">
                  <v>111.7679766259392</v>
                </pt>
                <pt idx="272">
                  <v>113.3796529360123</v>
                </pt>
                <pt idx="273">
                  <v>112.7127498307625</v>
                </pt>
                <pt idx="274">
                  <v>114.3799912687738</v>
                </pt>
                <pt idx="275">
                  <v>114.1090645524641</v>
                </pt>
                <pt idx="276">
                  <v>113.0184129145902</v>
                </pt>
                <pt idx="277">
                  <v>113.8798168922506</v>
                </pt>
                <pt idx="278">
                  <v>113.2407074659405</v>
                </pt>
                <pt idx="279">
                  <v>112.2473118217573</v>
                </pt>
                <pt idx="280">
                  <v>111.1774896389892</v>
                </pt>
                <pt idx="281">
                  <v>110.7467879975018</v>
                </pt>
                <pt idx="282">
                  <v>111.4414736667207</v>
                </pt>
                <pt idx="283">
                  <v>112.1153194605486</v>
                </pt>
                <pt idx="284">
                  <v>110.4202850382832</v>
                </pt>
                <pt idx="285">
                  <v>111.858289236366</v>
                </pt>
                <pt idx="286">
                  <v>111.3858974238118</v>
                </pt>
                <pt idx="287">
                  <v>110.9968755331062</v>
                </pt>
                <pt idx="288">
                  <v>110.3160863560144</v>
                </pt>
                <pt idx="289">
                  <v>112.351510504026</v>
                </pt>
                <pt idx="290">
                  <v>111.7332402584212</v>
                </pt>
                <pt idx="291">
                  <v>112.2334153296302</v>
                </pt>
                <pt idx="292">
                  <v>112.9836765470722</v>
                </pt>
                <pt idx="293">
                  <v>113.4699544314685</v>
                </pt>
                <pt idx="294">
                  <v>112.3515105040261</v>
                </pt>
                <pt idx="295">
                  <v>110.1840946894915</v>
                </pt>
                <pt idx="296">
                  <v>110.9412992901974</v>
                </pt>
                <pt idx="297">
                  <v>110.1563114308368</v>
                </pt>
                <pt idx="298">
                  <v>112.337624432184</v>
                </pt>
                <pt idx="299">
                  <v>112.434879731189</v>
                </pt>
                <pt idx="300">
                  <v>113.011459805727</v>
                </pt>
                <pt idx="301">
                  <v>112.1292166473613</v>
                </pt>
                <pt idx="302">
                  <v>110.2396702377147</v>
                </pt>
                <pt idx="303">
                  <v>107.433134576585</v>
                </pt>
                <pt idx="304">
                  <v>108.3987469621136</v>
                </pt>
                <pt idx="305">
                  <v>108.9822912604855</v>
                </pt>
                <pt idx="306">
                  <v>106.0437632381473</v>
                </pt>
                <pt idx="307">
                  <v>105.5227489862331</v>
                </pt>
                <pt idx="308">
                  <v>103.8207711807039</v>
                </pt>
                <pt idx="309">
                  <v>102.8482154119115</v>
                </pt>
                <pt idx="310">
                  <v>106.2313311475791</v>
                </pt>
                <pt idx="311">
                  <v>105.7658931385738</v>
                </pt>
                <pt idx="312">
                  <v>106.4536354245288</v>
                </pt>
                <pt idx="313">
                  <v>105.1059438368729</v>
                </pt>
                <pt idx="314">
                  <v>106.5647774900615</v>
                </pt>
                <pt idx="315">
                  <v>101.6325154907785</v>
                </pt>
                <pt idx="316">
                  <v>97.3324098089423</v>
                </pt>
                <pt idx="317">
                  <v>95.89440491617387</v>
                </pt>
                <pt idx="318">
                  <v>97.74227157503874</v>
                </pt>
                <pt idx="319">
                  <v>99.72907328369041</v>
                </pt>
                <pt idx="320">
                  <v>98.39527749347582</v>
                </pt>
                <pt idx="321">
                  <v>99.53456199099479</v>
                </pt>
                <pt idx="322">
                  <v>102.6675901910579</v>
                </pt>
                <pt idx="323">
                  <v>106.9329602000618</v>
                </pt>
                <pt idx="324">
                  <v>107.3150394021892</v>
                </pt>
                <pt idx="325">
                  <v>109.6283440700594</v>
                </pt>
                <pt idx="326">
                  <v>109.4477292694908</v>
                </pt>
                <pt idx="327">
                  <v>109.406049518709</v>
                </pt>
                <pt idx="328">
                  <v>107.0927455455245</v>
                </pt>
                <pt idx="329">
                  <v>106.905176941407</v>
                </pt>
                <pt idx="330">
                  <v>103.6470997633992</v>
                </pt>
                <pt idx="331">
                  <v>103.077463072125</v>
                </pt>
                <pt idx="332">
                  <v>106.9815930597068</v>
                </pt>
                <pt idx="333">
                  <v>106.9607531843159</v>
                </pt>
                <pt idx="334">
                  <v>106.4953151753106</v>
                </pt>
                <pt idx="335">
                  <v>108.4334833296315</v>
                </pt>
                <pt idx="336">
                  <v>107.467870944103</v>
                </pt>
                <pt idx="337">
                  <v>105.8770456243914</v>
                </pt>
                <pt idx="338">
                  <v>105.4463328679334</v>
                </pt>
                <pt idx="339">
                  <v>104.8350171205631</v>
                </pt>
                <pt idx="340">
                  <v>103.5081647136124</v>
                </pt>
                <pt idx="341">
                  <v>103.077463072125</v>
                </pt>
                <pt idx="342">
                  <v>102.4939187737531</v>
                </pt>
                <pt idx="343">
                  <v>102.5772886956017</v>
                </pt>
                <pt idx="344">
                  <v>102.9315742187893</v>
                </pt>
                <pt idx="345">
                  <v>102.6675901910578</v>
                </pt>
                <pt idx="346">
                  <v>102.3966634747481</v>
                </pt>
                <pt idx="347">
                  <v>101.8478666588649</v>
                </pt>
                <pt idx="348">
                  <v>101.7228176809201</v>
                </pt>
                <pt idx="349">
                  <v>103.0635665799979</v>
                </pt>
                <pt idx="350">
                  <v>103.7374123738259</v>
                </pt>
                <pt idx="351">
                  <v>103.139982003612</v>
                </pt>
                <pt idx="352">
                  <v>103.1330393150338</v>
                </pt>
                <pt idx="353">
                  <v>102.5772886956017</v>
                </pt>
                <pt idx="354">
                  <v>103.5012213303485</v>
                </pt>
                <pt idx="355">
                  <v>102.7995825522664</v>
                </pt>
                <pt idx="356">
                  <v>102.2021521820525</v>
                </pt>
                <pt idx="357">
                  <v>101.9729045218389</v>
                </pt>
                <pt idx="358">
                  <v>101.938178574606</v>
                </pt>
                <pt idx="359">
                  <v>101.827026783474</v>
                </pt>
                <pt idx="360">
                  <v>101.6394588740422</v>
                </pt>
                <pt idx="361">
                  <v>101.7992331045342</v>
                </pt>
                <pt idx="362">
                  <v>101.2087565378692</v>
                </pt>
                <pt idx="363">
                  <v>101.299069148296</v>
                </pt>
                <pt idx="364">
                  <v>102.0562744436875</v>
                </pt>
                <pt idx="365">
                  <v>101.4449475813466</v>
                </pt>
                <pt idx="366">
                  <v>102.0215380761696</v>
                </pt>
                <pt idx="367">
                  <v>102.7926391690026</v>
                </pt>
                <pt idx="368">
                  <v>102.3897200914843</v>
                </pt>
                <pt idx="369">
                  <v>101.3268524069507</v>
                </pt>
                <pt idx="370">
                  <v>100</v>
                </pt>
              </numCache>
            </numRef>
          </val>
          <smooth val="0"/>
        </ser>
        <ser>
          <idx val="2"/>
          <order val="2"/>
          <tx>
            <strRef>
              <f>IEF!$E$1</f>
              <strCache>
                <ptCount val="1"/>
                <pt idx="0">
                  <v>IEF PnL</v>
                </pt>
              </strCache>
            </strRef>
          </tx>
          <spPr>
            <a:ln xmlns:a="http://schemas.openxmlformats.org/drawingml/2006/main" cmpd="sng">
              <a:solidFill>
                <a:srgbClr val="A5A5A5"/>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IEF!$E$2:$E$505</f>
              <numCache>
                <formatCode>"$"#,##0.00</formatCode>
                <ptCount val="504"/>
                <pt idx="0">
                  <v>105.6681852034554</v>
                </pt>
                <pt idx="1">
                  <v>105.4758623242605</v>
                </pt>
                <pt idx="2">
                  <v>105.814721282021</v>
                </pt>
                <pt idx="3">
                  <v>105.2194315133914</v>
                </pt>
                <pt idx="4">
                  <v>104.8439458626102</v>
                </pt>
                <pt idx="5">
                  <v>105.5674441679674</v>
                </pt>
                <pt idx="6">
                  <v>105.5491303635433</v>
                </pt>
                <pt idx="7">
                  <v>105.8788292136951</v>
                </pt>
                <pt idx="8">
                  <v>106.0345180732486</v>
                </pt>
                <pt idx="9">
                  <v>105.6590324224675</v>
                </pt>
                <pt idx="10">
                  <v>105.3293335723156</v>
                </pt>
                <pt idx="11">
                  <v>105.0271086341965</v>
                </pt>
                <pt idx="12">
                  <v>105.1095303702947</v>
                </pt>
                <pt idx="13">
                  <v>104.5325608168824</v>
                </pt>
                <pt idx="14">
                  <v>104.7981517353601</v>
                </pt>
                <pt idx="15">
                  <v>104.679096895448</v>
                </pt>
                <pt idx="16">
                  <v>104.6983256116399</v>
                </pt>
                <pt idx="17">
                  <v>104.7074793084554</v>
                </pt>
                <pt idx="18">
                  <v>104.8905156958335</v>
                </pt>
                <pt idx="19">
                  <v>105.0094871954344</v>
                </pt>
                <pt idx="20">
                  <v>104.6251070270472</v>
                </pt>
                <pt idx="21">
                  <v>104.5244346786289</v>
                </pt>
                <pt idx="22">
                  <v>104.487829049643</v>
                </pt>
                <pt idx="23">
                  <v>104.0576822288336</v>
                </pt>
                <pt idx="24">
                  <v>104.368857550042</v>
                </pt>
                <pt idx="25">
                  <v>104.368857550042</v>
                </pt>
                <pt idx="26">
                  <v>104.4695298984604</v>
                </pt>
                <pt idx="27">
                  <v>104.2407259428325</v>
                </pt>
                <pt idx="28">
                  <v>103.8929523192588</v>
                </pt>
                <pt idx="29">
                  <v>104.3963103980401</v>
                </pt>
                <pt idx="30">
                  <v>104.5702013310511</v>
                </pt>
                <pt idx="31">
                  <v>104.7806905664273</v>
                </pt>
                <pt idx="32">
                  <v>104.7440776108206</v>
                </pt>
                <pt idx="33">
                  <v>104.6983256116399</v>
                </pt>
                <pt idx="34">
                  <v>104.5702013310511</v>
                </pt>
                <pt idx="35">
                  <v>104.4329169428537</v>
                </pt>
                <pt idx="36">
                  <v>104.2553718577372</v>
                </pt>
                <pt idx="37">
                  <v>104.1639163982385</v>
                </pt>
                <pt idx="38">
                  <v>104.3468337280292</v>
                </pt>
                <pt idx="39">
                  <v>104.2096400067637</v>
                </pt>
                <pt idx="40">
                  <v>104.621214759767</v>
                </pt>
                <pt idx="41">
                  <v>104.730970286276</v>
                </pt>
                <pt idx="42">
                  <v>104.8681566809207</v>
                </pt>
                <pt idx="43">
                  <v>104.7858402649959</v>
                </pt>
                <pt idx="44">
                  <v>104.730970286276</v>
                </pt>
                <pt idx="45">
                  <v>104.4200037737593</v>
                </pt>
                <pt idx="46">
                  <v>104.5297593002682</v>
                </pt>
                <pt idx="47">
                  <v>104.8132793755801</v>
                </pt>
                <pt idx="48">
                  <v>104.145623657849</v>
                </pt>
                <pt idx="49">
                  <v>104.2736636822991</v>
                </pt>
                <pt idx="50">
                  <v>103.8438035155271</v>
                </pt>
                <pt idx="51">
                  <v>103.9078207802693</v>
                </pt>
                <pt idx="52">
                  <v>104.1822082228003</v>
                </pt>
                <pt idx="53">
                  <v>103.8255043643445</v>
                </pt>
                <pt idx="54">
                  <v>103.8895280398798</v>
                </pt>
                <pt idx="55">
                  <v>103.3865051539985</v>
                </pt>
                <pt idx="56">
                  <v>103.6791780102982</v>
                </pt>
                <pt idx="57">
                  <v>103.2218796487696</v>
                </pt>
                <pt idx="58">
                  <v>103.3681217466771</v>
                </pt>
                <pt idx="59">
                  <v>103.4595286673133</v>
                </pt>
                <pt idx="60">
                  <v>103.8160017372151</v>
                </pt>
                <pt idx="61">
                  <v>104.163335763543</v>
                </pt>
                <pt idx="62">
                  <v>104.3004388178766</v>
                </pt>
                <pt idx="63">
                  <v>104.163335763543</v>
                </pt>
                <pt idx="64">
                  <v>103.6514668989182</v>
                </pt>
                <pt idx="65">
                  <v>103.3132792427851</v>
                </pt>
                <pt idx="66">
                  <v>103.3772607902511</v>
                </pt>
                <pt idx="67">
                  <v>104.0262189717955</v>
                </pt>
                <pt idx="68">
                  <v>104.1998928536664</v>
                </pt>
                <pt idx="69">
                  <v>104.2181718566419</v>
                </pt>
                <pt idx="70">
                  <v>104.0902078458823</v>
                </pt>
                <pt idx="71">
                  <v>104.8488583618316</v>
                </pt>
                <pt idx="72">
                  <v>104.885415451955</v>
                </pt>
                <pt idx="73">
                  <v>104.6660518471799</v>
                </pt>
                <pt idx="74">
                  <v>104.1724757229446</v>
                </pt>
                <pt idx="75">
                  <v>104.5837839701177</v>
                </pt>
                <pt idx="76">
                  <v>104.7300333946459</v>
                </pt>
                <pt idx="77">
                  <v>105.2510284812584</v>
                </pt>
                <pt idx="78">
                  <v>105.8177325231545</v>
                </pt>
                <pt idx="79">
                  <v>105.6257796383081</v>
                </pt>
                <pt idx="80">
                  <v>105.7446119321145</v>
                </pt>
                <pt idx="81">
                  <v>104.8037346203814</v>
                </pt>
                <pt idx="82">
                  <v>106.2196233151647</v>
                </pt>
                <pt idx="83">
                  <v>106.3657811569334</v>
                </pt>
                <pt idx="84">
                  <v>106.2835563237681</v>
                </pt>
                <pt idx="85">
                  <v>106.4571248854655</v>
                </pt>
                <pt idx="86">
                  <v>106.8864685254738</v>
                </pt>
                <pt idx="87">
                  <v>106.8955938316338</v>
                </pt>
                <pt idx="88">
                  <v>106.8225217794564</v>
                </pt>
                <pt idx="89">
                  <v>107.5989823946524</v>
                </pt>
                <pt idx="90">
                  <v>107.9552457400349</v>
                </pt>
                <pt idx="91">
                  <v>108.0374504249931</v>
                </pt>
                <pt idx="92">
                  <v>107.7634055019827</v>
                </pt>
                <pt idx="93">
                  <v>107.6811870796106</v>
                </pt>
                <pt idx="94">
                  <v>107.6355110941203</v>
                </pt>
                <pt idx="95">
                  <v>107.8638956007096</v>
                </pt>
                <pt idx="96">
                  <v>107.9004316267983</v>
                </pt>
                <pt idx="97">
                  <v>108.1653375062347</v>
                </pt>
                <pt idx="98">
                  <v>108.4393824292451</v>
                </pt>
                <pt idx="99">
                  <v>108.3041806329994</v>
                </pt>
                <pt idx="100">
                  <v>108.495895402671</v>
                </pt>
                <pt idx="101">
                  <v>108.7788842979775</v>
                </pt>
                <pt idx="102">
                  <v>108.6510741462539</v>
                </pt>
                <pt idx="103">
                  <v>108.6875964349287</v>
                </pt>
                <pt idx="104">
                  <v>108.2494214694185</v>
                </pt>
                <pt idx="105">
                  <v>108.0850963556409</v>
                </pt>
                <pt idx="106">
                  <v>108.2402824258446</v>
                </pt>
                <pt idx="107">
                  <v>108.1946421576305</v>
                </pt>
                <pt idx="108">
                  <v>108.1307366238549</v>
                </pt>
                <pt idx="109">
                  <v>107.8386150957677</v>
                </pt>
                <pt idx="110">
                  <v>108.0850963556409</v>
                </pt>
                <pt idx="111">
                  <v>107.7108122706648</v>
                </pt>
                <pt idx="112">
                  <v>107.7290702096056</v>
                </pt>
                <pt idx="113">
                  <v>107.9390282649765</v>
                </pt>
                <pt idx="114">
                  <v>108.2494214694185</v>
                </pt>
                <pt idx="115">
                  <v>108.6328235339338</v>
                </pt>
                <pt idx="116">
                  <v>109.2718385752756</v>
                </pt>
                <pt idx="117">
                  <v>109.5274524679296</v>
                </pt>
                <pt idx="118">
                  <v>109.5000554854149</v>
                </pt>
                <pt idx="119">
                  <v>109.4270319721</v>
                </pt>
                <pt idx="120">
                  <v>109.354002047992</v>
                </pt>
                <pt idx="121">
                  <v>109.372252660312</v>
                </pt>
                <pt idx="122">
                  <v>109.3631337649452</v>
                </pt>
                <pt idx="123">
                  <v>109.2079339573276</v>
                </pt>
                <pt idx="124">
                  <v>109.4361499516393</v>
                </pt>
                <pt idx="125">
                  <v>109.2535815521624</v>
                </pt>
                <pt idx="126">
                  <v>109.1805580388475</v>
                </pt>
                <pt idx="127">
                  <v>109.2718385752756</v>
                </pt>
                <pt idx="128">
                  <v>109.3512692184475</v>
                </pt>
                <pt idx="129">
                  <v>109.442501216013</v>
                </pt>
                <pt idx="130">
                  <v>109.5519774151054</v>
                </pt>
                <pt idx="131">
                  <v>109.615839904984</v>
                </pt>
                <pt idx="132">
                  <v>109.3968820118336</v>
                </pt>
                <pt idx="133">
                  <v>109.1505482002032</v>
                </pt>
                <pt idx="134">
                  <v>109.3056426876474</v>
                </pt>
                <pt idx="135">
                  <v>109.1961674043826</v>
                </pt>
                <pt idx="136">
                  <v>108.8586226592214</v>
                </pt>
                <pt idx="137">
                  <v>109.2873994019481</v>
                </pt>
                <pt idx="138">
                  <v>108.9954601235523</v>
                </pt>
                <pt idx="139">
                  <v>109.1779241186833</v>
                </pt>
                <pt idx="140">
                  <v>109.7618100020957</v>
                </pt>
                <pt idx="141">
                  <v>109.8347492592718</v>
                </pt>
                <pt idx="142">
                  <v>109.506525807376</v>
                </pt>
                <pt idx="143">
                  <v>109.4700593841845</v>
                </pt>
                <pt idx="144">
                  <v>109.6432927529821</v>
                </pt>
                <pt idx="145">
                  <v>109.8620903763032</v>
                </pt>
                <pt idx="146">
                  <v>109.6706274592203</v>
                </pt>
                <pt idx="147">
                  <v>109.5521166208999</v>
                </pt>
                <pt idx="148">
                  <v>109.5885766332982</v>
                </pt>
                <pt idx="149">
                  <v>109.3059504057194</v>
                </pt>
                <pt idx="150">
                  <v>109.3879948208484</v>
                </pt>
                <pt idx="151">
                  <v>109.5338870726145</v>
                </pt>
                <pt idx="152">
                  <v>108.9139194136007</v>
                </pt>
                <pt idx="153">
                  <v>108.7406787181824</v>
                </pt>
                <pt idx="154">
                  <v>109.0506726217929</v>
                </pt>
                <pt idx="155">
                  <v>109.8620903763032</v>
                </pt>
                <pt idx="156">
                  <v>110.2358991467573</v>
                </pt>
                <pt idx="157">
                  <v>110.2541433482842</v>
                </pt>
                <pt idx="158">
                  <v>109.3332988493716</v>
                </pt>
                <pt idx="159">
                  <v>109.5794650645521</v>
                </pt>
                <pt idx="160">
                  <v>109.3916416463331</v>
                </pt>
                <pt idx="161">
                  <v>109.7469900799478</v>
                </pt>
                <pt idx="162">
                  <v>110.2116745910328</v>
                </pt>
                <pt idx="163">
                  <v>110.2207925705721</v>
                </pt>
                <pt idx="164">
                  <v>109.9747728878069</v>
                </pt>
                <pt idx="165">
                  <v>109.6832109303804</v>
                </pt>
                <pt idx="166">
                  <v>109.5283188408349</v>
                </pt>
                <pt idx="167">
                  <v>109.9109937382395</v>
                </pt>
                <pt idx="168">
                  <v>110.0567825014873</v>
                </pt>
                <pt idx="169">
                  <v>110.2936768780925</v>
                </pt>
                <pt idx="170">
                  <v>110.4759027580487</v>
                </pt>
                <pt idx="171">
                  <v>110.5396819076162</v>
                </pt>
                <pt idx="172">
                  <v>110.6581295538326</v>
                </pt>
                <pt idx="173">
                  <v>110.6217052587105</v>
                </pt>
                <pt idx="174">
                  <v>110.3756782493245</v>
                </pt>
                <pt idx="175">
                  <v>110.2572379297289</v>
                </pt>
                <pt idx="176">
                  <v>110.311912837171</v>
                </pt>
                <pt idx="177">
                  <v>110.1114427556879</v>
                </pt>
                <pt idx="178">
                  <v>110.4303467459735</v>
                </pt>
                <pt idx="179">
                  <v>110.1752292318761</v>
                </pt>
                <pt idx="180">
                  <v>110.876829183601</v>
                </pt>
                <pt idx="181">
                  <v>110.9861441970366</v>
                </pt>
                <pt idx="182">
                  <v>110.9232735484437</v>
                </pt>
                <pt idx="183">
                  <v>111.2237721515457</v>
                </pt>
                <pt idx="184">
                  <v>111.1418046659347</v>
                </pt>
                <pt idx="185">
                  <v>111.1600204768061</v>
                </pt>
                <pt idx="186">
                  <v>111.068970728932</v>
                </pt>
                <pt idx="187">
                  <v>111.0143370337317</v>
                </pt>
                <pt idx="188">
                  <v>111.0143370337317</v>
                </pt>
                <pt idx="189">
                  <v>111.0143370337317</v>
                </pt>
                <pt idx="190">
                  <v>110.8140144004915</v>
                </pt>
                <pt idx="191">
                  <v>110.9141757171116</v>
                </pt>
                <pt idx="192">
                  <v>110.8777440953688</v>
                </pt>
                <pt idx="193">
                  <v>110.9414884434876</v>
                </pt>
                <pt idx="194">
                  <v>110.9961221386879</v>
                </pt>
                <pt idx="195">
                  <v>111.0962907819288</v>
                </pt>
                <pt idx="196">
                  <v>110.9232735484437</v>
                </pt>
                <pt idx="197">
                  <v>110.7866943474947</v>
                </pt>
                <pt idx="198">
                  <v>110.8413271268674</v>
                </pt>
                <pt idx="199">
                  <v>110.6045792826775</v>
                </pt>
                <pt idx="200">
                  <v>111.2237721515457</v>
                </pt>
                <pt idx="201">
                  <v>111.0780676444366</v>
                </pt>
                <pt idx="202">
                  <v>110.9232735484437</v>
                </pt>
                <pt idx="203">
                  <v>110.560888811414</v>
                </pt>
                <pt idx="204">
                  <v>110.4425876976129</v>
                </pt>
                <pt idx="205">
                  <v>110.2606127544177</v>
                </pt>
                <pt idx="206">
                  <v>110.6518762830115</v>
                </pt>
                <pt idx="207">
                  <v>110.6973553655688</v>
                </pt>
                <pt idx="208">
                  <v>110.9612272756501</v>
                </pt>
                <pt idx="209">
                  <v>111.1159178831246</v>
                </pt>
                <pt idx="210">
                  <v>111.0340273270317</v>
                </pt>
                <pt idx="211">
                  <v>110.7155638498194</v>
                </pt>
                <pt idx="212">
                  <v>110.8611428885479</v>
                </pt>
                <pt idx="213">
                  <v>110.6700710298483</v>
                </pt>
                <pt idx="214">
                  <v>110.4880814334116</v>
                </pt>
                <pt idx="215">
                  <v>110.4334907821083</v>
                </pt>
                <pt idx="216">
                  <v>110.6609805251369</v>
                </pt>
                <pt idx="217">
                  <v>110.9885335912329</v>
                </pt>
                <pt idx="218">
                  <v>111.3706782244598</v>
                </pt>
                <pt idx="219">
                  <v>111.4889646850194</v>
                </pt>
                <pt idx="220">
                  <v>111.7255376061386</v>
                </pt>
                <pt idx="221">
                  <v>111.5981606408676</v>
                </pt>
                <pt idx="222">
                  <v>111.9712010319692</v>
                </pt>
                <pt idx="223">
                  <v>111.5890490721215</v>
                </pt>
                <pt idx="224">
                  <v>111.6436543766664</v>
                </pt>
                <pt idx="225">
                  <v>111.616376451739</v>
                </pt>
                <pt idx="226">
                  <v>111.4618195550934</v>
                </pt>
                <pt idx="227">
                  <v>111.3163595739523</v>
                </pt>
                <pt idx="228">
                  <v>111.0527184524251</v>
                </pt>
                <pt idx="229">
                  <v>111.2254563584935</v>
                </pt>
                <pt idx="230">
                  <v>111.2799838176928</v>
                </pt>
                <pt idx="231">
                  <v>111.1708858553972</v>
                </pt>
                <pt idx="232">
                  <v>111.1345247523793</v>
                </pt>
                <pt idx="233">
                  <v>111.0163426961655</v>
                </pt>
                <pt idx="234">
                  <v>110.9436195743019</v>
                </pt>
                <pt idx="235">
                  <v>110.9708700244014</v>
                </pt>
                <pt idx="236">
                  <v>110.8890563978265</v>
                </pt>
                <pt idx="237">
                  <v>110.9254394807067</v>
                </pt>
                <pt idx="238">
                  <v>110.9345153321766</v>
                </pt>
                <pt idx="239">
                  <v>110.8163341917905</v>
                </pt>
                <pt idx="240">
                  <v>111.0345163789676</v>
                </pt>
                <pt idx="241">
                  <v>110.6799647153608</v>
                </pt>
                <pt idx="242">
                  <v>110.8526879681877</v>
                </pt>
                <pt idx="243">
                  <v>110.4981289779602</v>
                </pt>
                <pt idx="244">
                  <v>110.6617763793172</v>
                </pt>
                <pt idx="245">
                  <v>110.5253931654736</v>
                </pt>
                <pt idx="246">
                  <v>110.6981310715421</v>
                </pt>
                <pt idx="247">
                  <v>110.8979719794672</v>
                </pt>
                <pt idx="248">
                  <v>110.7889646841036</v>
                </pt>
                <pt idx="249">
                  <v>110.4892133963195</v>
                </pt>
                <pt idx="250">
                  <v>110.4710681041729</v>
                </pt>
                <pt idx="251">
                  <v>110.2621293649156</v>
                </pt>
                <pt idx="252">
                  <v>110.2984767305197</v>
                </pt>
                <pt idx="253">
                  <v>110.3984008477926</v>
                </pt>
                <pt idx="254">
                  <v>110.3620461555678</v>
                </pt>
                <pt idx="255">
                  <v>110.1168159161898</v>
                </pt>
                <pt idx="256">
                  <v>109.9442318691573</v>
                </pt>
                <pt idx="257">
                  <v>110.1713021631472</v>
                </pt>
                <pt idx="258">
                  <v>110.2621293649156</v>
                </pt>
                <pt idx="259">
                  <v>110.5073870791215</v>
                </pt>
                <pt idx="260">
                  <v>110.1168159161898</v>
                </pt>
                <pt idx="261">
                  <v>109.2993060765152</v>
                </pt>
                <pt idx="262">
                  <v>108.9087275869627</v>
                </pt>
                <pt idx="263">
                  <v>108.7906435243017</v>
                </pt>
                <pt idx="264">
                  <v>109.3356461154985</v>
                </pt>
                <pt idx="265">
                  <v>109.771634084711</v>
                </pt>
                <pt idx="266">
                  <v>110.4256366446506</v>
                </pt>
                <pt idx="267">
                  <v>110.6073047856012</v>
                </pt>
                <pt idx="268">
                  <v>110.6509119165536</v>
                </pt>
                <pt idx="269">
                  <v>110.2970169013327</v>
                </pt>
                <pt idx="270">
                  <v>110.3968356984321</v>
                </pt>
                <pt idx="271">
                  <v>110.3060652779747</v>
                </pt>
                <pt idx="272">
                  <v>110.5964604710448</v>
                </pt>
                <pt idx="273">
                  <v>110.3877735843762</v>
                </pt>
                <pt idx="274">
                  <v>110.3151548668585</v>
                </pt>
                <pt idx="275">
                  <v>110.287947460656</v>
                </pt>
                <pt idx="276">
                  <v>109.9794271236464</v>
                </pt>
                <pt idx="277">
                  <v>110.6599740306095</v>
                </pt>
                <pt idx="278">
                  <v>110.7325707682649</v>
                </pt>
                <pt idx="279">
                  <v>110.5601753817171</v>
                </pt>
                <pt idx="280">
                  <v>110.3333084014534</v>
                </pt>
                <pt idx="281">
                  <v>109.970336618935</v>
                </pt>
                <pt idx="282">
                  <v>110.2788706933585</v>
                </pt>
                <pt idx="283">
                  <v>110.6418278226353</v>
                </pt>
                <pt idx="284">
                  <v>109.970336618935</v>
                </pt>
                <pt idx="285">
                  <v>110.3786830796648</v>
                </pt>
                <pt idx="286">
                  <v>110.4603565846177</v>
                </pt>
                <pt idx="287">
                  <v>110.4422039658503</v>
                </pt>
                <pt idx="288">
                  <v>110.2897571359844</v>
                </pt>
                <pt idx="289">
                  <v>110.5526225515383</v>
                </pt>
                <pt idx="290">
                  <v>110.6070181315639</v>
                </pt>
                <pt idx="291">
                  <v>110.1265914599424</v>
                </pt>
                <pt idx="292">
                  <v>110.7157882275802</v>
                </pt>
                <pt idx="293">
                  <v>110.688607380378</v>
                </pt>
                <pt idx="294">
                  <v>110.6160738348266</v>
                </pt>
                <pt idx="295">
                  <v>110.9605431524362</v>
                </pt>
                <pt idx="296">
                  <v>110.6523442709127</v>
                </pt>
                <pt idx="297">
                  <v>110.3622632067078</v>
                </pt>
                <pt idx="298">
                  <v>110.6523442709126</v>
                </pt>
                <pt idx="299">
                  <v>110.5345047342196</v>
                </pt>
                <pt idx="300">
                  <v>109.5555198362441</v>
                </pt>
                <pt idx="301">
                  <v>109.4104719775209</v>
                </pt>
                <pt idx="302">
                  <v>109.6461574617002</v>
                </pt>
                <pt idx="303">
                  <v>109.4104719775209</v>
                </pt>
                <pt idx="304">
                  <v>109.5464577221882</v>
                </pt>
                <pt idx="305">
                  <v>110.0359327704516</v>
                </pt>
                <pt idx="306">
                  <v>110.5345047342196</v>
                </pt>
                <pt idx="307">
                  <v>110.4529218961986</v>
                </pt>
                <pt idx="308">
                  <v>110.434790341466</v>
                </pt>
                <pt idx="309">
                  <v>109.9870147552738</v>
                </pt>
                <pt idx="310">
                  <v>109.7878231691138</v>
                </pt>
                <pt idx="311">
                  <v>109.534320259067</v>
                </pt>
                <pt idx="312">
                  <v>108.7285064536126</v>
                </pt>
                <pt idx="313">
                  <v>108.4659478403031</v>
                </pt>
                <pt idx="314">
                  <v>108.4025533383257</v>
                </pt>
                <pt idx="315">
                  <v>109.1449927900098</v>
                </pt>
                <pt idx="316">
                  <v>107.8683813242714</v>
                </pt>
                <pt idx="317">
                  <v>105.1884298334612</v>
                </pt>
                <pt idx="318">
                  <v>104.8443790490626</v>
                </pt>
                <pt idx="319">
                  <v>106.3201692793747</v>
                </pt>
                <pt idx="320">
                  <v>109.0544458314856</v>
                </pt>
                <pt idx="321">
                  <v>106.2477328115484</v>
                </pt>
                <pt idx="322">
                  <v>106.94488184116</v>
                </pt>
                <pt idx="323">
                  <v>106.8905485374109</v>
                </pt>
                <pt idx="324">
                  <v>107.9679693328169</v>
                </pt>
                <pt idx="325">
                  <v>109.9870147552738</v>
                </pt>
                <pt idx="326">
                  <v>109.0091828842409</v>
                </pt>
                <pt idx="327">
                  <v>107.9136653355509</v>
                </pt>
                <pt idx="328">
                  <v>106.9629996584787</v>
                </pt>
                <pt idx="329">
                  <v>107.1983911619999</v>
                </pt>
                <pt idx="330">
                  <v>105.9670701183341</v>
                </pt>
                <pt idx="331">
                  <v>106.0394855221257</v>
                </pt>
                <pt idx="332">
                  <v>104.8638806818779</v>
                </pt>
                <pt idx="333">
                  <v>104.357475644687</v>
                </pt>
                <pt idx="334">
                  <v>104.4117311030904</v>
                </pt>
                <pt idx="335">
                  <v>104.1223634685823</v>
                </pt>
                <pt idx="336">
                  <v>103.3175268511721</v>
                </pt>
                <pt idx="337">
                  <v>102.9015295667108</v>
                </pt>
                <pt idx="338">
                  <v>102.60310622894</v>
                </pt>
                <pt idx="339">
                  <v>102.6211892448101</v>
                </pt>
                <pt idx="340">
                  <v>102.4584146271514</v>
                </pt>
                <pt idx="341">
                  <v>102.2052121085559</v>
                </pt>
                <pt idx="342">
                  <v>102.1147768809984</v>
                </pt>
                <pt idx="343">
                  <v>102.3770277762359</v>
                </pt>
                <pt idx="344">
                  <v>102.6211892448101</v>
                </pt>
                <pt idx="345">
                  <v>102.4222495112388</v>
                </pt>
                <pt idx="346">
                  <v>101.9339201632972</v>
                </pt>
                <pt idx="347">
                  <v>101.8615816890237</v>
                </pt>
                <pt idx="348">
                  <v>102.3046893019623</v>
                </pt>
                <pt idx="349">
                  <v>102.9015295667109</v>
                </pt>
                <pt idx="350">
                  <v>102.9892328805515</v>
                </pt>
                <pt idx="351">
                  <v>102.4744718323806</v>
                </pt>
                <pt idx="352">
                  <v>102.3751274339755</v>
                </pt>
                <pt idx="353">
                  <v>101.8874757984544</v>
                </pt>
                <pt idx="354">
                  <v>102.2306455567063</v>
                </pt>
                <pt idx="355">
                  <v>101.5442923027887</v>
                </pt>
                <pt idx="356">
                  <v>101.1830532660807</v>
                </pt>
                <pt idx="357">
                  <v>100.9301932670059</v>
                </pt>
                <pt idx="358">
                  <v>100.9121313151705</v>
                </pt>
                <pt idx="359">
                  <v>100.5147619639985</v>
                </pt>
                <pt idx="360">
                  <v>100.5960434947406</v>
                </pt>
                <pt idx="361">
                  <v>100.8037522775373</v>
                </pt>
                <pt idx="362">
                  <v>100.5508858676693</v>
                </pt>
                <pt idx="363">
                  <v>100.3522043974799</v>
                </pt>
                <pt idx="364">
                  <v>100.4696034210996</v>
                </pt>
                <pt idx="365">
                  <v>100.2528673256956</v>
                </pt>
                <pt idx="366">
                  <v>100.1806259291472</v>
                </pt>
                <pt idx="367">
                  <v>100.4154175655934</v>
                </pt>
                <pt idx="368">
                  <v>100.5599058536559</v>
                </pt>
                <pt idx="369">
                  <v>100.668284891289</v>
                </pt>
                <pt idx="370">
                  <v>100</v>
                </pt>
              </numCache>
            </numRef>
          </val>
          <smooth val="0"/>
        </ser>
        <ser>
          <idx val="3"/>
          <order val="3"/>
          <tx>
            <strRef>
              <f>EWJ!$E$1</f>
              <strCache>
                <ptCount val="1"/>
                <pt idx="0">
                  <v>EWJ PnL</v>
                </pt>
              </strCache>
            </strRef>
          </tx>
          <spPr>
            <a:ln xmlns:a="http://schemas.openxmlformats.org/drawingml/2006/main" cmpd="sng">
              <a:solidFill>
                <a:srgbClr val="FFC000"/>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EWJ!$E$2:$E$505</f>
              <numCache>
                <formatCode>"$"#,##0.00</formatCode>
                <ptCount val="504"/>
                <pt idx="0">
                  <v>115.8653024668443</v>
                </pt>
                <pt idx="1">
                  <v>115.729067078959</v>
                </pt>
                <pt idx="2">
                  <v>114.5200099408476</v>
                </pt>
                <pt idx="3">
                  <v>117.1935625892808</v>
                </pt>
                <pt idx="4">
                  <v>117.6363199368591</v>
                </pt>
                <pt idx="5">
                  <v>117.823638912227</v>
                </pt>
                <pt idx="6">
                  <v>117.2616802832235</v>
                </pt>
                <pt idx="7">
                  <v>117.2957314671458</v>
                </pt>
                <pt idx="8">
                  <v>117.1254448953381</v>
                </pt>
                <pt idx="9">
                  <v>116.6230792439982</v>
                </pt>
                <pt idx="10">
                  <v>117.4514037530752</v>
                </pt>
                <pt idx="11">
                  <v>118.0261477535975</v>
                </pt>
                <pt idx="12">
                  <v>117.5697348527149</v>
                </pt>
                <pt idx="13">
                  <v>116.3019140491308</v>
                </pt>
                <pt idx="14">
                  <v>116.2680961624778</v>
                </pt>
                <pt idx="15">
                  <v>115.2031213744199</v>
                </pt>
                <pt idx="16">
                  <v>115.9300160641347</v>
                </pt>
                <pt idx="17">
                  <v>115.405967389946</v>
                </pt>
                <pt idx="18">
                  <v>115.3214524740596</v>
                </pt>
                <pt idx="19">
                  <v>115.0678872916029</v>
                </pt>
                <pt idx="20">
                  <v>115.3383690804351</v>
                </pt>
                <pt idx="21">
                  <v>114.8312233894237</v>
                </pt>
                <pt idx="22">
                  <v>114.2057568161713</v>
                </pt>
                <pt idx="23">
                  <v>113.1745999147664</v>
                </pt>
                <pt idx="24">
                  <v>113.7493456181884</v>
                </pt>
                <pt idx="25">
                  <v>112.3293741254119</v>
                </pt>
                <pt idx="26">
                  <v>113.2760297341285</v>
                </pt>
                <pt idx="27">
                  <v>111.5179781430088</v>
                </pt>
                <pt idx="28">
                  <v>110.6051404209451</v>
                </pt>
                <pt idx="29">
                  <v>114.5269475545354</v>
                </pt>
                <pt idx="30">
                  <v>116.504760064657</v>
                </pt>
                <pt idx="31">
                  <v>116.7414120465377</v>
                </pt>
                <pt idx="32">
                  <v>116.1666663431156</v>
                </pt>
                <pt idx="33">
                  <v>115.2369273407744</v>
                </pt>
                <pt idx="34">
                  <v>113.8676767178281</v>
                </pt>
                <pt idx="35">
                  <v>115.3214524740595</v>
                </pt>
                <pt idx="36">
                  <v>113.9691065371903</v>
                </pt>
                <pt idx="37">
                  <v>115.017178342071</v>
                </pt>
                <pt idx="38">
                  <v>114.9157485227088</v>
                </pt>
                <pt idx="39">
                  <v>114.9495544890634</v>
                </pt>
                <pt idx="40">
                  <v>116.3695123586418</v>
                </pt>
                <pt idx="41">
                  <v>116.8090358995453</v>
                </pt>
                <pt idx="42">
                  <v>115.7778653749422</v>
                </pt>
                <pt idx="43">
                  <v>115.575019359416</v>
                </pt>
                <pt idx="44">
                  <v>114.594571407543</v>
                </pt>
                <pt idx="45">
                  <v>117.1302249350096</v>
                </pt>
                <pt idx="46">
                  <v>118.2628116557767</v>
                </pt>
                <pt idx="47">
                  <v>118.1275758700599</v>
                </pt>
                <pt idx="48">
                  <v>117.5697348527149</v>
                </pt>
                <pt idx="49">
                  <v>117.7894838514184</v>
                </pt>
                <pt idx="50">
                  <v>117.0456998017245</v>
                </pt>
                <pt idx="51">
                  <v>117.7725808682411</v>
                </pt>
                <pt idx="52">
                  <v>116.961184885838</v>
                </pt>
                <pt idx="53">
                  <v>116.8428537861983</v>
                </pt>
                <pt idx="54">
                  <v>116.504760064657</v>
                </pt>
                <pt idx="55">
                  <v>118.2966295424297</v>
                </pt>
                <pt idx="56">
                  <v>116.8766461293547</v>
                </pt>
                <pt idx="57">
                  <v>115.8285743244741</v>
                </pt>
                <pt idx="58">
                  <v>116.9442699823623</v>
                </pt>
                <pt idx="59">
                  <v>117.8063987548941</v>
                </pt>
                <pt idx="60">
                  <v>118.5163785411332</v>
                </pt>
                <pt idx="61">
                  <v>116.961184885838</v>
                </pt>
                <pt idx="62">
                  <v>115.6426432124236</v>
                </pt>
                <pt idx="63">
                  <v>116.927366999185</v>
                </pt>
                <pt idx="64">
                  <v>118.702321573482</v>
                </pt>
                <pt idx="65">
                  <v>119.4968264930062</v>
                </pt>
                <pt idx="66">
                  <v>118.6347096407729</v>
                </pt>
                <pt idx="67">
                  <v>118.3135189024088</v>
                </pt>
                <pt idx="68">
                  <v>117.5528318695376</v>
                </pt>
                <pt idx="69">
                  <v>117.164017278166</v>
                </pt>
                <pt idx="70">
                  <v>116.5385660310116</v>
                </pt>
                <pt idx="71">
                  <v>115.017178342071</v>
                </pt>
                <pt idx="72">
                  <v>115.5919223425933</v>
                </pt>
                <pt idx="73">
                  <v>115.1862183912426</v>
                </pt>
                <pt idx="74">
                  <v>113.9353005708358</v>
                </pt>
                <pt idx="75">
                  <v>115.2200362778956</v>
                </pt>
                <pt idx="76">
                  <v>114.2902836523562</v>
                </pt>
                <pt idx="77">
                  <v>115.3890763270672</v>
                </pt>
                <pt idx="78">
                  <v>116.0821412098305</v>
                </pt>
                <pt idx="79">
                  <v>117.2316411311736</v>
                </pt>
                <pt idx="80">
                  <v>115.3214524740596</v>
                </pt>
                <pt idx="81">
                  <v>116.9949772289944</v>
                </pt>
                <pt idx="82">
                  <v>119.0404016718252</v>
                </pt>
                <pt idx="83">
                  <v>120.0377645271739</v>
                </pt>
                <pt idx="84">
                  <v>120.3082343957077</v>
                </pt>
                <pt idx="85">
                  <v>120.5956072474188</v>
                </pt>
                <pt idx="86">
                  <v>119.8518231977249</v>
                </pt>
                <pt idx="87">
                  <v>121.3055989539563</v>
                </pt>
                <pt idx="88">
                  <v>121.4746390031278</v>
                </pt>
                <pt idx="89">
                  <v>120.9506022492376</v>
                </pt>
                <pt idx="90">
                  <v>120.2068062792453</v>
                </pt>
                <pt idx="91">
                  <v>119.5813397059929</v>
                </pt>
                <pt idx="92">
                  <v>119.801114248193</v>
                </pt>
                <pt idx="93">
                  <v>119.1587327714649</v>
                </pt>
                <pt idx="94">
                  <v>117.062601082002</v>
                </pt>
                <pt idx="95">
                  <v>116.1497650628381</v>
                </pt>
                <pt idx="96">
                  <v>116.0145292771213</v>
                </pt>
                <pt idx="97">
                  <v>115.3383690804351</v>
                </pt>
                <pt idx="98">
                  <v>114.4255313583714</v>
                </pt>
                <pt idx="99">
                  <v>113.2422118474755</v>
                </pt>
                <pt idx="100">
                  <v>115.6933521619555</v>
                </pt>
                <pt idx="101">
                  <v>114.9495544890634</v>
                </pt>
                <pt idx="102">
                  <v>117.5190139828846</v>
                </pt>
                <pt idx="103">
                  <v>117.5021109997073</v>
                </pt>
                <pt idx="104">
                  <v>117.0456998017245</v>
                </pt>
                <pt idx="105">
                  <v>116.9780759487169</v>
                </pt>
                <pt idx="106">
                  <v>117.4345007698979</v>
                </pt>
                <pt idx="107">
                  <v>116.8428537861983</v>
                </pt>
                <pt idx="108">
                  <v>116.1666663431156</v>
                </pt>
                <pt idx="109">
                  <v>118.1951878027691</v>
                </pt>
                <pt idx="110">
                  <v>116.9780759487169</v>
                </pt>
                <pt idx="111">
                  <v>116.639994147474</v>
                </pt>
                <pt idx="112">
                  <v>116.0314322602987</v>
                </pt>
                <pt idx="113">
                  <v>117.1302249350096</v>
                </pt>
                <pt idx="114">
                  <v>115.017178342071</v>
                </pt>
                <pt idx="115">
                  <v>115.2538422442502</v>
                </pt>
                <pt idx="116">
                  <v>113.9014826841828</v>
                </pt>
                <pt idx="117">
                  <v>112.8534227996006</v>
                </pt>
                <pt idx="118">
                  <v>114.2057568161713</v>
                </pt>
                <pt idx="119">
                  <v>113.8507737346509</v>
                </pt>
                <pt idx="120">
                  <v>113.8000664880188</v>
                </pt>
                <pt idx="121">
                  <v>112.3969979784195</v>
                </pt>
                <pt idx="122">
                  <v>111.2644112576524</v>
                </pt>
                <pt idx="123">
                  <v>111.6701169119029</v>
                </pt>
                <pt idx="124">
                  <v>111.2644112576524</v>
                </pt>
                <pt idx="125">
                  <v>111.3151202071843</v>
                </pt>
                <pt idx="126">
                  <v>112.5322320612365</v>
                </pt>
                <pt idx="127">
                  <v>112.8534227996006</v>
                </pt>
                <pt idx="128">
                  <v>112.1941519628934</v>
                </pt>
                <pt idx="129">
                  <v>112.2110549460707</v>
                </pt>
                <pt idx="130">
                  <v>111.4165500265465</v>
                </pt>
                <pt idx="131">
                  <v>111.0480288918063</v>
                </pt>
                <pt idx="132">
                  <v>110.8122879613057</v>
                </pt>
                <pt idx="133">
                  <v>110.6270720671613</v>
                </pt>
                <pt idx="134">
                  <v>109.8525217272131</v>
                </pt>
                <pt idx="135">
                  <v>109.5999425237267</v>
                </pt>
                <pt idx="136">
                  <v>111.2332567062492</v>
                </pt>
                <pt idx="137">
                  <v>110.7281119224747</v>
                </pt>
                <pt idx="138">
                  <v>110.4586944460026</v>
                </pt>
                <pt idx="139">
                  <v>110.643910340147</v>
                </pt>
                <pt idx="140">
                  <v>108.4212736321193</v>
                </pt>
                <pt idx="141">
                  <v>111.5195124557071</v>
                </pt>
                <pt idx="142">
                  <v>109.9367113892423</v>
                </pt>
                <pt idx="143">
                  <v>110.7281119224747</v>
                </pt>
                <pt idx="144">
                  <v>109.0779730901646</v>
                </pt>
                <pt idx="145">
                  <v>109.010608077923</v>
                </pt>
                <pt idx="146">
                  <v>107.7982575316447</v>
                </pt>
                <pt idx="147">
                  <v>107.0910585807399</v>
                </pt>
                <pt idx="148">
                  <v>107.8150958046305</v>
                </pt>
                <pt idx="149">
                  <v>108.2360526292755</v>
                </pt>
                <pt idx="150">
                  <v>106.7206216837516</v>
                </pt>
                <pt idx="151">
                  <v>105.2220170909151</v>
                </pt>
                <pt idx="152">
                  <v>106.8721610319245</v>
                </pt>
                <pt idx="153">
                  <v>106.2323083613638</v>
                </pt>
                <pt idx="154">
                  <v>106.6364269130231</v>
                </pt>
                <pt idx="155">
                  <v>103.588708017092</v>
                </pt>
                <pt idx="156">
                  <v>103.5045200579626</v>
                </pt>
                <pt idx="157">
                  <v>101.0124675763625</v>
                </pt>
                <pt idx="158">
                  <v>101.1808451975212</v>
                </pt>
                <pt idx="159">
                  <v>99.09289764438208</v>
                </pt>
                <pt idx="160">
                  <v>98.06577661544645</v>
                </pt>
                <pt idx="161">
                  <v>98.63827278826435</v>
                </pt>
                <pt idx="162">
                  <v>97.89739218268866</v>
                </pt>
                <pt idx="163">
                  <v>99.24445061575317</v>
                </pt>
                <pt idx="164">
                  <v>98.89083836855247</v>
                </pt>
                <pt idx="165">
                  <v>99.85062333454268</v>
                </pt>
                <pt idx="166">
                  <v>99.80011021848505</v>
                </pt>
                <pt idx="167">
                  <v>100.0863591563439</v>
                </pt>
                <pt idx="168">
                  <v>99.3118020047966</v>
                </pt>
                <pt idx="169">
                  <v>99.2949637318108</v>
                </pt>
                <pt idx="170">
                  <v>99.17709411801042</v>
                </pt>
                <pt idx="171">
                  <v>99.37915339384003</v>
                </pt>
                <pt idx="172">
                  <v>100.2210670431301</v>
                </pt>
                <pt idx="173">
                  <v>100.0695208833581</v>
                </pt>
                <pt idx="174">
                  <v>100.3894446642887</v>
                </pt>
                <pt idx="175">
                  <v>100.1200339994157</v>
                </pt>
                <pt idx="176">
                  <v>100.1368773811008</v>
                </pt>
                <pt idx="177">
                  <v>100.1031957264299</v>
                </pt>
                <pt idx="178">
                  <v>99.58121266966964</v>
                </pt>
                <pt idx="179">
                  <v>99.80011021848506</v>
                </pt>
                <pt idx="180">
                  <v>98.99187141226683</v>
                </pt>
                <pt idx="181">
                  <v>99.48018643755438</v>
                </pt>
                <pt idx="182">
                  <v>99.46334135296948</v>
                </pt>
                <pt idx="183">
                  <v>100.2378985045168</v>
                </pt>
                <pt idx="184">
                  <v>100.3220932752453</v>
                </pt>
                <pt idx="185">
                  <v>98.94135829620922</v>
                </pt>
                <pt idx="186">
                  <v>98.78981213643723</v>
                </pt>
                <pt idx="187">
                  <v>99.17709411801043</v>
                </pt>
                <pt idx="188">
                  <v>98.60459624229276</v>
                </pt>
                <pt idx="189">
                  <v>98.3015107343479</v>
                </pt>
                <pt idx="190">
                  <v>99.78326513390017</v>
                </pt>
                <pt idx="191">
                  <v>100.2210670431301</v>
                </pt>
                <pt idx="192">
                  <v>100.1031957264299</v>
                </pt>
                <pt idx="193">
                  <v>99.74959710242743</v>
                </pt>
                <pt idx="194">
                  <v>99.29496373181081</v>
                </pt>
                <pt idx="195">
                  <v>98.58775967220673</v>
                </pt>
                <pt idx="196">
                  <v>97.32488919827168</v>
                </pt>
                <pt idx="197">
                  <v>97.27438119091339</v>
                </pt>
                <pt idx="198">
                  <v>96.9376072166985</v>
                </pt>
                <pt idx="199">
                  <v>97.74584602291672</v>
                </pt>
                <pt idx="200">
                  <v>97.20701788157155</v>
                </pt>
                <pt idx="201">
                  <v>98.94135829620924</v>
                </pt>
                <pt idx="202">
                  <v>97.96474357173214</v>
                </pt>
                <pt idx="203">
                  <v>97.69533290685911</v>
                </pt>
                <pt idx="204">
                  <v>97.83003398204617</v>
                </pt>
                <pt idx="205">
                  <v>97.30805092528591</v>
                </pt>
                <pt idx="206">
                  <v>98.21732277521848</v>
                </pt>
                <pt idx="207">
                  <v>97.94789848714723</v>
                </pt>
                <pt idx="208">
                  <v>98.08261318553252</v>
                </pt>
                <pt idx="209">
                  <v>97.00497222894016</v>
                </pt>
                <pt idx="210">
                  <v>97.27438119091342</v>
                </pt>
                <pt idx="211">
                  <v>97.62798151781567</v>
                </pt>
                <pt idx="212">
                  <v>98.14996457457593</v>
                </pt>
                <pt idx="213">
                  <v>97.81320252065947</v>
                </pt>
                <pt idx="214">
                  <v>97.40907715740116</v>
                </pt>
                <pt idx="215">
                  <v>97.42592224198606</v>
                </pt>
                <pt idx="216">
                  <v>97.54379185578645</v>
                </pt>
                <pt idx="217">
                  <v>95.5231973945906</v>
                </pt>
                <pt idx="218">
                  <v>94.74864705464242</v>
                </pt>
                <pt idx="219">
                  <v>94.29401538692557</v>
                </pt>
                <pt idx="220">
                  <v>94.26033373225462</v>
                </pt>
                <pt idx="221">
                  <v>94.32769022999739</v>
                </pt>
                <pt idx="222">
                  <v>94.39504161904081</v>
                </pt>
                <pt idx="223">
                  <v>93.35107550552027</v>
                </pt>
                <pt idx="224">
                  <v>91.48203912439482</v>
                </pt>
                <pt idx="225">
                  <v>93.90673340535237</v>
                </pt>
                <pt idx="226">
                  <v>95.33797468884701</v>
                </pt>
                <pt idx="227">
                  <v>95.28746838438849</v>
                </pt>
                <pt idx="228">
                  <v>95.87680283019219</v>
                </pt>
                <pt idx="229">
                  <v>94.00776644906674</v>
                </pt>
                <pt idx="230">
                  <v>94.10878757248265</v>
                </pt>
                <pt idx="231">
                  <v>94.42871646211266</v>
                </pt>
                <pt idx="232">
                  <v>94.68129055689967</v>
                </pt>
                <pt idx="233">
                  <v>94.63077744084205</v>
                </pt>
                <pt idx="234">
                  <v>94.56342605179861</v>
                </pt>
                <pt idx="235">
                  <v>94.41187989202663</v>
                </pt>
                <pt idx="236">
                  <v>95.38850142810286</v>
                </pt>
                <pt idx="237">
                  <v>94.19298234321121</v>
                </pt>
                <pt idx="238">
                  <v>93.45210173763553</v>
                </pt>
                <pt idx="239">
                  <v>93.94040995132397</v>
                </pt>
                <pt idx="240">
                  <v>92.72805770214588</v>
                </pt>
                <pt idx="241">
                  <v>93.1826842611634</v>
                </pt>
                <pt idx="242">
                  <v>93.25004757050526</v>
                </pt>
                <pt idx="243">
                  <v>94.09195611109597</v>
                </pt>
                <pt idx="244">
                  <v>92.89643532330456</v>
                </pt>
                <pt idx="245">
                  <v>92.29026430741484</v>
                </pt>
                <pt idx="246">
                  <v>92.47547849865956</v>
                </pt>
                <pt idx="247">
                  <v>93.41842519166396</v>
                </pt>
                <pt idx="248">
                  <v>93.40158862157793</v>
                </pt>
                <pt idx="249">
                  <v>94.31084684831229</v>
                </pt>
                <pt idx="250">
                  <v>93.25004757050529</v>
                </pt>
                <pt idx="251">
                  <v>95.2369484567318</v>
                </pt>
                <pt idx="252">
                  <v>94.98437606484457</v>
                </pt>
                <pt idx="253">
                  <v>94.34452169138413</v>
                </pt>
                <pt idx="254">
                  <v>94.79915335910097</v>
                </pt>
                <pt idx="255">
                  <v>94.96753779185876</v>
                </pt>
                <pt idx="256">
                  <v>94.54658777881286</v>
                </pt>
                <pt idx="257">
                  <v>92.76173424811753</v>
                </pt>
                <pt idx="258">
                  <v>93.78549204999543</v>
                </pt>
                <pt idx="259">
                  <v>92.13164259907333</v>
                </pt>
                <pt idx="260">
                  <v>96.17439989215883</v>
                </pt>
                <pt idx="261">
                  <v>96.22452304416774</v>
                </pt>
                <pt idx="262">
                  <v>96.72569325986485</v>
                </pt>
                <pt idx="263">
                  <v>95.32241699649288</v>
                </pt>
                <pt idx="264">
                  <v>93.96925877643046</v>
                </pt>
                <pt idx="265">
                  <v>95.03841588633844</v>
                </pt>
                <pt idx="266">
                  <v>94.38690175811125</v>
                </pt>
                <pt idx="267">
                  <v>93.96925877643046</v>
                </pt>
                <pt idx="268">
                  <v>92.56598251305849</v>
                </pt>
                <pt idx="269">
                  <v>93.35115213601026</v>
                </pt>
                <pt idx="270">
                  <v>92.14834464007703</v>
                </pt>
                <pt idx="271">
                  <v>90.97894633485056</v>
                </pt>
                <pt idx="272">
                  <v>87.98863389327066</v>
                </pt>
                <pt idx="273">
                  <v>87.87169746854757</v>
                </pt>
                <pt idx="274">
                  <v>88.8239147479329</v>
                </pt>
                <pt idx="275">
                  <v>87.50417763887569</v>
                </pt>
                <pt idx="276">
                  <v>88.53992726097668</v>
                </pt>
                <pt idx="277">
                  <v>86.38489567405902</v>
                </pt>
                <pt idx="278">
                  <v>86.23454494992983</v>
                </pt>
                <pt idx="279">
                  <v>87.53758682958242</v>
                </pt>
                <pt idx="280">
                  <v>87.11994895660096</v>
                </pt>
                <pt idx="281">
                  <v>88.27263330052527</v>
                </pt>
                <pt idx="282">
                  <v>87.43734563426393</v>
                </pt>
                <pt idx="283">
                  <v>85.96725269237821</v>
                </pt>
                <pt idx="284">
                  <v>84.6976251121317</v>
                </pt>
                <pt idx="285">
                  <v>85.349146051958</v>
                </pt>
                <pt idx="286">
                  <v>84.53056723829947</v>
                </pt>
                <pt idx="287">
                  <v>84.94820340838116</v>
                </pt>
                <pt idx="288">
                  <v>86.46842120517556</v>
                </pt>
                <pt idx="289">
                  <v>88.97427228366115</v>
                </pt>
                <pt idx="290">
                  <v>87.43734563426393</v>
                </pt>
                <pt idx="291">
                  <v>86.18442860952003</v>
                </pt>
                <pt idx="292">
                  <v>85.01503541299289</v>
                </pt>
                <pt idx="293">
                  <v>84.36351447316657</v>
                </pt>
                <pt idx="294">
                  <v>84.24657293974415</v>
                </pt>
                <pt idx="295">
                  <v>82.80988067406631</v>
                </pt>
                <pt idx="296">
                  <v>83.59505199991784</v>
                </pt>
                <pt idx="297">
                  <v>84.89809387957045</v>
                </pt>
                <pt idx="298">
                  <v>83.7788187263529</v>
                </pt>
                <pt idx="299">
                  <v>84.49715804759271</v>
                </pt>
                <pt idx="300">
                  <v>85.34914605195799</v>
                </pt>
                <pt idx="301">
                  <v>83.81222110546054</v>
                </pt>
                <pt idx="302">
                  <v>84.1630457057278</v>
                </pt>
                <pt idx="303">
                  <v>83.07717293161788</v>
                </pt>
                <pt idx="304">
                  <v>83.27764169905663</v>
                </pt>
                <pt idx="305">
                  <v>82.39224961268393</v>
                </pt>
                <pt idx="306">
                  <v>77.79819384319308</v>
                </pt>
                <pt idx="307">
                  <v>79.58569708593997</v>
                </pt>
                <pt idx="308">
                  <v>78.58336346614483</v>
                </pt>
                <pt idx="309">
                  <v>82.50919114610633</v>
                </pt>
                <pt idx="310">
                  <v>84.84797583626083</v>
                </pt>
                <pt idx="311">
                  <v>83.82892825516355</v>
                </pt>
                <pt idx="312">
                  <v>83.92916945048202</v>
                </pt>
                <pt idx="313">
                  <v>81.25626049816421</v>
                </pt>
                <pt idx="314">
                  <v>79.75275666267196</v>
                </pt>
                <pt idx="315">
                  <v>74.57399663186855</v>
                </pt>
                <pt idx="316">
                  <v>75.3591747693192</v>
                </pt>
                <pt idx="317">
                  <v>75.17541485448324</v>
                </pt>
                <pt idx="318">
                  <v>74.13965842078315</v>
                </pt>
                <pt idx="319">
                  <v>75.74339663999478</v>
                </pt>
                <pt idx="320">
                  <v>72.20180275100729</v>
                </pt>
                <pt idx="321">
                  <v>77.29703043909504</v>
                </pt>
                <pt idx="322">
                  <v>74.84129059231992</v>
                </pt>
                <pt idx="323">
                  <v>82.97694025079826</v>
                </pt>
                <pt idx="324">
                  <v>85.88372545836182</v>
                </pt>
                <pt idx="325">
                  <v>83.39458323247905</v>
                </pt>
                <pt idx="326">
                  <v>87.8716974685475</v>
                </pt>
                <pt idx="327">
                  <v>88.72369398741166</v>
                </pt>
                <pt idx="328">
                  <v>90.36083969443027</v>
                </pt>
                <pt idx="329">
                  <v>88.43969287725724</v>
                </pt>
                <pt idx="330">
                  <v>89.59238403278066</v>
                </pt>
                <pt idx="331">
                  <v>88.4730952563649</v>
                </pt>
                <pt idx="332">
                  <v>88.57333645168337</v>
                </pt>
                <pt idx="333">
                  <v>91.71399961739245</v>
                </pt>
                <pt idx="334">
                  <v>91.26294574210513</v>
                </pt>
                <pt idx="335">
                  <v>91.41329816913409</v>
                </pt>
                <pt idx="336">
                  <v>94.60407086365386</v>
                </pt>
                <pt idx="337">
                  <v>95.40594933920845</v>
                </pt>
                <pt idx="338">
                  <v>96.02405597962866</v>
                </pt>
                <pt idx="339">
                  <v>96.19111385346089</v>
                </pt>
                <pt idx="340">
                  <v>97.64450134854334</v>
                </pt>
                <pt idx="341">
                  <v>98.37954100788711</v>
                </pt>
                <pt idx="342">
                  <v>99.24824467645432</v>
                </pt>
                <pt idx="343">
                  <v>99.73270774244838</v>
                </pt>
                <pt idx="344">
                  <v>99.23153752675128</v>
                </pt>
                <pt idx="345">
                  <v>99.34848587177281</v>
                </pt>
                <pt idx="346">
                  <v>100.3174103008612</v>
                </pt>
                <pt idx="347">
                  <v>99.5656481657164</v>
                </pt>
                <pt idx="348">
                  <v>98.68024926774459</v>
                </pt>
                <pt idx="349">
                  <v>97.21015632585886</v>
                </pt>
                <pt idx="350">
                  <v>96.47510815201623</v>
                </pt>
                <pt idx="351">
                  <v>98.07885318282696</v>
                </pt>
                <pt idx="352">
                  <v>98.212489945654</v>
                </pt>
                <pt idx="353">
                  <v>98.52990535521451</v>
                </pt>
                <pt idx="354">
                  <v>97.66120849824641</v>
                </pt>
                <pt idx="355">
                  <v>99.44870663229399</v>
                </pt>
                <pt idx="356">
                  <v>99.83294042326801</v>
                </pt>
                <pt idx="357">
                  <v>99.71599888984559</v>
                </pt>
                <pt idx="358">
                  <v>99.26494671745806</v>
                </pt>
                <pt idx="359">
                  <v>99.79953123256126</v>
                </pt>
                <pt idx="360">
                  <v>99.7327077424484</v>
                </pt>
                <pt idx="361">
                  <v>99.66588936103489</v>
                </pt>
                <pt idx="362">
                  <v>100.0334160023059</v>
                </pt>
                <pt idx="363">
                  <v>100</v>
                </pt>
                <pt idx="364">
                  <v>99.43201140288936</v>
                </pt>
                <pt idx="365">
                  <v>100.1336435744261</v>
                </pt>
                <pt idx="366">
                  <v>99.43201140288936</v>
                </pt>
                <pt idx="367">
                  <v>99.4152974415872</v>
                </pt>
                <pt idx="368">
                  <v>99.24824467645432</v>
                </pt>
                <pt idx="369">
                  <v>98.89743199648548</v>
                </pt>
                <pt idx="370">
                  <v>100</v>
                </pt>
              </numCache>
            </numRef>
          </val>
          <smooth val="0"/>
        </ser>
        <ser>
          <idx val="4"/>
          <order val="4"/>
          <tx>
            <strRef>
              <f>EWA!$E$1</f>
              <strCache>
                <ptCount val="1"/>
                <pt idx="0">
                  <v>EWA PnL</v>
                </pt>
              </strCache>
            </strRef>
          </tx>
          <spPr>
            <a:ln xmlns:a="http://schemas.openxmlformats.org/drawingml/2006/main" cmpd="sng">
              <a:solidFill>
                <a:srgbClr val="5B9BD5"/>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EWA!$E$2:$E$505</f>
              <numCache>
                <formatCode>"$"#,##0.00</formatCode>
                <ptCount val="504"/>
                <pt idx="0">
                  <v>120.327576751508</v>
                </pt>
                <pt idx="1">
                  <v>120.327576751508</v>
                </pt>
                <pt idx="2">
                  <v>118.7298995666473</v>
                </pt>
                <pt idx="3">
                  <v>121.7426536502301</v>
                </pt>
                <pt idx="4">
                  <v>122.7469004466454</v>
                </pt>
                <pt idx="5">
                  <v>123.2946784811667</v>
                </pt>
                <pt idx="6">
                  <v>123.4772650729685</v>
                </pt>
                <pt idx="7">
                  <v>123.2033829028763</v>
                </pt>
                <pt idx="8">
                  <v>123.2946784811667</v>
                </pt>
                <pt idx="9">
                  <v>122.0348040655382</v>
                </pt>
                <pt idx="10">
                  <v>123.2051859905475</v>
                </pt>
                <pt idx="11">
                  <v>123.0251237214854</v>
                </pt>
                <pt idx="12">
                  <v>123.2501992754236</v>
                </pt>
                <pt idx="13">
                  <v>121.2695553987504</v>
                </pt>
                <pt idx="14">
                  <v>122.0798173504143</v>
                </pt>
                <pt idx="15">
                  <v>120.909439990184</v>
                </pt>
                <pt idx="16">
                  <v>120.3692531829976</v>
                </pt>
                <pt idx="17">
                  <v>120.3692531829976</v>
                </pt>
                <pt idx="18">
                  <v>119.6940356507408</v>
                </pt>
                <pt idx="19">
                  <v>119.5139779464576</v>
                </pt>
                <pt idx="20">
                  <v>119.2438891076433</v>
                </pt>
                <pt idx="21">
                  <v>118.3886093063244</v>
                </pt>
                <pt idx="22">
                  <v>119.4689692263605</v>
                </pt>
                <pt idx="23">
                  <v>116.6330409835894</v>
                </pt>
                <pt idx="24">
                  <v>118.7037205595726</v>
                </pt>
                <pt idx="25">
                  <v>119.063835968139</v>
                </pt>
                <pt idx="26">
                  <v>119.2889115220773</v>
                </pt>
                <pt idx="27">
                  <v>118.1635337523862</v>
                </pt>
                <pt idx="28">
                  <v>117.6683693596337</v>
                </pt>
                <pt idx="29">
                  <v>119.7390489356169</v>
                </pt>
                <pt idx="30">
                  <v>120.774391005998</v>
                </pt>
                <pt idx="31">
                  <v>120.4592888823076</v>
                </pt>
                <pt idx="32">
                  <v>119.1088401234573</v>
                </pt>
                <pt idx="33">
                  <v>118.928786983953</v>
                </pt>
                <pt idx="34">
                  <v>117.3082585158462</v>
                </pt>
                <pt idx="35">
                  <v>118.028493897758</v>
                </pt>
                <pt idx="36">
                  <v>116.4979919994034</v>
                </pt>
                <pt idx="37">
                  <v>118.5236582905105</v>
                </pt>
                <pt idx="38">
                  <v>119.1088401234573</v>
                </pt>
                <pt idx="39">
                  <v>118.0735071826341</v>
                </pt>
                <pt idx="40">
                  <v>118.7487247148909</v>
                </pt>
                <pt idx="41">
                  <v>118.1185204675102</v>
                </pt>
                <pt idx="42">
                  <v>116.6780542684655</v>
                </pt>
                <pt idx="43">
                  <v>117.4433075000323</v>
                </pt>
                <pt idx="44">
                  <v>115.3726279240491</v>
                </pt>
                <pt idx="45">
                  <v>117.6233560747577</v>
                </pt>
                <pt idx="46">
                  <v>118.2085561668201</v>
                </pt>
                <pt idx="47">
                  <v>118.0735071826341</v>
                </pt>
                <pt idx="48">
                  <v>115.9128010368988</v>
                </pt>
                <pt idx="49">
                  <v>115.0125125154827</v>
                </pt>
                <pt idx="50">
                  <v>114.5173481227302</v>
                </pt>
                <pt idx="51">
                  <v>114.8774726608545</v>
                </pt>
                <pt idx="52">
                  <v>114.6974103917923</v>
                </pt>
                <pt idx="53">
                  <v>113.9321571602256</v>
                </pt>
                <pt idx="54">
                  <v>113.6170550365352</v>
                </pt>
                <pt idx="55">
                  <v>114.7424236766684</v>
                </pt>
                <pt idx="56">
                  <v>113.1218952085616</v>
                </pt>
                <pt idx="57">
                  <v>111.5913978749859</v>
                </pt>
                <pt idx="58">
                  <v>111.3213044713927</v>
                </pt>
                <pt idx="59">
                  <v>112.2666154072427</v>
                </pt>
                <pt idx="60">
                  <v>112.7617706704374</v>
                </pt>
                <pt idx="61">
                  <v>110.8711533635164</v>
                </pt>
                <pt idx="62">
                  <v>110.4660337996317</v>
                </pt>
                <pt idx="63">
                  <v>110.5110379549499</v>
                </pt>
                <pt idx="64">
                  <v>111.9064999986763</v>
                </pt>
                <pt idx="65">
                  <v>111.0962380470124</v>
                </pt>
                <pt idx="66">
                  <v>111.5913978749859</v>
                </pt>
                <pt idx="67">
                  <v>113.5720371868802</v>
                </pt>
                <pt idx="68">
                  <v>113.3469707624999</v>
                </pt>
                <pt idx="69">
                  <v>113.5270239020042</v>
                </pt>
                <pt idx="70">
                  <v>113.1669084934377</v>
                </pt>
                <pt idx="71">
                  <v>113.3919840473759</v>
                </pt>
                <pt idx="72">
                  <v>112.536704246057</v>
                </pt>
                <pt idx="73">
                  <v>113.4370018970309</v>
                </pt>
                <pt idx="74">
                  <v>112.2216021223667</v>
                </pt>
                <pt idx="75">
                  <v>113.2119217783138</v>
                </pt>
                <pt idx="76">
                  <v>112.5367042460571</v>
                </pt>
                <pt idx="77">
                  <v>113.3019574776238</v>
                </pt>
                <pt idx="78">
                  <v>114.0221837299778</v>
                </pt>
                <pt idx="79">
                  <v>114.2022459990399</v>
                </pt>
                <pt idx="80">
                  <v>110.3309848154457</v>
                </pt>
                <pt idx="81">
                  <v>113.5720371868803</v>
                </pt>
                <pt idx="82">
                  <v>116.137876590837</v>
                </pt>
                <pt idx="83">
                  <v>115.3276237687309</v>
                </pt>
                <pt idx="84">
                  <v>114.247259283916</v>
                </pt>
                <pt idx="85">
                  <v>113.8421305904735</v>
                </pt>
                <pt idx="86">
                  <v>113.7521040207213</v>
                </pt>
                <pt idx="87">
                  <v>113.391984047376</v>
                </pt>
                <pt idx="88">
                  <v>114.0221837299778</v>
                </pt>
                <pt idx="89">
                  <v>113.1218952085617</v>
                </pt>
                <pt idx="90">
                  <v>112.9868553539334</v>
                </pt>
                <pt idx="91">
                  <v>112.1765888374906</v>
                </pt>
                <pt idx="92">
                  <v>112.401655261871</v>
                </pt>
                <pt idx="93">
                  <v>112.491690961181</v>
                </pt>
                <pt idx="94">
                  <v>111.6814244447381</v>
                </pt>
                <pt idx="95">
                  <v>110.51103795495</v>
                </pt>
                <pt idx="96">
                  <v>110.556051239826</v>
                </pt>
                <pt idx="97">
                  <v>110.1059092615074</v>
                </pt>
                <pt idx="98">
                  <v>108.755469632215</v>
                </pt>
                <pt idx="99">
                  <v>106.90986561017</v>
                </pt>
                <pt idx="100">
                  <v>110.1959358312596</v>
                </pt>
                <pt idx="101">
                  <v>109.4306871644717</v>
                </pt>
                <pt idx="102">
                  <v>112.5367042460571</v>
                </pt>
                <pt idx="103">
                  <v>112.4466685467471</v>
                </pt>
                <pt idx="104">
                  <v>111.9515132835524</v>
                </pt>
                <pt idx="105">
                  <v>112.8067930848713</v>
                </pt>
                <pt idx="106">
                  <v>112.536704246057</v>
                </pt>
                <pt idx="107">
                  <v>110.6010736542599</v>
                </pt>
                <pt idx="108">
                  <v>110.0608959766314</v>
                </pt>
                <pt idx="109">
                  <v>111.5013667404549</v>
                </pt>
                <pt idx="110">
                  <v>110.1959358312596</v>
                </pt>
                <pt idx="111">
                  <v>110.6010736542599</v>
                </pt>
                <pt idx="112">
                  <v>109.9258469924453</v>
                </pt>
                <pt idx="113">
                  <v>111.7714510144903</v>
                </pt>
                <pt idx="114">
                  <v>111.2312779016406</v>
                </pt>
                <pt idx="115">
                  <v>111.1862646167645</v>
                </pt>
                <pt idx="116">
                  <v>109.7007805680649</v>
                </pt>
                <pt idx="117">
                  <v>108.1702786697103</v>
                </pt>
                <pt idx="118">
                  <v>107.8101632611439</v>
                </pt>
                <pt idx="119">
                  <v>108.4403675085246</v>
                </pt>
                <pt idx="120">
                  <v>107.8551674164621</v>
                </pt>
                <pt idx="121">
                  <v>108.2603052394624</v>
                </pt>
                <pt idx="122">
                  <v>107.7651499762678</v>
                </pt>
                <pt idx="123">
                  <v>107.7201366913917</v>
                </pt>
                <pt idx="124">
                  <v>106.4597236318514</v>
                </pt>
                <pt idx="125">
                  <v>107.1349411641082</v>
                </pt>
                <pt idx="126">
                  <v>107.9902164006482</v>
                </pt>
                <pt idx="127">
                  <v>109.3406697242774</v>
                </pt>
                <pt idx="128">
                  <v>107.900189830896</v>
                </pt>
                <pt idx="129">
                  <v>107.5850877072056</v>
                </pt>
                <pt idx="130">
                  <v>106.3246837772231</v>
                </pt>
                <pt idx="131">
                  <v>106.009572523975</v>
                </pt>
                <pt idx="132">
                  <v>106.5005738383574</v>
                </pt>
                <pt idx="133">
                  <v>105.8310257615124</v>
                </pt>
                <pt idx="134">
                  <v>105.6524881286078</v>
                </pt>
                <pt idx="135">
                  <v>104.9383193378734</v>
                </pt>
                <pt idx="136">
                  <v>105.2061257872304</v>
                </pt>
                <pt idx="137">
                  <v>104.3134284931492</v>
                </pt>
                <pt idx="138">
                  <v>103.8224271787667</v>
                </pt>
                <pt idx="139">
                  <v>103.4207129399523</v>
                </pt>
                <pt idx="140">
                  <v>101.4121006628698</v>
                </pt>
                <pt idx="141">
                  <v>104.0009739412292</v>
                </pt>
                <pt idx="142">
                  <v>104.5812349425062</v>
                </pt>
                <pt idx="143">
                  <v>104.4919661260538</v>
                </pt>
                <pt idx="144">
                  <v>101.8138240312421</v>
                </pt>
                <pt idx="145">
                  <v>101.769185058237</v>
                </pt>
                <pt idx="146">
                  <v>101.5906474253323</v>
                </pt>
                <pt idx="147">
                  <v>100.8318396615929</v>
                </pt>
                <pt idx="148">
                  <v>100.6979410016933</v>
                </pt>
                <pt idx="149">
                  <v>100.5193942392308</v>
                </pt>
                <pt idx="150">
                  <v>99.04642681431476</v>
                </pt>
                <pt idx="151">
                  <v>97.79662230097179</v>
                </pt>
                <pt idx="152">
                  <v>99.67131765903898</v>
                </pt>
                <pt idx="153">
                  <v>98.33224432924364</v>
                </pt>
                <pt idx="154">
                  <v>98.55542549993233</v>
                </pt>
                <pt idx="155">
                  <v>94.80603934857685</v>
                </pt>
                <pt idx="156">
                  <v>94.62749715089325</v>
                </pt>
                <pt idx="157">
                  <v>91.63691419849832</v>
                </pt>
                <pt idx="158">
                  <v>91.59227522549322</v>
                </pt>
                <pt idx="159">
                  <v>88.73558636821897</v>
                </pt>
                <pt idx="160">
                  <v>88.24460331295221</v>
                </pt>
                <pt idx="161">
                  <v>88.69095652477174</v>
                </pt>
                <pt idx="162">
                  <v>88.28923315639946</v>
                </pt>
                <pt idx="163">
                  <v>90.74419864530142</v>
                </pt>
                <pt idx="164">
                  <v>91.81545183140298</v>
                </pt>
                <pt idx="165">
                  <v>93.19915043986666</v>
                </pt>
                <pt idx="166">
                  <v>92.52962062213737</v>
                </pt>
                <pt idx="167">
                  <v>91.72617388539281</v>
                </pt>
                <pt idx="168">
                  <v>91.7708128583979</v>
                </pt>
                <pt idx="169">
                  <v>91.86008167485024</v>
                </pt>
                <pt idx="170">
                  <v>92.6188894385897</v>
                </pt>
                <pt idx="171">
                  <v>92.6188894385897</v>
                </pt>
                <pt idx="172">
                  <v>92.75279722804713</v>
                </pt>
                <pt idx="173">
                  <v>92.84206604449948</v>
                </pt>
                <pt idx="174">
                  <v>93.55623483523387</v>
                </pt>
                <pt idx="175">
                  <v>92.93133486095184</v>
                </pt>
                <pt idx="176">
                  <v>92.35107385967488</v>
                </pt>
                <pt idx="177">
                  <v>91.01200509465849</v>
                </pt>
                <pt idx="178">
                  <v>89.27121752604872</v>
                </pt>
                <pt idx="179">
                  <v>90.38710968515535</v>
                </pt>
                <pt idx="180">
                  <v>88.6016877083194</v>
                </pt>
                <pt idx="181">
                  <v>88.735586368219</v>
                </pt>
                <pt idx="182">
                  <v>88.02142670704247</v>
                </pt>
                <pt idx="183">
                  <v>88.60168770831942</v>
                </pt>
                <pt idx="184">
                  <v>89.53902397540573</v>
                </pt>
                <pt idx="185">
                  <v>88.735586368219</v>
                </pt>
                <pt idx="186">
                  <v>87.35189688931317</v>
                </pt>
                <pt idx="187">
                  <v>87.39652673276042</v>
                </pt>
                <pt idx="188">
                  <v>88.6463266813245</v>
                </pt>
                <pt idx="189">
                  <v>87.70897215512252</v>
                </pt>
                <pt idx="190">
                  <v>89.85146939776783</v>
                </pt>
                <pt idx="191">
                  <v>90.92274540776395</v>
                </pt>
                <pt idx="192">
                  <v>91.50300640904091</v>
                </pt>
                <pt idx="193">
                  <v>91.41372846303074</v>
                </pt>
                <pt idx="194">
                  <v>90.74419864530145</v>
                </pt>
                <pt idx="195">
                  <v>89.940747343778</v>
                </pt>
                <pt idx="196">
                  <v>89.04804092013893</v>
                </pt>
                <pt idx="197">
                  <v>91.45836743603581</v>
                </pt>
                <pt idx="198">
                  <v>89.67294089442098</v>
                </pt>
                <pt idx="199">
                  <v>90.56565644761785</v>
                </pt>
                <pt idx="200">
                  <v>91.72617388539284</v>
                </pt>
                <pt idx="201">
                  <v>94.27041275552608</v>
                </pt>
                <pt idx="202">
                  <v>92.70816738459989</v>
                </pt>
                <pt idx="203">
                  <v>92.79743620105224</v>
                </pt>
                <pt idx="204">
                  <v>93.288419256319</v>
                </pt>
                <pt idx="205">
                  <v>92.93133486095182</v>
                </pt>
                <pt idx="206">
                  <v>93.02061280696199</v>
                </pt>
                <pt idx="207">
                  <v>92.52962062213737</v>
                </pt>
                <pt idx="208">
                  <v>92.79743620105222</v>
                </pt>
                <pt idx="209">
                  <v>91.94935962086041</v>
                </pt>
                <pt idx="210">
                  <v>92.88670501750455</v>
                </pt>
                <pt idx="211">
                  <v>93.19915043986666</v>
                </pt>
                <pt idx="212">
                  <v>93.10988162341431</v>
                </pt>
                <pt idx="213">
                  <v>92.70816738459986</v>
                </pt>
                <pt idx="214">
                  <v>91.81545183140298</v>
                </pt>
                <pt idx="215">
                  <v>91.7708128583979</v>
                </pt>
                <pt idx="216">
                  <v>93.24378941287173</v>
                </pt>
                <pt idx="217">
                  <v>92.08326741031783</v>
                </pt>
                <pt idx="218">
                  <v>91.9939985938655</v>
                </pt>
                <pt idx="219">
                  <v>91.01200509465845</v>
                </pt>
                <pt idx="220">
                  <v>91.68154404194556</v>
                </pt>
                <pt idx="221">
                  <v>91.05664406766353</v>
                </pt>
                <pt idx="222">
                  <v>90.69955967229633</v>
                </pt>
                <pt idx="223">
                  <v>90.11929410624046</v>
                </pt>
                <pt idx="224">
                  <v>88.86949415767639</v>
                </pt>
                <pt idx="225">
                  <v>90.61028172628615</v>
                </pt>
                <pt idx="226">
                  <v>91.41372846303069</v>
                </pt>
                <pt idx="227">
                  <v>89.94074734377796</v>
                </pt>
                <pt idx="228">
                  <v>90.87810643475883</v>
                </pt>
                <pt idx="229">
                  <v>89.40513444506391</v>
                </pt>
                <pt idx="230">
                  <v>89.98538631678304</v>
                </pt>
                <pt idx="231">
                  <v>91.19055185712094</v>
                </pt>
                <pt idx="232">
                  <v>91.41372846303071</v>
                </pt>
                <pt idx="233">
                  <v>89.27121752604867</v>
                </pt>
                <pt idx="234">
                  <v>88.91413313068148</v>
                </pt>
                <pt idx="235">
                  <v>88.42314094585687</v>
                </pt>
                <pt idx="236">
                  <v>89.5836720779686</v>
                </pt>
                <pt idx="237">
                  <v>87.66434231167524</v>
                </pt>
                <pt idx="238">
                  <v>86.36989882532717</v>
                </pt>
                <pt idx="239">
                  <v>87.61969420911232</v>
                </pt>
                <pt idx="240">
                  <v>86.63771896902094</v>
                </pt>
                <pt idx="241">
                  <v>87.48579554921275</v>
                </pt>
                <pt idx="242">
                  <v>87.26261894330298</v>
                </pt>
                <pt idx="243">
                  <v>88.60168770831939</v>
                </pt>
                <pt idx="244">
                  <v>88.51241889186704</v>
                </pt>
                <pt idx="245">
                  <v>86.86089557493069</v>
                </pt>
                <pt idx="246">
                  <v>86.01282355951781</v>
                </pt>
                <pt idx="247">
                  <v>85.4771924016881</v>
                </pt>
                <pt idx="248">
                  <v>83.87031718731467</v>
                </pt>
                <pt idx="249">
                  <v>85.2986456392256</v>
                </pt>
                <pt idx="250">
                  <v>84.49520803203889</v>
                </pt>
                <pt idx="251">
                  <v>86.95016439138301</v>
                </pt>
                <pt idx="252">
                  <v>86.81626573148343</v>
                </pt>
                <pt idx="253">
                  <v>84.89693140041113</v>
                </pt>
                <pt idx="254">
                  <v>85.92354561350761</v>
                </pt>
                <pt idx="255">
                  <v>86.36989882532714</v>
                </pt>
                <pt idx="256">
                  <v>86.50381117956348</v>
                </pt>
                <pt idx="257">
                  <v>85.61110019114551</v>
                </pt>
                <pt idx="258">
                  <v>84.43272077347801</v>
                </pt>
                <pt idx="259">
                  <v>82.89358231341714</v>
                </pt>
                <pt idx="260">
                  <v>89.31398493969878</v>
                </pt>
                <pt idx="261">
                  <v>89.27001698919415</v>
                </pt>
                <pt idx="262">
                  <v>90.85312339975967</v>
                </pt>
                <pt idx="263">
                  <v>89.35795289020345</v>
                </pt>
                <pt idx="264">
                  <v>86.9832909919657</v>
                </pt>
                <pt idx="265">
                  <v>87.11521310259529</v>
                </pt>
                <pt idx="266">
                  <v>84.65259704423259</v>
                </pt>
                <pt idx="267">
                  <v>83.33333485492628</v>
                </pt>
                <pt idx="268">
                  <v>79.41952536706982</v>
                </pt>
                <pt idx="269">
                  <v>81.31046220851488</v>
                </pt>
                <pt idx="270">
                  <v>80.82673258694327</v>
                </pt>
                <pt idx="271">
                  <v>79.85927790857897</v>
                </pt>
                <pt idx="272">
                  <v>76.25329885160204</v>
                </pt>
                <pt idx="273">
                  <v>76.38523009178947</v>
                </pt>
                <pt idx="274">
                  <v>77.57255191135053</v>
                </pt>
                <pt idx="275">
                  <v>75.32981212374239</v>
                </pt>
                <pt idx="276">
                  <v>76.51714307286126</v>
                </pt>
                <pt idx="277">
                  <v>73.26297609160524</v>
                </pt>
                <pt idx="278">
                  <v>72.64732435940401</v>
                </pt>
                <pt idx="279">
                  <v>72.51540224877439</v>
                </pt>
                <pt idx="280">
                  <v>72.77924190525469</v>
                </pt>
                <pt idx="281">
                  <v>74.62620623141618</v>
                </pt>
                <pt idx="282">
                  <v>74.40633909021945</v>
                </pt>
                <pt idx="283">
                  <v>73.35092112217235</v>
                </pt>
                <pt idx="284">
                  <v>72.16359017305346</v>
                </pt>
                <pt idx="285">
                  <v>73.52682944242227</v>
                </pt>
                <pt idx="286">
                  <v>72.82321898531715</v>
                </pt>
                <pt idx="287">
                  <v>71.19613549468916</v>
                </pt>
                <pt idx="288">
                  <v>74.9340366622957</v>
                </pt>
                <pt idx="289">
                  <v>75.37378920380483</v>
                </pt>
                <pt idx="290">
                  <v>73.04310438562956</v>
                </pt>
                <pt idx="291">
                  <v>73.04310438562956</v>
                </pt>
                <pt idx="292">
                  <v>72.16359017305348</v>
                </pt>
                <pt idx="293">
                  <v>70.7563738236222</v>
                </pt>
                <pt idx="294">
                  <v>71.19613549468916</v>
                </pt>
                <pt idx="295">
                  <v>68.16183108985096</v>
                </pt>
                <pt idx="296">
                  <v>71.37203012060232</v>
                </pt>
                <pt idx="297">
                  <v>74.01055906399385</v>
                </pt>
                <pt idx="298">
                  <v>72.16359017305345</v>
                </pt>
                <pt idx="299">
                  <v>71.67985598670292</v>
                </pt>
                <pt idx="300">
                  <v>75.3737892038048</v>
                </pt>
                <pt idx="301">
                  <v>72.86718693582178</v>
                </pt>
                <pt idx="302">
                  <v>73.13104941619666</v>
                </pt>
                <pt idx="303">
                  <v>69.30518952368624</v>
                </pt>
                <pt idx="304">
                  <v>68.73351030676859</v>
                </pt>
                <pt idx="305">
                  <v>70.7124013083386</v>
                </pt>
                <pt idx="306">
                  <v>65.21548540991662</v>
                </pt>
                <pt idx="307">
                  <v>68.20580816991342</v>
                </pt>
                <pt idx="308">
                  <v>66.00703633280993</v>
                </pt>
                <pt idx="309">
                  <v>68.33773484532195</v>
                </pt>
                <pt idx="310">
                  <v>69.2612170084027</v>
                </pt>
                <pt idx="311">
                  <v>63.76429654520181</v>
                </pt>
                <pt idx="312">
                  <v>68.9533911423021</v>
                </pt>
                <pt idx="313">
                  <v>65.91908217268498</v>
                </pt>
                <pt idx="314">
                  <v>63.28056235885128</v>
                </pt>
                <pt idx="315">
                  <v>56.37642554621912</v>
                </pt>
                <pt idx="316">
                  <v>58.83905073413965</v>
                </pt>
                <pt idx="317">
                  <v>61.34564843734375</v>
                </pt>
                <pt idx="318">
                  <v>60.33421667891697</v>
                </pt>
                <pt idx="319">
                  <v>68.42568444066801</v>
                </pt>
                <pt idx="320">
                  <v>63.67633782029795</v>
                </pt>
                <pt idx="321">
                  <v>75.90149134066</v>
                </pt>
                <pt idx="322">
                  <v>66.49077051916048</v>
                </pt>
                <pt idx="323">
                  <v>76.78100098845718</v>
                </pt>
                <pt idx="324">
                  <v>83.2893669044216</v>
                </pt>
                <pt idx="325">
                  <v>76.69305139311115</v>
                </pt>
                <pt idx="326">
                  <v>86.98329099196569</v>
                </pt>
                <pt idx="327">
                  <v>88.65435612743508</v>
                </pt>
                <pt idx="328">
                  <v>91.33686671566801</v>
                </pt>
                <pt idx="329">
                  <v>88.91820947825211</v>
                </pt>
                <pt idx="330">
                  <v>89.79771456127038</v>
                </pt>
                <pt idx="331">
                  <v>88.47846150152189</v>
                </pt>
                <pt idx="332">
                  <v>90.98505463994708</v>
                </pt>
                <pt idx="333">
                  <v>93.18382647705057</v>
                </pt>
                <pt idx="334">
                  <v>94.37114829661162</v>
                </pt>
                <pt idx="335">
                  <v>95.73439669553825</v>
                </pt>
                <pt idx="336">
                  <v>99.99999999999997</v>
                </pt>
                <pt idx="337">
                  <v>100.7915554876722</v>
                </pt>
                <pt idx="338">
                  <v>101.5831155401233</v>
                </pt>
                <pt idx="339">
                  <v>101.0554088384892</v>
                </pt>
                <pt idx="340">
                  <v>101.3632392693688</v>
                </pt>
                <pt idx="341">
                  <v>101.0993859185517</v>
                </pt>
                <pt idx="342">
                  <v>101.6710605706905</v>
                </pt>
                <pt idx="343">
                  <v>100.3957754614466</v>
                </pt>
                <pt idx="344">
                  <v>99.69217869867826</v>
                </pt>
                <pt idx="345">
                  <v>99.34037118773625</v>
                </pt>
                <pt idx="346">
                  <v>100.6156562969801</v>
                </pt>
                <pt idx="347">
                  <v>100.4397525415091</v>
                </pt>
                <pt idx="348">
                  <v>99.82410080930788</v>
                </pt>
                <pt idx="349">
                  <v>98.109058593776</v>
                </pt>
                <pt idx="350">
                  <v>97.88918232302143</v>
                </pt>
                <pt idx="351">
                  <v>100.3957754614466</v>
                </pt>
                <pt idx="352">
                  <v>100.4397525415091</v>
                </pt>
                <pt idx="353">
                  <v>100.879518777355</v>
                </pt>
                <pt idx="354">
                  <v>100.0439862096203</v>
                </pt>
                <pt idx="355">
                  <v>102.2427489171659</v>
                </pt>
                <pt idx="356">
                  <v>103.0782906144585</v>
                </pt>
                <pt idx="357">
                  <v>103.1662265154678</v>
                </pt>
                <pt idx="358">
                  <v>102.5945564281079</v>
                </pt>
                <pt idx="359">
                  <v>103.4300889958426</v>
                </pt>
                <pt idx="360">
                  <v>103.5180340264098</v>
                </pt>
                <pt idx="361">
                  <v>102.3746710277955</v>
                </pt>
                <pt idx="362">
                  <v>101.8909414062239</v>
                </pt>
                <pt idx="363">
                  <v>101.2752851092438</v>
                </pt>
                <pt idx="364">
                  <v>100.4837387511294</v>
                </pt>
                <pt idx="365">
                  <v>99.9560229199375</v>
                </pt>
                <pt idx="366">
                  <v>99.91204583987503</v>
                </pt>
                <pt idx="367">
                  <v>99.3403711877363</v>
                </pt>
                <pt idx="368">
                  <v>99.47230242792374</v>
                </pt>
                <pt idx="369">
                  <v>98.94459116151073</v>
                </pt>
                <pt idx="370">
                  <v>100</v>
                </pt>
              </numCache>
            </numRef>
          </val>
          <smooth val="0"/>
        </ser>
        <ser>
          <idx val="5"/>
          <order val="5"/>
          <tx>
            <strRef>
              <f>SPY!$E$1</f>
              <strCache>
                <ptCount val="1"/>
                <pt idx="0">
                  <v>SPY PnL</v>
                </pt>
              </strCache>
            </strRef>
          </tx>
          <spPr>
            <a:ln xmlns:a="http://schemas.openxmlformats.org/drawingml/2006/main" cmpd="sng">
              <a:solidFill>
                <a:srgbClr val="70AD47"/>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SPY!$E$2:$E$505</f>
              <numCache>
                <formatCode>"$"#,##0.00</formatCode>
                <ptCount val="504"/>
                <pt idx="0">
                  <v>133.1065300034938</v>
                </pt>
                <pt idx="1">
                  <v>132.3987005900426</v>
                </pt>
                <pt idx="2">
                  <v>130.5300397470755</v>
                </pt>
                <pt idx="3">
                  <v>132.7479014674655</v>
                </pt>
                <pt idx="4">
                  <v>132.791939153071</v>
                </pt>
                <pt idx="5">
                  <v>133.537527647935</v>
                </pt>
                <pt idx="6">
                  <v>133.7829081966738</v>
                </pt>
                <pt idx="7">
                  <v>133.484043113682</v>
                </pt>
                <pt idx="8">
                  <v>133.2638254287051</v>
                </pt>
                <pt idx="9">
                  <v>132.6472301931942</v>
                </pt>
                <pt idx="10">
                  <v>132.8454240019148</v>
                </pt>
                <pt idx="11">
                  <v>132.8171117691493</v>
                </pt>
                <pt idx="12">
                  <v>132.946095276186</v>
                </pt>
                <pt idx="13">
                  <v>131.7412069710225</v>
                </pt>
                <pt idx="14">
                  <v>132.2319680685003</v>
                </pt>
                <pt idx="15">
                  <v>132.0243462865834</v>
                </pt>
                <pt idx="16">
                  <v>132.1407436428764</v>
                </pt>
                <pt idx="17">
                  <v>131.9048005050593</v>
                </pt>
                <pt idx="18">
                  <v>131.8355898887846</v>
                </pt>
                <pt idx="19">
                  <v>131.5744741348893</v>
                </pt>
                <pt idx="20">
                  <v>131.867050861372</v>
                </pt>
                <pt idx="21">
                  <v>130.5363281035845</v>
                </pt>
                <pt idx="22">
                  <v>130.6432880489557</v>
                </pt>
                <pt idx="23">
                  <v>129.2527920858154</v>
                </pt>
                <pt idx="24">
                  <v>129.5925555523164</v>
                </pt>
                <pt idx="25">
                  <v>130.7187867071487</v>
                </pt>
                <pt idx="26">
                  <v>131.0522523794151</v>
                </pt>
                <pt idx="27">
                  <v>129.0703337968421</v>
                </pt>
                <pt idx="28">
                  <v>127.5382779282377</v>
                </pt>
                <pt idx="29">
                  <v>130.3066733222766</v>
                </pt>
                <pt idx="30">
                  <v>131.4801006548527</v>
                </pt>
                <pt idx="31">
                  <v>132.7950882074837</v>
                </pt>
                <pt idx="32">
                  <v>131.8355898887846</v>
                </pt>
                <pt idx="33">
                  <v>130.7911460632452</v>
                </pt>
                <pt idx="34">
                  <v>130.750247679736</v>
                </pt>
                <pt idx="35">
                  <v>131.5618974218711</v>
                </pt>
                <pt idx="36">
                  <v>131.2787581063102</v>
                </pt>
                <pt idx="37">
                  <v>132.1470319993854</v>
                </pt>
                <pt idx="38">
                  <v>131.3102190788976</v>
                </pt>
                <pt idx="39">
                  <v>131.3479684079941</v>
                </pt>
                <pt idx="40">
                  <v>131.3762803261687</v>
                </pt>
                <pt idx="41">
                  <v>131.1025878592552</v>
                </pt>
                <pt idx="42">
                  <v>129.6963664432748</v>
                </pt>
                <pt idx="43">
                  <v>130.8918173375164</v>
                </pt>
                <pt idx="44">
                  <v>129.6649149084129</v>
                </pt>
                <pt idx="45">
                  <v>130.6212641726993</v>
                </pt>
                <pt idx="46">
                  <v>131.266181393292</v>
                </pt>
                <pt idx="47">
                  <v>130.8288953923416</v>
                </pt>
                <pt idx="48">
                  <v>129.4384091815177</v>
                </pt>
                <pt idx="49">
                  <v>129.8819737866608</v>
                </pt>
                <pt idx="50">
                  <v>129.4981823868706</v>
                </pt>
                <pt idx="51">
                  <v>129.4509858945359</v>
                </pt>
                <pt idx="52">
                  <v>128.5166507541896</v>
                </pt>
                <pt idx="53">
                  <v>127.9094926150097</v>
                </pt>
                <pt idx="54">
                  <v>127.7616346007201</v>
                </pt>
                <pt idx="55">
                  <v>127.8371332589131</v>
                </pt>
                <pt idx="56">
                  <v>126.0282358689824</v>
                </pt>
                <pt idx="57">
                  <v>124.6817876583549</v>
                </pt>
                <pt idx="58">
                  <v>124.178449847859</v>
                </pt>
                <pt idx="59">
                  <v>124.5087664657126</v>
                </pt>
                <pt idx="60">
                  <v>124.5716884108874</v>
                </pt>
                <pt idx="61">
                  <v>122.5960581848235</v>
                </pt>
                <pt idx="62">
                  <v>121.9102428953124</v>
                </pt>
                <pt idx="63">
                  <v>122.5331362396488</v>
                </pt>
                <pt idx="64">
                  <v>123.5052207090916</v>
                </pt>
                <pt idx="65">
                  <v>122.5268478831397</v>
                </pt>
                <pt idx="66">
                  <v>122.7539777582821</v>
                </pt>
                <pt idx="67">
                  <v>124.5663793756956</v>
                </pt>
                <pt idx="68">
                  <v>124.1430621522766</v>
                </pt>
                <pt idx="69">
                  <v>124.2998488840828</v>
                </pt>
                <pt idx="70">
                  <v>123.5629682639586</v>
                </pt>
                <pt idx="71">
                  <v>123.3967825013143</v>
                </pt>
                <pt idx="72">
                  <v>122.1582059203424</v>
                </pt>
                <pt idx="73">
                  <v>121.4025178008165</v>
                </pt>
                <pt idx="74">
                  <v>119.6935907767424</v>
                </pt>
                <pt idx="75">
                  <v>120.2925022313693</v>
                </pt>
                <pt idx="76">
                  <v>118.1195036829764</v>
                </pt>
                <pt idx="77">
                  <v>119.5995246519666</v>
                </pt>
                <pt idx="78">
                  <v>121.2049767681106</v>
                </pt>
                <pt idx="79">
                  <v>122.1582059203425</v>
                </pt>
                <pt idx="80">
                  <v>119.2671440035434</v>
                </pt>
                <pt idx="81">
                  <v>119.8848626429811</v>
                </pt>
                <pt idx="82">
                  <v>122.8449045809615</v>
                </pt>
                <pt idx="83">
                  <v>121.5059923941559</v>
                </pt>
                <pt idx="84">
                  <v>121.3586144455041</v>
                </pt>
                <pt idx="85">
                  <v>122.2993052648015</v>
                </pt>
                <pt idx="86">
                  <v>122.515672986951</v>
                </pt>
                <pt idx="87">
                  <v>123.0393251870221</v>
                </pt>
                <pt idx="88">
                  <v>123.0110997813314</v>
                </pt>
                <pt idx="89">
                  <v>123.1177136767671</v>
                </pt>
                <pt idx="90">
                  <v>122.5125333702638</v>
                </pt>
                <pt idx="91">
                  <v>122.3149828998323</v>
                </pt>
                <pt idx="92">
                  <v>122.3682947237084</v>
                </pt>
                <pt idx="93">
                  <v>122.4498225155496</v>
                </pt>
                <pt idx="94">
                  <v>121.5718425509664</v>
                </pt>
                <pt idx="95">
                  <v>121.0952232559877</v>
                </pt>
                <pt idx="96">
                  <v>119.7343548299585</v>
                </pt>
                <pt idx="97">
                  <v>119.6402887051827</v>
                </pt>
                <pt idx="98">
                  <v>117.972135486641</v>
                </pt>
                <pt idx="99">
                  <v>116.0405813262665</v>
                </pt>
                <pt idx="100">
                  <v>118.4111205927745</v>
                </pt>
                <pt idx="101">
                  <v>117.4014403145702</v>
                </pt>
                <pt idx="102">
                  <v>120.3426744385581</v>
                </pt>
                <pt idx="103">
                  <v>120.530816440426</v>
                </pt>
                <pt idx="104">
                  <v>120.0573270098181</v>
                </pt>
                <pt idx="105">
                  <v>120.4837737830172</v>
                </pt>
                <pt idx="106">
                  <v>120.3740300232106</v>
                </pt>
                <pt idx="107">
                  <v>118.7309531559469</v>
                </pt>
                <pt idx="108">
                  <v>117.8059402862712</v>
                </pt>
                <pt idx="109">
                  <v>118.6713721656037</v>
                </pt>
                <pt idx="110">
                  <v>119.0884202225555</v>
                </pt>
                <pt idx="111">
                  <v>118.7685779070667</v>
                </pt>
                <pt idx="112">
                  <v>118.7435012411977</v>
                </pt>
                <pt idx="113">
                  <v>119.5493618825033</v>
                </pt>
                <pt idx="114">
                  <v>118.8720622527223</v>
                </pt>
                <pt idx="115">
                  <v>117.1317702062702</v>
                </pt>
                <pt idx="116">
                  <v>116.4356630770875</v>
                </pt>
                <pt idx="117">
                  <v>115.6392206566619</v>
                </pt>
                <pt idx="118">
                  <v>117.2352545519259</v>
                </pt>
                <pt idx="119">
                  <v>116.6426125783571</v>
                </pt>
                <pt idx="120">
                  <v>116.4764271303036</v>
                </pt>
                <pt idx="121">
                  <v>116.6990640189203</v>
                </pt>
                <pt idx="122">
                  <v>115.7050613757469</v>
                </pt>
                <pt idx="123">
                  <v>115.256667486459</v>
                </pt>
                <pt idx="124">
                  <v>115.1531831408033</v>
                </pt>
                <pt idx="125">
                  <v>115.3475943091383</v>
                </pt>
                <pt idx="126">
                  <v>115.7615027494029</v>
                </pt>
                <pt idx="127">
                  <v>116.225584026038</v>
                </pt>
                <pt idx="128">
                  <v>115.5792653032066</v>
                </pt>
                <pt idx="129">
                  <v>115.3981603840719</v>
                </pt>
                <pt idx="130">
                  <v>113.8588560276829</v>
                </pt>
                <pt idx="131">
                  <v>114.3709111506441</v>
                </pt>
                <pt idx="132">
                  <v>114.5051747505143</v>
                </pt>
                <pt idx="133">
                  <v>114.5426456667081</v>
                </pt>
                <pt idx="134">
                  <v>115.5792653032067</v>
                </pt>
                <pt idx="135">
                  <v>115.242045932913</v>
                </pt>
                <pt idx="136">
                  <v>115.4793427551594</v>
                </pt>
                <pt idx="137">
                  <v>114.4926939877055</v>
                </pt>
                <pt idx="138">
                  <v>114.5239152420648</v>
                </pt>
                <pt idx="139">
                  <v>114.2834885554476</v>
                </pt>
                <pt idx="140">
                  <v>113.0470527652129</v>
                </pt>
                <pt idx="141">
                  <v>113.5497472374197</v>
                </pt>
                <pt idx="142">
                  <v>113.2343881561402</v>
                </pt>
                <pt idx="143">
                  <v>113.4092336611241</v>
                </pt>
                <pt idx="144">
                  <v>111.6107718788837</v>
                </pt>
                <pt idx="145">
                  <v>110.945722731409</v>
                </pt>
                <pt idx="146">
                  <v>111.7106944269309</v>
                </pt>
                <pt idx="147">
                  <v>111.242341321138</v>
                </pt>
                <pt idx="148">
                  <v>112.5974300840632</v>
                </pt>
                <pt idx="149">
                  <v>113.2062970807426</v>
                </pt>
                <pt idx="150">
                  <v>111.8106075372527</v>
                </pt>
                <pt idx="151">
                  <v>110.2837839436725</v>
                </pt>
                <pt idx="152">
                  <v>111.3641147204739</v>
                </pt>
                <pt idx="153">
                  <v>110.5429410549331</v>
                </pt>
                <pt idx="154">
                  <v>110.7053054825173</v>
                </pt>
                <pt idx="155">
                  <v>109.3314762280415</v>
                </pt>
                <pt idx="156">
                  <v>109.356456943701</v>
                </pt>
                <pt idx="157">
                  <v>107.2644969983771</v>
                </pt>
                <pt idx="158">
                  <v>104.919629603627</v>
                </pt>
                <pt idx="159">
                  <v>103.0993172846888</v>
                </pt>
                <pt idx="160">
                  <v>101.9565348760341</v>
                </pt>
                <pt idx="161">
                  <v>103.0306156764101</v>
                </pt>
                <pt idx="162">
                  <v>101.9940057922279</v>
                </pt>
                <pt idx="163">
                  <v>105.6034098049267</v>
                </pt>
                <pt idx="164">
                  <v>105.9687394406598</v>
                </pt>
                <pt idx="165">
                  <v>107.9638969499911</v>
                </pt>
                <pt idx="166">
                  <v>107.5985865042998</v>
                </pt>
                <pt idx="167">
                  <v>107.011589548951</v>
                </pt>
                <pt idx="168">
                  <v>107.2145453193744</v>
                </pt>
                <pt idx="169">
                  <v>106.7867832418297</v>
                </pt>
                <pt idx="170">
                  <v>108.4353704824294</v>
                </pt>
                <pt idx="171">
                  <v>108.5009422263373</v>
                </pt>
                <pt idx="172">
                  <v>108.635196388482</v>
                </pt>
                <pt idx="173">
                  <v>109.322115891878</v>
                </pt>
                <pt idx="174">
                  <v>110.0402465827262</v>
                </pt>
                <pt idx="175">
                  <v>108.2979867705047</v>
                </pt>
                <pt idx="176">
                  <v>107.3394293930392</v>
                </pt>
                <pt idx="177">
                  <v>106.396492080479</v>
                </pt>
                <pt idx="178">
                  <v>104.5761700092244</v>
                </pt>
                <pt idx="179">
                  <v>106.084253111254</v>
                </pt>
                <pt idx="180">
                  <v>104.2358399646018</v>
                </pt>
                <pt idx="181">
                  <v>105.2349789325901</v>
                </pt>
                <pt idx="182">
                  <v>104.5636892464155</v>
                </pt>
                <pt idx="183">
                  <v>103.7768471949722</v>
                </pt>
                <pt idx="184">
                  <v>104.3451231634033</v>
                </pt>
                <pt idx="185">
                  <v>102.6403245150592</v>
                </pt>
                <pt idx="186">
                  <v>101.0073475870484</v>
                </pt>
                <pt idx="187">
                  <v>100.7388298250335</v>
                </pt>
                <pt idx="188">
                  <v>103.1305284721409</v>
                </pt>
                <pt idx="189">
                  <v>102.0907984759042</v>
                </pt>
                <pt idx="190">
                  <v>103.2398116709424</v>
                </pt>
                <pt idx="191">
                  <v>104.4422228877497</v>
                </pt>
                <pt idx="192">
                  <v>105.3689641195576</v>
                </pt>
                <pt idx="193">
                  <v>105.7888057432612</v>
                </pt>
                <pt idx="194">
                  <v>105.2570024942556</v>
                </pt>
                <pt idx="195">
                  <v>103.8886552999393</v>
                </pt>
                <pt idx="196">
                  <v>103.8357945993427</v>
                </pt>
                <pt idx="197">
                  <v>105.670623083892</v>
                </pt>
                <pt idx="198">
                  <v>103.6243137314637</v>
                </pt>
                <pt idx="199">
                  <v>106.5351624689818</v>
                </pt>
                <pt idx="200">
                  <v>107.4121631122478</v>
                </pt>
                <pt idx="201">
                  <v>111.2404210585869</v>
                </pt>
                <pt idx="202">
                  <v>109.65438140005</v>
                </pt>
                <pt idx="203">
                  <v>108.6312312854032</v>
                </pt>
                <pt idx="204">
                  <v>109.0261884582475</v>
                </pt>
                <pt idx="205">
                  <v>108.3264522090143</v>
                </pt>
                <pt idx="206">
                  <v>108.0901155180434</v>
                </pt>
                <pt idx="207">
                  <v>107.0172059394035</v>
                </pt>
                <pt idx="208">
                  <v>106.6440228576804</v>
                </pt>
                <pt idx="209">
                  <v>105.574214515644</v>
                </pt>
                <pt idx="210">
                  <v>105.2010408716464</v>
                </pt>
                <pt idx="211">
                  <v>104.8744974564527</v>
                </pt>
                <pt idx="212">
                  <v>105.3129930592229</v>
                </pt>
                <pt idx="213">
                  <v>105.0859688866062</v>
                </pt>
                <pt idx="214">
                  <v>104.7532041227546</v>
                </pt>
                <pt idx="215">
                  <v>104.7500840107001</v>
                </pt>
                <pt idx="216">
                  <v>104.9398099774998</v>
                </pt>
                <pt idx="217">
                  <v>103.4968182391495</v>
                </pt>
                <pt idx="218">
                  <v>104.3582567022267</v>
                </pt>
                <pt idx="219">
                  <v>104.0472754672217</v>
                </pt>
                <pt idx="220">
                  <v>103.9726312377785</v>
                </pt>
                <pt idx="221">
                  <v>103.2822270115323</v>
                </pt>
                <pt idx="222">
                  <v>102.6447117990592</v>
                </pt>
                <pt idx="223">
                  <v>102.2497549408058</v>
                </pt>
                <pt idx="224">
                  <v>101.5438070952311</v>
                </pt>
                <pt idx="225">
                  <v>100.7476814677918</v>
                </pt>
                <pt idx="226">
                  <v>101.1084316045153</v>
                </pt>
                <pt idx="227">
                  <v>99.88003172296381</v>
                </pt>
                <pt idx="228">
                  <v>100.5175466208461</v>
                </pt>
                <pt idx="229">
                  <v>99.78984418878292</v>
                </pt>
                <pt idx="230">
                  <v>100.4366907950613</v>
                </pt>
                <pt idx="231">
                  <v>101.649547686466</v>
                </pt>
                <pt idx="232">
                  <v>101.0742248829854</v>
                </pt>
                <pt idx="233">
                  <v>100.8596430930938</v>
                </pt>
                <pt idx="234">
                  <v>100.0510653306131</v>
                </pt>
                <pt idx="235">
                  <v>99.76185850132018</v>
                </pt>
                <pt idx="236">
                  <v>100.0915031531173</v>
                </pt>
                <pt idx="237">
                  <v>99.18031466377253</v>
                </pt>
                <pt idx="238">
                  <v>97.91146752199133</v>
                </pt>
                <pt idx="239">
                  <v>98.76669407413611</v>
                </pt>
                <pt idx="240">
                  <v>97.76840984948839</v>
                </pt>
                <pt idx="241">
                  <v>98.32818903364038</v>
                </pt>
                <pt idx="242">
                  <v>97.58183262251053</v>
                </pt>
                <pt idx="243">
                  <v>98.5987613884994</v>
                </pt>
                <pt idx="244">
                  <v>97.09978883749801</v>
                </pt>
                <pt idx="245">
                  <v>96.56800477853429</v>
                </pt>
                <pt idx="246">
                  <v>95.89626396908028</v>
                </pt>
                <pt idx="247">
                  <v>94.68341682999197</v>
                </pt>
                <pt idx="248">
                  <v>93.31196839907219</v>
                </pt>
                <pt idx="249">
                  <v>95.58217237433718</v>
                </pt>
                <pt idx="250">
                  <v>94.56835396808647</v>
                </pt>
                <pt idx="251">
                  <v>97.043808024847</v>
                </pt>
                <pt idx="252">
                  <v>96.59910114032604</v>
                </pt>
                <pt idx="253">
                  <v>95.98335058124854</v>
                </pt>
                <pt idx="254">
                  <v>96.53503660118255</v>
                </pt>
                <pt idx="255">
                  <v>96.49788247797507</v>
                </pt>
                <pt idx="256">
                  <v>96.90039517927393</v>
                </pt>
                <pt idx="257">
                  <v>95.0705108045299</v>
                </pt>
                <pt idx="258">
                  <v>94.19117715551724</v>
                </pt>
                <pt idx="259">
                  <v>93.07652451693477</v>
                </pt>
                <pt idx="260">
                  <v>98.77053428464721</v>
                </pt>
                <pt idx="261">
                  <v>99.32476471537944</v>
                </pt>
                <pt idx="262">
                  <v>100.0709672915834</v>
                </pt>
                <pt idx="263">
                  <v>98.8757948102444</v>
                </pt>
                <pt idx="264">
                  <v>96.40498757493546</v>
                </pt>
                <pt idx="265">
                  <v>96.65889322112993</v>
                </pt>
                <pt idx="266">
                  <v>95.38941249337596</v>
                </pt>
                <pt idx="267">
                  <v>94.60606491709918</v>
                </pt>
                <pt idx="268">
                  <v>94.22524010902846</v>
                </pt>
                <pt idx="269">
                  <v>93.80724167311753</v>
                </pt>
                <pt idx="270">
                  <v>93.98062747655547</v>
                </pt>
                <pt idx="271">
                  <v>92.6027853011917</v>
                </pt>
                <pt idx="272">
                  <v>91.47576704005166</v>
                </pt>
                <pt idx="273">
                  <v>91.30237148429737</v>
                </pt>
                <pt idx="274">
                  <v>91.93710225315341</v>
                </pt>
                <pt idx="275">
                  <v>90.40135025664743</v>
                </pt>
                <pt idx="276">
                  <v>91.33951616977934</v>
                </pt>
                <pt idx="277">
                  <v>88.63960122665135</v>
                </pt>
                <pt idx="278">
                  <v>88.23398728874903</v>
                </pt>
                <pt idx="279">
                  <v>87.19054197456892</v>
                </pt>
                <pt idx="280">
                  <v>88.76034717226977</v>
                </pt>
                <pt idx="281">
                  <v>90.56545248408942</v>
                </pt>
                <pt idx="282">
                  <v>90.54688501750663</v>
                </pt>
                <pt idx="283">
                  <v>89.07306589254166</v>
                </pt>
                <pt idx="284">
                  <v>88.01105311177874</v>
                </pt>
                <pt idx="285">
                  <v>88.61172124171441</v>
                </pt>
                <pt idx="286">
                  <v>87.80051287054246</v>
                </pt>
                <pt idx="287">
                  <v>87.55899203694744</v>
                </pt>
                <pt idx="288">
                  <v>89.94002448127127</v>
                </pt>
                <pt idx="289">
                  <v>90.7852857390472</v>
                </pt>
                <pt idx="290">
                  <v>88.4692968405934</v>
                </pt>
                <pt idx="291">
                  <v>88.87800194819197</v>
                </pt>
                <pt idx="292">
                  <v>87.61473281677962</v>
                </pt>
                <pt idx="293">
                  <v>86.41027644485378</v>
                </pt>
                <pt idx="294">
                  <v>86.41647828887899</v>
                </pt>
                <pt idx="295">
                  <v>84.540146777206</v>
                </pt>
                <pt idx="296">
                  <v>87.18744105255634</v>
                </pt>
                <pt idx="297">
                  <v>88.75104440623197</v>
                </pt>
                <pt idx="298">
                  <v>86.41647828887899</v>
                </pt>
                <pt idx="299">
                  <v>86.00158108957154</v>
                </pt>
                <pt idx="300">
                  <v>87.86862902524857</v>
                </pt>
                <pt idx="301">
                  <v>85.35136458610346</v>
                </pt>
                <pt idx="302">
                  <v>86.137812769802</v>
                </pt>
                <pt idx="303">
                  <v>84.84667309117813</v>
                </pt>
                <pt idx="304">
                  <v>82.09101736821798</v>
                </pt>
                <pt idx="305">
                  <v>82.00740604117435</v>
                </pt>
                <pt idx="306">
                  <v>76.84595800100784</v>
                </pt>
                <pt idx="307">
                  <v>77.97299545218975</v>
                </pt>
                <pt idx="308">
                  <v>76.21431871643891</v>
                </pt>
                <pt idx="309">
                  <v>79.80597571549279</v>
                </pt>
                <pt idx="310">
                  <v>81.01350910052662</v>
                </pt>
                <pt idx="311">
                  <v>78.46529238219925</v>
                </pt>
                <pt idx="312">
                  <v>80.87418593600906</v>
                </pt>
                <pt idx="313">
                  <v>76.41247886393847</v>
                </pt>
                <pt idx="314">
                  <v>75.28544141275657</v>
                </pt>
                <pt idx="315">
                  <v>69.03100408914942</v>
                </pt>
                <pt idx="316">
                  <v>70.84231596385705</v>
                </pt>
                <pt idx="317">
                  <v>74.03268936806468</v>
                </pt>
                <pt idx="318">
                  <v>73.87570601697695</v>
                </pt>
                <pt idx="319">
                  <v>77.81574815937851</v>
                </pt>
                <pt idx="320">
                  <v>73.82954169722251</v>
                </pt>
                <pt idx="321">
                  <v>82.90085255032781</v>
                </pt>
                <pt idx="322">
                  <v>76.37209389269717</v>
                </pt>
                <pt idx="323">
                  <v>84.45225355409724</v>
                </pt>
                <pt idx="324">
                  <v>88.78014343071436</v>
                </pt>
                <pt idx="325">
                  <v>84.41223854169603</v>
                </pt>
                <pt idx="326">
                  <v>91.56278632977802</v>
                </pt>
                <pt idx="327">
                  <v>93.10186040566448</v>
                </pt>
                <pt idx="328">
                  <v>96.30313532661181</v>
                </pt>
                <pt idx="329">
                  <v>92.41851245219327</v>
                </pt>
                <pt idx="330">
                  <v>95.14266850789144</v>
                </pt>
                <pt idx="331">
                  <v>91.19340539307314</v>
                </pt>
                <pt idx="332">
                  <v>91.57818586649708</v>
                </pt>
                <pt idx="333">
                  <v>95.88452249477004</v>
                </pt>
                <pt idx="334">
                  <v>96.23849477162123</v>
                </pt>
                <pt idx="335">
                  <v>99.24585777991309</v>
                </pt>
                <pt idx="336">
                  <v>102.65030899947</v>
                </pt>
                <pt idx="337">
                  <v>103.7184279886396</v>
                </pt>
                <pt idx="338">
                  <v>104.1462668263518</v>
                </pt>
                <pt idx="339">
                  <v>103.6506959493619</v>
                </pt>
                <pt idx="340">
                  <v>103.9185033652366</v>
                </pt>
                <pt idx="341">
                  <v>103.7522795370994</v>
                </pt>
                <pt idx="342">
                  <v>103.8630985684327</v>
                </pt>
                <pt idx="343">
                  <v>103.1982123790185</v>
                </pt>
                <pt idx="344">
                  <v>103.0196804984494</v>
                </pt>
                <pt idx="345">
                  <v>102.2562927678594</v>
                </pt>
                <pt idx="346">
                  <v>102.8042058997243</v>
                </pt>
                <pt idx="347">
                  <v>102.4594501910179</v>
                </pt>
                <pt idx="348">
                  <v>101.2897476141108</v>
                </pt>
                <pt idx="349">
                  <v>99.7691548069141</v>
                </pt>
                <pt idx="350">
                  <v>99.03347435088421</v>
                </pt>
                <pt idx="351">
                  <v>100.8649713183275</v>
                </pt>
                <pt idx="352">
                  <v>100.5386773736782</v>
                </pt>
                <pt idx="353">
                  <v>100.6217988827678</v>
                </pt>
                <pt idx="354">
                  <v>99.57830543618749</v>
                </pt>
                <pt idx="355">
                  <v>101.2004818311216</v>
                </pt>
                <pt idx="356">
                  <v>102.1085498938211</v>
                </pt>
                <pt idx="357">
                  <v>101.9915670839554</v>
                </pt>
                <pt idx="358">
                  <v>101.9792687838398</v>
                </pt>
                <pt idx="359">
                  <v>102.1793539127531</v>
                </pt>
                <pt idx="360">
                  <v>101.8622957262906</v>
                </pt>
                <pt idx="361">
                  <v>101.0219499505525</v>
                </pt>
                <pt idx="362">
                  <v>100.7941770517118</v>
                </pt>
                <pt idx="363">
                  <v>100.9480736373752</v>
                </pt>
                <pt idx="364">
                  <v>100.258571657688</v>
                </pt>
                <pt idx="365">
                  <v>100.5479131318649</v>
                </pt>
                <pt idx="366">
                  <v>99.87073839465154</v>
                </pt>
                <pt idx="367">
                  <v>99.34128702684372</v>
                </pt>
                <pt idx="368">
                  <v>99.62140249515029</v>
                </pt>
                <pt idx="369">
                  <v>99.24278548566782</v>
                </pt>
                <pt idx="370">
                  <v>100</v>
                </pt>
              </numCache>
            </numRef>
          </val>
          <smooth val="0"/>
        </ser>
        <dLbls>
          <showLegendKey val="0"/>
          <showVal val="0"/>
          <showCatName val="0"/>
          <showSerName val="0"/>
          <showPercent val="0"/>
          <showBubbleSize val="0"/>
        </dLbls>
        <smooth val="0"/>
        <axId val="749921560"/>
        <axId val="1912401571"/>
      </lineChart>
      <dateAx>
        <axId val="74992156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Date</a:t>
                </a:r>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912401571"/>
        <crosses val="autoZero"/>
        <lblOffset val="100"/>
        <baseTimeUnit val="days"/>
      </dateAx>
      <valAx>
        <axId val="1912401571"/>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GBTC PnL</a:t>
                </a:r>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749921560"/>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sz="1800" b="0">
              <a:solidFill>
                <a:srgbClr val="1A1A1A"/>
              </a:solidFill>
              <a:latin typeface="+mn-lt"/>
            </a:defRPr>
          </a:pPr>
          <a:r>
            <a:t/>
          </a:r>
          <a:endParaRPr lang="en-US"/>
        </a:p>
      </txPr>
    </legend>
    <plotVisOnly val="1"/>
    <dispBlanksAs val="zero"/>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GBTC PnL vs. Date</a:t>
            </a:r>
          </a:p>
        </rich>
      </tx>
      <overlay val="0"/>
    </title>
    <plotArea>
      <layout/>
      <lineChart>
        <grouping val="standard"/>
        <varyColors val="1"/>
        <ser>
          <idx val="0"/>
          <order val="0"/>
          <tx>
            <strRef>
              <f>GLD!$E$1</f>
              <strCache>
                <ptCount val="1"/>
                <pt idx="0">
                  <v>GLD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GLD!$E$2:$E$505</f>
              <numCache>
                <formatCode>"$"#,##0.00</formatCode>
                <ptCount val="504"/>
                <pt idx="0">
                  <v>115.4914925076379</v>
                </pt>
                <pt idx="1">
                  <v>115.9777703920341</v>
                </pt>
                <pt idx="2">
                  <v>114.5745025614693</v>
                </pt>
                <pt idx="3">
                  <v>115.2136224080643</v>
                </pt>
                <pt idx="4">
                  <v>118.8676655547273</v>
                </pt>
                <pt idx="5">
                  <v>120.9100428116021</v>
                </pt>
                <pt idx="6">
                  <v>121.3685381320292</v>
                </pt>
                <pt idx="7">
                  <v>122.0840629819533</v>
                </pt>
                <pt idx="8">
                  <v>123.4734343203911</v>
                </pt>
                <pt idx="9">
                  <v>122.9454669596137</v>
                </pt>
                <pt idx="10">
                  <v>123.1816677286905</v>
                </pt>
                <pt idx="11">
                  <v>123.5637365105328</v>
                </pt>
                <pt idx="12">
                  <v>123.0705159375585</v>
                </pt>
                <pt idx="13">
                  <v>121.7575600227348</v>
                </pt>
                <pt idx="14">
                  <v>124.1889598650009</v>
                </pt>
                <pt idx="15">
                  <v>123.5845763859238</v>
                </pt>
                <pt idx="16">
                  <v>123.9180331486912</v>
                </pt>
                <pt idx="17">
                  <v>123.4525951396859</v>
                </pt>
                <pt idx="18">
                  <v>123.4039615853552</v>
                </pt>
                <pt idx="19">
                  <v>123.6193127534417</v>
                </pt>
                <pt idx="20">
                  <v>122.5078219348626</v>
                </pt>
                <pt idx="21">
                  <v>122.2924603464911</v>
                </pt>
                <pt idx="22">
                  <v>122.2368952185529</v>
                </pt>
                <pt idx="23">
                  <v>121.6811445991208</v>
                </pt>
                <pt idx="24">
                  <v>121.5977746772722</v>
                </pt>
                <pt idx="25">
                  <v>121.3615843284805</v>
                </pt>
                <pt idx="26">
                  <v>119.9652696067789</v>
                </pt>
                <pt idx="27">
                  <v>118.8815620468544</v>
                </pt>
                <pt idx="28">
                  <v>118.3952737421732</v>
                </pt>
                <pt idx="29">
                  <v>119.5831904046515</v>
                </pt>
                <pt idx="30">
                  <v>119.5623512239463</v>
                </pt>
                <pt idx="31">
                  <v>119.2011112025241</v>
                </pt>
                <pt idx="32">
                  <v>118.1382435179905</v>
                </pt>
                <pt idx="33">
                  <v>116.2000746689839</v>
                </pt>
                <pt idx="34">
                  <v>115.7207401678516</v>
                </pt>
                <pt idx="35">
                  <v>116.5752007622481</v>
                </pt>
                <pt idx="36">
                  <v>115.0816307415415</v>
                </pt>
                <pt idx="37">
                  <v>115.4706526322471</v>
                </pt>
                <pt idx="38">
                  <v>115.9499878280651</v>
                </pt>
                <pt idx="39">
                  <v>115.6095876820338</v>
                </pt>
                <pt idx="40">
                  <v>115.9013542737344</v>
                </pt>
                <pt idx="41">
                  <v>115.5956911899068</v>
                </pt>
                <pt idx="42">
                  <v>116.0402893235212</v>
                </pt>
                <pt idx="43">
                  <v>116.7975050391978</v>
                </pt>
                <pt idx="44">
                  <v>115.6512674328156</v>
                </pt>
                <pt idx="45">
                  <v>115.2414049720335</v>
                </pt>
                <pt idx="46">
                  <v>115.5609652426739</v>
                </pt>
                <pt idx="47">
                  <v>114.866279573455</v>
                </pt>
                <pt idx="48">
                  <v>113.039252789981</v>
                </pt>
                <pt idx="49">
                  <v>113.5324740576411</v>
                </pt>
                <pt idx="50">
                  <v>112.7335897061534</v>
                </pt>
                <pt idx="51">
                  <v>113.4213319921084</v>
                </pt>
                <pt idx="52">
                  <v>114.2827359697688</v>
                </pt>
                <pt idx="53">
                  <v>113.0670360486358</v>
                </pt>
                <pt idx="54">
                  <v>113.3865956245905</v>
                </pt>
                <pt idx="55">
                  <v>112.4835021705489</v>
                </pt>
                <pt idx="56">
                  <v>112.5251819213307</v>
                </pt>
                <pt idx="57">
                  <v>111.121924511051</v>
                </pt>
                <pt idx="58">
                  <v>109.4616257616179</v>
                </pt>
                <pt idx="59">
                  <v>111.3650582431066</v>
                </pt>
                <pt idx="60">
                  <v>112.7058064474987</v>
                </pt>
                <pt idx="61">
                  <v>112.386246871544</v>
                </pt>
                <pt idx="62">
                  <v>112.7961086376405</v>
                </pt>
                <pt idx="63">
                  <v>112.4070867469349</v>
                </pt>
                <pt idx="64">
                  <v>113.2337640826767</v>
                </pt>
                <pt idx="65">
                  <v>113.4004921167176</v>
                </pt>
                <pt idx="66">
                  <v>112.9281009988491</v>
                </pt>
                <pt idx="67">
                  <v>113.58805030055</v>
                </pt>
                <pt idx="68">
                  <v>112.7822225657984</v>
                </pt>
                <pt idx="69">
                  <v>112.6780134632446</v>
                </pt>
                <pt idx="70">
                  <v>112.1847921955845</v>
                </pt>
                <pt idx="71">
                  <v>112.2056320709754</v>
                </pt>
                <pt idx="72">
                  <v>112.3028880646661</v>
                </pt>
                <pt idx="73">
                  <v>111.7332402584213</v>
                </pt>
                <pt idx="74">
                  <v>109.406049518709</v>
                </pt>
                <pt idx="75">
                  <v>110.5522767048062</v>
                </pt>
                <pt idx="76">
                  <v>110.4828039697703</v>
                </pt>
                <pt idx="77">
                  <v>111.5804087165074</v>
                </pt>
                <pt idx="78">
                  <v>112.8239023165802</v>
                </pt>
                <pt idx="79">
                  <v>112.2125754542393</v>
                </pt>
                <pt idx="80">
                  <v>112.4070867469349</v>
                </pt>
                <pt idx="81">
                  <v>115.1927825326736</v>
                </pt>
                <pt idx="82">
                  <v>117.4018780979899</v>
                </pt>
                <pt idx="83">
                  <v>117.4852369048678</v>
                </pt>
                <pt idx="84">
                  <v>117.7561643158632</v>
                </pt>
                <pt idx="85">
                  <v>116.019450142816</v>
                </pt>
                <pt idx="86">
                  <v>115.540125367283</v>
                </pt>
                <pt idx="87">
                  <v>115.5470687505469</v>
                </pt>
                <pt idx="88">
                  <v>116.8739204628119</v>
                </pt>
                <pt idx="89">
                  <v>118.5758982683411</v>
                </pt>
                <pt idx="90">
                  <v>118.9371382897633</v>
                </pt>
                <pt idx="91">
                  <v>119.9791667935916</v>
                </pt>
                <pt idx="92">
                  <v>119.5415113485554</v>
                </pt>
                <pt idx="93">
                  <v>119.1524887631642</v>
                </pt>
                <pt idx="94">
                  <v>117.9645721006859</v>
                </pt>
                <pt idx="95">
                  <v>116.8113911110398</v>
                </pt>
                <pt idx="96">
                  <v>119.3817364233777</v>
                </pt>
                <pt idx="97">
                  <v>119.5623512239463</v>
                </pt>
                <pt idx="98">
                  <v>121.035081369262</v>
                </pt>
                <pt idx="99">
                  <v>119.9096940585557</v>
                </pt>
                <pt idx="100">
                  <v>119.9583164979157</v>
                </pt>
                <pt idx="101">
                  <v>119.847174432383</v>
                </pt>
                <pt idx="102">
                  <v>120.6113224163528</v>
                </pt>
                <pt idx="103">
                  <v>120.9100428116022</v>
                </pt>
                <pt idx="104">
                  <v>120.8058337090484</v>
                </pt>
                <pt idx="105">
                  <v>121.7645034059988</v>
                </pt>
                <pt idx="106">
                  <v>121.8409188296128</v>
                </pt>
                <pt idx="107">
                  <v>119.8888541831648</v>
                </pt>
                <pt idx="108">
                  <v>118.8815620468545</v>
                </pt>
                <pt idx="109">
                  <v>120.375132067561</v>
                </pt>
                <pt idx="110">
                  <v>120.437650999048</v>
                </pt>
                <pt idx="111">
                  <v>120.9586652509622</v>
                </pt>
                <pt idx="112">
                  <v>120.1806207748654</v>
                </pt>
                <pt idx="113">
                  <v>120.4168111236572</v>
                </pt>
                <pt idx="114">
                  <v>124.682181132661</v>
                </pt>
                <pt idx="115">
                  <v>124.9739477243616</v>
                </pt>
                <pt idx="116">
                  <v>127.0371648566274</v>
                </pt>
                <pt idx="117">
                  <v>126.6620394580489</v>
                </pt>
                <pt idx="118">
                  <v>123.9041366565643</v>
                </pt>
                <pt idx="119">
                  <v>123.4456413361371</v>
                </pt>
                <pt idx="120">
                  <v>122.5078219348627</v>
                </pt>
                <pt idx="121">
                  <v>122.0632238012483</v>
                </pt>
                <pt idx="122">
                  <v>122.5078219348627</v>
                </pt>
                <pt idx="123">
                  <v>122.0215336301814</v>
                </pt>
                <pt idx="124">
                  <v>121.2157058954299</v>
                </pt>
                <pt idx="125">
                  <v>122.1813189756441</v>
                </pt>
                <pt idx="126">
                  <v>122.5703408663497</v>
                </pt>
                <pt idx="127">
                  <v>122.7787486511724</v>
                </pt>
                <pt idx="128">
                  <v>121.5005193782672</v>
                </pt>
                <pt idx="129">
                  <v>120.8336266933025</v>
                </pt>
                <pt idx="130">
                  <v>119.1663748350062</v>
                </pt>
                <pt idx="131">
                  <v>119.8263345569921</v>
                </pt>
                <pt idx="132">
                  <v>119.6040302800424</v>
                </pt>
                <pt idx="133">
                  <v>119.833277940256</v>
                </pt>
                <pt idx="134">
                  <v>121.9173349479126</v>
                </pt>
                <pt idx="135">
                  <v>121.4935759950034</v>
                </pt>
                <pt idx="136">
                  <v>119.7082393825962</v>
                </pt>
                <pt idx="137">
                  <v>120.0486291083425</v>
                </pt>
                <pt idx="138">
                  <v>119.110809707068</v>
                </pt>
                <pt idx="139">
                  <v>118.2216023248685</v>
                </pt>
                <pt idx="140">
                  <v>115.7832590993386</v>
                </pt>
                <pt idx="141">
                  <v>116.5613035754354</v>
                </pt>
                <pt idx="142">
                  <v>117.7561643158632</v>
                </pt>
                <pt idx="143">
                  <v>117.8117398640863</v>
                </pt>
                <pt idx="144">
                  <v>119.6457100308242</v>
                </pt>
                <pt idx="145">
                  <v>122.0493266144355</v>
                </pt>
                <pt idx="146">
                  <v>121.6811445991208</v>
                </pt>
                <pt idx="147">
                  <v>121.9103915646487</v>
                </pt>
                <pt idx="148">
                  <v>122.6120206171314</v>
                </pt>
                <pt idx="149">
                  <v>123.0635621340097</v>
                </pt>
                <pt idx="150">
                  <v>123.0705159375586</v>
                </pt>
                <pt idx="151">
                  <v>122.2368952185529</v>
                </pt>
                <pt idx="152">
                  <v>121.5005193782672</v>
                </pt>
                <pt idx="153">
                  <v>122.0284874337302</v>
                </pt>
                <pt idx="154">
                  <v>121.625568356212</v>
                </pt>
                <pt idx="155">
                  <v>127.2594691335771</v>
                </pt>
                <pt idx="156">
                  <v>127.0788446074091</v>
                </pt>
                <pt idx="157">
                  <v>124.2236962325189</v>
                </pt>
                <pt idx="158">
                  <v>124.2931585472698</v>
                </pt>
                <pt idx="159">
                  <v>123.5915301894728</v>
                </pt>
                <pt idx="160">
                  <v>122.4036128323088</v>
                </pt>
                <pt idx="161">
                  <v>121.8478622128767</v>
                </pt>
                <pt idx="162">
                  <v>122.3549903929488</v>
                </pt>
                <pt idx="163">
                  <v>124.3626312823057</v>
                </pt>
                <pt idx="164">
                  <v>124.0361283230872</v>
                </pt>
                <pt idx="165">
                  <v>124.0986472545742</v>
                </pt>
                <pt idx="166">
                  <v>124.2306396157828</v>
                </pt>
                <pt idx="167">
                  <v>125.4602360290429</v>
                </pt>
                <pt idx="168">
                  <v>124.5224062074834</v>
                </pt>
                <pt idx="169">
                  <v>123.9249758372695</v>
                </pt>
                <pt idx="170">
                  <v>123.8624569057825</v>
                </pt>
                <pt idx="171">
                  <v>124.2931585472698</v>
                </pt>
                <pt idx="172">
                  <v>123.8416170303915</v>
                </pt>
                <pt idx="173">
                  <v>123.4595378282641</v>
                </pt>
                <pt idx="174">
                  <v>125.4324430447887</v>
                </pt>
                <pt idx="175">
                  <v>125.7936823715252</v>
                </pt>
                <pt idx="176">
                  <v>123.549850438691</v>
                </pt>
                <pt idx="177">
                  <v>123.1121949936547</v>
                </pt>
                <pt idx="178">
                  <v>123.1677712365636</v>
                </pt>
                <pt idx="179">
                  <v>124.6335586933011</v>
                </pt>
                <pt idx="180">
                  <v>124.0291745195383</v>
                </pt>
                <pt idx="181">
                  <v>124.140327005356</v>
                </pt>
                <pt idx="182">
                  <v>123.0427222586188</v>
                </pt>
                <pt idx="183">
                  <v>123.7860407874827</v>
                </pt>
                <pt idx="184">
                  <v>122.7509556669182</v>
                </pt>
                <pt idx="185">
                  <v>121.5283123625214</v>
                </pt>
                <pt idx="186">
                  <v>121.8756551971308</v>
                </pt>
                <pt idx="187">
                  <v>121.4241032599675</v>
                </pt>
                <pt idx="188">
                  <v>124.1055906378381</v>
                </pt>
                <pt idx="189">
                  <v>124.7099741169152</v>
                </pt>
                <pt idx="190">
                  <v>127.2664125168409</v>
                </pt>
                <pt idx="191">
                  <v>127.0996949030851</v>
                </pt>
                <pt idx="192">
                  <v>127.8013232608821</v>
                </pt>
                <pt idx="193">
                  <v>127.4400839341456</v>
                </pt>
                <pt idx="194">
                  <v>127.7457470179733</v>
                </pt>
                <pt idx="195">
                  <v>126.7453982649268</v>
                </pt>
                <pt idx="196">
                  <v>126.7523520684756</v>
                </pt>
                <pt idx="197">
                  <v>127.1622138345721</v>
                </pt>
                <pt idx="198">
                  <v>125.9395601098902</v>
                </pt>
                <pt idx="199">
                  <v>126.1827042622308</v>
                </pt>
                <pt idx="200">
                  <v>125.8353614276214</v>
                </pt>
                <pt idx="201">
                  <v>126.8634934393226</v>
                </pt>
                <pt idx="202">
                  <v>128.5515851730098</v>
                </pt>
                <pt idx="203">
                  <v>128.398753631096</v>
                </pt>
                <pt idx="204">
                  <v>128.0930898525827</v>
                </pt>
                <pt idx="205">
                  <v>125.9048341626573</v>
                </pt>
                <pt idx="206">
                  <v>127.3775650026586</v>
                </pt>
                <pt idx="207">
                  <v>125.8909376705302</v>
                </pt>
                <pt idx="208">
                  <v>125.7381061286164</v>
                </pt>
                <pt idx="209">
                  <v>126.4536316732262</v>
                </pt>
                <pt idx="210">
                  <v>127.4748203016636</v>
                </pt>
                <pt idx="211">
                  <v>126.5995198318762</v>
                </pt>
                <pt idx="212">
                  <v>130.7259443708082</v>
                </pt>
                <pt idx="213">
                  <v>129.5588773093202</v>
                </pt>
                <pt idx="214">
                  <v>126.8079171964138</v>
                </pt>
                <pt idx="215">
                  <v>127.3567251272677</v>
                </pt>
                <pt idx="216">
                  <v>124.4182075252146</v>
                </pt>
                <pt idx="217">
                  <v>125.0017407086157</v>
                </pt>
                <pt idx="218">
                  <v>132.0944758338551</v>
                </pt>
                <pt idx="219">
                  <v>132.5529711542822</v>
                </pt>
                <pt idx="220">
                  <v>134.692603710162</v>
                </pt>
                <pt idx="221">
                  <v>132.9281069731458</v>
                </pt>
                <pt idx="222">
                  <v>131.7054532484638</v>
                </pt>
                <pt idx="223">
                  <v>128.9614469391063</v>
                </pt>
                <pt idx="224">
                  <v>128.8155587804563</v>
                </pt>
                <pt idx="225">
                  <v>127.6554351022321</v>
                </pt>
                <pt idx="226">
                  <v>128.6071614159187</v>
                </pt>
                <pt idx="227">
                  <v>127.6484917189683</v>
                </pt>
                <pt idx="228">
                  <v>126.592566723013</v>
                </pt>
                <pt idx="229">
                  <v>124.140327005356</v>
                </pt>
                <pt idx="230">
                  <v>123.0844020094006</v>
                </pt>
                <pt idx="231">
                  <v>122.0076475583394</v>
                </pt>
                <pt idx="232">
                  <v>120.1806207748654</v>
                </pt>
                <pt idx="233">
                  <v>118.7495696856459</v>
                </pt>
                <pt idx="234">
                  <v>118.1799225740867</v>
                </pt>
                <pt idx="235">
                  <v>117.2143101885581</v>
                </pt>
                <pt idx="236">
                  <v>118.3327541160005</v>
                </pt>
                <pt idx="237">
                  <v>118.2285554337317</v>
                </pt>
                <pt idx="238">
                  <v>117.6797481975634</v>
                </pt>
                <pt idx="239">
                  <v>117.5338697645128</v>
                </pt>
                <pt idx="240">
                  <v>117.8395335430261</v>
                </pt>
                <pt idx="241">
                  <v>118.1590826986958</v>
                </pt>
                <pt idx="242">
                  <v>117.429660661959</v>
                </pt>
                <pt idx="243">
                  <v>116.693295936644</v>
                </pt>
                <pt idx="244">
                  <v>115.9986102674251</v>
                </pt>
                <pt idx="245">
                  <v>115.7485227318206</v>
                </pt>
                <pt idx="246">
                  <v>116.2695369837348</v>
                </pt>
                <pt idx="247">
                  <v>115.7554765353695</v>
                </pt>
                <pt idx="248">
                  <v>115.6929464889118</v>
                </pt>
                <pt idx="249">
                  <v>115.1788860405465</v>
                </pt>
                <pt idx="250">
                  <v>115.2483483552974</v>
                </pt>
                <pt idx="251">
                  <v>115.6512674328156</v>
                </pt>
                <pt idx="252">
                  <v>114.6856543526014</v>
                </pt>
                <pt idx="253">
                  <v>113.9492896272864</v>
                </pt>
                <pt idx="254">
                  <v>112.7058064474986</v>
                </pt>
                <pt idx="255">
                  <v>112.928100998849</v>
                </pt>
                <pt idx="256">
                  <v>112.7127498307625</v>
                </pt>
                <pt idx="257">
                  <v>112.7683260736713</v>
                </pt>
                <pt idx="258">
                  <v>112.9697800549451</v>
                </pt>
                <pt idx="259">
                  <v>112.8100051297675</v>
                </pt>
                <pt idx="260">
                  <v>113.6297397769311</v>
                </pt>
                <pt idx="261">
                  <v>112.0250075448075</v>
                </pt>
                <pt idx="262">
                  <v>110.9551957823244</v>
                </pt>
                <pt idx="263">
                  <v>109.7672791198461</v>
                </pt>
                <pt idx="264">
                  <v>112.0389040369345</v>
                </pt>
                <pt idx="265">
                  <v>110.8718369754465</v>
                </pt>
                <pt idx="266">
                  <v>112.9558939831031</v>
                </pt>
                <pt idx="267">
                  <v>113.6922594031038</v>
                </pt>
                <pt idx="268">
                  <v>113.1712451511896</v>
                </pt>
                <pt idx="269">
                  <v>112.3445671207622</v>
                </pt>
                <pt idx="270">
                  <v>111.9694313018986</v>
                </pt>
                <pt idx="271">
                  <v>111.7679766259392</v>
                </pt>
                <pt idx="272">
                  <v>113.3796529360123</v>
                </pt>
                <pt idx="273">
                  <v>112.7127498307625</v>
                </pt>
                <pt idx="274">
                  <v>114.3799912687738</v>
                </pt>
                <pt idx="275">
                  <v>114.1090645524641</v>
                </pt>
                <pt idx="276">
                  <v>113.0184129145902</v>
                </pt>
                <pt idx="277">
                  <v>113.8798168922506</v>
                </pt>
                <pt idx="278">
                  <v>113.2407074659405</v>
                </pt>
                <pt idx="279">
                  <v>112.2473118217573</v>
                </pt>
                <pt idx="280">
                  <v>111.1774896389892</v>
                </pt>
                <pt idx="281">
                  <v>110.7467879975018</v>
                </pt>
                <pt idx="282">
                  <v>111.4414736667207</v>
                </pt>
                <pt idx="283">
                  <v>112.1153194605486</v>
                </pt>
                <pt idx="284">
                  <v>110.4202850382832</v>
                </pt>
                <pt idx="285">
                  <v>111.858289236366</v>
                </pt>
                <pt idx="286">
                  <v>111.3858974238118</v>
                </pt>
                <pt idx="287">
                  <v>110.9968755331062</v>
                </pt>
                <pt idx="288">
                  <v>110.3160863560144</v>
                </pt>
                <pt idx="289">
                  <v>112.351510504026</v>
                </pt>
                <pt idx="290">
                  <v>111.7332402584212</v>
                </pt>
                <pt idx="291">
                  <v>112.2334153296302</v>
                </pt>
                <pt idx="292">
                  <v>112.9836765470722</v>
                </pt>
                <pt idx="293">
                  <v>113.4699544314685</v>
                </pt>
                <pt idx="294">
                  <v>112.3515105040261</v>
                </pt>
                <pt idx="295">
                  <v>110.1840946894915</v>
                </pt>
                <pt idx="296">
                  <v>110.9412992901974</v>
                </pt>
                <pt idx="297">
                  <v>110.1563114308368</v>
                </pt>
                <pt idx="298">
                  <v>112.337624432184</v>
                </pt>
                <pt idx="299">
                  <v>112.434879731189</v>
                </pt>
                <pt idx="300">
                  <v>113.011459805727</v>
                </pt>
                <pt idx="301">
                  <v>112.1292166473613</v>
                </pt>
                <pt idx="302">
                  <v>110.2396702377147</v>
                </pt>
                <pt idx="303">
                  <v>107.433134576585</v>
                </pt>
                <pt idx="304">
                  <v>108.3987469621136</v>
                </pt>
                <pt idx="305">
                  <v>108.9822912604855</v>
                </pt>
                <pt idx="306">
                  <v>106.0437632381473</v>
                </pt>
                <pt idx="307">
                  <v>105.5227489862331</v>
                </pt>
                <pt idx="308">
                  <v>103.8207711807039</v>
                </pt>
                <pt idx="309">
                  <v>102.8482154119115</v>
                </pt>
                <pt idx="310">
                  <v>106.2313311475791</v>
                </pt>
                <pt idx="311">
                  <v>105.7658931385738</v>
                </pt>
                <pt idx="312">
                  <v>106.4536354245288</v>
                </pt>
                <pt idx="313">
                  <v>105.1059438368729</v>
                </pt>
                <pt idx="314">
                  <v>106.5647774900615</v>
                </pt>
                <pt idx="315">
                  <v>101.6325154907785</v>
                </pt>
                <pt idx="316">
                  <v>97.3324098089423</v>
                </pt>
                <pt idx="317">
                  <v>95.89440491617387</v>
                </pt>
                <pt idx="318">
                  <v>97.74227157503874</v>
                </pt>
                <pt idx="319">
                  <v>99.72907328369041</v>
                </pt>
                <pt idx="320">
                  <v>98.39527749347582</v>
                </pt>
                <pt idx="321">
                  <v>99.53456199099479</v>
                </pt>
                <pt idx="322">
                  <v>102.6675901910579</v>
                </pt>
                <pt idx="323">
                  <v>106.9329602000618</v>
                </pt>
                <pt idx="324">
                  <v>107.3150394021892</v>
                </pt>
                <pt idx="325">
                  <v>109.6283440700594</v>
                </pt>
                <pt idx="326">
                  <v>109.4477292694908</v>
                </pt>
                <pt idx="327">
                  <v>109.406049518709</v>
                </pt>
                <pt idx="328">
                  <v>107.0927455455245</v>
                </pt>
                <pt idx="329">
                  <v>106.905176941407</v>
                </pt>
                <pt idx="330">
                  <v>103.6470997633992</v>
                </pt>
                <pt idx="331">
                  <v>103.077463072125</v>
                </pt>
                <pt idx="332">
                  <v>106.9815930597068</v>
                </pt>
                <pt idx="333">
                  <v>106.9607531843159</v>
                </pt>
                <pt idx="334">
                  <v>106.4953151753106</v>
                </pt>
                <pt idx="335">
                  <v>108.4334833296315</v>
                </pt>
                <pt idx="336">
                  <v>107.467870944103</v>
                </pt>
                <pt idx="337">
                  <v>105.8770456243914</v>
                </pt>
                <pt idx="338">
                  <v>105.4463328679334</v>
                </pt>
                <pt idx="339">
                  <v>104.8350171205631</v>
                </pt>
                <pt idx="340">
                  <v>103.5081647136124</v>
                </pt>
                <pt idx="341">
                  <v>103.077463072125</v>
                </pt>
                <pt idx="342">
                  <v>102.4939187737531</v>
                </pt>
                <pt idx="343">
                  <v>102.5772886956017</v>
                </pt>
                <pt idx="344">
                  <v>102.9315742187893</v>
                </pt>
                <pt idx="345">
                  <v>102.6675901910578</v>
                </pt>
                <pt idx="346">
                  <v>102.3966634747481</v>
                </pt>
                <pt idx="347">
                  <v>101.8478666588649</v>
                </pt>
                <pt idx="348">
                  <v>101.7228176809201</v>
                </pt>
                <pt idx="349">
                  <v>103.0635665799979</v>
                </pt>
                <pt idx="350">
                  <v>103.7374123738259</v>
                </pt>
                <pt idx="351">
                  <v>103.139982003612</v>
                </pt>
                <pt idx="352">
                  <v>103.1330393150338</v>
                </pt>
                <pt idx="353">
                  <v>102.5772886956017</v>
                </pt>
                <pt idx="354">
                  <v>103.5012213303485</v>
                </pt>
                <pt idx="355">
                  <v>102.7995825522664</v>
                </pt>
                <pt idx="356">
                  <v>102.2021521820525</v>
                </pt>
                <pt idx="357">
                  <v>101.9729045218389</v>
                </pt>
                <pt idx="358">
                  <v>101.938178574606</v>
                </pt>
                <pt idx="359">
                  <v>101.827026783474</v>
                </pt>
                <pt idx="360">
                  <v>101.6394588740422</v>
                </pt>
                <pt idx="361">
                  <v>101.7992331045342</v>
                </pt>
                <pt idx="362">
                  <v>101.2087565378692</v>
                </pt>
                <pt idx="363">
                  <v>101.299069148296</v>
                </pt>
                <pt idx="364">
                  <v>102.0562744436875</v>
                </pt>
                <pt idx="365">
                  <v>101.4449475813466</v>
                </pt>
                <pt idx="366">
                  <v>102.0215380761696</v>
                </pt>
                <pt idx="367">
                  <v>102.7926391690026</v>
                </pt>
                <pt idx="368">
                  <v>102.3897200914843</v>
                </pt>
                <pt idx="369">
                  <v>101.3268524069507</v>
                </pt>
                <pt idx="370">
                  <v>100</v>
                </pt>
              </numCache>
            </numRef>
          </val>
          <smooth val="0"/>
        </ser>
        <ser>
          <idx val="1"/>
          <order val="1"/>
          <tx>
            <strRef>
              <f>IEF!$E$1</f>
              <strCache>
                <ptCount val="1"/>
                <pt idx="0">
                  <v>IEF PnL</v>
                </pt>
              </strCache>
            </strRef>
          </tx>
          <spPr>
            <a:ln xmlns:a="http://schemas.openxmlformats.org/drawingml/2006/main" cmpd="sng">
              <a:solidFill>
                <a:srgbClr val="ED7D31"/>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IEF!$E$2:$E$505</f>
              <numCache>
                <formatCode>"$"#,##0.00</formatCode>
                <ptCount val="504"/>
                <pt idx="0">
                  <v>105.6681852034554</v>
                </pt>
                <pt idx="1">
                  <v>105.4758623242605</v>
                </pt>
                <pt idx="2">
                  <v>105.814721282021</v>
                </pt>
                <pt idx="3">
                  <v>105.2194315133914</v>
                </pt>
                <pt idx="4">
                  <v>104.8439458626102</v>
                </pt>
                <pt idx="5">
                  <v>105.5674441679674</v>
                </pt>
                <pt idx="6">
                  <v>105.5491303635433</v>
                </pt>
                <pt idx="7">
                  <v>105.8788292136951</v>
                </pt>
                <pt idx="8">
                  <v>106.0345180732486</v>
                </pt>
                <pt idx="9">
                  <v>105.6590324224675</v>
                </pt>
                <pt idx="10">
                  <v>105.3293335723156</v>
                </pt>
                <pt idx="11">
                  <v>105.0271086341965</v>
                </pt>
                <pt idx="12">
                  <v>105.1095303702947</v>
                </pt>
                <pt idx="13">
                  <v>104.5325608168824</v>
                </pt>
                <pt idx="14">
                  <v>104.7981517353601</v>
                </pt>
                <pt idx="15">
                  <v>104.679096895448</v>
                </pt>
                <pt idx="16">
                  <v>104.6983256116399</v>
                </pt>
                <pt idx="17">
                  <v>104.7074793084554</v>
                </pt>
                <pt idx="18">
                  <v>104.8905156958335</v>
                </pt>
                <pt idx="19">
                  <v>105.0094871954344</v>
                </pt>
                <pt idx="20">
                  <v>104.6251070270472</v>
                </pt>
                <pt idx="21">
                  <v>104.5244346786289</v>
                </pt>
                <pt idx="22">
                  <v>104.487829049643</v>
                </pt>
                <pt idx="23">
                  <v>104.0576822288336</v>
                </pt>
                <pt idx="24">
                  <v>104.368857550042</v>
                </pt>
                <pt idx="25">
                  <v>104.368857550042</v>
                </pt>
                <pt idx="26">
                  <v>104.4695298984604</v>
                </pt>
                <pt idx="27">
                  <v>104.2407259428325</v>
                </pt>
                <pt idx="28">
                  <v>103.8929523192588</v>
                </pt>
                <pt idx="29">
                  <v>104.3963103980401</v>
                </pt>
                <pt idx="30">
                  <v>104.5702013310511</v>
                </pt>
                <pt idx="31">
                  <v>104.7806905664273</v>
                </pt>
                <pt idx="32">
                  <v>104.7440776108206</v>
                </pt>
                <pt idx="33">
                  <v>104.6983256116399</v>
                </pt>
                <pt idx="34">
                  <v>104.5702013310511</v>
                </pt>
                <pt idx="35">
                  <v>104.4329169428537</v>
                </pt>
                <pt idx="36">
                  <v>104.2553718577372</v>
                </pt>
                <pt idx="37">
                  <v>104.1639163982385</v>
                </pt>
                <pt idx="38">
                  <v>104.3468337280292</v>
                </pt>
                <pt idx="39">
                  <v>104.2096400067637</v>
                </pt>
                <pt idx="40">
                  <v>104.621214759767</v>
                </pt>
                <pt idx="41">
                  <v>104.730970286276</v>
                </pt>
                <pt idx="42">
                  <v>104.8681566809207</v>
                </pt>
                <pt idx="43">
                  <v>104.7858402649959</v>
                </pt>
                <pt idx="44">
                  <v>104.730970286276</v>
                </pt>
                <pt idx="45">
                  <v>104.4200037737593</v>
                </pt>
                <pt idx="46">
                  <v>104.5297593002682</v>
                </pt>
                <pt idx="47">
                  <v>104.8132793755801</v>
                </pt>
                <pt idx="48">
                  <v>104.145623657849</v>
                </pt>
                <pt idx="49">
                  <v>104.2736636822991</v>
                </pt>
                <pt idx="50">
                  <v>103.8438035155271</v>
                </pt>
                <pt idx="51">
                  <v>103.9078207802693</v>
                </pt>
                <pt idx="52">
                  <v>104.1822082228003</v>
                </pt>
                <pt idx="53">
                  <v>103.8255043643445</v>
                </pt>
                <pt idx="54">
                  <v>103.8895280398798</v>
                </pt>
                <pt idx="55">
                  <v>103.3865051539985</v>
                </pt>
                <pt idx="56">
                  <v>103.6791780102982</v>
                </pt>
                <pt idx="57">
                  <v>103.2218796487696</v>
                </pt>
                <pt idx="58">
                  <v>103.3681217466771</v>
                </pt>
                <pt idx="59">
                  <v>103.4595286673133</v>
                </pt>
                <pt idx="60">
                  <v>103.8160017372151</v>
                </pt>
                <pt idx="61">
                  <v>104.163335763543</v>
                </pt>
                <pt idx="62">
                  <v>104.3004388178766</v>
                </pt>
                <pt idx="63">
                  <v>104.163335763543</v>
                </pt>
                <pt idx="64">
                  <v>103.6514668989182</v>
                </pt>
                <pt idx="65">
                  <v>103.3132792427851</v>
                </pt>
                <pt idx="66">
                  <v>103.3772607902511</v>
                </pt>
                <pt idx="67">
                  <v>104.0262189717955</v>
                </pt>
                <pt idx="68">
                  <v>104.1998928536664</v>
                </pt>
                <pt idx="69">
                  <v>104.2181718566419</v>
                </pt>
                <pt idx="70">
                  <v>104.0902078458823</v>
                </pt>
                <pt idx="71">
                  <v>104.8488583618316</v>
                </pt>
                <pt idx="72">
                  <v>104.885415451955</v>
                </pt>
                <pt idx="73">
                  <v>104.6660518471799</v>
                </pt>
                <pt idx="74">
                  <v>104.1724757229446</v>
                </pt>
                <pt idx="75">
                  <v>104.5837839701177</v>
                </pt>
                <pt idx="76">
                  <v>104.7300333946459</v>
                </pt>
                <pt idx="77">
                  <v>105.2510284812584</v>
                </pt>
                <pt idx="78">
                  <v>105.8177325231545</v>
                </pt>
                <pt idx="79">
                  <v>105.6257796383081</v>
                </pt>
                <pt idx="80">
                  <v>105.7446119321145</v>
                </pt>
                <pt idx="81">
                  <v>104.8037346203814</v>
                </pt>
                <pt idx="82">
                  <v>106.2196233151647</v>
                </pt>
                <pt idx="83">
                  <v>106.3657811569334</v>
                </pt>
                <pt idx="84">
                  <v>106.2835563237681</v>
                </pt>
                <pt idx="85">
                  <v>106.4571248854655</v>
                </pt>
                <pt idx="86">
                  <v>106.8864685254738</v>
                </pt>
                <pt idx="87">
                  <v>106.8955938316338</v>
                </pt>
                <pt idx="88">
                  <v>106.8225217794564</v>
                </pt>
                <pt idx="89">
                  <v>107.5989823946524</v>
                </pt>
                <pt idx="90">
                  <v>107.9552457400349</v>
                </pt>
                <pt idx="91">
                  <v>108.0374504249931</v>
                </pt>
                <pt idx="92">
                  <v>107.7634055019827</v>
                </pt>
                <pt idx="93">
                  <v>107.6811870796106</v>
                </pt>
                <pt idx="94">
                  <v>107.6355110941203</v>
                </pt>
                <pt idx="95">
                  <v>107.8638956007096</v>
                </pt>
                <pt idx="96">
                  <v>107.9004316267983</v>
                </pt>
                <pt idx="97">
                  <v>108.1653375062347</v>
                </pt>
                <pt idx="98">
                  <v>108.4393824292451</v>
                </pt>
                <pt idx="99">
                  <v>108.3041806329994</v>
                </pt>
                <pt idx="100">
                  <v>108.495895402671</v>
                </pt>
                <pt idx="101">
                  <v>108.7788842979775</v>
                </pt>
                <pt idx="102">
                  <v>108.6510741462539</v>
                </pt>
                <pt idx="103">
                  <v>108.6875964349287</v>
                </pt>
                <pt idx="104">
                  <v>108.2494214694185</v>
                </pt>
                <pt idx="105">
                  <v>108.0850963556409</v>
                </pt>
                <pt idx="106">
                  <v>108.2402824258446</v>
                </pt>
                <pt idx="107">
                  <v>108.1946421576305</v>
                </pt>
                <pt idx="108">
                  <v>108.1307366238549</v>
                </pt>
                <pt idx="109">
                  <v>107.8386150957677</v>
                </pt>
                <pt idx="110">
                  <v>108.0850963556409</v>
                </pt>
                <pt idx="111">
                  <v>107.7108122706648</v>
                </pt>
                <pt idx="112">
                  <v>107.7290702096056</v>
                </pt>
                <pt idx="113">
                  <v>107.9390282649765</v>
                </pt>
                <pt idx="114">
                  <v>108.2494214694185</v>
                </pt>
                <pt idx="115">
                  <v>108.6328235339338</v>
                </pt>
                <pt idx="116">
                  <v>109.2718385752756</v>
                </pt>
                <pt idx="117">
                  <v>109.5274524679296</v>
                </pt>
                <pt idx="118">
                  <v>109.5000554854149</v>
                </pt>
                <pt idx="119">
                  <v>109.4270319721</v>
                </pt>
                <pt idx="120">
                  <v>109.354002047992</v>
                </pt>
                <pt idx="121">
                  <v>109.372252660312</v>
                </pt>
                <pt idx="122">
                  <v>109.3631337649452</v>
                </pt>
                <pt idx="123">
                  <v>109.2079339573276</v>
                </pt>
                <pt idx="124">
                  <v>109.4361499516393</v>
                </pt>
                <pt idx="125">
                  <v>109.2535815521624</v>
                </pt>
                <pt idx="126">
                  <v>109.1805580388475</v>
                </pt>
                <pt idx="127">
                  <v>109.2718385752756</v>
                </pt>
                <pt idx="128">
                  <v>109.3512692184475</v>
                </pt>
                <pt idx="129">
                  <v>109.442501216013</v>
                </pt>
                <pt idx="130">
                  <v>109.5519774151054</v>
                </pt>
                <pt idx="131">
                  <v>109.615839904984</v>
                </pt>
                <pt idx="132">
                  <v>109.3968820118336</v>
                </pt>
                <pt idx="133">
                  <v>109.1505482002032</v>
                </pt>
                <pt idx="134">
                  <v>109.3056426876474</v>
                </pt>
                <pt idx="135">
                  <v>109.1961674043826</v>
                </pt>
                <pt idx="136">
                  <v>108.8586226592214</v>
                </pt>
                <pt idx="137">
                  <v>109.2873994019481</v>
                </pt>
                <pt idx="138">
                  <v>108.9954601235523</v>
                </pt>
                <pt idx="139">
                  <v>109.1779241186833</v>
                </pt>
                <pt idx="140">
                  <v>109.7618100020957</v>
                </pt>
                <pt idx="141">
                  <v>109.8347492592718</v>
                </pt>
                <pt idx="142">
                  <v>109.506525807376</v>
                </pt>
                <pt idx="143">
                  <v>109.4700593841845</v>
                </pt>
                <pt idx="144">
                  <v>109.6432927529821</v>
                </pt>
                <pt idx="145">
                  <v>109.8620903763032</v>
                </pt>
                <pt idx="146">
                  <v>109.6706274592203</v>
                </pt>
                <pt idx="147">
                  <v>109.5521166208999</v>
                </pt>
                <pt idx="148">
                  <v>109.5885766332982</v>
                </pt>
                <pt idx="149">
                  <v>109.3059504057194</v>
                </pt>
                <pt idx="150">
                  <v>109.3879948208484</v>
                </pt>
                <pt idx="151">
                  <v>109.5338870726145</v>
                </pt>
                <pt idx="152">
                  <v>108.9139194136007</v>
                </pt>
                <pt idx="153">
                  <v>108.7406787181824</v>
                </pt>
                <pt idx="154">
                  <v>109.0506726217929</v>
                </pt>
                <pt idx="155">
                  <v>109.8620903763032</v>
                </pt>
                <pt idx="156">
                  <v>110.2358991467573</v>
                </pt>
                <pt idx="157">
                  <v>110.2541433482842</v>
                </pt>
                <pt idx="158">
                  <v>109.3332988493716</v>
                </pt>
                <pt idx="159">
                  <v>109.5794650645521</v>
                </pt>
                <pt idx="160">
                  <v>109.3916416463331</v>
                </pt>
                <pt idx="161">
                  <v>109.7469900799478</v>
                </pt>
                <pt idx="162">
                  <v>110.2116745910328</v>
                </pt>
                <pt idx="163">
                  <v>110.2207925705721</v>
                </pt>
                <pt idx="164">
                  <v>109.9747728878069</v>
                </pt>
                <pt idx="165">
                  <v>109.6832109303804</v>
                </pt>
                <pt idx="166">
                  <v>109.5283188408349</v>
                </pt>
                <pt idx="167">
                  <v>109.9109937382395</v>
                </pt>
                <pt idx="168">
                  <v>110.0567825014873</v>
                </pt>
                <pt idx="169">
                  <v>110.2936768780925</v>
                </pt>
                <pt idx="170">
                  <v>110.4759027580487</v>
                </pt>
                <pt idx="171">
                  <v>110.5396819076162</v>
                </pt>
                <pt idx="172">
                  <v>110.6581295538326</v>
                </pt>
                <pt idx="173">
                  <v>110.6217052587105</v>
                </pt>
                <pt idx="174">
                  <v>110.3756782493245</v>
                </pt>
                <pt idx="175">
                  <v>110.2572379297289</v>
                </pt>
                <pt idx="176">
                  <v>110.311912837171</v>
                </pt>
                <pt idx="177">
                  <v>110.1114427556879</v>
                </pt>
                <pt idx="178">
                  <v>110.4303467459735</v>
                </pt>
                <pt idx="179">
                  <v>110.1752292318761</v>
                </pt>
                <pt idx="180">
                  <v>110.876829183601</v>
                </pt>
                <pt idx="181">
                  <v>110.9861441970366</v>
                </pt>
                <pt idx="182">
                  <v>110.9232735484437</v>
                </pt>
                <pt idx="183">
                  <v>111.2237721515457</v>
                </pt>
                <pt idx="184">
                  <v>111.1418046659347</v>
                </pt>
                <pt idx="185">
                  <v>111.1600204768061</v>
                </pt>
                <pt idx="186">
                  <v>111.068970728932</v>
                </pt>
                <pt idx="187">
                  <v>111.0143370337317</v>
                </pt>
                <pt idx="188">
                  <v>111.0143370337317</v>
                </pt>
                <pt idx="189">
                  <v>111.0143370337317</v>
                </pt>
                <pt idx="190">
                  <v>110.8140144004915</v>
                </pt>
                <pt idx="191">
                  <v>110.9141757171116</v>
                </pt>
                <pt idx="192">
                  <v>110.8777440953688</v>
                </pt>
                <pt idx="193">
                  <v>110.9414884434876</v>
                </pt>
                <pt idx="194">
                  <v>110.9961221386879</v>
                </pt>
                <pt idx="195">
                  <v>111.0962907819288</v>
                </pt>
                <pt idx="196">
                  <v>110.9232735484437</v>
                </pt>
                <pt idx="197">
                  <v>110.7866943474947</v>
                </pt>
                <pt idx="198">
                  <v>110.8413271268674</v>
                </pt>
                <pt idx="199">
                  <v>110.6045792826775</v>
                </pt>
                <pt idx="200">
                  <v>111.2237721515457</v>
                </pt>
                <pt idx="201">
                  <v>111.0780676444366</v>
                </pt>
                <pt idx="202">
                  <v>110.9232735484437</v>
                </pt>
                <pt idx="203">
                  <v>110.560888811414</v>
                </pt>
                <pt idx="204">
                  <v>110.4425876976129</v>
                </pt>
                <pt idx="205">
                  <v>110.2606127544177</v>
                </pt>
                <pt idx="206">
                  <v>110.6518762830115</v>
                </pt>
                <pt idx="207">
                  <v>110.6973553655688</v>
                </pt>
                <pt idx="208">
                  <v>110.9612272756501</v>
                </pt>
                <pt idx="209">
                  <v>111.1159178831246</v>
                </pt>
                <pt idx="210">
                  <v>111.0340273270317</v>
                </pt>
                <pt idx="211">
                  <v>110.7155638498194</v>
                </pt>
                <pt idx="212">
                  <v>110.8611428885479</v>
                </pt>
                <pt idx="213">
                  <v>110.6700710298483</v>
                </pt>
                <pt idx="214">
                  <v>110.4880814334116</v>
                </pt>
                <pt idx="215">
                  <v>110.4334907821083</v>
                </pt>
                <pt idx="216">
                  <v>110.6609805251369</v>
                </pt>
                <pt idx="217">
                  <v>110.9885335912329</v>
                </pt>
                <pt idx="218">
                  <v>111.3706782244598</v>
                </pt>
                <pt idx="219">
                  <v>111.4889646850194</v>
                </pt>
                <pt idx="220">
                  <v>111.7255376061386</v>
                </pt>
                <pt idx="221">
                  <v>111.5981606408676</v>
                </pt>
                <pt idx="222">
                  <v>111.9712010319692</v>
                </pt>
                <pt idx="223">
                  <v>111.5890490721215</v>
                </pt>
                <pt idx="224">
                  <v>111.6436543766664</v>
                </pt>
                <pt idx="225">
                  <v>111.616376451739</v>
                </pt>
                <pt idx="226">
                  <v>111.4618195550934</v>
                </pt>
                <pt idx="227">
                  <v>111.3163595739523</v>
                </pt>
                <pt idx="228">
                  <v>111.0527184524251</v>
                </pt>
                <pt idx="229">
                  <v>111.2254563584935</v>
                </pt>
                <pt idx="230">
                  <v>111.2799838176928</v>
                </pt>
                <pt idx="231">
                  <v>111.1708858553972</v>
                </pt>
                <pt idx="232">
                  <v>111.1345247523793</v>
                </pt>
                <pt idx="233">
                  <v>111.0163426961655</v>
                </pt>
                <pt idx="234">
                  <v>110.9436195743019</v>
                </pt>
                <pt idx="235">
                  <v>110.9708700244014</v>
                </pt>
                <pt idx="236">
                  <v>110.8890563978265</v>
                </pt>
                <pt idx="237">
                  <v>110.9254394807067</v>
                </pt>
                <pt idx="238">
                  <v>110.9345153321766</v>
                </pt>
                <pt idx="239">
                  <v>110.8163341917905</v>
                </pt>
                <pt idx="240">
                  <v>111.0345163789676</v>
                </pt>
                <pt idx="241">
                  <v>110.6799647153608</v>
                </pt>
                <pt idx="242">
                  <v>110.8526879681877</v>
                </pt>
                <pt idx="243">
                  <v>110.4981289779602</v>
                </pt>
                <pt idx="244">
                  <v>110.6617763793172</v>
                </pt>
                <pt idx="245">
                  <v>110.5253931654736</v>
                </pt>
                <pt idx="246">
                  <v>110.6981310715421</v>
                </pt>
                <pt idx="247">
                  <v>110.8979719794672</v>
                </pt>
                <pt idx="248">
                  <v>110.7889646841036</v>
                </pt>
                <pt idx="249">
                  <v>110.4892133963195</v>
                </pt>
                <pt idx="250">
                  <v>110.4710681041729</v>
                </pt>
                <pt idx="251">
                  <v>110.2621293649156</v>
                </pt>
                <pt idx="252">
                  <v>110.2984767305197</v>
                </pt>
                <pt idx="253">
                  <v>110.3984008477926</v>
                </pt>
                <pt idx="254">
                  <v>110.3620461555678</v>
                </pt>
                <pt idx="255">
                  <v>110.1168159161898</v>
                </pt>
                <pt idx="256">
                  <v>109.9442318691573</v>
                </pt>
                <pt idx="257">
                  <v>110.1713021631472</v>
                </pt>
                <pt idx="258">
                  <v>110.2621293649156</v>
                </pt>
                <pt idx="259">
                  <v>110.5073870791215</v>
                </pt>
                <pt idx="260">
                  <v>110.1168159161898</v>
                </pt>
                <pt idx="261">
                  <v>109.2993060765152</v>
                </pt>
                <pt idx="262">
                  <v>108.9087275869627</v>
                </pt>
                <pt idx="263">
                  <v>108.7906435243017</v>
                </pt>
                <pt idx="264">
                  <v>109.3356461154985</v>
                </pt>
                <pt idx="265">
                  <v>109.771634084711</v>
                </pt>
                <pt idx="266">
                  <v>110.4256366446506</v>
                </pt>
                <pt idx="267">
                  <v>110.6073047856012</v>
                </pt>
                <pt idx="268">
                  <v>110.6509119165536</v>
                </pt>
                <pt idx="269">
                  <v>110.2970169013327</v>
                </pt>
                <pt idx="270">
                  <v>110.3968356984321</v>
                </pt>
                <pt idx="271">
                  <v>110.3060652779747</v>
                </pt>
                <pt idx="272">
                  <v>110.5964604710448</v>
                </pt>
                <pt idx="273">
                  <v>110.3877735843762</v>
                </pt>
                <pt idx="274">
                  <v>110.3151548668585</v>
                </pt>
                <pt idx="275">
                  <v>110.287947460656</v>
                </pt>
                <pt idx="276">
                  <v>109.9794271236464</v>
                </pt>
                <pt idx="277">
                  <v>110.6599740306095</v>
                </pt>
                <pt idx="278">
                  <v>110.7325707682649</v>
                </pt>
                <pt idx="279">
                  <v>110.5601753817171</v>
                </pt>
                <pt idx="280">
                  <v>110.3333084014534</v>
                </pt>
                <pt idx="281">
                  <v>109.970336618935</v>
                </pt>
                <pt idx="282">
                  <v>110.2788706933585</v>
                </pt>
                <pt idx="283">
                  <v>110.6418278226353</v>
                </pt>
                <pt idx="284">
                  <v>109.970336618935</v>
                </pt>
                <pt idx="285">
                  <v>110.3786830796648</v>
                </pt>
                <pt idx="286">
                  <v>110.4603565846177</v>
                </pt>
                <pt idx="287">
                  <v>110.4422039658503</v>
                </pt>
                <pt idx="288">
                  <v>110.2897571359844</v>
                </pt>
                <pt idx="289">
                  <v>110.5526225515383</v>
                </pt>
                <pt idx="290">
                  <v>110.6070181315639</v>
                </pt>
                <pt idx="291">
                  <v>110.1265914599424</v>
                </pt>
                <pt idx="292">
                  <v>110.7157882275802</v>
                </pt>
                <pt idx="293">
                  <v>110.688607380378</v>
                </pt>
                <pt idx="294">
                  <v>110.6160738348266</v>
                </pt>
                <pt idx="295">
                  <v>110.9605431524362</v>
                </pt>
                <pt idx="296">
                  <v>110.6523442709127</v>
                </pt>
                <pt idx="297">
                  <v>110.3622632067078</v>
                </pt>
                <pt idx="298">
                  <v>110.6523442709126</v>
                </pt>
                <pt idx="299">
                  <v>110.5345047342196</v>
                </pt>
                <pt idx="300">
                  <v>109.5555198362441</v>
                </pt>
                <pt idx="301">
                  <v>109.4104719775209</v>
                </pt>
                <pt idx="302">
                  <v>109.6461574617002</v>
                </pt>
                <pt idx="303">
                  <v>109.4104719775209</v>
                </pt>
                <pt idx="304">
                  <v>109.5464577221882</v>
                </pt>
                <pt idx="305">
                  <v>110.0359327704516</v>
                </pt>
                <pt idx="306">
                  <v>110.5345047342196</v>
                </pt>
                <pt idx="307">
                  <v>110.4529218961986</v>
                </pt>
                <pt idx="308">
                  <v>110.434790341466</v>
                </pt>
                <pt idx="309">
                  <v>109.9870147552738</v>
                </pt>
                <pt idx="310">
                  <v>109.7878231691138</v>
                </pt>
                <pt idx="311">
                  <v>109.534320259067</v>
                </pt>
                <pt idx="312">
                  <v>108.7285064536126</v>
                </pt>
                <pt idx="313">
                  <v>108.4659478403031</v>
                </pt>
                <pt idx="314">
                  <v>108.4025533383257</v>
                </pt>
                <pt idx="315">
                  <v>109.1449927900098</v>
                </pt>
                <pt idx="316">
                  <v>107.8683813242714</v>
                </pt>
                <pt idx="317">
                  <v>105.1884298334612</v>
                </pt>
                <pt idx="318">
                  <v>104.8443790490626</v>
                </pt>
                <pt idx="319">
                  <v>106.3201692793747</v>
                </pt>
                <pt idx="320">
                  <v>109.0544458314856</v>
                </pt>
                <pt idx="321">
                  <v>106.2477328115484</v>
                </pt>
                <pt idx="322">
                  <v>106.94488184116</v>
                </pt>
                <pt idx="323">
                  <v>106.8905485374109</v>
                </pt>
                <pt idx="324">
                  <v>107.9679693328169</v>
                </pt>
                <pt idx="325">
                  <v>109.9870147552738</v>
                </pt>
                <pt idx="326">
                  <v>109.0091828842409</v>
                </pt>
                <pt idx="327">
                  <v>107.9136653355509</v>
                </pt>
                <pt idx="328">
                  <v>106.9629996584787</v>
                </pt>
                <pt idx="329">
                  <v>107.1983911619999</v>
                </pt>
                <pt idx="330">
                  <v>105.9670701183341</v>
                </pt>
                <pt idx="331">
                  <v>106.0394855221257</v>
                </pt>
                <pt idx="332">
                  <v>104.8638806818779</v>
                </pt>
                <pt idx="333">
                  <v>104.357475644687</v>
                </pt>
                <pt idx="334">
                  <v>104.4117311030904</v>
                </pt>
                <pt idx="335">
                  <v>104.1223634685823</v>
                </pt>
                <pt idx="336">
                  <v>103.3175268511721</v>
                </pt>
                <pt idx="337">
                  <v>102.9015295667108</v>
                </pt>
                <pt idx="338">
                  <v>102.60310622894</v>
                </pt>
                <pt idx="339">
                  <v>102.6211892448101</v>
                </pt>
                <pt idx="340">
                  <v>102.4584146271514</v>
                </pt>
                <pt idx="341">
                  <v>102.2052121085559</v>
                </pt>
                <pt idx="342">
                  <v>102.1147768809984</v>
                </pt>
                <pt idx="343">
                  <v>102.3770277762359</v>
                </pt>
                <pt idx="344">
                  <v>102.6211892448101</v>
                </pt>
                <pt idx="345">
                  <v>102.4222495112388</v>
                </pt>
                <pt idx="346">
                  <v>101.9339201632972</v>
                </pt>
                <pt idx="347">
                  <v>101.8615816890237</v>
                </pt>
                <pt idx="348">
                  <v>102.3046893019623</v>
                </pt>
                <pt idx="349">
                  <v>102.9015295667109</v>
                </pt>
                <pt idx="350">
                  <v>102.9892328805515</v>
                </pt>
                <pt idx="351">
                  <v>102.4744718323806</v>
                </pt>
                <pt idx="352">
                  <v>102.3751274339755</v>
                </pt>
                <pt idx="353">
                  <v>101.8874757984544</v>
                </pt>
                <pt idx="354">
                  <v>102.2306455567063</v>
                </pt>
                <pt idx="355">
                  <v>101.5442923027887</v>
                </pt>
                <pt idx="356">
                  <v>101.1830532660807</v>
                </pt>
                <pt idx="357">
                  <v>100.9301932670059</v>
                </pt>
                <pt idx="358">
                  <v>100.9121313151705</v>
                </pt>
                <pt idx="359">
                  <v>100.5147619639985</v>
                </pt>
                <pt idx="360">
                  <v>100.5960434947406</v>
                </pt>
                <pt idx="361">
                  <v>100.8037522775373</v>
                </pt>
                <pt idx="362">
                  <v>100.5508858676693</v>
                </pt>
                <pt idx="363">
                  <v>100.3522043974799</v>
                </pt>
                <pt idx="364">
                  <v>100.4696034210996</v>
                </pt>
                <pt idx="365">
                  <v>100.2528673256956</v>
                </pt>
                <pt idx="366">
                  <v>100.1806259291472</v>
                </pt>
                <pt idx="367">
                  <v>100.4154175655934</v>
                </pt>
                <pt idx="368">
                  <v>100.5599058536559</v>
                </pt>
                <pt idx="369">
                  <v>100.668284891289</v>
                </pt>
                <pt idx="370">
                  <v>100</v>
                </pt>
              </numCache>
            </numRef>
          </val>
          <smooth val="0"/>
        </ser>
        <ser>
          <idx val="2"/>
          <order val="2"/>
          <tx>
            <strRef>
              <f>EWJ!$E$1</f>
              <strCache>
                <ptCount val="1"/>
                <pt idx="0">
                  <v>EWJ PnL</v>
                </pt>
              </strCache>
            </strRef>
          </tx>
          <spPr>
            <a:ln xmlns:a="http://schemas.openxmlformats.org/drawingml/2006/main" cmpd="sng">
              <a:solidFill>
                <a:srgbClr val="A5A5A5"/>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EWJ!$E$2:$E$505</f>
              <numCache>
                <formatCode>"$"#,##0.00</formatCode>
                <ptCount val="504"/>
                <pt idx="0">
                  <v>115.8653024668443</v>
                </pt>
                <pt idx="1">
                  <v>115.729067078959</v>
                </pt>
                <pt idx="2">
                  <v>114.5200099408476</v>
                </pt>
                <pt idx="3">
                  <v>117.1935625892808</v>
                </pt>
                <pt idx="4">
                  <v>117.6363199368591</v>
                </pt>
                <pt idx="5">
                  <v>117.823638912227</v>
                </pt>
                <pt idx="6">
                  <v>117.2616802832235</v>
                </pt>
                <pt idx="7">
                  <v>117.2957314671458</v>
                </pt>
                <pt idx="8">
                  <v>117.1254448953381</v>
                </pt>
                <pt idx="9">
                  <v>116.6230792439982</v>
                </pt>
                <pt idx="10">
                  <v>117.4514037530752</v>
                </pt>
                <pt idx="11">
                  <v>118.0261477535975</v>
                </pt>
                <pt idx="12">
                  <v>117.5697348527149</v>
                </pt>
                <pt idx="13">
                  <v>116.3019140491308</v>
                </pt>
                <pt idx="14">
                  <v>116.2680961624778</v>
                </pt>
                <pt idx="15">
                  <v>115.2031213744199</v>
                </pt>
                <pt idx="16">
                  <v>115.9300160641347</v>
                </pt>
                <pt idx="17">
                  <v>115.405967389946</v>
                </pt>
                <pt idx="18">
                  <v>115.3214524740596</v>
                </pt>
                <pt idx="19">
                  <v>115.0678872916029</v>
                </pt>
                <pt idx="20">
                  <v>115.3383690804351</v>
                </pt>
                <pt idx="21">
                  <v>114.8312233894237</v>
                </pt>
                <pt idx="22">
                  <v>114.2057568161713</v>
                </pt>
                <pt idx="23">
                  <v>113.1745999147664</v>
                </pt>
                <pt idx="24">
                  <v>113.7493456181884</v>
                </pt>
                <pt idx="25">
                  <v>112.3293741254119</v>
                </pt>
                <pt idx="26">
                  <v>113.2760297341285</v>
                </pt>
                <pt idx="27">
                  <v>111.5179781430088</v>
                </pt>
                <pt idx="28">
                  <v>110.6051404209451</v>
                </pt>
                <pt idx="29">
                  <v>114.5269475545354</v>
                </pt>
                <pt idx="30">
                  <v>116.504760064657</v>
                </pt>
                <pt idx="31">
                  <v>116.7414120465377</v>
                </pt>
                <pt idx="32">
                  <v>116.1666663431156</v>
                </pt>
                <pt idx="33">
                  <v>115.2369273407744</v>
                </pt>
                <pt idx="34">
                  <v>113.8676767178281</v>
                </pt>
                <pt idx="35">
                  <v>115.3214524740595</v>
                </pt>
                <pt idx="36">
                  <v>113.9691065371903</v>
                </pt>
                <pt idx="37">
                  <v>115.017178342071</v>
                </pt>
                <pt idx="38">
                  <v>114.9157485227088</v>
                </pt>
                <pt idx="39">
                  <v>114.9495544890634</v>
                </pt>
                <pt idx="40">
                  <v>116.3695123586418</v>
                </pt>
                <pt idx="41">
                  <v>116.8090358995453</v>
                </pt>
                <pt idx="42">
                  <v>115.7778653749422</v>
                </pt>
                <pt idx="43">
                  <v>115.575019359416</v>
                </pt>
                <pt idx="44">
                  <v>114.594571407543</v>
                </pt>
                <pt idx="45">
                  <v>117.1302249350096</v>
                </pt>
                <pt idx="46">
                  <v>118.2628116557767</v>
                </pt>
                <pt idx="47">
                  <v>118.1275758700599</v>
                </pt>
                <pt idx="48">
                  <v>117.5697348527149</v>
                </pt>
                <pt idx="49">
                  <v>117.7894838514184</v>
                </pt>
                <pt idx="50">
                  <v>117.0456998017245</v>
                </pt>
                <pt idx="51">
                  <v>117.7725808682411</v>
                </pt>
                <pt idx="52">
                  <v>116.961184885838</v>
                </pt>
                <pt idx="53">
                  <v>116.8428537861983</v>
                </pt>
                <pt idx="54">
                  <v>116.504760064657</v>
                </pt>
                <pt idx="55">
                  <v>118.2966295424297</v>
                </pt>
                <pt idx="56">
                  <v>116.8766461293547</v>
                </pt>
                <pt idx="57">
                  <v>115.8285743244741</v>
                </pt>
                <pt idx="58">
                  <v>116.9442699823623</v>
                </pt>
                <pt idx="59">
                  <v>117.8063987548941</v>
                </pt>
                <pt idx="60">
                  <v>118.5163785411332</v>
                </pt>
                <pt idx="61">
                  <v>116.961184885838</v>
                </pt>
                <pt idx="62">
                  <v>115.6426432124236</v>
                </pt>
                <pt idx="63">
                  <v>116.927366999185</v>
                </pt>
                <pt idx="64">
                  <v>118.702321573482</v>
                </pt>
                <pt idx="65">
                  <v>119.4968264930062</v>
                </pt>
                <pt idx="66">
                  <v>118.6347096407729</v>
                </pt>
                <pt idx="67">
                  <v>118.3135189024088</v>
                </pt>
                <pt idx="68">
                  <v>117.5528318695376</v>
                </pt>
                <pt idx="69">
                  <v>117.164017278166</v>
                </pt>
                <pt idx="70">
                  <v>116.5385660310116</v>
                </pt>
                <pt idx="71">
                  <v>115.017178342071</v>
                </pt>
                <pt idx="72">
                  <v>115.5919223425933</v>
                </pt>
                <pt idx="73">
                  <v>115.1862183912426</v>
                </pt>
                <pt idx="74">
                  <v>113.9353005708358</v>
                </pt>
                <pt idx="75">
                  <v>115.2200362778956</v>
                </pt>
                <pt idx="76">
                  <v>114.2902836523562</v>
                </pt>
                <pt idx="77">
                  <v>115.3890763270672</v>
                </pt>
                <pt idx="78">
                  <v>116.0821412098305</v>
                </pt>
                <pt idx="79">
                  <v>117.2316411311736</v>
                </pt>
                <pt idx="80">
                  <v>115.3214524740596</v>
                </pt>
                <pt idx="81">
                  <v>116.9949772289944</v>
                </pt>
                <pt idx="82">
                  <v>119.0404016718252</v>
                </pt>
                <pt idx="83">
                  <v>120.0377645271739</v>
                </pt>
                <pt idx="84">
                  <v>120.3082343957077</v>
                </pt>
                <pt idx="85">
                  <v>120.5956072474188</v>
                </pt>
                <pt idx="86">
                  <v>119.8518231977249</v>
                </pt>
                <pt idx="87">
                  <v>121.3055989539563</v>
                </pt>
                <pt idx="88">
                  <v>121.4746390031278</v>
                </pt>
                <pt idx="89">
                  <v>120.9506022492376</v>
                </pt>
                <pt idx="90">
                  <v>120.2068062792453</v>
                </pt>
                <pt idx="91">
                  <v>119.5813397059929</v>
                </pt>
                <pt idx="92">
                  <v>119.801114248193</v>
                </pt>
                <pt idx="93">
                  <v>119.1587327714649</v>
                </pt>
                <pt idx="94">
                  <v>117.062601082002</v>
                </pt>
                <pt idx="95">
                  <v>116.1497650628381</v>
                </pt>
                <pt idx="96">
                  <v>116.0145292771213</v>
                </pt>
                <pt idx="97">
                  <v>115.3383690804351</v>
                </pt>
                <pt idx="98">
                  <v>114.4255313583714</v>
                </pt>
                <pt idx="99">
                  <v>113.2422118474755</v>
                </pt>
                <pt idx="100">
                  <v>115.6933521619555</v>
                </pt>
                <pt idx="101">
                  <v>114.9495544890634</v>
                </pt>
                <pt idx="102">
                  <v>117.5190139828846</v>
                </pt>
                <pt idx="103">
                  <v>117.5021109997073</v>
                </pt>
                <pt idx="104">
                  <v>117.0456998017245</v>
                </pt>
                <pt idx="105">
                  <v>116.9780759487169</v>
                </pt>
                <pt idx="106">
                  <v>117.4345007698979</v>
                </pt>
                <pt idx="107">
                  <v>116.8428537861983</v>
                </pt>
                <pt idx="108">
                  <v>116.1666663431156</v>
                </pt>
                <pt idx="109">
                  <v>118.1951878027691</v>
                </pt>
                <pt idx="110">
                  <v>116.9780759487169</v>
                </pt>
                <pt idx="111">
                  <v>116.639994147474</v>
                </pt>
                <pt idx="112">
                  <v>116.0314322602987</v>
                </pt>
                <pt idx="113">
                  <v>117.1302249350096</v>
                </pt>
                <pt idx="114">
                  <v>115.017178342071</v>
                </pt>
                <pt idx="115">
                  <v>115.2538422442502</v>
                </pt>
                <pt idx="116">
                  <v>113.9014826841828</v>
                </pt>
                <pt idx="117">
                  <v>112.8534227996006</v>
                </pt>
                <pt idx="118">
                  <v>114.2057568161713</v>
                </pt>
                <pt idx="119">
                  <v>113.8507737346509</v>
                </pt>
                <pt idx="120">
                  <v>113.8000664880188</v>
                </pt>
                <pt idx="121">
                  <v>112.3969979784195</v>
                </pt>
                <pt idx="122">
                  <v>111.2644112576524</v>
                </pt>
                <pt idx="123">
                  <v>111.6701169119029</v>
                </pt>
                <pt idx="124">
                  <v>111.2644112576524</v>
                </pt>
                <pt idx="125">
                  <v>111.3151202071843</v>
                </pt>
                <pt idx="126">
                  <v>112.5322320612365</v>
                </pt>
                <pt idx="127">
                  <v>112.8534227996006</v>
                </pt>
                <pt idx="128">
                  <v>112.1941519628934</v>
                </pt>
                <pt idx="129">
                  <v>112.2110549460707</v>
                </pt>
                <pt idx="130">
                  <v>111.4165500265465</v>
                </pt>
                <pt idx="131">
                  <v>111.0480288918063</v>
                </pt>
                <pt idx="132">
                  <v>110.8122879613057</v>
                </pt>
                <pt idx="133">
                  <v>110.6270720671613</v>
                </pt>
                <pt idx="134">
                  <v>109.8525217272131</v>
                </pt>
                <pt idx="135">
                  <v>109.5999425237267</v>
                </pt>
                <pt idx="136">
                  <v>111.2332567062492</v>
                </pt>
                <pt idx="137">
                  <v>110.7281119224747</v>
                </pt>
                <pt idx="138">
                  <v>110.4586944460026</v>
                </pt>
                <pt idx="139">
                  <v>110.643910340147</v>
                </pt>
                <pt idx="140">
                  <v>108.4212736321193</v>
                </pt>
                <pt idx="141">
                  <v>111.5195124557071</v>
                </pt>
                <pt idx="142">
                  <v>109.9367113892423</v>
                </pt>
                <pt idx="143">
                  <v>110.7281119224747</v>
                </pt>
                <pt idx="144">
                  <v>109.0779730901646</v>
                </pt>
                <pt idx="145">
                  <v>109.010608077923</v>
                </pt>
                <pt idx="146">
                  <v>107.7982575316447</v>
                </pt>
                <pt idx="147">
                  <v>107.0910585807399</v>
                </pt>
                <pt idx="148">
                  <v>107.8150958046305</v>
                </pt>
                <pt idx="149">
                  <v>108.2360526292755</v>
                </pt>
                <pt idx="150">
                  <v>106.7206216837516</v>
                </pt>
                <pt idx="151">
                  <v>105.2220170909151</v>
                </pt>
                <pt idx="152">
                  <v>106.8721610319245</v>
                </pt>
                <pt idx="153">
                  <v>106.2323083613638</v>
                </pt>
                <pt idx="154">
                  <v>106.6364269130231</v>
                </pt>
                <pt idx="155">
                  <v>103.588708017092</v>
                </pt>
                <pt idx="156">
                  <v>103.5045200579626</v>
                </pt>
                <pt idx="157">
                  <v>101.0124675763625</v>
                </pt>
                <pt idx="158">
                  <v>101.1808451975212</v>
                </pt>
                <pt idx="159">
                  <v>99.09289764438208</v>
                </pt>
                <pt idx="160">
                  <v>98.06577661544645</v>
                </pt>
                <pt idx="161">
                  <v>98.63827278826435</v>
                </pt>
                <pt idx="162">
                  <v>97.89739218268866</v>
                </pt>
                <pt idx="163">
                  <v>99.24445061575317</v>
                </pt>
                <pt idx="164">
                  <v>98.89083836855247</v>
                </pt>
                <pt idx="165">
                  <v>99.85062333454268</v>
                </pt>
                <pt idx="166">
                  <v>99.80011021848505</v>
                </pt>
                <pt idx="167">
                  <v>100.0863591563439</v>
                </pt>
                <pt idx="168">
                  <v>99.3118020047966</v>
                </pt>
                <pt idx="169">
                  <v>99.2949637318108</v>
                </pt>
                <pt idx="170">
                  <v>99.17709411801042</v>
                </pt>
                <pt idx="171">
                  <v>99.37915339384003</v>
                </pt>
                <pt idx="172">
                  <v>100.2210670431301</v>
                </pt>
                <pt idx="173">
                  <v>100.0695208833581</v>
                </pt>
                <pt idx="174">
                  <v>100.3894446642887</v>
                </pt>
                <pt idx="175">
                  <v>100.1200339994157</v>
                </pt>
                <pt idx="176">
                  <v>100.1368773811008</v>
                </pt>
                <pt idx="177">
                  <v>100.1031957264299</v>
                </pt>
                <pt idx="178">
                  <v>99.58121266966964</v>
                </pt>
                <pt idx="179">
                  <v>99.80011021848506</v>
                </pt>
                <pt idx="180">
                  <v>98.99187141226683</v>
                </pt>
                <pt idx="181">
                  <v>99.48018643755438</v>
                </pt>
                <pt idx="182">
                  <v>99.46334135296948</v>
                </pt>
                <pt idx="183">
                  <v>100.2378985045168</v>
                </pt>
                <pt idx="184">
                  <v>100.3220932752453</v>
                </pt>
                <pt idx="185">
                  <v>98.94135829620922</v>
                </pt>
                <pt idx="186">
                  <v>98.78981213643723</v>
                </pt>
                <pt idx="187">
                  <v>99.17709411801043</v>
                </pt>
                <pt idx="188">
                  <v>98.60459624229276</v>
                </pt>
                <pt idx="189">
                  <v>98.3015107343479</v>
                </pt>
                <pt idx="190">
                  <v>99.78326513390017</v>
                </pt>
                <pt idx="191">
                  <v>100.2210670431301</v>
                </pt>
                <pt idx="192">
                  <v>100.1031957264299</v>
                </pt>
                <pt idx="193">
                  <v>99.74959710242743</v>
                </pt>
                <pt idx="194">
                  <v>99.29496373181081</v>
                </pt>
                <pt idx="195">
                  <v>98.58775967220673</v>
                </pt>
                <pt idx="196">
                  <v>97.32488919827168</v>
                </pt>
                <pt idx="197">
                  <v>97.27438119091339</v>
                </pt>
                <pt idx="198">
                  <v>96.9376072166985</v>
                </pt>
                <pt idx="199">
                  <v>97.74584602291672</v>
                </pt>
                <pt idx="200">
                  <v>97.20701788157155</v>
                </pt>
                <pt idx="201">
                  <v>98.94135829620924</v>
                </pt>
                <pt idx="202">
                  <v>97.96474357173214</v>
                </pt>
                <pt idx="203">
                  <v>97.69533290685911</v>
                </pt>
                <pt idx="204">
                  <v>97.83003398204617</v>
                </pt>
                <pt idx="205">
                  <v>97.30805092528591</v>
                </pt>
                <pt idx="206">
                  <v>98.21732277521848</v>
                </pt>
                <pt idx="207">
                  <v>97.94789848714723</v>
                </pt>
                <pt idx="208">
                  <v>98.08261318553252</v>
                </pt>
                <pt idx="209">
                  <v>97.00497222894016</v>
                </pt>
                <pt idx="210">
                  <v>97.27438119091342</v>
                </pt>
                <pt idx="211">
                  <v>97.62798151781567</v>
                </pt>
                <pt idx="212">
                  <v>98.14996457457593</v>
                </pt>
                <pt idx="213">
                  <v>97.81320252065947</v>
                </pt>
                <pt idx="214">
                  <v>97.40907715740116</v>
                </pt>
                <pt idx="215">
                  <v>97.42592224198606</v>
                </pt>
                <pt idx="216">
                  <v>97.54379185578645</v>
                </pt>
                <pt idx="217">
                  <v>95.5231973945906</v>
                </pt>
                <pt idx="218">
                  <v>94.74864705464242</v>
                </pt>
                <pt idx="219">
                  <v>94.29401538692557</v>
                </pt>
                <pt idx="220">
                  <v>94.26033373225462</v>
                </pt>
                <pt idx="221">
                  <v>94.32769022999739</v>
                </pt>
                <pt idx="222">
                  <v>94.39504161904081</v>
                </pt>
                <pt idx="223">
                  <v>93.35107550552027</v>
                </pt>
                <pt idx="224">
                  <v>91.48203912439482</v>
                </pt>
                <pt idx="225">
                  <v>93.90673340535237</v>
                </pt>
                <pt idx="226">
                  <v>95.33797468884701</v>
                </pt>
                <pt idx="227">
                  <v>95.28746838438849</v>
                </pt>
                <pt idx="228">
                  <v>95.87680283019219</v>
                </pt>
                <pt idx="229">
                  <v>94.00776644906674</v>
                </pt>
                <pt idx="230">
                  <v>94.10878757248265</v>
                </pt>
                <pt idx="231">
                  <v>94.42871646211266</v>
                </pt>
                <pt idx="232">
                  <v>94.68129055689967</v>
                </pt>
                <pt idx="233">
                  <v>94.63077744084205</v>
                </pt>
                <pt idx="234">
                  <v>94.56342605179861</v>
                </pt>
                <pt idx="235">
                  <v>94.41187989202663</v>
                </pt>
                <pt idx="236">
                  <v>95.38850142810286</v>
                </pt>
                <pt idx="237">
                  <v>94.19298234321121</v>
                </pt>
                <pt idx="238">
                  <v>93.45210173763553</v>
                </pt>
                <pt idx="239">
                  <v>93.94040995132397</v>
                </pt>
                <pt idx="240">
                  <v>92.72805770214588</v>
                </pt>
                <pt idx="241">
                  <v>93.1826842611634</v>
                </pt>
                <pt idx="242">
                  <v>93.25004757050526</v>
                </pt>
                <pt idx="243">
                  <v>94.09195611109597</v>
                </pt>
                <pt idx="244">
                  <v>92.89643532330456</v>
                </pt>
                <pt idx="245">
                  <v>92.29026430741484</v>
                </pt>
                <pt idx="246">
                  <v>92.47547849865956</v>
                </pt>
                <pt idx="247">
                  <v>93.41842519166396</v>
                </pt>
                <pt idx="248">
                  <v>93.40158862157793</v>
                </pt>
                <pt idx="249">
                  <v>94.31084684831229</v>
                </pt>
                <pt idx="250">
                  <v>93.25004757050529</v>
                </pt>
                <pt idx="251">
                  <v>95.2369484567318</v>
                </pt>
                <pt idx="252">
                  <v>94.98437606484457</v>
                </pt>
                <pt idx="253">
                  <v>94.34452169138413</v>
                </pt>
                <pt idx="254">
                  <v>94.79915335910097</v>
                </pt>
                <pt idx="255">
                  <v>94.96753779185876</v>
                </pt>
                <pt idx="256">
                  <v>94.54658777881286</v>
                </pt>
                <pt idx="257">
                  <v>92.76173424811753</v>
                </pt>
                <pt idx="258">
                  <v>93.78549204999543</v>
                </pt>
                <pt idx="259">
                  <v>92.13164259907333</v>
                </pt>
                <pt idx="260">
                  <v>96.17439989215883</v>
                </pt>
                <pt idx="261">
                  <v>96.22452304416774</v>
                </pt>
                <pt idx="262">
                  <v>96.72569325986485</v>
                </pt>
                <pt idx="263">
                  <v>95.32241699649288</v>
                </pt>
                <pt idx="264">
                  <v>93.96925877643046</v>
                </pt>
                <pt idx="265">
                  <v>95.03841588633844</v>
                </pt>
                <pt idx="266">
                  <v>94.38690175811125</v>
                </pt>
                <pt idx="267">
                  <v>93.96925877643046</v>
                </pt>
                <pt idx="268">
                  <v>92.56598251305849</v>
                </pt>
                <pt idx="269">
                  <v>93.35115213601026</v>
                </pt>
                <pt idx="270">
                  <v>92.14834464007703</v>
                </pt>
                <pt idx="271">
                  <v>90.97894633485056</v>
                </pt>
                <pt idx="272">
                  <v>87.98863389327066</v>
                </pt>
                <pt idx="273">
                  <v>87.87169746854757</v>
                </pt>
                <pt idx="274">
                  <v>88.8239147479329</v>
                </pt>
                <pt idx="275">
                  <v>87.50417763887569</v>
                </pt>
                <pt idx="276">
                  <v>88.53992726097668</v>
                </pt>
                <pt idx="277">
                  <v>86.38489567405902</v>
                </pt>
                <pt idx="278">
                  <v>86.23454494992983</v>
                </pt>
                <pt idx="279">
                  <v>87.53758682958242</v>
                </pt>
                <pt idx="280">
                  <v>87.11994895660096</v>
                </pt>
                <pt idx="281">
                  <v>88.27263330052527</v>
                </pt>
                <pt idx="282">
                  <v>87.43734563426393</v>
                </pt>
                <pt idx="283">
                  <v>85.96725269237821</v>
                </pt>
                <pt idx="284">
                  <v>84.6976251121317</v>
                </pt>
                <pt idx="285">
                  <v>85.349146051958</v>
                </pt>
                <pt idx="286">
                  <v>84.53056723829947</v>
                </pt>
                <pt idx="287">
                  <v>84.94820340838116</v>
                </pt>
                <pt idx="288">
                  <v>86.46842120517556</v>
                </pt>
                <pt idx="289">
                  <v>88.97427228366115</v>
                </pt>
                <pt idx="290">
                  <v>87.43734563426393</v>
                </pt>
                <pt idx="291">
                  <v>86.18442860952003</v>
                </pt>
                <pt idx="292">
                  <v>85.01503541299289</v>
                </pt>
                <pt idx="293">
                  <v>84.36351447316657</v>
                </pt>
                <pt idx="294">
                  <v>84.24657293974415</v>
                </pt>
                <pt idx="295">
                  <v>82.80988067406631</v>
                </pt>
                <pt idx="296">
                  <v>83.59505199991784</v>
                </pt>
                <pt idx="297">
                  <v>84.89809387957045</v>
                </pt>
                <pt idx="298">
                  <v>83.7788187263529</v>
                </pt>
                <pt idx="299">
                  <v>84.49715804759271</v>
                </pt>
                <pt idx="300">
                  <v>85.34914605195799</v>
                </pt>
                <pt idx="301">
                  <v>83.81222110546054</v>
                </pt>
                <pt idx="302">
                  <v>84.1630457057278</v>
                </pt>
                <pt idx="303">
                  <v>83.07717293161788</v>
                </pt>
                <pt idx="304">
                  <v>83.27764169905663</v>
                </pt>
                <pt idx="305">
                  <v>82.39224961268393</v>
                </pt>
                <pt idx="306">
                  <v>77.79819384319308</v>
                </pt>
                <pt idx="307">
                  <v>79.58569708593997</v>
                </pt>
                <pt idx="308">
                  <v>78.58336346614483</v>
                </pt>
                <pt idx="309">
                  <v>82.50919114610633</v>
                </pt>
                <pt idx="310">
                  <v>84.84797583626083</v>
                </pt>
                <pt idx="311">
                  <v>83.82892825516355</v>
                </pt>
                <pt idx="312">
                  <v>83.92916945048202</v>
                </pt>
                <pt idx="313">
                  <v>81.25626049816421</v>
                </pt>
                <pt idx="314">
                  <v>79.75275666267196</v>
                </pt>
                <pt idx="315">
                  <v>74.57399663186855</v>
                </pt>
                <pt idx="316">
                  <v>75.3591747693192</v>
                </pt>
                <pt idx="317">
                  <v>75.17541485448324</v>
                </pt>
                <pt idx="318">
                  <v>74.13965842078315</v>
                </pt>
                <pt idx="319">
                  <v>75.74339663999478</v>
                </pt>
                <pt idx="320">
                  <v>72.20180275100729</v>
                </pt>
                <pt idx="321">
                  <v>77.29703043909504</v>
                </pt>
                <pt idx="322">
                  <v>74.84129059231992</v>
                </pt>
                <pt idx="323">
                  <v>82.97694025079826</v>
                </pt>
                <pt idx="324">
                  <v>85.88372545836182</v>
                </pt>
                <pt idx="325">
                  <v>83.39458323247905</v>
                </pt>
                <pt idx="326">
                  <v>87.8716974685475</v>
                </pt>
                <pt idx="327">
                  <v>88.72369398741166</v>
                </pt>
                <pt idx="328">
                  <v>90.36083969443027</v>
                </pt>
                <pt idx="329">
                  <v>88.43969287725724</v>
                </pt>
                <pt idx="330">
                  <v>89.59238403278066</v>
                </pt>
                <pt idx="331">
                  <v>88.4730952563649</v>
                </pt>
                <pt idx="332">
                  <v>88.57333645168337</v>
                </pt>
                <pt idx="333">
                  <v>91.71399961739245</v>
                </pt>
                <pt idx="334">
                  <v>91.26294574210513</v>
                </pt>
                <pt idx="335">
                  <v>91.41329816913409</v>
                </pt>
                <pt idx="336">
                  <v>94.60407086365386</v>
                </pt>
                <pt idx="337">
                  <v>95.40594933920845</v>
                </pt>
                <pt idx="338">
                  <v>96.02405597962866</v>
                </pt>
                <pt idx="339">
                  <v>96.19111385346089</v>
                </pt>
                <pt idx="340">
                  <v>97.64450134854334</v>
                </pt>
                <pt idx="341">
                  <v>98.37954100788711</v>
                </pt>
                <pt idx="342">
                  <v>99.24824467645432</v>
                </pt>
                <pt idx="343">
                  <v>99.73270774244838</v>
                </pt>
                <pt idx="344">
                  <v>99.23153752675128</v>
                </pt>
                <pt idx="345">
                  <v>99.34848587177281</v>
                </pt>
                <pt idx="346">
                  <v>100.3174103008612</v>
                </pt>
                <pt idx="347">
                  <v>99.5656481657164</v>
                </pt>
                <pt idx="348">
                  <v>98.68024926774459</v>
                </pt>
                <pt idx="349">
                  <v>97.21015632585886</v>
                </pt>
                <pt idx="350">
                  <v>96.47510815201623</v>
                </pt>
                <pt idx="351">
                  <v>98.07885318282696</v>
                </pt>
                <pt idx="352">
                  <v>98.212489945654</v>
                </pt>
                <pt idx="353">
                  <v>98.52990535521451</v>
                </pt>
                <pt idx="354">
                  <v>97.66120849824641</v>
                </pt>
                <pt idx="355">
                  <v>99.44870663229399</v>
                </pt>
                <pt idx="356">
                  <v>99.83294042326801</v>
                </pt>
                <pt idx="357">
                  <v>99.71599888984559</v>
                </pt>
                <pt idx="358">
                  <v>99.26494671745806</v>
                </pt>
                <pt idx="359">
                  <v>99.79953123256126</v>
                </pt>
                <pt idx="360">
                  <v>99.7327077424484</v>
                </pt>
                <pt idx="361">
                  <v>99.66588936103489</v>
                </pt>
                <pt idx="362">
                  <v>100.0334160023059</v>
                </pt>
                <pt idx="363">
                  <v>100</v>
                </pt>
                <pt idx="364">
                  <v>99.43201140288936</v>
                </pt>
                <pt idx="365">
                  <v>100.1336435744261</v>
                </pt>
                <pt idx="366">
                  <v>99.43201140288936</v>
                </pt>
                <pt idx="367">
                  <v>99.4152974415872</v>
                </pt>
                <pt idx="368">
                  <v>99.24824467645432</v>
                </pt>
                <pt idx="369">
                  <v>98.89743199648548</v>
                </pt>
                <pt idx="370">
                  <v>100</v>
                </pt>
              </numCache>
            </numRef>
          </val>
          <smooth val="0"/>
        </ser>
        <ser>
          <idx val="3"/>
          <order val="3"/>
          <tx>
            <strRef>
              <f>EWA!$E$1</f>
              <strCache>
                <ptCount val="1"/>
                <pt idx="0">
                  <v>EWA PnL</v>
                </pt>
              </strCache>
            </strRef>
          </tx>
          <spPr>
            <a:ln xmlns:a="http://schemas.openxmlformats.org/drawingml/2006/main" cmpd="sng">
              <a:solidFill>
                <a:srgbClr val="FFC000"/>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EWA!$E$2:$E$505</f>
              <numCache>
                <formatCode>"$"#,##0.00</formatCode>
                <ptCount val="504"/>
                <pt idx="0">
                  <v>120.327576751508</v>
                </pt>
                <pt idx="1">
                  <v>120.327576751508</v>
                </pt>
                <pt idx="2">
                  <v>118.7298995666473</v>
                </pt>
                <pt idx="3">
                  <v>121.7426536502301</v>
                </pt>
                <pt idx="4">
                  <v>122.7469004466454</v>
                </pt>
                <pt idx="5">
                  <v>123.2946784811667</v>
                </pt>
                <pt idx="6">
                  <v>123.4772650729685</v>
                </pt>
                <pt idx="7">
                  <v>123.2033829028763</v>
                </pt>
                <pt idx="8">
                  <v>123.2946784811667</v>
                </pt>
                <pt idx="9">
                  <v>122.0348040655382</v>
                </pt>
                <pt idx="10">
                  <v>123.2051859905475</v>
                </pt>
                <pt idx="11">
                  <v>123.0251237214854</v>
                </pt>
                <pt idx="12">
                  <v>123.2501992754236</v>
                </pt>
                <pt idx="13">
                  <v>121.2695553987504</v>
                </pt>
                <pt idx="14">
                  <v>122.0798173504143</v>
                </pt>
                <pt idx="15">
                  <v>120.909439990184</v>
                </pt>
                <pt idx="16">
                  <v>120.3692531829976</v>
                </pt>
                <pt idx="17">
                  <v>120.3692531829976</v>
                </pt>
                <pt idx="18">
                  <v>119.6940356507408</v>
                </pt>
                <pt idx="19">
                  <v>119.5139779464576</v>
                </pt>
                <pt idx="20">
                  <v>119.2438891076433</v>
                </pt>
                <pt idx="21">
                  <v>118.3886093063244</v>
                </pt>
                <pt idx="22">
                  <v>119.4689692263605</v>
                </pt>
                <pt idx="23">
                  <v>116.6330409835894</v>
                </pt>
                <pt idx="24">
                  <v>118.7037205595726</v>
                </pt>
                <pt idx="25">
                  <v>119.063835968139</v>
                </pt>
                <pt idx="26">
                  <v>119.2889115220773</v>
                </pt>
                <pt idx="27">
                  <v>118.1635337523862</v>
                </pt>
                <pt idx="28">
                  <v>117.6683693596337</v>
                </pt>
                <pt idx="29">
                  <v>119.7390489356169</v>
                </pt>
                <pt idx="30">
                  <v>120.774391005998</v>
                </pt>
                <pt idx="31">
                  <v>120.4592888823076</v>
                </pt>
                <pt idx="32">
                  <v>119.1088401234573</v>
                </pt>
                <pt idx="33">
                  <v>118.928786983953</v>
                </pt>
                <pt idx="34">
                  <v>117.3082585158462</v>
                </pt>
                <pt idx="35">
                  <v>118.028493897758</v>
                </pt>
                <pt idx="36">
                  <v>116.4979919994034</v>
                </pt>
                <pt idx="37">
                  <v>118.5236582905105</v>
                </pt>
                <pt idx="38">
                  <v>119.1088401234573</v>
                </pt>
                <pt idx="39">
                  <v>118.0735071826341</v>
                </pt>
                <pt idx="40">
                  <v>118.7487247148909</v>
                </pt>
                <pt idx="41">
                  <v>118.1185204675102</v>
                </pt>
                <pt idx="42">
                  <v>116.6780542684655</v>
                </pt>
                <pt idx="43">
                  <v>117.4433075000323</v>
                </pt>
                <pt idx="44">
                  <v>115.3726279240491</v>
                </pt>
                <pt idx="45">
                  <v>117.6233560747577</v>
                </pt>
                <pt idx="46">
                  <v>118.2085561668201</v>
                </pt>
                <pt idx="47">
                  <v>118.0735071826341</v>
                </pt>
                <pt idx="48">
                  <v>115.9128010368988</v>
                </pt>
                <pt idx="49">
                  <v>115.0125125154827</v>
                </pt>
                <pt idx="50">
                  <v>114.5173481227302</v>
                </pt>
                <pt idx="51">
                  <v>114.8774726608545</v>
                </pt>
                <pt idx="52">
                  <v>114.6974103917923</v>
                </pt>
                <pt idx="53">
                  <v>113.9321571602256</v>
                </pt>
                <pt idx="54">
                  <v>113.6170550365352</v>
                </pt>
                <pt idx="55">
                  <v>114.7424236766684</v>
                </pt>
                <pt idx="56">
                  <v>113.1218952085616</v>
                </pt>
                <pt idx="57">
                  <v>111.5913978749859</v>
                </pt>
                <pt idx="58">
                  <v>111.3213044713927</v>
                </pt>
                <pt idx="59">
                  <v>112.2666154072427</v>
                </pt>
                <pt idx="60">
                  <v>112.7617706704374</v>
                </pt>
                <pt idx="61">
                  <v>110.8711533635164</v>
                </pt>
                <pt idx="62">
                  <v>110.4660337996317</v>
                </pt>
                <pt idx="63">
                  <v>110.5110379549499</v>
                </pt>
                <pt idx="64">
                  <v>111.9064999986763</v>
                </pt>
                <pt idx="65">
                  <v>111.0962380470124</v>
                </pt>
                <pt idx="66">
                  <v>111.5913978749859</v>
                </pt>
                <pt idx="67">
                  <v>113.5720371868802</v>
                </pt>
                <pt idx="68">
                  <v>113.3469707624999</v>
                </pt>
                <pt idx="69">
                  <v>113.5270239020042</v>
                </pt>
                <pt idx="70">
                  <v>113.1669084934377</v>
                </pt>
                <pt idx="71">
                  <v>113.3919840473759</v>
                </pt>
                <pt idx="72">
                  <v>112.536704246057</v>
                </pt>
                <pt idx="73">
                  <v>113.4370018970309</v>
                </pt>
                <pt idx="74">
                  <v>112.2216021223667</v>
                </pt>
                <pt idx="75">
                  <v>113.2119217783138</v>
                </pt>
                <pt idx="76">
                  <v>112.5367042460571</v>
                </pt>
                <pt idx="77">
                  <v>113.3019574776238</v>
                </pt>
                <pt idx="78">
                  <v>114.0221837299778</v>
                </pt>
                <pt idx="79">
                  <v>114.2022459990399</v>
                </pt>
                <pt idx="80">
                  <v>110.3309848154457</v>
                </pt>
                <pt idx="81">
                  <v>113.5720371868803</v>
                </pt>
                <pt idx="82">
                  <v>116.137876590837</v>
                </pt>
                <pt idx="83">
                  <v>115.3276237687309</v>
                </pt>
                <pt idx="84">
                  <v>114.247259283916</v>
                </pt>
                <pt idx="85">
                  <v>113.8421305904735</v>
                </pt>
                <pt idx="86">
                  <v>113.7521040207213</v>
                </pt>
                <pt idx="87">
                  <v>113.391984047376</v>
                </pt>
                <pt idx="88">
                  <v>114.0221837299778</v>
                </pt>
                <pt idx="89">
                  <v>113.1218952085617</v>
                </pt>
                <pt idx="90">
                  <v>112.9868553539334</v>
                </pt>
                <pt idx="91">
                  <v>112.1765888374906</v>
                </pt>
                <pt idx="92">
                  <v>112.401655261871</v>
                </pt>
                <pt idx="93">
                  <v>112.491690961181</v>
                </pt>
                <pt idx="94">
                  <v>111.6814244447381</v>
                </pt>
                <pt idx="95">
                  <v>110.51103795495</v>
                </pt>
                <pt idx="96">
                  <v>110.556051239826</v>
                </pt>
                <pt idx="97">
                  <v>110.1059092615074</v>
                </pt>
                <pt idx="98">
                  <v>108.755469632215</v>
                </pt>
                <pt idx="99">
                  <v>106.90986561017</v>
                </pt>
                <pt idx="100">
                  <v>110.1959358312596</v>
                </pt>
                <pt idx="101">
                  <v>109.4306871644717</v>
                </pt>
                <pt idx="102">
                  <v>112.5367042460571</v>
                </pt>
                <pt idx="103">
                  <v>112.4466685467471</v>
                </pt>
                <pt idx="104">
                  <v>111.9515132835524</v>
                </pt>
                <pt idx="105">
                  <v>112.8067930848713</v>
                </pt>
                <pt idx="106">
                  <v>112.536704246057</v>
                </pt>
                <pt idx="107">
                  <v>110.6010736542599</v>
                </pt>
                <pt idx="108">
                  <v>110.0608959766314</v>
                </pt>
                <pt idx="109">
                  <v>111.5013667404549</v>
                </pt>
                <pt idx="110">
                  <v>110.1959358312596</v>
                </pt>
                <pt idx="111">
                  <v>110.6010736542599</v>
                </pt>
                <pt idx="112">
                  <v>109.9258469924453</v>
                </pt>
                <pt idx="113">
                  <v>111.7714510144903</v>
                </pt>
                <pt idx="114">
                  <v>111.2312779016406</v>
                </pt>
                <pt idx="115">
                  <v>111.1862646167645</v>
                </pt>
                <pt idx="116">
                  <v>109.7007805680649</v>
                </pt>
                <pt idx="117">
                  <v>108.1702786697103</v>
                </pt>
                <pt idx="118">
                  <v>107.8101632611439</v>
                </pt>
                <pt idx="119">
                  <v>108.4403675085246</v>
                </pt>
                <pt idx="120">
                  <v>107.8551674164621</v>
                </pt>
                <pt idx="121">
                  <v>108.2603052394624</v>
                </pt>
                <pt idx="122">
                  <v>107.7651499762678</v>
                </pt>
                <pt idx="123">
                  <v>107.7201366913917</v>
                </pt>
                <pt idx="124">
                  <v>106.4597236318514</v>
                </pt>
                <pt idx="125">
                  <v>107.1349411641082</v>
                </pt>
                <pt idx="126">
                  <v>107.9902164006482</v>
                </pt>
                <pt idx="127">
                  <v>109.3406697242774</v>
                </pt>
                <pt idx="128">
                  <v>107.900189830896</v>
                </pt>
                <pt idx="129">
                  <v>107.5850877072056</v>
                </pt>
                <pt idx="130">
                  <v>106.3246837772231</v>
                </pt>
                <pt idx="131">
                  <v>106.009572523975</v>
                </pt>
                <pt idx="132">
                  <v>106.5005738383574</v>
                </pt>
                <pt idx="133">
                  <v>105.8310257615124</v>
                </pt>
                <pt idx="134">
                  <v>105.6524881286078</v>
                </pt>
                <pt idx="135">
                  <v>104.9383193378734</v>
                </pt>
                <pt idx="136">
                  <v>105.2061257872304</v>
                </pt>
                <pt idx="137">
                  <v>104.3134284931492</v>
                </pt>
                <pt idx="138">
                  <v>103.8224271787667</v>
                </pt>
                <pt idx="139">
                  <v>103.4207129399523</v>
                </pt>
                <pt idx="140">
                  <v>101.4121006628698</v>
                </pt>
                <pt idx="141">
                  <v>104.0009739412292</v>
                </pt>
                <pt idx="142">
                  <v>104.5812349425062</v>
                </pt>
                <pt idx="143">
                  <v>104.4919661260538</v>
                </pt>
                <pt idx="144">
                  <v>101.8138240312421</v>
                </pt>
                <pt idx="145">
                  <v>101.769185058237</v>
                </pt>
                <pt idx="146">
                  <v>101.5906474253323</v>
                </pt>
                <pt idx="147">
                  <v>100.8318396615929</v>
                </pt>
                <pt idx="148">
                  <v>100.6979410016933</v>
                </pt>
                <pt idx="149">
                  <v>100.5193942392308</v>
                </pt>
                <pt idx="150">
                  <v>99.04642681431476</v>
                </pt>
                <pt idx="151">
                  <v>97.79662230097179</v>
                </pt>
                <pt idx="152">
                  <v>99.67131765903898</v>
                </pt>
                <pt idx="153">
                  <v>98.33224432924364</v>
                </pt>
                <pt idx="154">
                  <v>98.55542549993233</v>
                </pt>
                <pt idx="155">
                  <v>94.80603934857685</v>
                </pt>
                <pt idx="156">
                  <v>94.62749715089325</v>
                </pt>
                <pt idx="157">
                  <v>91.63691419849832</v>
                </pt>
                <pt idx="158">
                  <v>91.59227522549322</v>
                </pt>
                <pt idx="159">
                  <v>88.73558636821897</v>
                </pt>
                <pt idx="160">
                  <v>88.24460331295221</v>
                </pt>
                <pt idx="161">
                  <v>88.69095652477174</v>
                </pt>
                <pt idx="162">
                  <v>88.28923315639946</v>
                </pt>
                <pt idx="163">
                  <v>90.74419864530142</v>
                </pt>
                <pt idx="164">
                  <v>91.81545183140298</v>
                </pt>
                <pt idx="165">
                  <v>93.19915043986666</v>
                </pt>
                <pt idx="166">
                  <v>92.52962062213737</v>
                </pt>
                <pt idx="167">
                  <v>91.72617388539281</v>
                </pt>
                <pt idx="168">
                  <v>91.7708128583979</v>
                </pt>
                <pt idx="169">
                  <v>91.86008167485024</v>
                </pt>
                <pt idx="170">
                  <v>92.6188894385897</v>
                </pt>
                <pt idx="171">
                  <v>92.6188894385897</v>
                </pt>
                <pt idx="172">
                  <v>92.75279722804713</v>
                </pt>
                <pt idx="173">
                  <v>92.84206604449948</v>
                </pt>
                <pt idx="174">
                  <v>93.55623483523387</v>
                </pt>
                <pt idx="175">
                  <v>92.93133486095184</v>
                </pt>
                <pt idx="176">
                  <v>92.35107385967488</v>
                </pt>
                <pt idx="177">
                  <v>91.01200509465849</v>
                </pt>
                <pt idx="178">
                  <v>89.27121752604872</v>
                </pt>
                <pt idx="179">
                  <v>90.38710968515535</v>
                </pt>
                <pt idx="180">
                  <v>88.6016877083194</v>
                </pt>
                <pt idx="181">
                  <v>88.735586368219</v>
                </pt>
                <pt idx="182">
                  <v>88.02142670704247</v>
                </pt>
                <pt idx="183">
                  <v>88.60168770831942</v>
                </pt>
                <pt idx="184">
                  <v>89.53902397540573</v>
                </pt>
                <pt idx="185">
                  <v>88.735586368219</v>
                </pt>
                <pt idx="186">
                  <v>87.35189688931317</v>
                </pt>
                <pt idx="187">
                  <v>87.39652673276042</v>
                </pt>
                <pt idx="188">
                  <v>88.6463266813245</v>
                </pt>
                <pt idx="189">
                  <v>87.70897215512252</v>
                </pt>
                <pt idx="190">
                  <v>89.85146939776783</v>
                </pt>
                <pt idx="191">
                  <v>90.92274540776395</v>
                </pt>
                <pt idx="192">
                  <v>91.50300640904091</v>
                </pt>
                <pt idx="193">
                  <v>91.41372846303074</v>
                </pt>
                <pt idx="194">
                  <v>90.74419864530145</v>
                </pt>
                <pt idx="195">
                  <v>89.940747343778</v>
                </pt>
                <pt idx="196">
                  <v>89.04804092013893</v>
                </pt>
                <pt idx="197">
                  <v>91.45836743603581</v>
                </pt>
                <pt idx="198">
                  <v>89.67294089442098</v>
                </pt>
                <pt idx="199">
                  <v>90.56565644761785</v>
                </pt>
                <pt idx="200">
                  <v>91.72617388539284</v>
                </pt>
                <pt idx="201">
                  <v>94.27041275552608</v>
                </pt>
                <pt idx="202">
                  <v>92.70816738459989</v>
                </pt>
                <pt idx="203">
                  <v>92.79743620105224</v>
                </pt>
                <pt idx="204">
                  <v>93.288419256319</v>
                </pt>
                <pt idx="205">
                  <v>92.93133486095182</v>
                </pt>
                <pt idx="206">
                  <v>93.02061280696199</v>
                </pt>
                <pt idx="207">
                  <v>92.52962062213737</v>
                </pt>
                <pt idx="208">
                  <v>92.79743620105222</v>
                </pt>
                <pt idx="209">
                  <v>91.94935962086041</v>
                </pt>
                <pt idx="210">
                  <v>92.88670501750455</v>
                </pt>
                <pt idx="211">
                  <v>93.19915043986666</v>
                </pt>
                <pt idx="212">
                  <v>93.10988162341431</v>
                </pt>
                <pt idx="213">
                  <v>92.70816738459986</v>
                </pt>
                <pt idx="214">
                  <v>91.81545183140298</v>
                </pt>
                <pt idx="215">
                  <v>91.7708128583979</v>
                </pt>
                <pt idx="216">
                  <v>93.24378941287173</v>
                </pt>
                <pt idx="217">
                  <v>92.08326741031783</v>
                </pt>
                <pt idx="218">
                  <v>91.9939985938655</v>
                </pt>
                <pt idx="219">
                  <v>91.01200509465845</v>
                </pt>
                <pt idx="220">
                  <v>91.68154404194556</v>
                </pt>
                <pt idx="221">
                  <v>91.05664406766353</v>
                </pt>
                <pt idx="222">
                  <v>90.69955967229633</v>
                </pt>
                <pt idx="223">
                  <v>90.11929410624046</v>
                </pt>
                <pt idx="224">
                  <v>88.86949415767639</v>
                </pt>
                <pt idx="225">
                  <v>90.61028172628615</v>
                </pt>
                <pt idx="226">
                  <v>91.41372846303069</v>
                </pt>
                <pt idx="227">
                  <v>89.94074734377796</v>
                </pt>
                <pt idx="228">
                  <v>90.87810643475883</v>
                </pt>
                <pt idx="229">
                  <v>89.40513444506391</v>
                </pt>
                <pt idx="230">
                  <v>89.98538631678304</v>
                </pt>
                <pt idx="231">
                  <v>91.19055185712094</v>
                </pt>
                <pt idx="232">
                  <v>91.41372846303071</v>
                </pt>
                <pt idx="233">
                  <v>89.27121752604867</v>
                </pt>
                <pt idx="234">
                  <v>88.91413313068148</v>
                </pt>
                <pt idx="235">
                  <v>88.42314094585687</v>
                </pt>
                <pt idx="236">
                  <v>89.5836720779686</v>
                </pt>
                <pt idx="237">
                  <v>87.66434231167524</v>
                </pt>
                <pt idx="238">
                  <v>86.36989882532717</v>
                </pt>
                <pt idx="239">
                  <v>87.61969420911232</v>
                </pt>
                <pt idx="240">
                  <v>86.63771896902094</v>
                </pt>
                <pt idx="241">
                  <v>87.48579554921275</v>
                </pt>
                <pt idx="242">
                  <v>87.26261894330298</v>
                </pt>
                <pt idx="243">
                  <v>88.60168770831939</v>
                </pt>
                <pt idx="244">
                  <v>88.51241889186704</v>
                </pt>
                <pt idx="245">
                  <v>86.86089557493069</v>
                </pt>
                <pt idx="246">
                  <v>86.01282355951781</v>
                </pt>
                <pt idx="247">
                  <v>85.4771924016881</v>
                </pt>
                <pt idx="248">
                  <v>83.87031718731467</v>
                </pt>
                <pt idx="249">
                  <v>85.2986456392256</v>
                </pt>
                <pt idx="250">
                  <v>84.49520803203889</v>
                </pt>
                <pt idx="251">
                  <v>86.95016439138301</v>
                </pt>
                <pt idx="252">
                  <v>86.81626573148343</v>
                </pt>
                <pt idx="253">
                  <v>84.89693140041113</v>
                </pt>
                <pt idx="254">
                  <v>85.92354561350761</v>
                </pt>
                <pt idx="255">
                  <v>86.36989882532714</v>
                </pt>
                <pt idx="256">
                  <v>86.50381117956348</v>
                </pt>
                <pt idx="257">
                  <v>85.61110019114551</v>
                </pt>
                <pt idx="258">
                  <v>84.43272077347801</v>
                </pt>
                <pt idx="259">
                  <v>82.89358231341714</v>
                </pt>
                <pt idx="260">
                  <v>89.31398493969878</v>
                </pt>
                <pt idx="261">
                  <v>89.27001698919415</v>
                </pt>
                <pt idx="262">
                  <v>90.85312339975967</v>
                </pt>
                <pt idx="263">
                  <v>89.35795289020345</v>
                </pt>
                <pt idx="264">
                  <v>86.9832909919657</v>
                </pt>
                <pt idx="265">
                  <v>87.11521310259529</v>
                </pt>
                <pt idx="266">
                  <v>84.65259704423259</v>
                </pt>
                <pt idx="267">
                  <v>83.33333485492628</v>
                </pt>
                <pt idx="268">
                  <v>79.41952536706982</v>
                </pt>
                <pt idx="269">
                  <v>81.31046220851488</v>
                </pt>
                <pt idx="270">
                  <v>80.82673258694327</v>
                </pt>
                <pt idx="271">
                  <v>79.85927790857897</v>
                </pt>
                <pt idx="272">
                  <v>76.25329885160204</v>
                </pt>
                <pt idx="273">
                  <v>76.38523009178947</v>
                </pt>
                <pt idx="274">
                  <v>77.57255191135053</v>
                </pt>
                <pt idx="275">
                  <v>75.32981212374239</v>
                </pt>
                <pt idx="276">
                  <v>76.51714307286126</v>
                </pt>
                <pt idx="277">
                  <v>73.26297609160524</v>
                </pt>
                <pt idx="278">
                  <v>72.64732435940401</v>
                </pt>
                <pt idx="279">
                  <v>72.51540224877439</v>
                </pt>
                <pt idx="280">
                  <v>72.77924190525469</v>
                </pt>
                <pt idx="281">
                  <v>74.62620623141618</v>
                </pt>
                <pt idx="282">
                  <v>74.40633909021945</v>
                </pt>
                <pt idx="283">
                  <v>73.35092112217235</v>
                </pt>
                <pt idx="284">
                  <v>72.16359017305346</v>
                </pt>
                <pt idx="285">
                  <v>73.52682944242227</v>
                </pt>
                <pt idx="286">
                  <v>72.82321898531715</v>
                </pt>
                <pt idx="287">
                  <v>71.19613549468916</v>
                </pt>
                <pt idx="288">
                  <v>74.9340366622957</v>
                </pt>
                <pt idx="289">
                  <v>75.37378920380483</v>
                </pt>
                <pt idx="290">
                  <v>73.04310438562956</v>
                </pt>
                <pt idx="291">
                  <v>73.04310438562956</v>
                </pt>
                <pt idx="292">
                  <v>72.16359017305348</v>
                </pt>
                <pt idx="293">
                  <v>70.7563738236222</v>
                </pt>
                <pt idx="294">
                  <v>71.19613549468916</v>
                </pt>
                <pt idx="295">
                  <v>68.16183108985096</v>
                </pt>
                <pt idx="296">
                  <v>71.37203012060232</v>
                </pt>
                <pt idx="297">
                  <v>74.01055906399385</v>
                </pt>
                <pt idx="298">
                  <v>72.16359017305345</v>
                </pt>
                <pt idx="299">
                  <v>71.67985598670292</v>
                </pt>
                <pt idx="300">
                  <v>75.3737892038048</v>
                </pt>
                <pt idx="301">
                  <v>72.86718693582178</v>
                </pt>
                <pt idx="302">
                  <v>73.13104941619666</v>
                </pt>
                <pt idx="303">
                  <v>69.30518952368624</v>
                </pt>
                <pt idx="304">
                  <v>68.73351030676859</v>
                </pt>
                <pt idx="305">
                  <v>70.7124013083386</v>
                </pt>
                <pt idx="306">
                  <v>65.21548540991662</v>
                </pt>
                <pt idx="307">
                  <v>68.20580816991342</v>
                </pt>
                <pt idx="308">
                  <v>66.00703633280993</v>
                </pt>
                <pt idx="309">
                  <v>68.33773484532195</v>
                </pt>
                <pt idx="310">
                  <v>69.2612170084027</v>
                </pt>
                <pt idx="311">
                  <v>63.76429654520181</v>
                </pt>
                <pt idx="312">
                  <v>68.9533911423021</v>
                </pt>
                <pt idx="313">
                  <v>65.91908217268498</v>
                </pt>
                <pt idx="314">
                  <v>63.28056235885128</v>
                </pt>
                <pt idx="315">
                  <v>56.37642554621912</v>
                </pt>
                <pt idx="316">
                  <v>58.83905073413965</v>
                </pt>
                <pt idx="317">
                  <v>61.34564843734375</v>
                </pt>
                <pt idx="318">
                  <v>60.33421667891697</v>
                </pt>
                <pt idx="319">
                  <v>68.42568444066801</v>
                </pt>
                <pt idx="320">
                  <v>63.67633782029795</v>
                </pt>
                <pt idx="321">
                  <v>75.90149134066</v>
                </pt>
                <pt idx="322">
                  <v>66.49077051916048</v>
                </pt>
                <pt idx="323">
                  <v>76.78100098845718</v>
                </pt>
                <pt idx="324">
                  <v>83.2893669044216</v>
                </pt>
                <pt idx="325">
                  <v>76.69305139311115</v>
                </pt>
                <pt idx="326">
                  <v>86.98329099196569</v>
                </pt>
                <pt idx="327">
                  <v>88.65435612743508</v>
                </pt>
                <pt idx="328">
                  <v>91.33686671566801</v>
                </pt>
                <pt idx="329">
                  <v>88.91820947825211</v>
                </pt>
                <pt idx="330">
                  <v>89.79771456127038</v>
                </pt>
                <pt idx="331">
                  <v>88.47846150152189</v>
                </pt>
                <pt idx="332">
                  <v>90.98505463994708</v>
                </pt>
                <pt idx="333">
                  <v>93.18382647705057</v>
                </pt>
                <pt idx="334">
                  <v>94.37114829661162</v>
                </pt>
                <pt idx="335">
                  <v>95.73439669553825</v>
                </pt>
                <pt idx="336">
                  <v>99.99999999999997</v>
                </pt>
                <pt idx="337">
                  <v>100.7915554876722</v>
                </pt>
                <pt idx="338">
                  <v>101.5831155401233</v>
                </pt>
                <pt idx="339">
                  <v>101.0554088384892</v>
                </pt>
                <pt idx="340">
                  <v>101.3632392693688</v>
                </pt>
                <pt idx="341">
                  <v>101.0993859185517</v>
                </pt>
                <pt idx="342">
                  <v>101.6710605706905</v>
                </pt>
                <pt idx="343">
                  <v>100.3957754614466</v>
                </pt>
                <pt idx="344">
                  <v>99.69217869867826</v>
                </pt>
                <pt idx="345">
                  <v>99.34037118773625</v>
                </pt>
                <pt idx="346">
                  <v>100.6156562969801</v>
                </pt>
                <pt idx="347">
                  <v>100.4397525415091</v>
                </pt>
                <pt idx="348">
                  <v>99.82410080930788</v>
                </pt>
                <pt idx="349">
                  <v>98.109058593776</v>
                </pt>
                <pt idx="350">
                  <v>97.88918232302143</v>
                </pt>
                <pt idx="351">
                  <v>100.3957754614466</v>
                </pt>
                <pt idx="352">
                  <v>100.4397525415091</v>
                </pt>
                <pt idx="353">
                  <v>100.879518777355</v>
                </pt>
                <pt idx="354">
                  <v>100.0439862096203</v>
                </pt>
                <pt idx="355">
                  <v>102.2427489171659</v>
                </pt>
                <pt idx="356">
                  <v>103.0782906144585</v>
                </pt>
                <pt idx="357">
                  <v>103.1662265154678</v>
                </pt>
                <pt idx="358">
                  <v>102.5945564281079</v>
                </pt>
                <pt idx="359">
                  <v>103.4300889958426</v>
                </pt>
                <pt idx="360">
                  <v>103.5180340264098</v>
                </pt>
                <pt idx="361">
                  <v>102.3746710277955</v>
                </pt>
                <pt idx="362">
                  <v>101.8909414062239</v>
                </pt>
                <pt idx="363">
                  <v>101.2752851092438</v>
                </pt>
                <pt idx="364">
                  <v>100.4837387511294</v>
                </pt>
                <pt idx="365">
                  <v>99.9560229199375</v>
                </pt>
                <pt idx="366">
                  <v>99.91204583987503</v>
                </pt>
                <pt idx="367">
                  <v>99.3403711877363</v>
                </pt>
                <pt idx="368">
                  <v>99.47230242792374</v>
                </pt>
                <pt idx="369">
                  <v>98.94459116151073</v>
                </pt>
                <pt idx="370">
                  <v>100</v>
                </pt>
              </numCache>
            </numRef>
          </val>
          <smooth val="0"/>
        </ser>
        <ser>
          <idx val="4"/>
          <order val="4"/>
          <tx>
            <strRef>
              <f>SPY!$E$1</f>
              <strCache>
                <ptCount val="1"/>
                <pt idx="0">
                  <v>SPY PnL</v>
                </pt>
              </strCache>
            </strRef>
          </tx>
          <spPr>
            <a:ln xmlns:a="http://schemas.openxmlformats.org/drawingml/2006/main" cmpd="sng">
              <a:solidFill>
                <a:srgbClr val="5B9BD5"/>
              </a:solidFill>
              <a:prstDash val="solid"/>
            </a:ln>
          </spPr>
          <marker>
            <symbol val="none"/>
            <spPr>
              <a:ln xmlns:a="http://schemas.openxmlformats.org/drawingml/2006/main">
                <a:prstDash val="solid"/>
              </a:ln>
            </spPr>
          </marker>
          <cat>
            <numRef>
              <f>GBTC!$A$2:$A$505</f>
              <numCache>
                <formatCode>m/d/yyyy</formatCode>
                <ptCount val="504"/>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pt idx="371">
                  <v>43830</v>
                </pt>
                <pt idx="372">
                  <v>43829</v>
                </pt>
                <pt idx="373">
                  <v>43826</v>
                </pt>
                <pt idx="374">
                  <v>43825</v>
                </pt>
                <pt idx="375">
                  <v>43823</v>
                </pt>
                <pt idx="376">
                  <v>43822</v>
                </pt>
                <pt idx="377">
                  <v>43819</v>
                </pt>
                <pt idx="378">
                  <v>43818</v>
                </pt>
                <pt idx="379">
                  <v>43817</v>
                </pt>
                <pt idx="380">
                  <v>43816</v>
                </pt>
                <pt idx="381">
                  <v>43815</v>
                </pt>
                <pt idx="382">
                  <v>43812</v>
                </pt>
                <pt idx="383">
                  <v>43811</v>
                </pt>
                <pt idx="384">
                  <v>43810</v>
                </pt>
                <pt idx="385">
                  <v>43809</v>
                </pt>
                <pt idx="386">
                  <v>43808</v>
                </pt>
                <pt idx="387">
                  <v>43805</v>
                </pt>
                <pt idx="388">
                  <v>43804</v>
                </pt>
                <pt idx="389">
                  <v>43803</v>
                </pt>
                <pt idx="390">
                  <v>43802</v>
                </pt>
                <pt idx="391">
                  <v>43801</v>
                </pt>
                <pt idx="392">
                  <v>43798</v>
                </pt>
                <pt idx="393">
                  <v>43796</v>
                </pt>
                <pt idx="394">
                  <v>43795</v>
                </pt>
                <pt idx="395">
                  <v>43794</v>
                </pt>
                <pt idx="396">
                  <v>43791</v>
                </pt>
                <pt idx="397">
                  <v>43790</v>
                </pt>
                <pt idx="398">
                  <v>43789</v>
                </pt>
                <pt idx="399">
                  <v>43788</v>
                </pt>
                <pt idx="400">
                  <v>43787</v>
                </pt>
                <pt idx="401">
                  <v>43784</v>
                </pt>
                <pt idx="402">
                  <v>43783</v>
                </pt>
                <pt idx="403">
                  <v>43782</v>
                </pt>
                <pt idx="404">
                  <v>43781</v>
                </pt>
                <pt idx="405">
                  <v>43780</v>
                </pt>
                <pt idx="406">
                  <v>43777</v>
                </pt>
                <pt idx="407">
                  <v>43776</v>
                </pt>
                <pt idx="408">
                  <v>43775</v>
                </pt>
                <pt idx="409">
                  <v>43774</v>
                </pt>
                <pt idx="410">
                  <v>43773</v>
                </pt>
                <pt idx="411">
                  <v>43770</v>
                </pt>
                <pt idx="412">
                  <v>43769</v>
                </pt>
                <pt idx="413">
                  <v>43768</v>
                </pt>
                <pt idx="414">
                  <v>43767</v>
                </pt>
                <pt idx="415">
                  <v>43766</v>
                </pt>
                <pt idx="416">
                  <v>43763</v>
                </pt>
                <pt idx="417">
                  <v>43762</v>
                </pt>
                <pt idx="418">
                  <v>43761</v>
                </pt>
                <pt idx="419">
                  <v>43760</v>
                </pt>
                <pt idx="420">
                  <v>43759</v>
                </pt>
                <pt idx="421">
                  <v>43756</v>
                </pt>
                <pt idx="422">
                  <v>43755</v>
                </pt>
                <pt idx="423">
                  <v>43754</v>
                </pt>
                <pt idx="424">
                  <v>43753</v>
                </pt>
                <pt idx="425">
                  <v>43752</v>
                </pt>
                <pt idx="426">
                  <v>43749</v>
                </pt>
                <pt idx="427">
                  <v>43748</v>
                </pt>
                <pt idx="428">
                  <v>43747</v>
                </pt>
                <pt idx="429">
                  <v>43746</v>
                </pt>
                <pt idx="430">
                  <v>43745</v>
                </pt>
                <pt idx="431">
                  <v>43742</v>
                </pt>
                <pt idx="432">
                  <v>43741</v>
                </pt>
                <pt idx="433">
                  <v>43740</v>
                </pt>
                <pt idx="434">
                  <v>43739</v>
                </pt>
                <pt idx="435">
                  <v>43738</v>
                </pt>
                <pt idx="436">
                  <v>43735</v>
                </pt>
                <pt idx="437">
                  <v>43734</v>
                </pt>
                <pt idx="438">
                  <v>43733</v>
                </pt>
                <pt idx="439">
                  <v>43732</v>
                </pt>
                <pt idx="440">
                  <v>43731</v>
                </pt>
                <pt idx="441">
                  <v>43728</v>
                </pt>
                <pt idx="442">
                  <v>43727</v>
                </pt>
                <pt idx="443">
                  <v>43726</v>
                </pt>
                <pt idx="444">
                  <v>43725</v>
                </pt>
                <pt idx="445">
                  <v>43724</v>
                </pt>
                <pt idx="446">
                  <v>43721</v>
                </pt>
                <pt idx="447">
                  <v>43720</v>
                </pt>
                <pt idx="448">
                  <v>43719</v>
                </pt>
                <pt idx="449">
                  <v>43718</v>
                </pt>
                <pt idx="450">
                  <v>43717</v>
                </pt>
                <pt idx="451">
                  <v>43714</v>
                </pt>
                <pt idx="452">
                  <v>43713</v>
                </pt>
                <pt idx="453">
                  <v>43712</v>
                </pt>
                <pt idx="454">
                  <v>43711</v>
                </pt>
                <pt idx="455">
                  <v>43707</v>
                </pt>
                <pt idx="456">
                  <v>43706</v>
                </pt>
                <pt idx="457">
                  <v>43705</v>
                </pt>
                <pt idx="458">
                  <v>43704</v>
                </pt>
                <pt idx="459">
                  <v>43703</v>
                </pt>
                <pt idx="460">
                  <v>43700</v>
                </pt>
                <pt idx="461">
                  <v>43699</v>
                </pt>
                <pt idx="462">
                  <v>43698</v>
                </pt>
                <pt idx="463">
                  <v>43697</v>
                </pt>
                <pt idx="464">
                  <v>43696</v>
                </pt>
                <pt idx="465">
                  <v>43693</v>
                </pt>
                <pt idx="466">
                  <v>43692</v>
                </pt>
                <pt idx="467">
                  <v>43691</v>
                </pt>
                <pt idx="468">
                  <v>43690</v>
                </pt>
                <pt idx="469">
                  <v>43689</v>
                </pt>
                <pt idx="470">
                  <v>43686</v>
                </pt>
                <pt idx="471">
                  <v>43685</v>
                </pt>
                <pt idx="472">
                  <v>43684</v>
                </pt>
                <pt idx="473">
                  <v>43683</v>
                </pt>
                <pt idx="474">
                  <v>43682</v>
                </pt>
                <pt idx="475">
                  <v>43679</v>
                </pt>
                <pt idx="476">
                  <v>43678</v>
                </pt>
                <pt idx="477">
                  <v>43677</v>
                </pt>
                <pt idx="478">
                  <v>43676</v>
                </pt>
                <pt idx="479">
                  <v>43675</v>
                </pt>
                <pt idx="480">
                  <v>43672</v>
                </pt>
                <pt idx="481">
                  <v>43671</v>
                </pt>
                <pt idx="482">
                  <v>43670</v>
                </pt>
                <pt idx="483">
                  <v>43669</v>
                </pt>
                <pt idx="484">
                  <v>43668</v>
                </pt>
                <pt idx="485">
                  <v>43665</v>
                </pt>
                <pt idx="486">
                  <v>43664</v>
                </pt>
                <pt idx="487">
                  <v>43663</v>
                </pt>
                <pt idx="488">
                  <v>43662</v>
                </pt>
                <pt idx="489">
                  <v>43661</v>
                </pt>
                <pt idx="490">
                  <v>43658</v>
                </pt>
                <pt idx="491">
                  <v>43657</v>
                </pt>
                <pt idx="492">
                  <v>43656</v>
                </pt>
                <pt idx="493">
                  <v>43655</v>
                </pt>
                <pt idx="494">
                  <v>43654</v>
                </pt>
                <pt idx="495">
                  <v>43651</v>
                </pt>
                <pt idx="496">
                  <v>43649</v>
                </pt>
                <pt idx="497">
                  <v>43648</v>
                </pt>
                <pt idx="498">
                  <v>43647</v>
                </pt>
                <pt idx="499">
                  <v>43644</v>
                </pt>
                <pt idx="500">
                  <v>43643</v>
                </pt>
                <pt idx="501">
                  <v>43642</v>
                </pt>
                <pt idx="502">
                  <v>43641</v>
                </pt>
                <pt idx="503">
                  <v>43640</v>
                </pt>
              </numCache>
            </numRef>
          </cat>
          <val>
            <numRef>
              <f>SPY!$E$2:$E$505</f>
              <numCache>
                <formatCode>"$"#,##0.00</formatCode>
                <ptCount val="504"/>
                <pt idx="0">
                  <v>133.1065300034938</v>
                </pt>
                <pt idx="1">
                  <v>132.3987005900426</v>
                </pt>
                <pt idx="2">
                  <v>130.5300397470755</v>
                </pt>
                <pt idx="3">
                  <v>132.7479014674655</v>
                </pt>
                <pt idx="4">
                  <v>132.791939153071</v>
                </pt>
                <pt idx="5">
                  <v>133.537527647935</v>
                </pt>
                <pt idx="6">
                  <v>133.7829081966738</v>
                </pt>
                <pt idx="7">
                  <v>133.484043113682</v>
                </pt>
                <pt idx="8">
                  <v>133.2638254287051</v>
                </pt>
                <pt idx="9">
                  <v>132.6472301931942</v>
                </pt>
                <pt idx="10">
                  <v>132.8454240019148</v>
                </pt>
                <pt idx="11">
                  <v>132.8171117691493</v>
                </pt>
                <pt idx="12">
                  <v>132.946095276186</v>
                </pt>
                <pt idx="13">
                  <v>131.7412069710225</v>
                </pt>
                <pt idx="14">
                  <v>132.2319680685003</v>
                </pt>
                <pt idx="15">
                  <v>132.0243462865834</v>
                </pt>
                <pt idx="16">
                  <v>132.1407436428764</v>
                </pt>
                <pt idx="17">
                  <v>131.9048005050593</v>
                </pt>
                <pt idx="18">
                  <v>131.8355898887846</v>
                </pt>
                <pt idx="19">
                  <v>131.5744741348893</v>
                </pt>
                <pt idx="20">
                  <v>131.867050861372</v>
                </pt>
                <pt idx="21">
                  <v>130.5363281035845</v>
                </pt>
                <pt idx="22">
                  <v>130.6432880489557</v>
                </pt>
                <pt idx="23">
                  <v>129.2527920858154</v>
                </pt>
                <pt idx="24">
                  <v>129.5925555523164</v>
                </pt>
                <pt idx="25">
                  <v>130.7187867071487</v>
                </pt>
                <pt idx="26">
                  <v>131.0522523794151</v>
                </pt>
                <pt idx="27">
                  <v>129.0703337968421</v>
                </pt>
                <pt idx="28">
                  <v>127.5382779282377</v>
                </pt>
                <pt idx="29">
                  <v>130.3066733222766</v>
                </pt>
                <pt idx="30">
                  <v>131.4801006548527</v>
                </pt>
                <pt idx="31">
                  <v>132.7950882074837</v>
                </pt>
                <pt idx="32">
                  <v>131.8355898887846</v>
                </pt>
                <pt idx="33">
                  <v>130.7911460632452</v>
                </pt>
                <pt idx="34">
                  <v>130.750247679736</v>
                </pt>
                <pt idx="35">
                  <v>131.5618974218711</v>
                </pt>
                <pt idx="36">
                  <v>131.2787581063102</v>
                </pt>
                <pt idx="37">
                  <v>132.1470319993854</v>
                </pt>
                <pt idx="38">
                  <v>131.3102190788976</v>
                </pt>
                <pt idx="39">
                  <v>131.3479684079941</v>
                </pt>
                <pt idx="40">
                  <v>131.3762803261687</v>
                </pt>
                <pt idx="41">
                  <v>131.1025878592552</v>
                </pt>
                <pt idx="42">
                  <v>129.6963664432748</v>
                </pt>
                <pt idx="43">
                  <v>130.8918173375164</v>
                </pt>
                <pt idx="44">
                  <v>129.6649149084129</v>
                </pt>
                <pt idx="45">
                  <v>130.6212641726993</v>
                </pt>
                <pt idx="46">
                  <v>131.266181393292</v>
                </pt>
                <pt idx="47">
                  <v>130.8288953923416</v>
                </pt>
                <pt idx="48">
                  <v>129.4384091815177</v>
                </pt>
                <pt idx="49">
                  <v>129.8819737866608</v>
                </pt>
                <pt idx="50">
                  <v>129.4981823868706</v>
                </pt>
                <pt idx="51">
                  <v>129.4509858945359</v>
                </pt>
                <pt idx="52">
                  <v>128.5166507541896</v>
                </pt>
                <pt idx="53">
                  <v>127.9094926150097</v>
                </pt>
                <pt idx="54">
                  <v>127.7616346007201</v>
                </pt>
                <pt idx="55">
                  <v>127.8371332589131</v>
                </pt>
                <pt idx="56">
                  <v>126.0282358689824</v>
                </pt>
                <pt idx="57">
                  <v>124.6817876583549</v>
                </pt>
                <pt idx="58">
                  <v>124.178449847859</v>
                </pt>
                <pt idx="59">
                  <v>124.5087664657126</v>
                </pt>
                <pt idx="60">
                  <v>124.5716884108874</v>
                </pt>
                <pt idx="61">
                  <v>122.5960581848235</v>
                </pt>
                <pt idx="62">
                  <v>121.9102428953124</v>
                </pt>
                <pt idx="63">
                  <v>122.5331362396488</v>
                </pt>
                <pt idx="64">
                  <v>123.5052207090916</v>
                </pt>
                <pt idx="65">
                  <v>122.5268478831397</v>
                </pt>
                <pt idx="66">
                  <v>122.7539777582821</v>
                </pt>
                <pt idx="67">
                  <v>124.5663793756956</v>
                </pt>
                <pt idx="68">
                  <v>124.1430621522766</v>
                </pt>
                <pt idx="69">
                  <v>124.2998488840828</v>
                </pt>
                <pt idx="70">
                  <v>123.5629682639586</v>
                </pt>
                <pt idx="71">
                  <v>123.3967825013143</v>
                </pt>
                <pt idx="72">
                  <v>122.1582059203424</v>
                </pt>
                <pt idx="73">
                  <v>121.4025178008165</v>
                </pt>
                <pt idx="74">
                  <v>119.6935907767424</v>
                </pt>
                <pt idx="75">
                  <v>120.2925022313693</v>
                </pt>
                <pt idx="76">
                  <v>118.1195036829764</v>
                </pt>
                <pt idx="77">
                  <v>119.5995246519666</v>
                </pt>
                <pt idx="78">
                  <v>121.2049767681106</v>
                </pt>
                <pt idx="79">
                  <v>122.1582059203425</v>
                </pt>
                <pt idx="80">
                  <v>119.2671440035434</v>
                </pt>
                <pt idx="81">
                  <v>119.8848626429811</v>
                </pt>
                <pt idx="82">
                  <v>122.8449045809615</v>
                </pt>
                <pt idx="83">
                  <v>121.5059923941559</v>
                </pt>
                <pt idx="84">
                  <v>121.3586144455041</v>
                </pt>
                <pt idx="85">
                  <v>122.2993052648015</v>
                </pt>
                <pt idx="86">
                  <v>122.515672986951</v>
                </pt>
                <pt idx="87">
                  <v>123.0393251870221</v>
                </pt>
                <pt idx="88">
                  <v>123.0110997813314</v>
                </pt>
                <pt idx="89">
                  <v>123.1177136767671</v>
                </pt>
                <pt idx="90">
                  <v>122.5125333702638</v>
                </pt>
                <pt idx="91">
                  <v>122.3149828998323</v>
                </pt>
                <pt idx="92">
                  <v>122.3682947237084</v>
                </pt>
                <pt idx="93">
                  <v>122.4498225155496</v>
                </pt>
                <pt idx="94">
                  <v>121.5718425509664</v>
                </pt>
                <pt idx="95">
                  <v>121.0952232559877</v>
                </pt>
                <pt idx="96">
                  <v>119.7343548299585</v>
                </pt>
                <pt idx="97">
                  <v>119.6402887051827</v>
                </pt>
                <pt idx="98">
                  <v>117.972135486641</v>
                </pt>
                <pt idx="99">
                  <v>116.0405813262665</v>
                </pt>
                <pt idx="100">
                  <v>118.4111205927745</v>
                </pt>
                <pt idx="101">
                  <v>117.4014403145702</v>
                </pt>
                <pt idx="102">
                  <v>120.3426744385581</v>
                </pt>
                <pt idx="103">
                  <v>120.530816440426</v>
                </pt>
                <pt idx="104">
                  <v>120.0573270098181</v>
                </pt>
                <pt idx="105">
                  <v>120.4837737830172</v>
                </pt>
                <pt idx="106">
                  <v>120.3740300232106</v>
                </pt>
                <pt idx="107">
                  <v>118.7309531559469</v>
                </pt>
                <pt idx="108">
                  <v>117.8059402862712</v>
                </pt>
                <pt idx="109">
                  <v>118.6713721656037</v>
                </pt>
                <pt idx="110">
                  <v>119.0884202225555</v>
                </pt>
                <pt idx="111">
                  <v>118.7685779070667</v>
                </pt>
                <pt idx="112">
                  <v>118.7435012411977</v>
                </pt>
                <pt idx="113">
                  <v>119.5493618825033</v>
                </pt>
                <pt idx="114">
                  <v>118.8720622527223</v>
                </pt>
                <pt idx="115">
                  <v>117.1317702062702</v>
                </pt>
                <pt idx="116">
                  <v>116.4356630770875</v>
                </pt>
                <pt idx="117">
                  <v>115.6392206566619</v>
                </pt>
                <pt idx="118">
                  <v>117.2352545519259</v>
                </pt>
                <pt idx="119">
                  <v>116.6426125783571</v>
                </pt>
                <pt idx="120">
                  <v>116.4764271303036</v>
                </pt>
                <pt idx="121">
                  <v>116.6990640189203</v>
                </pt>
                <pt idx="122">
                  <v>115.7050613757469</v>
                </pt>
                <pt idx="123">
                  <v>115.256667486459</v>
                </pt>
                <pt idx="124">
                  <v>115.1531831408033</v>
                </pt>
                <pt idx="125">
                  <v>115.3475943091383</v>
                </pt>
                <pt idx="126">
                  <v>115.7615027494029</v>
                </pt>
                <pt idx="127">
                  <v>116.225584026038</v>
                </pt>
                <pt idx="128">
                  <v>115.5792653032066</v>
                </pt>
                <pt idx="129">
                  <v>115.3981603840719</v>
                </pt>
                <pt idx="130">
                  <v>113.8588560276829</v>
                </pt>
                <pt idx="131">
                  <v>114.3709111506441</v>
                </pt>
                <pt idx="132">
                  <v>114.5051747505143</v>
                </pt>
                <pt idx="133">
                  <v>114.5426456667081</v>
                </pt>
                <pt idx="134">
                  <v>115.5792653032067</v>
                </pt>
                <pt idx="135">
                  <v>115.242045932913</v>
                </pt>
                <pt idx="136">
                  <v>115.4793427551594</v>
                </pt>
                <pt idx="137">
                  <v>114.4926939877055</v>
                </pt>
                <pt idx="138">
                  <v>114.5239152420648</v>
                </pt>
                <pt idx="139">
                  <v>114.2834885554476</v>
                </pt>
                <pt idx="140">
                  <v>113.0470527652129</v>
                </pt>
                <pt idx="141">
                  <v>113.5497472374197</v>
                </pt>
                <pt idx="142">
                  <v>113.2343881561402</v>
                </pt>
                <pt idx="143">
                  <v>113.4092336611241</v>
                </pt>
                <pt idx="144">
                  <v>111.6107718788837</v>
                </pt>
                <pt idx="145">
                  <v>110.945722731409</v>
                </pt>
                <pt idx="146">
                  <v>111.7106944269309</v>
                </pt>
                <pt idx="147">
                  <v>111.242341321138</v>
                </pt>
                <pt idx="148">
                  <v>112.5974300840632</v>
                </pt>
                <pt idx="149">
                  <v>113.2062970807426</v>
                </pt>
                <pt idx="150">
                  <v>111.8106075372527</v>
                </pt>
                <pt idx="151">
                  <v>110.2837839436725</v>
                </pt>
                <pt idx="152">
                  <v>111.3641147204739</v>
                </pt>
                <pt idx="153">
                  <v>110.5429410549331</v>
                </pt>
                <pt idx="154">
                  <v>110.7053054825173</v>
                </pt>
                <pt idx="155">
                  <v>109.3314762280415</v>
                </pt>
                <pt idx="156">
                  <v>109.356456943701</v>
                </pt>
                <pt idx="157">
                  <v>107.2644969983771</v>
                </pt>
                <pt idx="158">
                  <v>104.919629603627</v>
                </pt>
                <pt idx="159">
                  <v>103.0993172846888</v>
                </pt>
                <pt idx="160">
                  <v>101.9565348760341</v>
                </pt>
                <pt idx="161">
                  <v>103.0306156764101</v>
                </pt>
                <pt idx="162">
                  <v>101.9940057922279</v>
                </pt>
                <pt idx="163">
                  <v>105.6034098049267</v>
                </pt>
                <pt idx="164">
                  <v>105.9687394406598</v>
                </pt>
                <pt idx="165">
                  <v>107.9638969499911</v>
                </pt>
                <pt idx="166">
                  <v>107.5985865042998</v>
                </pt>
                <pt idx="167">
                  <v>107.011589548951</v>
                </pt>
                <pt idx="168">
                  <v>107.2145453193744</v>
                </pt>
                <pt idx="169">
                  <v>106.7867832418297</v>
                </pt>
                <pt idx="170">
                  <v>108.4353704824294</v>
                </pt>
                <pt idx="171">
                  <v>108.5009422263373</v>
                </pt>
                <pt idx="172">
                  <v>108.635196388482</v>
                </pt>
                <pt idx="173">
                  <v>109.322115891878</v>
                </pt>
                <pt idx="174">
                  <v>110.0402465827262</v>
                </pt>
                <pt idx="175">
                  <v>108.2979867705047</v>
                </pt>
                <pt idx="176">
                  <v>107.3394293930392</v>
                </pt>
                <pt idx="177">
                  <v>106.396492080479</v>
                </pt>
                <pt idx="178">
                  <v>104.5761700092244</v>
                </pt>
                <pt idx="179">
                  <v>106.084253111254</v>
                </pt>
                <pt idx="180">
                  <v>104.2358399646018</v>
                </pt>
                <pt idx="181">
                  <v>105.2349789325901</v>
                </pt>
                <pt idx="182">
                  <v>104.5636892464155</v>
                </pt>
                <pt idx="183">
                  <v>103.7768471949722</v>
                </pt>
                <pt idx="184">
                  <v>104.3451231634033</v>
                </pt>
                <pt idx="185">
                  <v>102.6403245150592</v>
                </pt>
                <pt idx="186">
                  <v>101.0073475870484</v>
                </pt>
                <pt idx="187">
                  <v>100.7388298250335</v>
                </pt>
                <pt idx="188">
                  <v>103.1305284721409</v>
                </pt>
                <pt idx="189">
                  <v>102.0907984759042</v>
                </pt>
                <pt idx="190">
                  <v>103.2398116709424</v>
                </pt>
                <pt idx="191">
                  <v>104.4422228877497</v>
                </pt>
                <pt idx="192">
                  <v>105.3689641195576</v>
                </pt>
                <pt idx="193">
                  <v>105.7888057432612</v>
                </pt>
                <pt idx="194">
                  <v>105.2570024942556</v>
                </pt>
                <pt idx="195">
                  <v>103.8886552999393</v>
                </pt>
                <pt idx="196">
                  <v>103.8357945993427</v>
                </pt>
                <pt idx="197">
                  <v>105.670623083892</v>
                </pt>
                <pt idx="198">
                  <v>103.6243137314637</v>
                </pt>
                <pt idx="199">
                  <v>106.5351624689818</v>
                </pt>
                <pt idx="200">
                  <v>107.4121631122478</v>
                </pt>
                <pt idx="201">
                  <v>111.2404210585869</v>
                </pt>
                <pt idx="202">
                  <v>109.65438140005</v>
                </pt>
                <pt idx="203">
                  <v>108.6312312854032</v>
                </pt>
                <pt idx="204">
                  <v>109.0261884582475</v>
                </pt>
                <pt idx="205">
                  <v>108.3264522090143</v>
                </pt>
                <pt idx="206">
                  <v>108.0901155180434</v>
                </pt>
                <pt idx="207">
                  <v>107.0172059394035</v>
                </pt>
                <pt idx="208">
                  <v>106.6440228576804</v>
                </pt>
                <pt idx="209">
                  <v>105.574214515644</v>
                </pt>
                <pt idx="210">
                  <v>105.2010408716464</v>
                </pt>
                <pt idx="211">
                  <v>104.8744974564527</v>
                </pt>
                <pt idx="212">
                  <v>105.3129930592229</v>
                </pt>
                <pt idx="213">
                  <v>105.0859688866062</v>
                </pt>
                <pt idx="214">
                  <v>104.7532041227546</v>
                </pt>
                <pt idx="215">
                  <v>104.7500840107001</v>
                </pt>
                <pt idx="216">
                  <v>104.9398099774998</v>
                </pt>
                <pt idx="217">
                  <v>103.4968182391495</v>
                </pt>
                <pt idx="218">
                  <v>104.3582567022267</v>
                </pt>
                <pt idx="219">
                  <v>104.0472754672217</v>
                </pt>
                <pt idx="220">
                  <v>103.9726312377785</v>
                </pt>
                <pt idx="221">
                  <v>103.2822270115323</v>
                </pt>
                <pt idx="222">
                  <v>102.6447117990592</v>
                </pt>
                <pt idx="223">
                  <v>102.2497549408058</v>
                </pt>
                <pt idx="224">
                  <v>101.5438070952311</v>
                </pt>
                <pt idx="225">
                  <v>100.7476814677918</v>
                </pt>
                <pt idx="226">
                  <v>101.1084316045153</v>
                </pt>
                <pt idx="227">
                  <v>99.88003172296381</v>
                </pt>
                <pt idx="228">
                  <v>100.5175466208461</v>
                </pt>
                <pt idx="229">
                  <v>99.78984418878292</v>
                </pt>
                <pt idx="230">
                  <v>100.4366907950613</v>
                </pt>
                <pt idx="231">
                  <v>101.649547686466</v>
                </pt>
                <pt idx="232">
                  <v>101.0742248829854</v>
                </pt>
                <pt idx="233">
                  <v>100.8596430930938</v>
                </pt>
                <pt idx="234">
                  <v>100.0510653306131</v>
                </pt>
                <pt idx="235">
                  <v>99.76185850132018</v>
                </pt>
                <pt idx="236">
                  <v>100.0915031531173</v>
                </pt>
                <pt idx="237">
                  <v>99.18031466377253</v>
                </pt>
                <pt idx="238">
                  <v>97.91146752199133</v>
                </pt>
                <pt idx="239">
                  <v>98.76669407413611</v>
                </pt>
                <pt idx="240">
                  <v>97.76840984948839</v>
                </pt>
                <pt idx="241">
                  <v>98.32818903364038</v>
                </pt>
                <pt idx="242">
                  <v>97.58183262251053</v>
                </pt>
                <pt idx="243">
                  <v>98.5987613884994</v>
                </pt>
                <pt idx="244">
                  <v>97.09978883749801</v>
                </pt>
                <pt idx="245">
                  <v>96.56800477853429</v>
                </pt>
                <pt idx="246">
                  <v>95.89626396908028</v>
                </pt>
                <pt idx="247">
                  <v>94.68341682999197</v>
                </pt>
                <pt idx="248">
                  <v>93.31196839907219</v>
                </pt>
                <pt idx="249">
                  <v>95.58217237433718</v>
                </pt>
                <pt idx="250">
                  <v>94.56835396808647</v>
                </pt>
                <pt idx="251">
                  <v>97.043808024847</v>
                </pt>
                <pt idx="252">
                  <v>96.59910114032604</v>
                </pt>
                <pt idx="253">
                  <v>95.98335058124854</v>
                </pt>
                <pt idx="254">
                  <v>96.53503660118255</v>
                </pt>
                <pt idx="255">
                  <v>96.49788247797507</v>
                </pt>
                <pt idx="256">
                  <v>96.90039517927393</v>
                </pt>
                <pt idx="257">
                  <v>95.0705108045299</v>
                </pt>
                <pt idx="258">
                  <v>94.19117715551724</v>
                </pt>
                <pt idx="259">
                  <v>93.07652451693477</v>
                </pt>
                <pt idx="260">
                  <v>98.77053428464721</v>
                </pt>
                <pt idx="261">
                  <v>99.32476471537944</v>
                </pt>
                <pt idx="262">
                  <v>100.0709672915834</v>
                </pt>
                <pt idx="263">
                  <v>98.8757948102444</v>
                </pt>
                <pt idx="264">
                  <v>96.40498757493546</v>
                </pt>
                <pt idx="265">
                  <v>96.65889322112993</v>
                </pt>
                <pt idx="266">
                  <v>95.38941249337596</v>
                </pt>
                <pt idx="267">
                  <v>94.60606491709918</v>
                </pt>
                <pt idx="268">
                  <v>94.22524010902846</v>
                </pt>
                <pt idx="269">
                  <v>93.80724167311753</v>
                </pt>
                <pt idx="270">
                  <v>93.98062747655547</v>
                </pt>
                <pt idx="271">
                  <v>92.6027853011917</v>
                </pt>
                <pt idx="272">
                  <v>91.47576704005166</v>
                </pt>
                <pt idx="273">
                  <v>91.30237148429737</v>
                </pt>
                <pt idx="274">
                  <v>91.93710225315341</v>
                </pt>
                <pt idx="275">
                  <v>90.40135025664743</v>
                </pt>
                <pt idx="276">
                  <v>91.33951616977934</v>
                </pt>
                <pt idx="277">
                  <v>88.63960122665135</v>
                </pt>
                <pt idx="278">
                  <v>88.23398728874903</v>
                </pt>
                <pt idx="279">
                  <v>87.19054197456892</v>
                </pt>
                <pt idx="280">
                  <v>88.76034717226977</v>
                </pt>
                <pt idx="281">
                  <v>90.56545248408942</v>
                </pt>
                <pt idx="282">
                  <v>90.54688501750663</v>
                </pt>
                <pt idx="283">
                  <v>89.07306589254166</v>
                </pt>
                <pt idx="284">
                  <v>88.01105311177874</v>
                </pt>
                <pt idx="285">
                  <v>88.61172124171441</v>
                </pt>
                <pt idx="286">
                  <v>87.80051287054246</v>
                </pt>
                <pt idx="287">
                  <v>87.55899203694744</v>
                </pt>
                <pt idx="288">
                  <v>89.94002448127127</v>
                </pt>
                <pt idx="289">
                  <v>90.7852857390472</v>
                </pt>
                <pt idx="290">
                  <v>88.4692968405934</v>
                </pt>
                <pt idx="291">
                  <v>88.87800194819197</v>
                </pt>
                <pt idx="292">
                  <v>87.61473281677962</v>
                </pt>
                <pt idx="293">
                  <v>86.41027644485378</v>
                </pt>
                <pt idx="294">
                  <v>86.41647828887899</v>
                </pt>
                <pt idx="295">
                  <v>84.540146777206</v>
                </pt>
                <pt idx="296">
                  <v>87.18744105255634</v>
                </pt>
                <pt idx="297">
                  <v>88.75104440623197</v>
                </pt>
                <pt idx="298">
                  <v>86.41647828887899</v>
                </pt>
                <pt idx="299">
                  <v>86.00158108957154</v>
                </pt>
                <pt idx="300">
                  <v>87.86862902524857</v>
                </pt>
                <pt idx="301">
                  <v>85.35136458610346</v>
                </pt>
                <pt idx="302">
                  <v>86.137812769802</v>
                </pt>
                <pt idx="303">
                  <v>84.84667309117813</v>
                </pt>
                <pt idx="304">
                  <v>82.09101736821798</v>
                </pt>
                <pt idx="305">
                  <v>82.00740604117435</v>
                </pt>
                <pt idx="306">
                  <v>76.84595800100784</v>
                </pt>
                <pt idx="307">
                  <v>77.97299545218975</v>
                </pt>
                <pt idx="308">
                  <v>76.21431871643891</v>
                </pt>
                <pt idx="309">
                  <v>79.80597571549279</v>
                </pt>
                <pt idx="310">
                  <v>81.01350910052662</v>
                </pt>
                <pt idx="311">
                  <v>78.46529238219925</v>
                </pt>
                <pt idx="312">
                  <v>80.87418593600906</v>
                </pt>
                <pt idx="313">
                  <v>76.41247886393847</v>
                </pt>
                <pt idx="314">
                  <v>75.28544141275657</v>
                </pt>
                <pt idx="315">
                  <v>69.03100408914942</v>
                </pt>
                <pt idx="316">
                  <v>70.84231596385705</v>
                </pt>
                <pt idx="317">
                  <v>74.03268936806468</v>
                </pt>
                <pt idx="318">
                  <v>73.87570601697695</v>
                </pt>
                <pt idx="319">
                  <v>77.81574815937851</v>
                </pt>
                <pt idx="320">
                  <v>73.82954169722251</v>
                </pt>
                <pt idx="321">
                  <v>82.90085255032781</v>
                </pt>
                <pt idx="322">
                  <v>76.37209389269717</v>
                </pt>
                <pt idx="323">
                  <v>84.45225355409724</v>
                </pt>
                <pt idx="324">
                  <v>88.78014343071436</v>
                </pt>
                <pt idx="325">
                  <v>84.41223854169603</v>
                </pt>
                <pt idx="326">
                  <v>91.56278632977802</v>
                </pt>
                <pt idx="327">
                  <v>93.10186040566448</v>
                </pt>
                <pt idx="328">
                  <v>96.30313532661181</v>
                </pt>
                <pt idx="329">
                  <v>92.41851245219327</v>
                </pt>
                <pt idx="330">
                  <v>95.14266850789144</v>
                </pt>
                <pt idx="331">
                  <v>91.19340539307314</v>
                </pt>
                <pt idx="332">
                  <v>91.57818586649708</v>
                </pt>
                <pt idx="333">
                  <v>95.88452249477004</v>
                </pt>
                <pt idx="334">
                  <v>96.23849477162123</v>
                </pt>
                <pt idx="335">
                  <v>99.24585777991309</v>
                </pt>
                <pt idx="336">
                  <v>102.65030899947</v>
                </pt>
                <pt idx="337">
                  <v>103.7184279886396</v>
                </pt>
                <pt idx="338">
                  <v>104.1462668263518</v>
                </pt>
                <pt idx="339">
                  <v>103.6506959493619</v>
                </pt>
                <pt idx="340">
                  <v>103.9185033652366</v>
                </pt>
                <pt idx="341">
                  <v>103.7522795370994</v>
                </pt>
                <pt idx="342">
                  <v>103.8630985684327</v>
                </pt>
                <pt idx="343">
                  <v>103.1982123790185</v>
                </pt>
                <pt idx="344">
                  <v>103.0196804984494</v>
                </pt>
                <pt idx="345">
                  <v>102.2562927678594</v>
                </pt>
                <pt idx="346">
                  <v>102.8042058997243</v>
                </pt>
                <pt idx="347">
                  <v>102.4594501910179</v>
                </pt>
                <pt idx="348">
                  <v>101.2897476141108</v>
                </pt>
                <pt idx="349">
                  <v>99.7691548069141</v>
                </pt>
                <pt idx="350">
                  <v>99.03347435088421</v>
                </pt>
                <pt idx="351">
                  <v>100.8649713183275</v>
                </pt>
                <pt idx="352">
                  <v>100.5386773736782</v>
                </pt>
                <pt idx="353">
                  <v>100.6217988827678</v>
                </pt>
                <pt idx="354">
                  <v>99.57830543618749</v>
                </pt>
                <pt idx="355">
                  <v>101.2004818311216</v>
                </pt>
                <pt idx="356">
                  <v>102.1085498938211</v>
                </pt>
                <pt idx="357">
                  <v>101.9915670839554</v>
                </pt>
                <pt idx="358">
                  <v>101.9792687838398</v>
                </pt>
                <pt idx="359">
                  <v>102.1793539127531</v>
                </pt>
                <pt idx="360">
                  <v>101.8622957262906</v>
                </pt>
                <pt idx="361">
                  <v>101.0219499505525</v>
                </pt>
                <pt idx="362">
                  <v>100.7941770517118</v>
                </pt>
                <pt idx="363">
                  <v>100.9480736373752</v>
                </pt>
                <pt idx="364">
                  <v>100.258571657688</v>
                </pt>
                <pt idx="365">
                  <v>100.5479131318649</v>
                </pt>
                <pt idx="366">
                  <v>99.87073839465154</v>
                </pt>
                <pt idx="367">
                  <v>99.34128702684372</v>
                </pt>
                <pt idx="368">
                  <v>99.62140249515029</v>
                </pt>
                <pt idx="369">
                  <v>99.24278548566782</v>
                </pt>
                <pt idx="370">
                  <v>100</v>
                </pt>
              </numCache>
            </numRef>
          </val>
          <smooth val="0"/>
        </ser>
        <dLbls>
          <showLegendKey val="0"/>
          <showVal val="0"/>
          <showCatName val="0"/>
          <showSerName val="0"/>
          <showPercent val="0"/>
          <showBubbleSize val="0"/>
        </dLbls>
        <smooth val="0"/>
        <axId val="1110631889"/>
        <axId val="1397486073"/>
      </lineChart>
      <dateAx>
        <axId val="111063188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Date</a:t>
                </a:r>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397486073"/>
        <crosses val="autoZero"/>
        <lblOffset val="100"/>
        <baseTimeUnit val="days"/>
      </dateAx>
      <valAx>
        <axId val="1397486073"/>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lang="en-US" b="0">
                    <a:solidFill>
                      <a:srgbClr val="000000"/>
                    </a:solidFill>
                    <a:latin typeface="+mn-lt"/>
                  </a:rPr>
                  <a:t>GBTC PnL</a:t>
                </a:r>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110631889"/>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sz="1800" b="0">
              <a:solidFill>
                <a:srgbClr val="1A1A1A"/>
              </a:solidFill>
              <a:latin typeface="+mn-lt"/>
            </a:defRPr>
          </a:pPr>
          <a:r>
            <a:t/>
          </a:r>
          <a:endParaRPr lang="en-US"/>
        </a:p>
      </txPr>
    </legend>
    <plotVisOnly val="1"/>
    <dispBlanksAs val="zero"/>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Equities</a:t>
            </a:r>
          </a:p>
        </rich>
      </tx>
      <overlay val="0"/>
    </title>
    <plotArea>
      <layout/>
      <lineChart>
        <grouping val="standard"/>
        <varyColors val="0"/>
        <ser>
          <idx val="0"/>
          <order val="0"/>
          <tx>
            <strRef>
              <f>Equities!$L$1</f>
              <strCache>
                <ptCount val="1"/>
                <pt idx="0">
                  <v>Equities Portfolio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Equities!$A$2:$A$1000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Equities!$L$2:$L$1000</f>
              <numCache>
                <formatCode>"$"#,##0.00</formatCode>
                <ptCount val="999"/>
                <pt idx="0">
                  <v>122.7069438827371</v>
                </pt>
                <pt idx="1">
                  <v>122.4837578040472</v>
                </pt>
                <pt idx="2">
                  <v>120.8949623944838</v>
                </pt>
                <pt idx="3">
                  <v>123.4978804435752</v>
                </pt>
                <pt idx="4">
                  <v>124.1080003923165</v>
                </pt>
                <pt idx="5">
                  <v>124.8007374495744</v>
                </pt>
                <pt idx="6">
                  <v>124.7368094040285</v>
                </pt>
                <pt idx="7">
                  <v>124.5351870576217</v>
                </pt>
                <pt idx="8">
                  <v>124.3204032905876</v>
                </pt>
                <pt idx="9">
                  <v>123.7415172544003</v>
                </pt>
                <pt idx="10">
                  <v>124.344999790874</v>
                </pt>
                <pt idx="11">
                  <v>124.4787935740888</v>
                </pt>
                <pt idx="12">
                  <v>124.2602867368701</v>
                </pt>
                <pt idx="13">
                  <v>122.9359444908876</v>
                </pt>
                <pt idx="14">
                  <v>123.463749781137</v>
                </pt>
                <pt idx="15">
                  <v>122.8228640003537</v>
                </pt>
                <pt idx="16">
                  <v>122.6876363104319</v>
                </pt>
                <pt idx="17">
                  <v>122.3770618611148</v>
                </pt>
                <pt idx="18">
                  <v>122.1095390640838</v>
                </pt>
                <pt idx="19">
                  <v>122.1046594294737</v>
                </pt>
                <pt idx="20">
                  <v>122.1115852625178</v>
                </pt>
                <pt idx="21">
                  <v>121.1971494676665</v>
                </pt>
                <pt idx="22">
                  <v>121.2773251511631</v>
                </pt>
                <pt idx="23">
                  <v>119.4746058976141</v>
                </pt>
                <pt idx="24">
                  <v>120.5886529989575</v>
                </pt>
                <pt idx="25">
                  <v>120.6233323889985</v>
                </pt>
                <pt idx="26">
                  <v>121.0599216717335</v>
                </pt>
                <pt idx="27">
                  <v>119.1985111422342</v>
                </pt>
                <pt idx="28">
                  <v>118.1500042072843</v>
                </pt>
                <pt idx="29">
                  <v>120.6718034032832</v>
                </pt>
                <pt idx="30">
                  <v>122.0620836188798</v>
                </pt>
                <pt idx="31">
                  <v>122.6967689123735</v>
                </pt>
                <pt idx="32">
                  <v>121.5355020954907</v>
                </pt>
                <pt idx="33">
                  <v>120.7316767593201</v>
                </pt>
                <pt idx="34">
                  <v>119.5640585017342</v>
                </pt>
                <pt idx="35">
                  <v>120.8530557829113</v>
                </pt>
                <pt idx="36">
                  <v>119.7299809337348</v>
                </pt>
                <pt idx="37">
                  <v>121.1676366629495</v>
                </pt>
                <pt idx="38">
                  <v>121.1155451154572</v>
                </pt>
                <pt idx="39">
                  <v>120.7540242077986</v>
                </pt>
                <pt idx="40">
                  <v>121.2728393619545</v>
                </pt>
                <pt idx="41">
                  <v>121.0783734152948</v>
                </pt>
                <pt idx="42">
                  <v>119.7833573309838</v>
                </pt>
                <pt idx="43">
                  <v>120.2650232670954</v>
                </pt>
                <pt idx="44">
                  <v>118.8820233387606</v>
                </pt>
                <pt idx="45">
                  <v>120.8542610147916</v>
                </pt>
                <pt idx="46">
                  <v>121.4509641438392</v>
                </pt>
                <pt idx="47">
                  <v>120.9364662689536</v>
                </pt>
                <pt idx="48">
                  <v>119.7102581672342</v>
                </pt>
                <pt idx="49">
                  <v>119.6570458188433</v>
                </pt>
                <pt idx="50">
                  <v>119.04035503281</v>
                </pt>
                <pt idx="51">
                  <v>119.4208813727396</v>
                </pt>
                <pt idx="52">
                  <v>118.8851731145522</v>
                </pt>
                <pt idx="53">
                  <v>118.3919128264869</v>
                </pt>
                <pt idx="54">
                  <v>118.1193056548335</v>
                </pt>
                <pt idx="55">
                  <v>119.1628966655677</v>
                </pt>
                <pt idx="56">
                  <v>117.468246883146</v>
                </pt>
                <pt idx="57">
                  <v>116.0167541915406</v>
                </pt>
                <pt idx="58">
                  <v>116.1083468145667</v>
                </pt>
                <pt idx="59">
                  <v>116.5644156772761</v>
                </pt>
                <pt idx="60">
                  <v>116.9839159309333</v>
                </pt>
                <pt idx="61">
                  <v>115.2487466086873</v>
                </pt>
                <pt idx="62">
                  <v>114.5016900634386</v>
                </pt>
                <pt idx="63">
                  <v>115.0501299815066</v>
                </pt>
                <pt idx="64">
                  <v>116.4535082113182</v>
                </pt>
                <pt idx="65">
                  <v>116.1326320400222</v>
                </pt>
                <pt idx="66">
                  <v>116.1157608751284</v>
                </pt>
                <pt idx="67">
                  <v>117.3273605946537</v>
                </pt>
                <pt idx="68">
                  <v>116.7037994594697</v>
                </pt>
                <pt idx="69">
                  <v>116.7390367431501</v>
                </pt>
                <pt idx="70">
                  <v>116.3807680223462</v>
                </pt>
                <pt idx="71">
                  <v>116.0392593340902</v>
                </pt>
                <pt idx="72">
                  <v>115.3761310977852</v>
                </pt>
                <pt idx="73">
                  <v>115.0516231381023</v>
                </pt>
                <pt idx="74">
                  <v>113.634031904679</v>
                </pt>
                <pt idx="75">
                  <v>114.2922365781609</v>
                </pt>
                <pt idx="76">
                  <v>113.2573150724551</v>
                </pt>
                <pt idx="77">
                  <v>114.3585932666713</v>
                </pt>
                <pt idx="78">
                  <v>115.3242855135765</v>
                </pt>
                <pt idx="79">
                  <v>115.8588090613866</v>
                </pt>
                <pt idx="80">
                  <v>113.2264698883673</v>
                </pt>
                <pt idx="81">
                  <v>114.8687806189889</v>
                </pt>
                <pt idx="82">
                  <v>117.2197893522845</v>
                </pt>
                <pt idx="83">
                  <v>116.6665742954163</v>
                </pt>
                <pt idx="84">
                  <v>116.4332857093376</v>
                </pt>
                <pt idx="85">
                  <v>116.7173902811941</v>
                </pt>
                <pt idx="86">
                  <v>116.430401253633</v>
                </pt>
                <pt idx="87">
                  <v>116.9010448354533</v>
                </pt>
                <pt idx="88">
                  <v>117.3530327716812</v>
                </pt>
                <pt idx="89">
                  <v>116.8849421993968</v>
                </pt>
                <pt idx="90">
                  <v>116.3933665392254</v>
                </pt>
                <pt idx="91">
                  <v>115.7559529841028</v>
                </pt>
                <pt idx="92">
                  <v>116.0191514745711</v>
                </pt>
                <pt idx="93">
                  <v>115.8291032714038</v>
                </pt>
                <pt idx="94">
                  <v>114.7503755566194</v>
                </pt>
                <pt idx="95">
                  <v>113.8752959284695</v>
                </pt>
                <pt idx="96">
                  <v>113.4341499348244</v>
                </pt>
                <pt idx="97">
                  <v>113.0808275047992</v>
                </pt>
                <pt idx="98">
                  <v>111.7241903923034</v>
                </pt>
                <pt idx="99">
                  <v>110.1585218540331</v>
                </pt>
                <pt idx="100">
                  <v>112.6677543347335</v>
                </pt>
                <pt idx="101">
                  <v>111.6944379429356</v>
                </pt>
                <pt idx="102">
                  <v>114.5600027044405</v>
                </pt>
                <pt idx="103">
                  <v>114.3994400070435</v>
                </pt>
                <pt idx="104">
                  <v>114.3144694991135</v>
                </pt>
                <pt idx="105">
                  <v>114.8109129481172</v>
                </pt>
                <pt idx="106">
                  <v>114.7396316745987</v>
                </pt>
                <pt idx="107">
                  <v>113.5523532158999</v>
                </pt>
                <pt idx="108">
                  <v>112.7758624204439</v>
                </pt>
                <pt idx="109">
                  <v>114.3899920055604</v>
                </pt>
                <pt idx="110">
                  <v>113.7430460929803</v>
                </pt>
                <pt idx="111">
                  <v>113.7280780487805</v>
                </pt>
                <pt idx="112">
                  <v>113.3405765399862</v>
                </pt>
                <pt idx="113">
                  <v>114.7242646599117</v>
                </pt>
                <pt idx="114">
                  <v>113.7529745331652</v>
                </pt>
                <pt idx="115">
                  <v>113.2512690605638</v>
                </pt>
                <pt idx="116">
                  <v>112.0542889369815</v>
                </pt>
                <pt idx="117">
                  <v>111.0537895364387</v>
                </pt>
                <pt idx="118">
                  <v>111.387360223161</v>
                </pt>
                <pt idx="119">
                  <v>111.6516421930232</v>
                </pt>
                <pt idx="120">
                  <v>111.4450894411817</v>
                </pt>
                <pt idx="121">
                  <v>111.1728927297585</v>
                </pt>
                <pt idx="122">
                  <v>110.288366950962</v>
                </pt>
                <pt idx="123">
                  <v>110.2242401624425</v>
                </pt>
                <pt idx="124">
                  <v>109.4201141689435</v>
                </pt>
                <pt idx="125">
                  <v>109.704458491709</v>
                </pt>
                <pt idx="126">
                  <v>110.7480428081402</v>
                </pt>
                <pt idx="127">
                  <v>111.3965186494958</v>
                </pt>
                <pt idx="128">
                  <v>110.4869387849451</v>
                </pt>
                <pt idx="129">
                  <v>110.2465380995644</v>
                </pt>
                <pt idx="130">
                  <v>109.0043476263011</v>
                </pt>
                <pt idx="131">
                  <v>108.9053870285875</v>
                </pt>
                <pt idx="132">
                  <v>109.1988877200386</v>
                </pt>
                <pt idx="133">
                  <v>108.9232468755372</v>
                </pt>
                <pt idx="134">
                  <v>109.0629930347351</v>
                </pt>
                <pt idx="135">
                  <v>108.6656817869571</v>
                </pt>
                <pt idx="136">
                  <v>109.3607470556003</v>
                </pt>
                <pt idx="137">
                  <v>108.5209632465854</v>
                </pt>
                <pt idx="138">
                  <v>108.3386638624616</v>
                </pt>
                <pt idx="139">
                  <v>108.2066019922079</v>
                </pt>
                <pt idx="140">
                  <v>106.2394348397499</v>
                </pt>
                <pt idx="141">
                  <v>108.1791258743144</v>
                </pt>
                <pt idx="142">
                  <v>107.6594751325338</v>
                </pt>
                <pt idx="143">
                  <v>107.8133455975214</v>
                </pt>
                <pt idx="144">
                  <v>105.8834792232683</v>
                </pt>
                <pt idx="145">
                  <v>105.6595008900359</v>
                </pt>
                <pt idx="146">
                  <v>105.5386781250593</v>
                </pt>
                <pt idx="147">
                  <v>104.8767990868689</v>
                </pt>
                <pt idx="148">
                  <v>105.4997949053912</v>
                </pt>
                <pt idx="149">
                  <v>105.6769578141679</v>
                </pt>
                <pt idx="150">
                  <v>104.3432136094221</v>
                </pt>
                <pt idx="151">
                  <v>102.8286796837012</v>
                </pt>
                <pt idx="152">
                  <v>104.3722109850811</v>
                </pt>
                <pt idx="153">
                  <v>103.5117233376482</v>
                </pt>
                <pt idx="154">
                  <v>103.2871867599001</v>
                </pt>
                <pt idx="155">
                  <v>100.2816834934795</v>
                </pt>
                <pt idx="156">
                  <v>100.1568722927378</v>
                </pt>
                <pt idx="157">
                  <v>97.64514870270131</v>
                </pt>
                <pt idx="158">
                  <v>96.75111652785932</v>
                </pt>
                <pt idx="159">
                  <v>94.4002032867956</v>
                </pt>
                <pt idx="160">
                  <v>93.39028550057671</v>
                </pt>
                <pt idx="161">
                  <v>93.97294875554982</v>
                </pt>
                <pt idx="162">
                  <v>93.38654519472945</v>
                </pt>
                <pt idx="163">
                  <v>96.13085246272638</v>
                </pt>
                <pt idx="164">
                  <v>96.78789319152426</v>
                </pt>
                <pt idx="165">
                  <v>98.53817143569866</v>
                </pt>
                <pt idx="166">
                  <v>98.01722642694553</v>
                </pt>
                <pt idx="167">
                  <v>97.72929269215109</v>
                </pt>
                <pt idx="168">
                  <v>97.91253076861138</v>
                </pt>
                <pt idx="169">
                  <v>97.61569070888048</v>
                </pt>
                <pt idx="170">
                  <v>98.30099216806808</v>
                </pt>
                <pt idx="171">
                  <v>98.17178022748945</v>
                </pt>
                <pt idx="172">
                  <v>98.70484892332962</v>
                </pt>
                <pt idx="173">
                  <v>98.88478138166724</v>
                </pt>
                <pt idx="174">
                  <v>99.67347405757114</v>
                </pt>
                <pt idx="175">
                  <v>98.84198610199505</v>
                </pt>
                <pt idx="176">
                  <v>98.27131396310438</v>
                </pt>
                <pt idx="177">
                  <v>97.48438789690931</v>
                </pt>
                <pt idx="178">
                  <v>96.22589249648971</v>
                </pt>
                <pt idx="179">
                  <v>97.1981018004814</v>
                </pt>
                <pt idx="180">
                  <v>95.6299749555006</v>
                </pt>
                <pt idx="181">
                  <v>96.08880008716505</v>
                </pt>
                <pt idx="182">
                  <v>95.54804808955467</v>
                </pt>
                <pt idx="183">
                  <v>95.83861614792895</v>
                </pt>
                <pt idx="184">
                  <v>96.20041336939865</v>
                </pt>
                <pt idx="185">
                  <v>94.76461419754408</v>
                </pt>
                <pt idx="186">
                  <v>94.02604558977993</v>
                </pt>
                <pt idx="187">
                  <v>93.97180704087287</v>
                </pt>
                <pt idx="188">
                  <v>95.07186590316756</v>
                </pt>
                <pt idx="189">
                  <v>94.59691046023015</v>
                </pt>
                <pt idx="190">
                  <v>96.59253788986992</v>
                </pt>
                <pt idx="191">
                  <v>97.50812753121656</v>
                </pt>
                <pt idx="192">
                  <v>97.77221067635264</v>
                </pt>
                <pt idx="193">
                  <v>97.86748213616735</v>
                </pt>
                <pt idx="194">
                  <v>97.34057284973913</v>
                </pt>
                <pt idx="195">
                  <v>96.54356393280469</v>
                </pt>
                <pt idx="196">
                  <v>95.8250498878011</v>
                </pt>
                <pt idx="197">
                  <v>97.1054901219873</v>
                </pt>
                <pt idx="198">
                  <v>95.49877305223974</v>
                </pt>
                <pt idx="199">
                  <v>97.03208060572582</v>
                </pt>
                <pt idx="200">
                  <v>97.38298178094689</v>
                </pt>
                <pt idx="201">
                  <v>99.93861946654366</v>
                </pt>
                <pt idx="202">
                  <v>98.50920896222084</v>
                </pt>
                <pt idx="203">
                  <v>98.19055779348463</v>
                </pt>
                <pt idx="204">
                  <v>98.73692731394317</v>
                </pt>
                <pt idx="205">
                  <v>98.12827608065811</v>
                </pt>
                <pt idx="206">
                  <v>98.6516380392073</v>
                </pt>
                <pt idx="207">
                  <v>98.00313057115955</v>
                </pt>
                <pt idx="208">
                  <v>97.89160899569248</v>
                </pt>
                <pt idx="209">
                  <v>96.7207706504467</v>
                </pt>
                <pt idx="210">
                  <v>97.11340047837885</v>
                </pt>
                <pt idx="211">
                  <v>97.33496504868975</v>
                </pt>
                <pt idx="212">
                  <v>97.63002639614839</v>
                </pt>
                <pt idx="213">
                  <v>97.41242563259257</v>
                </pt>
                <pt idx="214">
                  <v>96.85050217882817</v>
                </pt>
                <pt idx="215">
                  <v>97.06266711838796</v>
                </pt>
                <pt idx="216">
                  <v>97.65044287929885</v>
                </pt>
                <pt idx="217">
                  <v>95.92982622609077</v>
                </pt>
                <pt idx="218">
                  <v>95.78660076008009</v>
                </pt>
                <pt idx="219">
                  <v>95.31998410954583</v>
                </pt>
                <pt idx="220">
                  <v>95.59103505624569</v>
                </pt>
                <pt idx="221">
                  <v>95.23150490252789</v>
                </pt>
                <pt idx="222">
                  <v>94.88677273627576</v>
                </pt>
                <pt idx="223">
                  <v>94.26906096780615</v>
                </pt>
                <pt idx="224">
                  <v>92.86119238978175</v>
                </pt>
                <pt idx="225">
                  <v>94.19086033546078</v>
                </pt>
                <pt idx="226">
                  <v>95.25572814096779</v>
                </pt>
                <pt idx="227">
                  <v>94.28249329482982</v>
                </pt>
                <pt idx="228">
                  <v>95.00778066138938</v>
                </pt>
                <pt idx="229">
                  <v>93.75857447475425</v>
                </pt>
                <pt idx="230">
                  <v>94.25700902056853</v>
                </pt>
                <pt idx="231">
                  <v>95.15544472439404</v>
                </pt>
                <pt idx="232">
                  <v>95.00574897537194</v>
                </pt>
                <pt idx="233">
                  <v>94.32064306175391</v>
                </pt>
                <pt idx="234">
                  <v>93.82815746021643</v>
                </pt>
                <pt idx="235">
                  <v>93.49419036173643</v>
                </pt>
                <pt idx="236">
                  <v>94.14060535040041</v>
                </pt>
                <pt idx="237">
                  <v>92.87854561103518</v>
                </pt>
                <pt idx="238">
                  <v>91.69592220198419</v>
                </pt>
                <pt idx="239">
                  <v>92.42151362607788</v>
                </pt>
                <pt idx="240">
                  <v>91.36186959609483</v>
                </pt>
                <pt idx="241">
                  <v>92.16029642477885</v>
                </pt>
                <pt idx="242">
                  <v>91.67920359362164</v>
                </pt>
                <pt idx="243">
                  <v>92.84715001869067</v>
                </pt>
                <pt idx="244">
                  <v>91.69953998874927</v>
                </pt>
                <pt idx="245">
                  <v>90.67530240576656</v>
                </pt>
                <pt idx="246">
                  <v>90.27628134137026</v>
                </pt>
                <pt idx="247">
                  <v>90.09272418389864</v>
                </pt>
                <pt idx="248">
                  <v>89.0289560601795</v>
                </pt>
                <pt idx="249">
                  <v>90.57314311468306</v>
                </pt>
                <pt idx="250">
                  <v>89.50893556332993</v>
                </pt>
                <pt idx="251">
                  <v>91.84445065342106</v>
                </pt>
                <pt idx="252">
                  <v>91.42270829586178</v>
                </pt>
                <pt idx="253">
                  <v>90.2902210573038</v>
                </pt>
                <pt idx="254">
                  <v>90.94702806551967</v>
                </pt>
                <pt idx="255">
                  <v>91.22811293265538</v>
                </pt>
                <pt idx="256">
                  <v>91.22726907768821</v>
                </pt>
                <pt idx="257">
                  <v>89.8448564499911</v>
                </pt>
                <pt idx="258">
                  <v>89.36766282045879</v>
                </pt>
                <pt idx="259">
                  <v>87.89018743007369</v>
                </pt>
                <pt idx="260">
                  <v>93.30200671784212</v>
                </pt>
                <pt idx="261">
                  <v>93.60115204272608</v>
                </pt>
                <pt idx="262">
                  <v>94.75646220541256</v>
                </pt>
                <pt idx="263">
                  <v>93.44441412075383</v>
                </pt>
                <pt idx="264">
                  <v>91.44706692028174</v>
                </pt>
                <pt idx="265">
                  <v>91.763687419273</v>
                </pt>
                <pt idx="266">
                  <v>89.90788850298725</v>
                </pt>
                <pt idx="267">
                  <v>88.93616857967741</v>
                </pt>
                <pt idx="268">
                  <v>87.04043315431962</v>
                </pt>
                <pt idx="269">
                  <v>87.56961906840439</v>
                </pt>
                <pt idx="270">
                  <v>87.05584487760089</v>
                </pt>
                <pt idx="271">
                  <v>85.68824519027348</v>
                </pt>
                <pt idx="272">
                  <v>83.1212275605907</v>
                </pt>
                <pt idx="273">
                  <v>83.0403881883054</v>
                </pt>
                <pt idx="274">
                  <v>83.9165671266189</v>
                </pt>
                <pt idx="275">
                  <v>82.15897723098827</v>
                </pt>
                <pt idx="276">
                  <v>83.31450875172376</v>
                </pt>
                <pt idx="277">
                  <v>80.29170924943372</v>
                </pt>
                <pt idx="278">
                  <v>79.98113156127899</v>
                </pt>
                <pt idx="279">
                  <v>80.14264513787242</v>
                </pt>
                <pt idx="280">
                  <v>80.77939936347585</v>
                </pt>
                <pt idx="281">
                  <v>82.26922991281283</v>
                </pt>
                <pt idx="282">
                  <v>82.12450351639693</v>
                </pt>
                <pt idx="283">
                  <v>80.80657560848537</v>
                </pt>
                <pt idx="284">
                  <v>79.56750245486288</v>
                </pt>
                <pt idx="285">
                  <v>80.40986058456559</v>
                </pt>
                <pt idx="286">
                  <v>79.86774549236937</v>
                </pt>
                <pt idx="287">
                  <v>79.62870823454398</v>
                </pt>
                <pt idx="288">
                  <v>81.91549695933392</v>
                </pt>
                <pt idx="289">
                  <v>83.22254593932958</v>
                </pt>
                <pt idx="290">
                  <v>80.99332811452577</v>
                </pt>
                <pt idx="291">
                  <v>80.68802369985596</v>
                </pt>
                <pt idx="292">
                  <v>79.5477749563284</v>
                </pt>
                <pt idx="293">
                  <v>78.49045837901672</v>
                </pt>
                <pt idx="294">
                  <v>78.73176218264335</v>
                </pt>
                <pt idx="295">
                  <v>76.90341319231155</v>
                </pt>
                <pt idx="296">
                  <v>78.94697283954397</v>
                </pt>
                <pt idx="297">
                  <v>80.59423606521928</v>
                </pt>
                <pt idx="298">
                  <v>78.64462248219725</v>
                </pt>
                <pt idx="299">
                  <v>78.67612913772655</v>
                </pt>
                <pt idx="300">
                  <v>81.09228351457692</v>
                </pt>
                <pt idx="301">
                  <v>79.11042764744536</v>
                </pt>
                <pt idx="302">
                  <v>79.73757193581433</v>
                </pt>
                <pt idx="303">
                  <v>77.69203837835735</v>
                </pt>
                <pt idx="304">
                  <v>76.66291349105899</v>
                </pt>
                <pt idx="305">
                  <v>76.80346279757995</v>
                </pt>
                <pt idx="306">
                  <v>71.98305212144045</v>
                </pt>
                <pt idx="307">
                  <v>73.80681733805106</v>
                </pt>
                <pt idx="308">
                  <v>72.30768368997018</v>
                </pt>
                <pt idx="309">
                  <v>75.63565747528084</v>
                </pt>
                <pt idx="310">
                  <v>76.85324854378872</v>
                </pt>
                <pt idx="311">
                  <v>74.36924735427021</v>
                </pt>
                <pt idx="312">
                  <v>77.05370148714277</v>
                </pt>
                <pt idx="313">
                  <v>73.71622930621108</v>
                </pt>
                <pt idx="314">
                  <v>71.73331988738344</v>
                </pt>
                <pt idx="315">
                  <v>65.77646069685554</v>
                </pt>
                <pt idx="316">
                  <v>66.86451881630077</v>
                </pt>
                <pt idx="317">
                  <v>68.18391370656049</v>
                </pt>
                <pt idx="318">
                  <v>67.4090268569532</v>
                </pt>
                <pt idx="319">
                  <v>71.94884698316132</v>
                </pt>
                <pt idx="320">
                  <v>68.20802469717819</v>
                </pt>
                <pt idx="321">
                  <v>76.95014991337955</v>
                </pt>
                <pt idx="322">
                  <v>71.2615706962082</v>
                </pt>
                <pt idx="323">
                  <v>80.33270769698333</v>
                </pt>
                <pt idx="324">
                  <v>84.91714902336756</v>
                </pt>
                <pt idx="325">
                  <v>80.94117890574722</v>
                </pt>
                <pt idx="326">
                  <v>88.4058100299488</v>
                </pt>
                <pt idx="327">
                  <v>89.7983484868064</v>
                </pt>
                <pt idx="328">
                  <v>92.49149155257351</v>
                </pt>
                <pt idx="329">
                  <v>89.65192972977765</v>
                </pt>
                <pt idx="330">
                  <v>91.14732918648531</v>
                </pt>
                <pt idx="331">
                  <v>89.12036300211332</v>
                </pt>
                <pt idx="332">
                  <v>89.9978580150941</v>
                </pt>
                <pt idx="333">
                  <v>93.05727391143218</v>
                </pt>
                <pt idx="334">
                  <v>93.30627384663791</v>
                </pt>
                <pt idx="335">
                  <v>94.99023392392044</v>
                </pt>
                <pt idx="336">
                  <v>98.7657635947705</v>
                </pt>
                <pt idx="337">
                  <v>99.5784161250394</v>
                </pt>
                <pt idx="338">
                  <v>100.1968438589727</v>
                </pt>
                <pt idx="339">
                  <v>99.81784739931456</v>
                </pt>
                <pt idx="340">
                  <v>100.4370275425225</v>
                </pt>
                <pt idx="341">
                  <v>100.5014853638117</v>
                </pt>
                <pt idx="342">
                  <v>101.0542268438974</v>
                </pt>
                <pt idx="343">
                  <v>100.5607029970017</v>
                </pt>
                <pt idx="344">
                  <v>100.0558293654182</v>
                </pt>
                <pt idx="345">
                  <v>99.75914618390836</v>
                </pt>
                <pt idx="346">
                  <v>100.6692398423001</v>
                </pt>
                <pt idx="347">
                  <v>100.2274278359127</v>
                </pt>
                <pt idx="348">
                  <v>99.28876924403164</v>
                </pt>
                <pt idx="349">
                  <v>97.71177199988432</v>
                </pt>
                <pt idx="350">
                  <v>97.19486994795972</v>
                </pt>
                <pt idx="351">
                  <v>99.09856879195108</v>
                </pt>
                <pt idx="352">
                  <v>99.07906870441384</v>
                </pt>
                <pt idx="353">
                  <v>99.24791139198143</v>
                </pt>
                <pt idx="354">
                  <v>98.29000794958709</v>
                </pt>
                <pt idx="355">
                  <v>100.2340608820192</v>
                </pt>
                <pt idx="356">
                  <v>100.8367076075279</v>
                </pt>
                <pt idx="357">
                  <v>100.8650110214778</v>
                </pt>
                <pt idx="358">
                  <v>100.6710521457221</v>
                </pt>
                <pt idx="359">
                  <v>101.2697724642513</v>
                </pt>
                <pt idx="360">
                  <v>101.1192098483467</v>
                </pt>
                <pt idx="361">
                  <v>100.4769867482164</v>
                </pt>
                <pt idx="362">
                  <v>100.455790868488</v>
                </pt>
                <pt idx="363">
                  <v>100.3378846877926</v>
                </pt>
                <pt idx="364">
                  <v>99.72548444512394</v>
                </pt>
                <pt idx="365">
                  <v>99.93555215998478</v>
                </pt>
                <pt idx="366">
                  <v>99.48560290155123</v>
                </pt>
                <pt idx="367">
                  <v>99.10011354097259</v>
                </pt>
                <pt idx="368">
                  <v>99.29684656325273</v>
                </pt>
                <pt idx="369">
                  <v>98.91776506007658</v>
                </pt>
                <pt idx="370">
                  <v>100</v>
                </pt>
              </numCache>
            </numRef>
          </val>
          <smooth val="0"/>
        </ser>
        <dLbls>
          <showLegendKey val="0"/>
          <showVal val="0"/>
          <showCatName val="0"/>
          <showSerName val="0"/>
          <showPercent val="0"/>
          <showBubbleSize val="0"/>
        </dLbls>
        <smooth val="0"/>
        <axId val="362788571"/>
        <axId val="577114441"/>
      </lineChart>
      <dateAx>
        <axId val="362788571"/>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577114441"/>
        <crosses val="autoZero"/>
        <lblOffset val="100"/>
        <baseTimeUnit val="days"/>
      </dateAx>
      <valAx>
        <axId val="577114441"/>
        <scaling>
          <orientation val="minMax"/>
          <max val="150"/>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362788571"/>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Equities wBTC</a:t>
            </a:r>
          </a:p>
        </rich>
      </tx>
      <overlay val="0"/>
    </title>
    <plotArea>
      <layout/>
      <lineChart>
        <grouping val="standard"/>
        <varyColors val="0"/>
        <ser>
          <idx val="0"/>
          <order val="0"/>
          <tx>
            <strRef>
              <f>'Equities wBTC'!$L$1</f>
              <strCache>
                <ptCount val="1"/>
                <pt idx="0">
                  <v>Equities wBTC Portfolio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'Equities wBTC'!$A$2:$A$1000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'Equities wBTC'!$L$2:$L$1000</f>
              <numCache>
                <formatCode>"$"#,##0.00</formatCode>
                <ptCount val="999"/>
                <pt idx="0">
                  <v>126.131377318481</v>
                </pt>
                <pt idx="1">
                  <v>125.8532685422496</v>
                </pt>
                <pt idx="2">
                  <v>124.683041529995</v>
                </pt>
                <pt idx="3">
                  <v>127.5213520865456</v>
                </pt>
                <pt idx="4">
                  <v>128.2708162886873</v>
                </pt>
                <pt idx="5">
                  <v>129.1757190570036</v>
                </pt>
                <pt idx="6">
                  <v>129.0838027516898</v>
                </pt>
                <pt idx="7">
                  <v>128.4528737254415</v>
                </pt>
                <pt idx="8">
                  <v>128.1698829555145</v>
                </pt>
                <pt idx="9">
                  <v>127.5432892324263</v>
                </pt>
                <pt idx="10">
                  <v>127.639599418071</v>
                </pt>
                <pt idx="11">
                  <v>128.1693182494247</v>
                </pt>
                <pt idx="12">
                  <v>128.2046531125087</v>
                </pt>
                <pt idx="13">
                  <v>127.1539353987122</v>
                </pt>
                <pt idx="14">
                  <v>127.457658196074</v>
                </pt>
                <pt idx="15">
                  <v>126.5331528072657</v>
                </pt>
                <pt idx="16">
                  <v>126.527772705625</v>
                </pt>
                <pt idx="17">
                  <v>126.6429095046266</v>
                </pt>
                <pt idx="18">
                  <v>126.3023318803781</v>
                </pt>
                <pt idx="19">
                  <v>126.1960218688586</v>
                </pt>
                <pt idx="20">
                  <v>126.5045359196702</v>
                </pt>
                <pt idx="21">
                  <v>125.0370869624936</v>
                </pt>
                <pt idx="22">
                  <v>125.6705711009632</v>
                </pt>
                <pt idx="23">
                  <v>123.8103059820822</v>
                </pt>
                <pt idx="24">
                  <v>125.2422294069806</v>
                </pt>
                <pt idx="25">
                  <v>125.4869147339905</v>
                </pt>
                <pt idx="26">
                  <v>126.6556769819958</v>
                </pt>
                <pt idx="27">
                  <v>124.3996310314917</v>
                </pt>
                <pt idx="28">
                  <v>124.2668520765058</v>
                </pt>
                <pt idx="29">
                  <v>127.2970645101287</v>
                </pt>
                <pt idx="30">
                  <v>128.5431826277544</v>
                </pt>
                <pt idx="31">
                  <v>129.6683476418457</v>
                </pt>
                <pt idx="32">
                  <v>128.2096503911259</v>
                </pt>
                <pt idx="33">
                  <v>127.5785965327423</v>
                </pt>
                <pt idx="34">
                  <v>126.1070634136818</v>
                </pt>
                <pt idx="35">
                  <v>127.9180794950397</v>
                </pt>
                <pt idx="36">
                  <v>126.7404218212325</v>
                </pt>
                <pt idx="37">
                  <v>127.4328288799226</v>
                </pt>
                <pt idx="38">
                  <v>127.983022653011</v>
                </pt>
                <pt idx="39">
                  <v>127.6974132807718</v>
                </pt>
                <pt idx="40">
                  <v>128.0834460196454</v>
                </pt>
                <pt idx="41">
                  <v>127.2293027012834</v>
                </pt>
                <pt idx="42">
                  <v>125.7535242642521</v>
                </pt>
                <pt idx="43">
                  <v>126.9854836323747</v>
                </pt>
                <pt idx="44">
                  <v>125.9352587781529</v>
                </pt>
                <pt idx="45">
                  <v>128.0546051822764</v>
                </pt>
                <pt idx="46">
                  <v>129.2852145313056</v>
                </pt>
                <pt idx="47">
                  <v>129.0096369440922</v>
                </pt>
                <pt idx="48">
                  <v>127.5950554225452</v>
                </pt>
                <pt idx="49">
                  <v>128.1873781014855</v>
                </pt>
                <pt idx="50">
                  <v>126.9878322261148</v>
                </pt>
                <pt idx="51">
                  <v>126.9622752950056</v>
                </pt>
                <pt idx="52">
                  <v>126.3218201418941</v>
                </pt>
                <pt idx="53">
                  <v>125.5577634573979</v>
                </pt>
                <pt idx="54">
                  <v>125.862553476026</v>
                </pt>
                <pt idx="55">
                  <v>127.328460922351</v>
                </pt>
                <pt idx="56">
                  <v>125.2673137814025</v>
                </pt>
                <pt idx="57">
                  <v>123.6825181042313</v>
                </pt>
                <pt idx="58">
                  <v>123.9193531912955</v>
                </pt>
                <pt idx="59">
                  <v>124.1110624120417</v>
                </pt>
                <pt idx="60">
                  <v>123.9566008009918</v>
                </pt>
                <pt idx="61">
                  <v>121.8846770636924</v>
                </pt>
                <pt idx="62">
                  <v>121.2428113290284</v>
                </pt>
                <pt idx="63">
                  <v>122.1119720167464</v>
                </pt>
                <pt idx="64">
                  <v>124.0112168663439</v>
                </pt>
                <pt idx="65">
                  <v>124.3445903037828</v>
                </pt>
                <pt idx="66">
                  <v>123.9247765296706</v>
                </pt>
                <pt idx="67">
                  <v>125.3400069526511</v>
                </pt>
                <pt idx="68">
                  <v>124.3254231066754</v>
                </pt>
                <pt idx="69">
                  <v>124.6458461168148</v>
                </pt>
                <pt idx="70">
                  <v>124.0335527426125</v>
                </pt>
                <pt idx="71">
                  <v>124.1294973237781</v>
                </pt>
                <pt idx="72">
                  <v>123.1229323644011</v>
                </pt>
                <pt idx="73">
                  <v>122.5589313098277</v>
                </pt>
                <pt idx="74">
                  <v>120.4633563885147</v>
                </pt>
                <pt idx="75">
                  <v>120.8109355482854</v>
                </pt>
                <pt idx="76">
                  <v>119.3404106095261</v>
                </pt>
                <pt idx="77">
                  <v>121.3199060969945</v>
                </pt>
                <pt idx="78">
                  <v>121.8876541256096</v>
                </pt>
                <pt idx="79">
                  <v>122.733708880353</v>
                </pt>
                <pt idx="80">
                  <v>119.6483737798914</v>
                </pt>
                <pt idx="81">
                  <v>121.7241325563205</v>
                </pt>
                <pt idx="82">
                  <v>124.5592372488423</v>
                </pt>
                <pt idx="83">
                  <v>123.5331170343684</v>
                </pt>
                <pt idx="84">
                  <v>124.7431774011411</v>
                </pt>
                <pt idx="85">
                  <v>125.6245243517882</v>
                </pt>
                <pt idx="86">
                  <v>124.6275546333247</v>
                </pt>
                <pt idx="87">
                  <v>125.311062997508</v>
                </pt>
                <pt idx="88">
                  <v>125.0489400996548</v>
                </pt>
                <pt idx="89">
                  <v>124.3252770889622</v>
                </pt>
                <pt idx="90">
                  <v>123.6700224321144</v>
                </pt>
                <pt idx="91">
                  <v>122.4688619976119</v>
                </pt>
                <pt idx="92">
                  <v>123.2826239768886</v>
                </pt>
                <pt idx="93">
                  <v>122.6800123990244</v>
                </pt>
                <pt idx="94">
                  <v>120.1494208631197</v>
                </pt>
                <pt idx="95">
                  <v>119.3025046474371</v>
                </pt>
                <pt idx="96">
                  <v>118.8867732121178</v>
                </pt>
                <pt idx="97">
                  <v>118.30190813734</v>
                </pt>
                <pt idx="98">
                  <v>116.4299066717571</v>
                </pt>
                <pt idx="99">
                  <v>115.026820529982</v>
                </pt>
                <pt idx="100">
                  <v>117.3019861400132</v>
                </pt>
                <pt idx="101">
                  <v>115.9139461858216</v>
                </pt>
                <pt idx="102">
                  <v>118.7602116864302</v>
                </pt>
                <pt idx="103">
                  <v>118.8958542340054</v>
                </pt>
                <pt idx="104">
                  <v>119.0753165543711</v>
                </pt>
                <pt idx="105">
                  <v>119.0915686147977</v>
                </pt>
                <pt idx="106">
                  <v>119.6632736656451</v>
                </pt>
                <pt idx="107">
                  <v>119.0022634063832</v>
                </pt>
                <pt idx="108">
                  <v>118.4789613262425</v>
                </pt>
                <pt idx="109">
                  <v>120.8564727645747</v>
                </pt>
                <pt idx="110">
                  <v>119.6214864918111</v>
                </pt>
                <pt idx="111">
                  <v>119.3379459757932</v>
                </pt>
                <pt idx="112">
                  <v>118.6705434557961</v>
                </pt>
                <pt idx="113">
                  <v>121.3530243742235</v>
                </pt>
                <pt idx="114">
                  <v>120.4996876219346</v>
                </pt>
                <pt idx="115">
                  <v>119.8100188216478</v>
                </pt>
                <pt idx="116">
                  <v>117.7813693397689</v>
                </pt>
                <pt idx="117">
                  <v>115.981968031738</v>
                </pt>
                <pt idx="118">
                  <v>115.7315874137985</v>
                </pt>
                <pt idx="119">
                  <v>116.1610784623835</v>
                </pt>
                <pt idx="120">
                  <v>115.4275484379098</v>
                </pt>
                <pt idx="121">
                  <v>115.2289837373083</v>
                </pt>
                <pt idx="122">
                  <v>113.7750188903066</v>
                </pt>
                <pt idx="123">
                  <v>113.9994478006074</v>
                </pt>
                <pt idx="124">
                  <v>113.491218283477</v>
                </pt>
                <pt idx="125">
                  <v>113.8540043962882</v>
                </pt>
                <pt idx="126">
                  <v>114.6281755494767</v>
                </pt>
                <pt idx="127">
                  <v>115.0357212456932</v>
                </pt>
                <pt idx="128">
                  <v>113.6811382745995</v>
                </pt>
                <pt idx="129">
                  <v>112.9640804416048</v>
                </pt>
                <pt idx="130">
                  <v>111.5553726374705</v>
                </pt>
                <pt idx="131">
                  <v>111.1458665615045</v>
                </pt>
                <pt idx="132">
                  <v>111.5966185019823</v>
                </pt>
                <pt idx="133">
                  <v>111.0619545633815</v>
                </pt>
                <pt idx="134">
                  <v>111.3668975753042</v>
                </pt>
                <pt idx="135">
                  <v>111.2575008834609</v>
                </pt>
                <pt idx="136">
                  <v>112.0849973159317</v>
                </pt>
                <pt idx="137">
                  <v>111.4044269933753</v>
                </pt>
                <pt idx="138">
                  <v>111.1102002579081</v>
                </pt>
                <pt idx="139">
                  <v>111.0459089773623</v>
                </pt>
                <pt idx="140">
                  <v>109.0056177532439</v>
                </pt>
                <pt idx="141">
                  <v>110.0968523320643</v>
                </pt>
                <pt idx="142">
                  <v>109.9665754867488</v>
                </pt>
                <pt idx="143">
                  <v>110.3991531203255</v>
                </pt>
                <pt idx="144">
                  <v>108.4550012830395</v>
                </pt>
                <pt idx="145">
                  <v>108.0670895796928</v>
                </pt>
                <pt idx="146">
                  <v>107.7337934419052</v>
                </pt>
                <pt idx="147">
                  <v>106.9953762359042</v>
                </pt>
                <pt idx="148">
                  <v>107.7067716660208</v>
                </pt>
                <pt idx="149">
                  <v>107.6369164168802</v>
                </pt>
                <pt idx="150">
                  <v>106.1540050669348</v>
                </pt>
                <pt idx="151">
                  <v>104.7148209170171</v>
                </pt>
                <pt idx="152">
                  <v>106.1008007526356</v>
                </pt>
                <pt idx="153">
                  <v>105.0624309462301</v>
                </pt>
                <pt idx="154">
                  <v>104.9502849735391</v>
                </pt>
                <pt idx="155">
                  <v>102.0744509102502</v>
                </pt>
                <pt idx="156">
                  <v>101.9007598098504</v>
                </pt>
                <pt idx="157">
                  <v>99.16355417892768</v>
                </pt>
                <pt idx="158">
                  <v>98.19834602054293</v>
                </pt>
                <pt idx="159">
                  <v>95.89961377132823</v>
                </pt>
                <pt idx="160">
                  <v>94.88040866167707</v>
                </pt>
                <pt idx="161">
                  <v>95.43177557684812</v>
                </pt>
                <pt idx="162">
                  <v>94.78837859575583</v>
                </pt>
                <pt idx="163">
                  <v>97.63437839758996</v>
                </pt>
                <pt idx="164">
                  <v>98.03908231244837</v>
                </pt>
                <pt idx="165">
                  <v>99.76310638296016</v>
                </pt>
                <pt idx="166">
                  <v>99.29602818091726</v>
                </pt>
                <pt idx="167">
                  <v>98.95038337695676</v>
                </pt>
                <pt idx="168">
                  <v>98.94478265670624</v>
                </pt>
                <pt idx="169">
                  <v>98.56310948358559</v>
                </pt>
                <pt idx="170">
                  <v>99.16294345096057</v>
                </pt>
                <pt idx="171">
                  <v>99.03942908798685</v>
                </pt>
                <pt idx="172">
                  <v>99.5175092721864</v>
                </pt>
                <pt idx="173">
                  <v>99.72857733011514</v>
                </pt>
                <pt idx="174">
                  <v>100.5590110444519</v>
                </pt>
                <pt idx="175">
                  <v>99.5717623255027</v>
                </pt>
                <pt idx="176">
                  <v>99.02656756192845</v>
                </pt>
                <pt idx="177">
                  <v>98.0841521536436</v>
                </pt>
                <pt idx="178">
                  <v>96.82103794362881</v>
                </pt>
                <pt idx="179">
                  <v>97.86043102535382</v>
                </pt>
                <pt idx="180">
                  <v>96.23687871462671</v>
                </pt>
                <pt idx="181">
                  <v>96.6907011685643</v>
                </pt>
                <pt idx="182">
                  <v>96.1768574433993</v>
                </pt>
                <pt idx="183">
                  <v>96.47434517638666</v>
                </pt>
                <pt idx="184">
                  <v>96.85515152975989</v>
                </pt>
                <pt idx="185">
                  <v>95.45404724021998</v>
                </pt>
                <pt idx="186">
                  <v>94.71527896608359</v>
                </pt>
                <pt idx="187">
                  <v>94.55659083751539</v>
                </pt>
                <pt idx="188">
                  <v>95.76420896725159</v>
                </pt>
                <pt idx="189">
                  <v>95.27194176573266</v>
                </pt>
                <pt idx="190">
                  <v>97.35041673881507</v>
                </pt>
                <pt idx="191">
                  <v>98.28798682125577</v>
                </pt>
                <pt idx="192">
                  <v>98.57254480944042</v>
                </pt>
                <pt idx="193">
                  <v>98.64571050562859</v>
                </pt>
                <pt idx="194">
                  <v>98.10978756526369</v>
                </pt>
                <pt idx="195">
                  <v>97.20443303020357</v>
                </pt>
                <pt idx="196">
                  <v>96.52489218459684</v>
                </pt>
                <pt idx="197">
                  <v>97.82146416113491</v>
                </pt>
                <pt idx="198">
                  <v>96.15463732111779</v>
                </pt>
                <pt idx="199">
                  <v>97.83411819363241</v>
                </pt>
                <pt idx="200">
                  <v>98.18163555047326</v>
                </pt>
                <pt idx="201">
                  <v>100.9198033324402</v>
                </pt>
                <pt idx="202">
                  <v>99.63495428643412</v>
                </pt>
                <pt idx="203">
                  <v>99.26093250928909</v>
                </pt>
                <pt idx="204">
                  <v>99.7370764117528</v>
                </pt>
                <pt idx="205">
                  <v>99.07928427027528</v>
                </pt>
                <pt idx="206">
                  <v>99.68878076185226</v>
                </pt>
                <pt idx="207">
                  <v>98.97669263514851</v>
                </pt>
                <pt idx="208">
                  <v>99.00218222917812</v>
                </pt>
                <pt idx="209">
                  <v>97.82259066963732</v>
                </pt>
                <pt idx="210">
                  <v>98.31835360654149</v>
                </pt>
                <pt idx="211">
                  <v>98.45200824213232</v>
                </pt>
                <pt idx="212">
                  <v>98.87046321825127</v>
                </pt>
                <pt idx="213">
                  <v>98.7237956390811</v>
                </pt>
                <pt idx="214">
                  <v>97.91654163862692</v>
                </pt>
                <pt idx="215">
                  <v>98.07101282589784</v>
                </pt>
                <pt idx="216">
                  <v>98.64940804062064</v>
                </pt>
                <pt idx="217">
                  <v>96.84990138909038</v>
                </pt>
                <pt idx="218">
                  <v>96.92311001935556</v>
                </pt>
                <pt idx="219">
                  <v>96.34507156594773</v>
                </pt>
                <pt idx="220">
                  <v>96.8714552446877</v>
                </pt>
                <pt idx="221">
                  <v>96.40453608838847</v>
                </pt>
                <pt idx="222">
                  <v>95.94467415275039</v>
                </pt>
                <pt idx="223">
                  <v>95.36254385028153</v>
                </pt>
                <pt idx="224">
                  <v>93.87710909040118</v>
                </pt>
                <pt idx="225">
                  <v>95.07592976125592</v>
                </pt>
                <pt idx="226">
                  <v>96.14832079028182</v>
                </pt>
                <pt idx="227">
                  <v>95.22351905330211</v>
                </pt>
                <pt idx="228">
                  <v>95.8664985379347</v>
                </pt>
                <pt idx="229">
                  <v>94.30332367718181</v>
                </pt>
                <pt idx="230">
                  <v>94.81495839653819</v>
                </pt>
                <pt idx="231">
                  <v>95.62284989563338</v>
                </pt>
                <pt idx="232">
                  <v>95.4359258986361</v>
                </pt>
                <pt idx="233">
                  <v>94.67651010755691</v>
                </pt>
                <pt idx="234">
                  <v>94.21396818101995</v>
                </pt>
                <pt idx="235">
                  <v>93.84177750631036</v>
                </pt>
                <pt idx="236">
                  <v>94.5085714581143</v>
                </pt>
                <pt idx="237">
                  <v>93.31525464491475</v>
                </pt>
                <pt idx="238">
                  <v>92.1249946471499</v>
                </pt>
                <pt idx="239">
                  <v>92.867897688604</v>
                </pt>
                <pt idx="240">
                  <v>91.84670471004813</v>
                </pt>
                <pt idx="241">
                  <v>92.71962130171542</v>
                </pt>
                <pt idx="242">
                  <v>92.13747418633386</v>
                </pt>
                <pt idx="243">
                  <v>93.32286382104188</v>
                </pt>
                <pt idx="244">
                  <v>92.08532508440675</v>
                </pt>
                <pt idx="245">
                  <v>91.14975933584547</v>
                </pt>
                <pt idx="246">
                  <v>90.72758824906926</v>
                </pt>
                <pt idx="247">
                  <v>90.52516790760633</v>
                </pt>
                <pt idx="248">
                  <v>89.51682998995348</v>
                </pt>
                <pt idx="249">
                  <v>91.12056100555679</v>
                </pt>
                <pt idx="250">
                  <v>90.08359476296266</v>
                </pt>
                <pt idx="251">
                  <v>92.52411472068741</v>
                </pt>
                <pt idx="252">
                  <v>92.03726992706294</v>
                </pt>
                <pt idx="253">
                  <v>90.87383766625628</v>
                </pt>
                <pt idx="254">
                  <v>91.57154444904816</v>
                </pt>
                <pt idx="255">
                  <v>91.87096943415426</v>
                </pt>
                <pt idx="256">
                  <v>91.90867207159805</v>
                </pt>
                <pt idx="257">
                  <v>90.54417608444422</v>
                </pt>
                <pt idx="258">
                  <v>90.07226066010678</v>
                </pt>
                <pt idx="259">
                  <v>88.6019098065925</v>
                </pt>
                <pt idx="260">
                  <v>94.2135668426384</v>
                </pt>
                <pt idx="261">
                  <v>94.36442799516787</v>
                </pt>
                <pt idx="262">
                  <v>95.51180700165466</v>
                </pt>
                <pt idx="263">
                  <v>94.15834941270191</v>
                </pt>
                <pt idx="264">
                  <v>92.28024813452261</v>
                </pt>
                <pt idx="265">
                  <v>92.51881105535232</v>
                </pt>
                <pt idx="266">
                  <v>90.70494686717174</v>
                </pt>
                <pt idx="267">
                  <v>89.72242680286193</v>
                </pt>
                <pt idx="268">
                  <v>87.78181913820782</v>
                </pt>
                <pt idx="269">
                  <v>88.3011875643332</v>
                </pt>
                <pt idx="270">
                  <v>87.73121021195567</v>
                </pt>
                <pt idx="271">
                  <v>86.31645534700584</v>
                </pt>
                <pt idx="272">
                  <v>83.87816854567808</v>
                </pt>
                <pt idx="273">
                  <v>83.7835041699921</v>
                </pt>
                <pt idx="274">
                  <v>84.76778102573465</v>
                </pt>
                <pt idx="275">
                  <v>83.07132941462869</v>
                </pt>
                <pt idx="276">
                  <v>84.20952796255317</v>
                </pt>
                <pt idx="277">
                  <v>81.16440127986515</v>
                </pt>
                <pt idx="278">
                  <v>80.99945970064174</v>
                </pt>
                <pt idx="279">
                  <v>81.04764831794719</v>
                </pt>
                <pt idx="280">
                  <v>81.56582867377557</v>
                </pt>
                <pt idx="281">
                  <v>82.96940199043642</v>
                </pt>
                <pt idx="282">
                  <v>83.04489160274869</v>
                </pt>
                <pt idx="283">
                  <v>81.84541682398215</v>
                </pt>
                <pt idx="284">
                  <v>80.39466660976923</v>
                </pt>
                <pt idx="285">
                  <v>81.08905102166176</v>
                </pt>
                <pt idx="286">
                  <v>80.54378946035976</v>
                </pt>
                <pt idx="287">
                  <v>80.21341294937167</v>
                </pt>
                <pt idx="288">
                  <v>82.54202766283865</v>
                </pt>
                <pt idx="289">
                  <v>83.77871902843511</v>
                </pt>
                <pt idx="290">
                  <v>81.35737556122892</v>
                </pt>
                <pt idx="291">
                  <v>81.13089883307993</v>
                </pt>
                <pt idx="292">
                  <v>79.96170118912632</v>
                </pt>
                <pt idx="293">
                  <v>78.93246240558709</v>
                </pt>
                <pt idx="294">
                  <v>78.99815417095633</v>
                </pt>
                <pt idx="295">
                  <v>77.14835823502838</v>
                </pt>
                <pt idx="296">
                  <v>79.13494869807862</v>
                </pt>
                <pt idx="297">
                  <v>80.7932172610831</v>
                </pt>
                <pt idx="298">
                  <v>78.90480276902444</v>
                </pt>
                <pt idx="299">
                  <v>78.8390323134426</v>
                </pt>
                <pt idx="300">
                  <v>81.25371881073045</v>
                </pt>
                <pt idx="301">
                  <v>79.28655318762091</v>
                </pt>
                <pt idx="302">
                  <v>80.00767377031094</v>
                </pt>
                <pt idx="303">
                  <v>78.00222171245645</v>
                </pt>
                <pt idx="304">
                  <v>76.95281941275326</v>
                </pt>
                <pt idx="305">
                  <v>77.1457717578719</v>
                </pt>
                <pt idx="306">
                  <v>72.30932137721283</v>
                </pt>
                <pt idx="307">
                  <v>74.15084289752917</v>
                </pt>
                <pt idx="308">
                  <v>72.44393309627476</v>
                </pt>
                <pt idx="309">
                  <v>75.83946847781328</v>
                </pt>
                <pt idx="310">
                  <v>77.02563778555671</v>
                </pt>
                <pt idx="311">
                  <v>74.62588909508398</v>
                </pt>
                <pt idx="312">
                  <v>77.2813546114522</v>
                </pt>
                <pt idx="313">
                  <v>73.99206481398635</v>
                </pt>
                <pt idx="314">
                  <v>72.07649302140352</v>
                </pt>
                <pt idx="315">
                  <v>66.1413175458012</v>
                </pt>
                <pt idx="316">
                  <v>67.17734050774048</v>
                </pt>
                <pt idx="317">
                  <v>68.51453845960872</v>
                </pt>
                <pt idx="318">
                  <v>67.52759070221923</v>
                </pt>
                <pt idx="319">
                  <v>72.01623081976729</v>
                </pt>
                <pt idx="320">
                  <v>68.22606974025436</v>
                </pt>
                <pt idx="321">
                  <v>76.9838675894909</v>
                </pt>
                <pt idx="322">
                  <v>71.39941405305832</v>
                </pt>
                <pt idx="323">
                  <v>80.74613813416016</v>
                </pt>
                <pt idx="324">
                  <v>85.38399329177645</v>
                </pt>
                <pt idx="325">
                  <v>81.39435445524373</v>
                </pt>
                <pt idx="326">
                  <v>89.06844468401084</v>
                </pt>
                <pt idx="327">
                  <v>90.5058845376998</v>
                </pt>
                <pt idx="328">
                  <v>92.9913372243977</v>
                </pt>
                <pt idx="329">
                  <v>90.18685003195129</v>
                </pt>
                <pt idx="330">
                  <v>91.72654782011661</v>
                </pt>
                <pt idx="331">
                  <v>89.63506131648012</v>
                </pt>
                <pt idx="332">
                  <v>90.62345405464212</v>
                </pt>
                <pt idx="333">
                  <v>93.60878322381333</v>
                </pt>
                <pt idx="334">
                  <v>93.88694289683309</v>
                </pt>
                <pt idx="335">
                  <v>95.76838793385863</v>
                </pt>
                <pt idx="336">
                  <v>99.64048014836776</v>
                </pt>
                <pt idx="337">
                  <v>100.4024090560961</v>
                </pt>
                <pt idx="338">
                  <v>101.16193631387</v>
                </pt>
                <pt idx="339">
                  <v>100.8506548762948</v>
                </pt>
                <pt idx="340">
                  <v>101.4131788963019</v>
                </pt>
                <pt idx="341">
                  <v>101.3529856397455</v>
                </pt>
                <pt idx="342">
                  <v>102.0722480277051</v>
                </pt>
                <pt idx="343">
                  <v>101.494961624979</v>
                </pt>
                <pt idx="344">
                  <v>100.8444656091475</v>
                </pt>
                <pt idx="345">
                  <v>100.4789244046836</v>
                </pt>
                <pt idx="346">
                  <v>101.3584493649663</v>
                </pt>
                <pt idx="347">
                  <v>100.8884901025845</v>
                </pt>
                <pt idx="348">
                  <v>99.78064071288995</v>
                </pt>
                <pt idx="349">
                  <v>98.23575707402141</v>
                </pt>
                <pt idx="350">
                  <v>97.78581907919144</v>
                </pt>
                <pt idx="351">
                  <v>99.74178950819213</v>
                </pt>
                <pt idx="352">
                  <v>99.64175485429877</v>
                </pt>
                <pt idx="353">
                  <v>99.66144836019946</v>
                </pt>
                <pt idx="354">
                  <v>98.6615224919974</v>
                </pt>
                <pt idx="355">
                  <v>100.5125048560069</v>
                </pt>
                <pt idx="356">
                  <v>101.0140066174751</v>
                </pt>
                <pt idx="357">
                  <v>101.1433892396142</v>
                </pt>
                <pt idx="358">
                  <v>100.9918134312054</v>
                </pt>
                <pt idx="359">
                  <v>101.6435830201447</v>
                </pt>
                <pt idx="360">
                  <v>101.4285495201704</v>
                </pt>
                <pt idx="361">
                  <v>100.8476514958653</v>
                </pt>
                <pt idx="362">
                  <v>100.8342923513254</v>
                </pt>
                <pt idx="363">
                  <v>100.6072525077013</v>
                </pt>
                <pt idx="364">
                  <v>100.0341134566426</v>
                </pt>
                <pt idx="365">
                  <v>100.1846391783369</v>
                </pt>
                <pt idx="366">
                  <v>99.7455744971257</v>
                </pt>
                <pt idx="367">
                  <v>99.51210807845951</v>
                </pt>
                <pt idx="368">
                  <v>99.49724348886409</v>
                </pt>
                <pt idx="369">
                  <v>99.04866023831076</v>
                </pt>
                <pt idx="370">
                  <v>100</v>
                </pt>
              </numCache>
            </numRef>
          </val>
          <smooth val="0"/>
        </ser>
        <dLbls>
          <showLegendKey val="0"/>
          <showVal val="0"/>
          <showCatName val="0"/>
          <showSerName val="0"/>
          <showPercent val="0"/>
          <showBubbleSize val="0"/>
        </dLbls>
        <smooth val="0"/>
        <axId val="2023166702"/>
        <axId val="219800954"/>
      </lineChart>
      <dateAx>
        <axId val="202316670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219800954"/>
        <crosses val="autoZero"/>
        <lblOffset val="100"/>
        <baseTimeUnit val="days"/>
      </dateAx>
      <valAx>
        <axId val="219800954"/>
        <scaling>
          <orientation val="minMax"/>
          <max val="150"/>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2023166702"/>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Asset Classes</a:t>
            </a:r>
          </a:p>
        </rich>
      </tx>
      <overlay val="0"/>
    </title>
    <plotArea>
      <layout/>
      <lineChart>
        <grouping val="standard"/>
        <varyColors val="0"/>
        <ser>
          <idx val="0"/>
          <order val="0"/>
          <tx>
            <strRef>
              <f>'Asset Classes'!$L$1</f>
              <strCache>
                <ptCount val="1"/>
                <pt idx="0">
                  <v>Asset Classes Portfolio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'Asset Classes'!$A$2:$A$1000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'Asset Classes'!$L$2:$L$1000</f>
              <numCache>
                <formatCode>"$"#,##0.00</formatCode>
                <ptCount val="999"/>
                <pt idx="0">
                  <v>118.0769270312719</v>
                </pt>
                <pt idx="1">
                  <v>117.9389826910022</v>
                </pt>
                <pt idx="2">
                  <v>116.9613905547356</v>
                </pt>
                <pt idx="3">
                  <v>117.7152124311275</v>
                </pt>
                <pt idx="4">
                  <v>118.8226334051172</v>
                </pt>
                <pt idx="5">
                  <v>119.9930043753473</v>
                </pt>
                <pt idx="6">
                  <v>120.2215022115258</v>
                </pt>
                <pt idx="7">
                  <v>120.4702635385999</v>
                </pt>
                <pt idx="8">
                  <v>120.9118335481876</v>
                </pt>
                <pt idx="9">
                  <v>120.4052014674393</v>
                </pt>
                <pt idx="10">
                  <v>120.4400965534636</v>
                </pt>
                <pt idx="11">
                  <v>120.4572720393958</v>
                </pt>
                <pt idx="12">
                  <v>120.3633429899603</v>
                </pt>
                <pt idx="13">
                  <v>119.3318415592863</v>
                </pt>
                <pt idx="14">
                  <v>120.3943192536315</v>
                </pt>
                <pt idx="15">
                  <v>120.0839969219995</v>
                </pt>
                <pt idx="16">
                  <v>120.2403422309891</v>
                </pt>
                <pt idx="17">
                  <v>120.0096228219018</v>
                </pt>
                <pt idx="18">
                  <v>120.0313513877522</v>
                </pt>
                <pt idx="19">
                  <v>120.0557512521191</v>
                </pt>
                <pt idx="20">
                  <v>119.6546932750999</v>
                </pt>
                <pt idx="21">
                  <v>119.1058292687973</v>
                </pt>
                <pt idx="22">
                  <v>119.1107585053067</v>
                </pt>
                <pt idx="23">
                  <v>118.3187065839595</v>
                </pt>
                <pt idx="24">
                  <v>118.5078772869509</v>
                </pt>
                <pt idx="25">
                  <v>118.8045278876043</v>
                </pt>
                <pt idx="26">
                  <v>118.4838343931553</v>
                </pt>
                <pt idx="27">
                  <v>117.3858008414502</v>
                </pt>
                <pt idx="28">
                  <v>116.597173779757</v>
                </pt>
                <pt idx="29">
                  <v>118.083581835852</v>
                </pt>
                <pt idx="30">
                  <v>118.5256973148431</v>
                </pt>
                <pt idx="31">
                  <v>118.9137374291459</v>
                </pt>
                <pt idx="32">
                  <v>118.2274797421647</v>
                </pt>
                <pt idx="33">
                  <v>117.2181257964116</v>
                </pt>
                <pt idx="34">
                  <v>117.0020283532403</v>
                </pt>
                <pt idx="35">
                  <v>117.5115860418201</v>
                </pt>
                <pt idx="36">
                  <v>116.8602330431729</v>
                </pt>
                <pt idx="37">
                  <v>117.2488076232561</v>
                </pt>
                <pt idx="38">
                  <v>117.1906266436429</v>
                </pt>
                <pt idx="39">
                  <v>117.0440264590607</v>
                </pt>
                <pt idx="40">
                  <v>117.2878864915781</v>
                </pt>
                <pt idx="41">
                  <v>117.1313688035015</v>
                </pt>
                <pt idx="42">
                  <v>116.8565839888241</v>
                </pt>
                <pt idx="43">
                  <v>117.4799717084821</v>
                </pt>
                <pt idx="44">
                  <v>116.6707159707473</v>
                </pt>
                <pt idx="45">
                  <v>116.7492148837335</v>
                </pt>
                <pt idx="46">
                  <v>117.1072567485469</v>
                </pt>
                <pt idx="47">
                  <v>116.824467831981</v>
                </pt>
                <pt idx="48">
                  <v>115.5295411002617</v>
                </pt>
                <pt idx="49">
                  <v>115.8844475718162</v>
                </pt>
                <pt idx="50">
                  <v>115.3469893503301</v>
                </pt>
                <pt idx="51">
                  <v>115.5818202176824</v>
                </pt>
                <pt idx="52">
                  <v>115.6489655957548</v>
                </pt>
                <pt idx="53">
                  <v>114.9225176082291</v>
                </pt>
                <pt idx="54">
                  <v>115.0010848297881</v>
                </pt>
                <pt idx="55">
                  <v>114.5575899564675</v>
                </pt>
                <pt idx="56">
                  <v>114.0661241803438</v>
                </pt>
                <pt idx="57">
                  <v>112.997229752998</v>
                </pt>
                <pt idx="58">
                  <v>112.3248321788062</v>
                </pt>
                <pt idx="59">
                  <v>113.099806680265</v>
                </pt>
                <pt idx="60">
                  <v>113.6864624153139</v>
                </pt>
                <pt idx="61">
                  <v>113.0372420852763</v>
                </pt>
                <pt idx="62">
                  <v>112.9909632239315</v>
                </pt>
                <pt idx="63">
                  <v>113.0232161314173</v>
                </pt>
                <pt idx="64">
                  <v>113.4521375485059</v>
                </pt>
                <pt idx="65">
                  <v>113.0688983935727</v>
                </pt>
                <pt idx="66">
                  <v>113.0084778711426</v>
                </pt>
                <pt idx="67">
                  <v>114.0488101943922</v>
                </pt>
                <pt idx="68">
                  <v>113.6970216846615</v>
                </pt>
                <pt idx="69">
                  <v>113.720638200183</v>
                </pt>
                <pt idx="70">
                  <v>113.2679948361983</v>
                </pt>
                <pt idx="71">
                  <v>113.4724092689427</v>
                </pt>
                <pt idx="72">
                  <v>113.10419159534</v>
                </pt>
                <pt idx="73">
                  <v>112.5893432418091</v>
                </pt>
                <pt idx="74">
                  <v>111.0795962689314</v>
                </pt>
                <pt idx="75">
                  <v>111.7983400166676</v>
                </pt>
                <pt idx="76">
                  <v>111.099669271096</v>
                </pt>
                <pt idx="77">
                  <v>112.1324395845159</v>
                </pt>
                <pt idx="78">
                  <v>113.2708756488949</v>
                </pt>
                <pt idx="79">
                  <v>113.3208537855962</v>
                </pt>
                <pt idx="80">
                  <v>112.4617002661082</v>
                </pt>
                <pt idx="81">
                  <v>113.2824638860189</v>
                </pt>
                <pt idx="82">
                  <v>115.477253117839</v>
                </pt>
                <pt idx="83">
                  <v>115.1074915849706</v>
                </pt>
                <pt idx="84">
                  <v>115.1212650838757</v>
                </pt>
                <pt idx="85">
                  <v>114.9138009016847</v>
                </pt>
                <pt idx="86">
                  <v>114.9692575510067</v>
                </pt>
                <pt idx="87">
                  <v>115.1491465234754</v>
                </pt>
                <pt idx="88">
                  <v>115.5576237564658</v>
                </pt>
                <pt idx="89">
                  <v>116.4192216934423</v>
                </pt>
                <pt idx="90">
                  <v>116.4566589694407</v>
                </pt>
                <pt idx="91">
                  <v>116.7655223194685</v>
                </pt>
                <pt idx="92">
                  <v>116.5460814176964</v>
                </pt>
                <pt idx="93">
                  <v>116.4161900028296</v>
                </pt>
                <pt idx="94">
                  <v>115.7124028510661</v>
                </pt>
                <pt idx="95">
                  <v>115.2453109722468</v>
                </pt>
                <pt idx="96">
                  <v>115.6606070759489</v>
                </pt>
                <pt idx="97">
                  <v>115.7777468792068</v>
                </pt>
                <pt idx="98">
                  <v>115.8039515417399</v>
                </pt>
                <pt idx="99">
                  <v>114.74001019074</v>
                </pt>
                <pt idx="100">
                  <v>115.6102153200374</v>
                </pt>
                <pt idx="101">
                  <v>115.3309654316755</v>
                </pt>
                <pt idx="102">
                  <v>116.5233701646883</v>
                </pt>
                <pt idx="103">
                  <v>116.6978142804628</v>
                </pt>
                <pt idx="104">
                  <v>116.3592236433555</v>
                </pt>
                <pt idx="105">
                  <v>116.7661134024342</v>
                </pt>
                <pt idx="106">
                  <v>116.8067285851801</v>
                </pt>
                <pt idx="107">
                  <v>115.5932560172643</v>
                </pt>
                <pt idx="108">
                  <v>114.9279190443617</v>
                </pt>
                <pt idx="109">
                  <v>115.6168102723333</v>
                </pt>
                <pt idx="110">
                  <v>115.8588021534956</v>
                </pt>
                <pt idx="111">
                  <v>115.8011038743837</v>
                </pt>
                <pt idx="112">
                  <v>115.5395089688155</v>
                </pt>
                <pt idx="113">
                  <v>115.9568035836701</v>
                </pt>
                <pt idx="114">
                  <v>117.2561614961056</v>
                </pt>
                <pt idx="115">
                  <v>116.9011558701398</v>
                </pt>
                <pt idx="116">
                  <v>117.5697973474466</v>
                </pt>
                <pt idx="117">
                  <v>117.2645099037941</v>
                </pt>
                <pt idx="118">
                  <v>116.8681275830786</v>
                </pt>
                <pt idx="119">
                  <v>116.4934447860019</v>
                </pt>
                <pt idx="120">
                  <v>116.1011390960157</v>
                </pt>
                <pt idx="121">
                  <v>116.0332423421443</v>
                </pt>
                <pt idx="122">
                  <v>115.8470864912825</v>
                </pt>
                <pt idx="123">
                  <v>115.4838288201536</v>
                </pt>
                <pt idx="124">
                  <v>115.256819494658</v>
                </pt>
                <pt idx="125">
                  <v>115.5826055291538</v>
                </pt>
                <pt idx="126">
                  <v>115.8258834714783</v>
                </pt>
                <pt idx="127">
                  <v>116.0804478784537</v>
                </pt>
                <pt idx="128">
                  <v>115.4654702648439</v>
                </pt>
                <pt idx="129">
                  <v>115.2132402881861</v>
                </pt>
                <pt idx="130">
                  <v>114.180983518989</v>
                </pt>
                <pt idx="131">
                  <v>114.5929014346864</v>
                </pt>
                <pt idx="132">
                  <v>114.4905788112288</v>
                </pt>
                <pt idx="133">
                  <v>114.497373053329</v>
                </pt>
                <pt idx="134">
                  <v>115.589187571491</v>
                </pt>
                <pt idx="135">
                  <v>115.2990653844554</v>
                </pt>
                <pt idx="136">
                  <v>114.6706000588326</v>
                </pt>
                <pt idx="137">
                  <v>114.5981132085822</v>
                </pt>
                <pt idx="138">
                  <v>114.1986406847261</v>
                </pt>
                <pt idx="139">
                  <v>113.8829488991666</v>
                </pt>
                <pt idx="140">
                  <v>112.8527542181536</v>
                </pt>
                <pt idx="141">
                  <v>113.30393516404</v>
                </pt>
                <pt idx="142">
                  <v>113.4876761905173</v>
                </pt>
                <pt idx="143">
                  <v>113.5523212687015</v>
                </pt>
                <pt idx="144">
                  <v>113.6218948950747</v>
                </pt>
                <pt idx="145">
                  <v>114.274284669392</v>
                </pt>
                <pt idx="146">
                  <v>114.3427200795413</v>
                </pt>
                <pt idx="147">
                  <v>114.2235263405788</v>
                </pt>
                <pt idx="148">
                  <v>114.9211825105866</v>
                </pt>
                <pt idx="149">
                  <v>115.1804173465034</v>
                </pt>
                <pt idx="150">
                  <v>114.7448971279435</v>
                </pt>
                <pt idx="151">
                  <v>114.0067869260723</v>
                </pt>
                <pt idx="152">
                  <v>113.9147918856636</v>
                </pt>
                <pt idx="153">
                  <v>113.7593253320418</v>
                </pt>
                <pt idx="154">
                  <v>113.7824694352922</v>
                </pt>
                <pt idx="155">
                  <v>115.4727968114495</v>
                </pt>
                <pt idx="156">
                  <v>115.5455111925994</v>
                </pt>
                <pt idx="157">
                  <v>113.9027207818409</v>
                </pt>
                <pt idx="158">
                  <v>112.8374107971896</v>
                </pt>
                <pt idx="159">
                  <v>112.0788951691534</v>
                </pt>
                <pt idx="160">
                  <v>111.2394713919136</v>
                </pt>
                <pt idx="161">
                  <v>111.530668474146</v>
                </pt>
                <pt idx="162">
                  <v>111.5090715697108</v>
                </pt>
                <pt idx="163">
                  <v>113.3842716581464</v>
                </pt>
                <pt idx="164">
                  <v>113.315214229163</v>
                </pt>
                <pt idx="165">
                  <v>113.9038601864775</v>
                </pt>
                <pt idx="166">
                  <v>113.7744697354739</v>
                </pt>
                <pt idx="167">
                  <v>114.1161936781007</v>
                </pt>
                <pt idx="168">
                  <v>113.9198515516475</v>
                </pt>
                <pt idx="169">
                  <v>113.6571118045321</v>
                </pt>
                <pt idx="170">
                  <v>114.2464842577488</v>
                </pt>
                <pt idx="171">
                  <v>114.4331497676518</v>
                </pt>
                <pt idx="172">
                  <v>114.366876492803</v>
                </pt>
                <pt idx="173">
                  <v>114.4563395476517</v>
                </pt>
                <pt idx="174">
                  <v>115.2712610133507</v>
                </pt>
                <pt idx="175">
                  <v>114.7714907270173</v>
                </pt>
                <pt idx="176">
                  <v>113.7223575165449</v>
                </pt>
                <pt idx="177">
                  <v>113.1953892722796</v>
                </pt>
                <pt idx="178">
                  <v>112.7134901876542</v>
                </pt>
                <pt idx="179">
                  <v>113.6196505774426</v>
                </pt>
                <pt idx="180">
                  <v>113.0359764944582</v>
                </pt>
                <pt idx="181">
                  <v>113.4424713299898</v>
                </pt>
                <pt idx="182">
                  <v>112.8319440283244</v>
                </pt>
                <pt idx="183">
                  <v>112.9175938226625</v>
                </pt>
                <pt idx="184">
                  <v>112.7346865693023</v>
                </pt>
                <pt idx="185">
                  <v>111.7650414962172</v>
                </pt>
                <pt idx="186">
                  <v>111.3061927719201</v>
                </pt>
                <pt idx="187">
                  <v>111.0479841305737</v>
                </pt>
                <pt idx="188">
                  <v>112.7388770326989</v>
                </pt>
                <pt idx="189">
                  <v>112.5937760385296</v>
                </pt>
                <pt idx="190">
                  <v>113.7620355214721</v>
                </pt>
                <pt idx="191">
                  <v>114.1406159661986</v>
                </pt>
                <pt idx="192">
                  <v>114.6712088908871</v>
                </pt>
                <pt idx="193">
                  <v>114.7119870276942</v>
                </pt>
                <pt idx="194">
                  <v>114.6548239212507</v>
                </pt>
                <pt idx="195">
                  <v>113.8987237707868</v>
                </pt>
                <pt idx="196">
                  <v>113.8257563580803</v>
                </pt>
                <pt idx="197">
                  <v>114.5283897709442</v>
                </pt>
                <pt idx="198">
                  <v>113.4570534827083</v>
                </pt>
                <pt idx="199">
                  <v>114.4293712564297</v>
                </pt>
                <pt idx="200">
                  <v>114.8122831872487</v>
                </pt>
                <pt idx="201">
                  <v>116.3823546480441</v>
                </pt>
                <pt idx="202">
                  <v>116.3647757324973</v>
                </pt>
                <pt idx="203">
                  <v>115.8520382135136</v>
                </pt>
                <pt idx="204">
                  <v>115.8423699406142</v>
                </pt>
                <pt idx="205">
                  <v>114.8191499787257</v>
                </pt>
                <pt idx="206">
                  <v>115.3616482826778</v>
                </pt>
                <pt idx="207">
                  <v>114.5237128085351</v>
                </pt>
                <pt idx="208">
                  <v>114.436340642107</v>
                </pt>
                <pt idx="209">
                  <v>114.369816565196</v>
                </pt>
                <pt idx="210">
                  <v>114.5585058371639</v>
                </pt>
                <pt idx="211">
                  <v>114.0517873933449</v>
                </pt>
                <pt idx="212">
                  <v>115.6217967701825</v>
                </pt>
                <pt idx="213">
                  <v>115.0934619113508</v>
                </pt>
                <pt idx="214">
                  <v>114.004999277435</v>
                </pt>
                <pt idx="215">
                  <v>114.1686819633615</v>
                </pt>
                <pt idx="216">
                  <v>113.3283320426829</v>
                </pt>
                <pt idx="217">
                  <v>113.1510479432481</v>
                </pt>
                <pt idx="218">
                  <v>115.9295428064886</v>
                </pt>
                <pt idx="219">
                  <v>116.0181341284643</v>
                </pt>
                <pt idx="220">
                  <v>116.7852444922747</v>
                </pt>
                <pt idx="221">
                  <v>115.9245712586945</v>
                </pt>
                <pt idx="222">
                  <v>115.4289113142949</v>
                </pt>
                <pt idx="223">
                  <v>114.2553236423129</v>
                </pt>
                <pt idx="224">
                  <v>113.9896066501096</v>
                </pt>
                <pt idx="225">
                  <v>113.3284970241537</v>
                </pt>
                <pt idx="226">
                  <v>113.7144316114234</v>
                </pt>
                <pt idx="227">
                  <v>112.9369995091944</v>
                </pt>
                <pt idx="228">
                  <v>112.7096718377016</v>
                </pt>
                <pt idx="229">
                  <v>111.7073706632925</v>
                </pt>
                <pt idx="230">
                  <v>111.5891988381642</v>
                </pt>
                <pt idx="231">
                  <v>111.5981994306976</v>
                </pt>
                <pt idx="232">
                  <v>110.7853771577298</v>
                </pt>
                <pt idx="233">
                  <v>110.197497639786</v>
                </pt>
                <pt idx="234">
                  <v>109.7138966727514</v>
                </pt>
                <pt idx="235">
                  <v>109.3047480034695</v>
                </pt>
                <pt idx="236">
                  <v>109.7601274451926</v>
                </pt>
                <pt idx="237">
                  <v>109.4338253824178</v>
                </pt>
                <pt idx="238">
                  <v>108.8310261595421</v>
                </pt>
                <pt idx="239">
                  <v>109.0280621135455</v>
                </pt>
                <pt idx="240">
                  <v>108.869931841835</v>
                </pt>
                <pt idx="241">
                  <v>109.0448399080175</v>
                </pt>
                <pt idx="242">
                  <v>108.6105316115107</v>
                </pt>
                <pt idx="243">
                  <v>108.5858690948245</v>
                </pt>
                <pt idx="244">
                  <v>107.9092664888974</v>
                </pt>
                <pt idx="245">
                  <v>107.6032121612537</v>
                </pt>
                <pt idx="246">
                  <v>107.6105485437183</v>
                </pt>
                <pt idx="247">
                  <v>107.1015772194314</v>
                </pt>
                <pt idx="248">
                  <v>106.5873000613768</v>
                </pt>
                <pt idx="249">
                  <v>107.0727155946741</v>
                </pt>
                <pt idx="250">
                  <v>106.7519138835047</v>
                </pt>
                <pt idx="251">
                  <v>107.6416363673654</v>
                </pt>
                <pt idx="252">
                  <v>107.183691300075</v>
                </pt>
                <pt idx="253">
                  <v>106.766335984074</v>
                </pt>
                <pt idx="254">
                  <v>106.5236429717762</v>
                </pt>
                <pt idx="255">
                  <v>106.5036150376916</v>
                </pt>
                <pt idx="256">
                  <v>106.5084737138353</v>
                </pt>
                <pt idx="257">
                  <v>105.9927793424815</v>
                </pt>
                <pt idx="258">
                  <v>105.7971147555735</v>
                </pt>
                <pt idx="259">
                  <v>105.4540924447171</v>
                </pt>
                <pt idx="260">
                  <v>107.4949460895901</v>
                </pt>
                <pt idx="261">
                  <v>106.8723378096228</v>
                </pt>
                <pt idx="262">
                  <v>106.6342990572682</v>
                </pt>
                <pt idx="263">
                  <v>105.800658027549</v>
                </pt>
                <pt idx="264">
                  <v>105.9159199245319</v>
                </pt>
                <pt idx="265">
                  <v>105.7568780149531</v>
                </pt>
                <pt idx="266">
                  <v>106.2463553422726</v>
                </pt>
                <pt idx="267">
                  <v>106.2912461809646</v>
                </pt>
                <pt idx="268">
                  <v>106.0051974790181</v>
                </pt>
                <pt idx="269">
                  <v>105.4723936042143</v>
                </pt>
                <pt idx="270">
                  <v>105.4384199291462</v>
                </pt>
                <pt idx="271">
                  <v>104.8817865074617</v>
                </pt>
                <pt idx="272">
                  <v>105.1401117530214</v>
                </pt>
                <pt idx="273">
                  <v>104.7904848699821</v>
                </pt>
                <pt idx="274">
                  <v>105.5335283879823</v>
                </pt>
                <pt idx="275">
                  <v>104.9222941445136</v>
                </pt>
                <pt idx="276">
                  <v>104.7686408241318</v>
                </pt>
                <pt idx="277">
                  <v>104.3826914034322</v>
                </pt>
                <pt idx="278">
                  <v>104.0586815988008</v>
                </pt>
                <pt idx="279">
                  <v>103.3223431250419</v>
                </pt>
                <pt idx="280">
                  <v>103.4133726993971</v>
                </pt>
                <pt idx="281">
                  <v>103.7504829476054</v>
                </pt>
                <pt idx="282">
                  <v>104.0786675515494</v>
                </pt>
                <pt idx="283">
                  <v>103.9330100514694</v>
                </pt>
                <pt idx="284">
                  <v>102.7902782005067</v>
                </pt>
                <pt idx="285">
                  <v>103.6058695627965</v>
                </pt>
                <pt idx="286">
                  <v>103.2052674007614</v>
                </pt>
                <pt idx="287">
                  <v>102.9890572429168</v>
                </pt>
                <pt idx="288">
                  <v>103.5049377954909</v>
                </pt>
                <pt idx="289">
                  <v>104.5526832842441</v>
                </pt>
                <pt idx="290">
                  <v>103.5928247583518</v>
                </pt>
                <pt idx="291">
                  <v>103.735628312297</v>
                </pt>
                <pt idx="292">
                  <v>103.7610220572243</v>
                </pt>
                <pt idx="293">
                  <v>103.5125937909582</v>
                </pt>
                <pt idx="294">
                  <v>103.117708073823</v>
                </pt>
                <pt idx="295">
                  <v>101.8847387135573</v>
                </pt>
                <pt idx="296">
                  <v>102.916735501735</v>
                </pt>
                <pt idx="297">
                  <v>103.0795640272908</v>
                </pt>
                <pt idx="298">
                  <v>103.1251687824255</v>
                </pt>
                <pt idx="299">
                  <v>102.9800228194749</v>
                </pt>
                <pt idx="300">
                  <v>103.4681883687843</v>
                </pt>
                <pt idx="301">
                  <v>102.2867880352215</v>
                </pt>
                <pt idx="302">
                  <v>101.99767936839</v>
                </pt>
                <pt idx="303">
                  <v>100.5533702057732</v>
                </pt>
                <pt idx="304">
                  <v>100.0020728101049</v>
                </pt>
                <pt idx="305">
                  <v>100.3318425030348</v>
                </pt>
                <pt idx="306">
                  <v>97.79829451692584</v>
                </pt>
                <pt idx="307">
                  <v>97.97309048932938</v>
                </pt>
                <pt idx="308">
                  <v>96.81361108352834</v>
                </pt>
                <pt idx="309">
                  <v>97.53731392069665</v>
                </pt>
                <pt idx="310">
                  <v>99.00098671695929</v>
                </pt>
                <pt idx="311">
                  <v>97.91204307642073</v>
                </pt>
                <pt idx="312">
                  <v>98.67557406045638</v>
                </pt>
                <pt idx="313">
                  <v>96.65179070135346</v>
                </pt>
                <pt idx="314">
                  <v>96.74124898797322</v>
                </pt>
                <pt idx="315">
                  <v>93.26017717290026</v>
                </pt>
                <pt idx="316">
                  <v>92.00516759545371</v>
                </pt>
                <pt idx="317">
                  <v>91.69600418842933</v>
                </pt>
                <pt idx="318">
                  <v>92.14490346847141</v>
                </pt>
                <pt idx="319">
                  <v>94.61220140779047</v>
                </pt>
                <pt idx="320">
                  <v>93.75037903189391</v>
                </pt>
                <pt idx="321">
                  <v>96.21809301271193</v>
                </pt>
                <pt idx="322">
                  <v>95.31865582277419</v>
                </pt>
                <pt idx="323">
                  <v>99.41531157178028</v>
                </pt>
                <pt idx="324">
                  <v>101.3442486168346</v>
                </pt>
                <pt idx="325">
                  <v>101.3323982024309</v>
                </pt>
                <pt idx="326">
                  <v>103.3295655045538</v>
                </pt>
                <pt idx="327">
                  <v>103.4635110341328</v>
                </pt>
                <pt idx="328">
                  <v>103.442614880854</v>
                </pt>
                <pt idx="329">
                  <v>102.1638094491816</v>
                </pt>
                <pt idx="330">
                  <v>101.5754542352619</v>
                </pt>
                <pt idx="331">
                  <v>100.0934409839751</v>
                </pt>
                <pt idx="332">
                  <v>101.1311057473737</v>
                </pt>
                <pt idx="333">
                  <v>102.3906770162135</v>
                </pt>
                <pt idx="334">
                  <v>102.3716088319724</v>
                </pt>
                <pt idx="335">
                  <v>103.9235081358897</v>
                </pt>
                <pt idx="336">
                  <v>104.4681210746886</v>
                </pt>
                <pt idx="337">
                  <v>104.155251159808</v>
                </pt>
                <pt idx="338">
                  <v>104.0548287842109</v>
                </pt>
                <pt idx="339">
                  <v>103.6919305415012</v>
                </pt>
                <pt idx="340">
                  <v>103.2846980659099</v>
                </pt>
                <pt idx="341">
                  <v>103.0013504074362</v>
                </pt>
                <pt idx="342">
                  <v>102.8136490145873</v>
                </pt>
                <pt idx="343">
                  <v>102.7072378659904</v>
                </pt>
                <pt idx="344">
                  <v>102.8471955725509</v>
                </pt>
                <pt idx="345">
                  <v>102.438465952303</v>
                </pt>
                <pt idx="346">
                  <v>102.3680253529386</v>
                </pt>
                <pt idx="347">
                  <v>102.0460938830175</v>
                </pt>
                <pt idx="348">
                  <v>101.7622409571779</v>
                </pt>
                <pt idx="349">
                  <v>101.9012258428425</v>
                </pt>
                <pt idx="350">
                  <v>101.9098478644337</v>
                </pt>
                <pt idx="351">
                  <v>102.1495924039349</v>
                </pt>
                <pt idx="352">
                  <v>102.0054131460917</v>
                </pt>
                <pt idx="353">
                  <v>101.6853515734954</v>
                </pt>
                <pt idx="354">
                  <v>101.7598804353366</v>
                </pt>
                <pt idx="355">
                  <v>101.8379340835027</v>
                </pt>
                <pt idx="356">
                  <v>101.8210686554733</v>
                </pt>
                <pt idx="357">
                  <v>101.6213918021043</v>
                </pt>
                <pt idx="358">
                  <v>101.5996985719163</v>
                </pt>
                <pt idx="359">
                  <v>101.4968968486532</v>
                </pt>
                <pt idx="360">
                  <v>101.3557961050879</v>
                </pt>
                <pt idx="361">
                  <v>101.1981909463636</v>
                </pt>
                <pt idx="362">
                  <v>100.8411880251015</v>
                </pt>
                <pt idx="363">
                  <v>100.8563624161443</v>
                </pt>
                <pt idx="364">
                  <v>100.918057025841</v>
                </pt>
                <pt idx="365">
                  <v>100.7385011553678</v>
                </pt>
                <pt idx="366">
                  <v>100.6808983699094</v>
                </pt>
                <pt idx="367">
                  <v>100.8396962756879</v>
                </pt>
                <pt idx="368">
                  <v>100.8469237791488</v>
                </pt>
                <pt idx="369">
                  <v>100.4025996638764</v>
                </pt>
                <pt idx="370">
                  <v>99.98999999999999</v>
                </pt>
              </numCache>
            </numRef>
          </val>
          <smooth val="0"/>
        </ser>
        <dLbls>
          <showLegendKey val="0"/>
          <showVal val="0"/>
          <showCatName val="0"/>
          <showSerName val="0"/>
          <showPercent val="0"/>
          <showBubbleSize val="0"/>
        </dLbls>
        <smooth val="0"/>
        <axId val="440642996"/>
        <axId val="1203602966"/>
      </lineChart>
      <dateAx>
        <axId val="44064299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1203602966"/>
        <crosses val="autoZero"/>
        <lblOffset val="100"/>
        <baseTimeUnit val="days"/>
      </dateAx>
      <valAx>
        <axId val="1203602966"/>
        <scaling>
          <orientation val="minMax"/>
          <max val="150"/>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440642996"/>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757575"/>
                </a:solidFill>
                <a:latin typeface="+mn-lt"/>
              </a:defRPr>
            </a:pPr>
            <a:r>
              <a:rPr lang="en-US" b="0">
                <a:solidFill>
                  <a:srgbClr val="757575"/>
                </a:solidFill>
                <a:latin typeface="+mn-lt"/>
              </a:rPr>
              <a:t>Asset Classes wBTC</a:t>
            </a:r>
          </a:p>
        </rich>
      </tx>
      <overlay val="0"/>
    </title>
    <plotArea>
      <layout/>
      <lineChart>
        <grouping val="standard"/>
        <varyColors val="0"/>
        <ser>
          <idx val="0"/>
          <order val="0"/>
          <tx>
            <strRef>
              <f>'Asset Classes wBTC'!$L$1</f>
              <strCache>
                <ptCount val="1"/>
                <pt idx="0">
                  <v>Asset Classes wBTC Portfolio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'Asset Classes wBTC'!$A$2:$A$1000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'Asset Classes wBTC'!$L$2:$L$1000</f>
              <numCache>
                <formatCode>"$"#,##0.00</formatCode>
                <ptCount val="999"/>
                <pt idx="0">
                  <v>121.0001580343724</v>
                </pt>
                <pt idx="1">
                  <v>120.8153656343887</v>
                </pt>
                <pt idx="2">
                  <v>120.1788439080851</v>
                </pt>
                <pt idx="3">
                  <v>121.1520143568733</v>
                </pt>
                <pt idx="4">
                  <v>122.3694486479725</v>
                </pt>
                <pt idx="5">
                  <v>123.7107695391977</v>
                </pt>
                <pt idx="6">
                  <v>123.912311068466</v>
                </pt>
                <pt idx="7">
                  <v>123.7977116007249</v>
                </pt>
                <pt idx="8">
                  <v>124.1742816284267</v>
                </pt>
                <pt idx="9">
                  <v>123.6269399325633</v>
                </pt>
                <pt idx="10">
                  <v>123.2463021822616</v>
                </pt>
                <pt idx="11">
                  <v>123.5948746332745</v>
                </pt>
                <pt idx="12">
                  <v>123.7109138353227</v>
                </pt>
                <pt idx="13">
                  <v>122.9036704669923</v>
                </pt>
                <pt idx="14">
                  <v>123.772834275712</v>
                </pt>
                <pt idx="15">
                  <v>123.2219995802164</v>
                </pt>
                <pt idx="16">
                  <v>123.4829219909305</v>
                </pt>
                <pt idx="17">
                  <v>123.6059409816191</v>
                </pt>
                <pt idx="18">
                  <v>123.5631770286626</v>
                </pt>
                <pt idx="19">
                  <v>123.5026879949287</v>
                </pt>
                <pt idx="20">
                  <v>123.3580137219055</v>
                </pt>
                <pt idx="21">
                  <v>122.343681560567</v>
                </pt>
                <pt idx="22">
                  <v>122.8106422436188</v>
                </pt>
                <pt idx="23">
                  <v>121.9579238698929</v>
                </pt>
                <pt idx="24">
                  <v>122.4235711466347</v>
                </pt>
                <pt idx="25">
                  <v>122.891981351806</v>
                </pt>
                <pt idx="26">
                  <v>123.1908663581474</v>
                </pt>
                <pt idx="27">
                  <v>121.754319301725</v>
                </pt>
                <pt idx="28">
                  <v>121.7254725068754</v>
                </pt>
                <pt idx="29">
                  <v>123.6486474477143</v>
                </pt>
                <pt idx="30">
                  <v>123.9825235675406</v>
                </pt>
                <pt idx="31">
                  <v>124.7824181698748</v>
                </pt>
                <pt idx="32">
                  <v>123.8422963991817</v>
                </pt>
                <pt idx="33">
                  <v>122.979388108867</v>
                </pt>
                <pt idx="34">
                  <v>122.4981129291967</v>
                </pt>
                <pt idx="35">
                  <v>123.4524796033554</v>
                </pt>
                <pt idx="36">
                  <v>122.7496800668429</v>
                </pt>
                <pt idx="37">
                  <v>122.530365978097</v>
                </pt>
                <pt idx="38">
                  <v>122.9741598042563</v>
                </pt>
                <pt idx="39">
                  <v>122.8881182452691</v>
                </pt>
                <pt idx="40">
                  <v>123.0247872876584</v>
                </pt>
                <pt idx="41">
                  <v>122.3180486455967</v>
                </pt>
                <pt idx="42">
                  <v>121.879848508401</v>
                </pt>
                <pt idx="43">
                  <v>123.1267707981344</v>
                </pt>
                <pt idx="44">
                  <v>122.5875758977817</v>
                </pt>
                <pt idx="45">
                  <v>122.8123449045926</v>
                </pt>
                <pt idx="46">
                  <v>123.7016605786971</v>
                </pt>
                <pt idx="47">
                  <v>123.6150476116806</v>
                </pt>
                <pt idx="48">
                  <v>122.1638741261766</v>
                </pt>
                <pt idx="49">
                  <v>123.0516600191102</v>
                </pt>
                <pt idx="50">
                  <v>122.0274457368122</v>
                </pt>
                <pt idx="51">
                  <v>121.9257182635734</v>
                </pt>
                <pt idx="52">
                  <v>121.8980455233582</v>
                </pt>
                <pt idx="53">
                  <v>120.9487769744703</v>
                </pt>
                <pt idx="54">
                  <v>121.5041266006377</v>
                </pt>
                <pt idx="55">
                  <v>121.4311068643615</v>
                </pt>
                <pt idx="56">
                  <v>120.619138285621</v>
                </pt>
                <pt idx="57">
                  <v>119.434269994786</v>
                </pt>
                <pt idx="58">
                  <v>118.8923912788568</v>
                </pt>
                <pt idx="59">
                  <v>119.443156294581</v>
                </pt>
                <pt idx="60">
                  <v>119.5494789702375</v>
                </pt>
                <pt idx="61">
                  <v>118.6059914816667</v>
                </pt>
                <pt idx="62">
                  <v>118.6386073375992</v>
                </pt>
                <pt idx="63">
                  <v>118.9445830760521</v>
                </pt>
                <pt idx="64">
                  <v>119.7989497466806</v>
                </pt>
                <pt idx="65">
                  <v>119.9616602876705</v>
                </pt>
                <pt idx="66">
                  <v>119.5659926574043</v>
                </pt>
                <pt idx="67">
                  <v>120.778260819078</v>
                </pt>
                <pt idx="68">
                  <v>120.0971881499464</v>
                </pt>
                <pt idx="69">
                  <v>120.3586070294833</v>
                </pt>
                <pt idx="70">
                  <v>119.6954114343705</v>
                </pt>
                <pt idx="71">
                  <v>120.257566407231</v>
                </pt>
                <pt idx="72">
                  <v>119.5994287172361</v>
                </pt>
                <pt idx="73">
                  <v>118.8873311931933</v>
                </pt>
                <pt idx="74">
                  <v>116.8136006580604</v>
                </pt>
                <pt idx="75">
                  <v>117.2728040556523</v>
                </pt>
                <pt idx="76">
                  <v>116.206858314065</v>
                </pt>
                <pt idx="77">
                  <v>117.9724347166397</v>
                </pt>
                <pt idx="78">
                  <v>118.7772037331965</v>
                </pt>
                <pt idx="79">
                  <v>119.0928529624823</v>
                </pt>
                <pt idx="80">
                  <v>117.8339531662282</v>
                </pt>
                <pt idx="81">
                  <v>119.0262738883757</v>
                </pt>
                <pt idx="82">
                  <v>121.6266459204317</v>
                </pt>
                <pt idx="83">
                  <v>120.8604670695721</v>
                </pt>
                <pt idx="84">
                  <v>122.0739444467268</v>
                </pt>
                <pt idx="85">
                  <v>122.3703063671499</v>
                </pt>
                <pt idx="86">
                  <v>121.8298373466507</v>
                </pt>
                <pt idx="87">
                  <v>122.1907658361847</v>
                </pt>
                <pt idx="88">
                  <v>122.0047349323923</v>
                </pt>
                <pt idx="89">
                  <v>122.6368198223016</v>
                </pt>
                <pt idx="90">
                  <v>122.5312489700016</v>
                </pt>
                <pt idx="91">
                  <v>122.3585252958712</v>
                </pt>
                <pt idx="92">
                  <v>122.6038986218862</v>
                </pt>
                <pt idx="93">
                  <v>122.1294396068583</v>
                </pt>
                <pt idx="94">
                  <v>120.2110096745249</v>
                </pt>
                <pt idx="95">
                  <v>119.7622413292924</v>
                </pt>
                <pt idx="96">
                  <v>120.1880517199741</v>
                </pt>
                <pt idx="97">
                  <v>120.1063701100679</v>
                </pt>
                <pt idx="98">
                  <v>119.6858215441432</v>
                </pt>
                <pt idx="99">
                  <v>118.7509888589992</v>
                </pt>
                <pt idx="100">
                  <v>119.446712045982</v>
                </pt>
                <pt idx="101">
                  <v>118.8131557789815</v>
                </pt>
                <pt idx="102">
                  <v>120.0105100566804</v>
                </pt>
                <pt idx="103">
                  <v>120.4276215195131</v>
                </pt>
                <pt idx="104">
                  <v>120.3125283850975</v>
                </pt>
                <pt idx="105">
                  <v>120.3204182592015</v>
                </pt>
                <pt idx="106">
                  <v>120.8954606843661</v>
                </pt>
                <pt idx="107">
                  <v>120.1207525332793</v>
                </pt>
                <pt idx="108">
                  <v>119.6649510250939</v>
                </pt>
                <pt idx="109">
                  <v>121.0016273116884</v>
                </pt>
                <pt idx="110">
                  <v>120.742497736031</v>
                </pt>
                <pt idx="111">
                  <v>120.4615174933987</v>
                </pt>
                <pt idx="112">
                  <v>119.9650720775408</v>
                </pt>
                <pt idx="113">
                  <v>121.4768151552581</v>
                </pt>
                <pt idx="114">
                  <v>122.8462127703448</v>
                </pt>
                <pt idx="115">
                  <v>122.33270222958</v>
                </pt>
                <pt idx="116">
                  <v>122.2850316732445</v>
                </pt>
                <pt idx="117">
                  <v>121.3052723404074</v>
                </pt>
                <pt idx="118">
                  <v>120.4313491983979</v>
                </pt>
                <pt idx="119">
                  <v>120.2022906895504</v>
                </pt>
                <pt idx="120">
                  <v>119.3731204400362</v>
                </pt>
                <pt idx="121">
                  <v>119.3640232402385</v>
                </pt>
                <pt idx="122">
                  <v>118.694586823711</v>
                </pt>
                <pt idx="123">
                  <v>118.5754954956824</v>
                </pt>
                <pt idx="124">
                  <v>118.5878301893978</v>
                </pt>
                <pt idx="125">
                  <v>118.9784985354568</v>
                </pt>
                <pt idx="126">
                  <v>119.0072933641881</v>
                </pt>
                <pt idx="127">
                  <v>119.0660316838932</v>
                </pt>
                <pt idx="128">
                  <v>118.0764748849147</v>
                </pt>
                <pt idx="129">
                  <v>117.4271535745183</v>
                </pt>
                <pt idx="130">
                  <v>116.2534062460773</v>
                </pt>
                <pt idx="131">
                  <v>116.4001909627758</v>
                </pt>
                <pt idx="132">
                  <v>116.4338487329072</v>
                </pt>
                <pt idx="133">
                  <v>116.2212606290072</v>
                </pt>
                <pt idx="134">
                  <v>117.4389461640859</v>
                </pt>
                <pt idx="135">
                  <v>117.3873842579721</v>
                </pt>
                <pt idx="136">
                  <v>116.8857603008095</v>
                </pt>
                <pt idx="137">
                  <v>116.9363529851644</v>
                </pt>
                <pt idx="138">
                  <v>116.4462828809118</v>
                </pt>
                <pt idx="139">
                  <v>116.1893307830353</v>
                </pt>
                <pt idx="140">
                  <v>115.0863854778466</v>
                </pt>
                <pt idx="141">
                  <v>114.8491703119624</v>
                </pt>
                <pt idx="142">
                  <v>115.3486153346316</v>
                </pt>
                <pt idx="143">
                  <v>115.646638088315</v>
                </pt>
                <pt idx="144">
                  <v>115.6793210332358</v>
                </pt>
                <pt idx="145">
                  <v>116.18420949438</v>
                </pt>
                <pt idx="146">
                  <v>116.0732247920036</v>
                </pt>
                <pt idx="147">
                  <v>115.883453908733</v>
                </pt>
                <pt idx="148">
                  <v>116.6539120677794</v>
                </pt>
                <pt idx="149">
                  <v>116.706298141676</v>
                </pt>
                <pt idx="150">
                  <v>116.1352011570332</v>
                </pt>
                <pt idx="151">
                  <v>115.4501042427777</v>
                </pt>
                <pt idx="152">
                  <v>115.2472513080883</v>
                </pt>
                <pt idx="153">
                  <v>114.934721504459</v>
                </pt>
                <pt idx="154">
                  <v>115.0484307224533</v>
                </pt>
                <pt idx="155">
                  <v>116.7882848213768</v>
                </pt>
                <pt idx="156">
                  <v>116.8178040643013</v>
                </pt>
                <pt idx="157">
                  <v>114.976088046286</v>
                </pt>
                <pt idx="158">
                  <v>113.8535005047564</v>
                </pt>
                <pt idx="159">
                  <v>113.1184891555221</v>
                </pt>
                <pt idx="160">
                  <v>112.2691118655884</v>
                </pt>
                <pt idx="161">
                  <v>112.5379007503994</v>
                </pt>
                <pt idx="162">
                  <v>112.4617471129585</v>
                </pt>
                <pt idx="163">
                  <v>114.4327400138645</v>
                </pt>
                <pt idx="164">
                  <v>114.1624713134674</v>
                </pt>
                <pt idx="165">
                  <v>114.7438173309172</v>
                </pt>
                <pt idx="166">
                  <v>114.6544086749487</v>
                </pt>
                <pt idx="167">
                  <v>114.9402030875835</v>
                </pt>
                <pt idx="168">
                  <v>114.591220659017</v>
                </pt>
                <pt idx="169">
                  <v>114.257334448691</v>
                </pt>
                <pt idx="170">
                  <v>114.7767413109888</v>
                </pt>
                <pt idx="171">
                  <v>114.9642247691609</v>
                </pt>
                <pt idx="172">
                  <v>114.8596129641048</v>
                </pt>
                <pt idx="173">
                  <v>114.9761620548499</v>
                </pt>
                <pt idx="174">
                  <v>115.8256203409134</v>
                </pt>
                <pt idx="175">
                  <v>115.1918535903187</v>
                </pt>
                <pt idx="176">
                  <v>114.1698286770723</v>
                </pt>
                <pt idx="177">
                  <v>113.509984464973</v>
                </pt>
                <pt idx="178">
                  <v>113.0144813261103</v>
                </pt>
                <pt idx="179">
                  <v>113.9775433010584</v>
                </pt>
                <pt idx="180">
                  <v>113.3353180268471</v>
                </pt>
                <pt idx="181">
                  <v>113.7383382383542</v>
                </pt>
                <pt idx="182">
                  <v>113.15104639276</v>
                </pt>
                <pt idx="183">
                  <v>113.2450325196725</v>
                </pt>
                <pt idx="184">
                  <v>113.084756951603</v>
                </pt>
                <pt idx="185">
                  <v>112.138101592185</v>
                </pt>
                <pt idx="186">
                  <v>111.6755446648579</v>
                </pt>
                <pt idx="187">
                  <v>111.3328188326293</v>
                </pt>
                <pt idx="188">
                  <v>113.1061260244979</v>
                </pt>
                <pt idx="189">
                  <v>112.9424610540782</v>
                </pt>
                <pt idx="190">
                  <v>114.1902176330516</v>
                </pt>
                <pt idx="191">
                  <v>114.5938651155387</v>
                </pt>
                <pt idx="192">
                  <v>115.1382414384813</v>
                </pt>
                <pt idx="193">
                  <v>115.161283299381</v>
                </pt>
                <pt idx="194">
                  <v>115.0907313419858</v>
                </pt>
                <pt idx="195">
                  <v>114.2437571444792</v>
                </pt>
                <pt idx="196">
                  <v>114.1951908587804</v>
                </pt>
                <pt idx="197">
                  <v>114.9185593675261</v>
                </pt>
                <pt idx="198">
                  <v>113.7903335392577</v>
                </pt>
                <pt idx="199">
                  <v>114.8915708103994</v>
                </pt>
                <pt idx="200">
                  <v>115.271300574458</v>
                </pt>
                <pt idx="201">
                  <v>117.005955086768</v>
                </pt>
                <pt idx="202">
                  <v>117.0911944222006</v>
                </pt>
                <pt idx="203">
                  <v>116.5346901710272</v>
                </pt>
                <pt idx="204">
                  <v>116.4734500673783</v>
                </pt>
                <pt idx="205">
                  <v>115.4143604046938</v>
                </pt>
                <pt idx="206">
                  <v>116.0284518589168</v>
                </pt>
                <pt idx="207">
                  <v>115.1398175982333</v>
                </pt>
                <pt idx="208">
                  <v>115.1663109099085</v>
                </pt>
                <pt idx="209">
                  <v>115.0786819894879</v>
                </pt>
                <pt idx="210">
                  <v>115.3558834108112</v>
                </pt>
                <pt idx="211">
                  <v>114.7849601822847</v>
                </pt>
                <pt idx="212">
                  <v>116.44201578657</v>
                </pt>
                <pt idx="213">
                  <v>115.9766239126321</v>
                </pt>
                <pt idx="214">
                  <v>114.690193399792</v>
                </pt>
                <pt idx="215">
                  <v>114.8064201522633</v>
                </pt>
                <pt idx="216">
                  <v>113.9760216879272</v>
                </pt>
                <pt idx="217">
                  <v>113.7136867577461</v>
                </pt>
                <pt idx="218">
                  <v>116.6362962675756</v>
                </pt>
                <pt idx="219">
                  <v>116.6251047367683</v>
                </pt>
                <pt idx="220">
                  <v>117.5988673942893</v>
                </pt>
                <pt idx="221">
                  <v>116.654882613741</v>
                </pt>
                <pt idx="222">
                  <v>116.0651188407653</v>
                </pt>
                <pt idx="223">
                  <v>114.9280149358716</v>
                </pt>
                <pt idx="224">
                  <v>114.5833563217884</v>
                </pt>
                <pt idx="225">
                  <v>113.8380267286863</v>
                </pt>
                <pt idx="226">
                  <v>114.2387554489684</v>
                </pt>
                <pt idx="227">
                  <v>113.499159957641</v>
                </pt>
                <pt idx="228">
                  <v>113.2151276216654</v>
                </pt>
                <pt idx="229">
                  <v>111.948000585699</v>
                </pt>
                <pt idx="230">
                  <v>111.8485248141912</v>
                </pt>
                <pt idx="231">
                  <v>111.7931907305712</v>
                </pt>
                <pt idx="232">
                  <v>110.9575537249465</v>
                </pt>
                <pt idx="233">
                  <v>110.3064759202642</v>
                </pt>
                <pt idx="234">
                  <v>109.8476691974272</v>
                </pt>
                <pt idx="235">
                  <v>109.4075669101172</v>
                </pt>
                <pt idx="236">
                  <v>109.8823617386775</v>
                </pt>
                <pt idx="237">
                  <v>109.6016162511988</v>
                </pt>
                <pt idx="238">
                  <v>108.9851458696913</v>
                </pt>
                <pt idx="239">
                  <v>109.2032345741175</v>
                </pt>
                <pt idx="240">
                  <v>109.0658623063586</v>
                </pt>
                <pt idx="241">
                  <v>109.3106564334573</v>
                </pt>
                <pt idx="242">
                  <v>108.7915085345136</v>
                </pt>
                <pt idx="243">
                  <v>108.7962872019647</v>
                </pt>
                <pt idx="244">
                  <v>108.0387895931365</v>
                </pt>
                <pt idx="245">
                  <v>107.7976209442648</v>
                </pt>
                <pt idx="246">
                  <v>107.7805868978673</v>
                </pt>
                <pt idx="247">
                  <v>107.259913664728</v>
                </pt>
                <pt idx="248">
                  <v>106.7849089180428</v>
                </pt>
                <pt idx="249">
                  <v>107.3332270025161</v>
                </pt>
                <pt idx="250">
                  <v>107.0258021266398</v>
                </pt>
                <pt idx="251">
                  <v>108.0211889433218</v>
                </pt>
                <pt idx="252">
                  <v>107.5093991532507</v>
                </pt>
                <pt idx="253">
                  <v>107.057275951718</v>
                </pt>
                <pt idx="254">
                  <v>106.8598858668248</v>
                </pt>
                <pt idx="255">
                  <v>106.8589032964411</v>
                </pt>
                <pt idx="256">
                  <v>106.8958132477973</v>
                </pt>
                <pt idx="257">
                  <v>106.3841645021131</v>
                </pt>
                <pt idx="258">
                  <v>106.1893599826911</v>
                </pt>
                <pt idx="259">
                  <v>105.8380602455587</v>
                </pt>
                <pt idx="260">
                  <v>108.0877839723187</v>
                </pt>
                <pt idx="261">
                  <v>107.3530659800668</v>
                </pt>
                <pt idx="262">
                  <v>107.1258112836394</v>
                </pt>
                <pt idx="263">
                  <v>106.2515999152037</v>
                </pt>
                <pt idx="264">
                  <v>106.4398371836298</v>
                </pt>
                <pt idx="265">
                  <v>106.2216773653975</v>
                </pt>
                <pt idx="266">
                  <v>106.7168326871464</v>
                </pt>
                <pt idx="267">
                  <v>106.740020207227</v>
                </pt>
                <pt idx="268">
                  <v>106.3964286383566</v>
                </pt>
                <pt idx="269">
                  <v>105.8686657763032</v>
                </pt>
                <pt idx="270">
                  <v>105.7818552715741</v>
                </pt>
                <pt idx="271">
                  <v>105.1757338171694</v>
                </pt>
                <pt idx="272">
                  <v>105.5060434792536</v>
                </pt>
                <pt idx="273">
                  <v>105.1482210748239</v>
                </pt>
                <pt idx="274">
                  <v>105.9830837663213</v>
                </pt>
                <pt idx="275">
                  <v>105.4084082822196</v>
                </pt>
                <pt idx="276">
                  <v>105.2566604535597</v>
                </pt>
                <pt idx="277">
                  <v>104.8191063068584</v>
                </pt>
                <pt idx="278">
                  <v>104.6165958286242</v>
                </pt>
                <pt idx="279">
                  <v>103.796970318725</v>
                </pt>
                <pt idx="280">
                  <v>103.7960188831444</v>
                </pt>
                <pt idx="281">
                  <v>104.0756904008531</v>
                </pt>
                <pt idx="282">
                  <v>104.5815093693702</v>
                </pt>
                <pt idx="283">
                  <v>104.5198950450298</v>
                </pt>
                <pt idx="284">
                  <v>103.199448521236</v>
                </pt>
                <pt idx="285">
                  <v>103.8921435843117</v>
                </pt>
                <pt idx="286">
                  <v>103.4871108896416</v>
                </pt>
                <pt idx="287">
                  <v>103.1944779958567</v>
                </pt>
                <pt idx="288">
                  <v>103.7674008394471</v>
                </pt>
                <pt idx="289">
                  <v>104.7598597517226</v>
                </pt>
                <pt idx="290">
                  <v>103.623934737083</v>
                </pt>
                <pt idx="291">
                  <v>103.8268407834491</v>
                </pt>
                <pt idx="292">
                  <v>103.8135424214655</v>
                </pt>
                <pt idx="293">
                  <v>103.5783766780436</v>
                </pt>
                <pt idx="294">
                  <v>103.0450609658389</v>
                </pt>
                <pt idx="295">
                  <v>101.7866551376328</v>
                </pt>
                <pt idx="296">
                  <v>102.7839240612718</v>
                </pt>
                <pt idx="297">
                  <v>102.9744952159449</v>
                </pt>
                <pt idx="298">
                  <v>103.0461634882422</v>
                </pt>
                <pt idx="299">
                  <v>102.822147089166</v>
                </pt>
                <pt idx="300">
                  <v>103.33323747702</v>
                </pt>
                <pt idx="301">
                  <v>102.1539566443555</v>
                </pt>
                <pt idx="302">
                  <v>101.9545861657288</v>
                </pt>
                <pt idx="303">
                  <v>100.5360203080514</v>
                </pt>
                <pt idx="304">
                  <v>99.96179777900461</v>
                </pt>
                <pt idx="305">
                  <v>100.3329039839498</v>
                </pt>
                <pt idx="306">
                  <v>97.75715358089757</v>
                </pt>
                <pt idx="307">
                  <v>97.96737585143703</v>
                </pt>
                <pt idx="308">
                  <v>96.63038946325391</v>
                </pt>
                <pt idx="309">
                  <v>97.44301849026633</v>
                </pt>
                <pt idx="310">
                  <v>98.87757501643885</v>
                </pt>
                <pt idx="311">
                  <v>97.84129602847061</v>
                </pt>
                <pt idx="312">
                  <v>98.60475677767174</v>
                </pt>
                <pt idx="313">
                  <v>96.60450442592392</v>
                </pt>
                <pt idx="314">
                  <v>96.72418163965223</v>
                </pt>
                <pt idx="315">
                  <v>93.22988845460331</v>
                </pt>
                <pt idx="316">
                  <v>91.96068064752271</v>
                </pt>
                <pt idx="317">
                  <v>91.6866795709484</v>
                </pt>
                <pt idx="318">
                  <v>91.94360843445526</v>
                </pt>
                <pt idx="319">
                  <v>94.39440656393222</v>
                </pt>
                <pt idx="320">
                  <v>93.4553959144138</v>
                </pt>
                <pt idx="321">
                  <v>96.01484427433013</v>
                </pt>
                <pt idx="322">
                  <v>95.14222538136229</v>
                </pt>
                <pt idx="323">
                  <v>99.53112263150147</v>
                </pt>
                <pt idx="324">
                  <v>101.5379555076825</v>
                </pt>
                <pt idx="325">
                  <v>101.4651618275494</v>
                </pt>
                <pt idx="326">
                  <v>103.7054189212481</v>
                </pt>
                <pt idx="327">
                  <v>103.8925279215547</v>
                </pt>
                <pt idx="328">
                  <v>103.7324798789215</v>
                </pt>
                <pt idx="329">
                  <v>102.4632675563187</v>
                </pt>
                <pt idx="330">
                  <v>101.9378164461087</v>
                </pt>
                <pt idx="331">
                  <v>100.3950779869929</v>
                </pt>
                <pt idx="332">
                  <v>101.523257879139</v>
                </pt>
                <pt idx="333">
                  <v>102.7437126616191</v>
                </pt>
                <pt idx="334">
                  <v>102.7522932272113</v>
                </pt>
                <pt idx="335">
                  <v>104.4705673559643</v>
                </pt>
                <pt idx="336">
                  <v>105.1360893262026</v>
                </pt>
                <pt idx="337">
                  <v>104.794987857442</v>
                </pt>
                <pt idx="338">
                  <v>104.8211241270466</v>
                </pt>
                <pt idx="339">
                  <v>104.5144180019086</v>
                </pt>
                <pt idx="340">
                  <v>104.0727620298229</v>
                </pt>
                <pt idx="341">
                  <v>103.6898580582619</v>
                </pt>
                <pt idx="342">
                  <v>103.6501610871866</v>
                </pt>
                <pt idx="343">
                  <v>103.4690983908504</v>
                </pt>
                <pt idx="344">
                  <v>103.4796575410165</v>
                </pt>
                <pt idx="345">
                  <v>103.0149064493712</v>
                </pt>
                <pt idx="346">
                  <v>102.9312416564331</v>
                </pt>
                <pt idx="347">
                  <v>102.5843238392321</v>
                </pt>
                <pt idx="348">
                  <v>102.151265477776</v>
                </pt>
                <pt idx="349">
                  <v>102.2955756506803</v>
                </pt>
                <pt idx="350">
                  <v>102.3534328537746</v>
                </pt>
                <pt idx="351">
                  <v>102.6575601533973</v>
                </pt>
                <pt idx="352">
                  <v>102.4478130074272</v>
                </pt>
                <pt idx="353">
                  <v>102.0095401441193</v>
                </pt>
                <pt idx="354">
                  <v>102.0361522744457</v>
                </pt>
                <pt idx="355">
                  <v>102.0599798152149</v>
                </pt>
                <pt idx="356">
                  <v>101.9665691534434</v>
                </pt>
                <pt idx="357">
                  <v>101.8539550068456</v>
                </pt>
                <pt idx="358">
                  <v>101.8654255364563</v>
                </pt>
                <pt idx="359">
                  <v>101.8155904113719</v>
                </pt>
                <pt idx="360">
                  <v>101.6206317225857</v>
                </pt>
                <pt idx="361">
                  <v>101.5080575043822</v>
                </pt>
                <pt idx="362">
                  <v>101.1617475262321</v>
                </pt>
                <pt idx="363">
                  <v>101.0843151896419</v>
                </pt>
                <pt idx="364">
                  <v>101.170307366311</v>
                </pt>
                <pt idx="365">
                  <v>100.9459857301002</v>
                </pt>
                <pt idx="366">
                  <v>100.8925434059044</v>
                </pt>
                <pt idx="367">
                  <v>101.1712391886418</v>
                </pt>
                <pt idx="368">
                  <v>101.0045048816457</v>
                </pt>
                <pt idx="369">
                  <v>100.5030342948157</v>
                </pt>
                <pt idx="370">
                  <v>100</v>
                </pt>
              </numCache>
            </numRef>
          </val>
          <smooth val="0"/>
        </ser>
        <dLbls>
          <showLegendKey val="0"/>
          <showVal val="0"/>
          <showCatName val="0"/>
          <showSerName val="0"/>
          <showPercent val="0"/>
          <showBubbleSize val="0"/>
        </dLbls>
        <smooth val="0"/>
        <axId val="966680121"/>
        <axId val="857429406"/>
      </lineChart>
      <dateAx>
        <axId val="966680121"/>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857429406"/>
        <crosses val="autoZero"/>
        <lblOffset val="100"/>
        <baseTimeUnit val="days"/>
      </dateAx>
      <valAx>
        <axId val="857429406"/>
        <scaling>
          <orientation val="minMax"/>
          <max val="150"/>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966680121"/>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endParaRPr lang="en-US"/>
        </a:p>
      </txPr>
    </legend>
    <plotVisOnly val="1"/>
    <dispBlanksAs val="zero"/>
  </chart>
</chartSpace>
</file>

<file path=xl/charts/chart23.xml><?xml version="1.0" encoding="utf-8"?>
<chartSpace xmlns="http://schemas.openxmlformats.org/drawingml/2006/chart">
  <chart>
    <plotArea>
      <layout/>
      <lineChart>
        <grouping val="standard"/>
        <varyColors val="1"/>
        <ser>
          <idx val="0"/>
          <order val="0"/>
          <tx>
            <strRef>
              <f>'Asset Classes wBTC'!$L$1</f>
              <strCache>
                <ptCount val="1"/>
                <pt idx="0">
                  <v>Asset Classes wBTC Portfolio PnL</v>
                </pt>
              </strCache>
            </strRef>
          </tx>
          <spPr>
            <a:ln xmlns:a="http://schemas.openxmlformats.org/drawingml/2006/main" cmpd="sng">
              <a:solidFill>
                <a:srgbClr val="4472C4"/>
              </a:solidFill>
              <a:prstDash val="solid"/>
            </a:ln>
          </spPr>
          <marker>
            <symbol val="none"/>
            <spPr>
              <a:ln xmlns:a="http://schemas.openxmlformats.org/drawingml/2006/main">
                <a:prstDash val="solid"/>
              </a:ln>
            </spPr>
          </marker>
          <cat>
            <numRef>
              <f>'Asset Classes wBTC'!$A$2:$A$1000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'Asset Classes wBTC'!$L$2:$L$1000</f>
              <numCache>
                <formatCode>"$"#,##0.00</formatCode>
                <ptCount val="999"/>
                <pt idx="0">
                  <v>121.0001580343724</v>
                </pt>
                <pt idx="1">
                  <v>120.8153656343887</v>
                </pt>
                <pt idx="2">
                  <v>120.1788439080851</v>
                </pt>
                <pt idx="3">
                  <v>121.1520143568733</v>
                </pt>
                <pt idx="4">
                  <v>122.3694486479725</v>
                </pt>
                <pt idx="5">
                  <v>123.7107695391977</v>
                </pt>
                <pt idx="6">
                  <v>123.912311068466</v>
                </pt>
                <pt idx="7">
                  <v>123.7977116007249</v>
                </pt>
                <pt idx="8">
                  <v>124.1742816284267</v>
                </pt>
                <pt idx="9">
                  <v>123.6269399325633</v>
                </pt>
                <pt idx="10">
                  <v>123.2463021822616</v>
                </pt>
                <pt idx="11">
                  <v>123.5948746332745</v>
                </pt>
                <pt idx="12">
                  <v>123.7109138353227</v>
                </pt>
                <pt idx="13">
                  <v>122.9036704669923</v>
                </pt>
                <pt idx="14">
                  <v>123.772834275712</v>
                </pt>
                <pt idx="15">
                  <v>123.2219995802164</v>
                </pt>
                <pt idx="16">
                  <v>123.4829219909305</v>
                </pt>
                <pt idx="17">
                  <v>123.6059409816191</v>
                </pt>
                <pt idx="18">
                  <v>123.5631770286626</v>
                </pt>
                <pt idx="19">
                  <v>123.5026879949287</v>
                </pt>
                <pt idx="20">
                  <v>123.3580137219055</v>
                </pt>
                <pt idx="21">
                  <v>122.343681560567</v>
                </pt>
                <pt idx="22">
                  <v>122.8106422436188</v>
                </pt>
                <pt idx="23">
                  <v>121.9579238698929</v>
                </pt>
                <pt idx="24">
                  <v>122.4235711466347</v>
                </pt>
                <pt idx="25">
                  <v>122.891981351806</v>
                </pt>
                <pt idx="26">
                  <v>123.1908663581474</v>
                </pt>
                <pt idx="27">
                  <v>121.754319301725</v>
                </pt>
                <pt idx="28">
                  <v>121.7254725068754</v>
                </pt>
                <pt idx="29">
                  <v>123.6486474477143</v>
                </pt>
                <pt idx="30">
                  <v>123.9825235675406</v>
                </pt>
                <pt idx="31">
                  <v>124.7824181698748</v>
                </pt>
                <pt idx="32">
                  <v>123.8422963991817</v>
                </pt>
                <pt idx="33">
                  <v>122.979388108867</v>
                </pt>
                <pt idx="34">
                  <v>122.4981129291967</v>
                </pt>
                <pt idx="35">
                  <v>123.4524796033554</v>
                </pt>
                <pt idx="36">
                  <v>122.7496800668429</v>
                </pt>
                <pt idx="37">
                  <v>122.530365978097</v>
                </pt>
                <pt idx="38">
                  <v>122.9741598042563</v>
                </pt>
                <pt idx="39">
                  <v>122.8881182452691</v>
                </pt>
                <pt idx="40">
                  <v>123.0247872876584</v>
                </pt>
                <pt idx="41">
                  <v>122.3180486455967</v>
                </pt>
                <pt idx="42">
                  <v>121.879848508401</v>
                </pt>
                <pt idx="43">
                  <v>123.1267707981344</v>
                </pt>
                <pt idx="44">
                  <v>122.5875758977817</v>
                </pt>
                <pt idx="45">
                  <v>122.8123449045926</v>
                </pt>
                <pt idx="46">
                  <v>123.7016605786971</v>
                </pt>
                <pt idx="47">
                  <v>123.6150476116806</v>
                </pt>
                <pt idx="48">
                  <v>122.1638741261766</v>
                </pt>
                <pt idx="49">
                  <v>123.0516600191102</v>
                </pt>
                <pt idx="50">
                  <v>122.0274457368122</v>
                </pt>
                <pt idx="51">
                  <v>121.9257182635734</v>
                </pt>
                <pt idx="52">
                  <v>121.8980455233582</v>
                </pt>
                <pt idx="53">
                  <v>120.9487769744703</v>
                </pt>
                <pt idx="54">
                  <v>121.5041266006377</v>
                </pt>
                <pt idx="55">
                  <v>121.4311068643615</v>
                </pt>
                <pt idx="56">
                  <v>120.619138285621</v>
                </pt>
                <pt idx="57">
                  <v>119.434269994786</v>
                </pt>
                <pt idx="58">
                  <v>118.8923912788568</v>
                </pt>
                <pt idx="59">
                  <v>119.443156294581</v>
                </pt>
                <pt idx="60">
                  <v>119.5494789702375</v>
                </pt>
                <pt idx="61">
                  <v>118.6059914816667</v>
                </pt>
                <pt idx="62">
                  <v>118.6386073375992</v>
                </pt>
                <pt idx="63">
                  <v>118.9445830760521</v>
                </pt>
                <pt idx="64">
                  <v>119.7989497466806</v>
                </pt>
                <pt idx="65">
                  <v>119.9616602876705</v>
                </pt>
                <pt idx="66">
                  <v>119.5659926574043</v>
                </pt>
                <pt idx="67">
                  <v>120.778260819078</v>
                </pt>
                <pt idx="68">
                  <v>120.0971881499464</v>
                </pt>
                <pt idx="69">
                  <v>120.3586070294833</v>
                </pt>
                <pt idx="70">
                  <v>119.6954114343705</v>
                </pt>
                <pt idx="71">
                  <v>120.257566407231</v>
                </pt>
                <pt idx="72">
                  <v>119.5994287172361</v>
                </pt>
                <pt idx="73">
                  <v>118.8873311931933</v>
                </pt>
                <pt idx="74">
                  <v>116.8136006580604</v>
                </pt>
                <pt idx="75">
                  <v>117.2728040556523</v>
                </pt>
                <pt idx="76">
                  <v>116.206858314065</v>
                </pt>
                <pt idx="77">
                  <v>117.9724347166397</v>
                </pt>
                <pt idx="78">
                  <v>118.7772037331965</v>
                </pt>
                <pt idx="79">
                  <v>119.0928529624823</v>
                </pt>
                <pt idx="80">
                  <v>117.8339531662282</v>
                </pt>
                <pt idx="81">
                  <v>119.0262738883757</v>
                </pt>
                <pt idx="82">
                  <v>121.6266459204317</v>
                </pt>
                <pt idx="83">
                  <v>120.8604670695721</v>
                </pt>
                <pt idx="84">
                  <v>122.0739444467268</v>
                </pt>
                <pt idx="85">
                  <v>122.3703063671499</v>
                </pt>
                <pt idx="86">
                  <v>121.8298373466507</v>
                </pt>
                <pt idx="87">
                  <v>122.1907658361847</v>
                </pt>
                <pt idx="88">
                  <v>122.0047349323923</v>
                </pt>
                <pt idx="89">
                  <v>122.6368198223016</v>
                </pt>
                <pt idx="90">
                  <v>122.5312489700016</v>
                </pt>
                <pt idx="91">
                  <v>122.3585252958712</v>
                </pt>
                <pt idx="92">
                  <v>122.6038986218862</v>
                </pt>
                <pt idx="93">
                  <v>122.1294396068583</v>
                </pt>
                <pt idx="94">
                  <v>120.2110096745249</v>
                </pt>
                <pt idx="95">
                  <v>119.7622413292924</v>
                </pt>
                <pt idx="96">
                  <v>120.1880517199741</v>
                </pt>
                <pt idx="97">
                  <v>120.1063701100679</v>
                </pt>
                <pt idx="98">
                  <v>119.6858215441432</v>
                </pt>
                <pt idx="99">
                  <v>118.7509888589992</v>
                </pt>
                <pt idx="100">
                  <v>119.446712045982</v>
                </pt>
                <pt idx="101">
                  <v>118.8131557789815</v>
                </pt>
                <pt idx="102">
                  <v>120.0105100566804</v>
                </pt>
                <pt idx="103">
                  <v>120.4276215195131</v>
                </pt>
                <pt idx="104">
                  <v>120.3125283850975</v>
                </pt>
                <pt idx="105">
                  <v>120.3204182592015</v>
                </pt>
                <pt idx="106">
                  <v>120.8954606843661</v>
                </pt>
                <pt idx="107">
                  <v>120.1207525332793</v>
                </pt>
                <pt idx="108">
                  <v>119.6649510250939</v>
                </pt>
                <pt idx="109">
                  <v>121.0016273116884</v>
                </pt>
                <pt idx="110">
                  <v>120.742497736031</v>
                </pt>
                <pt idx="111">
                  <v>120.4615174933987</v>
                </pt>
                <pt idx="112">
                  <v>119.9650720775408</v>
                </pt>
                <pt idx="113">
                  <v>121.4768151552581</v>
                </pt>
                <pt idx="114">
                  <v>122.8462127703448</v>
                </pt>
                <pt idx="115">
                  <v>122.33270222958</v>
                </pt>
                <pt idx="116">
                  <v>122.2850316732445</v>
                </pt>
                <pt idx="117">
                  <v>121.3052723404074</v>
                </pt>
                <pt idx="118">
                  <v>120.4313491983979</v>
                </pt>
                <pt idx="119">
                  <v>120.2022906895504</v>
                </pt>
                <pt idx="120">
                  <v>119.3731204400362</v>
                </pt>
                <pt idx="121">
                  <v>119.3640232402385</v>
                </pt>
                <pt idx="122">
                  <v>118.694586823711</v>
                </pt>
                <pt idx="123">
                  <v>118.5754954956824</v>
                </pt>
                <pt idx="124">
                  <v>118.5878301893978</v>
                </pt>
                <pt idx="125">
                  <v>118.9784985354568</v>
                </pt>
                <pt idx="126">
                  <v>119.0072933641881</v>
                </pt>
                <pt idx="127">
                  <v>119.0660316838932</v>
                </pt>
                <pt idx="128">
                  <v>118.0764748849147</v>
                </pt>
                <pt idx="129">
                  <v>117.4271535745183</v>
                </pt>
                <pt idx="130">
                  <v>116.2534062460773</v>
                </pt>
                <pt idx="131">
                  <v>116.4001909627758</v>
                </pt>
                <pt idx="132">
                  <v>116.4338487329072</v>
                </pt>
                <pt idx="133">
                  <v>116.2212606290072</v>
                </pt>
                <pt idx="134">
                  <v>117.4389461640859</v>
                </pt>
                <pt idx="135">
                  <v>117.3873842579721</v>
                </pt>
                <pt idx="136">
                  <v>116.8857603008095</v>
                </pt>
                <pt idx="137">
                  <v>116.9363529851644</v>
                </pt>
                <pt idx="138">
                  <v>116.4462828809118</v>
                </pt>
                <pt idx="139">
                  <v>116.1893307830353</v>
                </pt>
                <pt idx="140">
                  <v>115.0863854778466</v>
                </pt>
                <pt idx="141">
                  <v>114.8491703119624</v>
                </pt>
                <pt idx="142">
                  <v>115.3486153346316</v>
                </pt>
                <pt idx="143">
                  <v>115.646638088315</v>
                </pt>
                <pt idx="144">
                  <v>115.6793210332358</v>
                </pt>
                <pt idx="145">
                  <v>116.18420949438</v>
                </pt>
                <pt idx="146">
                  <v>116.0732247920036</v>
                </pt>
                <pt idx="147">
                  <v>115.883453908733</v>
                </pt>
                <pt idx="148">
                  <v>116.6539120677794</v>
                </pt>
                <pt idx="149">
                  <v>116.706298141676</v>
                </pt>
                <pt idx="150">
                  <v>116.1352011570332</v>
                </pt>
                <pt idx="151">
                  <v>115.4501042427777</v>
                </pt>
                <pt idx="152">
                  <v>115.2472513080883</v>
                </pt>
                <pt idx="153">
                  <v>114.934721504459</v>
                </pt>
                <pt idx="154">
                  <v>115.0484307224533</v>
                </pt>
                <pt idx="155">
                  <v>116.7882848213768</v>
                </pt>
                <pt idx="156">
                  <v>116.8178040643013</v>
                </pt>
                <pt idx="157">
                  <v>114.976088046286</v>
                </pt>
                <pt idx="158">
                  <v>113.8535005047564</v>
                </pt>
                <pt idx="159">
                  <v>113.1184891555221</v>
                </pt>
                <pt idx="160">
                  <v>112.2691118655884</v>
                </pt>
                <pt idx="161">
                  <v>112.5379007503994</v>
                </pt>
                <pt idx="162">
                  <v>112.4617471129585</v>
                </pt>
                <pt idx="163">
                  <v>114.4327400138645</v>
                </pt>
                <pt idx="164">
                  <v>114.1624713134674</v>
                </pt>
                <pt idx="165">
                  <v>114.7438173309172</v>
                </pt>
                <pt idx="166">
                  <v>114.6544086749487</v>
                </pt>
                <pt idx="167">
                  <v>114.9402030875835</v>
                </pt>
                <pt idx="168">
                  <v>114.591220659017</v>
                </pt>
                <pt idx="169">
                  <v>114.257334448691</v>
                </pt>
                <pt idx="170">
                  <v>114.7767413109888</v>
                </pt>
                <pt idx="171">
                  <v>114.9642247691609</v>
                </pt>
                <pt idx="172">
                  <v>114.8596129641048</v>
                </pt>
                <pt idx="173">
                  <v>114.9761620548499</v>
                </pt>
                <pt idx="174">
                  <v>115.8256203409134</v>
                </pt>
                <pt idx="175">
                  <v>115.1918535903187</v>
                </pt>
                <pt idx="176">
                  <v>114.1698286770723</v>
                </pt>
                <pt idx="177">
                  <v>113.509984464973</v>
                </pt>
                <pt idx="178">
                  <v>113.0144813261103</v>
                </pt>
                <pt idx="179">
                  <v>113.9775433010584</v>
                </pt>
                <pt idx="180">
                  <v>113.3353180268471</v>
                </pt>
                <pt idx="181">
                  <v>113.7383382383542</v>
                </pt>
                <pt idx="182">
                  <v>113.15104639276</v>
                </pt>
                <pt idx="183">
                  <v>113.2450325196725</v>
                </pt>
                <pt idx="184">
                  <v>113.084756951603</v>
                </pt>
                <pt idx="185">
                  <v>112.138101592185</v>
                </pt>
                <pt idx="186">
                  <v>111.6755446648579</v>
                </pt>
                <pt idx="187">
                  <v>111.3328188326293</v>
                </pt>
                <pt idx="188">
                  <v>113.1061260244979</v>
                </pt>
                <pt idx="189">
                  <v>112.9424610540782</v>
                </pt>
                <pt idx="190">
                  <v>114.1902176330516</v>
                </pt>
                <pt idx="191">
                  <v>114.5938651155387</v>
                </pt>
                <pt idx="192">
                  <v>115.1382414384813</v>
                </pt>
                <pt idx="193">
                  <v>115.161283299381</v>
                </pt>
                <pt idx="194">
                  <v>115.0907313419858</v>
                </pt>
                <pt idx="195">
                  <v>114.2437571444792</v>
                </pt>
                <pt idx="196">
                  <v>114.1951908587804</v>
                </pt>
                <pt idx="197">
                  <v>114.9185593675261</v>
                </pt>
                <pt idx="198">
                  <v>113.7903335392577</v>
                </pt>
                <pt idx="199">
                  <v>114.8915708103994</v>
                </pt>
                <pt idx="200">
                  <v>115.271300574458</v>
                </pt>
                <pt idx="201">
                  <v>117.005955086768</v>
                </pt>
                <pt idx="202">
                  <v>117.0911944222006</v>
                </pt>
                <pt idx="203">
                  <v>116.5346901710272</v>
                </pt>
                <pt idx="204">
                  <v>116.4734500673783</v>
                </pt>
                <pt idx="205">
                  <v>115.4143604046938</v>
                </pt>
                <pt idx="206">
                  <v>116.0284518589168</v>
                </pt>
                <pt idx="207">
                  <v>115.1398175982333</v>
                </pt>
                <pt idx="208">
                  <v>115.1663109099085</v>
                </pt>
                <pt idx="209">
                  <v>115.0786819894879</v>
                </pt>
                <pt idx="210">
                  <v>115.3558834108112</v>
                </pt>
                <pt idx="211">
                  <v>114.7849601822847</v>
                </pt>
                <pt idx="212">
                  <v>116.44201578657</v>
                </pt>
                <pt idx="213">
                  <v>115.9766239126321</v>
                </pt>
                <pt idx="214">
                  <v>114.690193399792</v>
                </pt>
                <pt idx="215">
                  <v>114.8064201522633</v>
                </pt>
                <pt idx="216">
                  <v>113.9760216879272</v>
                </pt>
                <pt idx="217">
                  <v>113.7136867577461</v>
                </pt>
                <pt idx="218">
                  <v>116.6362962675756</v>
                </pt>
                <pt idx="219">
                  <v>116.6251047367683</v>
                </pt>
                <pt idx="220">
                  <v>117.5988673942893</v>
                </pt>
                <pt idx="221">
                  <v>116.654882613741</v>
                </pt>
                <pt idx="222">
                  <v>116.0651188407653</v>
                </pt>
                <pt idx="223">
                  <v>114.9280149358716</v>
                </pt>
                <pt idx="224">
                  <v>114.5833563217884</v>
                </pt>
                <pt idx="225">
                  <v>113.8380267286863</v>
                </pt>
                <pt idx="226">
                  <v>114.2387554489684</v>
                </pt>
                <pt idx="227">
                  <v>113.499159957641</v>
                </pt>
                <pt idx="228">
                  <v>113.2151276216654</v>
                </pt>
                <pt idx="229">
                  <v>111.948000585699</v>
                </pt>
                <pt idx="230">
                  <v>111.8485248141912</v>
                </pt>
                <pt idx="231">
                  <v>111.7931907305712</v>
                </pt>
                <pt idx="232">
                  <v>110.9575537249465</v>
                </pt>
                <pt idx="233">
                  <v>110.3064759202642</v>
                </pt>
                <pt idx="234">
                  <v>109.8476691974272</v>
                </pt>
                <pt idx="235">
                  <v>109.4075669101172</v>
                </pt>
                <pt idx="236">
                  <v>109.8823617386775</v>
                </pt>
                <pt idx="237">
                  <v>109.6016162511988</v>
                </pt>
                <pt idx="238">
                  <v>108.9851458696913</v>
                </pt>
                <pt idx="239">
                  <v>109.2032345741175</v>
                </pt>
                <pt idx="240">
                  <v>109.0658623063586</v>
                </pt>
                <pt idx="241">
                  <v>109.3106564334573</v>
                </pt>
                <pt idx="242">
                  <v>108.7915085345136</v>
                </pt>
                <pt idx="243">
                  <v>108.7962872019647</v>
                </pt>
                <pt idx="244">
                  <v>108.0387895931365</v>
                </pt>
                <pt idx="245">
                  <v>107.7976209442648</v>
                </pt>
                <pt idx="246">
                  <v>107.7805868978673</v>
                </pt>
                <pt idx="247">
                  <v>107.259913664728</v>
                </pt>
                <pt idx="248">
                  <v>106.7849089180428</v>
                </pt>
                <pt idx="249">
                  <v>107.3332270025161</v>
                </pt>
                <pt idx="250">
                  <v>107.0258021266398</v>
                </pt>
                <pt idx="251">
                  <v>108.0211889433218</v>
                </pt>
                <pt idx="252">
                  <v>107.5093991532507</v>
                </pt>
                <pt idx="253">
                  <v>107.057275951718</v>
                </pt>
                <pt idx="254">
                  <v>106.8598858668248</v>
                </pt>
                <pt idx="255">
                  <v>106.8589032964411</v>
                </pt>
                <pt idx="256">
                  <v>106.8958132477973</v>
                </pt>
                <pt idx="257">
                  <v>106.3841645021131</v>
                </pt>
                <pt idx="258">
                  <v>106.1893599826911</v>
                </pt>
                <pt idx="259">
                  <v>105.8380602455587</v>
                </pt>
                <pt idx="260">
                  <v>108.0877839723187</v>
                </pt>
                <pt idx="261">
                  <v>107.3530659800668</v>
                </pt>
                <pt idx="262">
                  <v>107.1258112836394</v>
                </pt>
                <pt idx="263">
                  <v>106.2515999152037</v>
                </pt>
                <pt idx="264">
                  <v>106.4398371836298</v>
                </pt>
                <pt idx="265">
                  <v>106.2216773653975</v>
                </pt>
                <pt idx="266">
                  <v>106.7168326871464</v>
                </pt>
                <pt idx="267">
                  <v>106.740020207227</v>
                </pt>
                <pt idx="268">
                  <v>106.3964286383566</v>
                </pt>
                <pt idx="269">
                  <v>105.8686657763032</v>
                </pt>
                <pt idx="270">
                  <v>105.7818552715741</v>
                </pt>
                <pt idx="271">
                  <v>105.1757338171694</v>
                </pt>
                <pt idx="272">
                  <v>105.5060434792536</v>
                </pt>
                <pt idx="273">
                  <v>105.1482210748239</v>
                </pt>
                <pt idx="274">
                  <v>105.9830837663213</v>
                </pt>
                <pt idx="275">
                  <v>105.4084082822196</v>
                </pt>
                <pt idx="276">
                  <v>105.2566604535597</v>
                </pt>
                <pt idx="277">
                  <v>104.8191063068584</v>
                </pt>
                <pt idx="278">
                  <v>104.6165958286242</v>
                </pt>
                <pt idx="279">
                  <v>103.796970318725</v>
                </pt>
                <pt idx="280">
                  <v>103.7960188831444</v>
                </pt>
                <pt idx="281">
                  <v>104.0756904008531</v>
                </pt>
                <pt idx="282">
                  <v>104.5815093693702</v>
                </pt>
                <pt idx="283">
                  <v>104.5198950450298</v>
                </pt>
                <pt idx="284">
                  <v>103.199448521236</v>
                </pt>
                <pt idx="285">
                  <v>103.8921435843117</v>
                </pt>
                <pt idx="286">
                  <v>103.4871108896416</v>
                </pt>
                <pt idx="287">
                  <v>103.1944779958567</v>
                </pt>
                <pt idx="288">
                  <v>103.7674008394471</v>
                </pt>
                <pt idx="289">
                  <v>104.7598597517226</v>
                </pt>
                <pt idx="290">
                  <v>103.623934737083</v>
                </pt>
                <pt idx="291">
                  <v>103.8268407834491</v>
                </pt>
                <pt idx="292">
                  <v>103.8135424214655</v>
                </pt>
                <pt idx="293">
                  <v>103.5783766780436</v>
                </pt>
                <pt idx="294">
                  <v>103.0450609658389</v>
                </pt>
                <pt idx="295">
                  <v>101.7866551376328</v>
                </pt>
                <pt idx="296">
                  <v>102.7839240612718</v>
                </pt>
                <pt idx="297">
                  <v>102.9744952159449</v>
                </pt>
                <pt idx="298">
                  <v>103.0461634882422</v>
                </pt>
                <pt idx="299">
                  <v>102.822147089166</v>
                </pt>
                <pt idx="300">
                  <v>103.33323747702</v>
                </pt>
                <pt idx="301">
                  <v>102.1539566443555</v>
                </pt>
                <pt idx="302">
                  <v>101.9545861657288</v>
                </pt>
                <pt idx="303">
                  <v>100.5360203080514</v>
                </pt>
                <pt idx="304">
                  <v>99.96179777900461</v>
                </pt>
                <pt idx="305">
                  <v>100.3329039839498</v>
                </pt>
                <pt idx="306">
                  <v>97.75715358089757</v>
                </pt>
                <pt idx="307">
                  <v>97.96737585143703</v>
                </pt>
                <pt idx="308">
                  <v>96.63038946325391</v>
                </pt>
                <pt idx="309">
                  <v>97.44301849026633</v>
                </pt>
                <pt idx="310">
                  <v>98.87757501643885</v>
                </pt>
                <pt idx="311">
                  <v>97.84129602847061</v>
                </pt>
                <pt idx="312">
                  <v>98.60475677767174</v>
                </pt>
                <pt idx="313">
                  <v>96.60450442592392</v>
                </pt>
                <pt idx="314">
                  <v>96.72418163965223</v>
                </pt>
                <pt idx="315">
                  <v>93.22988845460331</v>
                </pt>
                <pt idx="316">
                  <v>91.96068064752271</v>
                </pt>
                <pt idx="317">
                  <v>91.6866795709484</v>
                </pt>
                <pt idx="318">
                  <v>91.94360843445526</v>
                </pt>
                <pt idx="319">
                  <v>94.39440656393222</v>
                </pt>
                <pt idx="320">
                  <v>93.4553959144138</v>
                </pt>
                <pt idx="321">
                  <v>96.01484427433013</v>
                </pt>
                <pt idx="322">
                  <v>95.14222538136229</v>
                </pt>
                <pt idx="323">
                  <v>99.53112263150147</v>
                </pt>
                <pt idx="324">
                  <v>101.5379555076825</v>
                </pt>
                <pt idx="325">
                  <v>101.4651618275494</v>
                </pt>
                <pt idx="326">
                  <v>103.7054189212481</v>
                </pt>
                <pt idx="327">
                  <v>103.8925279215547</v>
                </pt>
                <pt idx="328">
                  <v>103.7324798789215</v>
                </pt>
                <pt idx="329">
                  <v>102.4632675563187</v>
                </pt>
                <pt idx="330">
                  <v>101.9378164461087</v>
                </pt>
                <pt idx="331">
                  <v>100.3950779869929</v>
                </pt>
                <pt idx="332">
                  <v>101.523257879139</v>
                </pt>
                <pt idx="333">
                  <v>102.7437126616191</v>
                </pt>
                <pt idx="334">
                  <v>102.7522932272113</v>
                </pt>
                <pt idx="335">
                  <v>104.4705673559643</v>
                </pt>
                <pt idx="336">
                  <v>105.1360893262026</v>
                </pt>
                <pt idx="337">
                  <v>104.794987857442</v>
                </pt>
                <pt idx="338">
                  <v>104.8211241270466</v>
                </pt>
                <pt idx="339">
                  <v>104.5144180019086</v>
                </pt>
                <pt idx="340">
                  <v>104.0727620298229</v>
                </pt>
                <pt idx="341">
                  <v>103.6898580582619</v>
                </pt>
                <pt idx="342">
                  <v>103.6501610871866</v>
                </pt>
                <pt idx="343">
                  <v>103.4690983908504</v>
                </pt>
                <pt idx="344">
                  <v>103.4796575410165</v>
                </pt>
                <pt idx="345">
                  <v>103.0149064493712</v>
                </pt>
                <pt idx="346">
                  <v>102.9312416564331</v>
                </pt>
                <pt idx="347">
                  <v>102.5843238392321</v>
                </pt>
                <pt idx="348">
                  <v>102.151265477776</v>
                </pt>
                <pt idx="349">
                  <v>102.2955756506803</v>
                </pt>
                <pt idx="350">
                  <v>102.3534328537746</v>
                </pt>
                <pt idx="351">
                  <v>102.6575601533973</v>
                </pt>
                <pt idx="352">
                  <v>102.4478130074272</v>
                </pt>
                <pt idx="353">
                  <v>102.0095401441193</v>
                </pt>
                <pt idx="354">
                  <v>102.0361522744457</v>
                </pt>
                <pt idx="355">
                  <v>102.0599798152149</v>
                </pt>
                <pt idx="356">
                  <v>101.9665691534434</v>
                </pt>
                <pt idx="357">
                  <v>101.8539550068456</v>
                </pt>
                <pt idx="358">
                  <v>101.8654255364563</v>
                </pt>
                <pt idx="359">
                  <v>101.8155904113719</v>
                </pt>
                <pt idx="360">
                  <v>101.6206317225857</v>
                </pt>
                <pt idx="361">
                  <v>101.5080575043822</v>
                </pt>
                <pt idx="362">
                  <v>101.1617475262321</v>
                </pt>
                <pt idx="363">
                  <v>101.0843151896419</v>
                </pt>
                <pt idx="364">
                  <v>101.170307366311</v>
                </pt>
                <pt idx="365">
                  <v>100.9459857301002</v>
                </pt>
                <pt idx="366">
                  <v>100.8925434059044</v>
                </pt>
                <pt idx="367">
                  <v>101.1712391886418</v>
                </pt>
                <pt idx="368">
                  <v>101.0045048816457</v>
                </pt>
                <pt idx="369">
                  <v>100.5030342948157</v>
                </pt>
                <pt idx="370">
                  <v>100</v>
                </pt>
              </numCache>
            </numRef>
          </val>
          <smooth val="0"/>
        </ser>
        <ser>
          <idx val="1"/>
          <order val="1"/>
          <tx>
            <strRef>
              <f>Equities!$L$1</f>
              <strCache>
                <ptCount val="1"/>
                <pt idx="0">
                  <v>Equities Portfolio PnL</v>
                </pt>
              </strCache>
            </strRef>
          </tx>
          <spPr>
            <a:ln xmlns:a="http://schemas.openxmlformats.org/drawingml/2006/main" cmpd="sng">
              <a:solidFill>
                <a:srgbClr val="ED7D31"/>
              </a:solidFill>
              <a:prstDash val="solid"/>
            </a:ln>
          </spPr>
          <marker>
            <symbol val="none"/>
            <spPr>
              <a:ln xmlns:a="http://schemas.openxmlformats.org/drawingml/2006/main">
                <a:prstDash val="solid"/>
              </a:ln>
            </spPr>
          </marker>
          <cat>
            <numRef>
              <f>'Asset Classes wBTC'!$A$2:$A$1000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Equities!$L$2:$L$1000</f>
              <numCache>
                <formatCode>"$"#,##0.00</formatCode>
                <ptCount val="999"/>
                <pt idx="0">
                  <v>122.7069438827371</v>
                </pt>
                <pt idx="1">
                  <v>122.4837578040472</v>
                </pt>
                <pt idx="2">
                  <v>120.8949623944838</v>
                </pt>
                <pt idx="3">
                  <v>123.4978804435752</v>
                </pt>
                <pt idx="4">
                  <v>124.1080003923165</v>
                </pt>
                <pt idx="5">
                  <v>124.8007374495744</v>
                </pt>
                <pt idx="6">
                  <v>124.7368094040285</v>
                </pt>
                <pt idx="7">
                  <v>124.5351870576217</v>
                </pt>
                <pt idx="8">
                  <v>124.3204032905876</v>
                </pt>
                <pt idx="9">
                  <v>123.7415172544003</v>
                </pt>
                <pt idx="10">
                  <v>124.344999790874</v>
                </pt>
                <pt idx="11">
                  <v>124.4787935740888</v>
                </pt>
                <pt idx="12">
                  <v>124.2602867368701</v>
                </pt>
                <pt idx="13">
                  <v>122.9359444908876</v>
                </pt>
                <pt idx="14">
                  <v>123.463749781137</v>
                </pt>
                <pt idx="15">
                  <v>122.8228640003537</v>
                </pt>
                <pt idx="16">
                  <v>122.6876363104319</v>
                </pt>
                <pt idx="17">
                  <v>122.3770618611148</v>
                </pt>
                <pt idx="18">
                  <v>122.1095390640838</v>
                </pt>
                <pt idx="19">
                  <v>122.1046594294737</v>
                </pt>
                <pt idx="20">
                  <v>122.1115852625178</v>
                </pt>
                <pt idx="21">
                  <v>121.1971494676665</v>
                </pt>
                <pt idx="22">
                  <v>121.2773251511631</v>
                </pt>
                <pt idx="23">
                  <v>119.4746058976141</v>
                </pt>
                <pt idx="24">
                  <v>120.5886529989575</v>
                </pt>
                <pt idx="25">
                  <v>120.6233323889985</v>
                </pt>
                <pt idx="26">
                  <v>121.0599216717335</v>
                </pt>
                <pt idx="27">
                  <v>119.1985111422342</v>
                </pt>
                <pt idx="28">
                  <v>118.1500042072843</v>
                </pt>
                <pt idx="29">
                  <v>120.6718034032832</v>
                </pt>
                <pt idx="30">
                  <v>122.0620836188798</v>
                </pt>
                <pt idx="31">
                  <v>122.6967689123735</v>
                </pt>
                <pt idx="32">
                  <v>121.5355020954907</v>
                </pt>
                <pt idx="33">
                  <v>120.7316767593201</v>
                </pt>
                <pt idx="34">
                  <v>119.5640585017342</v>
                </pt>
                <pt idx="35">
                  <v>120.8530557829113</v>
                </pt>
                <pt idx="36">
                  <v>119.7299809337348</v>
                </pt>
                <pt idx="37">
                  <v>121.1676366629495</v>
                </pt>
                <pt idx="38">
                  <v>121.1155451154572</v>
                </pt>
                <pt idx="39">
                  <v>120.7540242077986</v>
                </pt>
                <pt idx="40">
                  <v>121.2728393619545</v>
                </pt>
                <pt idx="41">
                  <v>121.0783734152948</v>
                </pt>
                <pt idx="42">
                  <v>119.7833573309838</v>
                </pt>
                <pt idx="43">
                  <v>120.2650232670954</v>
                </pt>
                <pt idx="44">
                  <v>118.8820233387606</v>
                </pt>
                <pt idx="45">
                  <v>120.8542610147916</v>
                </pt>
                <pt idx="46">
                  <v>121.4509641438392</v>
                </pt>
                <pt idx="47">
                  <v>120.9364662689536</v>
                </pt>
                <pt idx="48">
                  <v>119.7102581672342</v>
                </pt>
                <pt idx="49">
                  <v>119.6570458188433</v>
                </pt>
                <pt idx="50">
                  <v>119.04035503281</v>
                </pt>
                <pt idx="51">
                  <v>119.4208813727396</v>
                </pt>
                <pt idx="52">
                  <v>118.8851731145522</v>
                </pt>
                <pt idx="53">
                  <v>118.3919128264869</v>
                </pt>
                <pt idx="54">
                  <v>118.1193056548335</v>
                </pt>
                <pt idx="55">
                  <v>119.1628966655677</v>
                </pt>
                <pt idx="56">
                  <v>117.468246883146</v>
                </pt>
                <pt idx="57">
                  <v>116.0167541915406</v>
                </pt>
                <pt idx="58">
                  <v>116.1083468145667</v>
                </pt>
                <pt idx="59">
                  <v>116.5644156772761</v>
                </pt>
                <pt idx="60">
                  <v>116.9839159309333</v>
                </pt>
                <pt idx="61">
                  <v>115.2487466086873</v>
                </pt>
                <pt idx="62">
                  <v>114.5016900634386</v>
                </pt>
                <pt idx="63">
                  <v>115.0501299815066</v>
                </pt>
                <pt idx="64">
                  <v>116.4535082113182</v>
                </pt>
                <pt idx="65">
                  <v>116.1326320400222</v>
                </pt>
                <pt idx="66">
                  <v>116.1157608751284</v>
                </pt>
                <pt idx="67">
                  <v>117.3273605946537</v>
                </pt>
                <pt idx="68">
                  <v>116.7037994594697</v>
                </pt>
                <pt idx="69">
                  <v>116.7390367431501</v>
                </pt>
                <pt idx="70">
                  <v>116.3807680223462</v>
                </pt>
                <pt idx="71">
                  <v>116.0392593340902</v>
                </pt>
                <pt idx="72">
                  <v>115.3761310977852</v>
                </pt>
                <pt idx="73">
                  <v>115.0516231381023</v>
                </pt>
                <pt idx="74">
                  <v>113.634031904679</v>
                </pt>
                <pt idx="75">
                  <v>114.2922365781609</v>
                </pt>
                <pt idx="76">
                  <v>113.2573150724551</v>
                </pt>
                <pt idx="77">
                  <v>114.3585932666713</v>
                </pt>
                <pt idx="78">
                  <v>115.3242855135765</v>
                </pt>
                <pt idx="79">
                  <v>115.8588090613866</v>
                </pt>
                <pt idx="80">
                  <v>113.2264698883673</v>
                </pt>
                <pt idx="81">
                  <v>114.8687806189889</v>
                </pt>
                <pt idx="82">
                  <v>117.2197893522845</v>
                </pt>
                <pt idx="83">
                  <v>116.6665742954163</v>
                </pt>
                <pt idx="84">
                  <v>116.4332857093376</v>
                </pt>
                <pt idx="85">
                  <v>116.7173902811941</v>
                </pt>
                <pt idx="86">
                  <v>116.430401253633</v>
                </pt>
                <pt idx="87">
                  <v>116.9010448354533</v>
                </pt>
                <pt idx="88">
                  <v>117.3530327716812</v>
                </pt>
                <pt idx="89">
                  <v>116.8849421993968</v>
                </pt>
                <pt idx="90">
                  <v>116.3933665392254</v>
                </pt>
                <pt idx="91">
                  <v>115.7559529841028</v>
                </pt>
                <pt idx="92">
                  <v>116.0191514745711</v>
                </pt>
                <pt idx="93">
                  <v>115.8291032714038</v>
                </pt>
                <pt idx="94">
                  <v>114.7503755566194</v>
                </pt>
                <pt idx="95">
                  <v>113.8752959284695</v>
                </pt>
                <pt idx="96">
                  <v>113.4341499348244</v>
                </pt>
                <pt idx="97">
                  <v>113.0808275047992</v>
                </pt>
                <pt idx="98">
                  <v>111.7241903923034</v>
                </pt>
                <pt idx="99">
                  <v>110.1585218540331</v>
                </pt>
                <pt idx="100">
                  <v>112.6677543347335</v>
                </pt>
                <pt idx="101">
                  <v>111.6944379429356</v>
                </pt>
                <pt idx="102">
                  <v>114.5600027044405</v>
                </pt>
                <pt idx="103">
                  <v>114.3994400070435</v>
                </pt>
                <pt idx="104">
                  <v>114.3144694991135</v>
                </pt>
                <pt idx="105">
                  <v>114.8109129481172</v>
                </pt>
                <pt idx="106">
                  <v>114.7396316745987</v>
                </pt>
                <pt idx="107">
                  <v>113.5523532158999</v>
                </pt>
                <pt idx="108">
                  <v>112.7758624204439</v>
                </pt>
                <pt idx="109">
                  <v>114.3899920055604</v>
                </pt>
                <pt idx="110">
                  <v>113.7430460929803</v>
                </pt>
                <pt idx="111">
                  <v>113.7280780487805</v>
                </pt>
                <pt idx="112">
                  <v>113.3405765399862</v>
                </pt>
                <pt idx="113">
                  <v>114.7242646599117</v>
                </pt>
                <pt idx="114">
                  <v>113.7529745331652</v>
                </pt>
                <pt idx="115">
                  <v>113.2512690605638</v>
                </pt>
                <pt idx="116">
                  <v>112.0542889369815</v>
                </pt>
                <pt idx="117">
                  <v>111.0537895364387</v>
                </pt>
                <pt idx="118">
                  <v>111.387360223161</v>
                </pt>
                <pt idx="119">
                  <v>111.6516421930232</v>
                </pt>
                <pt idx="120">
                  <v>111.4450894411817</v>
                </pt>
                <pt idx="121">
                  <v>111.1728927297585</v>
                </pt>
                <pt idx="122">
                  <v>110.288366950962</v>
                </pt>
                <pt idx="123">
                  <v>110.2242401624425</v>
                </pt>
                <pt idx="124">
                  <v>109.4201141689435</v>
                </pt>
                <pt idx="125">
                  <v>109.704458491709</v>
                </pt>
                <pt idx="126">
                  <v>110.7480428081402</v>
                </pt>
                <pt idx="127">
                  <v>111.3965186494958</v>
                </pt>
                <pt idx="128">
                  <v>110.4869387849451</v>
                </pt>
                <pt idx="129">
                  <v>110.2465380995644</v>
                </pt>
                <pt idx="130">
                  <v>109.0043476263011</v>
                </pt>
                <pt idx="131">
                  <v>108.9053870285875</v>
                </pt>
                <pt idx="132">
                  <v>109.1988877200386</v>
                </pt>
                <pt idx="133">
                  <v>108.9232468755372</v>
                </pt>
                <pt idx="134">
                  <v>109.0629930347351</v>
                </pt>
                <pt idx="135">
                  <v>108.6656817869571</v>
                </pt>
                <pt idx="136">
                  <v>109.3607470556003</v>
                </pt>
                <pt idx="137">
                  <v>108.5209632465854</v>
                </pt>
                <pt idx="138">
                  <v>108.3386638624616</v>
                </pt>
                <pt idx="139">
                  <v>108.2066019922079</v>
                </pt>
                <pt idx="140">
                  <v>106.2394348397499</v>
                </pt>
                <pt idx="141">
                  <v>108.1791258743144</v>
                </pt>
                <pt idx="142">
                  <v>107.6594751325338</v>
                </pt>
                <pt idx="143">
                  <v>107.8133455975214</v>
                </pt>
                <pt idx="144">
                  <v>105.8834792232683</v>
                </pt>
                <pt idx="145">
                  <v>105.6595008900359</v>
                </pt>
                <pt idx="146">
                  <v>105.5386781250593</v>
                </pt>
                <pt idx="147">
                  <v>104.8767990868689</v>
                </pt>
                <pt idx="148">
                  <v>105.4997949053912</v>
                </pt>
                <pt idx="149">
                  <v>105.6769578141679</v>
                </pt>
                <pt idx="150">
                  <v>104.3432136094221</v>
                </pt>
                <pt idx="151">
                  <v>102.8286796837012</v>
                </pt>
                <pt idx="152">
                  <v>104.3722109850811</v>
                </pt>
                <pt idx="153">
                  <v>103.5117233376482</v>
                </pt>
                <pt idx="154">
                  <v>103.2871867599001</v>
                </pt>
                <pt idx="155">
                  <v>100.2816834934795</v>
                </pt>
                <pt idx="156">
                  <v>100.1568722927378</v>
                </pt>
                <pt idx="157">
                  <v>97.64514870270131</v>
                </pt>
                <pt idx="158">
                  <v>96.75111652785932</v>
                </pt>
                <pt idx="159">
                  <v>94.4002032867956</v>
                </pt>
                <pt idx="160">
                  <v>93.39028550057671</v>
                </pt>
                <pt idx="161">
                  <v>93.97294875554982</v>
                </pt>
                <pt idx="162">
                  <v>93.38654519472945</v>
                </pt>
                <pt idx="163">
                  <v>96.13085246272638</v>
                </pt>
                <pt idx="164">
                  <v>96.78789319152426</v>
                </pt>
                <pt idx="165">
                  <v>98.53817143569866</v>
                </pt>
                <pt idx="166">
                  <v>98.01722642694553</v>
                </pt>
                <pt idx="167">
                  <v>97.72929269215109</v>
                </pt>
                <pt idx="168">
                  <v>97.91253076861138</v>
                </pt>
                <pt idx="169">
                  <v>97.61569070888048</v>
                </pt>
                <pt idx="170">
                  <v>98.30099216806808</v>
                </pt>
                <pt idx="171">
                  <v>98.17178022748945</v>
                </pt>
                <pt idx="172">
                  <v>98.70484892332962</v>
                </pt>
                <pt idx="173">
                  <v>98.88478138166724</v>
                </pt>
                <pt idx="174">
                  <v>99.67347405757114</v>
                </pt>
                <pt idx="175">
                  <v>98.84198610199505</v>
                </pt>
                <pt idx="176">
                  <v>98.27131396310438</v>
                </pt>
                <pt idx="177">
                  <v>97.48438789690931</v>
                </pt>
                <pt idx="178">
                  <v>96.22589249648971</v>
                </pt>
                <pt idx="179">
                  <v>97.1981018004814</v>
                </pt>
                <pt idx="180">
                  <v>95.6299749555006</v>
                </pt>
                <pt idx="181">
                  <v>96.08880008716505</v>
                </pt>
                <pt idx="182">
                  <v>95.54804808955467</v>
                </pt>
                <pt idx="183">
                  <v>95.83861614792895</v>
                </pt>
                <pt idx="184">
                  <v>96.20041336939865</v>
                </pt>
                <pt idx="185">
                  <v>94.76461419754408</v>
                </pt>
                <pt idx="186">
                  <v>94.02604558977993</v>
                </pt>
                <pt idx="187">
                  <v>93.97180704087287</v>
                </pt>
                <pt idx="188">
                  <v>95.07186590316756</v>
                </pt>
                <pt idx="189">
                  <v>94.59691046023015</v>
                </pt>
                <pt idx="190">
                  <v>96.59253788986992</v>
                </pt>
                <pt idx="191">
                  <v>97.50812753121656</v>
                </pt>
                <pt idx="192">
                  <v>97.77221067635264</v>
                </pt>
                <pt idx="193">
                  <v>97.86748213616735</v>
                </pt>
                <pt idx="194">
                  <v>97.34057284973913</v>
                </pt>
                <pt idx="195">
                  <v>96.54356393280469</v>
                </pt>
                <pt idx="196">
                  <v>95.8250498878011</v>
                </pt>
                <pt idx="197">
                  <v>97.1054901219873</v>
                </pt>
                <pt idx="198">
                  <v>95.49877305223974</v>
                </pt>
                <pt idx="199">
                  <v>97.03208060572582</v>
                </pt>
                <pt idx="200">
                  <v>97.38298178094689</v>
                </pt>
                <pt idx="201">
                  <v>99.93861946654366</v>
                </pt>
                <pt idx="202">
                  <v>98.50920896222084</v>
                </pt>
                <pt idx="203">
                  <v>98.19055779348463</v>
                </pt>
                <pt idx="204">
                  <v>98.73692731394317</v>
                </pt>
                <pt idx="205">
                  <v>98.12827608065811</v>
                </pt>
                <pt idx="206">
                  <v>98.6516380392073</v>
                </pt>
                <pt idx="207">
                  <v>98.00313057115955</v>
                </pt>
                <pt idx="208">
                  <v>97.89160899569248</v>
                </pt>
                <pt idx="209">
                  <v>96.7207706504467</v>
                </pt>
                <pt idx="210">
                  <v>97.11340047837885</v>
                </pt>
                <pt idx="211">
                  <v>97.33496504868975</v>
                </pt>
                <pt idx="212">
                  <v>97.63002639614839</v>
                </pt>
                <pt idx="213">
                  <v>97.41242563259257</v>
                </pt>
                <pt idx="214">
                  <v>96.85050217882817</v>
                </pt>
                <pt idx="215">
                  <v>97.06266711838796</v>
                </pt>
                <pt idx="216">
                  <v>97.65044287929885</v>
                </pt>
                <pt idx="217">
                  <v>95.92982622609077</v>
                </pt>
                <pt idx="218">
                  <v>95.78660076008009</v>
                </pt>
                <pt idx="219">
                  <v>95.31998410954583</v>
                </pt>
                <pt idx="220">
                  <v>95.59103505624569</v>
                </pt>
                <pt idx="221">
                  <v>95.23150490252789</v>
                </pt>
                <pt idx="222">
                  <v>94.88677273627576</v>
                </pt>
                <pt idx="223">
                  <v>94.26906096780615</v>
                </pt>
                <pt idx="224">
                  <v>92.86119238978175</v>
                </pt>
                <pt idx="225">
                  <v>94.19086033546078</v>
                </pt>
                <pt idx="226">
                  <v>95.25572814096779</v>
                </pt>
                <pt idx="227">
                  <v>94.28249329482982</v>
                </pt>
                <pt idx="228">
                  <v>95.00778066138938</v>
                </pt>
                <pt idx="229">
                  <v>93.75857447475425</v>
                </pt>
                <pt idx="230">
                  <v>94.25700902056853</v>
                </pt>
                <pt idx="231">
                  <v>95.15544472439404</v>
                </pt>
                <pt idx="232">
                  <v>95.00574897537194</v>
                </pt>
                <pt idx="233">
                  <v>94.32064306175391</v>
                </pt>
                <pt idx="234">
                  <v>93.82815746021643</v>
                </pt>
                <pt idx="235">
                  <v>93.49419036173643</v>
                </pt>
                <pt idx="236">
                  <v>94.14060535040041</v>
                </pt>
                <pt idx="237">
                  <v>92.87854561103518</v>
                </pt>
                <pt idx="238">
                  <v>91.69592220198419</v>
                </pt>
                <pt idx="239">
                  <v>92.42151362607788</v>
                </pt>
                <pt idx="240">
                  <v>91.36186959609483</v>
                </pt>
                <pt idx="241">
                  <v>92.16029642477885</v>
                </pt>
                <pt idx="242">
                  <v>91.67920359362164</v>
                </pt>
                <pt idx="243">
                  <v>92.84715001869067</v>
                </pt>
                <pt idx="244">
                  <v>91.69953998874927</v>
                </pt>
                <pt idx="245">
                  <v>90.67530240576656</v>
                </pt>
                <pt idx="246">
                  <v>90.27628134137026</v>
                </pt>
                <pt idx="247">
                  <v>90.09272418389864</v>
                </pt>
                <pt idx="248">
                  <v>89.0289560601795</v>
                </pt>
                <pt idx="249">
                  <v>90.57314311468306</v>
                </pt>
                <pt idx="250">
                  <v>89.50893556332993</v>
                </pt>
                <pt idx="251">
                  <v>91.84445065342106</v>
                </pt>
                <pt idx="252">
                  <v>91.42270829586178</v>
                </pt>
                <pt idx="253">
                  <v>90.2902210573038</v>
                </pt>
                <pt idx="254">
                  <v>90.94702806551967</v>
                </pt>
                <pt idx="255">
                  <v>91.22811293265538</v>
                </pt>
                <pt idx="256">
                  <v>91.22726907768821</v>
                </pt>
                <pt idx="257">
                  <v>89.8448564499911</v>
                </pt>
                <pt idx="258">
                  <v>89.36766282045879</v>
                </pt>
                <pt idx="259">
                  <v>87.89018743007369</v>
                </pt>
                <pt idx="260">
                  <v>93.30200671784212</v>
                </pt>
                <pt idx="261">
                  <v>93.60115204272608</v>
                </pt>
                <pt idx="262">
                  <v>94.75646220541256</v>
                </pt>
                <pt idx="263">
                  <v>93.44441412075383</v>
                </pt>
                <pt idx="264">
                  <v>91.44706692028174</v>
                </pt>
                <pt idx="265">
                  <v>91.763687419273</v>
                </pt>
                <pt idx="266">
                  <v>89.90788850298725</v>
                </pt>
                <pt idx="267">
                  <v>88.93616857967741</v>
                </pt>
                <pt idx="268">
                  <v>87.04043315431962</v>
                </pt>
                <pt idx="269">
                  <v>87.56961906840439</v>
                </pt>
                <pt idx="270">
                  <v>87.05584487760089</v>
                </pt>
                <pt idx="271">
                  <v>85.68824519027348</v>
                </pt>
                <pt idx="272">
                  <v>83.1212275605907</v>
                </pt>
                <pt idx="273">
                  <v>83.0403881883054</v>
                </pt>
                <pt idx="274">
                  <v>83.9165671266189</v>
                </pt>
                <pt idx="275">
                  <v>82.15897723098827</v>
                </pt>
                <pt idx="276">
                  <v>83.31450875172376</v>
                </pt>
                <pt idx="277">
                  <v>80.29170924943372</v>
                </pt>
                <pt idx="278">
                  <v>79.98113156127899</v>
                </pt>
                <pt idx="279">
                  <v>80.14264513787242</v>
                </pt>
                <pt idx="280">
                  <v>80.77939936347585</v>
                </pt>
                <pt idx="281">
                  <v>82.26922991281283</v>
                </pt>
                <pt idx="282">
                  <v>82.12450351639693</v>
                </pt>
                <pt idx="283">
                  <v>80.80657560848537</v>
                </pt>
                <pt idx="284">
                  <v>79.56750245486288</v>
                </pt>
                <pt idx="285">
                  <v>80.40986058456559</v>
                </pt>
                <pt idx="286">
                  <v>79.86774549236937</v>
                </pt>
                <pt idx="287">
                  <v>79.62870823454398</v>
                </pt>
                <pt idx="288">
                  <v>81.91549695933392</v>
                </pt>
                <pt idx="289">
                  <v>83.22254593932958</v>
                </pt>
                <pt idx="290">
                  <v>80.99332811452577</v>
                </pt>
                <pt idx="291">
                  <v>80.68802369985596</v>
                </pt>
                <pt idx="292">
                  <v>79.5477749563284</v>
                </pt>
                <pt idx="293">
                  <v>78.49045837901672</v>
                </pt>
                <pt idx="294">
                  <v>78.73176218264335</v>
                </pt>
                <pt idx="295">
                  <v>76.90341319231155</v>
                </pt>
                <pt idx="296">
                  <v>78.94697283954397</v>
                </pt>
                <pt idx="297">
                  <v>80.59423606521928</v>
                </pt>
                <pt idx="298">
                  <v>78.64462248219725</v>
                </pt>
                <pt idx="299">
                  <v>78.67612913772655</v>
                </pt>
                <pt idx="300">
                  <v>81.09228351457692</v>
                </pt>
                <pt idx="301">
                  <v>79.11042764744536</v>
                </pt>
                <pt idx="302">
                  <v>79.73757193581433</v>
                </pt>
                <pt idx="303">
                  <v>77.69203837835735</v>
                </pt>
                <pt idx="304">
                  <v>76.66291349105899</v>
                </pt>
                <pt idx="305">
                  <v>76.80346279757995</v>
                </pt>
                <pt idx="306">
                  <v>71.98305212144045</v>
                </pt>
                <pt idx="307">
                  <v>73.80681733805106</v>
                </pt>
                <pt idx="308">
                  <v>72.30768368997018</v>
                </pt>
                <pt idx="309">
                  <v>75.63565747528084</v>
                </pt>
                <pt idx="310">
                  <v>76.85324854378872</v>
                </pt>
                <pt idx="311">
                  <v>74.36924735427021</v>
                </pt>
                <pt idx="312">
                  <v>77.05370148714277</v>
                </pt>
                <pt idx="313">
                  <v>73.71622930621108</v>
                </pt>
                <pt idx="314">
                  <v>71.73331988738344</v>
                </pt>
                <pt idx="315">
                  <v>65.77646069685554</v>
                </pt>
                <pt idx="316">
                  <v>66.86451881630077</v>
                </pt>
                <pt idx="317">
                  <v>68.18391370656049</v>
                </pt>
                <pt idx="318">
                  <v>67.4090268569532</v>
                </pt>
                <pt idx="319">
                  <v>71.94884698316132</v>
                </pt>
                <pt idx="320">
                  <v>68.20802469717819</v>
                </pt>
                <pt idx="321">
                  <v>76.95014991337955</v>
                </pt>
                <pt idx="322">
                  <v>71.2615706962082</v>
                </pt>
                <pt idx="323">
                  <v>80.33270769698333</v>
                </pt>
                <pt idx="324">
                  <v>84.91714902336756</v>
                </pt>
                <pt idx="325">
                  <v>80.94117890574722</v>
                </pt>
                <pt idx="326">
                  <v>88.4058100299488</v>
                </pt>
                <pt idx="327">
                  <v>89.7983484868064</v>
                </pt>
                <pt idx="328">
                  <v>92.49149155257351</v>
                </pt>
                <pt idx="329">
                  <v>89.65192972977765</v>
                </pt>
                <pt idx="330">
                  <v>91.14732918648531</v>
                </pt>
                <pt idx="331">
                  <v>89.12036300211332</v>
                </pt>
                <pt idx="332">
                  <v>89.9978580150941</v>
                </pt>
                <pt idx="333">
                  <v>93.05727391143218</v>
                </pt>
                <pt idx="334">
                  <v>93.30627384663791</v>
                </pt>
                <pt idx="335">
                  <v>94.99023392392044</v>
                </pt>
                <pt idx="336">
                  <v>98.7657635947705</v>
                </pt>
                <pt idx="337">
                  <v>99.5784161250394</v>
                </pt>
                <pt idx="338">
                  <v>100.1968438589727</v>
                </pt>
                <pt idx="339">
                  <v>99.81784739931456</v>
                </pt>
                <pt idx="340">
                  <v>100.4370275425225</v>
                </pt>
                <pt idx="341">
                  <v>100.5014853638117</v>
                </pt>
                <pt idx="342">
                  <v>101.0542268438974</v>
                </pt>
                <pt idx="343">
                  <v>100.5607029970017</v>
                </pt>
                <pt idx="344">
                  <v>100.0558293654182</v>
                </pt>
                <pt idx="345">
                  <v>99.75914618390836</v>
                </pt>
                <pt idx="346">
                  <v>100.6692398423001</v>
                </pt>
                <pt idx="347">
                  <v>100.2274278359127</v>
                </pt>
                <pt idx="348">
                  <v>99.28876924403164</v>
                </pt>
                <pt idx="349">
                  <v>97.71177199988432</v>
                </pt>
                <pt idx="350">
                  <v>97.19486994795972</v>
                </pt>
                <pt idx="351">
                  <v>99.09856879195108</v>
                </pt>
                <pt idx="352">
                  <v>99.07906870441384</v>
                </pt>
                <pt idx="353">
                  <v>99.24791139198143</v>
                </pt>
                <pt idx="354">
                  <v>98.29000794958709</v>
                </pt>
                <pt idx="355">
                  <v>100.2340608820192</v>
                </pt>
                <pt idx="356">
                  <v>100.8367076075279</v>
                </pt>
                <pt idx="357">
                  <v>100.8650110214778</v>
                </pt>
                <pt idx="358">
                  <v>100.6710521457221</v>
                </pt>
                <pt idx="359">
                  <v>101.2697724642513</v>
                </pt>
                <pt idx="360">
                  <v>101.1192098483467</v>
                </pt>
                <pt idx="361">
                  <v>100.4769867482164</v>
                </pt>
                <pt idx="362">
                  <v>100.455790868488</v>
                </pt>
                <pt idx="363">
                  <v>100.3378846877926</v>
                </pt>
                <pt idx="364">
                  <v>99.72548444512394</v>
                </pt>
                <pt idx="365">
                  <v>99.93555215998478</v>
                </pt>
                <pt idx="366">
                  <v>99.48560290155123</v>
                </pt>
                <pt idx="367">
                  <v>99.10011354097259</v>
                </pt>
                <pt idx="368">
                  <v>99.29684656325273</v>
                </pt>
                <pt idx="369">
                  <v>98.91776506007658</v>
                </pt>
                <pt idx="370">
                  <v>100</v>
                </pt>
              </numCache>
            </numRef>
          </val>
          <smooth val="0"/>
        </ser>
        <ser>
          <idx val="2"/>
          <order val="2"/>
          <tx>
            <strRef>
              <f>'Equities wBTC'!$L$1</f>
              <strCache>
                <ptCount val="1"/>
                <pt idx="0">
                  <v>Equities wBTC Portfolio PnL</v>
                </pt>
              </strCache>
            </strRef>
          </tx>
          <spPr>
            <a:ln xmlns:a="http://schemas.openxmlformats.org/drawingml/2006/main" cmpd="sng">
              <a:solidFill>
                <a:srgbClr val="A5A5A5"/>
              </a:solidFill>
              <a:prstDash val="solid"/>
            </a:ln>
          </spPr>
          <marker>
            <symbol val="none"/>
            <spPr>
              <a:ln xmlns:a="http://schemas.openxmlformats.org/drawingml/2006/main">
                <a:prstDash val="solid"/>
              </a:ln>
            </spPr>
          </marker>
          <cat>
            <numRef>
              <f>'Asset Classes wBTC'!$A$2:$A$1000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'Equities wBTC'!$L$2:$L$1000</f>
              <numCache>
                <formatCode>"$"#,##0.00</formatCode>
                <ptCount val="999"/>
                <pt idx="0">
                  <v>126.131377318481</v>
                </pt>
                <pt idx="1">
                  <v>125.8532685422496</v>
                </pt>
                <pt idx="2">
                  <v>124.683041529995</v>
                </pt>
                <pt idx="3">
                  <v>127.5213520865456</v>
                </pt>
                <pt idx="4">
                  <v>128.2708162886873</v>
                </pt>
                <pt idx="5">
                  <v>129.1757190570036</v>
                </pt>
                <pt idx="6">
                  <v>129.0838027516898</v>
                </pt>
                <pt idx="7">
                  <v>128.4528737254415</v>
                </pt>
                <pt idx="8">
                  <v>128.1698829555145</v>
                </pt>
                <pt idx="9">
                  <v>127.5432892324263</v>
                </pt>
                <pt idx="10">
                  <v>127.639599418071</v>
                </pt>
                <pt idx="11">
                  <v>128.1693182494247</v>
                </pt>
                <pt idx="12">
                  <v>128.2046531125087</v>
                </pt>
                <pt idx="13">
                  <v>127.1539353987122</v>
                </pt>
                <pt idx="14">
                  <v>127.457658196074</v>
                </pt>
                <pt idx="15">
                  <v>126.5331528072657</v>
                </pt>
                <pt idx="16">
                  <v>126.527772705625</v>
                </pt>
                <pt idx="17">
                  <v>126.6429095046266</v>
                </pt>
                <pt idx="18">
                  <v>126.3023318803781</v>
                </pt>
                <pt idx="19">
                  <v>126.1960218688586</v>
                </pt>
                <pt idx="20">
                  <v>126.5045359196702</v>
                </pt>
                <pt idx="21">
                  <v>125.0370869624936</v>
                </pt>
                <pt idx="22">
                  <v>125.6705711009632</v>
                </pt>
                <pt idx="23">
                  <v>123.8103059820822</v>
                </pt>
                <pt idx="24">
                  <v>125.2422294069806</v>
                </pt>
                <pt idx="25">
                  <v>125.4869147339905</v>
                </pt>
                <pt idx="26">
                  <v>126.6556769819958</v>
                </pt>
                <pt idx="27">
                  <v>124.3996310314917</v>
                </pt>
                <pt idx="28">
                  <v>124.2668520765058</v>
                </pt>
                <pt idx="29">
                  <v>127.2970645101287</v>
                </pt>
                <pt idx="30">
                  <v>128.5431826277544</v>
                </pt>
                <pt idx="31">
                  <v>129.6683476418457</v>
                </pt>
                <pt idx="32">
                  <v>128.2096503911259</v>
                </pt>
                <pt idx="33">
                  <v>127.5785965327423</v>
                </pt>
                <pt idx="34">
                  <v>126.1070634136818</v>
                </pt>
                <pt idx="35">
                  <v>127.9180794950397</v>
                </pt>
                <pt idx="36">
                  <v>126.7404218212325</v>
                </pt>
                <pt idx="37">
                  <v>127.4328288799226</v>
                </pt>
                <pt idx="38">
                  <v>127.983022653011</v>
                </pt>
                <pt idx="39">
                  <v>127.6974132807718</v>
                </pt>
                <pt idx="40">
                  <v>128.0834460196454</v>
                </pt>
                <pt idx="41">
                  <v>127.2293027012834</v>
                </pt>
                <pt idx="42">
                  <v>125.7535242642521</v>
                </pt>
                <pt idx="43">
                  <v>126.9854836323747</v>
                </pt>
                <pt idx="44">
                  <v>125.9352587781529</v>
                </pt>
                <pt idx="45">
                  <v>128.0546051822764</v>
                </pt>
                <pt idx="46">
                  <v>129.2852145313056</v>
                </pt>
                <pt idx="47">
                  <v>129.0096369440922</v>
                </pt>
                <pt idx="48">
                  <v>127.5950554225452</v>
                </pt>
                <pt idx="49">
                  <v>128.1873781014855</v>
                </pt>
                <pt idx="50">
                  <v>126.9878322261148</v>
                </pt>
                <pt idx="51">
                  <v>126.9622752950056</v>
                </pt>
                <pt idx="52">
                  <v>126.3218201418941</v>
                </pt>
                <pt idx="53">
                  <v>125.5577634573979</v>
                </pt>
                <pt idx="54">
                  <v>125.862553476026</v>
                </pt>
                <pt idx="55">
                  <v>127.328460922351</v>
                </pt>
                <pt idx="56">
                  <v>125.2673137814025</v>
                </pt>
                <pt idx="57">
                  <v>123.6825181042313</v>
                </pt>
                <pt idx="58">
                  <v>123.9193531912955</v>
                </pt>
                <pt idx="59">
                  <v>124.1110624120417</v>
                </pt>
                <pt idx="60">
                  <v>123.9566008009918</v>
                </pt>
                <pt idx="61">
                  <v>121.8846770636924</v>
                </pt>
                <pt idx="62">
                  <v>121.2428113290284</v>
                </pt>
                <pt idx="63">
                  <v>122.1119720167464</v>
                </pt>
                <pt idx="64">
                  <v>124.0112168663439</v>
                </pt>
                <pt idx="65">
                  <v>124.3445903037828</v>
                </pt>
                <pt idx="66">
                  <v>123.9247765296706</v>
                </pt>
                <pt idx="67">
                  <v>125.3400069526511</v>
                </pt>
                <pt idx="68">
                  <v>124.3254231066754</v>
                </pt>
                <pt idx="69">
                  <v>124.6458461168148</v>
                </pt>
                <pt idx="70">
                  <v>124.0335527426125</v>
                </pt>
                <pt idx="71">
                  <v>124.1294973237781</v>
                </pt>
                <pt idx="72">
                  <v>123.1229323644011</v>
                </pt>
                <pt idx="73">
                  <v>122.5589313098277</v>
                </pt>
                <pt idx="74">
                  <v>120.4633563885147</v>
                </pt>
                <pt idx="75">
                  <v>120.8109355482854</v>
                </pt>
                <pt idx="76">
                  <v>119.3404106095261</v>
                </pt>
                <pt idx="77">
                  <v>121.3199060969945</v>
                </pt>
                <pt idx="78">
                  <v>121.8876541256096</v>
                </pt>
                <pt idx="79">
                  <v>122.733708880353</v>
                </pt>
                <pt idx="80">
                  <v>119.6483737798914</v>
                </pt>
                <pt idx="81">
                  <v>121.7241325563205</v>
                </pt>
                <pt idx="82">
                  <v>124.5592372488423</v>
                </pt>
                <pt idx="83">
                  <v>123.5331170343684</v>
                </pt>
                <pt idx="84">
                  <v>124.7431774011411</v>
                </pt>
                <pt idx="85">
                  <v>125.6245243517882</v>
                </pt>
                <pt idx="86">
                  <v>124.6275546333247</v>
                </pt>
                <pt idx="87">
                  <v>125.311062997508</v>
                </pt>
                <pt idx="88">
                  <v>125.0489400996548</v>
                </pt>
                <pt idx="89">
                  <v>124.3252770889622</v>
                </pt>
                <pt idx="90">
                  <v>123.6700224321144</v>
                </pt>
                <pt idx="91">
                  <v>122.4688619976119</v>
                </pt>
                <pt idx="92">
                  <v>123.2826239768886</v>
                </pt>
                <pt idx="93">
                  <v>122.6800123990244</v>
                </pt>
                <pt idx="94">
                  <v>120.1494208631197</v>
                </pt>
                <pt idx="95">
                  <v>119.3025046474371</v>
                </pt>
                <pt idx="96">
                  <v>118.8867732121178</v>
                </pt>
                <pt idx="97">
                  <v>118.30190813734</v>
                </pt>
                <pt idx="98">
                  <v>116.4299066717571</v>
                </pt>
                <pt idx="99">
                  <v>115.026820529982</v>
                </pt>
                <pt idx="100">
                  <v>117.3019861400132</v>
                </pt>
                <pt idx="101">
                  <v>115.9139461858216</v>
                </pt>
                <pt idx="102">
                  <v>118.7602116864302</v>
                </pt>
                <pt idx="103">
                  <v>118.8958542340054</v>
                </pt>
                <pt idx="104">
                  <v>119.0753165543711</v>
                </pt>
                <pt idx="105">
                  <v>119.0915686147977</v>
                </pt>
                <pt idx="106">
                  <v>119.6632736656451</v>
                </pt>
                <pt idx="107">
                  <v>119.0022634063832</v>
                </pt>
                <pt idx="108">
                  <v>118.4789613262425</v>
                </pt>
                <pt idx="109">
                  <v>120.8564727645747</v>
                </pt>
                <pt idx="110">
                  <v>119.6214864918111</v>
                </pt>
                <pt idx="111">
                  <v>119.3379459757932</v>
                </pt>
                <pt idx="112">
                  <v>118.6705434557961</v>
                </pt>
                <pt idx="113">
                  <v>121.3530243742235</v>
                </pt>
                <pt idx="114">
                  <v>120.4996876219346</v>
                </pt>
                <pt idx="115">
                  <v>119.8100188216478</v>
                </pt>
                <pt idx="116">
                  <v>117.7813693397689</v>
                </pt>
                <pt idx="117">
                  <v>115.981968031738</v>
                </pt>
                <pt idx="118">
                  <v>115.7315874137985</v>
                </pt>
                <pt idx="119">
                  <v>116.1610784623835</v>
                </pt>
                <pt idx="120">
                  <v>115.4275484379098</v>
                </pt>
                <pt idx="121">
                  <v>115.2289837373083</v>
                </pt>
                <pt idx="122">
                  <v>113.7750188903066</v>
                </pt>
                <pt idx="123">
                  <v>113.9994478006074</v>
                </pt>
                <pt idx="124">
                  <v>113.491218283477</v>
                </pt>
                <pt idx="125">
                  <v>113.8540043962882</v>
                </pt>
                <pt idx="126">
                  <v>114.6281755494767</v>
                </pt>
                <pt idx="127">
                  <v>115.0357212456932</v>
                </pt>
                <pt idx="128">
                  <v>113.6811382745995</v>
                </pt>
                <pt idx="129">
                  <v>112.9640804416048</v>
                </pt>
                <pt idx="130">
                  <v>111.5553726374705</v>
                </pt>
                <pt idx="131">
                  <v>111.1458665615045</v>
                </pt>
                <pt idx="132">
                  <v>111.5966185019823</v>
                </pt>
                <pt idx="133">
                  <v>111.0619545633815</v>
                </pt>
                <pt idx="134">
                  <v>111.3668975753042</v>
                </pt>
                <pt idx="135">
                  <v>111.2575008834609</v>
                </pt>
                <pt idx="136">
                  <v>112.0849973159317</v>
                </pt>
                <pt idx="137">
                  <v>111.4044269933753</v>
                </pt>
                <pt idx="138">
                  <v>111.1102002579081</v>
                </pt>
                <pt idx="139">
                  <v>111.0459089773623</v>
                </pt>
                <pt idx="140">
                  <v>109.0056177532439</v>
                </pt>
                <pt idx="141">
                  <v>110.0968523320643</v>
                </pt>
                <pt idx="142">
                  <v>109.9665754867488</v>
                </pt>
                <pt idx="143">
                  <v>110.3991531203255</v>
                </pt>
                <pt idx="144">
                  <v>108.4550012830395</v>
                </pt>
                <pt idx="145">
                  <v>108.0670895796928</v>
                </pt>
                <pt idx="146">
                  <v>107.7337934419052</v>
                </pt>
                <pt idx="147">
                  <v>106.9953762359042</v>
                </pt>
                <pt idx="148">
                  <v>107.7067716660208</v>
                </pt>
                <pt idx="149">
                  <v>107.6369164168802</v>
                </pt>
                <pt idx="150">
                  <v>106.1540050669348</v>
                </pt>
                <pt idx="151">
                  <v>104.7148209170171</v>
                </pt>
                <pt idx="152">
                  <v>106.1008007526356</v>
                </pt>
                <pt idx="153">
                  <v>105.0624309462301</v>
                </pt>
                <pt idx="154">
                  <v>104.9502849735391</v>
                </pt>
                <pt idx="155">
                  <v>102.0744509102502</v>
                </pt>
                <pt idx="156">
                  <v>101.9007598098504</v>
                </pt>
                <pt idx="157">
                  <v>99.16355417892768</v>
                </pt>
                <pt idx="158">
                  <v>98.19834602054293</v>
                </pt>
                <pt idx="159">
                  <v>95.89961377132823</v>
                </pt>
                <pt idx="160">
                  <v>94.88040866167707</v>
                </pt>
                <pt idx="161">
                  <v>95.43177557684812</v>
                </pt>
                <pt idx="162">
                  <v>94.78837859575583</v>
                </pt>
                <pt idx="163">
                  <v>97.63437839758996</v>
                </pt>
                <pt idx="164">
                  <v>98.03908231244837</v>
                </pt>
                <pt idx="165">
                  <v>99.76310638296016</v>
                </pt>
                <pt idx="166">
                  <v>99.29602818091726</v>
                </pt>
                <pt idx="167">
                  <v>98.95038337695676</v>
                </pt>
                <pt idx="168">
                  <v>98.94478265670624</v>
                </pt>
                <pt idx="169">
                  <v>98.56310948358559</v>
                </pt>
                <pt idx="170">
                  <v>99.16294345096057</v>
                </pt>
                <pt idx="171">
                  <v>99.03942908798685</v>
                </pt>
                <pt idx="172">
                  <v>99.5175092721864</v>
                </pt>
                <pt idx="173">
                  <v>99.72857733011514</v>
                </pt>
                <pt idx="174">
                  <v>100.5590110444519</v>
                </pt>
                <pt idx="175">
                  <v>99.5717623255027</v>
                </pt>
                <pt idx="176">
                  <v>99.02656756192845</v>
                </pt>
                <pt idx="177">
                  <v>98.0841521536436</v>
                </pt>
                <pt idx="178">
                  <v>96.82103794362881</v>
                </pt>
                <pt idx="179">
                  <v>97.86043102535382</v>
                </pt>
                <pt idx="180">
                  <v>96.23687871462671</v>
                </pt>
                <pt idx="181">
                  <v>96.6907011685643</v>
                </pt>
                <pt idx="182">
                  <v>96.1768574433993</v>
                </pt>
                <pt idx="183">
                  <v>96.47434517638666</v>
                </pt>
                <pt idx="184">
                  <v>96.85515152975989</v>
                </pt>
                <pt idx="185">
                  <v>95.45404724021998</v>
                </pt>
                <pt idx="186">
                  <v>94.71527896608359</v>
                </pt>
                <pt idx="187">
                  <v>94.55659083751539</v>
                </pt>
                <pt idx="188">
                  <v>95.76420896725159</v>
                </pt>
                <pt idx="189">
                  <v>95.27194176573266</v>
                </pt>
                <pt idx="190">
                  <v>97.35041673881507</v>
                </pt>
                <pt idx="191">
                  <v>98.28798682125577</v>
                </pt>
                <pt idx="192">
                  <v>98.57254480944042</v>
                </pt>
                <pt idx="193">
                  <v>98.64571050562859</v>
                </pt>
                <pt idx="194">
                  <v>98.10978756526369</v>
                </pt>
                <pt idx="195">
                  <v>97.20443303020357</v>
                </pt>
                <pt idx="196">
                  <v>96.52489218459684</v>
                </pt>
                <pt idx="197">
                  <v>97.82146416113491</v>
                </pt>
                <pt idx="198">
                  <v>96.15463732111779</v>
                </pt>
                <pt idx="199">
                  <v>97.83411819363241</v>
                </pt>
                <pt idx="200">
                  <v>98.18163555047326</v>
                </pt>
                <pt idx="201">
                  <v>100.9198033324402</v>
                </pt>
                <pt idx="202">
                  <v>99.63495428643412</v>
                </pt>
                <pt idx="203">
                  <v>99.26093250928909</v>
                </pt>
                <pt idx="204">
                  <v>99.7370764117528</v>
                </pt>
                <pt idx="205">
                  <v>99.07928427027528</v>
                </pt>
                <pt idx="206">
                  <v>99.68878076185226</v>
                </pt>
                <pt idx="207">
                  <v>98.97669263514851</v>
                </pt>
                <pt idx="208">
                  <v>99.00218222917812</v>
                </pt>
                <pt idx="209">
                  <v>97.82259066963732</v>
                </pt>
                <pt idx="210">
                  <v>98.31835360654149</v>
                </pt>
                <pt idx="211">
                  <v>98.45200824213232</v>
                </pt>
                <pt idx="212">
                  <v>98.87046321825127</v>
                </pt>
                <pt idx="213">
                  <v>98.7237956390811</v>
                </pt>
                <pt idx="214">
                  <v>97.91654163862692</v>
                </pt>
                <pt idx="215">
                  <v>98.07101282589784</v>
                </pt>
                <pt idx="216">
                  <v>98.64940804062064</v>
                </pt>
                <pt idx="217">
                  <v>96.84990138909038</v>
                </pt>
                <pt idx="218">
                  <v>96.92311001935556</v>
                </pt>
                <pt idx="219">
                  <v>96.34507156594773</v>
                </pt>
                <pt idx="220">
                  <v>96.8714552446877</v>
                </pt>
                <pt idx="221">
                  <v>96.40453608838847</v>
                </pt>
                <pt idx="222">
                  <v>95.94467415275039</v>
                </pt>
                <pt idx="223">
                  <v>95.36254385028153</v>
                </pt>
                <pt idx="224">
                  <v>93.87710909040118</v>
                </pt>
                <pt idx="225">
                  <v>95.07592976125592</v>
                </pt>
                <pt idx="226">
                  <v>96.14832079028182</v>
                </pt>
                <pt idx="227">
                  <v>95.22351905330211</v>
                </pt>
                <pt idx="228">
                  <v>95.8664985379347</v>
                </pt>
                <pt idx="229">
                  <v>94.30332367718181</v>
                </pt>
                <pt idx="230">
                  <v>94.81495839653819</v>
                </pt>
                <pt idx="231">
                  <v>95.62284989563338</v>
                </pt>
                <pt idx="232">
                  <v>95.4359258986361</v>
                </pt>
                <pt idx="233">
                  <v>94.67651010755691</v>
                </pt>
                <pt idx="234">
                  <v>94.21396818101995</v>
                </pt>
                <pt idx="235">
                  <v>93.84177750631036</v>
                </pt>
                <pt idx="236">
                  <v>94.5085714581143</v>
                </pt>
                <pt idx="237">
                  <v>93.31525464491475</v>
                </pt>
                <pt idx="238">
                  <v>92.1249946471499</v>
                </pt>
                <pt idx="239">
                  <v>92.867897688604</v>
                </pt>
                <pt idx="240">
                  <v>91.84670471004813</v>
                </pt>
                <pt idx="241">
                  <v>92.71962130171542</v>
                </pt>
                <pt idx="242">
                  <v>92.13747418633386</v>
                </pt>
                <pt idx="243">
                  <v>93.32286382104188</v>
                </pt>
                <pt idx="244">
                  <v>92.08532508440675</v>
                </pt>
                <pt idx="245">
                  <v>91.14975933584547</v>
                </pt>
                <pt idx="246">
                  <v>90.72758824906926</v>
                </pt>
                <pt idx="247">
                  <v>90.52516790760633</v>
                </pt>
                <pt idx="248">
                  <v>89.51682998995348</v>
                </pt>
                <pt idx="249">
                  <v>91.12056100555679</v>
                </pt>
                <pt idx="250">
                  <v>90.08359476296266</v>
                </pt>
                <pt idx="251">
                  <v>92.52411472068741</v>
                </pt>
                <pt idx="252">
                  <v>92.03726992706294</v>
                </pt>
                <pt idx="253">
                  <v>90.87383766625628</v>
                </pt>
                <pt idx="254">
                  <v>91.57154444904816</v>
                </pt>
                <pt idx="255">
                  <v>91.87096943415426</v>
                </pt>
                <pt idx="256">
                  <v>91.90867207159805</v>
                </pt>
                <pt idx="257">
                  <v>90.54417608444422</v>
                </pt>
                <pt idx="258">
                  <v>90.07226066010678</v>
                </pt>
                <pt idx="259">
                  <v>88.6019098065925</v>
                </pt>
                <pt idx="260">
                  <v>94.2135668426384</v>
                </pt>
                <pt idx="261">
                  <v>94.36442799516787</v>
                </pt>
                <pt idx="262">
                  <v>95.51180700165466</v>
                </pt>
                <pt idx="263">
                  <v>94.15834941270191</v>
                </pt>
                <pt idx="264">
                  <v>92.28024813452261</v>
                </pt>
                <pt idx="265">
                  <v>92.51881105535232</v>
                </pt>
                <pt idx="266">
                  <v>90.70494686717174</v>
                </pt>
                <pt idx="267">
                  <v>89.72242680286193</v>
                </pt>
                <pt idx="268">
                  <v>87.78181913820782</v>
                </pt>
                <pt idx="269">
                  <v>88.3011875643332</v>
                </pt>
                <pt idx="270">
                  <v>87.73121021195567</v>
                </pt>
                <pt idx="271">
                  <v>86.31645534700584</v>
                </pt>
                <pt idx="272">
                  <v>83.87816854567808</v>
                </pt>
                <pt idx="273">
                  <v>83.7835041699921</v>
                </pt>
                <pt idx="274">
                  <v>84.76778102573465</v>
                </pt>
                <pt idx="275">
                  <v>83.07132941462869</v>
                </pt>
                <pt idx="276">
                  <v>84.20952796255317</v>
                </pt>
                <pt idx="277">
                  <v>81.16440127986515</v>
                </pt>
                <pt idx="278">
                  <v>80.99945970064174</v>
                </pt>
                <pt idx="279">
                  <v>81.04764831794719</v>
                </pt>
                <pt idx="280">
                  <v>81.56582867377557</v>
                </pt>
                <pt idx="281">
                  <v>82.96940199043642</v>
                </pt>
                <pt idx="282">
                  <v>83.04489160274869</v>
                </pt>
                <pt idx="283">
                  <v>81.84541682398215</v>
                </pt>
                <pt idx="284">
                  <v>80.39466660976923</v>
                </pt>
                <pt idx="285">
                  <v>81.08905102166176</v>
                </pt>
                <pt idx="286">
                  <v>80.54378946035976</v>
                </pt>
                <pt idx="287">
                  <v>80.21341294937167</v>
                </pt>
                <pt idx="288">
                  <v>82.54202766283865</v>
                </pt>
                <pt idx="289">
                  <v>83.77871902843511</v>
                </pt>
                <pt idx="290">
                  <v>81.35737556122892</v>
                </pt>
                <pt idx="291">
                  <v>81.13089883307993</v>
                </pt>
                <pt idx="292">
                  <v>79.96170118912632</v>
                </pt>
                <pt idx="293">
                  <v>78.93246240558709</v>
                </pt>
                <pt idx="294">
                  <v>78.99815417095633</v>
                </pt>
                <pt idx="295">
                  <v>77.14835823502838</v>
                </pt>
                <pt idx="296">
                  <v>79.13494869807862</v>
                </pt>
                <pt idx="297">
                  <v>80.7932172610831</v>
                </pt>
                <pt idx="298">
                  <v>78.90480276902444</v>
                </pt>
                <pt idx="299">
                  <v>78.8390323134426</v>
                </pt>
                <pt idx="300">
                  <v>81.25371881073045</v>
                </pt>
                <pt idx="301">
                  <v>79.28655318762091</v>
                </pt>
                <pt idx="302">
                  <v>80.00767377031094</v>
                </pt>
                <pt idx="303">
                  <v>78.00222171245645</v>
                </pt>
                <pt idx="304">
                  <v>76.95281941275326</v>
                </pt>
                <pt idx="305">
                  <v>77.1457717578719</v>
                </pt>
                <pt idx="306">
                  <v>72.30932137721283</v>
                </pt>
                <pt idx="307">
                  <v>74.15084289752917</v>
                </pt>
                <pt idx="308">
                  <v>72.44393309627476</v>
                </pt>
                <pt idx="309">
                  <v>75.83946847781328</v>
                </pt>
                <pt idx="310">
                  <v>77.02563778555671</v>
                </pt>
                <pt idx="311">
                  <v>74.62588909508398</v>
                </pt>
                <pt idx="312">
                  <v>77.2813546114522</v>
                </pt>
                <pt idx="313">
                  <v>73.99206481398635</v>
                </pt>
                <pt idx="314">
                  <v>72.07649302140352</v>
                </pt>
                <pt idx="315">
                  <v>66.1413175458012</v>
                </pt>
                <pt idx="316">
                  <v>67.17734050774048</v>
                </pt>
                <pt idx="317">
                  <v>68.51453845960872</v>
                </pt>
                <pt idx="318">
                  <v>67.52759070221923</v>
                </pt>
                <pt idx="319">
                  <v>72.01623081976729</v>
                </pt>
                <pt idx="320">
                  <v>68.22606974025436</v>
                </pt>
                <pt idx="321">
                  <v>76.9838675894909</v>
                </pt>
                <pt idx="322">
                  <v>71.39941405305832</v>
                </pt>
                <pt idx="323">
                  <v>80.74613813416016</v>
                </pt>
                <pt idx="324">
                  <v>85.38399329177645</v>
                </pt>
                <pt idx="325">
                  <v>81.39435445524373</v>
                </pt>
                <pt idx="326">
                  <v>89.06844468401084</v>
                </pt>
                <pt idx="327">
                  <v>90.5058845376998</v>
                </pt>
                <pt idx="328">
                  <v>92.9913372243977</v>
                </pt>
                <pt idx="329">
                  <v>90.18685003195129</v>
                </pt>
                <pt idx="330">
                  <v>91.72654782011661</v>
                </pt>
                <pt idx="331">
                  <v>89.63506131648012</v>
                </pt>
                <pt idx="332">
                  <v>90.62345405464212</v>
                </pt>
                <pt idx="333">
                  <v>93.60878322381333</v>
                </pt>
                <pt idx="334">
                  <v>93.88694289683309</v>
                </pt>
                <pt idx="335">
                  <v>95.76838793385863</v>
                </pt>
                <pt idx="336">
                  <v>99.64048014836776</v>
                </pt>
                <pt idx="337">
                  <v>100.4024090560961</v>
                </pt>
                <pt idx="338">
                  <v>101.16193631387</v>
                </pt>
                <pt idx="339">
                  <v>100.8506548762948</v>
                </pt>
                <pt idx="340">
                  <v>101.4131788963019</v>
                </pt>
                <pt idx="341">
                  <v>101.3529856397455</v>
                </pt>
                <pt idx="342">
                  <v>102.0722480277051</v>
                </pt>
                <pt idx="343">
                  <v>101.494961624979</v>
                </pt>
                <pt idx="344">
                  <v>100.8444656091475</v>
                </pt>
                <pt idx="345">
                  <v>100.4789244046836</v>
                </pt>
                <pt idx="346">
                  <v>101.3584493649663</v>
                </pt>
                <pt idx="347">
                  <v>100.8884901025845</v>
                </pt>
                <pt idx="348">
                  <v>99.78064071288995</v>
                </pt>
                <pt idx="349">
                  <v>98.23575707402141</v>
                </pt>
                <pt idx="350">
                  <v>97.78581907919144</v>
                </pt>
                <pt idx="351">
                  <v>99.74178950819213</v>
                </pt>
                <pt idx="352">
                  <v>99.64175485429877</v>
                </pt>
                <pt idx="353">
                  <v>99.66144836019946</v>
                </pt>
                <pt idx="354">
                  <v>98.6615224919974</v>
                </pt>
                <pt idx="355">
                  <v>100.5125048560069</v>
                </pt>
                <pt idx="356">
                  <v>101.0140066174751</v>
                </pt>
                <pt idx="357">
                  <v>101.1433892396142</v>
                </pt>
                <pt idx="358">
                  <v>100.9918134312054</v>
                </pt>
                <pt idx="359">
                  <v>101.6435830201447</v>
                </pt>
                <pt idx="360">
                  <v>101.4285495201704</v>
                </pt>
                <pt idx="361">
                  <v>100.8476514958653</v>
                </pt>
                <pt idx="362">
                  <v>100.8342923513254</v>
                </pt>
                <pt idx="363">
                  <v>100.6072525077013</v>
                </pt>
                <pt idx="364">
                  <v>100.0341134566426</v>
                </pt>
                <pt idx="365">
                  <v>100.1846391783369</v>
                </pt>
                <pt idx="366">
                  <v>99.7455744971257</v>
                </pt>
                <pt idx="367">
                  <v>99.51210807845951</v>
                </pt>
                <pt idx="368">
                  <v>99.49724348886409</v>
                </pt>
                <pt idx="369">
                  <v>99.04866023831076</v>
                </pt>
                <pt idx="370">
                  <v>100</v>
                </pt>
              </numCache>
            </numRef>
          </val>
          <smooth val="0"/>
        </ser>
        <ser>
          <idx val="3"/>
          <order val="3"/>
          <tx>
            <strRef>
              <f>'Asset Classes'!$L$1</f>
              <strCache>
                <ptCount val="1"/>
                <pt idx="0">
                  <v>Asset Classes Portfolio PnL</v>
                </pt>
              </strCache>
            </strRef>
          </tx>
          <spPr>
            <a:ln xmlns:a="http://schemas.openxmlformats.org/drawingml/2006/main" cmpd="sng">
              <a:solidFill>
                <a:srgbClr val="FFC000"/>
              </a:solidFill>
              <a:prstDash val="solid"/>
            </a:ln>
          </spPr>
          <marker>
            <symbol val="none"/>
            <spPr>
              <a:ln xmlns:a="http://schemas.openxmlformats.org/drawingml/2006/main">
                <a:prstDash val="solid"/>
              </a:ln>
            </spPr>
          </marker>
          <cat>
            <numRef>
              <f>'Asset Classes wBTC'!$A$2:$A$1000</f>
              <numCache>
                <formatCode>m/d/yyyy</formatCode>
                <ptCount val="999"/>
                <pt idx="0">
                  <v>44369</v>
                </pt>
                <pt idx="1">
                  <v>44368</v>
                </pt>
                <pt idx="2">
                  <v>44365</v>
                </pt>
                <pt idx="3">
                  <v>44364</v>
                </pt>
                <pt idx="4">
                  <v>44363</v>
                </pt>
                <pt idx="5">
                  <v>44362</v>
                </pt>
                <pt idx="6">
                  <v>44361</v>
                </pt>
                <pt idx="7">
                  <v>44358</v>
                </pt>
                <pt idx="8">
                  <v>44357</v>
                </pt>
                <pt idx="9">
                  <v>44356</v>
                </pt>
                <pt idx="10">
                  <v>44355</v>
                </pt>
                <pt idx="11">
                  <v>44354</v>
                </pt>
                <pt idx="12">
                  <v>44351</v>
                </pt>
                <pt idx="13">
                  <v>44350</v>
                </pt>
                <pt idx="14">
                  <v>44349</v>
                </pt>
                <pt idx="15">
                  <v>44348</v>
                </pt>
                <pt idx="16">
                  <v>44344</v>
                </pt>
                <pt idx="17">
                  <v>44343</v>
                </pt>
                <pt idx="18">
                  <v>44342</v>
                </pt>
                <pt idx="19">
                  <v>44341</v>
                </pt>
                <pt idx="20">
                  <v>44340</v>
                </pt>
                <pt idx="21">
                  <v>44337</v>
                </pt>
                <pt idx="22">
                  <v>44336</v>
                </pt>
                <pt idx="23">
                  <v>44335</v>
                </pt>
                <pt idx="24">
                  <v>44334</v>
                </pt>
                <pt idx="25">
                  <v>44333</v>
                </pt>
                <pt idx="26">
                  <v>44330</v>
                </pt>
                <pt idx="27">
                  <v>44329</v>
                </pt>
                <pt idx="28">
                  <v>44328</v>
                </pt>
                <pt idx="29">
                  <v>44327</v>
                </pt>
                <pt idx="30">
                  <v>44326</v>
                </pt>
                <pt idx="31">
                  <v>44323</v>
                </pt>
                <pt idx="32">
                  <v>44322</v>
                </pt>
                <pt idx="33">
                  <v>44321</v>
                </pt>
                <pt idx="34">
                  <v>44320</v>
                </pt>
                <pt idx="35">
                  <v>44319</v>
                </pt>
                <pt idx="36">
                  <v>44316</v>
                </pt>
                <pt idx="37">
                  <v>44315</v>
                </pt>
                <pt idx="38">
                  <v>44314</v>
                </pt>
                <pt idx="39">
                  <v>44313</v>
                </pt>
                <pt idx="40">
                  <v>44312</v>
                </pt>
                <pt idx="41">
                  <v>44309</v>
                </pt>
                <pt idx="42">
                  <v>44308</v>
                </pt>
                <pt idx="43">
                  <v>44307</v>
                </pt>
                <pt idx="44">
                  <v>44306</v>
                </pt>
                <pt idx="45">
                  <v>44305</v>
                </pt>
                <pt idx="46">
                  <v>44302</v>
                </pt>
                <pt idx="47">
                  <v>44301</v>
                </pt>
                <pt idx="48">
                  <v>44300</v>
                </pt>
                <pt idx="49">
                  <v>44299</v>
                </pt>
                <pt idx="50">
                  <v>44298</v>
                </pt>
                <pt idx="51">
                  <v>44295</v>
                </pt>
                <pt idx="52">
                  <v>44294</v>
                </pt>
                <pt idx="53">
                  <v>44293</v>
                </pt>
                <pt idx="54">
                  <v>44292</v>
                </pt>
                <pt idx="55">
                  <v>44291</v>
                </pt>
                <pt idx="56">
                  <v>44287</v>
                </pt>
                <pt idx="57">
                  <v>44286</v>
                </pt>
                <pt idx="58">
                  <v>44285</v>
                </pt>
                <pt idx="59">
                  <v>44284</v>
                </pt>
                <pt idx="60">
                  <v>44281</v>
                </pt>
                <pt idx="61">
                  <v>44280</v>
                </pt>
                <pt idx="62">
                  <v>44279</v>
                </pt>
                <pt idx="63">
                  <v>44278</v>
                </pt>
                <pt idx="64">
                  <v>44277</v>
                </pt>
                <pt idx="65">
                  <v>44274</v>
                </pt>
                <pt idx="66">
                  <v>44273</v>
                </pt>
                <pt idx="67">
                  <v>44272</v>
                </pt>
                <pt idx="68">
                  <v>44271</v>
                </pt>
                <pt idx="69">
                  <v>44270</v>
                </pt>
                <pt idx="70">
                  <v>44267</v>
                </pt>
                <pt idx="71">
                  <v>44266</v>
                </pt>
                <pt idx="72">
                  <v>44265</v>
                </pt>
                <pt idx="73">
                  <v>44264</v>
                </pt>
                <pt idx="74">
                  <v>44263</v>
                </pt>
                <pt idx="75">
                  <v>44260</v>
                </pt>
                <pt idx="76">
                  <v>44259</v>
                </pt>
                <pt idx="77">
                  <v>44258</v>
                </pt>
                <pt idx="78">
                  <v>44257</v>
                </pt>
                <pt idx="79">
                  <v>44256</v>
                </pt>
                <pt idx="80">
                  <v>44253</v>
                </pt>
                <pt idx="81">
                  <v>44252</v>
                </pt>
                <pt idx="82">
                  <v>44251</v>
                </pt>
                <pt idx="83">
                  <v>44250</v>
                </pt>
                <pt idx="84">
                  <v>44249</v>
                </pt>
                <pt idx="85">
                  <v>44246</v>
                </pt>
                <pt idx="86">
                  <v>44245</v>
                </pt>
                <pt idx="87">
                  <v>44244</v>
                </pt>
                <pt idx="88">
                  <v>44243</v>
                </pt>
                <pt idx="89">
                  <v>44239</v>
                </pt>
                <pt idx="90">
                  <v>44238</v>
                </pt>
                <pt idx="91">
                  <v>44237</v>
                </pt>
                <pt idx="92">
                  <v>44236</v>
                </pt>
                <pt idx="93">
                  <v>44235</v>
                </pt>
                <pt idx="94">
                  <v>44232</v>
                </pt>
                <pt idx="95">
                  <v>44231</v>
                </pt>
                <pt idx="96">
                  <v>44230</v>
                </pt>
                <pt idx="97">
                  <v>44229</v>
                </pt>
                <pt idx="98">
                  <v>44228</v>
                </pt>
                <pt idx="99">
                  <v>44225</v>
                </pt>
                <pt idx="100">
                  <v>44224</v>
                </pt>
                <pt idx="101">
                  <v>44223</v>
                </pt>
                <pt idx="102">
                  <v>44222</v>
                </pt>
                <pt idx="103">
                  <v>44221</v>
                </pt>
                <pt idx="104">
                  <v>44218</v>
                </pt>
                <pt idx="105">
                  <v>44217</v>
                </pt>
                <pt idx="106">
                  <v>44216</v>
                </pt>
                <pt idx="107">
                  <v>44215</v>
                </pt>
                <pt idx="108">
                  <v>44211</v>
                </pt>
                <pt idx="109">
                  <v>44210</v>
                </pt>
                <pt idx="110">
                  <v>44209</v>
                </pt>
                <pt idx="111">
                  <v>44208</v>
                </pt>
                <pt idx="112">
                  <v>44207</v>
                </pt>
                <pt idx="113">
                  <v>44204</v>
                </pt>
                <pt idx="114">
                  <v>44203</v>
                </pt>
                <pt idx="115">
                  <v>44202</v>
                </pt>
                <pt idx="116">
                  <v>44201</v>
                </pt>
                <pt idx="117">
                  <v>44200</v>
                </pt>
                <pt idx="118">
                  <v>44196</v>
                </pt>
                <pt idx="119">
                  <v>44195</v>
                </pt>
                <pt idx="120">
                  <v>44194</v>
                </pt>
                <pt idx="121">
                  <v>44193</v>
                </pt>
                <pt idx="122">
                  <v>44189</v>
                </pt>
                <pt idx="123">
                  <v>44188</v>
                </pt>
                <pt idx="124">
                  <v>44187</v>
                </pt>
                <pt idx="125">
                  <v>44186</v>
                </pt>
                <pt idx="126">
                  <v>44183</v>
                </pt>
                <pt idx="127">
                  <v>44182</v>
                </pt>
                <pt idx="128">
                  <v>44181</v>
                </pt>
                <pt idx="129">
                  <v>44180</v>
                </pt>
                <pt idx="130">
                  <v>44179</v>
                </pt>
                <pt idx="131">
                  <v>44176</v>
                </pt>
                <pt idx="132">
                  <v>44175</v>
                </pt>
                <pt idx="133">
                  <v>44174</v>
                </pt>
                <pt idx="134">
                  <v>44173</v>
                </pt>
                <pt idx="135">
                  <v>44172</v>
                </pt>
                <pt idx="136">
                  <v>44169</v>
                </pt>
                <pt idx="137">
                  <v>44168</v>
                </pt>
                <pt idx="138">
                  <v>44167</v>
                </pt>
                <pt idx="139">
                  <v>44166</v>
                </pt>
                <pt idx="140">
                  <v>44165</v>
                </pt>
                <pt idx="141">
                  <v>44162</v>
                </pt>
                <pt idx="142">
                  <v>44160</v>
                </pt>
                <pt idx="143">
                  <v>44159</v>
                </pt>
                <pt idx="144">
                  <v>44158</v>
                </pt>
                <pt idx="145">
                  <v>44155</v>
                </pt>
                <pt idx="146">
                  <v>44154</v>
                </pt>
                <pt idx="147">
                  <v>44153</v>
                </pt>
                <pt idx="148">
                  <v>44152</v>
                </pt>
                <pt idx="149">
                  <v>44151</v>
                </pt>
                <pt idx="150">
                  <v>44148</v>
                </pt>
                <pt idx="151">
                  <v>44147</v>
                </pt>
                <pt idx="152">
                  <v>44146</v>
                </pt>
                <pt idx="153">
                  <v>44145</v>
                </pt>
                <pt idx="154">
                  <v>44144</v>
                </pt>
                <pt idx="155">
                  <v>44141</v>
                </pt>
                <pt idx="156">
                  <v>44140</v>
                </pt>
                <pt idx="157">
                  <v>44139</v>
                </pt>
                <pt idx="158">
                  <v>44138</v>
                </pt>
                <pt idx="159">
                  <v>44137</v>
                </pt>
                <pt idx="160">
                  <v>44134</v>
                </pt>
                <pt idx="161">
                  <v>44133</v>
                </pt>
                <pt idx="162">
                  <v>44132</v>
                </pt>
                <pt idx="163">
                  <v>44131</v>
                </pt>
                <pt idx="164">
                  <v>44130</v>
                </pt>
                <pt idx="165">
                  <v>44127</v>
                </pt>
                <pt idx="166">
                  <v>44126</v>
                </pt>
                <pt idx="167">
                  <v>44125</v>
                </pt>
                <pt idx="168">
                  <v>44124</v>
                </pt>
                <pt idx="169">
                  <v>44123</v>
                </pt>
                <pt idx="170">
                  <v>44120</v>
                </pt>
                <pt idx="171">
                  <v>44119</v>
                </pt>
                <pt idx="172">
                  <v>44118</v>
                </pt>
                <pt idx="173">
                  <v>44117</v>
                </pt>
                <pt idx="174">
                  <v>44116</v>
                </pt>
                <pt idx="175">
                  <v>44113</v>
                </pt>
                <pt idx="176">
                  <v>44112</v>
                </pt>
                <pt idx="177">
                  <v>44111</v>
                </pt>
                <pt idx="178">
                  <v>44110</v>
                </pt>
                <pt idx="179">
                  <v>44109</v>
                </pt>
                <pt idx="180">
                  <v>44106</v>
                </pt>
                <pt idx="181">
                  <v>44105</v>
                </pt>
                <pt idx="182">
                  <v>44104</v>
                </pt>
                <pt idx="183">
                  <v>44103</v>
                </pt>
                <pt idx="184">
                  <v>44102</v>
                </pt>
                <pt idx="185">
                  <v>44099</v>
                </pt>
                <pt idx="186">
                  <v>44098</v>
                </pt>
                <pt idx="187">
                  <v>44097</v>
                </pt>
                <pt idx="188">
                  <v>44096</v>
                </pt>
                <pt idx="189">
                  <v>44095</v>
                </pt>
                <pt idx="190">
                  <v>44092</v>
                </pt>
                <pt idx="191">
                  <v>44091</v>
                </pt>
                <pt idx="192">
                  <v>44090</v>
                </pt>
                <pt idx="193">
                  <v>44089</v>
                </pt>
                <pt idx="194">
                  <v>44088</v>
                </pt>
                <pt idx="195">
                  <v>44085</v>
                </pt>
                <pt idx="196">
                  <v>44084</v>
                </pt>
                <pt idx="197">
                  <v>44083</v>
                </pt>
                <pt idx="198">
                  <v>44082</v>
                </pt>
                <pt idx="199">
                  <v>44078</v>
                </pt>
                <pt idx="200">
                  <v>44077</v>
                </pt>
                <pt idx="201">
                  <v>44076</v>
                </pt>
                <pt idx="202">
                  <v>44075</v>
                </pt>
                <pt idx="203">
                  <v>44074</v>
                </pt>
                <pt idx="204">
                  <v>44071</v>
                </pt>
                <pt idx="205">
                  <v>44070</v>
                </pt>
                <pt idx="206">
                  <v>44069</v>
                </pt>
                <pt idx="207">
                  <v>44068</v>
                </pt>
                <pt idx="208">
                  <v>44067</v>
                </pt>
                <pt idx="209">
                  <v>44064</v>
                </pt>
                <pt idx="210">
                  <v>44063</v>
                </pt>
                <pt idx="211">
                  <v>44062</v>
                </pt>
                <pt idx="212">
                  <v>44061</v>
                </pt>
                <pt idx="213">
                  <v>44060</v>
                </pt>
                <pt idx="214">
                  <v>44057</v>
                </pt>
                <pt idx="215">
                  <v>44056</v>
                </pt>
                <pt idx="216">
                  <v>44055</v>
                </pt>
                <pt idx="217">
                  <v>44054</v>
                </pt>
                <pt idx="218">
                  <v>44053</v>
                </pt>
                <pt idx="219">
                  <v>44050</v>
                </pt>
                <pt idx="220">
                  <v>44049</v>
                </pt>
                <pt idx="221">
                  <v>44048</v>
                </pt>
                <pt idx="222">
                  <v>44047</v>
                </pt>
                <pt idx="223">
                  <v>44046</v>
                </pt>
                <pt idx="224">
                  <v>44043</v>
                </pt>
                <pt idx="225">
                  <v>44042</v>
                </pt>
                <pt idx="226">
                  <v>44041</v>
                </pt>
                <pt idx="227">
                  <v>44040</v>
                </pt>
                <pt idx="228">
                  <v>44039</v>
                </pt>
                <pt idx="229">
                  <v>44036</v>
                </pt>
                <pt idx="230">
                  <v>44035</v>
                </pt>
                <pt idx="231">
                  <v>44034</v>
                </pt>
                <pt idx="232">
                  <v>44033</v>
                </pt>
                <pt idx="233">
                  <v>44032</v>
                </pt>
                <pt idx="234">
                  <v>44029</v>
                </pt>
                <pt idx="235">
                  <v>44028</v>
                </pt>
                <pt idx="236">
                  <v>44027</v>
                </pt>
                <pt idx="237">
                  <v>44026</v>
                </pt>
                <pt idx="238">
                  <v>44025</v>
                </pt>
                <pt idx="239">
                  <v>44022</v>
                </pt>
                <pt idx="240">
                  <v>44021</v>
                </pt>
                <pt idx="241">
                  <v>44020</v>
                </pt>
                <pt idx="242">
                  <v>44019</v>
                </pt>
                <pt idx="243">
                  <v>44018</v>
                </pt>
                <pt idx="244">
                  <v>44014</v>
                </pt>
                <pt idx="245">
                  <v>44013</v>
                </pt>
                <pt idx="246">
                  <v>44012</v>
                </pt>
                <pt idx="247">
                  <v>44011</v>
                </pt>
                <pt idx="248">
                  <v>44008</v>
                </pt>
                <pt idx="249">
                  <v>44007</v>
                </pt>
                <pt idx="250">
                  <v>44006</v>
                </pt>
                <pt idx="251">
                  <v>44005</v>
                </pt>
                <pt idx="252">
                  <v>44004</v>
                </pt>
                <pt idx="253">
                  <v>44001</v>
                </pt>
                <pt idx="254">
                  <v>44000</v>
                </pt>
                <pt idx="255">
                  <v>43999</v>
                </pt>
                <pt idx="256">
                  <v>43998</v>
                </pt>
                <pt idx="257">
                  <v>43997</v>
                </pt>
                <pt idx="258">
                  <v>43994</v>
                </pt>
                <pt idx="259">
                  <v>43993</v>
                </pt>
                <pt idx="260">
                  <v>43992</v>
                </pt>
                <pt idx="261">
                  <v>43991</v>
                </pt>
                <pt idx="262">
                  <v>43990</v>
                </pt>
                <pt idx="263">
                  <v>43987</v>
                </pt>
                <pt idx="264">
                  <v>43986</v>
                </pt>
                <pt idx="265">
                  <v>43985</v>
                </pt>
                <pt idx="266">
                  <v>43984</v>
                </pt>
                <pt idx="267">
                  <v>43983</v>
                </pt>
                <pt idx="268">
                  <v>43980</v>
                </pt>
                <pt idx="269">
                  <v>43979</v>
                </pt>
                <pt idx="270">
                  <v>43978</v>
                </pt>
                <pt idx="271">
                  <v>43977</v>
                </pt>
                <pt idx="272">
                  <v>43973</v>
                </pt>
                <pt idx="273">
                  <v>43972</v>
                </pt>
                <pt idx="274">
                  <v>43971</v>
                </pt>
                <pt idx="275">
                  <v>43970</v>
                </pt>
                <pt idx="276">
                  <v>43969</v>
                </pt>
                <pt idx="277">
                  <v>43966</v>
                </pt>
                <pt idx="278">
                  <v>43965</v>
                </pt>
                <pt idx="279">
                  <v>43964</v>
                </pt>
                <pt idx="280">
                  <v>43963</v>
                </pt>
                <pt idx="281">
                  <v>43962</v>
                </pt>
                <pt idx="282">
                  <v>43959</v>
                </pt>
                <pt idx="283">
                  <v>43958</v>
                </pt>
                <pt idx="284">
                  <v>43957</v>
                </pt>
                <pt idx="285">
                  <v>43956</v>
                </pt>
                <pt idx="286">
                  <v>43955</v>
                </pt>
                <pt idx="287">
                  <v>43952</v>
                </pt>
                <pt idx="288">
                  <v>43951</v>
                </pt>
                <pt idx="289">
                  <v>43950</v>
                </pt>
                <pt idx="290">
                  <v>43949</v>
                </pt>
                <pt idx="291">
                  <v>43948</v>
                </pt>
                <pt idx="292">
                  <v>43945</v>
                </pt>
                <pt idx="293">
                  <v>43944</v>
                </pt>
                <pt idx="294">
                  <v>43943</v>
                </pt>
                <pt idx="295">
                  <v>43942</v>
                </pt>
                <pt idx="296">
                  <v>43941</v>
                </pt>
                <pt idx="297">
                  <v>43938</v>
                </pt>
                <pt idx="298">
                  <v>43937</v>
                </pt>
                <pt idx="299">
                  <v>43936</v>
                </pt>
                <pt idx="300">
                  <v>43935</v>
                </pt>
                <pt idx="301">
                  <v>43934</v>
                </pt>
                <pt idx="302">
                  <v>43930</v>
                </pt>
                <pt idx="303">
                  <v>43929</v>
                </pt>
                <pt idx="304">
                  <v>43928</v>
                </pt>
                <pt idx="305">
                  <v>43927</v>
                </pt>
                <pt idx="306">
                  <v>43924</v>
                </pt>
                <pt idx="307">
                  <v>43923</v>
                </pt>
                <pt idx="308">
                  <v>43922</v>
                </pt>
                <pt idx="309">
                  <v>43921</v>
                </pt>
                <pt idx="310">
                  <v>43920</v>
                </pt>
                <pt idx="311">
                  <v>43917</v>
                </pt>
                <pt idx="312">
                  <v>43916</v>
                </pt>
                <pt idx="313">
                  <v>43915</v>
                </pt>
                <pt idx="314">
                  <v>43914</v>
                </pt>
                <pt idx="315">
                  <v>43913</v>
                </pt>
                <pt idx="316">
                  <v>43910</v>
                </pt>
                <pt idx="317">
                  <v>43909</v>
                </pt>
                <pt idx="318">
                  <v>43908</v>
                </pt>
                <pt idx="319">
                  <v>43907</v>
                </pt>
                <pt idx="320">
                  <v>43906</v>
                </pt>
                <pt idx="321">
                  <v>43903</v>
                </pt>
                <pt idx="322">
                  <v>43902</v>
                </pt>
                <pt idx="323">
                  <v>43901</v>
                </pt>
                <pt idx="324">
                  <v>43900</v>
                </pt>
                <pt idx="325">
                  <v>43899</v>
                </pt>
                <pt idx="326">
                  <v>43896</v>
                </pt>
                <pt idx="327">
                  <v>43895</v>
                </pt>
                <pt idx="328">
                  <v>43894</v>
                </pt>
                <pt idx="329">
                  <v>43893</v>
                </pt>
                <pt idx="330">
                  <v>43892</v>
                </pt>
                <pt idx="331">
                  <v>43889</v>
                </pt>
                <pt idx="332">
                  <v>43888</v>
                </pt>
                <pt idx="333">
                  <v>43887</v>
                </pt>
                <pt idx="334">
                  <v>43886</v>
                </pt>
                <pt idx="335">
                  <v>43885</v>
                </pt>
                <pt idx="336">
                  <v>43882</v>
                </pt>
                <pt idx="337">
                  <v>43881</v>
                </pt>
                <pt idx="338">
                  <v>43880</v>
                </pt>
                <pt idx="339">
                  <v>43879</v>
                </pt>
                <pt idx="340">
                  <v>43875</v>
                </pt>
                <pt idx="341">
                  <v>43874</v>
                </pt>
                <pt idx="342">
                  <v>43873</v>
                </pt>
                <pt idx="343">
                  <v>43872</v>
                </pt>
                <pt idx="344">
                  <v>43871</v>
                </pt>
                <pt idx="345">
                  <v>43868</v>
                </pt>
                <pt idx="346">
                  <v>43867</v>
                </pt>
                <pt idx="347">
                  <v>43866</v>
                </pt>
                <pt idx="348">
                  <v>43865</v>
                </pt>
                <pt idx="349">
                  <v>43864</v>
                </pt>
                <pt idx="350">
                  <v>43861</v>
                </pt>
                <pt idx="351">
                  <v>43860</v>
                </pt>
                <pt idx="352">
                  <v>43859</v>
                </pt>
                <pt idx="353">
                  <v>43858</v>
                </pt>
                <pt idx="354">
                  <v>43857</v>
                </pt>
                <pt idx="355">
                  <v>43854</v>
                </pt>
                <pt idx="356">
                  <v>43853</v>
                </pt>
                <pt idx="357">
                  <v>43852</v>
                </pt>
                <pt idx="358">
                  <v>43851</v>
                </pt>
                <pt idx="359">
                  <v>43847</v>
                </pt>
                <pt idx="360">
                  <v>43846</v>
                </pt>
                <pt idx="361">
                  <v>43845</v>
                </pt>
                <pt idx="362">
                  <v>43844</v>
                </pt>
                <pt idx="363">
                  <v>43843</v>
                </pt>
                <pt idx="364">
                  <v>43840</v>
                </pt>
                <pt idx="365">
                  <v>43839</v>
                </pt>
                <pt idx="366">
                  <v>43838</v>
                </pt>
                <pt idx="367">
                  <v>43837</v>
                </pt>
                <pt idx="368">
                  <v>43836</v>
                </pt>
                <pt idx="369">
                  <v>43833</v>
                </pt>
                <pt idx="370">
                  <v>43832</v>
                </pt>
              </numCache>
            </numRef>
          </cat>
          <val>
            <numRef>
              <f>'Asset Classes'!$L$2:$L$1000</f>
              <numCache>
                <formatCode>"$"#,##0.00</formatCode>
                <ptCount val="999"/>
                <pt idx="0">
                  <v>118.0769270312719</v>
                </pt>
                <pt idx="1">
                  <v>117.9389826910022</v>
                </pt>
                <pt idx="2">
                  <v>116.9613905547356</v>
                </pt>
                <pt idx="3">
                  <v>117.7152124311275</v>
                </pt>
                <pt idx="4">
                  <v>118.8226334051172</v>
                </pt>
                <pt idx="5">
                  <v>119.9930043753473</v>
                </pt>
                <pt idx="6">
                  <v>120.2215022115258</v>
                </pt>
                <pt idx="7">
                  <v>120.4702635385999</v>
                </pt>
                <pt idx="8">
                  <v>120.9118335481876</v>
                </pt>
                <pt idx="9">
                  <v>120.4052014674393</v>
                </pt>
                <pt idx="10">
                  <v>120.4400965534636</v>
                </pt>
                <pt idx="11">
                  <v>120.4572720393958</v>
                </pt>
                <pt idx="12">
                  <v>120.3633429899603</v>
                </pt>
                <pt idx="13">
                  <v>119.3318415592863</v>
                </pt>
                <pt idx="14">
                  <v>120.3943192536315</v>
                </pt>
                <pt idx="15">
                  <v>120.0839969219995</v>
                </pt>
                <pt idx="16">
                  <v>120.2403422309891</v>
                </pt>
                <pt idx="17">
                  <v>120.0096228219018</v>
                </pt>
                <pt idx="18">
                  <v>120.0313513877522</v>
                </pt>
                <pt idx="19">
                  <v>120.0557512521191</v>
                </pt>
                <pt idx="20">
                  <v>119.6546932750999</v>
                </pt>
                <pt idx="21">
                  <v>119.1058292687973</v>
                </pt>
                <pt idx="22">
                  <v>119.1107585053067</v>
                </pt>
                <pt idx="23">
                  <v>118.3187065839595</v>
                </pt>
                <pt idx="24">
                  <v>118.5078772869509</v>
                </pt>
                <pt idx="25">
                  <v>118.8045278876043</v>
                </pt>
                <pt idx="26">
                  <v>118.4838343931553</v>
                </pt>
                <pt idx="27">
                  <v>117.3858008414502</v>
                </pt>
                <pt idx="28">
                  <v>116.597173779757</v>
                </pt>
                <pt idx="29">
                  <v>118.083581835852</v>
                </pt>
                <pt idx="30">
                  <v>118.5256973148431</v>
                </pt>
                <pt idx="31">
                  <v>118.9137374291459</v>
                </pt>
                <pt idx="32">
                  <v>118.2274797421647</v>
                </pt>
                <pt idx="33">
                  <v>117.2181257964116</v>
                </pt>
                <pt idx="34">
                  <v>117.0020283532403</v>
                </pt>
                <pt idx="35">
                  <v>117.5115860418201</v>
                </pt>
                <pt idx="36">
                  <v>116.8602330431729</v>
                </pt>
                <pt idx="37">
                  <v>117.2488076232561</v>
                </pt>
                <pt idx="38">
                  <v>117.1906266436429</v>
                </pt>
                <pt idx="39">
                  <v>117.0440264590607</v>
                </pt>
                <pt idx="40">
                  <v>117.2878864915781</v>
                </pt>
                <pt idx="41">
                  <v>117.1313688035015</v>
                </pt>
                <pt idx="42">
                  <v>116.8565839888241</v>
                </pt>
                <pt idx="43">
                  <v>117.4799717084821</v>
                </pt>
                <pt idx="44">
                  <v>116.6707159707473</v>
                </pt>
                <pt idx="45">
                  <v>116.7492148837335</v>
                </pt>
                <pt idx="46">
                  <v>117.1072567485469</v>
                </pt>
                <pt idx="47">
                  <v>116.824467831981</v>
                </pt>
                <pt idx="48">
                  <v>115.5295411002617</v>
                </pt>
                <pt idx="49">
                  <v>115.8844475718162</v>
                </pt>
                <pt idx="50">
                  <v>115.3469893503301</v>
                </pt>
                <pt idx="51">
                  <v>115.5818202176824</v>
                </pt>
                <pt idx="52">
                  <v>115.6489655957548</v>
                </pt>
                <pt idx="53">
                  <v>114.9225176082291</v>
                </pt>
                <pt idx="54">
                  <v>115.0010848297881</v>
                </pt>
                <pt idx="55">
                  <v>114.5575899564675</v>
                </pt>
                <pt idx="56">
                  <v>114.0661241803438</v>
                </pt>
                <pt idx="57">
                  <v>112.997229752998</v>
                </pt>
                <pt idx="58">
                  <v>112.3248321788062</v>
                </pt>
                <pt idx="59">
                  <v>113.099806680265</v>
                </pt>
                <pt idx="60">
                  <v>113.6864624153139</v>
                </pt>
                <pt idx="61">
                  <v>113.0372420852763</v>
                </pt>
                <pt idx="62">
                  <v>112.9909632239315</v>
                </pt>
                <pt idx="63">
                  <v>113.0232161314173</v>
                </pt>
                <pt idx="64">
                  <v>113.4521375485059</v>
                </pt>
                <pt idx="65">
                  <v>113.0688983935727</v>
                </pt>
                <pt idx="66">
                  <v>113.0084778711426</v>
                </pt>
                <pt idx="67">
                  <v>114.0488101943922</v>
                </pt>
                <pt idx="68">
                  <v>113.6970216846615</v>
                </pt>
                <pt idx="69">
                  <v>113.720638200183</v>
                </pt>
                <pt idx="70">
                  <v>113.2679948361983</v>
                </pt>
                <pt idx="71">
                  <v>113.4724092689427</v>
                </pt>
                <pt idx="72">
                  <v>113.10419159534</v>
                </pt>
                <pt idx="73">
                  <v>112.5893432418091</v>
                </pt>
                <pt idx="74">
                  <v>111.0795962689314</v>
                </pt>
                <pt idx="75">
                  <v>111.7983400166676</v>
                </pt>
                <pt idx="76">
                  <v>111.099669271096</v>
                </pt>
                <pt idx="77">
                  <v>112.1324395845159</v>
                </pt>
                <pt idx="78">
                  <v>113.2708756488949</v>
                </pt>
                <pt idx="79">
                  <v>113.3208537855962</v>
                </pt>
                <pt idx="80">
                  <v>112.4617002661082</v>
                </pt>
                <pt idx="81">
                  <v>113.2824638860189</v>
                </pt>
                <pt idx="82">
                  <v>115.477253117839</v>
                </pt>
                <pt idx="83">
                  <v>115.1074915849706</v>
                </pt>
                <pt idx="84">
                  <v>115.1212650838757</v>
                </pt>
                <pt idx="85">
                  <v>114.9138009016847</v>
                </pt>
                <pt idx="86">
                  <v>114.9692575510067</v>
                </pt>
                <pt idx="87">
                  <v>115.1491465234754</v>
                </pt>
                <pt idx="88">
                  <v>115.5576237564658</v>
                </pt>
                <pt idx="89">
                  <v>116.4192216934423</v>
                </pt>
                <pt idx="90">
                  <v>116.4566589694407</v>
                </pt>
                <pt idx="91">
                  <v>116.7655223194685</v>
                </pt>
                <pt idx="92">
                  <v>116.5460814176964</v>
                </pt>
                <pt idx="93">
                  <v>116.4161900028296</v>
                </pt>
                <pt idx="94">
                  <v>115.7124028510661</v>
                </pt>
                <pt idx="95">
                  <v>115.2453109722468</v>
                </pt>
                <pt idx="96">
                  <v>115.6606070759489</v>
                </pt>
                <pt idx="97">
                  <v>115.7777468792068</v>
                </pt>
                <pt idx="98">
                  <v>115.8039515417399</v>
                </pt>
                <pt idx="99">
                  <v>114.74001019074</v>
                </pt>
                <pt idx="100">
                  <v>115.6102153200374</v>
                </pt>
                <pt idx="101">
                  <v>115.3309654316755</v>
                </pt>
                <pt idx="102">
                  <v>116.5233701646883</v>
                </pt>
                <pt idx="103">
                  <v>116.6978142804628</v>
                </pt>
                <pt idx="104">
                  <v>116.3592236433555</v>
                </pt>
                <pt idx="105">
                  <v>116.7661134024342</v>
                </pt>
                <pt idx="106">
                  <v>116.8067285851801</v>
                </pt>
                <pt idx="107">
                  <v>115.5932560172643</v>
                </pt>
                <pt idx="108">
                  <v>114.9279190443617</v>
                </pt>
                <pt idx="109">
                  <v>115.6168102723333</v>
                </pt>
                <pt idx="110">
                  <v>115.8588021534956</v>
                </pt>
                <pt idx="111">
                  <v>115.8011038743837</v>
                </pt>
                <pt idx="112">
                  <v>115.5395089688155</v>
                </pt>
                <pt idx="113">
                  <v>115.9568035836701</v>
                </pt>
                <pt idx="114">
                  <v>117.2561614961056</v>
                </pt>
                <pt idx="115">
                  <v>116.9011558701398</v>
                </pt>
                <pt idx="116">
                  <v>117.5697973474466</v>
                </pt>
                <pt idx="117">
                  <v>117.2645099037941</v>
                </pt>
                <pt idx="118">
                  <v>116.8681275830786</v>
                </pt>
                <pt idx="119">
                  <v>116.4934447860019</v>
                </pt>
                <pt idx="120">
                  <v>116.1011390960157</v>
                </pt>
                <pt idx="121">
                  <v>116.0332423421443</v>
                </pt>
                <pt idx="122">
                  <v>115.8470864912825</v>
                </pt>
                <pt idx="123">
                  <v>115.4838288201536</v>
                </pt>
                <pt idx="124">
                  <v>115.256819494658</v>
                </pt>
                <pt idx="125">
                  <v>115.5826055291538</v>
                </pt>
                <pt idx="126">
                  <v>115.8258834714783</v>
                </pt>
                <pt idx="127">
                  <v>116.0804478784537</v>
                </pt>
                <pt idx="128">
                  <v>115.4654702648439</v>
                </pt>
                <pt idx="129">
                  <v>115.2132402881861</v>
                </pt>
                <pt idx="130">
                  <v>114.180983518989</v>
                </pt>
                <pt idx="131">
                  <v>114.5929014346864</v>
                </pt>
                <pt idx="132">
                  <v>114.4905788112288</v>
                </pt>
                <pt idx="133">
                  <v>114.497373053329</v>
                </pt>
                <pt idx="134">
                  <v>115.589187571491</v>
                </pt>
                <pt idx="135">
                  <v>115.2990653844554</v>
                </pt>
                <pt idx="136">
                  <v>114.6706000588326</v>
                </pt>
                <pt idx="137">
                  <v>114.5981132085822</v>
                </pt>
                <pt idx="138">
                  <v>114.1986406847261</v>
                </pt>
                <pt idx="139">
                  <v>113.8829488991666</v>
                </pt>
                <pt idx="140">
                  <v>112.8527542181536</v>
                </pt>
                <pt idx="141">
                  <v>113.30393516404</v>
                </pt>
                <pt idx="142">
                  <v>113.4876761905173</v>
                </pt>
                <pt idx="143">
                  <v>113.5523212687015</v>
                </pt>
                <pt idx="144">
                  <v>113.6218948950747</v>
                </pt>
                <pt idx="145">
                  <v>114.274284669392</v>
                </pt>
                <pt idx="146">
                  <v>114.3427200795413</v>
                </pt>
                <pt idx="147">
                  <v>114.2235263405788</v>
                </pt>
                <pt idx="148">
                  <v>114.9211825105866</v>
                </pt>
                <pt idx="149">
                  <v>115.1804173465034</v>
                </pt>
                <pt idx="150">
                  <v>114.7448971279435</v>
                </pt>
                <pt idx="151">
                  <v>114.0067869260723</v>
                </pt>
                <pt idx="152">
                  <v>113.9147918856636</v>
                </pt>
                <pt idx="153">
                  <v>113.7593253320418</v>
                </pt>
                <pt idx="154">
                  <v>113.7824694352922</v>
                </pt>
                <pt idx="155">
                  <v>115.4727968114495</v>
                </pt>
                <pt idx="156">
                  <v>115.5455111925994</v>
                </pt>
                <pt idx="157">
                  <v>113.9027207818409</v>
                </pt>
                <pt idx="158">
                  <v>112.8374107971896</v>
                </pt>
                <pt idx="159">
                  <v>112.0788951691534</v>
                </pt>
                <pt idx="160">
                  <v>111.2394713919136</v>
                </pt>
                <pt idx="161">
                  <v>111.530668474146</v>
                </pt>
                <pt idx="162">
                  <v>111.5090715697108</v>
                </pt>
                <pt idx="163">
                  <v>113.3842716581464</v>
                </pt>
                <pt idx="164">
                  <v>113.315214229163</v>
                </pt>
                <pt idx="165">
                  <v>113.9038601864775</v>
                </pt>
                <pt idx="166">
                  <v>113.7744697354739</v>
                </pt>
                <pt idx="167">
                  <v>114.1161936781007</v>
                </pt>
                <pt idx="168">
                  <v>113.9198515516475</v>
                </pt>
                <pt idx="169">
                  <v>113.6571118045321</v>
                </pt>
                <pt idx="170">
                  <v>114.2464842577488</v>
                </pt>
                <pt idx="171">
                  <v>114.4331497676518</v>
                </pt>
                <pt idx="172">
                  <v>114.366876492803</v>
                </pt>
                <pt idx="173">
                  <v>114.4563395476517</v>
                </pt>
                <pt idx="174">
                  <v>115.2712610133507</v>
                </pt>
                <pt idx="175">
                  <v>114.7714907270173</v>
                </pt>
                <pt idx="176">
                  <v>113.7223575165449</v>
                </pt>
                <pt idx="177">
                  <v>113.1953892722796</v>
                </pt>
                <pt idx="178">
                  <v>112.7134901876542</v>
                </pt>
                <pt idx="179">
                  <v>113.6196505774426</v>
                </pt>
                <pt idx="180">
                  <v>113.0359764944582</v>
                </pt>
                <pt idx="181">
                  <v>113.4424713299898</v>
                </pt>
                <pt idx="182">
                  <v>112.8319440283244</v>
                </pt>
                <pt idx="183">
                  <v>112.9175938226625</v>
                </pt>
                <pt idx="184">
                  <v>112.7346865693023</v>
                </pt>
                <pt idx="185">
                  <v>111.7650414962172</v>
                </pt>
                <pt idx="186">
                  <v>111.3061927719201</v>
                </pt>
                <pt idx="187">
                  <v>111.0479841305737</v>
                </pt>
                <pt idx="188">
                  <v>112.7388770326989</v>
                </pt>
                <pt idx="189">
                  <v>112.5937760385296</v>
                </pt>
                <pt idx="190">
                  <v>113.7620355214721</v>
                </pt>
                <pt idx="191">
                  <v>114.1406159661986</v>
                </pt>
                <pt idx="192">
                  <v>114.6712088908871</v>
                </pt>
                <pt idx="193">
                  <v>114.7119870276942</v>
                </pt>
                <pt idx="194">
                  <v>114.6548239212507</v>
                </pt>
                <pt idx="195">
                  <v>113.8987237707868</v>
                </pt>
                <pt idx="196">
                  <v>113.8257563580803</v>
                </pt>
                <pt idx="197">
                  <v>114.5283897709442</v>
                </pt>
                <pt idx="198">
                  <v>113.4570534827083</v>
                </pt>
                <pt idx="199">
                  <v>114.4293712564297</v>
                </pt>
                <pt idx="200">
                  <v>114.8122831872487</v>
                </pt>
                <pt idx="201">
                  <v>116.3823546480441</v>
                </pt>
                <pt idx="202">
                  <v>116.3647757324973</v>
                </pt>
                <pt idx="203">
                  <v>115.8520382135136</v>
                </pt>
                <pt idx="204">
                  <v>115.8423699406142</v>
                </pt>
                <pt idx="205">
                  <v>114.8191499787257</v>
                </pt>
                <pt idx="206">
                  <v>115.3616482826778</v>
                </pt>
                <pt idx="207">
                  <v>114.5237128085351</v>
                </pt>
                <pt idx="208">
                  <v>114.436340642107</v>
                </pt>
                <pt idx="209">
                  <v>114.369816565196</v>
                </pt>
                <pt idx="210">
                  <v>114.5585058371639</v>
                </pt>
                <pt idx="211">
                  <v>114.0517873933449</v>
                </pt>
                <pt idx="212">
                  <v>115.6217967701825</v>
                </pt>
                <pt idx="213">
                  <v>115.0934619113508</v>
                </pt>
                <pt idx="214">
                  <v>114.004999277435</v>
                </pt>
                <pt idx="215">
                  <v>114.1686819633615</v>
                </pt>
                <pt idx="216">
                  <v>113.3283320426829</v>
                </pt>
                <pt idx="217">
                  <v>113.1510479432481</v>
                </pt>
                <pt idx="218">
                  <v>115.9295428064886</v>
                </pt>
                <pt idx="219">
                  <v>116.0181341284643</v>
                </pt>
                <pt idx="220">
                  <v>116.7852444922747</v>
                </pt>
                <pt idx="221">
                  <v>115.9245712586945</v>
                </pt>
                <pt idx="222">
                  <v>115.4289113142949</v>
                </pt>
                <pt idx="223">
                  <v>114.2553236423129</v>
                </pt>
                <pt idx="224">
                  <v>113.9896066501096</v>
                </pt>
                <pt idx="225">
                  <v>113.3284970241537</v>
                </pt>
                <pt idx="226">
                  <v>113.7144316114234</v>
                </pt>
                <pt idx="227">
                  <v>112.9369995091944</v>
                </pt>
                <pt idx="228">
                  <v>112.7096718377016</v>
                </pt>
                <pt idx="229">
                  <v>111.7073706632925</v>
                </pt>
                <pt idx="230">
                  <v>111.5891988381642</v>
                </pt>
                <pt idx="231">
                  <v>111.5981994306976</v>
                </pt>
                <pt idx="232">
                  <v>110.7853771577298</v>
                </pt>
                <pt idx="233">
                  <v>110.197497639786</v>
                </pt>
                <pt idx="234">
                  <v>109.7138966727514</v>
                </pt>
                <pt idx="235">
                  <v>109.3047480034695</v>
                </pt>
                <pt idx="236">
                  <v>109.7601274451926</v>
                </pt>
                <pt idx="237">
                  <v>109.4338253824178</v>
                </pt>
                <pt idx="238">
                  <v>108.8310261595421</v>
                </pt>
                <pt idx="239">
                  <v>109.0280621135455</v>
                </pt>
                <pt idx="240">
                  <v>108.869931841835</v>
                </pt>
                <pt idx="241">
                  <v>109.0448399080175</v>
                </pt>
                <pt idx="242">
                  <v>108.6105316115107</v>
                </pt>
                <pt idx="243">
                  <v>108.5858690948245</v>
                </pt>
                <pt idx="244">
                  <v>107.9092664888974</v>
                </pt>
                <pt idx="245">
                  <v>107.6032121612537</v>
                </pt>
                <pt idx="246">
                  <v>107.6105485437183</v>
                </pt>
                <pt idx="247">
                  <v>107.1015772194314</v>
                </pt>
                <pt idx="248">
                  <v>106.5873000613768</v>
                </pt>
                <pt idx="249">
                  <v>107.0727155946741</v>
                </pt>
                <pt idx="250">
                  <v>106.7519138835047</v>
                </pt>
                <pt idx="251">
                  <v>107.6416363673654</v>
                </pt>
                <pt idx="252">
                  <v>107.183691300075</v>
                </pt>
                <pt idx="253">
                  <v>106.766335984074</v>
                </pt>
                <pt idx="254">
                  <v>106.5236429717762</v>
                </pt>
                <pt idx="255">
                  <v>106.5036150376916</v>
                </pt>
                <pt idx="256">
                  <v>106.5084737138353</v>
                </pt>
                <pt idx="257">
                  <v>105.9927793424815</v>
                </pt>
                <pt idx="258">
                  <v>105.7971147555735</v>
                </pt>
                <pt idx="259">
                  <v>105.4540924447171</v>
                </pt>
                <pt idx="260">
                  <v>107.4949460895901</v>
                </pt>
                <pt idx="261">
                  <v>106.8723378096228</v>
                </pt>
                <pt idx="262">
                  <v>106.6342990572682</v>
                </pt>
                <pt idx="263">
                  <v>105.800658027549</v>
                </pt>
                <pt idx="264">
                  <v>105.9159199245319</v>
                </pt>
                <pt idx="265">
                  <v>105.7568780149531</v>
                </pt>
                <pt idx="266">
                  <v>106.2463553422726</v>
                </pt>
                <pt idx="267">
                  <v>106.2912461809646</v>
                </pt>
                <pt idx="268">
                  <v>106.0051974790181</v>
                </pt>
                <pt idx="269">
                  <v>105.4723936042143</v>
                </pt>
                <pt idx="270">
                  <v>105.4384199291462</v>
                </pt>
                <pt idx="271">
                  <v>104.8817865074617</v>
                </pt>
                <pt idx="272">
                  <v>105.1401117530214</v>
                </pt>
                <pt idx="273">
                  <v>104.7904848699821</v>
                </pt>
                <pt idx="274">
                  <v>105.5335283879823</v>
                </pt>
                <pt idx="275">
                  <v>104.9222941445136</v>
                </pt>
                <pt idx="276">
                  <v>104.7686408241318</v>
                </pt>
                <pt idx="277">
                  <v>104.3826914034322</v>
                </pt>
                <pt idx="278">
                  <v>104.0586815988008</v>
                </pt>
                <pt idx="279">
                  <v>103.3223431250419</v>
                </pt>
                <pt idx="280">
                  <v>103.4133726993971</v>
                </pt>
                <pt idx="281">
                  <v>103.7504829476054</v>
                </pt>
                <pt idx="282">
                  <v>104.0786675515494</v>
                </pt>
                <pt idx="283">
                  <v>103.9330100514694</v>
                </pt>
                <pt idx="284">
                  <v>102.7902782005067</v>
                </pt>
                <pt idx="285">
                  <v>103.6058695627965</v>
                </pt>
                <pt idx="286">
                  <v>103.2052674007614</v>
                </pt>
                <pt idx="287">
                  <v>102.9890572429168</v>
                </pt>
                <pt idx="288">
                  <v>103.5049377954909</v>
                </pt>
                <pt idx="289">
                  <v>104.5526832842441</v>
                </pt>
                <pt idx="290">
                  <v>103.5928247583518</v>
                </pt>
                <pt idx="291">
                  <v>103.735628312297</v>
                </pt>
                <pt idx="292">
                  <v>103.7610220572243</v>
                </pt>
                <pt idx="293">
                  <v>103.5125937909582</v>
                </pt>
                <pt idx="294">
                  <v>103.117708073823</v>
                </pt>
                <pt idx="295">
                  <v>101.8847387135573</v>
                </pt>
                <pt idx="296">
                  <v>102.916735501735</v>
                </pt>
                <pt idx="297">
                  <v>103.0795640272908</v>
                </pt>
                <pt idx="298">
                  <v>103.1251687824255</v>
                </pt>
                <pt idx="299">
                  <v>102.9800228194749</v>
                </pt>
                <pt idx="300">
                  <v>103.4681883687843</v>
                </pt>
                <pt idx="301">
                  <v>102.2867880352215</v>
                </pt>
                <pt idx="302">
                  <v>101.99767936839</v>
                </pt>
                <pt idx="303">
                  <v>100.5533702057732</v>
                </pt>
                <pt idx="304">
                  <v>100.0020728101049</v>
                </pt>
                <pt idx="305">
                  <v>100.3318425030348</v>
                </pt>
                <pt idx="306">
                  <v>97.79829451692584</v>
                </pt>
                <pt idx="307">
                  <v>97.97309048932938</v>
                </pt>
                <pt idx="308">
                  <v>96.81361108352834</v>
                </pt>
                <pt idx="309">
                  <v>97.53731392069665</v>
                </pt>
                <pt idx="310">
                  <v>99.00098671695929</v>
                </pt>
                <pt idx="311">
                  <v>97.91204307642073</v>
                </pt>
                <pt idx="312">
                  <v>98.67557406045638</v>
                </pt>
                <pt idx="313">
                  <v>96.65179070135346</v>
                </pt>
                <pt idx="314">
                  <v>96.74124898797322</v>
                </pt>
                <pt idx="315">
                  <v>93.26017717290026</v>
                </pt>
                <pt idx="316">
                  <v>92.00516759545371</v>
                </pt>
                <pt idx="317">
                  <v>91.69600418842933</v>
                </pt>
                <pt idx="318">
                  <v>92.14490346847141</v>
                </pt>
                <pt idx="319">
                  <v>94.61220140779047</v>
                </pt>
                <pt idx="320">
                  <v>93.75037903189391</v>
                </pt>
                <pt idx="321">
                  <v>96.21809301271193</v>
                </pt>
                <pt idx="322">
                  <v>95.31865582277419</v>
                </pt>
                <pt idx="323">
                  <v>99.41531157178028</v>
                </pt>
                <pt idx="324">
                  <v>101.3442486168346</v>
                </pt>
                <pt idx="325">
                  <v>101.3323982024309</v>
                </pt>
                <pt idx="326">
                  <v>103.3295655045538</v>
                </pt>
                <pt idx="327">
                  <v>103.4635110341328</v>
                </pt>
                <pt idx="328">
                  <v>103.442614880854</v>
                </pt>
                <pt idx="329">
                  <v>102.1638094491816</v>
                </pt>
                <pt idx="330">
                  <v>101.5754542352619</v>
                </pt>
                <pt idx="331">
                  <v>100.0934409839751</v>
                </pt>
                <pt idx="332">
                  <v>101.1311057473737</v>
                </pt>
                <pt idx="333">
                  <v>102.3906770162135</v>
                </pt>
                <pt idx="334">
                  <v>102.3716088319724</v>
                </pt>
                <pt idx="335">
                  <v>103.9235081358897</v>
                </pt>
                <pt idx="336">
                  <v>104.4681210746886</v>
                </pt>
                <pt idx="337">
                  <v>104.155251159808</v>
                </pt>
                <pt idx="338">
                  <v>104.0548287842109</v>
                </pt>
                <pt idx="339">
                  <v>103.6919305415012</v>
                </pt>
                <pt idx="340">
                  <v>103.2846980659099</v>
                </pt>
                <pt idx="341">
                  <v>103.0013504074362</v>
                </pt>
                <pt idx="342">
                  <v>102.8136490145873</v>
                </pt>
                <pt idx="343">
                  <v>102.7072378659904</v>
                </pt>
                <pt idx="344">
                  <v>102.8471955725509</v>
                </pt>
                <pt idx="345">
                  <v>102.438465952303</v>
                </pt>
                <pt idx="346">
                  <v>102.3680253529386</v>
                </pt>
                <pt idx="347">
                  <v>102.0460938830175</v>
                </pt>
                <pt idx="348">
                  <v>101.7622409571779</v>
                </pt>
                <pt idx="349">
                  <v>101.9012258428425</v>
                </pt>
                <pt idx="350">
                  <v>101.9098478644337</v>
                </pt>
                <pt idx="351">
                  <v>102.1495924039349</v>
                </pt>
                <pt idx="352">
                  <v>102.0054131460917</v>
                </pt>
                <pt idx="353">
                  <v>101.6853515734954</v>
                </pt>
                <pt idx="354">
                  <v>101.7598804353366</v>
                </pt>
                <pt idx="355">
                  <v>101.8379340835027</v>
                </pt>
                <pt idx="356">
                  <v>101.8210686554733</v>
                </pt>
                <pt idx="357">
                  <v>101.6213918021043</v>
                </pt>
                <pt idx="358">
                  <v>101.5996985719163</v>
                </pt>
                <pt idx="359">
                  <v>101.4968968486532</v>
                </pt>
                <pt idx="360">
                  <v>101.3557961050879</v>
                </pt>
                <pt idx="361">
                  <v>101.1981909463636</v>
                </pt>
                <pt idx="362">
                  <v>100.8411880251015</v>
                </pt>
                <pt idx="363">
                  <v>100.8563624161443</v>
                </pt>
                <pt idx="364">
                  <v>100.918057025841</v>
                </pt>
                <pt idx="365">
                  <v>100.7385011553678</v>
                </pt>
                <pt idx="366">
                  <v>100.6808983699094</v>
                </pt>
                <pt idx="367">
                  <v>100.8396962756879</v>
                </pt>
                <pt idx="368">
                  <v>100.8469237791488</v>
                </pt>
                <pt idx="369">
                  <v>100.4025996638764</v>
                </pt>
                <pt idx="370">
                  <v>99.98999999999999</v>
                </pt>
              </numCache>
            </numRef>
          </val>
          <smooth val="0"/>
        </ser>
        <dLbls>
          <showLegendKey val="0"/>
          <showVal val="0"/>
          <showCatName val="0"/>
          <showSerName val="0"/>
          <showPercent val="0"/>
          <showBubbleSize val="0"/>
        </dLbls>
        <smooth val="0"/>
        <axId val="2046109532"/>
        <axId val="493449857"/>
      </lineChart>
      <dateAx>
        <axId val="204610953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m/d/yyyy"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493449857"/>
        <crosses val="autoZero"/>
        <lblOffset val="100"/>
        <baseTimeUnit val="days"/>
      </dateAx>
      <valAx>
        <axId val="493449857"/>
        <scaling>
          <orientation val="minMax"/>
          <max val="150"/>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rich>
          </tx>
          <overlay val="0"/>
        </title>
        <numFmt formatCode="&quot;$&quot;#,##0.0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en-US"/>
          </a:p>
        </txPr>
        <crossAx val="2046109532"/>
        <crosses val="autoZero"/>
        <crossBetween val="between"/>
      </valAx>
    </plotArea>
    <legend>
      <legendPos val="r"/>
      <overlay val="0"/>
      <txPr>
        <a:bodyPr xmlns:a="http://schemas.openxmlformats.org/drawingml/2006/main"/>
        <a:lstStyle xmlns:a="http://schemas.openxmlformats.org/drawingml/2006/main"/>
        <a:p xmlns:a="http://schemas.openxmlformats.org/drawingml/2006/main">
          <a:pPr lvl="0">
            <a:defRPr sz="2400" b="0">
              <a:solidFill>
                <a:srgbClr val="1A1A1A"/>
              </a:solidFill>
              <a:latin typeface="+mn-lt"/>
            </a:defRPr>
          </a:pPr>
          <a:r>
            <a:t/>
          </a:r>
          <a:endParaRPr lang="en-US"/>
        </a:p>
      </txPr>
    </legend>
    <plotVisOnly val="1"/>
    <dispBlanksAs val="zero"/>
  </chart>
</chartSpace>
</file>

<file path=xl/chartsheets/_rels/sheet1.xml.rels><Relationships xmlns="http://schemas.openxmlformats.org/package/2006/relationships"><Relationship Type="http://schemas.openxmlformats.org/officeDocument/2006/relationships/drawing" Target="/xl/drawings/drawing1.xml" Id="rId1"/></Relationships>
</file>

<file path=xl/chartsheets/_rels/sheet2.xml.rels><Relationships xmlns="http://schemas.openxmlformats.org/package/2006/relationships"><Relationship Type="http://schemas.openxmlformats.org/officeDocument/2006/relationships/drawing" Target="/xl/drawings/drawing2.xml" Id="rId1"/></Relationships>
</file>

<file path=xl/chartsheets/_rels/sheet3.xml.rels><Relationships xmlns="http://schemas.openxmlformats.org/package/2006/relationships"><Relationship Type="http://schemas.openxmlformats.org/officeDocument/2006/relationships/drawing" Target="/xl/drawings/drawing3.xml" Id="rId1"/></Relationships>
</file>

<file path=xl/chartsheets/_rels/sheet4.xml.rels><Relationships xmlns="http://schemas.openxmlformats.org/package/2006/relationships"><Relationship Type="http://schemas.openxmlformats.org/officeDocument/2006/relationships/drawing" Target="/xl/drawings/drawing4.xml" Id="rId1"/></Relationships>
</file>

<file path=xl/chartsheets/_rels/sheet5.xml.rels><Relationships xmlns="http://schemas.openxmlformats.org/package/2006/relationships"><Relationship Type="http://schemas.openxmlformats.org/officeDocument/2006/relationships/drawing" Target="/xl/drawings/drawing5.xml" Id="rId1"/></Relationships>
</file>

<file path=xl/chartsheets/_rels/sheet6.xml.rels><Relationships xmlns="http://schemas.openxmlformats.org/package/2006/relationships"><Relationship Type="http://schemas.openxmlformats.org/officeDocument/2006/relationships/drawing" Target="/xl/drawings/drawing6.xml" Id="rId1"/></Relationships>
</file>

<file path=xl/chartsheets/_rels/sheet7.xml.rels><Relationships xmlns="http://schemas.openxmlformats.org/package/2006/relationships"><Relationship Type="http://schemas.openxmlformats.org/officeDocument/2006/relationships/drawing" Target="/xl/drawings/drawing7.xml" Id="rId1"/></Relationships>
</file>

<file path=xl/chartsheets/_rels/sheet8.xml.rels><Relationships xmlns="http://schemas.openxmlformats.org/package/2006/relationships"><Relationship Type="http://schemas.openxmlformats.org/officeDocument/2006/relationships/drawing" Target="/xl/drawings/drawing8.xml" Id="rId1"/></Relationships>
</file>

<file path=xl/chartsheets/_rels/sheet9.xml.rels><Relationships xmlns="http://schemas.openxmlformats.org/package/2006/relationships"><Relationship Type="http://schemas.openxmlformats.org/officeDocument/2006/relationships/drawing" Target="/xl/drawings/drawing9.xml" Id="rId1"/></Relationships>
</file>

<file path=xl/chartsheets/_rels/sheet10.xml.rels><Relationships xmlns="http://schemas.openxmlformats.org/package/2006/relationships"><Relationship Type="http://schemas.openxmlformats.org/officeDocument/2006/relationships/drawing" Target="/xl/drawings/drawing10.xml" Id="rId1"/></Relationships>
</file>

<file path=xl/chartsheets/_rels/sheet11.xml.rels><Relationships xmlns="http://schemas.openxmlformats.org/package/2006/relationships"><Relationship Type="http://schemas.openxmlformats.org/officeDocument/2006/relationships/drawing" Target="/xl/drawings/drawing11.xml" Id="rId1"/></Relationships>
</file>

<file path=xl/chartsheets/_rels/sheet12.xml.rels><Relationships xmlns="http://schemas.openxmlformats.org/package/2006/relationships"><Relationship Type="http://schemas.openxmlformats.org/officeDocument/2006/relationships/drawing" Target="/xl/drawings/drawing12.xml" Id="rId1"/></Relationships>
</file>

<file path=xl/chartsheets/_rels/sheet13.xml.rels><Relationships xmlns="http://schemas.openxmlformats.org/package/2006/relationships"><Relationship Type="http://schemas.openxmlformats.org/officeDocument/2006/relationships/drawing" Target="/xl/drawings/drawing13.xml" Id="rId1"/></Relationships>
</file>

<file path=xl/chartsheets/_rels/sheet14.xml.rels><Relationships xmlns="http://schemas.openxmlformats.org/package/2006/relationships"><Relationship Type="http://schemas.openxmlformats.org/officeDocument/2006/relationships/drawing" Target="/xl/drawings/drawing14.xml" Id="rId1"/></Relationships>
</file>

<file path=xl/chartsheets/_rels/sheet15.xml.rels><Relationships xmlns="http://schemas.openxmlformats.org/package/2006/relationships"><Relationship Type="http://schemas.openxmlformats.org/officeDocument/2006/relationships/drawing" Target="/xl/drawings/drawing15.xml" Id="rId1"/></Relationships>
</file>

<file path=xl/chartsheets/_rels/sheet16.xml.rels><Relationships xmlns="http://schemas.openxmlformats.org/package/2006/relationships"><Relationship Type="http://schemas.openxmlformats.org/officeDocument/2006/relationships/drawing" Target="/xl/drawings/drawing16.xml" Id="rId1"/></Relationships>
</file>

<file path=xl/chartsheets/_rels/sheet17.xml.rels><Relationships xmlns="http://schemas.openxmlformats.org/package/2006/relationships"><Relationship Type="http://schemas.openxmlformats.org/officeDocument/2006/relationships/drawing" Target="/xl/drawings/drawing17.xml" Id="rId1"/></Relationships>
</file>

<file path=xl/chartsheets/_rels/sheet18.xml.rels><Relationships xmlns="http://schemas.openxmlformats.org/package/2006/relationships"><Relationship Type="http://schemas.openxmlformats.org/officeDocument/2006/relationships/drawing" Target="/xl/drawings/drawing18.xml" Id="rId1"/></Relationships>
</file>

<file path=xl/chartsheets/_rels/sheet19.xml.rels><Relationships xmlns="http://schemas.openxmlformats.org/package/2006/relationships"><Relationship Type="http://schemas.openxmlformats.org/officeDocument/2006/relationships/drawing" Target="/xl/drawings/drawing19.xml" Id="rId1"/></Relationships>
</file>

<file path=xl/chartsheets/_rels/sheet20.xml.rels><Relationships xmlns="http://schemas.openxmlformats.org/package/2006/relationships"><Relationship Type="http://schemas.openxmlformats.org/officeDocument/2006/relationships/drawing" Target="/xl/drawings/drawing20.xml" Id="rId1"/></Relationships>
</file>

<file path=xl/chartsheets/_rels/sheet21.xml.rels><Relationships xmlns="http://schemas.openxmlformats.org/package/2006/relationships"><Relationship Type="http://schemas.openxmlformats.org/officeDocument/2006/relationships/drawing" Target="/xl/drawings/drawing21.xml" Id="rId1"/></Relationships>
</file>

<file path=xl/chartsheets/_rels/sheet22.xml.rels><Relationships xmlns="http://schemas.openxmlformats.org/package/2006/relationships"><Relationship Type="http://schemas.openxmlformats.org/officeDocument/2006/relationships/drawing" Target="/xl/drawings/drawing22.xml" Id="rId1"/></Relationships>
</file>

<file path=xl/chartsheets/_rels/sheet23.xml.rels><Relationships xmlns="http://schemas.openxmlformats.org/package/2006/relationships"><Relationship Type="http://schemas.openxmlformats.org/officeDocument/2006/relationships/drawing" Target="/xl/drawings/drawing23.xml" Id="rId1"/></Relationships>
</file>

<file path=xl/chartsheets/sheet1.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2.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3.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4.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5.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6.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7.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8.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9.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0.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1.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2.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3.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4.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5.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6.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7.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8.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19.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20.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21.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22.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chartsheets/sheet23.xml><?xml version="1.0" encoding="utf-8"?>
<chartsheet xmlns="http://schemas.openxmlformats.org/spreadsheetml/2006/main">
  <sheetPr/>
  <sheetViews>
    <sheetView workbookViewId="0" zoomToFit="1"/>
  </sheetViews>
  <pageMargins left="0.7" right="0.7" top="0.75" bottom="0.75" header="0.3" footer="0.3"/>
  <drawing xmlns:r="http://schemas.openxmlformats.org/officeDocument/2006/relationships" r:id="rId1"/>
</chartsheet>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_rels/drawing22.xml.rels><Relationships xmlns="http://schemas.openxmlformats.org/package/2006/relationships"><Relationship Type="http://schemas.openxmlformats.org/officeDocument/2006/relationships/chart" Target="/xl/charts/chart22.xml" Id="rId1"/></Relationships>
</file>

<file path=xl/drawings/_rels/drawing23.xml.rels><Relationships xmlns="http://schemas.openxmlformats.org/package/2006/relationships"><Relationship Type="http://schemas.openxmlformats.org/officeDocument/2006/relationships/chart" Target="/xl/charts/chart23.xml" Id="rId1"/></Relationships>
</file>

<file path=xl/drawings/drawing1.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2.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3.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4.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5.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6.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7.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8.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9.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0.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1.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2.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3.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4.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5.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6.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7.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8.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19.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20.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21.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22.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23.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pter 6 International Parity'!A1" TargetMode="External" Id="rId1"/><Relationship Type="http://schemas.openxmlformats.org/officeDocument/2006/relationships/hyperlink" Target="#'Chapter 7 Options'!A1" TargetMode="External" Id="rId2"/><Relationship Type="http://schemas.openxmlformats.org/officeDocument/2006/relationships/hyperlink" Target="#'Chapter 8 Transaction Hedging'!A1" TargetMode="External" Id="rId3"/><Relationship Type="http://schemas.openxmlformats.org/officeDocument/2006/relationships/hyperlink" Target="#'Chapter 15  Intl Portffolio Man'!A1" TargetMode="External" Id="rId4"/><Relationship Type="http://schemas.openxmlformats.org/officeDocument/2006/relationships/hyperlink" Target="#'Sharpe'!A1" TargetMode="External" Id="rId5"/><Relationship Type="http://schemas.openxmlformats.org/officeDocument/2006/relationships/hyperlink" Target="#'Color Key'!A1" TargetMode="External" Id="rId6"/><Relationship Type="http://schemas.openxmlformats.org/officeDocument/2006/relationships/hyperlink" Target="#'Using This Workbook'!A1" TargetMode="External" Id="rId7"/><Relationship Type="http://schemas.openxmlformats.org/officeDocument/2006/relationships/hyperlink" Target="#'Excel Formulas'!A1" TargetMode="External" Id="rId8"/><Relationship Type="http://schemas.openxmlformats.org/officeDocument/2006/relationships/hyperlink" Target="#'Named Ranges'!A1" TargetMode="External" Id="rId9"/><Relationship Type="http://schemas.openxmlformats.org/officeDocument/2006/relationships/hyperlink" Target="#'Data Analytics'!A1" TargetMode="External" Id="rId10"/><Relationship Type="http://schemas.openxmlformats.org/officeDocument/2006/relationships/hyperlink" Target="#'Claude for Excel'!A1" TargetMode="External" Id="rId11"/><Relationship Type="http://schemas.openxmlformats.org/officeDocument/2006/relationships/hyperlink" Target="#'Color Key'!A1" TargetMode="External" Id="rId12"/></Relationships>
</file>

<file path=xl/worksheets/_rels/sheet3.xml.rels><Relationships xmlns="http://schemas.openxmlformats.org/package/2006/relationships"><Relationship Type="http://schemas.openxmlformats.org/officeDocument/2006/relationships/hyperlink" Target="#'Welcome'!A1" TargetMode="External" Id="rId1"/></Relationships>
</file>

<file path=xl/worksheets/_rels/sheet4.xml.rels><Relationships xmlns="http://schemas.openxmlformats.org/package/2006/relationships"><Relationship Type="http://schemas.openxmlformats.org/officeDocument/2006/relationships/hyperlink" Target="#'Welcome'!A1" TargetMode="External" Id="rId1"/></Relationships>
</file>

<file path=xl/worksheets/_rels/sheet5.xml.rels><Relationships xmlns="http://schemas.openxmlformats.org/package/2006/relationships"><Relationship Type="http://schemas.openxmlformats.org/officeDocument/2006/relationships/hyperlink" Target="#'Welcome'!A1" TargetMode="External" Id="rId1"/></Relationships>
</file>

<file path=xl/worksheets/_rels/sheet6.xml.rels><Relationships xmlns="http://schemas.openxmlformats.org/package/2006/relationships"><Relationship Type="http://schemas.openxmlformats.org/officeDocument/2006/relationships/hyperlink" Target="#'Welcome'!A1" TargetMode="External" Id="rId1"/></Relationships>
</file>

<file path=xl/worksheets/_rels/sheet7.xml.rels><Relationships xmlns="http://schemas.openxmlformats.org/package/2006/relationships"><Relationship Type="http://schemas.openxmlformats.org/officeDocument/2006/relationships/hyperlink" Target="#'Welcome'!A1" TargetMode="External" Id="rId1"/></Relationships>
</file>

<file path=xl/worksheets/_rels/sheet8.xml.rels><Relationships xmlns="http://schemas.openxmlformats.org/package/2006/relationships"><Relationship Type="http://schemas.openxmlformats.org/officeDocument/2006/relationships/hyperlink" Target="#'Interest Rate Parity'!A1" TargetMode="External" Id="rId1"/><Relationship Type="http://schemas.openxmlformats.org/officeDocument/2006/relationships/hyperlink" Target="#'Color Key'!A1" TargetMode="External" Id="rId2"/></Relationships>
</file>

<file path=xl/worksheets/_rels/sheet10.xml.rels><Relationships xmlns="http://schemas.openxmlformats.org/package/2006/relationships"><Relationship Type="http://schemas.openxmlformats.org/officeDocument/2006/relationships/hyperlink" Target="#'data'!A1" TargetMode="External" Id="rId1"/><Relationship Type="http://schemas.openxmlformats.org/officeDocument/2006/relationships/hyperlink" Target="#'PnL Chart Long Stock'!A1" TargetMode="External" Id="rId2"/><Relationship Type="http://schemas.openxmlformats.org/officeDocument/2006/relationships/hyperlink" Target="#'PnL Chart Long Call'!A1" TargetMode="External" Id="rId3"/><Relationship Type="http://schemas.openxmlformats.org/officeDocument/2006/relationships/hyperlink" Target="#'PnL Chart Long Stock v Call'!A1" TargetMode="External" Id="rId4"/><Relationship Type="http://schemas.openxmlformats.org/officeDocument/2006/relationships/hyperlink" Target="#'PnL Chart Short Call'!A1" TargetMode="External" Id="rId5"/><Relationship Type="http://schemas.openxmlformats.org/officeDocument/2006/relationships/hyperlink" Target="#'Color Key'!A1" TargetMode="External" Id="rId6"/><Relationship Type="http://schemas.openxmlformats.org/officeDocument/2006/relationships/hyperlink" Target="#'PnL Chart Stock v Short Call'!A1" TargetMode="External" Id="rId7"/><Relationship Type="http://schemas.openxmlformats.org/officeDocument/2006/relationships/hyperlink" Target="#'PnL Chart Long Put'!A1" TargetMode="External" Id="rId8"/><Relationship Type="http://schemas.openxmlformats.org/officeDocument/2006/relationships/hyperlink" Target="#'PnL Chart Short Put'!A1" TargetMode="External" Id="rId9"/><Relationship Type="http://schemas.openxmlformats.org/officeDocument/2006/relationships/hyperlink" Target="#'PnL Chart Stock v Long Put'!A1" TargetMode="External" Id="rId10"/><Relationship Type="http://schemas.openxmlformats.org/officeDocument/2006/relationships/hyperlink" Target="#'PnL Chart Stock v Short Put'!A1" TargetMode="External" Id="rId11"/><Relationship Type="http://schemas.openxmlformats.org/officeDocument/2006/relationships/hyperlink" Target="#'option fx hedge'!A1" TargetMode="External" Id="rId12"/><Relationship Type="http://schemas.openxmlformats.org/officeDocument/2006/relationships/hyperlink" Target="#'PnL Chart Long GBPUSD Put'!A1" TargetMode="External" Id="rId13"/></Relationships>
</file>

<file path=xl/worksheets/_rels/sheet13.xml.rels><Relationships xmlns="http://schemas.openxmlformats.org/package/2006/relationships"><Relationship Type="http://schemas.openxmlformats.org/officeDocument/2006/relationships/hyperlink" Target="#'Transaction Hedging (Receivable'!A1" TargetMode="External" Id="rId1"/><Relationship Type="http://schemas.openxmlformats.org/officeDocument/2006/relationships/hyperlink" Target="#'Transaction Hedging (Payables)'!A1" TargetMode="External" Id="rId2"/><Relationship Type="http://schemas.openxmlformats.org/officeDocument/2006/relationships/hyperlink" Target="#'Color Key'!A1" TargetMode="External" Id="rId3"/></Relationships>
</file>

<file path=xl/worksheets/_rels/sheet16.xml.rels><Relationships xmlns="http://schemas.openxmlformats.org/package/2006/relationships"><Relationship Type="http://schemas.openxmlformats.org/officeDocument/2006/relationships/hyperlink" Target="#'Correl ZM + UAL'!A1" TargetMode="External" Id="rId1"/><Relationship Type="http://schemas.openxmlformats.org/officeDocument/2006/relationships/hyperlink" Target="#'CHART Correlation 250d'!A1" TargetMode="External" Id="rId2"/><Relationship Type="http://schemas.openxmlformats.org/officeDocument/2006/relationships/hyperlink" Target="#'CHART Correlation multi Period'!A1" TargetMode="External" Id="rId3"/><Relationship Type="http://schemas.openxmlformats.org/officeDocument/2006/relationships/hyperlink" Target="#'ZM'!A1" TargetMode="External" Id="rId4"/><Relationship Type="http://schemas.openxmlformats.org/officeDocument/2006/relationships/hyperlink" Target="#'ZM Investment'!A1" TargetMode="External" Id="rId5"/><Relationship Type="http://schemas.openxmlformats.org/officeDocument/2006/relationships/hyperlink" Target="#'Color Key'!A1" TargetMode="External" Id="rId6"/><Relationship Type="http://schemas.openxmlformats.org/officeDocument/2006/relationships/hyperlink" Target="#'UAL'!A1" TargetMode="External" Id="rId7"/><Relationship Type="http://schemas.openxmlformats.org/officeDocument/2006/relationships/hyperlink" Target="#'UAL Investment'!A1" TargetMode="External" Id="rId8"/><Relationship Type="http://schemas.openxmlformats.org/officeDocument/2006/relationships/hyperlink" Target="#'Portfolio'!A1" TargetMode="External" Id="rId9"/><Relationship Type="http://schemas.openxmlformats.org/officeDocument/2006/relationships/hyperlink" Target="#'CHART ZM + UAL Investment'!A1" TargetMode="External" Id="rId10"/><Relationship Type="http://schemas.openxmlformats.org/officeDocument/2006/relationships/hyperlink" Target="#'CHART ZM + UAL Investment Compa'!A1" TargetMode="External" Id="rId11"/></Relationships>
</file>

<file path=xl/worksheets/_rels/sheet21.xml.rels><Relationships xmlns="http://schemas.openxmlformats.org/package/2006/relationships"><Relationship Type="http://schemas.openxmlformats.org/officeDocument/2006/relationships/hyperlink" Target="#'GBTC'!A1" TargetMode="External" Id="rId1"/><Relationship Type="http://schemas.openxmlformats.org/officeDocument/2006/relationships/hyperlink" Target="#'GLD'!A1" TargetMode="External" Id="rId2"/><Relationship Type="http://schemas.openxmlformats.org/officeDocument/2006/relationships/hyperlink" Target="#'IEF'!A1" TargetMode="External" Id="rId3"/><Relationship Type="http://schemas.openxmlformats.org/officeDocument/2006/relationships/hyperlink" Target="#'EWJ'!A1" TargetMode="External" Id="rId4"/><Relationship Type="http://schemas.openxmlformats.org/officeDocument/2006/relationships/hyperlink" Target="#'EZU'!A1" TargetMode="External" Id="rId5"/><Relationship Type="http://schemas.openxmlformats.org/officeDocument/2006/relationships/hyperlink" Target="#'Color Key'!A1" TargetMode="External" Id="rId6"/><Relationship Type="http://schemas.openxmlformats.org/officeDocument/2006/relationships/hyperlink" Target="#'EWA'!A1" TargetMode="External" Id="rId7"/><Relationship Type="http://schemas.openxmlformats.org/officeDocument/2006/relationships/hyperlink" Target="#'SPY'!A1" TargetMode="External" Id="rId8"/><Relationship Type="http://schemas.openxmlformats.org/officeDocument/2006/relationships/hyperlink" Target="#'correl'!A1" TargetMode="External" Id="rId9"/><Relationship Type="http://schemas.openxmlformats.org/officeDocument/2006/relationships/hyperlink" Target="#'CHART Chart2'!A1" TargetMode="External" Id="rId10"/><Relationship Type="http://schemas.openxmlformats.org/officeDocument/2006/relationships/hyperlink" Target="#'Copy of Chart2'!A1" TargetMode="External" Id="rId11"/><Relationship Type="http://schemas.openxmlformats.org/officeDocument/2006/relationships/hyperlink" Target="#'Equities'!A1" TargetMode="External" Id="rId12"/><Relationship Type="http://schemas.openxmlformats.org/officeDocument/2006/relationships/hyperlink" Target="#'Equities Chart'!A1" TargetMode="External" Id="rId13"/><Relationship Type="http://schemas.openxmlformats.org/officeDocument/2006/relationships/hyperlink" Target="#'Equities wBTC'!A1" TargetMode="External" Id="rId14"/><Relationship Type="http://schemas.openxmlformats.org/officeDocument/2006/relationships/hyperlink" Target="#'Equities wBTC Chart'!A1" TargetMode="External" Id="rId15"/><Relationship Type="http://schemas.openxmlformats.org/officeDocument/2006/relationships/hyperlink" Target="#'Asset Classes'!A1" TargetMode="External" Id="rId16"/><Relationship Type="http://schemas.openxmlformats.org/officeDocument/2006/relationships/hyperlink" Target="#'Asset Classes Chart'!A1" TargetMode="External" Id="rId17"/><Relationship Type="http://schemas.openxmlformats.org/officeDocument/2006/relationships/hyperlink" Target="#'Asset Classes wBTC'!A1" TargetMode="External" Id="rId18"/><Relationship Type="http://schemas.openxmlformats.org/officeDocument/2006/relationships/hyperlink" Target="#'Asset Classes wBTC Chart'!A1" TargetMode="External" Id="rId19"/><Relationship Type="http://schemas.openxmlformats.org/officeDocument/2006/relationships/hyperlink" Target="#'Comparison Chart'!A1" TargetMode="External" Id="rId20"/></Relationships>
</file>

<file path=xl/worksheets/sheet1.xml><?xml version="1.0" encoding="utf-8"?>
<worksheet xmlns="http://schemas.openxmlformats.org/spreadsheetml/2006/main">
  <sheetPr>
    <tabColor rgb="00024731"/>
    <outlinePr summaryBelow="1" summaryRight="1"/>
    <pageSetUpPr/>
  </sheetPr>
  <dimension ref="B2:D32"/>
  <sheetViews>
    <sheetView showGridLines="0" zoomScale="110" workbookViewId="0">
      <pane ySplit="4" topLeftCell="A5" activePane="bottomLeft" state="frozen"/>
      <selection pane="bottomLeft" activeCell="A1" sqref="A1"/>
    </sheetView>
  </sheetViews>
  <sheetFormatPr baseColWidth="8" defaultRowHeight="15"/>
  <cols>
    <col width="2" customWidth="1" min="1" max="1"/>
    <col width="8" customWidth="1" min="2" max="2"/>
    <col width="40" customWidth="1" min="3" max="3"/>
    <col width="60" customWidth="1" min="4" max="4"/>
    <col width="2" customWidth="1" min="5" max="5"/>
  </cols>
  <sheetData>
    <row r="2" ht="42" customHeight="1">
      <c r="B2" s="235" t="inlineStr">
        <is>
          <t>International Finance Workbook</t>
        </is>
      </c>
    </row>
    <row r="3" ht="20" customHeight="1">
      <c r="B3" s="236" t="inlineStr">
        <is>
          <t>UH Mānoa · Shidler College of Business · FIN 321 / BUS 629</t>
        </is>
      </c>
    </row>
    <row r="5">
      <c r="B5" s="237" t="inlineStr">
        <is>
          <t>This workbook is a reference library of worked examples for international finance. Chapter 6 covers parity conditions, Chapter 7 options, Chapter 8 transaction hedging, and Chapter 15 international portfolio management and the Sharpe ratio. Click a chapter below to jump to its contents page. The Color Key tab explains which cells are safe to edit.</t>
        </is>
      </c>
    </row>
    <row r="6"/>
    <row r="7"/>
    <row r="9">
      <c r="B9" s="238" t="inlineStr">
        <is>
          <t>Chapter Navigation</t>
        </is>
      </c>
    </row>
    <row r="10">
      <c r="B10" s="239" t="inlineStr">
        <is>
          <t>Chapter</t>
        </is>
      </c>
      <c r="C10" s="239" t="inlineStr">
        <is>
          <t>Topic</t>
        </is>
      </c>
      <c r="D10" s="239" t="inlineStr">
        <is>
          <t>What you will find</t>
        </is>
      </c>
    </row>
    <row r="11" ht="30" customHeight="1">
      <c r="B11" s="240" t="inlineStr">
        <is>
          <t>Chapter 6 International Parity</t>
        </is>
      </c>
      <c r="C11" s="241" t="inlineStr">
        <is>
          <t>6 — International Parity</t>
        </is>
      </c>
      <c r="D11" s="242" t="inlineStr">
        <is>
          <t>Covered interest parity worked out step-by-step in USD and GBP.</t>
        </is>
      </c>
    </row>
    <row r="12" ht="30" customHeight="1">
      <c r="B12" s="243" t="inlineStr">
        <is>
          <t>Chapter 7 Options</t>
        </is>
      </c>
      <c r="C12" s="244" t="inlineStr">
        <is>
          <t>7 — Options &amp; Derivatives</t>
        </is>
      </c>
      <c r="D12" s="245" t="inlineStr">
        <is>
          <t>Long/short calls and puts, option FX hedge, 11 payoff-diagram charts.</t>
        </is>
      </c>
    </row>
    <row r="13" ht="30" customHeight="1">
      <c r="B13" s="240" t="inlineStr">
        <is>
          <t>Chapter 8 Transaction Hedging</t>
        </is>
      </c>
      <c r="C13" s="241" t="inlineStr">
        <is>
          <t>8 — Transaction Hedging</t>
        </is>
      </c>
      <c r="D13" s="242" t="inlineStr">
        <is>
          <t>Hedging a foreign-currency receivable and payable across a spot-scenario grid.</t>
        </is>
      </c>
    </row>
    <row r="14" ht="30" customHeight="1">
      <c r="B14" s="243" t="inlineStr">
        <is>
          <t>Chapter 15  Intl Portffolio Man</t>
        </is>
      </c>
      <c r="C14" s="244" t="inlineStr">
        <is>
          <t>15 — International Portfolio Management</t>
        </is>
      </c>
      <c r="D14" s="245" t="inlineStr">
        <is>
          <t>Correlations, beta, portfolio variance (ZM + UAL); 4 charts.</t>
        </is>
      </c>
    </row>
    <row r="15" ht="30" customHeight="1">
      <c r="B15" s="240" t="inlineStr">
        <is>
          <t>Sharpe</t>
        </is>
      </c>
      <c r="C15" s="241" t="inlineStr">
        <is>
          <t>Sharpe — Asset-class comparisons</t>
        </is>
      </c>
      <c r="D15" s="242" t="inlineStr">
        <is>
          <t>ETF histories (SPY, IEF, GLD, etc.), equity-only and multi-asset Sharpe, charts.</t>
        </is>
      </c>
    </row>
    <row r="17">
      <c r="B17" s="238" t="inlineStr">
        <is>
          <t>Resources</t>
        </is>
      </c>
    </row>
    <row r="18" ht="26" customHeight="1">
      <c r="B18" s="240" t="inlineStr">
        <is>
          <t>Color Key</t>
        </is>
      </c>
      <c r="C18" s="241" t="inlineStr">
        <is>
          <t>Color convention &amp; legend</t>
        </is>
      </c>
      <c r="D18" s="242" t="inlineStr">
        <is>
          <t>Every cell type with an example swatch.</t>
        </is>
      </c>
    </row>
    <row r="19" ht="26" customHeight="1">
      <c r="B19" s="243" t="inlineStr">
        <is>
          <t>Using This Workbook</t>
        </is>
      </c>
      <c r="C19" s="244" t="inlineStr">
        <is>
          <t>Tour / shortcuts / hidden tabs</t>
        </is>
      </c>
      <c r="D19" s="245" t="inlineStr">
        <is>
          <t>Open this first if it is your first time.</t>
        </is>
      </c>
    </row>
    <row r="20" ht="26" customHeight="1">
      <c r="B20" s="240" t="inlineStr">
        <is>
          <t>Excel Formulas</t>
        </is>
      </c>
      <c r="C20" s="241" t="inlineStr">
        <is>
          <t>Function reference by topic</t>
        </is>
      </c>
      <c r="D20" s="242" t="inlineStr">
        <is>
          <t>Every function used in the workbook with syntax.</t>
        </is>
      </c>
    </row>
    <row r="21" ht="26" customHeight="1">
      <c r="B21" s="243" t="inlineStr">
        <is>
          <t>Named Ranges</t>
        </is>
      </c>
      <c r="C21" s="244" t="inlineStr">
        <is>
          <t>Concept and workbook-specific list</t>
        </is>
      </c>
      <c r="D21" s="245" t="inlineStr">
        <is>
          <t>Understand rate_1y_US, call_strike, etc.</t>
        </is>
      </c>
    </row>
    <row r="22" ht="26" customHeight="1">
      <c r="B22" s="240" t="inlineStr">
        <is>
          <t>Data Analytics</t>
        </is>
      </c>
      <c r="C22" s="241" t="inlineStr">
        <is>
          <t>Stats, correlation, Sharpe ratio</t>
        </is>
      </c>
      <c r="D22" s="242" t="inlineStr">
        <is>
          <t>Tools used in Chapter 15.</t>
        </is>
      </c>
    </row>
    <row r="23" ht="26" customHeight="1">
      <c r="B23" s="243" t="inlineStr">
        <is>
          <t>Claude for Excel</t>
        </is>
      </c>
      <c r="C23" s="244" t="inlineStr">
        <is>
          <t>AI assistant walkthrough</t>
        </is>
      </c>
      <c r="D23" s="245" t="inlineStr">
        <is>
          <t>Prompt ideas + dos and donts.</t>
        </is>
      </c>
    </row>
    <row r="25">
      <c r="B25" s="238" t="inlineStr">
        <is>
          <t>Getting started</t>
        </is>
      </c>
    </row>
    <row r="26" ht="22" customHeight="1">
      <c r="B26" s="246" t="inlineStr">
        <is>
          <t>1.</t>
        </is>
      </c>
      <c r="C26" s="247" t="inlineStr">
        <is>
          <t>Open the Color Key tab</t>
        </is>
      </c>
      <c r="D26" s="248" t="inlineStr">
        <is>
          <t>The color legend explains which cells are safe to edit.</t>
        </is>
      </c>
    </row>
    <row r="27" ht="22" customHeight="1">
      <c r="B27" s="246" t="inlineStr">
        <is>
          <t>2.</t>
        </is>
      </c>
      <c r="C27" s="247" t="inlineStr">
        <is>
          <t>Pick a chapter tab from the list above</t>
        </is>
      </c>
      <c r="D27" s="248" t="inlineStr">
        <is>
          <t>Each chapter page is a jump table to that chapter's examples.</t>
        </is>
      </c>
    </row>
    <row r="28" ht="22" customHeight="1">
      <c r="B28" s="246" t="inlineStr">
        <is>
          <t>3.</t>
        </is>
      </c>
      <c r="C28" s="247" t="inlineStr">
        <is>
          <t>Change a yellow input cell</t>
        </is>
      </c>
      <c r="D28" s="248" t="inlineStr">
        <is>
          <t>Watch how every gray/blue formula cell updates.</t>
        </is>
      </c>
    </row>
    <row r="29" ht="22" customHeight="1">
      <c r="B29" s="246" t="inlineStr">
        <is>
          <t>4.</t>
        </is>
      </c>
      <c r="C29" s="247" t="inlineStr">
        <is>
          <t>Never edit a gray (formula) cell</t>
        </is>
      </c>
      <c r="D29" s="248" t="inlineStr">
        <is>
          <t>If you accidentally do, press Ctrl+Z to undo.</t>
        </is>
      </c>
    </row>
    <row r="32">
      <c r="B32" s="249" t="inlineStr">
        <is>
          <t>→ Open the Color Key tab</t>
        </is>
      </c>
    </row>
  </sheetData>
  <mergeCells count="7">
    <mergeCell ref="B3:D3"/>
    <mergeCell ref="B5:D7"/>
    <mergeCell ref="B32:D32"/>
    <mergeCell ref="B17:D17"/>
    <mergeCell ref="B9:D9"/>
    <mergeCell ref="B25:D25"/>
    <mergeCell ref="B2:D2"/>
  </mergeCells>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8" r:id="rId6"/>
    <hyperlink xmlns:r="http://schemas.openxmlformats.org/officeDocument/2006/relationships" ref="B19" r:id="rId7"/>
    <hyperlink xmlns:r="http://schemas.openxmlformats.org/officeDocument/2006/relationships" ref="B20" r:id="rId8"/>
    <hyperlink xmlns:r="http://schemas.openxmlformats.org/officeDocument/2006/relationships" ref="B21" r:id="rId9"/>
    <hyperlink xmlns:r="http://schemas.openxmlformats.org/officeDocument/2006/relationships" ref="B22" r:id="rId10"/>
    <hyperlink xmlns:r="http://schemas.openxmlformats.org/officeDocument/2006/relationships" ref="B23" r:id="rId11"/>
    <hyperlink xmlns:r="http://schemas.openxmlformats.org/officeDocument/2006/relationships" ref="B32" r:id="rId12"/>
  </hyperlinks>
  <pageMargins left="0.75" right="0.75" top="1" bottom="1" header="0.5" footer="0.5"/>
</worksheet>
</file>

<file path=xl/worksheets/sheet2.xml><?xml version="1.0" encoding="utf-8"?>
<worksheet xmlns="http://schemas.openxmlformats.org/spreadsheetml/2006/main">
  <sheetPr>
    <tabColor rgb="00024731"/>
    <outlinePr summaryBelow="1" summaryRight="1"/>
    <pageSetUpPr/>
  </sheetPr>
  <dimension ref="B2:D16"/>
  <sheetViews>
    <sheetView showGridLines="0" zoomScale="110" workbookViewId="0">
      <pane ySplit="4" topLeftCell="A5" activePane="bottomLeft" state="frozen"/>
      <selection pane="bottomLeft" activeCell="A1" sqref="A1"/>
    </sheetView>
  </sheetViews>
  <sheetFormatPr baseColWidth="8" defaultRowHeight="15"/>
  <cols>
    <col width="2" customWidth="1" min="1" max="1"/>
    <col width="22" customWidth="1" min="2" max="2"/>
    <col width="26" customWidth="1" min="3" max="3"/>
    <col width="70" customWidth="1" min="4" max="4"/>
    <col width="2" customWidth="1" min="5" max="5"/>
  </cols>
  <sheetData>
    <row r="2" ht="38" customHeight="1">
      <c r="B2" s="250" t="inlineStr">
        <is>
          <t>Color Key &amp; Legend — International Finance Workbook</t>
        </is>
      </c>
    </row>
    <row r="3" ht="36" customHeight="1">
      <c r="B3" s="251" t="inlineStr">
        <is>
          <t>This workbook accompanies FIN 321 International Finance &amp; Securities. Tabs are grouped by chapter. Colors follow a consistent convention so you can tell at a glance which cells to edit and which to leave alone.</t>
        </is>
      </c>
    </row>
    <row r="5">
      <c r="B5" s="239" t="inlineStr">
        <is>
          <t>Cell Type</t>
        </is>
      </c>
      <c r="C5" s="239" t="inlineStr">
        <is>
          <t>Color</t>
        </is>
      </c>
      <c r="D5" s="239" t="inlineStr">
        <is>
          <t>Meaning / When You Will See It</t>
        </is>
      </c>
    </row>
    <row r="6" ht="30" customHeight="1">
      <c r="B6" s="252" t="inlineStr">
        <is>
          <t>Input</t>
        </is>
      </c>
      <c r="C6" s="253" t="inlineStr">
        <is>
          <t>1.3415</t>
        </is>
      </c>
      <c r="D6" s="254" t="inlineStr">
        <is>
          <t>Hard-coded values — yellow fill means you can change these to explore scenarios.</t>
        </is>
      </c>
    </row>
    <row r="7" ht="30" customHeight="1">
      <c r="B7" s="252" t="inlineStr">
        <is>
          <t>Formula</t>
        </is>
      </c>
      <c r="C7" s="255" t="inlineStr">
        <is>
          <t>=invest*(1+rate_1y_US)</t>
        </is>
      </c>
      <c r="D7" s="254" t="inlineStr">
        <is>
          <t>Computed values. Blue text on gray fill. Do not edit.</t>
        </is>
      </c>
    </row>
    <row r="8" ht="30" customHeight="1">
      <c r="B8" s="252" t="inlineStr">
        <is>
          <t>Array formula</t>
        </is>
      </c>
      <c r="C8" s="256" t="inlineStr">
        <is>
          <t>{=FREQUENCY(data,bins)}</t>
        </is>
      </c>
      <c r="D8" s="254" t="inlineStr">
        <is>
          <t>Dynamic/array formula. Purple text on gray fill.</t>
        </is>
      </c>
    </row>
    <row r="9" ht="30" customHeight="1">
      <c r="B9" s="252" t="inlineStr">
        <is>
          <t>Linked cell</t>
        </is>
      </c>
      <c r="C9" s="257" t="inlineStr">
        <is>
          <t>='ZM'!D10</t>
        </is>
      </c>
      <c r="D9" s="254" t="inlineStr">
        <is>
          <t>Formula that pulls a value from another worksheet. Green text on gray fill.</t>
        </is>
      </c>
    </row>
    <row r="10" ht="30" customHeight="1">
      <c r="B10" s="252" t="inlineStr">
        <is>
          <t>Header / label</t>
        </is>
      </c>
      <c r="C10" s="258" t="inlineStr">
        <is>
          <t>CHAPTER 6</t>
        </is>
      </c>
      <c r="D10" s="254" t="inlineStr">
        <is>
          <t>Titles and section headings. UH green. Not calculated.</t>
        </is>
      </c>
    </row>
    <row r="11" ht="30" customHeight="1">
      <c r="B11" s="252" t="inlineStr">
        <is>
          <t>Table header</t>
        </is>
      </c>
      <c r="C11" s="259" t="inlineStr">
        <is>
          <t>Inputs  |  Outputs</t>
        </is>
      </c>
      <c r="D11" s="254" t="inlineStr">
        <is>
          <t>Column headings on data tables. Dark gray.</t>
        </is>
      </c>
    </row>
    <row r="13">
      <c r="B13" s="260" t="inlineStr">
        <is>
          <t>Tip for students</t>
        </is>
      </c>
    </row>
    <row r="14">
      <c r="B14" s="237" t="inlineStr">
        <is>
          <t>If a cell is yellow, you may change it to test a what-if. Everything else is either a label or a calculation that depends on other cells — editing those will break the model. Use the chapter tabs at the bottom of the workbook to jump to a topic.</t>
        </is>
      </c>
    </row>
    <row r="15"/>
    <row r="16"/>
  </sheetData>
  <mergeCells count="4">
    <mergeCell ref="B13:D13"/>
    <mergeCell ref="B3:D3"/>
    <mergeCell ref="B2:D2"/>
    <mergeCell ref="B14:D16"/>
  </mergeCells>
  <pageMargins left="0.75" right="0.75" top="1" bottom="1" header="0.5" footer="0.5"/>
</worksheet>
</file>

<file path=xl/worksheets/sheet3.xml><?xml version="1.0" encoding="utf-8"?>
<worksheet xmlns="http://schemas.openxmlformats.org/spreadsheetml/2006/main">
  <sheetPr>
    <tabColor rgb="00024731"/>
    <outlinePr summaryBelow="1" summaryRight="1"/>
    <pageSetUpPr/>
  </sheetPr>
  <dimension ref="B2:D34"/>
  <sheetViews>
    <sheetView showGridLines="0" zoomScale="110" workbookViewId="0">
      <selection activeCell="A1" sqref="A1"/>
    </sheetView>
  </sheetViews>
  <sheetFormatPr baseColWidth="8" defaultRowHeight="15"/>
  <cols>
    <col width="2" customWidth="1" min="1" max="1"/>
    <col width="10" customWidth="1" min="2" max="2"/>
    <col width="40" customWidth="1" min="3" max="3"/>
    <col width="62" customWidth="1" min="4" max="4"/>
    <col width="2" customWidth="1" min="5" max="5"/>
  </cols>
  <sheetData>
    <row r="2" ht="38" customHeight="1">
      <c r="B2" s="250" t="inlineStr">
        <is>
          <t>Using This Workbook</t>
        </is>
      </c>
    </row>
    <row r="3" ht="20" customHeight="1">
      <c r="B3" s="236" t="inlineStr">
        <is>
          <t>A short tour of the navigation and conventions.</t>
        </is>
      </c>
    </row>
    <row r="4">
      <c r="D4" s="261" t="inlineStr">
        <is>
          <t>← Back to Welcome</t>
        </is>
      </c>
    </row>
    <row r="5" ht="28" customHeight="1">
      <c r="B5" s="262" t="inlineStr">
        <is>
          <t>1 · Navigation basics</t>
        </is>
      </c>
    </row>
    <row r="6" ht="22" customHeight="1">
      <c r="B6" s="239" t="inlineStr">
        <is>
          <t>Action</t>
        </is>
      </c>
      <c r="C6" s="239" t="inlineStr">
        <is>
          <t>How</t>
        </is>
      </c>
    </row>
    <row r="7">
      <c r="B7" s="263" t="inlineStr">
        <is>
          <t>Next tab</t>
        </is>
      </c>
      <c r="C7" s="264" t="inlineStr">
        <is>
          <t>Ctrl + Page Down</t>
        </is>
      </c>
    </row>
    <row r="8">
      <c r="B8" s="265" t="inlineStr">
        <is>
          <t>Previous tab</t>
        </is>
      </c>
      <c r="C8" s="266" t="inlineStr">
        <is>
          <t>Ctrl + Page Up</t>
        </is>
      </c>
    </row>
    <row r="9">
      <c r="B9" s="263" t="inlineStr">
        <is>
          <t>Jump to a named cell</t>
        </is>
      </c>
      <c r="C9" s="264" t="inlineStr">
        <is>
          <t>Type the name in the Name Box (top-left of the formula bar)</t>
        </is>
      </c>
    </row>
    <row r="10">
      <c r="B10" s="265" t="inlineStr">
        <is>
          <t>Jump to a tab</t>
        </is>
      </c>
      <c r="C10" s="266" t="inlineStr">
        <is>
          <t>Right-click the tab-scroll arrows (bottom-left) for the full list</t>
        </is>
      </c>
    </row>
    <row r="11">
      <c r="B11" s="263" t="inlineStr">
        <is>
          <t>Find anywhere</t>
        </is>
      </c>
      <c r="C11" s="264" t="inlineStr">
        <is>
          <t>Ctrl + F, or Ctrl + Shift + F to search all tabs</t>
        </is>
      </c>
    </row>
    <row r="12">
      <c r="B12" s="265" t="inlineStr">
        <is>
          <t>Recalculate</t>
        </is>
      </c>
      <c r="C12" s="266" t="inlineStr">
        <is>
          <t>F9 (full) or Shift + F9 (current sheet)</t>
        </is>
      </c>
    </row>
    <row r="13">
      <c r="B13" s="263" t="inlineStr">
        <is>
          <t>Edit a cell</t>
        </is>
      </c>
      <c r="C13" s="264" t="inlineStr">
        <is>
          <t>F2</t>
        </is>
      </c>
    </row>
    <row r="14">
      <c r="B14" s="265" t="inlineStr">
        <is>
          <t>Cancel an edit</t>
        </is>
      </c>
      <c r="C14" s="266" t="inlineStr">
        <is>
          <t>Esc · Undo = Ctrl + Z</t>
        </is>
      </c>
    </row>
    <row r="17" ht="28" customHeight="1">
      <c r="B17" s="262" t="inlineStr">
        <is>
          <t>2 · Color coding (recap)</t>
        </is>
      </c>
    </row>
    <row r="18" ht="22" customHeight="1">
      <c r="B18" s="239" t="inlineStr">
        <is>
          <t>Cell type</t>
        </is>
      </c>
      <c r="C18" s="239" t="inlineStr">
        <is>
          <t>Color</t>
        </is>
      </c>
      <c r="D18" s="239" t="inlineStr">
        <is>
          <t>What it means</t>
        </is>
      </c>
    </row>
    <row r="19">
      <c r="B19" s="252" t="inlineStr">
        <is>
          <t>Input</t>
        </is>
      </c>
      <c r="C19" s="267" t="inlineStr">
        <is>
          <t>sample</t>
        </is>
      </c>
      <c r="D19" s="245" t="inlineStr">
        <is>
          <t>Hardcoded value — safe to change to explore scenarios.</t>
        </is>
      </c>
    </row>
    <row r="20">
      <c r="B20" s="268" t="inlineStr">
        <is>
          <t>Formula</t>
        </is>
      </c>
      <c r="C20" s="255" t="inlineStr">
        <is>
          <t>sample</t>
        </is>
      </c>
      <c r="D20" s="242" t="inlineStr">
        <is>
          <t>Calculated. Blue text. Do not edit.</t>
        </is>
      </c>
    </row>
    <row r="21">
      <c r="B21" s="252" t="inlineStr">
        <is>
          <t>Array formula</t>
        </is>
      </c>
      <c r="C21" s="256" t="inlineStr">
        <is>
          <t>sample</t>
        </is>
      </c>
      <c r="D21" s="245" t="inlineStr">
        <is>
          <t>Dynamic/array. Purple text. Do not edit.</t>
        </is>
      </c>
    </row>
    <row r="22">
      <c r="B22" s="268" t="inlineStr">
        <is>
          <t>Linked cell</t>
        </is>
      </c>
      <c r="C22" s="257" t="inlineStr">
        <is>
          <t>sample</t>
        </is>
      </c>
      <c r="D22" s="242" t="inlineStr">
        <is>
          <t>Pulls from another tab. Green text. Do not edit.</t>
        </is>
      </c>
    </row>
    <row r="25" ht="28" customHeight="1">
      <c r="B25" s="262" t="inlineStr">
        <is>
          <t>3 · Hidden tabs</t>
        </is>
      </c>
    </row>
    <row r="26">
      <c r="B26" s="264" t="inlineStr">
        <is>
          <t>Why?</t>
        </is>
      </c>
      <c r="C26" s="264" t="inlineStr">
        <is>
          <t>Raw ETF price-data tabs (GBTC, GLD, IEF, SPY, EWJ, EZU, EWA, correl, data) are hidden to keep the tab strip clean.</t>
        </is>
      </c>
    </row>
    <row r="27">
      <c r="B27" s="266" t="inlineStr">
        <is>
          <t>Unhide</t>
        </is>
      </c>
      <c r="C27" s="266" t="inlineStr">
        <is>
          <t>Right-click any tab → Unhide → pick the tab you want to inspect.</t>
        </is>
      </c>
    </row>
    <row r="28">
      <c r="B28" s="264" t="inlineStr">
        <is>
          <t>Why so much price data?</t>
        </is>
      </c>
      <c r="C28" s="264" t="inlineStr">
        <is>
          <t>Chapter 15 uses these to compute returns, volatility, correlations, and the Sharpe ratio.</t>
        </is>
      </c>
    </row>
    <row r="31" ht="28" customHeight="1">
      <c r="B31" s="262" t="inlineStr">
        <is>
          <t>4 · Before you experiment</t>
        </is>
      </c>
    </row>
    <row r="32">
      <c r="B32" s="263" t="inlineStr">
        <is>
          <t>Save a copy</t>
        </is>
      </c>
      <c r="C32" s="264" t="inlineStr">
        <is>
          <t>File → Save As before making scenario changes. The master should stay clean.</t>
        </is>
      </c>
    </row>
    <row r="33">
      <c r="B33" s="265" t="inlineStr">
        <is>
          <t>Use named ranges</t>
        </is>
      </c>
      <c r="C33" s="266" t="inlineStr">
        <is>
          <t>Most formulas use names like rate_1y_US, forward_1y_GBPUSD, call_strike. Changing the yellow cell is enough.</t>
        </is>
      </c>
    </row>
    <row r="34">
      <c r="B34" s="263" t="inlineStr">
        <is>
          <t>Break something?</t>
        </is>
      </c>
      <c r="C34" s="264" t="inlineStr">
        <is>
          <t>Ctrl + Z. If you saved a broken state, ask your instructor for the master file.</t>
        </is>
      </c>
    </row>
  </sheetData>
  <mergeCells count="6">
    <mergeCell ref="B3:D3"/>
    <mergeCell ref="B5:D5"/>
    <mergeCell ref="B31:D31"/>
    <mergeCell ref="B17:D17"/>
    <mergeCell ref="B25:D25"/>
    <mergeCell ref="B2:D2"/>
  </mergeCells>
  <hyperlinks>
    <hyperlink xmlns:r="http://schemas.openxmlformats.org/officeDocument/2006/relationships" ref="D4" r:id="rId1"/>
  </hyperlinks>
  <pageMargins left="0.75" right="0.75" top="1" bottom="1" header="0.5" footer="0.5"/>
</worksheet>
</file>

<file path=xl/worksheets/sheet4.xml><?xml version="1.0" encoding="utf-8"?>
<worksheet xmlns="http://schemas.openxmlformats.org/spreadsheetml/2006/main">
  <sheetPr>
    <tabColor rgb="00024731"/>
    <outlinePr summaryBelow="1" summaryRight="1"/>
    <pageSetUpPr/>
  </sheetPr>
  <dimension ref="B2:D32"/>
  <sheetViews>
    <sheetView showGridLines="0" zoomScale="110" workbookViewId="0">
      <selection activeCell="A1" sqref="A1"/>
    </sheetView>
  </sheetViews>
  <sheetFormatPr baseColWidth="8" defaultRowHeight="15"/>
  <cols>
    <col width="2" customWidth="1" min="1" max="1"/>
    <col width="10" customWidth="1" min="2" max="2"/>
    <col width="40" customWidth="1" min="3" max="3"/>
    <col width="62" customWidth="1" min="4" max="4"/>
    <col width="2" customWidth="1" min="5" max="5"/>
  </cols>
  <sheetData>
    <row r="2" ht="38" customHeight="1">
      <c r="B2" s="250" t="inlineStr">
        <is>
          <t>Excel Formulas Used in This Workbook</t>
        </is>
      </c>
    </row>
    <row r="3" ht="20" customHeight="1">
      <c r="B3" s="236" t="inlineStr">
        <is>
          <t>Grouped by topic, with syntax and the chapter(s) where each function appears.</t>
        </is>
      </c>
    </row>
    <row r="4">
      <c r="D4" s="261" t="inlineStr">
        <is>
          <t>← Back to Welcome</t>
        </is>
      </c>
    </row>
    <row r="5" ht="28" customHeight="1">
      <c r="B5" s="262" t="inlineStr">
        <is>
          <t>1 · Time value &amp; FX</t>
        </is>
      </c>
    </row>
    <row r="6" ht="22" customHeight="1">
      <c r="B6" s="239" t="inlineStr">
        <is>
          <t>Function</t>
        </is>
      </c>
      <c r="C6" s="239" t="inlineStr">
        <is>
          <t>Syntax</t>
        </is>
      </c>
      <c r="D6" s="239" t="inlineStr">
        <is>
          <t>What it does / used in</t>
        </is>
      </c>
    </row>
    <row r="7" ht="34" customHeight="1">
      <c r="B7" s="263" t="inlineStr">
        <is>
          <t>PV</t>
        </is>
      </c>
      <c r="C7" s="264" t="inlineStr">
        <is>
          <t>=PV(rate, nper, pmt, [fv])</t>
        </is>
      </c>
      <c r="D7" s="245" t="inlineStr">
        <is>
          <t>Present value of cash flows — used throughout Chapter 6 parity proofs.</t>
        </is>
      </c>
    </row>
    <row r="8" ht="34" customHeight="1">
      <c r="B8" s="265" t="inlineStr">
        <is>
          <t>FV</t>
        </is>
      </c>
      <c r="C8" s="266" t="inlineStr">
        <is>
          <t>=FV(rate, nper, pmt, [pv])</t>
        </is>
      </c>
      <c r="D8" s="242" t="inlineStr">
        <is>
          <t>Future value of a current investment at a given rate.</t>
        </is>
      </c>
    </row>
    <row r="9" ht="34" customHeight="1">
      <c r="B9" s="263" t="inlineStr">
        <is>
          <t>PMT</t>
        </is>
      </c>
      <c r="C9" s="264" t="inlineStr">
        <is>
          <t>=PMT(rate, nper, pv, [fv])</t>
        </is>
      </c>
      <c r="D9" s="245" t="inlineStr">
        <is>
          <t>Periodic payment for a loan or annuity.</t>
        </is>
      </c>
    </row>
    <row r="11" ht="28" customHeight="1">
      <c r="B11" s="262" t="inlineStr">
        <is>
          <t>2 · Options &amp; derivatives</t>
        </is>
      </c>
    </row>
    <row r="12" ht="22" customHeight="1">
      <c r="B12" s="239" t="inlineStr">
        <is>
          <t>Function</t>
        </is>
      </c>
      <c r="C12" s="239" t="inlineStr">
        <is>
          <t>Syntax</t>
        </is>
      </c>
      <c r="D12" s="239" t="inlineStr">
        <is>
          <t>What it does / used in</t>
        </is>
      </c>
    </row>
    <row r="13" ht="34" customHeight="1">
      <c r="B13" s="263" t="inlineStr">
        <is>
          <t>MAX / MIN</t>
        </is>
      </c>
      <c r="C13" s="264" t="inlineStr">
        <is>
          <t>=MAX(spot - strike, 0)</t>
        </is>
      </c>
      <c r="D13" s="245" t="inlineStr">
        <is>
          <t>Call payoff at expiration. Chapter 7 (option fx hedge, PnL charts).</t>
        </is>
      </c>
    </row>
    <row r="14" ht="34" customHeight="1">
      <c r="B14" s="265" t="inlineStr">
        <is>
          <t>IF</t>
        </is>
      </c>
      <c r="C14" s="266" t="inlineStr">
        <is>
          <t>=IF(spot&amp;gt;strike, spot-strike, 0)</t>
        </is>
      </c>
      <c r="D14" s="242" t="inlineStr">
        <is>
          <t>Equivalent to MAX(...,0) — explicit branch of the option payoff.</t>
        </is>
      </c>
    </row>
    <row r="15" ht="34" customHeight="1">
      <c r="B15" s="263" t="inlineStr">
        <is>
          <t>Payoff diagram</t>
        </is>
      </c>
      <c r="C15" s="264" t="inlineStr">
        <is>
          <t>Scatter with smoothed line over an array of spot prices</t>
        </is>
      </c>
      <c r="D15" s="245" t="inlineStr">
        <is>
          <t>Used for all PnL Chart * tabs.</t>
        </is>
      </c>
    </row>
    <row r="17" ht="28" customHeight="1">
      <c r="B17" s="262" t="inlineStr">
        <is>
          <t>3 · Statistics / risk (Chapter 15)</t>
        </is>
      </c>
    </row>
    <row r="18" ht="22" customHeight="1">
      <c r="B18" s="239" t="inlineStr">
        <is>
          <t>Function</t>
        </is>
      </c>
      <c r="C18" s="239" t="inlineStr">
        <is>
          <t>Syntax</t>
        </is>
      </c>
      <c r="D18" s="239" t="inlineStr">
        <is>
          <t>What it does / used in</t>
        </is>
      </c>
    </row>
    <row r="19" ht="34" customHeight="1">
      <c r="B19" s="263" t="inlineStr">
        <is>
          <t>AVERAGE</t>
        </is>
      </c>
      <c r="C19" s="264" t="inlineStr">
        <is>
          <t>=AVERAGE(range)</t>
        </is>
      </c>
      <c r="D19" s="245" t="inlineStr">
        <is>
          <t>Mean return.</t>
        </is>
      </c>
    </row>
    <row r="20" ht="34" customHeight="1">
      <c r="B20" s="265" t="inlineStr">
        <is>
          <t>STDEV.P</t>
        </is>
      </c>
      <c r="C20" s="266" t="inlineStr">
        <is>
          <t>=STDEV.P(range)</t>
        </is>
      </c>
      <c r="D20" s="242" t="inlineStr">
        <is>
          <t>Population standard deviation — used for volatility.</t>
        </is>
      </c>
    </row>
    <row r="21" ht="34" customHeight="1">
      <c r="B21" s="263" t="inlineStr">
        <is>
          <t>STDEV.S</t>
        </is>
      </c>
      <c r="C21" s="264" t="inlineStr">
        <is>
          <t>=STDEV.S(range)</t>
        </is>
      </c>
      <c r="D21" s="245" t="inlineStr">
        <is>
          <t>Sample standard deviation.</t>
        </is>
      </c>
    </row>
    <row r="22" ht="34" customHeight="1">
      <c r="B22" s="265" t="inlineStr">
        <is>
          <t>CORREL</t>
        </is>
      </c>
      <c r="C22" s="266" t="inlineStr">
        <is>
          <t>=CORREL(x, y)</t>
        </is>
      </c>
      <c r="D22" s="242" t="inlineStr">
        <is>
          <t>Correlation between two return series. Correl ZM + UAL tab.</t>
        </is>
      </c>
    </row>
    <row r="23" ht="34" customHeight="1">
      <c r="B23" s="263" t="inlineStr">
        <is>
          <t>COVARIANCE.P</t>
        </is>
      </c>
      <c r="C23" s="264" t="inlineStr">
        <is>
          <t>=COVARIANCE.P(x, y)</t>
        </is>
      </c>
      <c r="D23" s="245" t="inlineStr">
        <is>
          <t>Covariance — building block of portfolio variance.</t>
        </is>
      </c>
    </row>
    <row r="24" ht="34" customHeight="1">
      <c r="B24" s="265" t="inlineStr">
        <is>
          <t>SQRT</t>
        </is>
      </c>
      <c r="C24" s="266" t="inlineStr">
        <is>
          <t>=SQRT(variance)</t>
        </is>
      </c>
      <c r="D24" s="242" t="inlineStr">
        <is>
          <t>Portfolio standard deviation is √(w'Σw); SQRT converts variance to vol.</t>
        </is>
      </c>
    </row>
    <row r="25" ht="34" customHeight="1">
      <c r="B25" s="263" t="inlineStr">
        <is>
          <t>SUMPRODUCT</t>
        </is>
      </c>
      <c r="C25" s="264" t="inlineStr">
        <is>
          <t>=SUMPRODUCT(weights, returns)</t>
        </is>
      </c>
      <c r="D25" s="245" t="inlineStr">
        <is>
          <t>Weighted mean. Used for portfolio expected return and Sharpe numerator.</t>
        </is>
      </c>
    </row>
    <row r="27" ht="28" customHeight="1">
      <c r="B27" s="262" t="inlineStr">
        <is>
          <t>4 · Lookup, logic, utility</t>
        </is>
      </c>
    </row>
    <row r="28" ht="22" customHeight="1">
      <c r="B28" s="239" t="inlineStr">
        <is>
          <t>Function</t>
        </is>
      </c>
      <c r="C28" s="239" t="inlineStr">
        <is>
          <t>Syntax</t>
        </is>
      </c>
      <c r="D28" s="239" t="inlineStr">
        <is>
          <t>What it does / used in</t>
        </is>
      </c>
    </row>
    <row r="29" ht="34" customHeight="1">
      <c r="B29" s="263" t="inlineStr">
        <is>
          <t>IFERROR</t>
        </is>
      </c>
      <c r="C29" s="264" t="inlineStr">
        <is>
          <t>=IFERROR(value, fallback)</t>
        </is>
      </c>
      <c r="D29" s="245" t="inlineStr">
        <is>
          <t>Hides #DIV/0! at the tail of time-series ranges.</t>
        </is>
      </c>
    </row>
    <row r="30" ht="34" customHeight="1">
      <c r="B30" s="265" t="inlineStr">
        <is>
          <t>INDIRECT</t>
        </is>
      </c>
      <c r="C30" s="266" t="inlineStr">
        <is>
          <t>=INDIRECT(ref_text)</t>
        </is>
      </c>
      <c r="D30" s="242" t="inlineStr">
        <is>
          <t>Turn a text string into a cell reference.</t>
        </is>
      </c>
    </row>
    <row r="31" ht="34" customHeight="1">
      <c r="B31" s="263" t="inlineStr">
        <is>
          <t>FORMULATEXT</t>
        </is>
      </c>
      <c r="C31" s="264" t="inlineStr">
        <is>
          <t>=FORMULATEXT(reference)</t>
        </is>
      </c>
      <c r="D31" s="245" t="inlineStr">
        <is>
          <t>Print a formula as text — used on multiple tabs to show students the equation next to the number.</t>
        </is>
      </c>
    </row>
    <row r="32" ht="34" customHeight="1">
      <c r="B32" s="265" t="inlineStr">
        <is>
          <t>&amp; (concat)</t>
        </is>
      </c>
      <c r="C32" s="266" t="inlineStr">
        <is>
          <t>= "rate_1y_" &amp;amp; country</t>
        </is>
      </c>
      <c r="D32" s="242" t="inlineStr">
        <is>
          <t>String concatenation.</t>
        </is>
      </c>
    </row>
  </sheetData>
  <mergeCells count="6">
    <mergeCell ref="B11:D11"/>
    <mergeCell ref="B3:D3"/>
    <mergeCell ref="B5:D5"/>
    <mergeCell ref="B17:D17"/>
    <mergeCell ref="B27:D27"/>
    <mergeCell ref="B2:D2"/>
  </mergeCells>
  <hyperlinks>
    <hyperlink xmlns:r="http://schemas.openxmlformats.org/officeDocument/2006/relationships" ref="D4" r:id="rId1"/>
  </hyperlinks>
  <pageMargins left="0.75" right="0.75" top="1" bottom="1" header="0.5" footer="0.5"/>
</worksheet>
</file>

<file path=xl/worksheets/sheet5.xml><?xml version="1.0" encoding="utf-8"?>
<worksheet xmlns="http://schemas.openxmlformats.org/spreadsheetml/2006/main">
  <sheetPr>
    <tabColor rgb="00024731"/>
    <outlinePr summaryBelow="1" summaryRight="1"/>
    <pageSetUpPr/>
  </sheetPr>
  <dimension ref="B2:D29"/>
  <sheetViews>
    <sheetView showGridLines="0" zoomScale="110" workbookViewId="0">
      <selection activeCell="A1" sqref="A1"/>
    </sheetView>
  </sheetViews>
  <sheetFormatPr baseColWidth="8" defaultRowHeight="15"/>
  <cols>
    <col width="2" customWidth="1" min="1" max="1"/>
    <col width="10" customWidth="1" min="2" max="2"/>
    <col width="40" customWidth="1" min="3" max="3"/>
    <col width="62" customWidth="1" min="4" max="4"/>
    <col width="2" customWidth="1" min="5" max="5"/>
  </cols>
  <sheetData>
    <row r="2" ht="38" customHeight="1">
      <c r="B2" s="250" t="inlineStr">
        <is>
          <t>Named Ranges Guide</t>
        </is>
      </c>
    </row>
    <row r="3" ht="20" customHeight="1">
      <c r="B3" s="236" t="inlineStr">
        <is>
          <t>Why this workbook uses them and how to work with them.</t>
        </is>
      </c>
    </row>
    <row r="4">
      <c r="D4" s="261" t="inlineStr">
        <is>
          <t>← Back to Welcome</t>
        </is>
      </c>
    </row>
    <row r="5" ht="28" customHeight="1">
      <c r="B5" s="262" t="inlineStr">
        <is>
          <t>1 · What is a named range?</t>
        </is>
      </c>
    </row>
    <row r="6">
      <c r="B6" s="237" t="inlineStr">
        <is>
          <t>A named range is a human-readable alias for a cell or range. Instead of =C2*(1+C1) we write =invest*(1+rate_1y_US). That makes formulas self-documenting, easier to audit, and safer to edit.</t>
        </is>
      </c>
    </row>
    <row r="7"/>
    <row r="8"/>
    <row r="10" ht="28" customHeight="1">
      <c r="B10" s="262" t="inlineStr">
        <is>
          <t>2 · How to create one</t>
        </is>
      </c>
    </row>
    <row r="11">
      <c r="B11" s="246" t="inlineStr">
        <is>
          <t>1.</t>
        </is>
      </c>
      <c r="C11" s="269" t="inlineStr">
        <is>
          <t>Select the cell (or range) you want to name.</t>
        </is>
      </c>
    </row>
    <row r="12">
      <c r="B12" s="270" t="inlineStr">
        <is>
          <t>2.</t>
        </is>
      </c>
      <c r="C12" s="271" t="inlineStr">
        <is>
          <t>Type the name in the Name Box at the top-left of the formula bar, then press Enter. (Or Formulas → Define Name.)</t>
        </is>
      </c>
    </row>
    <row r="13">
      <c r="B13" s="246" t="inlineStr">
        <is>
          <t>3.</t>
        </is>
      </c>
      <c r="C13" s="269" t="inlineStr">
        <is>
          <t>Use the name anywhere a cell reference is allowed.</t>
        </is>
      </c>
    </row>
    <row r="14">
      <c r="B14" s="270" t="inlineStr">
        <is>
          <t>4.</t>
        </is>
      </c>
      <c r="C14" s="271" t="inlineStr">
        <is>
          <t>To see/edit all names: Formulas → Name Manager (Ctrl + F3).</t>
        </is>
      </c>
    </row>
    <row r="17" ht="28" customHeight="1">
      <c r="B17" s="262" t="inlineStr">
        <is>
          <t>3 · Named ranges used in this workbook</t>
        </is>
      </c>
    </row>
    <row r="18" ht="22" customHeight="1">
      <c r="B18" s="239" t="inlineStr">
        <is>
          <t>Name</t>
        </is>
      </c>
      <c r="C18" s="239" t="inlineStr">
        <is>
          <t>Where</t>
        </is>
      </c>
      <c r="D18" s="239" t="inlineStr">
        <is>
          <t>What it is</t>
        </is>
      </c>
    </row>
    <row r="19" ht="30" customHeight="1">
      <c r="B19" s="263" t="inlineStr">
        <is>
          <t>rate_1y_US</t>
        </is>
      </c>
      <c r="C19" s="264" t="inlineStr">
        <is>
          <t>Interest Rate Parity!C2</t>
        </is>
      </c>
      <c r="D19" s="245" t="inlineStr">
        <is>
          <t>1-year US interest rate.</t>
        </is>
      </c>
    </row>
    <row r="20" ht="30" customHeight="1">
      <c r="B20" s="265" t="inlineStr">
        <is>
          <t>rate_1y_UK</t>
        </is>
      </c>
      <c r="C20" s="266" t="inlineStr">
        <is>
          <t>Interest Rate Parity!C3</t>
        </is>
      </c>
      <c r="D20" s="242" t="inlineStr">
        <is>
          <t>1-year UK interest rate.</t>
        </is>
      </c>
    </row>
    <row r="21" ht="30" customHeight="1">
      <c r="B21" s="263" t="inlineStr">
        <is>
          <t>invest</t>
        </is>
      </c>
      <c r="C21" s="264" t="inlineStr">
        <is>
          <t>Interest Rate Parity!C5</t>
        </is>
      </c>
      <c r="D21" s="245" t="inlineStr">
        <is>
          <t>Investment notional (USD).</t>
        </is>
      </c>
    </row>
    <row r="22" ht="30" customHeight="1">
      <c r="B22" s="265" t="inlineStr">
        <is>
          <t>forward_1y_GBPUSD</t>
        </is>
      </c>
      <c r="C22" s="266" t="inlineStr">
        <is>
          <t>Interest Rate Parity!C6</t>
        </is>
      </c>
      <c r="D22" s="242" t="inlineStr">
        <is>
          <t>1-year GBPUSD forward rate.</t>
        </is>
      </c>
    </row>
    <row r="23" ht="30" customHeight="1">
      <c r="B23" s="263" t="inlineStr">
        <is>
          <t>contract_notional_value_payable</t>
        </is>
      </c>
      <c r="C23" s="264" t="inlineStr">
        <is>
          <t>Transaction Hedging (Payables)!F6</t>
        </is>
      </c>
      <c r="D23" s="245" t="inlineStr">
        <is>
          <t>Notional amount of the foreign-currency payable.</t>
        </is>
      </c>
    </row>
    <row r="24" ht="30" customHeight="1">
      <c r="B24" s="265" t="inlineStr">
        <is>
          <t>current_spot_price_payable</t>
        </is>
      </c>
      <c r="C24" s="266" t="inlineStr">
        <is>
          <t>Transaction Hedging (Payables)!F7</t>
        </is>
      </c>
      <c r="D24" s="242" t="inlineStr">
        <is>
          <t>Spot FX at the time the hedge is put on.</t>
        </is>
      </c>
    </row>
    <row r="25" ht="30" customHeight="1">
      <c r="B25" s="263" t="inlineStr">
        <is>
          <t>call_strike · call_price</t>
        </is>
      </c>
      <c r="C25" s="264" t="inlineStr">
        <is>
          <t>Transaction Hedging (Payables)!F14:F15</t>
        </is>
      </c>
      <c r="D25" s="245" t="inlineStr">
        <is>
          <t>Call-option strike and premium (used for hedging a payable).</t>
        </is>
      </c>
    </row>
    <row r="26" ht="30" customHeight="1">
      <c r="B26" s="265" t="inlineStr">
        <is>
          <t>put_price</t>
        </is>
      </c>
      <c r="C26" s="266" t="inlineStr">
        <is>
          <t>Transaction Hedging (Receivable!F15</t>
        </is>
      </c>
      <c r="D26" s="242" t="inlineStr">
        <is>
          <t>Put-option premium (used for hedging a receivable).</t>
        </is>
      </c>
    </row>
    <row r="27" ht="30" customHeight="1">
      <c r="B27" s="263" t="inlineStr">
        <is>
          <t>fv_put_outlay</t>
        </is>
      </c>
      <c r="C27" s="264" t="inlineStr">
        <is>
          <t>Transaction Hedging (Receivable!F28</t>
        </is>
      </c>
      <c r="D27" s="245" t="inlineStr">
        <is>
          <t>Future value of the premium paid.</t>
        </is>
      </c>
    </row>
    <row r="28" ht="30" customHeight="1">
      <c r="B28" s="265" t="inlineStr">
        <is>
          <t>gbpusd_1y_scenario</t>
        </is>
      </c>
      <c r="C28" s="266" t="inlineStr">
        <is>
          <t>Transaction Hedging (Receivable!C33:C45</t>
        </is>
      </c>
      <c r="D28" s="242" t="inlineStr">
        <is>
          <t>Vector of possible 1-year GBPUSD outcomes for scenario analysis.</t>
        </is>
      </c>
    </row>
    <row r="29" ht="30" customHeight="1">
      <c r="B29" s="263" t="inlineStr">
        <is>
          <t>recievable</t>
        </is>
      </c>
      <c r="C29" s="264" t="inlineStr">
        <is>
          <t>Transaction Hedging (Receivable!F6</t>
        </is>
      </c>
      <c r="D29" s="245" t="inlineStr">
        <is>
          <t>Notional amount of the foreign-currency receivable.</t>
        </is>
      </c>
    </row>
  </sheetData>
  <mergeCells count="6">
    <mergeCell ref="B10:D10"/>
    <mergeCell ref="B3:D3"/>
    <mergeCell ref="B5:D5"/>
    <mergeCell ref="B6:D8"/>
    <mergeCell ref="B17:D17"/>
    <mergeCell ref="B2:D2"/>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024731"/>
    <outlinePr summaryBelow="1" summaryRight="1"/>
    <pageSetUpPr/>
  </sheetPr>
  <dimension ref="B2:D30"/>
  <sheetViews>
    <sheetView showGridLines="0" zoomScale="110" workbookViewId="0">
      <selection activeCell="A1" sqref="A1"/>
    </sheetView>
  </sheetViews>
  <sheetFormatPr baseColWidth="8" defaultRowHeight="15"/>
  <cols>
    <col width="2" customWidth="1" min="1" max="1"/>
    <col width="10" customWidth="1" min="2" max="2"/>
    <col width="40" customWidth="1" min="3" max="3"/>
    <col width="62" customWidth="1" min="4" max="4"/>
    <col width="2" customWidth="1" min="5" max="5"/>
  </cols>
  <sheetData>
    <row r="2" ht="38" customHeight="1">
      <c r="B2" s="250" t="inlineStr">
        <is>
          <t>Data Analytics in Excel</t>
        </is>
      </c>
    </row>
    <row r="3" ht="20" customHeight="1">
      <c r="B3" s="236" t="inlineStr">
        <is>
          <t>Descriptive statistics, histograms, correlation, Sharpe ratio.</t>
        </is>
      </c>
    </row>
    <row r="4">
      <c r="D4" s="261" t="inlineStr">
        <is>
          <t>← Back to Welcome</t>
        </is>
      </c>
    </row>
    <row r="5" ht="28" customHeight="1">
      <c r="B5" s="262" t="inlineStr">
        <is>
          <t>1 · Descriptive statistics</t>
        </is>
      </c>
    </row>
    <row r="6" ht="22" customHeight="1">
      <c r="B6" s="239" t="inlineStr">
        <is>
          <t>Function</t>
        </is>
      </c>
      <c r="C6" s="239" t="inlineStr">
        <is>
          <t>Formula</t>
        </is>
      </c>
      <c r="D6" s="239" t="inlineStr">
        <is>
          <t>Use</t>
        </is>
      </c>
    </row>
    <row r="7">
      <c r="B7" s="263" t="inlineStr">
        <is>
          <t>Mean</t>
        </is>
      </c>
      <c r="C7" s="264" t="inlineStr">
        <is>
          <t>=AVERAGE(range)</t>
        </is>
      </c>
      <c r="D7" s="245" t="inlineStr">
        <is>
          <t>Arithmetic average of returns.</t>
        </is>
      </c>
    </row>
    <row r="8">
      <c r="B8" s="265" t="inlineStr">
        <is>
          <t>Median</t>
        </is>
      </c>
      <c r="C8" s="266" t="inlineStr">
        <is>
          <t>=MEDIAN(range)</t>
        </is>
      </c>
      <c r="D8" s="242" t="inlineStr">
        <is>
          <t>Middle value — robust to outliers.</t>
        </is>
      </c>
    </row>
    <row r="9">
      <c r="B9" s="263" t="inlineStr">
        <is>
          <t>Std dev</t>
        </is>
      </c>
      <c r="C9" s="264" t="inlineStr">
        <is>
          <t>=STDEV.P(range) / =STDEV.S(range)</t>
        </is>
      </c>
      <c r="D9" s="245" t="inlineStr">
        <is>
          <t>Volatility; .P for population, .S for sample.</t>
        </is>
      </c>
    </row>
    <row r="10">
      <c r="B10" s="265" t="inlineStr">
        <is>
          <t>Variance</t>
        </is>
      </c>
      <c r="C10" s="266" t="inlineStr">
        <is>
          <t>=VAR.P(range)</t>
        </is>
      </c>
      <c r="D10" s="242" t="inlineStr">
        <is>
          <t>Std dev squared.</t>
        </is>
      </c>
    </row>
    <row r="11">
      <c r="B11" s="263" t="inlineStr">
        <is>
          <t>Min/Max</t>
        </is>
      </c>
      <c r="C11" s="264" t="inlineStr">
        <is>
          <t>=MIN(range) / =MAX(range)</t>
        </is>
      </c>
      <c r="D11" s="245" t="inlineStr">
        <is>
          <t>Range bounds.</t>
        </is>
      </c>
    </row>
    <row r="12">
      <c r="B12" s="265" t="inlineStr">
        <is>
          <t>Percentile</t>
        </is>
      </c>
      <c r="C12" s="266" t="inlineStr">
        <is>
          <t>=PERCENTILE.INC(range, 0.95)</t>
        </is>
      </c>
      <c r="D12" s="242" t="inlineStr">
        <is>
          <t>95th percentile (common in VaR).</t>
        </is>
      </c>
    </row>
    <row r="15" ht="28" customHeight="1">
      <c r="B15" s="262" t="inlineStr">
        <is>
          <t>2 · Correlation</t>
        </is>
      </c>
    </row>
    <row r="16" ht="34" customHeight="1">
      <c r="B16" s="263" t="inlineStr">
        <is>
          <t>CORREL</t>
        </is>
      </c>
      <c r="C16" s="264" t="inlineStr">
        <is>
          <t>=CORREL(x_returns, y_returns)</t>
        </is>
      </c>
      <c r="D16" s="245" t="inlineStr">
        <is>
          <t>Pearson correlation — see Correl ZM + UAL.</t>
        </is>
      </c>
    </row>
    <row r="17" ht="34" customHeight="1">
      <c r="B17" s="265" t="inlineStr">
        <is>
          <t>COVARIANCE.P</t>
        </is>
      </c>
      <c r="C17" s="266" t="inlineStr">
        <is>
          <t>=COVARIANCE.P(x, y)</t>
        </is>
      </c>
      <c r="D17" s="242" t="inlineStr">
        <is>
          <t>Unscaled co-movement.</t>
        </is>
      </c>
    </row>
    <row r="18" ht="34" customHeight="1">
      <c r="B18" s="263" t="inlineStr">
        <is>
          <t>Rolling CORREL</t>
        </is>
      </c>
      <c r="C18" s="264" t="inlineStr">
        <is>
          <t>Apply over a sliding window</t>
        </is>
      </c>
      <c r="D18" s="245" t="inlineStr">
        <is>
          <t>Correl ZM + UAL shows rolling 30-day and multi-period correlations.</t>
        </is>
      </c>
    </row>
    <row r="21" ht="28" customHeight="1">
      <c r="B21" s="262" t="inlineStr">
        <is>
          <t>3 · Sharpe ratio (Chapter 15)</t>
        </is>
      </c>
    </row>
    <row r="22">
      <c r="B22" s="237" t="inlineStr">
        <is>
          <t>The Sharpe ratio measures excess return per unit of risk: Sharpe = (E[R_portfolio] − R_risk_free) / σ_portfolio. A higher Sharpe means more reward for each unit of volatility. To build it in Excel:</t>
        </is>
      </c>
    </row>
    <row r="23"/>
    <row r="24"/>
    <row r="26" ht="36" customHeight="1">
      <c r="B26" s="246" t="inlineStr">
        <is>
          <t>1.</t>
        </is>
      </c>
      <c r="C26" s="269" t="inlineStr">
        <is>
          <t>Compute periodic returns with (price_t / price_{t-1}) − 1, then annualize the mean and std dev.</t>
        </is>
      </c>
    </row>
    <row r="27" ht="36" customHeight="1">
      <c r="B27" s="270" t="inlineStr">
        <is>
          <t>2.</t>
        </is>
      </c>
      <c r="C27" s="271" t="inlineStr">
        <is>
          <t>Expected return = SUMPRODUCT(weights, expected_returns) across assets.</t>
        </is>
      </c>
    </row>
    <row r="28" ht="36" customHeight="1">
      <c r="B28" s="246" t="inlineStr">
        <is>
          <t>3.</t>
        </is>
      </c>
      <c r="C28" s="269" t="inlineStr">
        <is>
          <t>Portfolio volatility = SQRT(weights ' Σ weights). For two assets: SQRT(w1²σ1² + w2²σ2² + 2·w1·w2·σ1·σ2·ρ).</t>
        </is>
      </c>
    </row>
    <row r="29" ht="36" customHeight="1">
      <c r="B29" s="270" t="inlineStr">
        <is>
          <t>4.</t>
        </is>
      </c>
      <c r="C29" s="271" t="inlineStr">
        <is>
          <t>Risk-free rate = 1-year T-bill yield (see IEF tab for a proxy).</t>
        </is>
      </c>
    </row>
    <row r="30" ht="36" customHeight="1">
      <c r="B30" s="246" t="inlineStr">
        <is>
          <t>5.</t>
        </is>
      </c>
      <c r="C30" s="269" t="inlineStr">
        <is>
          <t>Sharpe = (expected − risk-free) / portfolio volatility.</t>
        </is>
      </c>
    </row>
  </sheetData>
  <mergeCells count="11">
    <mergeCell ref="B3:D3"/>
    <mergeCell ref="B5:D5"/>
    <mergeCell ref="C29:D29"/>
    <mergeCell ref="C30:D30"/>
    <mergeCell ref="B22:D24"/>
    <mergeCell ref="C27:D27"/>
    <mergeCell ref="C28:D28"/>
    <mergeCell ref="B21:D21"/>
    <mergeCell ref="B15:D15"/>
    <mergeCell ref="C26:D26"/>
    <mergeCell ref="B2:D2"/>
  </mergeCells>
  <hyperlinks>
    <hyperlink xmlns:r="http://schemas.openxmlformats.org/officeDocument/2006/relationships" ref="D4" r:id="rId1"/>
  </hyperlinks>
  <pageMargins left="0.75" right="0.75" top="1" bottom="1" header="0.5" footer="0.5"/>
</worksheet>
</file>

<file path=xl/worksheets/sheet7.xml><?xml version="1.0" encoding="utf-8"?>
<worksheet xmlns="http://schemas.openxmlformats.org/spreadsheetml/2006/main">
  <sheetPr>
    <tabColor rgb="00024731"/>
    <outlinePr summaryBelow="1" summaryRight="1"/>
    <pageSetUpPr/>
  </sheetPr>
  <dimension ref="B2:D32"/>
  <sheetViews>
    <sheetView showGridLines="0" zoomScale="110" workbookViewId="0">
      <selection activeCell="A1" sqref="A1"/>
    </sheetView>
  </sheetViews>
  <sheetFormatPr baseColWidth="8" defaultRowHeight="15"/>
  <cols>
    <col width="2" customWidth="1" min="1" max="1"/>
    <col width="10" customWidth="1" min="2" max="2"/>
    <col width="40" customWidth="1" min="3" max="3"/>
    <col width="62" customWidth="1" min="4" max="4"/>
    <col width="2" customWidth="1" min="5" max="5"/>
  </cols>
  <sheetData>
    <row r="2" ht="38" customHeight="1">
      <c r="B2" s="250" t="inlineStr">
        <is>
          <t>Claude for Excel</t>
        </is>
      </c>
    </row>
    <row r="3" ht="20" customHeight="1">
      <c r="B3" s="236" t="inlineStr">
        <is>
          <t>Using Anthropic's AI assistant to work with this workbook.</t>
        </is>
      </c>
    </row>
    <row r="4">
      <c r="D4" s="261" t="inlineStr">
        <is>
          <t>← Back to Welcome</t>
        </is>
      </c>
    </row>
    <row r="5" ht="28" customHeight="1">
      <c r="B5" s="262" t="inlineStr">
        <is>
          <t>1 · What is it</t>
        </is>
      </c>
    </row>
    <row r="6">
      <c r="B6" s="237" t="inlineStr">
        <is>
          <t>Claude is Anthropic's AI assistant. Claude for Excel lets you ask questions about your spreadsheet, have it read and reason over your data, explain formulas, and generate new analysis. It is available inside Excel as an add-in and on claude.ai where you can upload an .xlsx file and chat about it.</t>
        </is>
      </c>
    </row>
    <row r="7"/>
    <row r="8"/>
    <row r="10" ht="28" customHeight="1">
      <c r="B10" s="262" t="inlineStr">
        <is>
          <t>2 · Useful prompts for this workbook</t>
        </is>
      </c>
    </row>
    <row r="11" ht="22" customHeight="1">
      <c r="B11" s="239" t="inlineStr">
        <is>
          <t>Topic</t>
        </is>
      </c>
      <c r="C11" s="239" t="inlineStr">
        <is>
          <t>Try asking Claude</t>
        </is>
      </c>
    </row>
    <row r="12" ht="40" customHeight="1">
      <c r="B12" s="272" t="inlineStr">
        <is>
          <t>Parity intuition</t>
        </is>
      </c>
      <c r="C12" s="273" t="inlineStr">
        <is>
          <t>"Explain covered interest rate parity using the Interest Rate Parity tab — what happens if the forward moves 1% in either direction?"</t>
        </is>
      </c>
    </row>
    <row r="13" ht="40" customHeight="1">
      <c r="B13" s="274" t="inlineStr">
        <is>
          <t>Option hedging</t>
        </is>
      </c>
      <c r="C13" s="275" t="inlineStr">
        <is>
          <t>"For Transaction Hedging (Receivables), walk me through when a put option beats a forward hedge — under what spot scenarios?"</t>
        </is>
      </c>
    </row>
    <row r="14" ht="40" customHeight="1">
      <c r="B14" s="272" t="inlineStr">
        <is>
          <t>Sharpe math</t>
        </is>
      </c>
      <c r="C14" s="273" t="inlineStr">
        <is>
          <t>"Compute the Sharpe ratio for a 60% ZM / 40% UAL portfolio using the data in the Portfolio tab. Show your work."</t>
        </is>
      </c>
    </row>
    <row r="15" ht="40" customHeight="1">
      <c r="B15" s="274" t="inlineStr">
        <is>
          <t>Sensitivity</t>
        </is>
      </c>
      <c r="C15" s="275" t="inlineStr">
        <is>
          <t>"Build a two-way sensitivity table for the receivable hedge: strike price (1.30–1.40) vs implied volatility (10%–30%)."</t>
        </is>
      </c>
    </row>
    <row r="16" ht="40" customHeight="1">
      <c r="B16" s="272" t="inlineStr">
        <is>
          <t>Translate a number</t>
        </is>
      </c>
      <c r="C16" s="273" t="inlineStr">
        <is>
          <t>"A correlation of 0.42 between ZM and UAL — what does that mean for portfolio diversification?"</t>
        </is>
      </c>
    </row>
    <row r="17" ht="40" customHeight="1">
      <c r="B17" s="274" t="inlineStr">
        <is>
          <t>Concept check</t>
        </is>
      </c>
      <c r="C17" s="275" t="inlineStr">
        <is>
          <t>"What is the difference between covered and uncovered interest parity, and why does UIP often fail empirically?"</t>
        </is>
      </c>
    </row>
    <row r="18" ht="40" customHeight="1">
      <c r="B18" s="272" t="inlineStr">
        <is>
          <t>Generate data</t>
        </is>
      </c>
      <c r="C18" s="273" t="inlineStr">
        <is>
          <t>"Give me 5 years of synthetic monthly returns for a hypothetical EM equity index with 25% annualized vol and 0.3 correlation to SPY."</t>
        </is>
      </c>
    </row>
    <row r="21" ht="28" customHeight="1">
      <c r="B21" s="262" t="inlineStr">
        <is>
          <t>3 · How to get good answers</t>
        </is>
      </c>
    </row>
    <row r="22" ht="38" customHeight="1">
      <c r="B22" s="263" t="inlineStr">
        <is>
          <t>Be specific about the cell or tab</t>
        </is>
      </c>
      <c r="C22" s="264" t="inlineStr">
        <is>
          <t>Reference exact tab names and cell addresses. "Explain Interest Rate Parity!C9" beats "explain the formula".</t>
        </is>
      </c>
    </row>
    <row r="23" ht="38" customHeight="1">
      <c r="B23" s="265" t="inlineStr">
        <is>
          <t>Give Claude the context</t>
        </is>
      </c>
      <c r="C23" s="266" t="inlineStr">
        <is>
          <t>Attach the workbook or paste the relevant rows. Claude cannot read what you do not show it.</t>
        </is>
      </c>
    </row>
    <row r="24" ht="38" customHeight="1">
      <c r="B24" s="263" t="inlineStr">
        <is>
          <t>Ask for the reasoning</t>
        </is>
      </c>
      <c r="C24" s="264" t="inlineStr">
        <is>
          <t>"Show your work" or "walk me through step by step" catches mistakes.</t>
        </is>
      </c>
    </row>
    <row r="25" ht="38" customHeight="1">
      <c r="B25" s="265" t="inlineStr">
        <is>
          <t>Verify numbers</t>
        </is>
      </c>
      <c r="C25" s="266" t="inlineStr">
        <is>
          <t>Cross-check arithmetic against Excel itself. AI can produce plausible but wrong numbers.</t>
        </is>
      </c>
    </row>
    <row r="26" ht="38" customHeight="1">
      <c r="B26" s="263" t="inlineStr">
        <is>
          <t>Cite your AI use</t>
        </is>
      </c>
      <c r="C26" s="264" t="inlineStr">
        <is>
          <t>Per the course AI policy, record meaningful prompts in deliverables/prompt-log.md.</t>
        </is>
      </c>
    </row>
    <row r="29" ht="28" customHeight="1">
      <c r="B29" s="262" t="inlineStr">
        <is>
          <t>4 · What NOT to do</t>
        </is>
      </c>
    </row>
    <row r="30" ht="36" customHeight="1">
      <c r="B30" s="263" t="inlineStr">
        <is>
          <t>Do not paste real personal data</t>
        </is>
      </c>
      <c r="C30" s="264" t="inlineStr">
        <is>
          <t>SSNs, account numbers, or client-identifiable info should never go into an AI chat.</t>
        </is>
      </c>
    </row>
    <row r="31" ht="36" customHeight="1">
      <c r="B31" s="265" t="inlineStr">
        <is>
          <t>Do not outsource your learning</t>
        </is>
      </c>
      <c r="C31" s="266" t="inlineStr">
        <is>
          <t>Use Claude to explain and check, not to do the assignment for you.</t>
        </is>
      </c>
    </row>
    <row r="32" ht="36" customHeight="1">
      <c r="B32" s="263" t="inlineStr">
        <is>
          <t>Do not trust without verifying</t>
        </is>
      </c>
      <c r="C32" s="264" t="inlineStr">
        <is>
          <t>Treat AI-written Excel formulas like code from a stranger — test before shipping.</t>
        </is>
      </c>
    </row>
  </sheetData>
  <mergeCells count="14">
    <mergeCell ref="B10:D10"/>
    <mergeCell ref="C12:D12"/>
    <mergeCell ref="B3:D3"/>
    <mergeCell ref="B5:D5"/>
    <mergeCell ref="C16:D16"/>
    <mergeCell ref="B6:D8"/>
    <mergeCell ref="C15:D15"/>
    <mergeCell ref="C14:D14"/>
    <mergeCell ref="C13:D13"/>
    <mergeCell ref="B21:D21"/>
    <mergeCell ref="C18:D18"/>
    <mergeCell ref="B29:D29"/>
    <mergeCell ref="C17:D17"/>
    <mergeCell ref="B2:D2"/>
  </mergeCells>
  <hyperlinks>
    <hyperlink xmlns:r="http://schemas.openxmlformats.org/officeDocument/2006/relationships" ref="D4" r:id="rId1"/>
  </hyperlinks>
  <pageMargins left="0.75" right="0.75" top="1" bottom="1" header="0.5" footer="0.5"/>
</worksheet>
</file>

<file path=xl/worksheets/sheet8.xml><?xml version="1.0" encoding="utf-8"?>
<worksheet xmlns="http://schemas.openxmlformats.org/spreadsheetml/2006/main">
  <sheetPr>
    <tabColor rgb="001F4E79"/>
    <outlinePr summaryBelow="1" summaryRight="1"/>
    <pageSetUpPr/>
  </sheetPr>
  <dimension ref="B2:I10"/>
  <sheetViews>
    <sheetView showGridLines="0" zoomScale="110" workbookViewId="0">
      <pane xSplit="1" ySplit="5" topLeftCell="B6" activePane="bottomRight" state="frozen"/>
      <selection pane="topRight"/>
      <selection pane="bottomLeft"/>
      <selection pane="bottomRight" activeCell="N21" sqref="N21"/>
    </sheetView>
  </sheetViews>
  <sheetFormatPr baseColWidth="8" defaultRowHeight="12.5"/>
  <cols>
    <col width="2" customWidth="1" min="1" max="1"/>
    <col width="6" customWidth="1" min="2" max="2"/>
    <col width="55" customWidth="1" min="3" max="3"/>
    <col width="14" customWidth="1" min="4" max="4"/>
    <col width="2" customWidth="1" min="5" max="5"/>
    <col width="5" customWidth="1" min="7" max="7"/>
    <col width="14" customWidth="1" min="8" max="8"/>
    <col width="4" customWidth="1" min="9" max="9"/>
  </cols>
  <sheetData>
    <row r="2" ht="34" customHeight="1">
      <c r="B2" s="276" t="inlineStr">
        <is>
          <t>Chapter 6 — International Parity</t>
        </is>
      </c>
    </row>
    <row r="3" ht="20" customHeight="1">
      <c r="B3" s="236" t="inlineStr">
        <is>
          <t>Contents — click a tab name to jump to that sheet</t>
        </is>
      </c>
    </row>
    <row r="5">
      <c r="B5" s="239" t="inlineStr">
        <is>
          <t>#</t>
        </is>
      </c>
      <c r="C5" s="239" t="inlineStr">
        <is>
          <t>Tab Name</t>
        </is>
      </c>
      <c r="D5" s="239" t="inlineStr">
        <is>
          <t>Type</t>
        </is>
      </c>
      <c r="G5" s="239" t="inlineStr">
        <is>
          <t>Color key</t>
        </is>
      </c>
    </row>
    <row r="6">
      <c r="B6" s="277" t="n">
        <v>1</v>
      </c>
      <c r="C6" s="278" t="inlineStr">
        <is>
          <t>Interest Rate Parity</t>
        </is>
      </c>
      <c r="D6" s="279" t="inlineStr">
        <is>
          <t>Worksheet</t>
        </is>
      </c>
      <c r="G6" s="280" t="inlineStr"/>
      <c r="H6" s="281" t="inlineStr">
        <is>
          <t>Input</t>
        </is>
      </c>
    </row>
    <row r="7">
      <c r="G7" s="282" t="inlineStr"/>
      <c r="H7" s="283" t="inlineStr">
        <is>
          <t>Formula</t>
        </is>
      </c>
    </row>
    <row r="8">
      <c r="G8" s="282" t="inlineStr"/>
      <c r="H8" s="284" t="inlineStr">
        <is>
          <t>Array formula</t>
        </is>
      </c>
    </row>
    <row r="9">
      <c r="G9" s="282" t="inlineStr"/>
      <c r="H9" s="285" t="inlineStr">
        <is>
          <t>Linked cell</t>
        </is>
      </c>
    </row>
    <row r="10">
      <c r="G10" s="286" t="inlineStr">
        <is>
          <t>See the "Color Key" tab for full legend</t>
        </is>
      </c>
    </row>
  </sheetData>
  <mergeCells count="4">
    <mergeCell ref="G5:I5"/>
    <mergeCell ref="G10:I10"/>
    <mergeCell ref="B3:E3"/>
    <mergeCell ref="B2:E2"/>
  </mergeCells>
  <hyperlinks>
    <hyperlink xmlns:r="http://schemas.openxmlformats.org/officeDocument/2006/relationships" ref="C6" r:id="rId1"/>
    <hyperlink xmlns:r="http://schemas.openxmlformats.org/officeDocument/2006/relationships" ref="G10" r:id="rId2"/>
  </hyperlinks>
  <pageMargins left="0.7" right="0.7" top="0.75" bottom="0.75" header="0.3" footer="0.3"/>
</worksheet>
</file>

<file path=xl/worksheets/sheet9.xml><?xml version="1.0" encoding="utf-8"?>
<worksheet xmlns="http://schemas.openxmlformats.org/spreadsheetml/2006/main">
  <sheetPr>
    <tabColor rgb="001F4E79"/>
    <outlinePr summaryBelow="0" summaryRight="0"/>
    <pageSetUpPr/>
  </sheetPr>
  <dimension ref="A1:Z999"/>
  <sheetViews>
    <sheetView workbookViewId="0">
      <selection activeCell="A1" sqref="A1"/>
    </sheetView>
  </sheetViews>
  <sheetFormatPr baseColWidth="8" defaultColWidth="12.6328125" defaultRowHeight="15.75" customHeight="1"/>
  <cols>
    <col width="40.36328125" customWidth="1" min="2" max="2"/>
    <col width="11.90625" customWidth="1" min="3" max="3"/>
    <col width="27.6328125" customWidth="1" min="4" max="4"/>
    <col width="5.08984375" customWidth="1" min="5" max="5"/>
    <col width="41.08984375" customWidth="1" min="6" max="6"/>
  </cols>
  <sheetData>
    <row r="1" ht="15.75" customHeight="1">
      <c r="A1" s="1" t="n"/>
      <c r="B1" s="1" t="n"/>
      <c r="C1" s="1" t="n"/>
      <c r="D1" s="2"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75" customHeight="1">
      <c r="A2" s="1" t="n"/>
      <c r="B2" s="287" t="inlineStr">
        <is>
          <t>US 1-Year Interest Rate</t>
        </is>
      </c>
      <c r="C2" s="288" t="n">
        <v>0.05</v>
      </c>
      <c r="D2" s="2" t="n"/>
      <c r="E2" s="1" t="n"/>
      <c r="F2" s="289" t="inlineStr">
        <is>
          <t>KEY</t>
        </is>
      </c>
      <c r="G2" s="290" t="inlineStr">
        <is>
          <t>EDIT</t>
        </is>
      </c>
      <c r="H2" s="1" t="n"/>
      <c r="I2" s="1" t="n"/>
      <c r="J2" s="1" t="n"/>
      <c r="K2" s="1" t="n"/>
      <c r="L2" s="1" t="n"/>
      <c r="M2" s="1" t="n"/>
      <c r="N2" s="1" t="n"/>
      <c r="O2" s="1" t="n"/>
      <c r="P2" s="1" t="n"/>
      <c r="Q2" s="1" t="n"/>
      <c r="R2" s="1" t="n"/>
      <c r="S2" s="1" t="n"/>
      <c r="T2" s="1" t="n"/>
      <c r="U2" s="1" t="n"/>
      <c r="V2" s="1" t="n"/>
      <c r="W2" s="1" t="n"/>
      <c r="X2" s="1" t="n"/>
      <c r="Y2" s="1" t="n"/>
      <c r="Z2" s="1" t="n"/>
    </row>
    <row r="3" ht="15.75" customHeight="1">
      <c r="A3" s="1" t="n"/>
      <c r="B3" s="287" t="inlineStr">
        <is>
          <t>UK 1-Year Interest Rate</t>
        </is>
      </c>
      <c r="C3" s="288" t="n">
        <v>0.03778</v>
      </c>
      <c r="D3" s="2"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5.75" customHeight="1">
      <c r="A4" s="1" t="n"/>
      <c r="B4" s="287" t="inlineStr">
        <is>
          <t>Spot GBP/USD</t>
        </is>
      </c>
      <c r="C4" s="291" t="n">
        <v>1.3415</v>
      </c>
      <c r="D4" s="2"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5.75" customHeight="1">
      <c r="A5" s="1" t="n"/>
      <c r="B5" s="289" t="inlineStr">
        <is>
          <t>Investment</t>
        </is>
      </c>
      <c r="C5" s="292" t="n">
        <v>100</v>
      </c>
      <c r="D5" s="2"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5.75" customHeight="1">
      <c r="A6" s="1" t="n"/>
      <c r="B6" s="289" t="inlineStr">
        <is>
          <t>GBPUSD 1-year forward</t>
        </is>
      </c>
      <c r="C6" s="291" t="n">
        <v>1.34491</v>
      </c>
      <c r="D6" s="2"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5.75" customHeight="1">
      <c r="A7" s="1" t="n"/>
      <c r="B7" s="287" t="inlineStr">
        <is>
          <t>Spot GBP/USD in 1 year</t>
        </is>
      </c>
      <c r="C7" s="291" t="n">
        <v>1.1</v>
      </c>
      <c r="D7" s="293">
        <f>C7/C4-1</f>
        <v/>
      </c>
      <c r="E7" s="1" t="n"/>
      <c r="F7" s="1" t="n"/>
      <c r="G7" s="1" t="n"/>
      <c r="H7" s="1" t="n"/>
      <c r="I7" s="1" t="n"/>
      <c r="J7" s="1" t="n"/>
      <c r="K7" s="1" t="n"/>
      <c r="L7" s="1" t="n"/>
      <c r="M7" s="1" t="n"/>
      <c r="N7" s="1" t="n"/>
      <c r="O7" s="1" t="n"/>
      <c r="P7" s="1" t="n"/>
      <c r="Q7" s="1" t="n"/>
      <c r="R7" s="1" t="n"/>
      <c r="S7" s="1" t="n"/>
      <c r="T7" s="1" t="n"/>
      <c r="U7" s="1" t="n"/>
      <c r="V7" s="1" t="n"/>
      <c r="W7" s="1" t="n"/>
      <c r="X7" s="1" t="n"/>
      <c r="Y7" s="1" t="n"/>
      <c r="Z7" s="1" t="n"/>
    </row>
    <row r="8" ht="15.75" customHeight="1">
      <c r="A8" s="8" t="n"/>
      <c r="B8" s="8" t="inlineStr">
        <is>
          <t>US</t>
        </is>
      </c>
      <c r="C8" s="9" t="n"/>
      <c r="D8" s="10" t="n"/>
      <c r="E8" s="11" t="inlineStr">
        <is>
          <t>=</t>
        </is>
      </c>
      <c r="F8" s="8" t="inlineStr">
        <is>
          <t>Foreign</t>
        </is>
      </c>
      <c r="G8" s="8" t="n"/>
      <c r="H8" s="8" t="n"/>
      <c r="I8" s="8" t="n"/>
      <c r="J8" s="8" t="n"/>
      <c r="K8" s="8" t="n"/>
      <c r="L8" s="8" t="n"/>
      <c r="M8" s="8" t="n"/>
      <c r="N8" s="8" t="n"/>
      <c r="O8" s="8" t="n"/>
      <c r="P8" s="8" t="n"/>
      <c r="Q8" s="8" t="n"/>
      <c r="R8" s="8" t="n"/>
      <c r="S8" s="8" t="n"/>
      <c r="T8" s="8" t="n"/>
      <c r="U8" s="8" t="n"/>
      <c r="V8" s="8" t="n"/>
      <c r="W8" s="8" t="n"/>
      <c r="X8" s="8" t="n"/>
      <c r="Y8" s="8" t="n"/>
      <c r="Z8" s="8" t="n"/>
    </row>
    <row r="9" ht="15.75" customHeight="1">
      <c r="A9" s="1" t="n"/>
      <c r="B9" s="289" t="inlineStr">
        <is>
          <t>Step 1: Invest $100 at the prevailing 1-year US interest rate (4.08%)</t>
        </is>
      </c>
      <c r="C9" s="294">
        <f>invest*(1+rate_1y_US)</f>
        <v/>
      </c>
      <c r="D9" s="295">
        <f>_xlfn.FORMULATEXT(C9)</f>
        <v/>
      </c>
      <c r="E9" s="1" t="n"/>
      <c r="F9" s="289" t="inlineStr">
        <is>
          <t>Step 1: Exchange USD for GBP at current GBPUSD spot exchange rate</t>
        </is>
      </c>
      <c r="G9" s="296">
        <f>invest/spot_GBPUSD</f>
        <v/>
      </c>
      <c r="H9" s="1" t="n"/>
      <c r="I9" s="1" t="n"/>
      <c r="J9" s="1" t="n"/>
      <c r="K9" s="1" t="n"/>
      <c r="L9" s="1" t="n"/>
      <c r="M9" s="1" t="n"/>
      <c r="N9" s="1" t="n"/>
      <c r="O9" s="1" t="n"/>
      <c r="P9" s="1" t="n"/>
      <c r="Q9" s="1" t="n"/>
      <c r="R9" s="1" t="n"/>
      <c r="S9" s="1" t="n"/>
      <c r="T9" s="1" t="n"/>
      <c r="U9" s="1" t="n"/>
      <c r="V9" s="1" t="n"/>
      <c r="W9" s="1" t="n"/>
      <c r="X9" s="1" t="n"/>
      <c r="Y9" s="1" t="n"/>
      <c r="Z9" s="1" t="n"/>
    </row>
    <row r="10" ht="15.75" customHeight="1">
      <c r="A10" s="1" t="n"/>
      <c r="B10" s="1" t="n"/>
      <c r="C10" s="1" t="n"/>
      <c r="D10" s="2" t="n"/>
      <c r="E10" s="1" t="n"/>
      <c r="F10" s="289" t="inlineStr">
        <is>
          <t xml:space="preserve">Step 2: Invest £𝟕𝟒.𝟓𝟒𝟑𝟒 at prevailing 1-year UK interest rate (3.78%)
</t>
        </is>
      </c>
      <c r="G10" s="296">
        <f>G9*(1+rate_1y_UK)</f>
        <v/>
      </c>
      <c r="H10" s="1" t="n"/>
      <c r="I10" s="1" t="n"/>
      <c r="J10" s="1" t="n"/>
      <c r="K10" s="1" t="n"/>
      <c r="L10" s="1" t="n"/>
      <c r="M10" s="1" t="n"/>
      <c r="N10" s="1" t="n"/>
      <c r="O10" s="1" t="n"/>
      <c r="P10" s="1" t="n"/>
      <c r="Q10" s="1" t="n"/>
      <c r="R10" s="1" t="n"/>
      <c r="S10" s="1" t="n"/>
      <c r="T10" s="1" t="n"/>
      <c r="U10" s="1" t="n"/>
      <c r="V10" s="1" t="n"/>
      <c r="W10" s="1" t="n"/>
      <c r="X10" s="1" t="n"/>
      <c r="Y10" s="1" t="n"/>
      <c r="Z10" s="1" t="n"/>
    </row>
    <row r="11" ht="15.75" customHeight="1">
      <c r="A11" s="1" t="n"/>
      <c r="B11" s="1" t="n"/>
      <c r="C11" s="1" t="n"/>
      <c r="D11" s="2" t="n"/>
      <c r="E11" s="1" t="n"/>
      <c r="F11" s="289" t="inlineStr">
        <is>
          <t>Step 3: Hedge GBPUSD exposure by selling GBP 1-year forward (1.34491)</t>
        </is>
      </c>
      <c r="G11" s="297" t="inlineStr">
        <is>
          <t>lockin</t>
        </is>
      </c>
      <c r="H11" s="1" t="n"/>
      <c r="I11" s="1" t="n"/>
      <c r="J11" s="1" t="n"/>
      <c r="K11" s="1" t="n"/>
      <c r="L11" s="1" t="n"/>
      <c r="M11" s="1" t="n"/>
      <c r="N11" s="1" t="n"/>
      <c r="O11" s="1" t="n"/>
      <c r="P11" s="1" t="n"/>
      <c r="Q11" s="1" t="n"/>
      <c r="R11" s="1" t="n"/>
      <c r="S11" s="1" t="n"/>
      <c r="T11" s="1" t="n"/>
      <c r="U11" s="1" t="n"/>
      <c r="V11" s="1" t="n"/>
      <c r="W11" s="1" t="n"/>
      <c r="X11" s="1" t="n"/>
      <c r="Y11" s="1" t="n"/>
      <c r="Z11" s="1" t="n"/>
    </row>
    <row r="12" ht="15.75" customHeight="1">
      <c r="A12" s="1" t="n"/>
      <c r="B12" s="1" t="n"/>
      <c r="C12" s="1" t="n"/>
      <c r="D12" s="2" t="n"/>
      <c r="E12" s="1" t="n"/>
      <c r="F12" s="289" t="inlineStr">
        <is>
          <t>Step 4: In 1-year exchange GBP investment back into USD at the forward rate locked in above</t>
        </is>
      </c>
      <c r="G12" s="294">
        <f>G10*forward_1y_GBPUSD</f>
        <v/>
      </c>
      <c r="H12" s="1" t="n"/>
      <c r="I12" s="1" t="n"/>
      <c r="J12" s="1" t="n"/>
      <c r="K12" s="1" t="n"/>
      <c r="L12" s="1" t="n"/>
      <c r="M12" s="1" t="n"/>
      <c r="N12" s="1" t="n"/>
      <c r="O12" s="1" t="n"/>
      <c r="P12" s="1" t="n"/>
      <c r="Q12" s="1" t="n"/>
      <c r="R12" s="1" t="n"/>
      <c r="S12" s="1" t="n"/>
      <c r="T12" s="1" t="n"/>
      <c r="U12" s="1" t="n"/>
      <c r="V12" s="1" t="n"/>
      <c r="W12" s="1" t="n"/>
      <c r="X12" s="1" t="n"/>
      <c r="Y12" s="1" t="n"/>
      <c r="Z12" s="1" t="n"/>
    </row>
    <row r="13" ht="15.75" customHeight="1">
      <c r="A13" s="1" t="n"/>
      <c r="B13" s="1" t="n"/>
      <c r="C13" s="1" t="n"/>
      <c r="D13" s="2" t="n"/>
      <c r="E13" s="1" t="n"/>
      <c r="F13" s="289" t="inlineStr">
        <is>
          <t>xx</t>
        </is>
      </c>
      <c r="G13" s="294">
        <f>G10*C7</f>
        <v/>
      </c>
      <c r="H13" s="1" t="n"/>
      <c r="I13" s="1" t="n"/>
      <c r="J13" s="1" t="n"/>
      <c r="K13" s="1" t="n"/>
      <c r="L13" s="1" t="n"/>
      <c r="M13" s="1" t="n"/>
      <c r="N13" s="1" t="n"/>
      <c r="O13" s="1" t="n"/>
      <c r="P13" s="1" t="n"/>
      <c r="Q13" s="1" t="n"/>
      <c r="R13" s="1" t="n"/>
      <c r="S13" s="1" t="n"/>
      <c r="T13" s="1" t="n"/>
      <c r="U13" s="1" t="n"/>
      <c r="V13" s="1" t="n"/>
      <c r="W13" s="1" t="n"/>
      <c r="X13" s="1" t="n"/>
      <c r="Y13" s="1" t="n"/>
      <c r="Z13" s="1" t="n"/>
    </row>
    <row r="14" ht="15.75" customHeight="1">
      <c r="A14" s="1" t="n"/>
      <c r="B14" s="1" t="n"/>
      <c r="C14" s="1" t="n"/>
      <c r="D14" s="2"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75" customHeight="1">
      <c r="A15" s="1" t="n"/>
      <c r="B15" s="1" t="n"/>
      <c r="C15" s="1" t="n"/>
      <c r="D15" s="2"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75" customHeight="1">
      <c r="A16" s="1" t="n"/>
      <c r="B16" s="1" t="n"/>
      <c r="C16" s="1" t="n"/>
      <c r="D16" s="2"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75" customHeight="1">
      <c r="A17" s="1" t="n"/>
      <c r="B17" s="1" t="n"/>
      <c r="C17" s="1" t="n"/>
      <c r="D17" s="2"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75" customHeight="1">
      <c r="A18" s="1" t="n"/>
      <c r="B18" s="1" t="n"/>
      <c r="C18" s="1" t="n"/>
      <c r="D18" s="2"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75" customHeight="1">
      <c r="A19" s="1" t="n"/>
      <c r="B19" s="1" t="n"/>
      <c r="C19" s="1" t="n"/>
      <c r="D19" s="2"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75" customHeight="1">
      <c r="A20" s="1" t="n"/>
      <c r="B20" s="1" t="n"/>
      <c r="C20" s="1" t="n"/>
      <c r="D20" s="2"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c r="A21" s="1" t="n"/>
      <c r="B21" s="1" t="n"/>
      <c r="C21" s="1" t="n"/>
      <c r="D21" s="2"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c r="A22" s="1" t="n"/>
      <c r="B22" s="1" t="n"/>
      <c r="C22" s="1" t="n"/>
      <c r="D22" s="2"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c r="A23" s="1" t="n"/>
      <c r="B23" s="1" t="n"/>
      <c r="C23" s="1" t="n"/>
      <c r="D23" s="2"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c r="A24" s="1" t="n"/>
      <c r="B24" s="1" t="n"/>
      <c r="C24" s="1" t="n"/>
      <c r="D24" s="2"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c r="A25" s="1" t="n"/>
      <c r="B25" s="1" t="n"/>
      <c r="C25" s="1" t="n"/>
      <c r="D25" s="2"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c r="A26" s="1" t="n"/>
      <c r="B26" s="1" t="n"/>
      <c r="C26" s="1" t="n"/>
      <c r="D26" s="2"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c r="A27" s="1" t="n"/>
      <c r="B27" s="1" t="n"/>
      <c r="C27" s="1" t="n"/>
      <c r="D27" s="2"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c r="A28" s="1" t="n"/>
      <c r="B28" s="1" t="n"/>
      <c r="C28" s="1" t="n"/>
      <c r="D28" s="2"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c r="A29" s="1" t="n"/>
      <c r="B29" s="1" t="n"/>
      <c r="C29" s="1" t="n"/>
      <c r="D29" s="2"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c r="A30" s="1" t="n"/>
      <c r="B30" s="1" t="n"/>
      <c r="C30" s="1" t="n"/>
      <c r="D30" s="2"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c r="A31" s="1" t="n"/>
      <c r="B31" s="1" t="n"/>
      <c r="C31" s="1" t="n"/>
      <c r="D31" s="2"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c r="A32" s="1" t="n"/>
      <c r="B32" s="1" t="n"/>
      <c r="C32" s="1" t="n"/>
      <c r="D32" s="2"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c r="A33" s="1" t="n"/>
      <c r="B33" s="1" t="n"/>
      <c r="C33" s="1" t="n"/>
      <c r="D33" s="2"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c r="A34" s="1" t="n"/>
      <c r="B34" s="1" t="n"/>
      <c r="C34" s="1" t="n"/>
      <c r="D34" s="2"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c r="A35" s="1" t="n"/>
      <c r="B35" s="1" t="n"/>
      <c r="C35" s="1" t="n"/>
      <c r="D35" s="2"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1" t="n"/>
      <c r="B36" s="1" t="n"/>
      <c r="C36" s="1" t="n"/>
      <c r="D36" s="2"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2.5" customHeight="1">
      <c r="A37" s="1" t="n"/>
      <c r="B37" s="1" t="n"/>
      <c r="C37" s="1" t="n"/>
      <c r="D37" s="2"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22.5" customHeight="1">
      <c r="A38" s="1" t="n"/>
      <c r="B38" s="1" t="n"/>
      <c r="C38" s="1" t="n"/>
      <c r="D38" s="2"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22.5" customHeight="1">
      <c r="A39" s="1" t="n"/>
      <c r="B39" s="1" t="n"/>
      <c r="C39" s="1" t="n"/>
      <c r="D39" s="2"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22.5" customHeight="1">
      <c r="A40" s="1" t="n"/>
      <c r="B40" s="1" t="n"/>
      <c r="C40" s="1" t="n"/>
      <c r="D40" s="2"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22.5" customHeight="1">
      <c r="A41" s="1" t="n"/>
      <c r="B41" s="1" t="n"/>
      <c r="C41" s="1" t="n"/>
      <c r="D41" s="2"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22.5" customHeight="1">
      <c r="A42" s="1" t="n"/>
      <c r="B42" s="1" t="n"/>
      <c r="C42" s="1" t="n"/>
      <c r="D42" s="2"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22.5" customHeight="1">
      <c r="A43" s="1" t="n"/>
      <c r="B43" s="1" t="n"/>
      <c r="C43" s="1" t="n"/>
      <c r="D43" s="2"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22.5" customHeight="1">
      <c r="A44" s="1" t="n"/>
      <c r="B44" s="1" t="n"/>
      <c r="C44" s="1" t="n"/>
      <c r="D44" s="2"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22.5" customHeight="1">
      <c r="A45" s="1" t="n"/>
      <c r="B45" s="1" t="n"/>
      <c r="C45" s="1" t="n"/>
      <c r="D45" s="2"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22.5" customHeight="1">
      <c r="A46" s="1" t="n"/>
      <c r="B46" s="1" t="n"/>
      <c r="C46" s="1" t="n"/>
      <c r="D46" s="2"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22.5" customHeight="1">
      <c r="A47" s="1" t="n"/>
      <c r="B47" s="1" t="n"/>
      <c r="C47" s="1" t="n"/>
      <c r="D47" s="2"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22.5" customHeight="1">
      <c r="A48" s="1" t="n"/>
      <c r="B48" s="1" t="n"/>
      <c r="C48" s="1" t="n"/>
      <c r="D48" s="2"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22.5" customHeight="1">
      <c r="A49" s="1" t="n"/>
      <c r="B49" s="1" t="n"/>
      <c r="C49" s="1" t="n"/>
      <c r="D49" s="2"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22.5" customHeight="1">
      <c r="A50" s="1" t="n"/>
      <c r="B50" s="1" t="n"/>
      <c r="C50" s="1" t="n"/>
      <c r="D50" s="2"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22.5" customHeight="1">
      <c r="A51" s="1" t="n"/>
      <c r="B51" s="1" t="n"/>
      <c r="C51" s="1" t="n"/>
      <c r="D51" s="2"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22.5" customHeight="1">
      <c r="A52" s="1" t="n"/>
      <c r="B52" s="1" t="n"/>
      <c r="C52" s="1" t="n"/>
      <c r="D52" s="2"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22.5" customHeight="1">
      <c r="A53" s="1" t="n"/>
      <c r="B53" s="1" t="n"/>
      <c r="C53" s="1" t="n"/>
      <c r="D53" s="2"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22.5" customHeight="1">
      <c r="A54" s="1" t="n"/>
      <c r="B54" s="1" t="n"/>
      <c r="C54" s="1" t="n"/>
      <c r="D54" s="2"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22.5" customHeight="1">
      <c r="A55" s="1" t="n"/>
      <c r="B55" s="1" t="n"/>
      <c r="C55" s="1" t="n"/>
      <c r="D55" s="2"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22.5" customHeight="1">
      <c r="A56" s="1" t="n"/>
      <c r="B56" s="1" t="n"/>
      <c r="C56" s="1" t="n"/>
      <c r="D56" s="2"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22.5" customHeight="1">
      <c r="A57" s="1" t="n"/>
      <c r="B57" s="1" t="n"/>
      <c r="C57" s="1" t="n"/>
      <c r="D57" s="2"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22.5" customHeight="1">
      <c r="A58" s="1" t="n"/>
      <c r="B58" s="1" t="n"/>
      <c r="C58" s="1" t="n"/>
      <c r="D58" s="2"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22.5" customHeight="1">
      <c r="A59" s="1" t="n"/>
      <c r="B59" s="1" t="n"/>
      <c r="C59" s="1" t="n"/>
      <c r="D59" s="2"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22.5" customHeight="1">
      <c r="A60" s="1" t="n"/>
      <c r="B60" s="1" t="n"/>
      <c r="C60" s="1" t="n"/>
      <c r="D60" s="2"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22.5" customHeight="1">
      <c r="A61" s="1" t="n"/>
      <c r="B61" s="1" t="n"/>
      <c r="C61" s="1" t="n"/>
      <c r="D61" s="2"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22.5" customHeight="1">
      <c r="A62" s="1" t="n"/>
      <c r="B62" s="1" t="n"/>
      <c r="C62" s="1" t="n"/>
      <c r="D62" s="2"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22.5" customHeight="1">
      <c r="A63" s="1" t="n"/>
      <c r="B63" s="1" t="n"/>
      <c r="C63" s="1" t="n"/>
      <c r="D63" s="2"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22.5" customHeight="1">
      <c r="A64" s="1" t="n"/>
      <c r="B64" s="1" t="n"/>
      <c r="C64" s="1" t="n"/>
      <c r="D64" s="2"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22.5" customHeight="1">
      <c r="A65" s="1" t="n"/>
      <c r="B65" s="1" t="n"/>
      <c r="C65" s="1" t="n"/>
      <c r="D65" s="2"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22.5" customHeight="1">
      <c r="A66" s="1" t="n"/>
      <c r="B66" s="1" t="n"/>
      <c r="C66" s="1" t="n"/>
      <c r="D66" s="2"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22.5" customHeight="1">
      <c r="A67" s="1" t="n"/>
      <c r="B67" s="1" t="n"/>
      <c r="C67" s="1" t="n"/>
      <c r="D67" s="2"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22.5" customHeight="1">
      <c r="A68" s="1" t="n"/>
      <c r="B68" s="1" t="n"/>
      <c r="C68" s="1" t="n"/>
      <c r="D68" s="2"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22.5" customHeight="1">
      <c r="A69" s="1" t="n"/>
      <c r="B69" s="1" t="n"/>
      <c r="C69" s="1" t="n"/>
      <c r="D69" s="2"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22.5" customHeight="1">
      <c r="A70" s="1" t="n"/>
      <c r="B70" s="1" t="n"/>
      <c r="C70" s="1" t="n"/>
      <c r="D70" s="2"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22.5" customHeight="1">
      <c r="A71" s="1" t="n"/>
      <c r="B71" s="1" t="n"/>
      <c r="C71" s="1" t="n"/>
      <c r="D71" s="2"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22.5" customHeight="1">
      <c r="A72" s="1" t="n"/>
      <c r="B72" s="1" t="n"/>
      <c r="C72" s="1" t="n"/>
      <c r="D72" s="2"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22.5" customHeight="1">
      <c r="A73" s="1" t="n"/>
      <c r="B73" s="1" t="n"/>
      <c r="C73" s="1" t="n"/>
      <c r="D73" s="2"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22.5" customHeight="1">
      <c r="A74" s="1" t="n"/>
      <c r="B74" s="1" t="n"/>
      <c r="C74" s="1" t="n"/>
      <c r="D74" s="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22.5" customHeight="1">
      <c r="A75" s="1" t="n"/>
      <c r="B75" s="1" t="n"/>
      <c r="C75" s="1" t="n"/>
      <c r="D75" s="2"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22.5" customHeight="1">
      <c r="A76" s="1" t="n"/>
      <c r="B76" s="1" t="n"/>
      <c r="C76" s="1" t="n"/>
      <c r="D76" s="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22.5" customHeight="1">
      <c r="A77" s="1" t="n"/>
      <c r="B77" s="1" t="n"/>
      <c r="C77" s="1" t="n"/>
      <c r="D77" s="2"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22.5" customHeight="1">
      <c r="A78" s="1" t="n"/>
      <c r="B78" s="1" t="n"/>
      <c r="C78" s="1" t="n"/>
      <c r="D78" s="2"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22.5" customHeight="1">
      <c r="A79" s="1" t="n"/>
      <c r="B79" s="1" t="n"/>
      <c r="C79" s="1" t="n"/>
      <c r="D79" s="2"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22.5" customHeight="1">
      <c r="A80" s="1" t="n"/>
      <c r="B80" s="1" t="n"/>
      <c r="C80" s="1" t="n"/>
      <c r="D80" s="2"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22.5" customHeight="1">
      <c r="A81" s="1" t="n"/>
      <c r="B81" s="1" t="n"/>
      <c r="C81" s="1" t="n"/>
      <c r="D81" s="2"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22.5" customHeight="1">
      <c r="A82" s="1" t="n"/>
      <c r="B82" s="1" t="n"/>
      <c r="C82" s="1" t="n"/>
      <c r="D82" s="2"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22.5" customHeight="1">
      <c r="A83" s="1" t="n"/>
      <c r="B83" s="1" t="n"/>
      <c r="C83" s="1" t="n"/>
      <c r="D83" s="2"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22.5" customHeight="1">
      <c r="A84" s="1" t="n"/>
      <c r="B84" s="1" t="n"/>
      <c r="C84" s="1" t="n"/>
      <c r="D84" s="2"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22.5" customHeight="1">
      <c r="A85" s="1" t="n"/>
      <c r="B85" s="1" t="n"/>
      <c r="C85" s="1" t="n"/>
      <c r="D85" s="2"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22.5" customHeight="1">
      <c r="A86" s="1" t="n"/>
      <c r="B86" s="1" t="n"/>
      <c r="C86" s="1" t="n"/>
      <c r="D86" s="2"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22.5" customHeight="1">
      <c r="A87" s="1" t="n"/>
      <c r="B87" s="1" t="n"/>
      <c r="C87" s="1" t="n"/>
      <c r="D87" s="2"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22.5" customHeight="1">
      <c r="A88" s="1" t="n"/>
      <c r="B88" s="1" t="n"/>
      <c r="C88" s="1" t="n"/>
      <c r="D88" s="2"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22.5" customHeight="1">
      <c r="A89" s="1" t="n"/>
      <c r="B89" s="1" t="n"/>
      <c r="C89" s="1" t="n"/>
      <c r="D89" s="2"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22.5" customHeight="1">
      <c r="A90" s="1" t="n"/>
      <c r="B90" s="1" t="n"/>
      <c r="C90" s="1" t="n"/>
      <c r="D90" s="2"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22.5" customHeight="1">
      <c r="A91" s="1" t="n"/>
      <c r="B91" s="1" t="n"/>
      <c r="C91" s="1" t="n"/>
      <c r="D91" s="2"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22.5" customHeight="1">
      <c r="A92" s="1" t="n"/>
      <c r="B92" s="1" t="n"/>
      <c r="C92" s="1" t="n"/>
      <c r="D92" s="2"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22.5" customHeight="1">
      <c r="A93" s="1" t="n"/>
      <c r="B93" s="1" t="n"/>
      <c r="C93" s="1" t="n"/>
      <c r="D93" s="2"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22.5" customHeight="1">
      <c r="A94" s="1" t="n"/>
      <c r="B94" s="1" t="n"/>
      <c r="C94" s="1" t="n"/>
      <c r="D94" s="2"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22.5" customHeight="1">
      <c r="A95" s="1" t="n"/>
      <c r="B95" s="1" t="n"/>
      <c r="C95" s="1" t="n"/>
      <c r="D95" s="2"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22.5" customHeight="1">
      <c r="A96" s="1" t="n"/>
      <c r="B96" s="1" t="n"/>
      <c r="C96" s="1" t="n"/>
      <c r="D96" s="2"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22.5" customHeight="1">
      <c r="A97" s="1" t="n"/>
      <c r="B97" s="1" t="n"/>
      <c r="C97" s="1" t="n"/>
      <c r="D97" s="2"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2.5" customHeight="1">
      <c r="A98" s="1" t="n"/>
      <c r="B98" s="1" t="n"/>
      <c r="C98" s="1" t="n"/>
      <c r="D98" s="2"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22.5" customHeight="1">
      <c r="A99" s="1" t="n"/>
      <c r="B99" s="1" t="n"/>
      <c r="C99" s="1" t="n"/>
      <c r="D99" s="2"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22.5" customHeight="1">
      <c r="A100" s="1" t="n"/>
      <c r="B100" s="1" t="n"/>
      <c r="C100" s="1" t="n"/>
      <c r="D100" s="2"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22.5" customHeight="1">
      <c r="A101" s="1" t="n"/>
      <c r="B101" s="1" t="n"/>
      <c r="C101" s="1" t="n"/>
      <c r="D101" s="2"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22.5" customHeight="1">
      <c r="A102" s="1" t="n"/>
      <c r="B102" s="1" t="n"/>
      <c r="C102" s="1" t="n"/>
      <c r="D102" s="2"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22.5" customHeight="1">
      <c r="A103" s="1" t="n"/>
      <c r="B103" s="1" t="n"/>
      <c r="C103" s="1" t="n"/>
      <c r="D103" s="2"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22.5" customHeight="1">
      <c r="A104" s="1" t="n"/>
      <c r="B104" s="1" t="n"/>
      <c r="C104" s="1" t="n"/>
      <c r="D104" s="2"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22.5" customHeight="1">
      <c r="A105" s="1" t="n"/>
      <c r="B105" s="1" t="n"/>
      <c r="C105" s="1" t="n"/>
      <c r="D105" s="2"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2.5" customHeight="1">
      <c r="A106" s="1" t="n"/>
      <c r="B106" s="1" t="n"/>
      <c r="C106" s="1" t="n"/>
      <c r="D106" s="2"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22.5" customHeight="1">
      <c r="A107" s="1" t="n"/>
      <c r="B107" s="1" t="n"/>
      <c r="C107" s="1" t="n"/>
      <c r="D107" s="2"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22.5" customHeight="1">
      <c r="A108" s="1" t="n"/>
      <c r="B108" s="1" t="n"/>
      <c r="C108" s="1" t="n"/>
      <c r="D108" s="2"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2.5" customHeight="1">
      <c r="A109" s="1" t="n"/>
      <c r="B109" s="1" t="n"/>
      <c r="C109" s="1" t="n"/>
      <c r="D109" s="2"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22.5" customHeight="1">
      <c r="A110" s="1" t="n"/>
      <c r="B110" s="1" t="n"/>
      <c r="C110" s="1" t="n"/>
      <c r="D110" s="2"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22.5" customHeight="1">
      <c r="A111" s="1" t="n"/>
      <c r="B111" s="1" t="n"/>
      <c r="C111" s="1" t="n"/>
      <c r="D111" s="2"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22.5" customHeight="1">
      <c r="A112" s="1" t="n"/>
      <c r="B112" s="1" t="n"/>
      <c r="C112" s="1" t="n"/>
      <c r="D112" s="2"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22.5" customHeight="1">
      <c r="A113" s="1" t="n"/>
      <c r="B113" s="1" t="n"/>
      <c r="C113" s="1" t="n"/>
      <c r="D113" s="2"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22.5" customHeight="1">
      <c r="A114" s="1" t="n"/>
      <c r="B114" s="1" t="n"/>
      <c r="C114" s="1" t="n"/>
      <c r="D114" s="2"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22.5" customHeight="1">
      <c r="A115" s="1" t="n"/>
      <c r="B115" s="1" t="n"/>
      <c r="C115" s="1" t="n"/>
      <c r="D115" s="2"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22.5" customHeight="1">
      <c r="A116" s="1" t="n"/>
      <c r="B116" s="1" t="n"/>
      <c r="C116" s="1" t="n"/>
      <c r="D116" s="2"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22.5" customHeight="1">
      <c r="A117" s="1" t="n"/>
      <c r="B117" s="1" t="n"/>
      <c r="C117" s="1" t="n"/>
      <c r="D117" s="2"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22.5" customHeight="1">
      <c r="A118" s="1" t="n"/>
      <c r="B118" s="1" t="n"/>
      <c r="C118" s="1" t="n"/>
      <c r="D118" s="2"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22.5" customHeight="1">
      <c r="A119" s="1" t="n"/>
      <c r="B119" s="1" t="n"/>
      <c r="C119" s="1" t="n"/>
      <c r="D119" s="2"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22.5" customHeight="1">
      <c r="A120" s="1" t="n"/>
      <c r="B120" s="1" t="n"/>
      <c r="C120" s="1" t="n"/>
      <c r="D120" s="2"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22.5" customHeight="1">
      <c r="A121" s="1" t="n"/>
      <c r="B121" s="1" t="n"/>
      <c r="C121" s="1" t="n"/>
      <c r="D121" s="2"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22.5" customHeight="1">
      <c r="A122" s="1" t="n"/>
      <c r="B122" s="1" t="n"/>
      <c r="C122" s="1" t="n"/>
      <c r="D122" s="2"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22.5" customHeight="1">
      <c r="A123" s="1" t="n"/>
      <c r="B123" s="1" t="n"/>
      <c r="C123" s="1" t="n"/>
      <c r="D123" s="2"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22.5" customHeight="1">
      <c r="A124" s="1" t="n"/>
      <c r="B124" s="1" t="n"/>
      <c r="C124" s="1" t="n"/>
      <c r="D124" s="2"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22.5" customHeight="1">
      <c r="A125" s="1" t="n"/>
      <c r="B125" s="1" t="n"/>
      <c r="C125" s="1" t="n"/>
      <c r="D125" s="2"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22.5" customHeight="1">
      <c r="A126" s="1" t="n"/>
      <c r="B126" s="1" t="n"/>
      <c r="C126" s="1" t="n"/>
      <c r="D126" s="2"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22.5" customHeight="1">
      <c r="A127" s="1" t="n"/>
      <c r="B127" s="1" t="n"/>
      <c r="C127" s="1" t="n"/>
      <c r="D127" s="2"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22.5" customHeight="1">
      <c r="A128" s="1" t="n"/>
      <c r="B128" s="1" t="n"/>
      <c r="C128" s="1" t="n"/>
      <c r="D128" s="2"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22.5" customHeight="1">
      <c r="A129" s="1" t="n"/>
      <c r="B129" s="1" t="n"/>
      <c r="C129" s="1" t="n"/>
      <c r="D129" s="2"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22.5" customHeight="1">
      <c r="A130" s="1" t="n"/>
      <c r="B130" s="1" t="n"/>
      <c r="C130" s="1" t="n"/>
      <c r="D130" s="2"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22.5" customHeight="1">
      <c r="A131" s="1" t="n"/>
      <c r="B131" s="1" t="n"/>
      <c r="C131" s="1" t="n"/>
      <c r="D131" s="2"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22.5" customHeight="1">
      <c r="A132" s="1" t="n"/>
      <c r="B132" s="1" t="n"/>
      <c r="C132" s="1" t="n"/>
      <c r="D132" s="2"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22.5" customHeight="1">
      <c r="A133" s="1" t="n"/>
      <c r="B133" s="1" t="n"/>
      <c r="C133" s="1" t="n"/>
      <c r="D133" s="2"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22.5" customHeight="1">
      <c r="A134" s="1" t="n"/>
      <c r="B134" s="1" t="n"/>
      <c r="C134" s="1" t="n"/>
      <c r="D134" s="2"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22.5" customHeight="1">
      <c r="A135" s="1" t="n"/>
      <c r="B135" s="1" t="n"/>
      <c r="C135" s="1" t="n"/>
      <c r="D135" s="2"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22.5" customHeight="1">
      <c r="A136" s="1" t="n"/>
      <c r="B136" s="1" t="n"/>
      <c r="C136" s="1" t="n"/>
      <c r="D136" s="2"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22.5" customHeight="1">
      <c r="A137" s="1" t="n"/>
      <c r="B137" s="1" t="n"/>
      <c r="C137" s="1" t="n"/>
      <c r="D137" s="2"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22.5" customHeight="1">
      <c r="A138" s="1" t="n"/>
      <c r="B138" s="1" t="n"/>
      <c r="C138" s="1" t="n"/>
      <c r="D138" s="2"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22.5" customHeight="1">
      <c r="A139" s="1" t="n"/>
      <c r="B139" s="1" t="n"/>
      <c r="C139" s="1" t="n"/>
      <c r="D139" s="2"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22.5" customHeight="1">
      <c r="A140" s="1" t="n"/>
      <c r="B140" s="1" t="n"/>
      <c r="C140" s="1" t="n"/>
      <c r="D140" s="2"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22.5" customHeight="1">
      <c r="A141" s="1" t="n"/>
      <c r="B141" s="1" t="n"/>
      <c r="C141" s="1" t="n"/>
      <c r="D141" s="2"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22.5" customHeight="1">
      <c r="A142" s="1" t="n"/>
      <c r="B142" s="1" t="n"/>
      <c r="C142" s="1" t="n"/>
      <c r="D142" s="2"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22.5" customHeight="1">
      <c r="A143" s="1" t="n"/>
      <c r="B143" s="1" t="n"/>
      <c r="C143" s="1" t="n"/>
      <c r="D143" s="2"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22.5" customHeight="1">
      <c r="A144" s="1" t="n"/>
      <c r="B144" s="1" t="n"/>
      <c r="C144" s="1" t="n"/>
      <c r="D144" s="2"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22.5" customHeight="1">
      <c r="A145" s="1" t="n"/>
      <c r="B145" s="1" t="n"/>
      <c r="C145" s="1" t="n"/>
      <c r="D145" s="2"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22.5" customHeight="1">
      <c r="A146" s="1" t="n"/>
      <c r="B146" s="1" t="n"/>
      <c r="C146" s="1" t="n"/>
      <c r="D146" s="2"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22.5" customHeight="1">
      <c r="A147" s="1" t="n"/>
      <c r="B147" s="1" t="n"/>
      <c r="C147" s="1" t="n"/>
      <c r="D147" s="2"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22.5" customHeight="1">
      <c r="A148" s="1" t="n"/>
      <c r="B148" s="1" t="n"/>
      <c r="C148" s="1" t="n"/>
      <c r="D148" s="2"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22.5" customHeight="1">
      <c r="A149" s="1" t="n"/>
      <c r="B149" s="1" t="n"/>
      <c r="C149" s="1" t="n"/>
      <c r="D149" s="2"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22.5" customHeight="1">
      <c r="A150" s="1" t="n"/>
      <c r="B150" s="1" t="n"/>
      <c r="C150" s="1" t="n"/>
      <c r="D150" s="2"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22.5" customHeight="1">
      <c r="A151" s="1" t="n"/>
      <c r="B151" s="1" t="n"/>
      <c r="C151" s="1" t="n"/>
      <c r="D151" s="2"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22.5" customHeight="1">
      <c r="A152" s="1" t="n"/>
      <c r="B152" s="1" t="n"/>
      <c r="C152" s="1" t="n"/>
      <c r="D152" s="2"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22.5" customHeight="1">
      <c r="A153" s="1" t="n"/>
      <c r="B153" s="1" t="n"/>
      <c r="C153" s="1" t="n"/>
      <c r="D153" s="2"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22.5" customHeight="1">
      <c r="A154" s="1" t="n"/>
      <c r="B154" s="1" t="n"/>
      <c r="C154" s="1" t="n"/>
      <c r="D154" s="2"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22.5" customHeight="1">
      <c r="A155" s="1" t="n"/>
      <c r="B155" s="1" t="n"/>
      <c r="C155" s="1" t="n"/>
      <c r="D155" s="2"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22.5" customHeight="1">
      <c r="A156" s="1" t="n"/>
      <c r="B156" s="1" t="n"/>
      <c r="C156" s="1" t="n"/>
      <c r="D156" s="2"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22.5" customHeight="1">
      <c r="A157" s="1" t="n"/>
      <c r="B157" s="1" t="n"/>
      <c r="C157" s="1" t="n"/>
      <c r="D157" s="2"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22.5" customHeight="1">
      <c r="A158" s="1" t="n"/>
      <c r="B158" s="1" t="n"/>
      <c r="C158" s="1" t="n"/>
      <c r="D158" s="2"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22.5" customHeight="1">
      <c r="A159" s="1" t="n"/>
      <c r="B159" s="1" t="n"/>
      <c r="C159" s="1" t="n"/>
      <c r="D159" s="2"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22.5" customHeight="1">
      <c r="A160" s="1" t="n"/>
      <c r="B160" s="1" t="n"/>
      <c r="C160" s="1" t="n"/>
      <c r="D160" s="2"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22.5" customHeight="1">
      <c r="A161" s="1" t="n"/>
      <c r="B161" s="1" t="n"/>
      <c r="C161" s="1" t="n"/>
      <c r="D161" s="2"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22.5" customHeight="1">
      <c r="A162" s="1" t="n"/>
      <c r="B162" s="1" t="n"/>
      <c r="C162" s="1" t="n"/>
      <c r="D162" s="2"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22.5" customHeight="1">
      <c r="A163" s="1" t="n"/>
      <c r="B163" s="1" t="n"/>
      <c r="C163" s="1" t="n"/>
      <c r="D163" s="2"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22.5" customHeight="1">
      <c r="A164" s="1" t="n"/>
      <c r="B164" s="1" t="n"/>
      <c r="C164" s="1" t="n"/>
      <c r="D164" s="2"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22.5" customHeight="1">
      <c r="A165" s="1" t="n"/>
      <c r="B165" s="1" t="n"/>
      <c r="C165" s="1" t="n"/>
      <c r="D165" s="2"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22.5" customHeight="1">
      <c r="A166" s="1" t="n"/>
      <c r="B166" s="1" t="n"/>
      <c r="C166" s="1" t="n"/>
      <c r="D166" s="2"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22.5" customHeight="1">
      <c r="A167" s="1" t="n"/>
      <c r="B167" s="1" t="n"/>
      <c r="C167" s="1" t="n"/>
      <c r="D167" s="2"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22.5" customHeight="1">
      <c r="A168" s="1" t="n"/>
      <c r="B168" s="1" t="n"/>
      <c r="C168" s="1" t="n"/>
      <c r="D168" s="2"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22.5" customHeight="1">
      <c r="A169" s="1" t="n"/>
      <c r="B169" s="1" t="n"/>
      <c r="C169" s="1" t="n"/>
      <c r="D169" s="2"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22.5" customHeight="1">
      <c r="A170" s="1" t="n"/>
      <c r="B170" s="1" t="n"/>
      <c r="C170" s="1" t="n"/>
      <c r="D170" s="2"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22.5" customHeight="1">
      <c r="A171" s="1" t="n"/>
      <c r="B171" s="1" t="n"/>
      <c r="C171" s="1" t="n"/>
      <c r="D171" s="2"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22.5" customHeight="1">
      <c r="A172" s="1" t="n"/>
      <c r="B172" s="1" t="n"/>
      <c r="C172" s="1" t="n"/>
      <c r="D172" s="2"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22.5" customHeight="1">
      <c r="A173" s="1" t="n"/>
      <c r="B173" s="1" t="n"/>
      <c r="C173" s="1" t="n"/>
      <c r="D173" s="2"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22.5" customHeight="1">
      <c r="A174" s="1" t="n"/>
      <c r="B174" s="1" t="n"/>
      <c r="C174" s="1" t="n"/>
      <c r="D174" s="2"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22.5" customHeight="1">
      <c r="A175" s="1" t="n"/>
      <c r="B175" s="1" t="n"/>
      <c r="C175" s="1" t="n"/>
      <c r="D175" s="2"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22.5" customHeight="1">
      <c r="A176" s="1" t="n"/>
      <c r="B176" s="1" t="n"/>
      <c r="C176" s="1" t="n"/>
      <c r="D176" s="2"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22.5" customHeight="1">
      <c r="A177" s="1" t="n"/>
      <c r="B177" s="1" t="n"/>
      <c r="C177" s="1" t="n"/>
      <c r="D177" s="2"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22.5" customHeight="1">
      <c r="A178" s="1" t="n"/>
      <c r="B178" s="1" t="n"/>
      <c r="C178" s="1" t="n"/>
      <c r="D178" s="2"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22.5" customHeight="1">
      <c r="A179" s="1" t="n"/>
      <c r="B179" s="1" t="n"/>
      <c r="C179" s="1" t="n"/>
      <c r="D179" s="2"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22.5" customHeight="1">
      <c r="A180" s="1" t="n"/>
      <c r="B180" s="1" t="n"/>
      <c r="C180" s="1" t="n"/>
      <c r="D180" s="2"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22.5" customHeight="1">
      <c r="A181" s="1" t="n"/>
      <c r="B181" s="1" t="n"/>
      <c r="C181" s="1" t="n"/>
      <c r="D181" s="2"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22.5" customHeight="1">
      <c r="A182" s="1" t="n"/>
      <c r="B182" s="1" t="n"/>
      <c r="C182" s="1" t="n"/>
      <c r="D182" s="2"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22.5" customHeight="1">
      <c r="A183" s="1" t="n"/>
      <c r="B183" s="1" t="n"/>
      <c r="C183" s="1" t="n"/>
      <c r="D183" s="2"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22.5" customHeight="1">
      <c r="A184" s="1" t="n"/>
      <c r="B184" s="1" t="n"/>
      <c r="C184" s="1" t="n"/>
      <c r="D184" s="2"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22.5" customHeight="1">
      <c r="A185" s="1" t="n"/>
      <c r="B185" s="1" t="n"/>
      <c r="C185" s="1" t="n"/>
      <c r="D185" s="2"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22.5" customHeight="1">
      <c r="A186" s="1" t="n"/>
      <c r="B186" s="1" t="n"/>
      <c r="C186" s="1" t="n"/>
      <c r="D186" s="2"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22.5" customHeight="1">
      <c r="A187" s="1" t="n"/>
      <c r="B187" s="1" t="n"/>
      <c r="C187" s="1" t="n"/>
      <c r="D187" s="2"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22.5" customHeight="1">
      <c r="A188" s="1" t="n"/>
      <c r="B188" s="1" t="n"/>
      <c r="C188" s="1" t="n"/>
      <c r="D188" s="2"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22.5" customHeight="1">
      <c r="A189" s="1" t="n"/>
      <c r="B189" s="1" t="n"/>
      <c r="C189" s="1" t="n"/>
      <c r="D189" s="2"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22.5" customHeight="1">
      <c r="A190" s="1" t="n"/>
      <c r="B190" s="1" t="n"/>
      <c r="C190" s="1" t="n"/>
      <c r="D190" s="2"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22.5" customHeight="1">
      <c r="A191" s="1" t="n"/>
      <c r="B191" s="1" t="n"/>
      <c r="C191" s="1" t="n"/>
      <c r="D191" s="2"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22.5" customHeight="1">
      <c r="A192" s="1" t="n"/>
      <c r="B192" s="1" t="n"/>
      <c r="C192" s="1" t="n"/>
      <c r="D192" s="2"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22.5" customHeight="1">
      <c r="A193" s="1" t="n"/>
      <c r="B193" s="1" t="n"/>
      <c r="C193" s="1" t="n"/>
      <c r="D193" s="2"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22.5" customHeight="1">
      <c r="A194" s="1" t="n"/>
      <c r="B194" s="1" t="n"/>
      <c r="C194" s="1" t="n"/>
      <c r="D194" s="2"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22.5" customHeight="1">
      <c r="A195" s="1" t="n"/>
      <c r="B195" s="1" t="n"/>
      <c r="C195" s="1" t="n"/>
      <c r="D195" s="2"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22.5" customHeight="1">
      <c r="A196" s="1" t="n"/>
      <c r="B196" s="1" t="n"/>
      <c r="C196" s="1" t="n"/>
      <c r="D196" s="2"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22.5" customHeight="1">
      <c r="A197" s="1" t="n"/>
      <c r="B197" s="1" t="n"/>
      <c r="C197" s="1" t="n"/>
      <c r="D197" s="2"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22.5" customHeight="1">
      <c r="A198" s="1" t="n"/>
      <c r="B198" s="1" t="n"/>
      <c r="C198" s="1" t="n"/>
      <c r="D198" s="2"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22.5" customHeight="1">
      <c r="A199" s="1" t="n"/>
      <c r="B199" s="1" t="n"/>
      <c r="C199" s="1" t="n"/>
      <c r="D199" s="2"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22.5" customHeight="1">
      <c r="A200" s="1" t="n"/>
      <c r="B200" s="1" t="n"/>
      <c r="C200" s="1" t="n"/>
      <c r="D200" s="2"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22.5" customHeight="1">
      <c r="A201" s="1" t="n"/>
      <c r="B201" s="1" t="n"/>
      <c r="C201" s="1" t="n"/>
      <c r="D201" s="2"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22.5" customHeight="1">
      <c r="A202" s="1" t="n"/>
      <c r="B202" s="1" t="n"/>
      <c r="C202" s="1" t="n"/>
      <c r="D202" s="2"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22.5" customHeight="1">
      <c r="A203" s="1" t="n"/>
      <c r="B203" s="1" t="n"/>
      <c r="C203" s="1" t="n"/>
      <c r="D203" s="2"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22.5" customHeight="1">
      <c r="A204" s="1" t="n"/>
      <c r="B204" s="1" t="n"/>
      <c r="C204" s="1" t="n"/>
      <c r="D204" s="2"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22.5" customHeight="1">
      <c r="A205" s="1" t="n"/>
      <c r="B205" s="1" t="n"/>
      <c r="C205" s="1" t="n"/>
      <c r="D205" s="2"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22.5" customHeight="1">
      <c r="A206" s="1" t="n"/>
      <c r="B206" s="1" t="n"/>
      <c r="C206" s="1" t="n"/>
      <c r="D206" s="2"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22.5" customHeight="1">
      <c r="A207" s="1" t="n"/>
      <c r="B207" s="1" t="n"/>
      <c r="C207" s="1" t="n"/>
      <c r="D207" s="2"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22.5" customHeight="1">
      <c r="A208" s="1" t="n"/>
      <c r="B208" s="1" t="n"/>
      <c r="C208" s="1" t="n"/>
      <c r="D208" s="2"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22.5" customHeight="1">
      <c r="A209" s="1" t="n"/>
      <c r="B209" s="1" t="n"/>
      <c r="C209" s="1" t="n"/>
      <c r="D209" s="2"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22.5" customHeight="1">
      <c r="A210" s="1" t="n"/>
      <c r="B210" s="1" t="n"/>
      <c r="C210" s="1" t="n"/>
      <c r="D210" s="2"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22.5" customHeight="1">
      <c r="A211" s="1" t="n"/>
      <c r="B211" s="1" t="n"/>
      <c r="C211" s="1" t="n"/>
      <c r="D211" s="2"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22.5" customHeight="1">
      <c r="A212" s="1" t="n"/>
      <c r="B212" s="1" t="n"/>
      <c r="C212" s="1" t="n"/>
      <c r="D212" s="2"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22.5" customHeight="1">
      <c r="A213" s="1" t="n"/>
      <c r="B213" s="1" t="n"/>
      <c r="C213" s="1" t="n"/>
      <c r="D213" s="2"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22.5" customHeight="1">
      <c r="A214" s="1" t="n"/>
      <c r="B214" s="1" t="n"/>
      <c r="C214" s="1" t="n"/>
      <c r="D214" s="2"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22.5" customHeight="1">
      <c r="A215" s="1" t="n"/>
      <c r="B215" s="1" t="n"/>
      <c r="C215" s="1" t="n"/>
      <c r="D215" s="2"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22.5" customHeight="1">
      <c r="A216" s="1" t="n"/>
      <c r="B216" s="1" t="n"/>
      <c r="C216" s="1" t="n"/>
      <c r="D216" s="2"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22.5" customHeight="1">
      <c r="A217" s="1" t="n"/>
      <c r="B217" s="1" t="n"/>
      <c r="C217" s="1" t="n"/>
      <c r="D217" s="2"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22.5" customHeight="1">
      <c r="A218" s="1" t="n"/>
      <c r="B218" s="1" t="n"/>
      <c r="C218" s="1" t="n"/>
      <c r="D218" s="2"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22.5" customHeight="1">
      <c r="A219" s="1" t="n"/>
      <c r="B219" s="1" t="n"/>
      <c r="C219" s="1" t="n"/>
      <c r="D219" s="2"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22.5" customHeight="1">
      <c r="A220" s="1" t="n"/>
      <c r="B220" s="1" t="n"/>
      <c r="C220" s="1" t="n"/>
      <c r="D220" s="2"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22.5" customHeight="1">
      <c r="A221" s="1" t="n"/>
      <c r="B221" s="1" t="n"/>
      <c r="C221" s="1" t="n"/>
      <c r="D221" s="2"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22.5" customHeight="1">
      <c r="A222" s="1" t="n"/>
      <c r="B222" s="1" t="n"/>
      <c r="C222" s="1" t="n"/>
      <c r="D222" s="2"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22.5" customHeight="1">
      <c r="A223" s="1" t="n"/>
      <c r="B223" s="1" t="n"/>
      <c r="C223" s="1" t="n"/>
      <c r="D223" s="2"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22.5" customHeight="1">
      <c r="A224" s="1" t="n"/>
      <c r="B224" s="1" t="n"/>
      <c r="C224" s="1" t="n"/>
      <c r="D224" s="2"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22.5" customHeight="1">
      <c r="A225" s="1" t="n"/>
      <c r="B225" s="1" t="n"/>
      <c r="C225" s="1" t="n"/>
      <c r="D225" s="2"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22.5" customHeight="1">
      <c r="A226" s="1" t="n"/>
      <c r="B226" s="1" t="n"/>
      <c r="C226" s="1" t="n"/>
      <c r="D226" s="2"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22.5" customHeight="1">
      <c r="A227" s="1" t="n"/>
      <c r="B227" s="1" t="n"/>
      <c r="C227" s="1" t="n"/>
      <c r="D227" s="2"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22.5" customHeight="1">
      <c r="A228" s="1" t="n"/>
      <c r="B228" s="1" t="n"/>
      <c r="C228" s="1" t="n"/>
      <c r="D228" s="2"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22.5" customHeight="1">
      <c r="A229" s="1" t="n"/>
      <c r="B229" s="1" t="n"/>
      <c r="C229" s="1" t="n"/>
      <c r="D229" s="2"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22.5" customHeight="1">
      <c r="A230" s="1" t="n"/>
      <c r="B230" s="1" t="n"/>
      <c r="C230" s="1" t="n"/>
      <c r="D230" s="2"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22.5" customHeight="1">
      <c r="A231" s="1" t="n"/>
      <c r="B231" s="1" t="n"/>
      <c r="C231" s="1" t="n"/>
      <c r="D231" s="2"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22.5" customHeight="1">
      <c r="A232" s="1" t="n"/>
      <c r="B232" s="1" t="n"/>
      <c r="C232" s="1" t="n"/>
      <c r="D232" s="2"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22.5" customHeight="1">
      <c r="A233" s="1" t="n"/>
      <c r="B233" s="1" t="n"/>
      <c r="C233" s="1" t="n"/>
      <c r="D233" s="2"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22.5" customHeight="1">
      <c r="A234" s="1" t="n"/>
      <c r="B234" s="1" t="n"/>
      <c r="C234" s="1" t="n"/>
      <c r="D234" s="2"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22.5" customHeight="1">
      <c r="A235" s="1" t="n"/>
      <c r="B235" s="1" t="n"/>
      <c r="C235" s="1" t="n"/>
      <c r="D235" s="2"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22.5" customHeight="1">
      <c r="A236" s="1" t="n"/>
      <c r="B236" s="1" t="n"/>
      <c r="C236" s="1" t="n"/>
      <c r="D236" s="2"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22.5" customHeight="1">
      <c r="A237" s="1" t="n"/>
      <c r="B237" s="1" t="n"/>
      <c r="C237" s="1" t="n"/>
      <c r="D237" s="2"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22.5" customHeight="1">
      <c r="A238" s="1" t="n"/>
      <c r="B238" s="1" t="n"/>
      <c r="C238" s="1" t="n"/>
      <c r="D238" s="2"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22.5" customHeight="1">
      <c r="A239" s="1" t="n"/>
      <c r="B239" s="1" t="n"/>
      <c r="C239" s="1" t="n"/>
      <c r="D239" s="2"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22.5" customHeight="1">
      <c r="A240" s="1" t="n"/>
      <c r="B240" s="1" t="n"/>
      <c r="C240" s="1" t="n"/>
      <c r="D240" s="2"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22.5" customHeight="1">
      <c r="A241" s="1" t="n"/>
      <c r="B241" s="1" t="n"/>
      <c r="C241" s="1" t="n"/>
      <c r="D241" s="2"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22.5" customHeight="1">
      <c r="A242" s="1" t="n"/>
      <c r="B242" s="1" t="n"/>
      <c r="C242" s="1" t="n"/>
      <c r="D242" s="2"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22.5" customHeight="1">
      <c r="A243" s="1" t="n"/>
      <c r="B243" s="1" t="n"/>
      <c r="C243" s="1" t="n"/>
      <c r="D243" s="2"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22.5" customHeight="1">
      <c r="A244" s="1" t="n"/>
      <c r="B244" s="1" t="n"/>
      <c r="C244" s="1" t="n"/>
      <c r="D244" s="2"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22.5" customHeight="1">
      <c r="A245" s="1" t="n"/>
      <c r="B245" s="1" t="n"/>
      <c r="C245" s="1" t="n"/>
      <c r="D245" s="2"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22.5" customHeight="1">
      <c r="A246" s="1" t="n"/>
      <c r="B246" s="1" t="n"/>
      <c r="C246" s="1" t="n"/>
      <c r="D246" s="2"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22.5" customHeight="1">
      <c r="A247" s="1" t="n"/>
      <c r="B247" s="1" t="n"/>
      <c r="C247" s="1" t="n"/>
      <c r="D247" s="2"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22.5" customHeight="1">
      <c r="A248" s="1" t="n"/>
      <c r="B248" s="1" t="n"/>
      <c r="C248" s="1" t="n"/>
      <c r="D248" s="2"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22.5" customHeight="1">
      <c r="A249" s="1" t="n"/>
      <c r="B249" s="1" t="n"/>
      <c r="C249" s="1" t="n"/>
      <c r="D249" s="2"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22.5" customHeight="1">
      <c r="A250" s="1" t="n"/>
      <c r="B250" s="1" t="n"/>
      <c r="C250" s="1" t="n"/>
      <c r="D250" s="2"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22.5" customHeight="1">
      <c r="A251" s="1" t="n"/>
      <c r="B251" s="1" t="n"/>
      <c r="C251" s="1" t="n"/>
      <c r="D251" s="2"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22.5" customHeight="1">
      <c r="A252" s="1" t="n"/>
      <c r="B252" s="1" t="n"/>
      <c r="C252" s="1" t="n"/>
      <c r="D252" s="2"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22.5" customHeight="1">
      <c r="A253" s="1" t="n"/>
      <c r="B253" s="1" t="n"/>
      <c r="C253" s="1" t="n"/>
      <c r="D253" s="2"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22.5" customHeight="1">
      <c r="A254" s="1" t="n"/>
      <c r="B254" s="1" t="n"/>
      <c r="C254" s="1" t="n"/>
      <c r="D254" s="2"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22.5" customHeight="1">
      <c r="A255" s="1" t="n"/>
      <c r="B255" s="1" t="n"/>
      <c r="C255" s="1" t="n"/>
      <c r="D255" s="2"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22.5" customHeight="1">
      <c r="A256" s="1" t="n"/>
      <c r="B256" s="1" t="n"/>
      <c r="C256" s="1" t="n"/>
      <c r="D256" s="2"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22.5" customHeight="1">
      <c r="A257" s="1" t="n"/>
      <c r="B257" s="1" t="n"/>
      <c r="C257" s="1" t="n"/>
      <c r="D257" s="2"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22.5" customHeight="1">
      <c r="A258" s="1" t="n"/>
      <c r="B258" s="1" t="n"/>
      <c r="C258" s="1" t="n"/>
      <c r="D258" s="2"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22.5" customHeight="1">
      <c r="A259" s="1" t="n"/>
      <c r="B259" s="1" t="n"/>
      <c r="C259" s="1" t="n"/>
      <c r="D259" s="2"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22.5" customHeight="1">
      <c r="A260" s="1" t="n"/>
      <c r="B260" s="1" t="n"/>
      <c r="C260" s="1" t="n"/>
      <c r="D260" s="2"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22.5" customHeight="1">
      <c r="A261" s="1" t="n"/>
      <c r="B261" s="1" t="n"/>
      <c r="C261" s="1" t="n"/>
      <c r="D261" s="2"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22.5" customHeight="1">
      <c r="A262" s="1" t="n"/>
      <c r="B262" s="1" t="n"/>
      <c r="C262" s="1" t="n"/>
      <c r="D262" s="2"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22.5" customHeight="1">
      <c r="A263" s="1" t="n"/>
      <c r="B263" s="1" t="n"/>
      <c r="C263" s="1" t="n"/>
      <c r="D263" s="2"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22.5" customHeight="1">
      <c r="A264" s="1" t="n"/>
      <c r="B264" s="1" t="n"/>
      <c r="C264" s="1" t="n"/>
      <c r="D264" s="2"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22.5" customHeight="1">
      <c r="A265" s="1" t="n"/>
      <c r="B265" s="1" t="n"/>
      <c r="C265" s="1" t="n"/>
      <c r="D265" s="2"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22.5" customHeight="1">
      <c r="A266" s="1" t="n"/>
      <c r="B266" s="1" t="n"/>
      <c r="C266" s="1" t="n"/>
      <c r="D266" s="2"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22.5" customHeight="1">
      <c r="A267" s="1" t="n"/>
      <c r="B267" s="1" t="n"/>
      <c r="C267" s="1" t="n"/>
      <c r="D267" s="2"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22.5" customHeight="1">
      <c r="A268" s="1" t="n"/>
      <c r="B268" s="1" t="n"/>
      <c r="C268" s="1" t="n"/>
      <c r="D268" s="2"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22.5" customHeight="1">
      <c r="A269" s="1" t="n"/>
      <c r="B269" s="1" t="n"/>
      <c r="C269" s="1" t="n"/>
      <c r="D269" s="2"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22.5" customHeight="1">
      <c r="A270" s="1" t="n"/>
      <c r="B270" s="1" t="n"/>
      <c r="C270" s="1" t="n"/>
      <c r="D270" s="2"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22.5" customHeight="1">
      <c r="A271" s="1" t="n"/>
      <c r="B271" s="1" t="n"/>
      <c r="C271" s="1" t="n"/>
      <c r="D271" s="2"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22.5" customHeight="1">
      <c r="A272" s="1" t="n"/>
      <c r="B272" s="1" t="n"/>
      <c r="C272" s="1" t="n"/>
      <c r="D272" s="2"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22.5" customHeight="1">
      <c r="A273" s="1" t="n"/>
      <c r="B273" s="1" t="n"/>
      <c r="C273" s="1" t="n"/>
      <c r="D273" s="2"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22.5" customHeight="1">
      <c r="A274" s="1" t="n"/>
      <c r="B274" s="1" t="n"/>
      <c r="C274" s="1" t="n"/>
      <c r="D274" s="2"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22.5" customHeight="1">
      <c r="A275" s="1" t="n"/>
      <c r="B275" s="1" t="n"/>
      <c r="C275" s="1" t="n"/>
      <c r="D275" s="2"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22.5" customHeight="1">
      <c r="A276" s="1" t="n"/>
      <c r="B276" s="1" t="n"/>
      <c r="C276" s="1" t="n"/>
      <c r="D276" s="2"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22.5" customHeight="1">
      <c r="A277" s="1" t="n"/>
      <c r="B277" s="1" t="n"/>
      <c r="C277" s="1" t="n"/>
      <c r="D277" s="2"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22.5" customHeight="1">
      <c r="A278" s="1" t="n"/>
      <c r="B278" s="1" t="n"/>
      <c r="C278" s="1" t="n"/>
      <c r="D278" s="2"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22.5" customHeight="1">
      <c r="A279" s="1" t="n"/>
      <c r="B279" s="1" t="n"/>
      <c r="C279" s="1" t="n"/>
      <c r="D279" s="2"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22.5" customHeight="1">
      <c r="A280" s="1" t="n"/>
      <c r="B280" s="1" t="n"/>
      <c r="C280" s="1" t="n"/>
      <c r="D280" s="2"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22.5" customHeight="1">
      <c r="A281" s="1" t="n"/>
      <c r="B281" s="1" t="n"/>
      <c r="C281" s="1" t="n"/>
      <c r="D281" s="2"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22.5" customHeight="1">
      <c r="A282" s="1" t="n"/>
      <c r="B282" s="1" t="n"/>
      <c r="C282" s="1" t="n"/>
      <c r="D282" s="2"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22.5" customHeight="1">
      <c r="A283" s="1" t="n"/>
      <c r="B283" s="1" t="n"/>
      <c r="C283" s="1" t="n"/>
      <c r="D283" s="2"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22.5" customHeight="1">
      <c r="A284" s="1" t="n"/>
      <c r="B284" s="1" t="n"/>
      <c r="C284" s="1" t="n"/>
      <c r="D284" s="2"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22.5" customHeight="1">
      <c r="A285" s="1" t="n"/>
      <c r="B285" s="1" t="n"/>
      <c r="C285" s="1" t="n"/>
      <c r="D285" s="2"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22.5" customHeight="1">
      <c r="A286" s="1" t="n"/>
      <c r="B286" s="1" t="n"/>
      <c r="C286" s="1" t="n"/>
      <c r="D286" s="2"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22.5" customHeight="1">
      <c r="A287" s="1" t="n"/>
      <c r="B287" s="1" t="n"/>
      <c r="C287" s="1" t="n"/>
      <c r="D287" s="2"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22.5" customHeight="1">
      <c r="A288" s="1" t="n"/>
      <c r="B288" s="1" t="n"/>
      <c r="C288" s="1" t="n"/>
      <c r="D288" s="2"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22.5" customHeight="1">
      <c r="A289" s="1" t="n"/>
      <c r="B289" s="1" t="n"/>
      <c r="C289" s="1" t="n"/>
      <c r="D289" s="2"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22.5" customHeight="1">
      <c r="A290" s="1" t="n"/>
      <c r="B290" s="1" t="n"/>
      <c r="C290" s="1" t="n"/>
      <c r="D290" s="2"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22.5" customHeight="1">
      <c r="A291" s="1" t="n"/>
      <c r="B291" s="1" t="n"/>
      <c r="C291" s="1" t="n"/>
      <c r="D291" s="2"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22.5" customHeight="1">
      <c r="A292" s="1" t="n"/>
      <c r="B292" s="1" t="n"/>
      <c r="C292" s="1" t="n"/>
      <c r="D292" s="2"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22.5" customHeight="1">
      <c r="A293" s="1" t="n"/>
      <c r="B293" s="1" t="n"/>
      <c r="C293" s="1" t="n"/>
      <c r="D293" s="2"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22.5" customHeight="1">
      <c r="A294" s="1" t="n"/>
      <c r="B294" s="1" t="n"/>
      <c r="C294" s="1" t="n"/>
      <c r="D294" s="2"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22.5" customHeight="1">
      <c r="A295" s="1" t="n"/>
      <c r="B295" s="1" t="n"/>
      <c r="C295" s="1" t="n"/>
      <c r="D295" s="2"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22.5" customHeight="1">
      <c r="A296" s="1" t="n"/>
      <c r="B296" s="1" t="n"/>
      <c r="C296" s="1" t="n"/>
      <c r="D296" s="2"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22.5" customHeight="1">
      <c r="A297" s="1" t="n"/>
      <c r="B297" s="1" t="n"/>
      <c r="C297" s="1" t="n"/>
      <c r="D297" s="2"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22.5" customHeight="1">
      <c r="A298" s="1" t="n"/>
      <c r="B298" s="1" t="n"/>
      <c r="C298" s="1" t="n"/>
      <c r="D298" s="2"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22.5" customHeight="1">
      <c r="A299" s="1" t="n"/>
      <c r="B299" s="1" t="n"/>
      <c r="C299" s="1" t="n"/>
      <c r="D299" s="2"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22.5" customHeight="1">
      <c r="A300" s="1" t="n"/>
      <c r="B300" s="1" t="n"/>
      <c r="C300" s="1" t="n"/>
      <c r="D300" s="2"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22.5" customHeight="1">
      <c r="A301" s="1" t="n"/>
      <c r="B301" s="1" t="n"/>
      <c r="C301" s="1" t="n"/>
      <c r="D301" s="2"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22.5" customHeight="1">
      <c r="A302" s="1" t="n"/>
      <c r="B302" s="1" t="n"/>
      <c r="C302" s="1" t="n"/>
      <c r="D302" s="2"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22.5" customHeight="1">
      <c r="A303" s="1" t="n"/>
      <c r="B303" s="1" t="n"/>
      <c r="C303" s="1" t="n"/>
      <c r="D303" s="2"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22.5" customHeight="1">
      <c r="A304" s="1" t="n"/>
      <c r="B304" s="1" t="n"/>
      <c r="C304" s="1" t="n"/>
      <c r="D304" s="2"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22.5" customHeight="1">
      <c r="A305" s="1" t="n"/>
      <c r="B305" s="1" t="n"/>
      <c r="C305" s="1" t="n"/>
      <c r="D305" s="2"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22.5" customHeight="1">
      <c r="A306" s="1" t="n"/>
      <c r="B306" s="1" t="n"/>
      <c r="C306" s="1" t="n"/>
      <c r="D306" s="2"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22.5" customHeight="1">
      <c r="A307" s="1" t="n"/>
      <c r="B307" s="1" t="n"/>
      <c r="C307" s="1" t="n"/>
      <c r="D307" s="2"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22.5" customHeight="1">
      <c r="A308" s="1" t="n"/>
      <c r="B308" s="1" t="n"/>
      <c r="C308" s="1" t="n"/>
      <c r="D308" s="2"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22.5" customHeight="1">
      <c r="A309" s="1" t="n"/>
      <c r="B309" s="1" t="n"/>
      <c r="C309" s="1" t="n"/>
      <c r="D309" s="2"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22.5" customHeight="1">
      <c r="A310" s="1" t="n"/>
      <c r="B310" s="1" t="n"/>
      <c r="C310" s="1" t="n"/>
      <c r="D310" s="2"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22.5" customHeight="1">
      <c r="A311" s="1" t="n"/>
      <c r="B311" s="1" t="n"/>
      <c r="C311" s="1" t="n"/>
      <c r="D311" s="2"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22.5" customHeight="1">
      <c r="A312" s="1" t="n"/>
      <c r="B312" s="1" t="n"/>
      <c r="C312" s="1" t="n"/>
      <c r="D312" s="2"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22.5" customHeight="1">
      <c r="A313" s="1" t="n"/>
      <c r="B313" s="1" t="n"/>
      <c r="C313" s="1" t="n"/>
      <c r="D313" s="2"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22.5" customHeight="1">
      <c r="A314" s="1" t="n"/>
      <c r="B314" s="1" t="n"/>
      <c r="C314" s="1" t="n"/>
      <c r="D314" s="2"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22.5" customHeight="1">
      <c r="A315" s="1" t="n"/>
      <c r="B315" s="1" t="n"/>
      <c r="C315" s="1" t="n"/>
      <c r="D315" s="2"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22.5" customHeight="1">
      <c r="A316" s="1" t="n"/>
      <c r="B316" s="1" t="n"/>
      <c r="C316" s="1" t="n"/>
      <c r="D316" s="2"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22.5" customHeight="1">
      <c r="A317" s="1" t="n"/>
      <c r="B317" s="1" t="n"/>
      <c r="C317" s="1" t="n"/>
      <c r="D317" s="2"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22.5" customHeight="1">
      <c r="A318" s="1" t="n"/>
      <c r="B318" s="1" t="n"/>
      <c r="C318" s="1" t="n"/>
      <c r="D318" s="2"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22.5" customHeight="1">
      <c r="A319" s="1" t="n"/>
      <c r="B319" s="1" t="n"/>
      <c r="C319" s="1" t="n"/>
      <c r="D319" s="2"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22.5" customHeight="1">
      <c r="A320" s="1" t="n"/>
      <c r="B320" s="1" t="n"/>
      <c r="C320" s="1" t="n"/>
      <c r="D320" s="2"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22.5" customHeight="1">
      <c r="A321" s="1" t="n"/>
      <c r="B321" s="1" t="n"/>
      <c r="C321" s="1" t="n"/>
      <c r="D321" s="2"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22.5" customHeight="1">
      <c r="A322" s="1" t="n"/>
      <c r="B322" s="1" t="n"/>
      <c r="C322" s="1" t="n"/>
      <c r="D322" s="2"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22.5" customHeight="1">
      <c r="A323" s="1" t="n"/>
      <c r="B323" s="1" t="n"/>
      <c r="C323" s="1" t="n"/>
      <c r="D323" s="2"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22.5" customHeight="1">
      <c r="A324" s="1" t="n"/>
      <c r="B324" s="1" t="n"/>
      <c r="C324" s="1" t="n"/>
      <c r="D324" s="2"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22.5" customHeight="1">
      <c r="A325" s="1" t="n"/>
      <c r="B325" s="1" t="n"/>
      <c r="C325" s="1" t="n"/>
      <c r="D325" s="2"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22.5" customHeight="1">
      <c r="A326" s="1" t="n"/>
      <c r="B326" s="1" t="n"/>
      <c r="C326" s="1" t="n"/>
      <c r="D326" s="2"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22.5" customHeight="1">
      <c r="A327" s="1" t="n"/>
      <c r="B327" s="1" t="n"/>
      <c r="C327" s="1" t="n"/>
      <c r="D327" s="2"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22.5" customHeight="1">
      <c r="A328" s="1" t="n"/>
      <c r="B328" s="1" t="n"/>
      <c r="C328" s="1" t="n"/>
      <c r="D328" s="2"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22.5" customHeight="1">
      <c r="A329" s="1" t="n"/>
      <c r="B329" s="1" t="n"/>
      <c r="C329" s="1" t="n"/>
      <c r="D329" s="2"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22.5" customHeight="1">
      <c r="A330" s="1" t="n"/>
      <c r="B330" s="1" t="n"/>
      <c r="C330" s="1" t="n"/>
      <c r="D330" s="2"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22.5" customHeight="1">
      <c r="A331" s="1" t="n"/>
      <c r="B331" s="1" t="n"/>
      <c r="C331" s="1" t="n"/>
      <c r="D331" s="2"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22.5" customHeight="1">
      <c r="A332" s="1" t="n"/>
      <c r="B332" s="1" t="n"/>
      <c r="C332" s="1" t="n"/>
      <c r="D332" s="2"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22.5" customHeight="1">
      <c r="A333" s="1" t="n"/>
      <c r="B333" s="1" t="n"/>
      <c r="C333" s="1" t="n"/>
      <c r="D333" s="2"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22.5" customHeight="1">
      <c r="A334" s="1" t="n"/>
      <c r="B334" s="1" t="n"/>
      <c r="C334" s="1" t="n"/>
      <c r="D334" s="2"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22.5" customHeight="1">
      <c r="A335" s="1" t="n"/>
      <c r="B335" s="1" t="n"/>
      <c r="C335" s="1" t="n"/>
      <c r="D335" s="2"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22.5" customHeight="1">
      <c r="A336" s="1" t="n"/>
      <c r="B336" s="1" t="n"/>
      <c r="C336" s="1" t="n"/>
      <c r="D336" s="2"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22.5" customHeight="1">
      <c r="A337" s="1" t="n"/>
      <c r="B337" s="1" t="n"/>
      <c r="C337" s="1" t="n"/>
      <c r="D337" s="2"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22.5" customHeight="1">
      <c r="A338" s="1" t="n"/>
      <c r="B338" s="1" t="n"/>
      <c r="C338" s="1" t="n"/>
      <c r="D338" s="2"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22.5" customHeight="1">
      <c r="A339" s="1" t="n"/>
      <c r="B339" s="1" t="n"/>
      <c r="C339" s="1" t="n"/>
      <c r="D339" s="2"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22.5" customHeight="1">
      <c r="A340" s="1" t="n"/>
      <c r="B340" s="1" t="n"/>
      <c r="C340" s="1" t="n"/>
      <c r="D340" s="2"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22.5" customHeight="1">
      <c r="A341" s="1" t="n"/>
      <c r="B341" s="1" t="n"/>
      <c r="C341" s="1" t="n"/>
      <c r="D341" s="2"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22.5" customHeight="1">
      <c r="A342" s="1" t="n"/>
      <c r="B342" s="1" t="n"/>
      <c r="C342" s="1" t="n"/>
      <c r="D342" s="2"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22.5" customHeight="1">
      <c r="A343" s="1" t="n"/>
      <c r="B343" s="1" t="n"/>
      <c r="C343" s="1" t="n"/>
      <c r="D343" s="2"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22.5" customHeight="1">
      <c r="A344" s="1" t="n"/>
      <c r="B344" s="1" t="n"/>
      <c r="C344" s="1" t="n"/>
      <c r="D344" s="2"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22.5" customHeight="1">
      <c r="A345" s="1" t="n"/>
      <c r="B345" s="1" t="n"/>
      <c r="C345" s="1" t="n"/>
      <c r="D345" s="2"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22.5" customHeight="1">
      <c r="A346" s="1" t="n"/>
      <c r="B346" s="1" t="n"/>
      <c r="C346" s="1" t="n"/>
      <c r="D346" s="2"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22.5" customHeight="1">
      <c r="A347" s="1" t="n"/>
      <c r="B347" s="1" t="n"/>
      <c r="C347" s="1" t="n"/>
      <c r="D347" s="2"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22.5" customHeight="1">
      <c r="A348" s="1" t="n"/>
      <c r="B348" s="1" t="n"/>
      <c r="C348" s="1" t="n"/>
      <c r="D348" s="2"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22.5" customHeight="1">
      <c r="A349" s="1" t="n"/>
      <c r="B349" s="1" t="n"/>
      <c r="C349" s="1" t="n"/>
      <c r="D349" s="2"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22.5" customHeight="1">
      <c r="A350" s="1" t="n"/>
      <c r="B350" s="1" t="n"/>
      <c r="C350" s="1" t="n"/>
      <c r="D350" s="2"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22.5" customHeight="1">
      <c r="A351" s="1" t="n"/>
      <c r="B351" s="1" t="n"/>
      <c r="C351" s="1" t="n"/>
      <c r="D351" s="2"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22.5" customHeight="1">
      <c r="A352" s="1" t="n"/>
      <c r="B352" s="1" t="n"/>
      <c r="C352" s="1" t="n"/>
      <c r="D352" s="2"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22.5" customHeight="1">
      <c r="A353" s="1" t="n"/>
      <c r="B353" s="1" t="n"/>
      <c r="C353" s="1" t="n"/>
      <c r="D353" s="2"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22.5" customHeight="1">
      <c r="A354" s="1" t="n"/>
      <c r="B354" s="1" t="n"/>
      <c r="C354" s="1" t="n"/>
      <c r="D354" s="2"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22.5" customHeight="1">
      <c r="A355" s="1" t="n"/>
      <c r="B355" s="1" t="n"/>
      <c r="C355" s="1" t="n"/>
      <c r="D355" s="2"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22.5" customHeight="1">
      <c r="A356" s="1" t="n"/>
      <c r="B356" s="1" t="n"/>
      <c r="C356" s="1" t="n"/>
      <c r="D356" s="2"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22.5" customHeight="1">
      <c r="A357" s="1" t="n"/>
      <c r="B357" s="1" t="n"/>
      <c r="C357" s="1" t="n"/>
      <c r="D357" s="2"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22.5" customHeight="1">
      <c r="A358" s="1" t="n"/>
      <c r="B358" s="1" t="n"/>
      <c r="C358" s="1" t="n"/>
      <c r="D358" s="2"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22.5" customHeight="1">
      <c r="A359" s="1" t="n"/>
      <c r="B359" s="1" t="n"/>
      <c r="C359" s="1" t="n"/>
      <c r="D359" s="2"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22.5" customHeight="1">
      <c r="A360" s="1" t="n"/>
      <c r="B360" s="1" t="n"/>
      <c r="C360" s="1" t="n"/>
      <c r="D360" s="2"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22.5" customHeight="1">
      <c r="A361" s="1" t="n"/>
      <c r="B361" s="1" t="n"/>
      <c r="C361" s="1" t="n"/>
      <c r="D361" s="2"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22.5" customHeight="1">
      <c r="A362" s="1" t="n"/>
      <c r="B362" s="1" t="n"/>
      <c r="C362" s="1" t="n"/>
      <c r="D362" s="2"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22.5" customHeight="1">
      <c r="A363" s="1" t="n"/>
      <c r="B363" s="1" t="n"/>
      <c r="C363" s="1" t="n"/>
      <c r="D363" s="2"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22.5" customHeight="1">
      <c r="A364" s="1" t="n"/>
      <c r="B364" s="1" t="n"/>
      <c r="C364" s="1" t="n"/>
      <c r="D364" s="2"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22.5" customHeight="1">
      <c r="A365" s="1" t="n"/>
      <c r="B365" s="1" t="n"/>
      <c r="C365" s="1" t="n"/>
      <c r="D365" s="2"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22.5" customHeight="1">
      <c r="A366" s="1" t="n"/>
      <c r="B366" s="1" t="n"/>
      <c r="C366" s="1" t="n"/>
      <c r="D366" s="2"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22.5" customHeight="1">
      <c r="A367" s="1" t="n"/>
      <c r="B367" s="1" t="n"/>
      <c r="C367" s="1" t="n"/>
      <c r="D367" s="2"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22.5" customHeight="1">
      <c r="A368" s="1" t="n"/>
      <c r="B368" s="1" t="n"/>
      <c r="C368" s="1" t="n"/>
      <c r="D368" s="2"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22.5" customHeight="1">
      <c r="A369" s="1" t="n"/>
      <c r="B369" s="1" t="n"/>
      <c r="C369" s="1" t="n"/>
      <c r="D369" s="2"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22.5" customHeight="1">
      <c r="A370" s="1" t="n"/>
      <c r="B370" s="1" t="n"/>
      <c r="C370" s="1" t="n"/>
      <c r="D370" s="2"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22.5" customHeight="1">
      <c r="A371" s="1" t="n"/>
      <c r="B371" s="1" t="n"/>
      <c r="C371" s="1" t="n"/>
      <c r="D371" s="2"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22.5" customHeight="1">
      <c r="A372" s="1" t="n"/>
      <c r="B372" s="1" t="n"/>
      <c r="C372" s="1" t="n"/>
      <c r="D372" s="2"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22.5" customHeight="1">
      <c r="A373" s="1" t="n"/>
      <c r="B373" s="1" t="n"/>
      <c r="C373" s="1" t="n"/>
      <c r="D373" s="2"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22.5" customHeight="1">
      <c r="A374" s="1" t="n"/>
      <c r="B374" s="1" t="n"/>
      <c r="C374" s="1" t="n"/>
      <c r="D374" s="2"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22.5" customHeight="1">
      <c r="A375" s="1" t="n"/>
      <c r="B375" s="1" t="n"/>
      <c r="C375" s="1" t="n"/>
      <c r="D375" s="2"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22.5" customHeight="1">
      <c r="A376" s="1" t="n"/>
      <c r="B376" s="1" t="n"/>
      <c r="C376" s="1" t="n"/>
      <c r="D376" s="2"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22.5" customHeight="1">
      <c r="A377" s="1" t="n"/>
      <c r="B377" s="1" t="n"/>
      <c r="C377" s="1" t="n"/>
      <c r="D377" s="2"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22.5" customHeight="1">
      <c r="A378" s="1" t="n"/>
      <c r="B378" s="1" t="n"/>
      <c r="C378" s="1" t="n"/>
      <c r="D378" s="2"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22.5" customHeight="1">
      <c r="A379" s="1" t="n"/>
      <c r="B379" s="1" t="n"/>
      <c r="C379" s="1" t="n"/>
      <c r="D379" s="2"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22.5" customHeight="1">
      <c r="A380" s="1" t="n"/>
      <c r="B380" s="1" t="n"/>
      <c r="C380" s="1" t="n"/>
      <c r="D380" s="2"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22.5" customHeight="1">
      <c r="A381" s="1" t="n"/>
      <c r="B381" s="1" t="n"/>
      <c r="C381" s="1" t="n"/>
      <c r="D381" s="2"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22.5" customHeight="1">
      <c r="A382" s="1" t="n"/>
      <c r="B382" s="1" t="n"/>
      <c r="C382" s="1" t="n"/>
      <c r="D382" s="2"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22.5" customHeight="1">
      <c r="A383" s="1" t="n"/>
      <c r="B383" s="1" t="n"/>
      <c r="C383" s="1" t="n"/>
      <c r="D383" s="2"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22.5" customHeight="1">
      <c r="A384" s="1" t="n"/>
      <c r="B384" s="1" t="n"/>
      <c r="C384" s="1" t="n"/>
      <c r="D384" s="2"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22.5" customHeight="1">
      <c r="A385" s="1" t="n"/>
      <c r="B385" s="1" t="n"/>
      <c r="C385" s="1" t="n"/>
      <c r="D385" s="2"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22.5" customHeight="1">
      <c r="A386" s="1" t="n"/>
      <c r="B386" s="1" t="n"/>
      <c r="C386" s="1" t="n"/>
      <c r="D386" s="2"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22.5" customHeight="1">
      <c r="A387" s="1" t="n"/>
      <c r="B387" s="1" t="n"/>
      <c r="C387" s="1" t="n"/>
      <c r="D387" s="2"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22.5" customHeight="1">
      <c r="A388" s="1" t="n"/>
      <c r="B388" s="1" t="n"/>
      <c r="C388" s="1" t="n"/>
      <c r="D388" s="2"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22.5" customHeight="1">
      <c r="A389" s="1" t="n"/>
      <c r="B389" s="1" t="n"/>
      <c r="C389" s="1" t="n"/>
      <c r="D389" s="2"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22.5" customHeight="1">
      <c r="A390" s="1" t="n"/>
      <c r="B390" s="1" t="n"/>
      <c r="C390" s="1" t="n"/>
      <c r="D390" s="2"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22.5" customHeight="1">
      <c r="A391" s="1" t="n"/>
      <c r="B391" s="1" t="n"/>
      <c r="C391" s="1" t="n"/>
      <c r="D391" s="2"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22.5" customHeight="1">
      <c r="A392" s="1" t="n"/>
      <c r="B392" s="1" t="n"/>
      <c r="C392" s="1" t="n"/>
      <c r="D392" s="2"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22.5" customHeight="1">
      <c r="A393" s="1" t="n"/>
      <c r="B393" s="1" t="n"/>
      <c r="C393" s="1" t="n"/>
      <c r="D393" s="2"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22.5" customHeight="1">
      <c r="A394" s="1" t="n"/>
      <c r="B394" s="1" t="n"/>
      <c r="C394" s="1" t="n"/>
      <c r="D394" s="2"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22.5" customHeight="1">
      <c r="A395" s="1" t="n"/>
      <c r="B395" s="1" t="n"/>
      <c r="C395" s="1" t="n"/>
      <c r="D395" s="2"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22.5" customHeight="1">
      <c r="A396" s="1" t="n"/>
      <c r="B396" s="1" t="n"/>
      <c r="C396" s="1" t="n"/>
      <c r="D396" s="2"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22.5" customHeight="1">
      <c r="A397" s="1" t="n"/>
      <c r="B397" s="1" t="n"/>
      <c r="C397" s="1" t="n"/>
      <c r="D397" s="2"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22.5" customHeight="1">
      <c r="A398" s="1" t="n"/>
      <c r="B398" s="1" t="n"/>
      <c r="C398" s="1" t="n"/>
      <c r="D398" s="2"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22.5" customHeight="1">
      <c r="A399" s="1" t="n"/>
      <c r="B399" s="1" t="n"/>
      <c r="C399" s="1" t="n"/>
      <c r="D399" s="2"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22.5" customHeight="1">
      <c r="A400" s="1" t="n"/>
      <c r="B400" s="1" t="n"/>
      <c r="C400" s="1" t="n"/>
      <c r="D400" s="2"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22.5" customHeight="1">
      <c r="A401" s="1" t="n"/>
      <c r="B401" s="1" t="n"/>
      <c r="C401" s="1" t="n"/>
      <c r="D401" s="2"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22.5" customHeight="1">
      <c r="A402" s="1" t="n"/>
      <c r="B402" s="1" t="n"/>
      <c r="C402" s="1" t="n"/>
      <c r="D402" s="2"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22.5" customHeight="1">
      <c r="A403" s="1" t="n"/>
      <c r="B403" s="1" t="n"/>
      <c r="C403" s="1" t="n"/>
      <c r="D403" s="2"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22.5" customHeight="1">
      <c r="A404" s="1" t="n"/>
      <c r="B404" s="1" t="n"/>
      <c r="C404" s="1" t="n"/>
      <c r="D404" s="2"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22.5" customHeight="1">
      <c r="A405" s="1" t="n"/>
      <c r="B405" s="1" t="n"/>
      <c r="C405" s="1" t="n"/>
      <c r="D405" s="2"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22.5" customHeight="1">
      <c r="A406" s="1" t="n"/>
      <c r="B406" s="1" t="n"/>
      <c r="C406" s="1" t="n"/>
      <c r="D406" s="2"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22.5" customHeight="1">
      <c r="A407" s="1" t="n"/>
      <c r="B407" s="1" t="n"/>
      <c r="C407" s="1" t="n"/>
      <c r="D407" s="2"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22.5" customHeight="1">
      <c r="A408" s="1" t="n"/>
      <c r="B408" s="1" t="n"/>
      <c r="C408" s="1" t="n"/>
      <c r="D408" s="2"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22.5" customHeight="1">
      <c r="A409" s="1" t="n"/>
      <c r="B409" s="1" t="n"/>
      <c r="C409" s="1" t="n"/>
      <c r="D409" s="2"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22.5" customHeight="1">
      <c r="A410" s="1" t="n"/>
      <c r="B410" s="1" t="n"/>
      <c r="C410" s="1" t="n"/>
      <c r="D410" s="2"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22.5" customHeight="1">
      <c r="A411" s="1" t="n"/>
      <c r="B411" s="1" t="n"/>
      <c r="C411" s="1" t="n"/>
      <c r="D411" s="2"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22.5" customHeight="1">
      <c r="A412" s="1" t="n"/>
      <c r="B412" s="1" t="n"/>
      <c r="C412" s="1" t="n"/>
      <c r="D412" s="2"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22.5" customHeight="1">
      <c r="A413" s="1" t="n"/>
      <c r="B413" s="1" t="n"/>
      <c r="C413" s="1" t="n"/>
      <c r="D413" s="2"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22.5" customHeight="1">
      <c r="A414" s="1" t="n"/>
      <c r="B414" s="1" t="n"/>
      <c r="C414" s="1" t="n"/>
      <c r="D414" s="2"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22.5" customHeight="1">
      <c r="A415" s="1" t="n"/>
      <c r="B415" s="1" t="n"/>
      <c r="C415" s="1" t="n"/>
      <c r="D415" s="2"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22.5" customHeight="1">
      <c r="A416" s="1" t="n"/>
      <c r="B416" s="1" t="n"/>
      <c r="C416" s="1" t="n"/>
      <c r="D416" s="2"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22.5" customHeight="1">
      <c r="A417" s="1" t="n"/>
      <c r="B417" s="1" t="n"/>
      <c r="C417" s="1" t="n"/>
      <c r="D417" s="2"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22.5" customHeight="1">
      <c r="A418" s="1" t="n"/>
      <c r="B418" s="1" t="n"/>
      <c r="C418" s="1" t="n"/>
      <c r="D418" s="2"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22.5" customHeight="1">
      <c r="A419" s="1" t="n"/>
      <c r="B419" s="1" t="n"/>
      <c r="C419" s="1" t="n"/>
      <c r="D419" s="2"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22.5" customHeight="1">
      <c r="A420" s="1" t="n"/>
      <c r="B420" s="1" t="n"/>
      <c r="C420" s="1" t="n"/>
      <c r="D420" s="2"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22.5" customHeight="1">
      <c r="A421" s="1" t="n"/>
      <c r="B421" s="1" t="n"/>
      <c r="C421" s="1" t="n"/>
      <c r="D421" s="2"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22.5" customHeight="1">
      <c r="A422" s="1" t="n"/>
      <c r="B422" s="1" t="n"/>
      <c r="C422" s="1" t="n"/>
      <c r="D422" s="2"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22.5" customHeight="1">
      <c r="A423" s="1" t="n"/>
      <c r="B423" s="1" t="n"/>
      <c r="C423" s="1" t="n"/>
      <c r="D423" s="2"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22.5" customHeight="1">
      <c r="A424" s="1" t="n"/>
      <c r="B424" s="1" t="n"/>
      <c r="C424" s="1" t="n"/>
      <c r="D424" s="2"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22.5" customHeight="1">
      <c r="A425" s="1" t="n"/>
      <c r="B425" s="1" t="n"/>
      <c r="C425" s="1" t="n"/>
      <c r="D425" s="2"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22.5" customHeight="1">
      <c r="A426" s="1" t="n"/>
      <c r="B426" s="1" t="n"/>
      <c r="C426" s="1" t="n"/>
      <c r="D426" s="2"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22.5" customHeight="1">
      <c r="A427" s="1" t="n"/>
      <c r="B427" s="1" t="n"/>
      <c r="C427" s="1" t="n"/>
      <c r="D427" s="2"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22.5" customHeight="1">
      <c r="A428" s="1" t="n"/>
      <c r="B428" s="1" t="n"/>
      <c r="C428" s="1" t="n"/>
      <c r="D428" s="2"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22.5" customHeight="1">
      <c r="A429" s="1" t="n"/>
      <c r="B429" s="1" t="n"/>
      <c r="C429" s="1" t="n"/>
      <c r="D429" s="2"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22.5" customHeight="1">
      <c r="A430" s="1" t="n"/>
      <c r="B430" s="1" t="n"/>
      <c r="C430" s="1" t="n"/>
      <c r="D430" s="2"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22.5" customHeight="1">
      <c r="A431" s="1" t="n"/>
      <c r="B431" s="1" t="n"/>
      <c r="C431" s="1" t="n"/>
      <c r="D431" s="2"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22.5" customHeight="1">
      <c r="A432" s="1" t="n"/>
      <c r="B432" s="1" t="n"/>
      <c r="C432" s="1" t="n"/>
      <c r="D432" s="2"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22.5" customHeight="1">
      <c r="A433" s="1" t="n"/>
      <c r="B433" s="1" t="n"/>
      <c r="C433" s="1" t="n"/>
      <c r="D433" s="2"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22.5" customHeight="1">
      <c r="A434" s="1" t="n"/>
      <c r="B434" s="1" t="n"/>
      <c r="C434" s="1" t="n"/>
      <c r="D434" s="2"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22.5" customHeight="1">
      <c r="A435" s="1" t="n"/>
      <c r="B435" s="1" t="n"/>
      <c r="C435" s="1" t="n"/>
      <c r="D435" s="2"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22.5" customHeight="1">
      <c r="A436" s="1" t="n"/>
      <c r="B436" s="1" t="n"/>
      <c r="C436" s="1" t="n"/>
      <c r="D436" s="2"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22.5" customHeight="1">
      <c r="A437" s="1" t="n"/>
      <c r="B437" s="1" t="n"/>
      <c r="C437" s="1" t="n"/>
      <c r="D437" s="2"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22.5" customHeight="1">
      <c r="A438" s="1" t="n"/>
      <c r="B438" s="1" t="n"/>
      <c r="C438" s="1" t="n"/>
      <c r="D438" s="2"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22.5" customHeight="1">
      <c r="A439" s="1" t="n"/>
      <c r="B439" s="1" t="n"/>
      <c r="C439" s="1" t="n"/>
      <c r="D439" s="2"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22.5" customHeight="1">
      <c r="A440" s="1" t="n"/>
      <c r="B440" s="1" t="n"/>
      <c r="C440" s="1" t="n"/>
      <c r="D440" s="2"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22.5" customHeight="1">
      <c r="A441" s="1" t="n"/>
      <c r="B441" s="1" t="n"/>
      <c r="C441" s="1" t="n"/>
      <c r="D441" s="2"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22.5" customHeight="1">
      <c r="A442" s="1" t="n"/>
      <c r="B442" s="1" t="n"/>
      <c r="C442" s="1" t="n"/>
      <c r="D442" s="2"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22.5" customHeight="1">
      <c r="A443" s="1" t="n"/>
      <c r="B443" s="1" t="n"/>
      <c r="C443" s="1" t="n"/>
      <c r="D443" s="2"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22.5" customHeight="1">
      <c r="A444" s="1" t="n"/>
      <c r="B444" s="1" t="n"/>
      <c r="C444" s="1" t="n"/>
      <c r="D444" s="2"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22.5" customHeight="1">
      <c r="A445" s="1" t="n"/>
      <c r="B445" s="1" t="n"/>
      <c r="C445" s="1" t="n"/>
      <c r="D445" s="2"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22.5" customHeight="1">
      <c r="A446" s="1" t="n"/>
      <c r="B446" s="1" t="n"/>
      <c r="C446" s="1" t="n"/>
      <c r="D446" s="2"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22.5" customHeight="1">
      <c r="A447" s="1" t="n"/>
      <c r="B447" s="1" t="n"/>
      <c r="C447" s="1" t="n"/>
      <c r="D447" s="2"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22.5" customHeight="1">
      <c r="A448" s="1" t="n"/>
      <c r="B448" s="1" t="n"/>
      <c r="C448" s="1" t="n"/>
      <c r="D448" s="2"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22.5" customHeight="1">
      <c r="A449" s="1" t="n"/>
      <c r="B449" s="1" t="n"/>
      <c r="C449" s="1" t="n"/>
      <c r="D449" s="2"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22.5" customHeight="1">
      <c r="A450" s="1" t="n"/>
      <c r="B450" s="1" t="n"/>
      <c r="C450" s="1" t="n"/>
      <c r="D450" s="2"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22.5" customHeight="1">
      <c r="A451" s="1" t="n"/>
      <c r="B451" s="1" t="n"/>
      <c r="C451" s="1" t="n"/>
      <c r="D451" s="2"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22.5" customHeight="1">
      <c r="A452" s="1" t="n"/>
      <c r="B452" s="1" t="n"/>
      <c r="C452" s="1" t="n"/>
      <c r="D452" s="2"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22.5" customHeight="1">
      <c r="A453" s="1" t="n"/>
      <c r="B453" s="1" t="n"/>
      <c r="C453" s="1" t="n"/>
      <c r="D453" s="2"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22.5" customHeight="1">
      <c r="A454" s="1" t="n"/>
      <c r="B454" s="1" t="n"/>
      <c r="C454" s="1" t="n"/>
      <c r="D454" s="2"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22.5" customHeight="1">
      <c r="A455" s="1" t="n"/>
      <c r="B455" s="1" t="n"/>
      <c r="C455" s="1" t="n"/>
      <c r="D455" s="2"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22.5" customHeight="1">
      <c r="A456" s="1" t="n"/>
      <c r="B456" s="1" t="n"/>
      <c r="C456" s="1" t="n"/>
      <c r="D456" s="2"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22.5" customHeight="1">
      <c r="A457" s="1" t="n"/>
      <c r="B457" s="1" t="n"/>
      <c r="C457" s="1" t="n"/>
      <c r="D457" s="2"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22.5" customHeight="1">
      <c r="A458" s="1" t="n"/>
      <c r="B458" s="1" t="n"/>
      <c r="C458" s="1" t="n"/>
      <c r="D458" s="2"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22.5" customHeight="1">
      <c r="A459" s="1" t="n"/>
      <c r="B459" s="1" t="n"/>
      <c r="C459" s="1" t="n"/>
      <c r="D459" s="2"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22.5" customHeight="1">
      <c r="A460" s="1" t="n"/>
      <c r="B460" s="1" t="n"/>
      <c r="C460" s="1" t="n"/>
      <c r="D460" s="2"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22.5" customHeight="1">
      <c r="A461" s="1" t="n"/>
      <c r="B461" s="1" t="n"/>
      <c r="C461" s="1" t="n"/>
      <c r="D461" s="2"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22.5" customHeight="1">
      <c r="A462" s="1" t="n"/>
      <c r="B462" s="1" t="n"/>
      <c r="C462" s="1" t="n"/>
      <c r="D462" s="2"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22.5" customHeight="1">
      <c r="A463" s="1" t="n"/>
      <c r="B463" s="1" t="n"/>
      <c r="C463" s="1" t="n"/>
      <c r="D463" s="2"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22.5" customHeight="1">
      <c r="A464" s="1" t="n"/>
      <c r="B464" s="1" t="n"/>
      <c r="C464" s="1" t="n"/>
      <c r="D464" s="2"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22.5" customHeight="1">
      <c r="A465" s="1" t="n"/>
      <c r="B465" s="1" t="n"/>
      <c r="C465" s="1" t="n"/>
      <c r="D465" s="2"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22.5" customHeight="1">
      <c r="A466" s="1" t="n"/>
      <c r="B466" s="1" t="n"/>
      <c r="C466" s="1" t="n"/>
      <c r="D466" s="2"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22.5" customHeight="1">
      <c r="A467" s="1" t="n"/>
      <c r="B467" s="1" t="n"/>
      <c r="C467" s="1" t="n"/>
      <c r="D467" s="2"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22.5" customHeight="1">
      <c r="A468" s="1" t="n"/>
      <c r="B468" s="1" t="n"/>
      <c r="C468" s="1" t="n"/>
      <c r="D468" s="2"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22.5" customHeight="1">
      <c r="A469" s="1" t="n"/>
      <c r="B469" s="1" t="n"/>
      <c r="C469" s="1" t="n"/>
      <c r="D469" s="2"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22.5" customHeight="1">
      <c r="A470" s="1" t="n"/>
      <c r="B470" s="1" t="n"/>
      <c r="C470" s="1" t="n"/>
      <c r="D470" s="2"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22.5" customHeight="1">
      <c r="A471" s="1" t="n"/>
      <c r="B471" s="1" t="n"/>
      <c r="C471" s="1" t="n"/>
      <c r="D471" s="2"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22.5" customHeight="1">
      <c r="A472" s="1" t="n"/>
      <c r="B472" s="1" t="n"/>
      <c r="C472" s="1" t="n"/>
      <c r="D472" s="2"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22.5" customHeight="1">
      <c r="A473" s="1" t="n"/>
      <c r="B473" s="1" t="n"/>
      <c r="C473" s="1" t="n"/>
      <c r="D473" s="2"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22.5" customHeight="1">
      <c r="A474" s="1" t="n"/>
      <c r="B474" s="1" t="n"/>
      <c r="C474" s="1" t="n"/>
      <c r="D474" s="2"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22.5" customHeight="1">
      <c r="A475" s="1" t="n"/>
      <c r="B475" s="1" t="n"/>
      <c r="C475" s="1" t="n"/>
      <c r="D475" s="2"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22.5" customHeight="1">
      <c r="A476" s="1" t="n"/>
      <c r="B476" s="1" t="n"/>
      <c r="C476" s="1" t="n"/>
      <c r="D476" s="2"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22.5" customHeight="1">
      <c r="A477" s="1" t="n"/>
      <c r="B477" s="1" t="n"/>
      <c r="C477" s="1" t="n"/>
      <c r="D477" s="2"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22.5" customHeight="1">
      <c r="A478" s="1" t="n"/>
      <c r="B478" s="1" t="n"/>
      <c r="C478" s="1" t="n"/>
      <c r="D478" s="2"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22.5" customHeight="1">
      <c r="A479" s="1" t="n"/>
      <c r="B479" s="1" t="n"/>
      <c r="C479" s="1" t="n"/>
      <c r="D479" s="2"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22.5" customHeight="1">
      <c r="A480" s="1" t="n"/>
      <c r="B480" s="1" t="n"/>
      <c r="C480" s="1" t="n"/>
      <c r="D480" s="2"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22.5" customHeight="1">
      <c r="A481" s="1" t="n"/>
      <c r="B481" s="1" t="n"/>
      <c r="C481" s="1" t="n"/>
      <c r="D481" s="2"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22.5" customHeight="1">
      <c r="A482" s="1" t="n"/>
      <c r="B482" s="1" t="n"/>
      <c r="C482" s="1" t="n"/>
      <c r="D482" s="2"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22.5" customHeight="1">
      <c r="A483" s="1" t="n"/>
      <c r="B483" s="1" t="n"/>
      <c r="C483" s="1" t="n"/>
      <c r="D483" s="2"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22.5" customHeight="1">
      <c r="A484" s="1" t="n"/>
      <c r="B484" s="1" t="n"/>
      <c r="C484" s="1" t="n"/>
      <c r="D484" s="2"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22.5" customHeight="1">
      <c r="A485" s="1" t="n"/>
      <c r="B485" s="1" t="n"/>
      <c r="C485" s="1" t="n"/>
      <c r="D485" s="2"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22.5" customHeight="1">
      <c r="A486" s="1" t="n"/>
      <c r="B486" s="1" t="n"/>
      <c r="C486" s="1" t="n"/>
      <c r="D486" s="2"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22.5" customHeight="1">
      <c r="A487" s="1" t="n"/>
      <c r="B487" s="1" t="n"/>
      <c r="C487" s="1" t="n"/>
      <c r="D487" s="2"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22.5" customHeight="1">
      <c r="A488" s="1" t="n"/>
      <c r="B488" s="1" t="n"/>
      <c r="C488" s="1" t="n"/>
      <c r="D488" s="2"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22.5" customHeight="1">
      <c r="A489" s="1" t="n"/>
      <c r="B489" s="1" t="n"/>
      <c r="C489" s="1" t="n"/>
      <c r="D489" s="2"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22.5" customHeight="1">
      <c r="A490" s="1" t="n"/>
      <c r="B490" s="1" t="n"/>
      <c r="C490" s="1" t="n"/>
      <c r="D490" s="2"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22.5" customHeight="1">
      <c r="A491" s="1" t="n"/>
      <c r="B491" s="1" t="n"/>
      <c r="C491" s="1" t="n"/>
      <c r="D491" s="2"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22.5" customHeight="1">
      <c r="A492" s="1" t="n"/>
      <c r="B492" s="1" t="n"/>
      <c r="C492" s="1" t="n"/>
      <c r="D492" s="2"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22.5" customHeight="1">
      <c r="A493" s="1" t="n"/>
      <c r="B493" s="1" t="n"/>
      <c r="C493" s="1" t="n"/>
      <c r="D493" s="2"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22.5" customHeight="1">
      <c r="A494" s="1" t="n"/>
      <c r="B494" s="1" t="n"/>
      <c r="C494" s="1" t="n"/>
      <c r="D494" s="2"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22.5" customHeight="1">
      <c r="A495" s="1" t="n"/>
      <c r="B495" s="1" t="n"/>
      <c r="C495" s="1" t="n"/>
      <c r="D495" s="2"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22.5" customHeight="1">
      <c r="A496" s="1" t="n"/>
      <c r="B496" s="1" t="n"/>
      <c r="C496" s="1" t="n"/>
      <c r="D496" s="2"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22.5" customHeight="1">
      <c r="A497" s="1" t="n"/>
      <c r="B497" s="1" t="n"/>
      <c r="C497" s="1" t="n"/>
      <c r="D497" s="2"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22.5" customHeight="1">
      <c r="A498" s="1" t="n"/>
      <c r="B498" s="1" t="n"/>
      <c r="C498" s="1" t="n"/>
      <c r="D498" s="2"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22.5" customHeight="1">
      <c r="A499" s="1" t="n"/>
      <c r="B499" s="1" t="n"/>
      <c r="C499" s="1" t="n"/>
      <c r="D499" s="2"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22.5" customHeight="1">
      <c r="A500" s="1" t="n"/>
      <c r="B500" s="1" t="n"/>
      <c r="C500" s="1" t="n"/>
      <c r="D500" s="2"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22.5" customHeight="1">
      <c r="A501" s="1" t="n"/>
      <c r="B501" s="1" t="n"/>
      <c r="C501" s="1" t="n"/>
      <c r="D501" s="2"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22.5" customHeight="1">
      <c r="A502" s="1" t="n"/>
      <c r="B502" s="1" t="n"/>
      <c r="C502" s="1" t="n"/>
      <c r="D502" s="2"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22.5" customHeight="1">
      <c r="A503" s="1" t="n"/>
      <c r="B503" s="1" t="n"/>
      <c r="C503" s="1" t="n"/>
      <c r="D503" s="2"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22.5" customHeight="1">
      <c r="A504" s="1" t="n"/>
      <c r="B504" s="1" t="n"/>
      <c r="C504" s="1" t="n"/>
      <c r="D504" s="2"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22.5" customHeight="1">
      <c r="A505" s="1" t="n"/>
      <c r="B505" s="1" t="n"/>
      <c r="C505" s="1" t="n"/>
      <c r="D505" s="2"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22.5" customHeight="1">
      <c r="A506" s="1" t="n"/>
      <c r="B506" s="1" t="n"/>
      <c r="C506" s="1" t="n"/>
      <c r="D506" s="2"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22.5" customHeight="1">
      <c r="A507" s="1" t="n"/>
      <c r="B507" s="1" t="n"/>
      <c r="C507" s="1" t="n"/>
      <c r="D507" s="2"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22.5" customHeight="1">
      <c r="A508" s="1" t="n"/>
      <c r="B508" s="1" t="n"/>
      <c r="C508" s="1" t="n"/>
      <c r="D508" s="2"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22.5" customHeight="1">
      <c r="A509" s="1" t="n"/>
      <c r="B509" s="1" t="n"/>
      <c r="C509" s="1" t="n"/>
      <c r="D509" s="2"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22.5" customHeight="1">
      <c r="A510" s="1" t="n"/>
      <c r="B510" s="1" t="n"/>
      <c r="C510" s="1" t="n"/>
      <c r="D510" s="2"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22.5" customHeight="1">
      <c r="A511" s="1" t="n"/>
      <c r="B511" s="1" t="n"/>
      <c r="C511" s="1" t="n"/>
      <c r="D511" s="2"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22.5" customHeight="1">
      <c r="A512" s="1" t="n"/>
      <c r="B512" s="1" t="n"/>
      <c r="C512" s="1" t="n"/>
      <c r="D512" s="2"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22.5" customHeight="1">
      <c r="A513" s="1" t="n"/>
      <c r="B513" s="1" t="n"/>
      <c r="C513" s="1" t="n"/>
      <c r="D513" s="2"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22.5" customHeight="1">
      <c r="A514" s="1" t="n"/>
      <c r="B514" s="1" t="n"/>
      <c r="C514" s="1" t="n"/>
      <c r="D514" s="2"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22.5" customHeight="1">
      <c r="A515" s="1" t="n"/>
      <c r="B515" s="1" t="n"/>
      <c r="C515" s="1" t="n"/>
      <c r="D515" s="2"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22.5" customHeight="1">
      <c r="A516" s="1" t="n"/>
      <c r="B516" s="1" t="n"/>
      <c r="C516" s="1" t="n"/>
      <c r="D516" s="2"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22.5" customHeight="1">
      <c r="A517" s="1" t="n"/>
      <c r="B517" s="1" t="n"/>
      <c r="C517" s="1" t="n"/>
      <c r="D517" s="2"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22.5" customHeight="1">
      <c r="A518" s="1" t="n"/>
      <c r="B518" s="1" t="n"/>
      <c r="C518" s="1" t="n"/>
      <c r="D518" s="2"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22.5" customHeight="1">
      <c r="A519" s="1" t="n"/>
      <c r="B519" s="1" t="n"/>
      <c r="C519" s="1" t="n"/>
      <c r="D519" s="2"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22.5" customHeight="1">
      <c r="A520" s="1" t="n"/>
      <c r="B520" s="1" t="n"/>
      <c r="C520" s="1" t="n"/>
      <c r="D520" s="2"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22.5" customHeight="1">
      <c r="A521" s="1" t="n"/>
      <c r="B521" s="1" t="n"/>
      <c r="C521" s="1" t="n"/>
      <c r="D521" s="2"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22.5" customHeight="1">
      <c r="A522" s="1" t="n"/>
      <c r="B522" s="1" t="n"/>
      <c r="C522" s="1" t="n"/>
      <c r="D522" s="2"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22.5" customHeight="1">
      <c r="A523" s="1" t="n"/>
      <c r="B523" s="1" t="n"/>
      <c r="C523" s="1" t="n"/>
      <c r="D523" s="2"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22.5" customHeight="1">
      <c r="A524" s="1" t="n"/>
      <c r="B524" s="1" t="n"/>
      <c r="C524" s="1" t="n"/>
      <c r="D524" s="2"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22.5" customHeight="1">
      <c r="A525" s="1" t="n"/>
      <c r="B525" s="1" t="n"/>
      <c r="C525" s="1" t="n"/>
      <c r="D525" s="2"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22.5" customHeight="1">
      <c r="A526" s="1" t="n"/>
      <c r="B526" s="1" t="n"/>
      <c r="C526" s="1" t="n"/>
      <c r="D526" s="2"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22.5" customHeight="1">
      <c r="A527" s="1" t="n"/>
      <c r="B527" s="1" t="n"/>
      <c r="C527" s="1" t="n"/>
      <c r="D527" s="2"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22.5" customHeight="1">
      <c r="A528" s="1" t="n"/>
      <c r="B528" s="1" t="n"/>
      <c r="C528" s="1" t="n"/>
      <c r="D528" s="2"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22.5" customHeight="1">
      <c r="A529" s="1" t="n"/>
      <c r="B529" s="1" t="n"/>
      <c r="C529" s="1" t="n"/>
      <c r="D529" s="2"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22.5" customHeight="1">
      <c r="A530" s="1" t="n"/>
      <c r="B530" s="1" t="n"/>
      <c r="C530" s="1" t="n"/>
      <c r="D530" s="2"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22.5" customHeight="1">
      <c r="A531" s="1" t="n"/>
      <c r="B531" s="1" t="n"/>
      <c r="C531" s="1" t="n"/>
      <c r="D531" s="2"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22.5" customHeight="1">
      <c r="A532" s="1" t="n"/>
      <c r="B532" s="1" t="n"/>
      <c r="C532" s="1" t="n"/>
      <c r="D532" s="2"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22.5" customHeight="1">
      <c r="A533" s="1" t="n"/>
      <c r="B533" s="1" t="n"/>
      <c r="C533" s="1" t="n"/>
      <c r="D533" s="2"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22.5" customHeight="1">
      <c r="A534" s="1" t="n"/>
      <c r="B534" s="1" t="n"/>
      <c r="C534" s="1" t="n"/>
      <c r="D534" s="2"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22.5" customHeight="1">
      <c r="A535" s="1" t="n"/>
      <c r="B535" s="1" t="n"/>
      <c r="C535" s="1" t="n"/>
      <c r="D535" s="2"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22.5" customHeight="1">
      <c r="A536" s="1" t="n"/>
      <c r="B536" s="1" t="n"/>
      <c r="C536" s="1" t="n"/>
      <c r="D536" s="2"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22.5" customHeight="1">
      <c r="A537" s="1" t="n"/>
      <c r="B537" s="1" t="n"/>
      <c r="C537" s="1" t="n"/>
      <c r="D537" s="2"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22.5" customHeight="1">
      <c r="A538" s="1" t="n"/>
      <c r="B538" s="1" t="n"/>
      <c r="C538" s="1" t="n"/>
      <c r="D538" s="2"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22.5" customHeight="1">
      <c r="A539" s="1" t="n"/>
      <c r="B539" s="1" t="n"/>
      <c r="C539" s="1" t="n"/>
      <c r="D539" s="2"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22.5" customHeight="1">
      <c r="A540" s="1" t="n"/>
      <c r="B540" s="1" t="n"/>
      <c r="C540" s="1" t="n"/>
      <c r="D540" s="2"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22.5" customHeight="1">
      <c r="A541" s="1" t="n"/>
      <c r="B541" s="1" t="n"/>
      <c r="C541" s="1" t="n"/>
      <c r="D541" s="2"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22.5" customHeight="1">
      <c r="A542" s="1" t="n"/>
      <c r="B542" s="1" t="n"/>
      <c r="C542" s="1" t="n"/>
      <c r="D542" s="2"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22.5" customHeight="1">
      <c r="A543" s="1" t="n"/>
      <c r="B543" s="1" t="n"/>
      <c r="C543" s="1" t="n"/>
      <c r="D543" s="2"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22.5" customHeight="1">
      <c r="A544" s="1" t="n"/>
      <c r="B544" s="1" t="n"/>
      <c r="C544" s="1" t="n"/>
      <c r="D544" s="2"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22.5" customHeight="1">
      <c r="A545" s="1" t="n"/>
      <c r="B545" s="1" t="n"/>
      <c r="C545" s="1" t="n"/>
      <c r="D545" s="2"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22.5" customHeight="1">
      <c r="A546" s="1" t="n"/>
      <c r="B546" s="1" t="n"/>
      <c r="C546" s="1" t="n"/>
      <c r="D546" s="2"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22.5" customHeight="1">
      <c r="A547" s="1" t="n"/>
      <c r="B547" s="1" t="n"/>
      <c r="C547" s="1" t="n"/>
      <c r="D547" s="2"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22.5" customHeight="1">
      <c r="A548" s="1" t="n"/>
      <c r="B548" s="1" t="n"/>
      <c r="C548" s="1" t="n"/>
      <c r="D548" s="2"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22.5" customHeight="1">
      <c r="A549" s="1" t="n"/>
      <c r="B549" s="1" t="n"/>
      <c r="C549" s="1" t="n"/>
      <c r="D549" s="2"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22.5" customHeight="1">
      <c r="A550" s="1" t="n"/>
      <c r="B550" s="1" t="n"/>
      <c r="C550" s="1" t="n"/>
      <c r="D550" s="2"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22.5" customHeight="1">
      <c r="A551" s="1" t="n"/>
      <c r="B551" s="1" t="n"/>
      <c r="C551" s="1" t="n"/>
      <c r="D551" s="2"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22.5" customHeight="1">
      <c r="A552" s="1" t="n"/>
      <c r="B552" s="1" t="n"/>
      <c r="C552" s="1" t="n"/>
      <c r="D552" s="2"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22.5" customHeight="1">
      <c r="A553" s="1" t="n"/>
      <c r="B553" s="1" t="n"/>
      <c r="C553" s="1" t="n"/>
      <c r="D553" s="2"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22.5" customHeight="1">
      <c r="A554" s="1" t="n"/>
      <c r="B554" s="1" t="n"/>
      <c r="C554" s="1" t="n"/>
      <c r="D554" s="2"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22.5" customHeight="1">
      <c r="A555" s="1" t="n"/>
      <c r="B555" s="1" t="n"/>
      <c r="C555" s="1" t="n"/>
      <c r="D555" s="2"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22.5" customHeight="1">
      <c r="A556" s="1" t="n"/>
      <c r="B556" s="1" t="n"/>
      <c r="C556" s="1" t="n"/>
      <c r="D556" s="2"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22.5" customHeight="1">
      <c r="A557" s="1" t="n"/>
      <c r="B557" s="1" t="n"/>
      <c r="C557" s="1" t="n"/>
      <c r="D557" s="2"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22.5" customHeight="1">
      <c r="A558" s="1" t="n"/>
      <c r="B558" s="1" t="n"/>
      <c r="C558" s="1" t="n"/>
      <c r="D558" s="2"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22.5" customHeight="1">
      <c r="A559" s="1" t="n"/>
      <c r="B559" s="1" t="n"/>
      <c r="C559" s="1" t="n"/>
      <c r="D559" s="2"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22.5" customHeight="1">
      <c r="A560" s="1" t="n"/>
      <c r="B560" s="1" t="n"/>
      <c r="C560" s="1" t="n"/>
      <c r="D560" s="2"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22.5" customHeight="1">
      <c r="A561" s="1" t="n"/>
      <c r="B561" s="1" t="n"/>
      <c r="C561" s="1" t="n"/>
      <c r="D561" s="2"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22.5" customHeight="1">
      <c r="A562" s="1" t="n"/>
      <c r="B562" s="1" t="n"/>
      <c r="C562" s="1" t="n"/>
      <c r="D562" s="2"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22.5" customHeight="1">
      <c r="A563" s="1" t="n"/>
      <c r="B563" s="1" t="n"/>
      <c r="C563" s="1" t="n"/>
      <c r="D563" s="2"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22.5" customHeight="1">
      <c r="A564" s="1" t="n"/>
      <c r="B564" s="1" t="n"/>
      <c r="C564" s="1" t="n"/>
      <c r="D564" s="2"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22.5" customHeight="1">
      <c r="A565" s="1" t="n"/>
      <c r="B565" s="1" t="n"/>
      <c r="C565" s="1" t="n"/>
      <c r="D565" s="2"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22.5" customHeight="1">
      <c r="A566" s="1" t="n"/>
      <c r="B566" s="1" t="n"/>
      <c r="C566" s="1" t="n"/>
      <c r="D566" s="2"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22.5" customHeight="1">
      <c r="A567" s="1" t="n"/>
      <c r="B567" s="1" t="n"/>
      <c r="C567" s="1" t="n"/>
      <c r="D567" s="2"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22.5" customHeight="1">
      <c r="A568" s="1" t="n"/>
      <c r="B568" s="1" t="n"/>
      <c r="C568" s="1" t="n"/>
      <c r="D568" s="2"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22.5" customHeight="1">
      <c r="A569" s="1" t="n"/>
      <c r="B569" s="1" t="n"/>
      <c r="C569" s="1" t="n"/>
      <c r="D569" s="2"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22.5" customHeight="1">
      <c r="A570" s="1" t="n"/>
      <c r="B570" s="1" t="n"/>
      <c r="C570" s="1" t="n"/>
      <c r="D570" s="2"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22.5" customHeight="1">
      <c r="A571" s="1" t="n"/>
      <c r="B571" s="1" t="n"/>
      <c r="C571" s="1" t="n"/>
      <c r="D571" s="2"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22.5" customHeight="1">
      <c r="A572" s="1" t="n"/>
      <c r="B572" s="1" t="n"/>
      <c r="C572" s="1" t="n"/>
      <c r="D572" s="2"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22.5" customHeight="1">
      <c r="A573" s="1" t="n"/>
      <c r="B573" s="1" t="n"/>
      <c r="C573" s="1" t="n"/>
      <c r="D573" s="2"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22.5" customHeight="1">
      <c r="A574" s="1" t="n"/>
      <c r="B574" s="1" t="n"/>
      <c r="C574" s="1" t="n"/>
      <c r="D574" s="2"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22.5" customHeight="1">
      <c r="A575" s="1" t="n"/>
      <c r="B575" s="1" t="n"/>
      <c r="C575" s="1" t="n"/>
      <c r="D575" s="2"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22.5" customHeight="1">
      <c r="A576" s="1" t="n"/>
      <c r="B576" s="1" t="n"/>
      <c r="C576" s="1" t="n"/>
      <c r="D576" s="2"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22.5" customHeight="1">
      <c r="A577" s="1" t="n"/>
      <c r="B577" s="1" t="n"/>
      <c r="C577" s="1" t="n"/>
      <c r="D577" s="2"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22.5" customHeight="1">
      <c r="A578" s="1" t="n"/>
      <c r="B578" s="1" t="n"/>
      <c r="C578" s="1" t="n"/>
      <c r="D578" s="2"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22.5" customHeight="1">
      <c r="A579" s="1" t="n"/>
      <c r="B579" s="1" t="n"/>
      <c r="C579" s="1" t="n"/>
      <c r="D579" s="2"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22.5" customHeight="1">
      <c r="A580" s="1" t="n"/>
      <c r="B580" s="1" t="n"/>
      <c r="C580" s="1" t="n"/>
      <c r="D580" s="2"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22.5" customHeight="1">
      <c r="A581" s="1" t="n"/>
      <c r="B581" s="1" t="n"/>
      <c r="C581" s="1" t="n"/>
      <c r="D581" s="2"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22.5" customHeight="1">
      <c r="A582" s="1" t="n"/>
      <c r="B582" s="1" t="n"/>
      <c r="C582" s="1" t="n"/>
      <c r="D582" s="2"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22.5" customHeight="1">
      <c r="A583" s="1" t="n"/>
      <c r="B583" s="1" t="n"/>
      <c r="C583" s="1" t="n"/>
      <c r="D583" s="2"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22.5" customHeight="1">
      <c r="A584" s="1" t="n"/>
      <c r="B584" s="1" t="n"/>
      <c r="C584" s="1" t="n"/>
      <c r="D584" s="2"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22.5" customHeight="1">
      <c r="A585" s="1" t="n"/>
      <c r="B585" s="1" t="n"/>
      <c r="C585" s="1" t="n"/>
      <c r="D585" s="2"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22.5" customHeight="1">
      <c r="A586" s="1" t="n"/>
      <c r="B586" s="1" t="n"/>
      <c r="C586" s="1" t="n"/>
      <c r="D586" s="2"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22.5" customHeight="1">
      <c r="A587" s="1" t="n"/>
      <c r="B587" s="1" t="n"/>
      <c r="C587" s="1" t="n"/>
      <c r="D587" s="2"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22.5" customHeight="1">
      <c r="A588" s="1" t="n"/>
      <c r="B588" s="1" t="n"/>
      <c r="C588" s="1" t="n"/>
      <c r="D588" s="2"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22.5" customHeight="1">
      <c r="A589" s="1" t="n"/>
      <c r="B589" s="1" t="n"/>
      <c r="C589" s="1" t="n"/>
      <c r="D589" s="2"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22.5" customHeight="1">
      <c r="A590" s="1" t="n"/>
      <c r="B590" s="1" t="n"/>
      <c r="C590" s="1" t="n"/>
      <c r="D590" s="2"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22.5" customHeight="1">
      <c r="A591" s="1" t="n"/>
      <c r="B591" s="1" t="n"/>
      <c r="C591" s="1" t="n"/>
      <c r="D591" s="2"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22.5" customHeight="1">
      <c r="A592" s="1" t="n"/>
      <c r="B592" s="1" t="n"/>
      <c r="C592" s="1" t="n"/>
      <c r="D592" s="2"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22.5" customHeight="1">
      <c r="A593" s="1" t="n"/>
      <c r="B593" s="1" t="n"/>
      <c r="C593" s="1" t="n"/>
      <c r="D593" s="2"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22.5" customHeight="1">
      <c r="A594" s="1" t="n"/>
      <c r="B594" s="1" t="n"/>
      <c r="C594" s="1" t="n"/>
      <c r="D594" s="2"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22.5" customHeight="1">
      <c r="A595" s="1" t="n"/>
      <c r="B595" s="1" t="n"/>
      <c r="C595" s="1" t="n"/>
      <c r="D595" s="2"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22.5" customHeight="1">
      <c r="A596" s="1" t="n"/>
      <c r="B596" s="1" t="n"/>
      <c r="C596" s="1" t="n"/>
      <c r="D596" s="2"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22.5" customHeight="1">
      <c r="A597" s="1" t="n"/>
      <c r="B597" s="1" t="n"/>
      <c r="C597" s="1" t="n"/>
      <c r="D597" s="2"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22.5" customHeight="1">
      <c r="A598" s="1" t="n"/>
      <c r="B598" s="1" t="n"/>
      <c r="C598" s="1" t="n"/>
      <c r="D598" s="2"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22.5" customHeight="1">
      <c r="A599" s="1" t="n"/>
      <c r="B599" s="1" t="n"/>
      <c r="C599" s="1" t="n"/>
      <c r="D599" s="2"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22.5" customHeight="1">
      <c r="A600" s="1" t="n"/>
      <c r="B600" s="1" t="n"/>
      <c r="C600" s="1" t="n"/>
      <c r="D600" s="2"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22.5" customHeight="1">
      <c r="A601" s="1" t="n"/>
      <c r="B601" s="1" t="n"/>
      <c r="C601" s="1" t="n"/>
      <c r="D601" s="2"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22.5" customHeight="1">
      <c r="A602" s="1" t="n"/>
      <c r="B602" s="1" t="n"/>
      <c r="C602" s="1" t="n"/>
      <c r="D602" s="2"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22.5" customHeight="1">
      <c r="A603" s="1" t="n"/>
      <c r="B603" s="1" t="n"/>
      <c r="C603" s="1" t="n"/>
      <c r="D603" s="2"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22.5" customHeight="1">
      <c r="A604" s="1" t="n"/>
      <c r="B604" s="1" t="n"/>
      <c r="C604" s="1" t="n"/>
      <c r="D604" s="2"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22.5" customHeight="1">
      <c r="A605" s="1" t="n"/>
      <c r="B605" s="1" t="n"/>
      <c r="C605" s="1" t="n"/>
      <c r="D605" s="2"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22.5" customHeight="1">
      <c r="A606" s="1" t="n"/>
      <c r="B606" s="1" t="n"/>
      <c r="C606" s="1" t="n"/>
      <c r="D606" s="2"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22.5" customHeight="1">
      <c r="A607" s="1" t="n"/>
      <c r="B607" s="1" t="n"/>
      <c r="C607" s="1" t="n"/>
      <c r="D607" s="2"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22.5" customHeight="1">
      <c r="A608" s="1" t="n"/>
      <c r="B608" s="1" t="n"/>
      <c r="C608" s="1" t="n"/>
      <c r="D608" s="2"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22.5" customHeight="1">
      <c r="A609" s="1" t="n"/>
      <c r="B609" s="1" t="n"/>
      <c r="C609" s="1" t="n"/>
      <c r="D609" s="2"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22.5" customHeight="1">
      <c r="A610" s="1" t="n"/>
      <c r="B610" s="1" t="n"/>
      <c r="C610" s="1" t="n"/>
      <c r="D610" s="2"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22.5" customHeight="1">
      <c r="A611" s="1" t="n"/>
      <c r="B611" s="1" t="n"/>
      <c r="C611" s="1" t="n"/>
      <c r="D611" s="2"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22.5" customHeight="1">
      <c r="A612" s="1" t="n"/>
      <c r="B612" s="1" t="n"/>
      <c r="C612" s="1" t="n"/>
      <c r="D612" s="2"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22.5" customHeight="1">
      <c r="A613" s="1" t="n"/>
      <c r="B613" s="1" t="n"/>
      <c r="C613" s="1" t="n"/>
      <c r="D613" s="2"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22.5" customHeight="1">
      <c r="A614" s="1" t="n"/>
      <c r="B614" s="1" t="n"/>
      <c r="C614" s="1" t="n"/>
      <c r="D614" s="2"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22.5" customHeight="1">
      <c r="A615" s="1" t="n"/>
      <c r="B615" s="1" t="n"/>
      <c r="C615" s="1" t="n"/>
      <c r="D615" s="2"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22.5" customHeight="1">
      <c r="A616" s="1" t="n"/>
      <c r="B616" s="1" t="n"/>
      <c r="C616" s="1" t="n"/>
      <c r="D616" s="2"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22.5" customHeight="1">
      <c r="A617" s="1" t="n"/>
      <c r="B617" s="1" t="n"/>
      <c r="C617" s="1" t="n"/>
      <c r="D617" s="2"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22.5" customHeight="1">
      <c r="A618" s="1" t="n"/>
      <c r="B618" s="1" t="n"/>
      <c r="C618" s="1" t="n"/>
      <c r="D618" s="2"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22.5" customHeight="1">
      <c r="A619" s="1" t="n"/>
      <c r="B619" s="1" t="n"/>
      <c r="C619" s="1" t="n"/>
      <c r="D619" s="2"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22.5" customHeight="1">
      <c r="A620" s="1" t="n"/>
      <c r="B620" s="1" t="n"/>
      <c r="C620" s="1" t="n"/>
      <c r="D620" s="2"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22.5" customHeight="1">
      <c r="A621" s="1" t="n"/>
      <c r="B621" s="1" t="n"/>
      <c r="C621" s="1" t="n"/>
      <c r="D621" s="2"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22.5" customHeight="1">
      <c r="A622" s="1" t="n"/>
      <c r="B622" s="1" t="n"/>
      <c r="C622" s="1" t="n"/>
      <c r="D622" s="2"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22.5" customHeight="1">
      <c r="A623" s="1" t="n"/>
      <c r="B623" s="1" t="n"/>
      <c r="C623" s="1" t="n"/>
      <c r="D623" s="2"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22.5" customHeight="1">
      <c r="A624" s="1" t="n"/>
      <c r="B624" s="1" t="n"/>
      <c r="C624" s="1" t="n"/>
      <c r="D624" s="2"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22.5" customHeight="1">
      <c r="A625" s="1" t="n"/>
      <c r="B625" s="1" t="n"/>
      <c r="C625" s="1" t="n"/>
      <c r="D625" s="2"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22.5" customHeight="1">
      <c r="A626" s="1" t="n"/>
      <c r="B626" s="1" t="n"/>
      <c r="C626" s="1" t="n"/>
      <c r="D626" s="2"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22.5" customHeight="1">
      <c r="A627" s="1" t="n"/>
      <c r="B627" s="1" t="n"/>
      <c r="C627" s="1" t="n"/>
      <c r="D627" s="2"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22.5" customHeight="1">
      <c r="A628" s="1" t="n"/>
      <c r="B628" s="1" t="n"/>
      <c r="C628" s="1" t="n"/>
      <c r="D628" s="2"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22.5" customHeight="1">
      <c r="A629" s="1" t="n"/>
      <c r="B629" s="1" t="n"/>
      <c r="C629" s="1" t="n"/>
      <c r="D629" s="2"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22.5" customHeight="1">
      <c r="A630" s="1" t="n"/>
      <c r="B630" s="1" t="n"/>
      <c r="C630" s="1" t="n"/>
      <c r="D630" s="2"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22.5" customHeight="1">
      <c r="A631" s="1" t="n"/>
      <c r="B631" s="1" t="n"/>
      <c r="C631" s="1" t="n"/>
      <c r="D631" s="2"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22.5" customHeight="1">
      <c r="A632" s="1" t="n"/>
      <c r="B632" s="1" t="n"/>
      <c r="C632" s="1" t="n"/>
      <c r="D632" s="2"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22.5" customHeight="1">
      <c r="A633" s="1" t="n"/>
      <c r="B633" s="1" t="n"/>
      <c r="C633" s="1" t="n"/>
      <c r="D633" s="2"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22.5" customHeight="1">
      <c r="A634" s="1" t="n"/>
      <c r="B634" s="1" t="n"/>
      <c r="C634" s="1" t="n"/>
      <c r="D634" s="2"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22.5" customHeight="1">
      <c r="A635" s="1" t="n"/>
      <c r="B635" s="1" t="n"/>
      <c r="C635" s="1" t="n"/>
      <c r="D635" s="2"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22.5" customHeight="1">
      <c r="A636" s="1" t="n"/>
      <c r="B636" s="1" t="n"/>
      <c r="C636" s="1" t="n"/>
      <c r="D636" s="2"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22.5" customHeight="1">
      <c r="A637" s="1" t="n"/>
      <c r="B637" s="1" t="n"/>
      <c r="C637" s="1" t="n"/>
      <c r="D637" s="2"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22.5" customHeight="1">
      <c r="A638" s="1" t="n"/>
      <c r="B638" s="1" t="n"/>
      <c r="C638" s="1" t="n"/>
      <c r="D638" s="2"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22.5" customHeight="1">
      <c r="A639" s="1" t="n"/>
      <c r="B639" s="1" t="n"/>
      <c r="C639" s="1" t="n"/>
      <c r="D639" s="2"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22.5" customHeight="1">
      <c r="A640" s="1" t="n"/>
      <c r="B640" s="1" t="n"/>
      <c r="C640" s="1" t="n"/>
      <c r="D640" s="2"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22.5" customHeight="1">
      <c r="A641" s="1" t="n"/>
      <c r="B641" s="1" t="n"/>
      <c r="C641" s="1" t="n"/>
      <c r="D641" s="2"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22.5" customHeight="1">
      <c r="A642" s="1" t="n"/>
      <c r="B642" s="1" t="n"/>
      <c r="C642" s="1" t="n"/>
      <c r="D642" s="2"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22.5" customHeight="1">
      <c r="A643" s="1" t="n"/>
      <c r="B643" s="1" t="n"/>
      <c r="C643" s="1" t="n"/>
      <c r="D643" s="2"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22.5" customHeight="1">
      <c r="A644" s="1" t="n"/>
      <c r="B644" s="1" t="n"/>
      <c r="C644" s="1" t="n"/>
      <c r="D644" s="2"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22.5" customHeight="1">
      <c r="A645" s="1" t="n"/>
      <c r="B645" s="1" t="n"/>
      <c r="C645" s="1" t="n"/>
      <c r="D645" s="2"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22.5" customHeight="1">
      <c r="A646" s="1" t="n"/>
      <c r="B646" s="1" t="n"/>
      <c r="C646" s="1" t="n"/>
      <c r="D646" s="2"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22.5" customHeight="1">
      <c r="A647" s="1" t="n"/>
      <c r="B647" s="1" t="n"/>
      <c r="C647" s="1" t="n"/>
      <c r="D647" s="2"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22.5" customHeight="1">
      <c r="A648" s="1" t="n"/>
      <c r="B648" s="1" t="n"/>
      <c r="C648" s="1" t="n"/>
      <c r="D648" s="2"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22.5" customHeight="1">
      <c r="A649" s="1" t="n"/>
      <c r="B649" s="1" t="n"/>
      <c r="C649" s="1" t="n"/>
      <c r="D649" s="2"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22.5" customHeight="1">
      <c r="A650" s="1" t="n"/>
      <c r="B650" s="1" t="n"/>
      <c r="C650" s="1" t="n"/>
      <c r="D650" s="2"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22.5" customHeight="1">
      <c r="A651" s="1" t="n"/>
      <c r="B651" s="1" t="n"/>
      <c r="C651" s="1" t="n"/>
      <c r="D651" s="2"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22.5" customHeight="1">
      <c r="A652" s="1" t="n"/>
      <c r="B652" s="1" t="n"/>
      <c r="C652" s="1" t="n"/>
      <c r="D652" s="2"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22.5" customHeight="1">
      <c r="A653" s="1" t="n"/>
      <c r="B653" s="1" t="n"/>
      <c r="C653" s="1" t="n"/>
      <c r="D653" s="2"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22.5" customHeight="1">
      <c r="A654" s="1" t="n"/>
      <c r="B654" s="1" t="n"/>
      <c r="C654" s="1" t="n"/>
      <c r="D654" s="2"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22.5" customHeight="1">
      <c r="A655" s="1" t="n"/>
      <c r="B655" s="1" t="n"/>
      <c r="C655" s="1" t="n"/>
      <c r="D655" s="2"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22.5" customHeight="1">
      <c r="A656" s="1" t="n"/>
      <c r="B656" s="1" t="n"/>
      <c r="C656" s="1" t="n"/>
      <c r="D656" s="2"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22.5" customHeight="1">
      <c r="A657" s="1" t="n"/>
      <c r="B657" s="1" t="n"/>
      <c r="C657" s="1" t="n"/>
      <c r="D657" s="2"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22.5" customHeight="1">
      <c r="A658" s="1" t="n"/>
      <c r="B658" s="1" t="n"/>
      <c r="C658" s="1" t="n"/>
      <c r="D658" s="2"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22.5" customHeight="1">
      <c r="A659" s="1" t="n"/>
      <c r="B659" s="1" t="n"/>
      <c r="C659" s="1" t="n"/>
      <c r="D659" s="2"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22.5" customHeight="1">
      <c r="A660" s="1" t="n"/>
      <c r="B660" s="1" t="n"/>
      <c r="C660" s="1" t="n"/>
      <c r="D660" s="2"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22.5" customHeight="1">
      <c r="A661" s="1" t="n"/>
      <c r="B661" s="1" t="n"/>
      <c r="C661" s="1" t="n"/>
      <c r="D661" s="2"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22.5" customHeight="1">
      <c r="A662" s="1" t="n"/>
      <c r="B662" s="1" t="n"/>
      <c r="C662" s="1" t="n"/>
      <c r="D662" s="2"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22.5" customHeight="1">
      <c r="A663" s="1" t="n"/>
      <c r="B663" s="1" t="n"/>
      <c r="C663" s="1" t="n"/>
      <c r="D663" s="2"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22.5" customHeight="1">
      <c r="A664" s="1" t="n"/>
      <c r="B664" s="1" t="n"/>
      <c r="C664" s="1" t="n"/>
      <c r="D664" s="2"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22.5" customHeight="1">
      <c r="A665" s="1" t="n"/>
      <c r="B665" s="1" t="n"/>
      <c r="C665" s="1" t="n"/>
      <c r="D665" s="2"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22.5" customHeight="1">
      <c r="A666" s="1" t="n"/>
      <c r="B666" s="1" t="n"/>
      <c r="C666" s="1" t="n"/>
      <c r="D666" s="2"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22.5" customHeight="1">
      <c r="A667" s="1" t="n"/>
      <c r="B667" s="1" t="n"/>
      <c r="C667" s="1" t="n"/>
      <c r="D667" s="2"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22.5" customHeight="1">
      <c r="A668" s="1" t="n"/>
      <c r="B668" s="1" t="n"/>
      <c r="C668" s="1" t="n"/>
      <c r="D668" s="2"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22.5" customHeight="1">
      <c r="A669" s="1" t="n"/>
      <c r="B669" s="1" t="n"/>
      <c r="C669" s="1" t="n"/>
      <c r="D669" s="2"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22.5" customHeight="1">
      <c r="A670" s="1" t="n"/>
      <c r="B670" s="1" t="n"/>
      <c r="C670" s="1" t="n"/>
      <c r="D670" s="2"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22.5" customHeight="1">
      <c r="A671" s="1" t="n"/>
      <c r="B671" s="1" t="n"/>
      <c r="C671" s="1" t="n"/>
      <c r="D671" s="2"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22.5" customHeight="1">
      <c r="A672" s="1" t="n"/>
      <c r="B672" s="1" t="n"/>
      <c r="C672" s="1" t="n"/>
      <c r="D672" s="2"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22.5" customHeight="1">
      <c r="A673" s="1" t="n"/>
      <c r="B673" s="1" t="n"/>
      <c r="C673" s="1" t="n"/>
      <c r="D673" s="2"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22.5" customHeight="1">
      <c r="A674" s="1" t="n"/>
      <c r="B674" s="1" t="n"/>
      <c r="C674" s="1" t="n"/>
      <c r="D674" s="2"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22.5" customHeight="1">
      <c r="A675" s="1" t="n"/>
      <c r="B675" s="1" t="n"/>
      <c r="C675" s="1" t="n"/>
      <c r="D675" s="2"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22.5" customHeight="1">
      <c r="A676" s="1" t="n"/>
      <c r="B676" s="1" t="n"/>
      <c r="C676" s="1" t="n"/>
      <c r="D676" s="2"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22.5" customHeight="1">
      <c r="A677" s="1" t="n"/>
      <c r="B677" s="1" t="n"/>
      <c r="C677" s="1" t="n"/>
      <c r="D677" s="2"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22.5" customHeight="1">
      <c r="A678" s="1" t="n"/>
      <c r="B678" s="1" t="n"/>
      <c r="C678" s="1" t="n"/>
      <c r="D678" s="2"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22.5" customHeight="1">
      <c r="A679" s="1" t="n"/>
      <c r="B679" s="1" t="n"/>
      <c r="C679" s="1" t="n"/>
      <c r="D679" s="2"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22.5" customHeight="1">
      <c r="A680" s="1" t="n"/>
      <c r="B680" s="1" t="n"/>
      <c r="C680" s="1" t="n"/>
      <c r="D680" s="2"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22.5" customHeight="1">
      <c r="A681" s="1" t="n"/>
      <c r="B681" s="1" t="n"/>
      <c r="C681" s="1" t="n"/>
      <c r="D681" s="2"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22.5" customHeight="1">
      <c r="A682" s="1" t="n"/>
      <c r="B682" s="1" t="n"/>
      <c r="C682" s="1" t="n"/>
      <c r="D682" s="2"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22.5" customHeight="1">
      <c r="A683" s="1" t="n"/>
      <c r="B683" s="1" t="n"/>
      <c r="C683" s="1" t="n"/>
      <c r="D683" s="2"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22.5" customHeight="1">
      <c r="A684" s="1" t="n"/>
      <c r="B684" s="1" t="n"/>
      <c r="C684" s="1" t="n"/>
      <c r="D684" s="2"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22.5" customHeight="1">
      <c r="A685" s="1" t="n"/>
      <c r="B685" s="1" t="n"/>
      <c r="C685" s="1" t="n"/>
      <c r="D685" s="2"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22.5" customHeight="1">
      <c r="A686" s="1" t="n"/>
      <c r="B686" s="1" t="n"/>
      <c r="C686" s="1" t="n"/>
      <c r="D686" s="2"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22.5" customHeight="1">
      <c r="A687" s="1" t="n"/>
      <c r="B687" s="1" t="n"/>
      <c r="C687" s="1" t="n"/>
      <c r="D687" s="2"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22.5" customHeight="1">
      <c r="A688" s="1" t="n"/>
      <c r="B688" s="1" t="n"/>
      <c r="C688" s="1" t="n"/>
      <c r="D688" s="2"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22.5" customHeight="1">
      <c r="A689" s="1" t="n"/>
      <c r="B689" s="1" t="n"/>
      <c r="C689" s="1" t="n"/>
      <c r="D689" s="2"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22.5" customHeight="1">
      <c r="A690" s="1" t="n"/>
      <c r="B690" s="1" t="n"/>
      <c r="C690" s="1" t="n"/>
      <c r="D690" s="2"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22.5" customHeight="1">
      <c r="A691" s="1" t="n"/>
      <c r="B691" s="1" t="n"/>
      <c r="C691" s="1" t="n"/>
      <c r="D691" s="2"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22.5" customHeight="1">
      <c r="A692" s="1" t="n"/>
      <c r="B692" s="1" t="n"/>
      <c r="C692" s="1" t="n"/>
      <c r="D692" s="2"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22.5" customHeight="1">
      <c r="A693" s="1" t="n"/>
      <c r="B693" s="1" t="n"/>
      <c r="C693" s="1" t="n"/>
      <c r="D693" s="2"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22.5" customHeight="1">
      <c r="A694" s="1" t="n"/>
      <c r="B694" s="1" t="n"/>
      <c r="C694" s="1" t="n"/>
      <c r="D694" s="2"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22.5" customHeight="1">
      <c r="A695" s="1" t="n"/>
      <c r="B695" s="1" t="n"/>
      <c r="C695" s="1" t="n"/>
      <c r="D695" s="2"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22.5" customHeight="1">
      <c r="A696" s="1" t="n"/>
      <c r="B696" s="1" t="n"/>
      <c r="C696" s="1" t="n"/>
      <c r="D696" s="2"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22.5" customHeight="1">
      <c r="A697" s="1" t="n"/>
      <c r="B697" s="1" t="n"/>
      <c r="C697" s="1" t="n"/>
      <c r="D697" s="2"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22.5" customHeight="1">
      <c r="A698" s="1" t="n"/>
      <c r="B698" s="1" t="n"/>
      <c r="C698" s="1" t="n"/>
      <c r="D698" s="2"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22.5" customHeight="1">
      <c r="A699" s="1" t="n"/>
      <c r="B699" s="1" t="n"/>
      <c r="C699" s="1" t="n"/>
      <c r="D699" s="2"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22.5" customHeight="1">
      <c r="A700" s="1" t="n"/>
      <c r="B700" s="1" t="n"/>
      <c r="C700" s="1" t="n"/>
      <c r="D700" s="2"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22.5" customHeight="1">
      <c r="A701" s="1" t="n"/>
      <c r="B701" s="1" t="n"/>
      <c r="C701" s="1" t="n"/>
      <c r="D701" s="2"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22.5" customHeight="1">
      <c r="A702" s="1" t="n"/>
      <c r="B702" s="1" t="n"/>
      <c r="C702" s="1" t="n"/>
      <c r="D702" s="2"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22.5" customHeight="1">
      <c r="A703" s="1" t="n"/>
      <c r="B703" s="1" t="n"/>
      <c r="C703" s="1" t="n"/>
      <c r="D703" s="2"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22.5" customHeight="1">
      <c r="A704" s="1" t="n"/>
      <c r="B704" s="1" t="n"/>
      <c r="C704" s="1" t="n"/>
      <c r="D704" s="2"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22.5" customHeight="1">
      <c r="A705" s="1" t="n"/>
      <c r="B705" s="1" t="n"/>
      <c r="C705" s="1" t="n"/>
      <c r="D705" s="2"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22.5" customHeight="1">
      <c r="A706" s="1" t="n"/>
      <c r="B706" s="1" t="n"/>
      <c r="C706" s="1" t="n"/>
      <c r="D706" s="2"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22.5" customHeight="1">
      <c r="A707" s="1" t="n"/>
      <c r="B707" s="1" t="n"/>
      <c r="C707" s="1" t="n"/>
      <c r="D707" s="2"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22.5" customHeight="1">
      <c r="A708" s="1" t="n"/>
      <c r="B708" s="1" t="n"/>
      <c r="C708" s="1" t="n"/>
      <c r="D708" s="2"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22.5" customHeight="1">
      <c r="A709" s="1" t="n"/>
      <c r="B709" s="1" t="n"/>
      <c r="C709" s="1" t="n"/>
      <c r="D709" s="2"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22.5" customHeight="1">
      <c r="A710" s="1" t="n"/>
      <c r="B710" s="1" t="n"/>
      <c r="C710" s="1" t="n"/>
      <c r="D710" s="2"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22.5" customHeight="1">
      <c r="A711" s="1" t="n"/>
      <c r="B711" s="1" t="n"/>
      <c r="C711" s="1" t="n"/>
      <c r="D711" s="2"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22.5" customHeight="1">
      <c r="A712" s="1" t="n"/>
      <c r="B712" s="1" t="n"/>
      <c r="C712" s="1" t="n"/>
      <c r="D712" s="2"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22.5" customHeight="1">
      <c r="A713" s="1" t="n"/>
      <c r="B713" s="1" t="n"/>
      <c r="C713" s="1" t="n"/>
      <c r="D713" s="2"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22.5" customHeight="1">
      <c r="A714" s="1" t="n"/>
      <c r="B714" s="1" t="n"/>
      <c r="C714" s="1" t="n"/>
      <c r="D714" s="2"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22.5" customHeight="1">
      <c r="A715" s="1" t="n"/>
      <c r="B715" s="1" t="n"/>
      <c r="C715" s="1" t="n"/>
      <c r="D715" s="2"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22.5" customHeight="1">
      <c r="A716" s="1" t="n"/>
      <c r="B716" s="1" t="n"/>
      <c r="C716" s="1" t="n"/>
      <c r="D716" s="2"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22.5" customHeight="1">
      <c r="A717" s="1" t="n"/>
      <c r="B717" s="1" t="n"/>
      <c r="C717" s="1" t="n"/>
      <c r="D717" s="2"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22.5" customHeight="1">
      <c r="A718" s="1" t="n"/>
      <c r="B718" s="1" t="n"/>
      <c r="C718" s="1" t="n"/>
      <c r="D718" s="2"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22.5" customHeight="1">
      <c r="A719" s="1" t="n"/>
      <c r="B719" s="1" t="n"/>
      <c r="C719" s="1" t="n"/>
      <c r="D719" s="2"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22.5" customHeight="1">
      <c r="A720" s="1" t="n"/>
      <c r="B720" s="1" t="n"/>
      <c r="C720" s="1" t="n"/>
      <c r="D720" s="2"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22.5" customHeight="1">
      <c r="A721" s="1" t="n"/>
      <c r="B721" s="1" t="n"/>
      <c r="C721" s="1" t="n"/>
      <c r="D721" s="2"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22.5" customHeight="1">
      <c r="A722" s="1" t="n"/>
      <c r="B722" s="1" t="n"/>
      <c r="C722" s="1" t="n"/>
      <c r="D722" s="2"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22.5" customHeight="1">
      <c r="A723" s="1" t="n"/>
      <c r="B723" s="1" t="n"/>
      <c r="C723" s="1" t="n"/>
      <c r="D723" s="2"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22.5" customHeight="1">
      <c r="A724" s="1" t="n"/>
      <c r="B724" s="1" t="n"/>
      <c r="C724" s="1" t="n"/>
      <c r="D724" s="2"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22.5" customHeight="1">
      <c r="A725" s="1" t="n"/>
      <c r="B725" s="1" t="n"/>
      <c r="C725" s="1" t="n"/>
      <c r="D725" s="2"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22.5" customHeight="1">
      <c r="A726" s="1" t="n"/>
      <c r="B726" s="1" t="n"/>
      <c r="C726" s="1" t="n"/>
      <c r="D726" s="2"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22.5" customHeight="1">
      <c r="A727" s="1" t="n"/>
      <c r="B727" s="1" t="n"/>
      <c r="C727" s="1" t="n"/>
      <c r="D727" s="2"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22.5" customHeight="1">
      <c r="A728" s="1" t="n"/>
      <c r="B728" s="1" t="n"/>
      <c r="C728" s="1" t="n"/>
      <c r="D728" s="2"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22.5" customHeight="1">
      <c r="A729" s="1" t="n"/>
      <c r="B729" s="1" t="n"/>
      <c r="C729" s="1" t="n"/>
      <c r="D729" s="2"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22.5" customHeight="1">
      <c r="A730" s="1" t="n"/>
      <c r="B730" s="1" t="n"/>
      <c r="C730" s="1" t="n"/>
      <c r="D730" s="2"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22.5" customHeight="1">
      <c r="A731" s="1" t="n"/>
      <c r="B731" s="1" t="n"/>
      <c r="C731" s="1" t="n"/>
      <c r="D731" s="2"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22.5" customHeight="1">
      <c r="A732" s="1" t="n"/>
      <c r="B732" s="1" t="n"/>
      <c r="C732" s="1" t="n"/>
      <c r="D732" s="2"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22.5" customHeight="1">
      <c r="A733" s="1" t="n"/>
      <c r="B733" s="1" t="n"/>
      <c r="C733" s="1" t="n"/>
      <c r="D733" s="2"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22.5" customHeight="1">
      <c r="A734" s="1" t="n"/>
      <c r="B734" s="1" t="n"/>
      <c r="C734" s="1" t="n"/>
      <c r="D734" s="2"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22.5" customHeight="1">
      <c r="A735" s="1" t="n"/>
      <c r="B735" s="1" t="n"/>
      <c r="C735" s="1" t="n"/>
      <c r="D735" s="2"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22.5" customHeight="1">
      <c r="A736" s="1" t="n"/>
      <c r="B736" s="1" t="n"/>
      <c r="C736" s="1" t="n"/>
      <c r="D736" s="2"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22.5" customHeight="1">
      <c r="A737" s="1" t="n"/>
      <c r="B737" s="1" t="n"/>
      <c r="C737" s="1" t="n"/>
      <c r="D737" s="2"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22.5" customHeight="1">
      <c r="A738" s="1" t="n"/>
      <c r="B738" s="1" t="n"/>
      <c r="C738" s="1" t="n"/>
      <c r="D738" s="2"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22.5" customHeight="1">
      <c r="A739" s="1" t="n"/>
      <c r="B739" s="1" t="n"/>
      <c r="C739" s="1" t="n"/>
      <c r="D739" s="2"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22.5" customHeight="1">
      <c r="A740" s="1" t="n"/>
      <c r="B740" s="1" t="n"/>
      <c r="C740" s="1" t="n"/>
      <c r="D740" s="2"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22.5" customHeight="1">
      <c r="A741" s="1" t="n"/>
      <c r="B741" s="1" t="n"/>
      <c r="C741" s="1" t="n"/>
      <c r="D741" s="2"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22.5" customHeight="1">
      <c r="A742" s="1" t="n"/>
      <c r="B742" s="1" t="n"/>
      <c r="C742" s="1" t="n"/>
      <c r="D742" s="2"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22.5" customHeight="1">
      <c r="A743" s="1" t="n"/>
      <c r="B743" s="1" t="n"/>
      <c r="C743" s="1" t="n"/>
      <c r="D743" s="2"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22.5" customHeight="1">
      <c r="A744" s="1" t="n"/>
      <c r="B744" s="1" t="n"/>
      <c r="C744" s="1" t="n"/>
      <c r="D744" s="2"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22.5" customHeight="1">
      <c r="A745" s="1" t="n"/>
      <c r="B745" s="1" t="n"/>
      <c r="C745" s="1" t="n"/>
      <c r="D745" s="2"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22.5" customHeight="1">
      <c r="A746" s="1" t="n"/>
      <c r="B746" s="1" t="n"/>
      <c r="C746" s="1" t="n"/>
      <c r="D746" s="2"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22.5" customHeight="1">
      <c r="A747" s="1" t="n"/>
      <c r="B747" s="1" t="n"/>
      <c r="C747" s="1" t="n"/>
      <c r="D747" s="2"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22.5" customHeight="1">
      <c r="A748" s="1" t="n"/>
      <c r="B748" s="1" t="n"/>
      <c r="C748" s="1" t="n"/>
      <c r="D748" s="2"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22.5" customHeight="1">
      <c r="A749" s="1" t="n"/>
      <c r="B749" s="1" t="n"/>
      <c r="C749" s="1" t="n"/>
      <c r="D749" s="2"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22.5" customHeight="1">
      <c r="A750" s="1" t="n"/>
      <c r="B750" s="1" t="n"/>
      <c r="C750" s="1" t="n"/>
      <c r="D750" s="2"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22.5" customHeight="1">
      <c r="A751" s="1" t="n"/>
      <c r="B751" s="1" t="n"/>
      <c r="C751" s="1" t="n"/>
      <c r="D751" s="2"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22.5" customHeight="1">
      <c r="A752" s="1" t="n"/>
      <c r="B752" s="1" t="n"/>
      <c r="C752" s="1" t="n"/>
      <c r="D752" s="2"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22.5" customHeight="1">
      <c r="A753" s="1" t="n"/>
      <c r="B753" s="1" t="n"/>
      <c r="C753" s="1" t="n"/>
      <c r="D753" s="2"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22.5" customHeight="1">
      <c r="A754" s="1" t="n"/>
      <c r="B754" s="1" t="n"/>
      <c r="C754" s="1" t="n"/>
      <c r="D754" s="2"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22.5" customHeight="1">
      <c r="A755" s="1" t="n"/>
      <c r="B755" s="1" t="n"/>
      <c r="C755" s="1" t="n"/>
      <c r="D755" s="2"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22.5" customHeight="1">
      <c r="A756" s="1" t="n"/>
      <c r="B756" s="1" t="n"/>
      <c r="C756" s="1" t="n"/>
      <c r="D756" s="2"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22.5" customHeight="1">
      <c r="A757" s="1" t="n"/>
      <c r="B757" s="1" t="n"/>
      <c r="C757" s="1" t="n"/>
      <c r="D757" s="2"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22.5" customHeight="1">
      <c r="A758" s="1" t="n"/>
      <c r="B758" s="1" t="n"/>
      <c r="C758" s="1" t="n"/>
      <c r="D758" s="2"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22.5" customHeight="1">
      <c r="A759" s="1" t="n"/>
      <c r="B759" s="1" t="n"/>
      <c r="C759" s="1" t="n"/>
      <c r="D759" s="2"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22.5" customHeight="1">
      <c r="A760" s="1" t="n"/>
      <c r="B760" s="1" t="n"/>
      <c r="C760" s="1" t="n"/>
      <c r="D760" s="2"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22.5" customHeight="1">
      <c r="A761" s="1" t="n"/>
      <c r="B761" s="1" t="n"/>
      <c r="C761" s="1" t="n"/>
      <c r="D761" s="2"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22.5" customHeight="1">
      <c r="A762" s="1" t="n"/>
      <c r="B762" s="1" t="n"/>
      <c r="C762" s="1" t="n"/>
      <c r="D762" s="2"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22.5" customHeight="1">
      <c r="A763" s="1" t="n"/>
      <c r="B763" s="1" t="n"/>
      <c r="C763" s="1" t="n"/>
      <c r="D763" s="2"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22.5" customHeight="1">
      <c r="A764" s="1" t="n"/>
      <c r="B764" s="1" t="n"/>
      <c r="C764" s="1" t="n"/>
      <c r="D764" s="2"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22.5" customHeight="1">
      <c r="A765" s="1" t="n"/>
      <c r="B765" s="1" t="n"/>
      <c r="C765" s="1" t="n"/>
      <c r="D765" s="2"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22.5" customHeight="1">
      <c r="A766" s="1" t="n"/>
      <c r="B766" s="1" t="n"/>
      <c r="C766" s="1" t="n"/>
      <c r="D766" s="2"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22.5" customHeight="1">
      <c r="A767" s="1" t="n"/>
      <c r="B767" s="1" t="n"/>
      <c r="C767" s="1" t="n"/>
      <c r="D767" s="2"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22.5" customHeight="1">
      <c r="A768" s="1" t="n"/>
      <c r="B768" s="1" t="n"/>
      <c r="C768" s="1" t="n"/>
      <c r="D768" s="2"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22.5" customHeight="1">
      <c r="A769" s="1" t="n"/>
      <c r="B769" s="1" t="n"/>
      <c r="C769" s="1" t="n"/>
      <c r="D769" s="2"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22.5" customHeight="1">
      <c r="A770" s="1" t="n"/>
      <c r="B770" s="1" t="n"/>
      <c r="C770" s="1" t="n"/>
      <c r="D770" s="2"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22.5" customHeight="1">
      <c r="A771" s="1" t="n"/>
      <c r="B771" s="1" t="n"/>
      <c r="C771" s="1" t="n"/>
      <c r="D771" s="2"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22.5" customHeight="1">
      <c r="A772" s="1" t="n"/>
      <c r="B772" s="1" t="n"/>
      <c r="C772" s="1" t="n"/>
      <c r="D772" s="2"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22.5" customHeight="1">
      <c r="A773" s="1" t="n"/>
      <c r="B773" s="1" t="n"/>
      <c r="C773" s="1" t="n"/>
      <c r="D773" s="2"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22.5" customHeight="1">
      <c r="A774" s="1" t="n"/>
      <c r="B774" s="1" t="n"/>
      <c r="C774" s="1" t="n"/>
      <c r="D774" s="2"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22.5" customHeight="1">
      <c r="A775" s="1" t="n"/>
      <c r="B775" s="1" t="n"/>
      <c r="C775" s="1" t="n"/>
      <c r="D775" s="2"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22.5" customHeight="1">
      <c r="A776" s="1" t="n"/>
      <c r="B776" s="1" t="n"/>
      <c r="C776" s="1" t="n"/>
      <c r="D776" s="2"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22.5" customHeight="1">
      <c r="A777" s="1" t="n"/>
      <c r="B777" s="1" t="n"/>
      <c r="C777" s="1" t="n"/>
      <c r="D777" s="2"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22.5" customHeight="1">
      <c r="A778" s="1" t="n"/>
      <c r="B778" s="1" t="n"/>
      <c r="C778" s="1" t="n"/>
      <c r="D778" s="2"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22.5" customHeight="1">
      <c r="A779" s="1" t="n"/>
      <c r="B779" s="1" t="n"/>
      <c r="C779" s="1" t="n"/>
      <c r="D779" s="2"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22.5" customHeight="1">
      <c r="A780" s="1" t="n"/>
      <c r="B780" s="1" t="n"/>
      <c r="C780" s="1" t="n"/>
      <c r="D780" s="2"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22.5" customHeight="1">
      <c r="A781" s="1" t="n"/>
      <c r="B781" s="1" t="n"/>
      <c r="C781" s="1" t="n"/>
      <c r="D781" s="2"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22.5" customHeight="1">
      <c r="A782" s="1" t="n"/>
      <c r="B782" s="1" t="n"/>
      <c r="C782" s="1" t="n"/>
      <c r="D782" s="2"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22.5" customHeight="1">
      <c r="A783" s="1" t="n"/>
      <c r="B783" s="1" t="n"/>
      <c r="C783" s="1" t="n"/>
      <c r="D783" s="2"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22.5" customHeight="1">
      <c r="A784" s="1" t="n"/>
      <c r="B784" s="1" t="n"/>
      <c r="C784" s="1" t="n"/>
      <c r="D784" s="2"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22.5" customHeight="1">
      <c r="A785" s="1" t="n"/>
      <c r="B785" s="1" t="n"/>
      <c r="C785" s="1" t="n"/>
      <c r="D785" s="2"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22.5" customHeight="1">
      <c r="A786" s="1" t="n"/>
      <c r="B786" s="1" t="n"/>
      <c r="C786" s="1" t="n"/>
      <c r="D786" s="2"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22.5" customHeight="1">
      <c r="A787" s="1" t="n"/>
      <c r="B787" s="1" t="n"/>
      <c r="C787" s="1" t="n"/>
      <c r="D787" s="2"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22.5" customHeight="1">
      <c r="A788" s="1" t="n"/>
      <c r="B788" s="1" t="n"/>
      <c r="C788" s="1" t="n"/>
      <c r="D788" s="2"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22.5" customHeight="1">
      <c r="A789" s="1" t="n"/>
      <c r="B789" s="1" t="n"/>
      <c r="C789" s="1" t="n"/>
      <c r="D789" s="2"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22.5" customHeight="1">
      <c r="A790" s="1" t="n"/>
      <c r="B790" s="1" t="n"/>
      <c r="C790" s="1" t="n"/>
      <c r="D790" s="2"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22.5" customHeight="1">
      <c r="A791" s="1" t="n"/>
      <c r="B791" s="1" t="n"/>
      <c r="C791" s="1" t="n"/>
      <c r="D791" s="2"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22.5" customHeight="1">
      <c r="A792" s="1" t="n"/>
      <c r="B792" s="1" t="n"/>
      <c r="C792" s="1" t="n"/>
      <c r="D792" s="2"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22.5" customHeight="1">
      <c r="A793" s="1" t="n"/>
      <c r="B793" s="1" t="n"/>
      <c r="C793" s="1" t="n"/>
      <c r="D793" s="2"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22.5" customHeight="1">
      <c r="A794" s="1" t="n"/>
      <c r="B794" s="1" t="n"/>
      <c r="C794" s="1" t="n"/>
      <c r="D794" s="2"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22.5" customHeight="1">
      <c r="A795" s="1" t="n"/>
      <c r="B795" s="1" t="n"/>
      <c r="C795" s="1" t="n"/>
      <c r="D795" s="2"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22.5" customHeight="1">
      <c r="A796" s="1" t="n"/>
      <c r="B796" s="1" t="n"/>
      <c r="C796" s="1" t="n"/>
      <c r="D796" s="2"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22.5" customHeight="1">
      <c r="A797" s="1" t="n"/>
      <c r="B797" s="1" t="n"/>
      <c r="C797" s="1" t="n"/>
      <c r="D797" s="2"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22.5" customHeight="1">
      <c r="A798" s="1" t="n"/>
      <c r="B798" s="1" t="n"/>
      <c r="C798" s="1" t="n"/>
      <c r="D798" s="2"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22.5" customHeight="1">
      <c r="A799" s="1" t="n"/>
      <c r="B799" s="1" t="n"/>
      <c r="C799" s="1" t="n"/>
      <c r="D799" s="2"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22.5" customHeight="1">
      <c r="A800" s="1" t="n"/>
      <c r="B800" s="1" t="n"/>
      <c r="C800" s="1" t="n"/>
      <c r="D800" s="2"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22.5" customHeight="1">
      <c r="A801" s="1" t="n"/>
      <c r="B801" s="1" t="n"/>
      <c r="C801" s="1" t="n"/>
      <c r="D801" s="2"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22.5" customHeight="1">
      <c r="A802" s="1" t="n"/>
      <c r="B802" s="1" t="n"/>
      <c r="C802" s="1" t="n"/>
      <c r="D802" s="2"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22.5" customHeight="1">
      <c r="A803" s="1" t="n"/>
      <c r="B803" s="1" t="n"/>
      <c r="C803" s="1" t="n"/>
      <c r="D803" s="2"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22.5" customHeight="1">
      <c r="A804" s="1" t="n"/>
      <c r="B804" s="1" t="n"/>
      <c r="C804" s="1" t="n"/>
      <c r="D804" s="2"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22.5" customHeight="1">
      <c r="A805" s="1" t="n"/>
      <c r="B805" s="1" t="n"/>
      <c r="C805" s="1" t="n"/>
      <c r="D805" s="2"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22.5" customHeight="1">
      <c r="A806" s="1" t="n"/>
      <c r="B806" s="1" t="n"/>
      <c r="C806" s="1" t="n"/>
      <c r="D806" s="2"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22.5" customHeight="1">
      <c r="A807" s="1" t="n"/>
      <c r="B807" s="1" t="n"/>
      <c r="C807" s="1" t="n"/>
      <c r="D807" s="2"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22.5" customHeight="1">
      <c r="A808" s="1" t="n"/>
      <c r="B808" s="1" t="n"/>
      <c r="C808" s="1" t="n"/>
      <c r="D808" s="2"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22.5" customHeight="1">
      <c r="A809" s="1" t="n"/>
      <c r="B809" s="1" t="n"/>
      <c r="C809" s="1" t="n"/>
      <c r="D809" s="2"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22.5" customHeight="1">
      <c r="A810" s="1" t="n"/>
      <c r="B810" s="1" t="n"/>
      <c r="C810" s="1" t="n"/>
      <c r="D810" s="2"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22.5" customHeight="1">
      <c r="A811" s="1" t="n"/>
      <c r="B811" s="1" t="n"/>
      <c r="C811" s="1" t="n"/>
      <c r="D811" s="2"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22.5" customHeight="1">
      <c r="A812" s="1" t="n"/>
      <c r="B812" s="1" t="n"/>
      <c r="C812" s="1" t="n"/>
      <c r="D812" s="2"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22.5" customHeight="1">
      <c r="A813" s="1" t="n"/>
      <c r="B813" s="1" t="n"/>
      <c r="C813" s="1" t="n"/>
      <c r="D813" s="2"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22.5" customHeight="1">
      <c r="A814" s="1" t="n"/>
      <c r="B814" s="1" t="n"/>
      <c r="C814" s="1" t="n"/>
      <c r="D814" s="2"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22.5" customHeight="1">
      <c r="A815" s="1" t="n"/>
      <c r="B815" s="1" t="n"/>
      <c r="C815" s="1" t="n"/>
      <c r="D815" s="2"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22.5" customHeight="1">
      <c r="A816" s="1" t="n"/>
      <c r="B816" s="1" t="n"/>
      <c r="C816" s="1" t="n"/>
      <c r="D816" s="2"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22.5" customHeight="1">
      <c r="A817" s="1" t="n"/>
      <c r="B817" s="1" t="n"/>
      <c r="C817" s="1" t="n"/>
      <c r="D817" s="2"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22.5" customHeight="1">
      <c r="A818" s="1" t="n"/>
      <c r="B818" s="1" t="n"/>
      <c r="C818" s="1" t="n"/>
      <c r="D818" s="2"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22.5" customHeight="1">
      <c r="A819" s="1" t="n"/>
      <c r="B819" s="1" t="n"/>
      <c r="C819" s="1" t="n"/>
      <c r="D819" s="2"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22.5" customHeight="1">
      <c r="A820" s="1" t="n"/>
      <c r="B820" s="1" t="n"/>
      <c r="C820" s="1" t="n"/>
      <c r="D820" s="2"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22.5" customHeight="1">
      <c r="A821" s="1" t="n"/>
      <c r="B821" s="1" t="n"/>
      <c r="C821" s="1" t="n"/>
      <c r="D821" s="2"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22.5" customHeight="1">
      <c r="A822" s="1" t="n"/>
      <c r="B822" s="1" t="n"/>
      <c r="C822" s="1" t="n"/>
      <c r="D822" s="2"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22.5" customHeight="1">
      <c r="A823" s="1" t="n"/>
      <c r="B823" s="1" t="n"/>
      <c r="C823" s="1" t="n"/>
      <c r="D823" s="2"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22.5" customHeight="1">
      <c r="A824" s="1" t="n"/>
      <c r="B824" s="1" t="n"/>
      <c r="C824" s="1" t="n"/>
      <c r="D824" s="2"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22.5" customHeight="1">
      <c r="A825" s="1" t="n"/>
      <c r="B825" s="1" t="n"/>
      <c r="C825" s="1" t="n"/>
      <c r="D825" s="2"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22.5" customHeight="1">
      <c r="A826" s="1" t="n"/>
      <c r="B826" s="1" t="n"/>
      <c r="C826" s="1" t="n"/>
      <c r="D826" s="2"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22.5" customHeight="1">
      <c r="A827" s="1" t="n"/>
      <c r="B827" s="1" t="n"/>
      <c r="C827" s="1" t="n"/>
      <c r="D827" s="2"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22.5" customHeight="1">
      <c r="A828" s="1" t="n"/>
      <c r="B828" s="1" t="n"/>
      <c r="C828" s="1" t="n"/>
      <c r="D828" s="2"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22.5" customHeight="1">
      <c r="A829" s="1" t="n"/>
      <c r="B829" s="1" t="n"/>
      <c r="C829" s="1" t="n"/>
      <c r="D829" s="2"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22.5" customHeight="1">
      <c r="A830" s="1" t="n"/>
      <c r="B830" s="1" t="n"/>
      <c r="C830" s="1" t="n"/>
      <c r="D830" s="2"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22.5" customHeight="1">
      <c r="A831" s="1" t="n"/>
      <c r="B831" s="1" t="n"/>
      <c r="C831" s="1" t="n"/>
      <c r="D831" s="2"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22.5" customHeight="1">
      <c r="A832" s="1" t="n"/>
      <c r="B832" s="1" t="n"/>
      <c r="C832" s="1" t="n"/>
      <c r="D832" s="2"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22.5" customHeight="1">
      <c r="A833" s="1" t="n"/>
      <c r="B833" s="1" t="n"/>
      <c r="C833" s="1" t="n"/>
      <c r="D833" s="2"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22.5" customHeight="1">
      <c r="A834" s="1" t="n"/>
      <c r="B834" s="1" t="n"/>
      <c r="C834" s="1" t="n"/>
      <c r="D834" s="2"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22.5" customHeight="1">
      <c r="A835" s="1" t="n"/>
      <c r="B835" s="1" t="n"/>
      <c r="C835" s="1" t="n"/>
      <c r="D835" s="2"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22.5" customHeight="1">
      <c r="A836" s="1" t="n"/>
      <c r="B836" s="1" t="n"/>
      <c r="C836" s="1" t="n"/>
      <c r="D836" s="2"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22.5" customHeight="1">
      <c r="A837" s="1" t="n"/>
      <c r="B837" s="1" t="n"/>
      <c r="C837" s="1" t="n"/>
      <c r="D837" s="2"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22.5" customHeight="1">
      <c r="A838" s="1" t="n"/>
      <c r="B838" s="1" t="n"/>
      <c r="C838" s="1" t="n"/>
      <c r="D838" s="2"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22.5" customHeight="1">
      <c r="A839" s="1" t="n"/>
      <c r="B839" s="1" t="n"/>
      <c r="C839" s="1" t="n"/>
      <c r="D839" s="2"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22.5" customHeight="1">
      <c r="A840" s="1" t="n"/>
      <c r="B840" s="1" t="n"/>
      <c r="C840" s="1" t="n"/>
      <c r="D840" s="2"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22.5" customHeight="1">
      <c r="A841" s="1" t="n"/>
      <c r="B841" s="1" t="n"/>
      <c r="C841" s="1" t="n"/>
      <c r="D841" s="2"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22.5" customHeight="1">
      <c r="A842" s="1" t="n"/>
      <c r="B842" s="1" t="n"/>
      <c r="C842" s="1" t="n"/>
      <c r="D842" s="2"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22.5" customHeight="1">
      <c r="A843" s="1" t="n"/>
      <c r="B843" s="1" t="n"/>
      <c r="C843" s="1" t="n"/>
      <c r="D843" s="2"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22.5" customHeight="1">
      <c r="A844" s="1" t="n"/>
      <c r="B844" s="1" t="n"/>
      <c r="C844" s="1" t="n"/>
      <c r="D844" s="2"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22.5" customHeight="1">
      <c r="A845" s="1" t="n"/>
      <c r="B845" s="1" t="n"/>
      <c r="C845" s="1" t="n"/>
      <c r="D845" s="2"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22.5" customHeight="1">
      <c r="A846" s="1" t="n"/>
      <c r="B846" s="1" t="n"/>
      <c r="C846" s="1" t="n"/>
      <c r="D846" s="2"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22.5" customHeight="1">
      <c r="A847" s="1" t="n"/>
      <c r="B847" s="1" t="n"/>
      <c r="C847" s="1" t="n"/>
      <c r="D847" s="2"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22.5" customHeight="1">
      <c r="A848" s="1" t="n"/>
      <c r="B848" s="1" t="n"/>
      <c r="C848" s="1" t="n"/>
      <c r="D848" s="2"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22.5" customHeight="1">
      <c r="A849" s="1" t="n"/>
      <c r="B849" s="1" t="n"/>
      <c r="C849" s="1" t="n"/>
      <c r="D849" s="2"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22.5" customHeight="1">
      <c r="A850" s="1" t="n"/>
      <c r="B850" s="1" t="n"/>
      <c r="C850" s="1" t="n"/>
      <c r="D850" s="2"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22.5" customHeight="1">
      <c r="A851" s="1" t="n"/>
      <c r="B851" s="1" t="n"/>
      <c r="C851" s="1" t="n"/>
      <c r="D851" s="2"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22.5" customHeight="1">
      <c r="A852" s="1" t="n"/>
      <c r="B852" s="1" t="n"/>
      <c r="C852" s="1" t="n"/>
      <c r="D852" s="2"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22.5" customHeight="1">
      <c r="A853" s="1" t="n"/>
      <c r="B853" s="1" t="n"/>
      <c r="C853" s="1" t="n"/>
      <c r="D853" s="2"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22.5" customHeight="1">
      <c r="A854" s="1" t="n"/>
      <c r="B854" s="1" t="n"/>
      <c r="C854" s="1" t="n"/>
      <c r="D854" s="2"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22.5" customHeight="1">
      <c r="A855" s="1" t="n"/>
      <c r="B855" s="1" t="n"/>
      <c r="C855" s="1" t="n"/>
      <c r="D855" s="2"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22.5" customHeight="1">
      <c r="A856" s="1" t="n"/>
      <c r="B856" s="1" t="n"/>
      <c r="C856" s="1" t="n"/>
      <c r="D856" s="2"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22.5" customHeight="1">
      <c r="A857" s="1" t="n"/>
      <c r="B857" s="1" t="n"/>
      <c r="C857" s="1" t="n"/>
      <c r="D857" s="2"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22.5" customHeight="1">
      <c r="A858" s="1" t="n"/>
      <c r="B858" s="1" t="n"/>
      <c r="C858" s="1" t="n"/>
      <c r="D858" s="2"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22.5" customHeight="1">
      <c r="A859" s="1" t="n"/>
      <c r="B859" s="1" t="n"/>
      <c r="C859" s="1" t="n"/>
      <c r="D859" s="2"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22.5" customHeight="1">
      <c r="A860" s="1" t="n"/>
      <c r="B860" s="1" t="n"/>
      <c r="C860" s="1" t="n"/>
      <c r="D860" s="2"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22.5" customHeight="1">
      <c r="A861" s="1" t="n"/>
      <c r="B861" s="1" t="n"/>
      <c r="C861" s="1" t="n"/>
      <c r="D861" s="2"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22.5" customHeight="1">
      <c r="A862" s="1" t="n"/>
      <c r="B862" s="1" t="n"/>
      <c r="C862" s="1" t="n"/>
      <c r="D862" s="2"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22.5" customHeight="1">
      <c r="A863" s="1" t="n"/>
      <c r="B863" s="1" t="n"/>
      <c r="C863" s="1" t="n"/>
      <c r="D863" s="2"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22.5" customHeight="1">
      <c r="A864" s="1" t="n"/>
      <c r="B864" s="1" t="n"/>
      <c r="C864" s="1" t="n"/>
      <c r="D864" s="2"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22.5" customHeight="1">
      <c r="A865" s="1" t="n"/>
      <c r="B865" s="1" t="n"/>
      <c r="C865" s="1" t="n"/>
      <c r="D865" s="2"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22.5" customHeight="1">
      <c r="A866" s="1" t="n"/>
      <c r="B866" s="1" t="n"/>
      <c r="C866" s="1" t="n"/>
      <c r="D866" s="2"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22.5" customHeight="1">
      <c r="A867" s="1" t="n"/>
      <c r="B867" s="1" t="n"/>
      <c r="C867" s="1" t="n"/>
      <c r="D867" s="2"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22.5" customHeight="1">
      <c r="A868" s="1" t="n"/>
      <c r="B868" s="1" t="n"/>
      <c r="C868" s="1" t="n"/>
      <c r="D868" s="2"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22.5" customHeight="1">
      <c r="A869" s="1" t="n"/>
      <c r="B869" s="1" t="n"/>
      <c r="C869" s="1" t="n"/>
      <c r="D869" s="2"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22.5" customHeight="1">
      <c r="A870" s="1" t="n"/>
      <c r="B870" s="1" t="n"/>
      <c r="C870" s="1" t="n"/>
      <c r="D870" s="2"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22.5" customHeight="1">
      <c r="A871" s="1" t="n"/>
      <c r="B871" s="1" t="n"/>
      <c r="C871" s="1" t="n"/>
      <c r="D871" s="2"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22.5" customHeight="1">
      <c r="A872" s="1" t="n"/>
      <c r="B872" s="1" t="n"/>
      <c r="C872" s="1" t="n"/>
      <c r="D872" s="2"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22.5" customHeight="1">
      <c r="A873" s="1" t="n"/>
      <c r="B873" s="1" t="n"/>
      <c r="C873" s="1" t="n"/>
      <c r="D873" s="2"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22.5" customHeight="1">
      <c r="A874" s="1" t="n"/>
      <c r="B874" s="1" t="n"/>
      <c r="C874" s="1" t="n"/>
      <c r="D874" s="2"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22.5" customHeight="1">
      <c r="A875" s="1" t="n"/>
      <c r="B875" s="1" t="n"/>
      <c r="C875" s="1" t="n"/>
      <c r="D875" s="2"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22.5" customHeight="1">
      <c r="A876" s="1" t="n"/>
      <c r="B876" s="1" t="n"/>
      <c r="C876" s="1" t="n"/>
      <c r="D876" s="2"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22.5" customHeight="1">
      <c r="A877" s="1" t="n"/>
      <c r="B877" s="1" t="n"/>
      <c r="C877" s="1" t="n"/>
      <c r="D877" s="2"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22.5" customHeight="1">
      <c r="A878" s="1" t="n"/>
      <c r="B878" s="1" t="n"/>
      <c r="C878" s="1" t="n"/>
      <c r="D878" s="2"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22.5" customHeight="1">
      <c r="A879" s="1" t="n"/>
      <c r="B879" s="1" t="n"/>
      <c r="C879" s="1" t="n"/>
      <c r="D879" s="2"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22.5" customHeight="1">
      <c r="A880" s="1" t="n"/>
      <c r="B880" s="1" t="n"/>
      <c r="C880" s="1" t="n"/>
      <c r="D880" s="2"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22.5" customHeight="1">
      <c r="A881" s="1" t="n"/>
      <c r="B881" s="1" t="n"/>
      <c r="C881" s="1" t="n"/>
      <c r="D881" s="2"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22.5" customHeight="1">
      <c r="A882" s="1" t="n"/>
      <c r="B882" s="1" t="n"/>
      <c r="C882" s="1" t="n"/>
      <c r="D882" s="2"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22.5" customHeight="1">
      <c r="A883" s="1" t="n"/>
      <c r="B883" s="1" t="n"/>
      <c r="C883" s="1" t="n"/>
      <c r="D883" s="2"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22.5" customHeight="1">
      <c r="A884" s="1" t="n"/>
      <c r="B884" s="1" t="n"/>
      <c r="C884" s="1" t="n"/>
      <c r="D884" s="2"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22.5" customHeight="1">
      <c r="A885" s="1" t="n"/>
      <c r="B885" s="1" t="n"/>
      <c r="C885" s="1" t="n"/>
      <c r="D885" s="2"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22.5" customHeight="1">
      <c r="A886" s="1" t="n"/>
      <c r="B886" s="1" t="n"/>
      <c r="C886" s="1" t="n"/>
      <c r="D886" s="2"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22.5" customHeight="1">
      <c r="A887" s="1" t="n"/>
      <c r="B887" s="1" t="n"/>
      <c r="C887" s="1" t="n"/>
      <c r="D887" s="2"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22.5" customHeight="1">
      <c r="A888" s="1" t="n"/>
      <c r="B888" s="1" t="n"/>
      <c r="C888" s="1" t="n"/>
      <c r="D888" s="2"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22.5" customHeight="1">
      <c r="A889" s="1" t="n"/>
      <c r="B889" s="1" t="n"/>
      <c r="C889" s="1" t="n"/>
      <c r="D889" s="2"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22.5" customHeight="1">
      <c r="A890" s="1" t="n"/>
      <c r="B890" s="1" t="n"/>
      <c r="C890" s="1" t="n"/>
      <c r="D890" s="2"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22.5" customHeight="1">
      <c r="A891" s="1" t="n"/>
      <c r="B891" s="1" t="n"/>
      <c r="C891" s="1" t="n"/>
      <c r="D891" s="2"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22.5" customHeight="1">
      <c r="A892" s="1" t="n"/>
      <c r="B892" s="1" t="n"/>
      <c r="C892" s="1" t="n"/>
      <c r="D892" s="2"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22.5" customHeight="1">
      <c r="A893" s="1" t="n"/>
      <c r="B893" s="1" t="n"/>
      <c r="C893" s="1" t="n"/>
      <c r="D893" s="2"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22.5" customHeight="1">
      <c r="A894" s="1" t="n"/>
      <c r="B894" s="1" t="n"/>
      <c r="C894" s="1" t="n"/>
      <c r="D894" s="2"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22.5" customHeight="1">
      <c r="A895" s="1" t="n"/>
      <c r="B895" s="1" t="n"/>
      <c r="C895" s="1" t="n"/>
      <c r="D895" s="2"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22.5" customHeight="1">
      <c r="A896" s="1" t="n"/>
      <c r="B896" s="1" t="n"/>
      <c r="C896" s="1" t="n"/>
      <c r="D896" s="2"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22.5" customHeight="1">
      <c r="A897" s="1" t="n"/>
      <c r="B897" s="1" t="n"/>
      <c r="C897" s="1" t="n"/>
      <c r="D897" s="2"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22.5" customHeight="1">
      <c r="A898" s="1" t="n"/>
      <c r="B898" s="1" t="n"/>
      <c r="C898" s="1" t="n"/>
      <c r="D898" s="2"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22.5" customHeight="1">
      <c r="A899" s="1" t="n"/>
      <c r="B899" s="1" t="n"/>
      <c r="C899" s="1" t="n"/>
      <c r="D899" s="2"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22.5" customHeight="1">
      <c r="A900" s="1" t="n"/>
      <c r="B900" s="1" t="n"/>
      <c r="C900" s="1" t="n"/>
      <c r="D900" s="2"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22.5" customHeight="1">
      <c r="A901" s="1" t="n"/>
      <c r="B901" s="1" t="n"/>
      <c r="C901" s="1" t="n"/>
      <c r="D901" s="2"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22.5" customHeight="1">
      <c r="A902" s="1" t="n"/>
      <c r="B902" s="1" t="n"/>
      <c r="C902" s="1" t="n"/>
      <c r="D902" s="2"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22.5" customHeight="1">
      <c r="A903" s="1" t="n"/>
      <c r="B903" s="1" t="n"/>
      <c r="C903" s="1" t="n"/>
      <c r="D903" s="2"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22.5" customHeight="1">
      <c r="A904" s="1" t="n"/>
      <c r="B904" s="1" t="n"/>
      <c r="C904" s="1" t="n"/>
      <c r="D904" s="2"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22.5" customHeight="1">
      <c r="A905" s="1" t="n"/>
      <c r="B905" s="1" t="n"/>
      <c r="C905" s="1" t="n"/>
      <c r="D905" s="2"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22.5" customHeight="1">
      <c r="A906" s="1" t="n"/>
      <c r="B906" s="1" t="n"/>
      <c r="C906" s="1" t="n"/>
      <c r="D906" s="2"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22.5" customHeight="1">
      <c r="A907" s="1" t="n"/>
      <c r="B907" s="1" t="n"/>
      <c r="C907" s="1" t="n"/>
      <c r="D907" s="2"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22.5" customHeight="1">
      <c r="A908" s="1" t="n"/>
      <c r="B908" s="1" t="n"/>
      <c r="C908" s="1" t="n"/>
      <c r="D908" s="2"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22.5" customHeight="1">
      <c r="A909" s="1" t="n"/>
      <c r="B909" s="1" t="n"/>
      <c r="C909" s="1" t="n"/>
      <c r="D909" s="2"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22.5" customHeight="1">
      <c r="A910" s="1" t="n"/>
      <c r="B910" s="1" t="n"/>
      <c r="C910" s="1" t="n"/>
      <c r="D910" s="2"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22.5" customHeight="1">
      <c r="A911" s="1" t="n"/>
      <c r="B911" s="1" t="n"/>
      <c r="C911" s="1" t="n"/>
      <c r="D911" s="2"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22.5" customHeight="1">
      <c r="A912" s="1" t="n"/>
      <c r="B912" s="1" t="n"/>
      <c r="C912" s="1" t="n"/>
      <c r="D912" s="2"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22.5" customHeight="1">
      <c r="A913" s="1" t="n"/>
      <c r="B913" s="1" t="n"/>
      <c r="C913" s="1" t="n"/>
      <c r="D913" s="2"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22.5" customHeight="1">
      <c r="A914" s="1" t="n"/>
      <c r="B914" s="1" t="n"/>
      <c r="C914" s="1" t="n"/>
      <c r="D914" s="2"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22.5" customHeight="1">
      <c r="A915" s="1" t="n"/>
      <c r="B915" s="1" t="n"/>
      <c r="C915" s="1" t="n"/>
      <c r="D915" s="2"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22.5" customHeight="1">
      <c r="A916" s="1" t="n"/>
      <c r="B916" s="1" t="n"/>
      <c r="C916" s="1" t="n"/>
      <c r="D916" s="2"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22.5" customHeight="1">
      <c r="A917" s="1" t="n"/>
      <c r="B917" s="1" t="n"/>
      <c r="C917" s="1" t="n"/>
      <c r="D917" s="2"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22.5" customHeight="1">
      <c r="A918" s="1" t="n"/>
      <c r="B918" s="1" t="n"/>
      <c r="C918" s="1" t="n"/>
      <c r="D918" s="2"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22.5" customHeight="1">
      <c r="A919" s="1" t="n"/>
      <c r="B919" s="1" t="n"/>
      <c r="C919" s="1" t="n"/>
      <c r="D919" s="2"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22.5" customHeight="1">
      <c r="A920" s="1" t="n"/>
      <c r="B920" s="1" t="n"/>
      <c r="C920" s="1" t="n"/>
      <c r="D920" s="2"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22.5" customHeight="1">
      <c r="A921" s="1" t="n"/>
      <c r="B921" s="1" t="n"/>
      <c r="C921" s="1" t="n"/>
      <c r="D921" s="2"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22.5" customHeight="1">
      <c r="A922" s="1" t="n"/>
      <c r="B922" s="1" t="n"/>
      <c r="C922" s="1" t="n"/>
      <c r="D922" s="2"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22.5" customHeight="1">
      <c r="A923" s="1" t="n"/>
      <c r="B923" s="1" t="n"/>
      <c r="C923" s="1" t="n"/>
      <c r="D923" s="2"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22.5" customHeight="1">
      <c r="A924" s="1" t="n"/>
      <c r="B924" s="1" t="n"/>
      <c r="C924" s="1" t="n"/>
      <c r="D924" s="2"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22.5" customHeight="1">
      <c r="A925" s="1" t="n"/>
      <c r="B925" s="1" t="n"/>
      <c r="C925" s="1" t="n"/>
      <c r="D925" s="2"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22.5" customHeight="1">
      <c r="A926" s="1" t="n"/>
      <c r="B926" s="1" t="n"/>
      <c r="C926" s="1" t="n"/>
      <c r="D926" s="2"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22.5" customHeight="1">
      <c r="A927" s="1" t="n"/>
      <c r="B927" s="1" t="n"/>
      <c r="C927" s="1" t="n"/>
      <c r="D927" s="2"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22.5" customHeight="1">
      <c r="A928" s="1" t="n"/>
      <c r="B928" s="1" t="n"/>
      <c r="C928" s="1" t="n"/>
      <c r="D928" s="2"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22.5" customHeight="1">
      <c r="A929" s="1" t="n"/>
      <c r="B929" s="1" t="n"/>
      <c r="C929" s="1" t="n"/>
      <c r="D929" s="2"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22.5" customHeight="1">
      <c r="A930" s="1" t="n"/>
      <c r="B930" s="1" t="n"/>
      <c r="C930" s="1" t="n"/>
      <c r="D930" s="2"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22.5" customHeight="1">
      <c r="A931" s="1" t="n"/>
      <c r="B931" s="1" t="n"/>
      <c r="C931" s="1" t="n"/>
      <c r="D931" s="2"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22.5" customHeight="1">
      <c r="A932" s="1" t="n"/>
      <c r="B932" s="1" t="n"/>
      <c r="C932" s="1" t="n"/>
      <c r="D932" s="2"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22.5" customHeight="1">
      <c r="A933" s="1" t="n"/>
      <c r="B933" s="1" t="n"/>
      <c r="C933" s="1" t="n"/>
      <c r="D933" s="2"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22.5" customHeight="1">
      <c r="A934" s="1" t="n"/>
      <c r="B934" s="1" t="n"/>
      <c r="C934" s="1" t="n"/>
      <c r="D934" s="2"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22.5" customHeight="1">
      <c r="A935" s="1" t="n"/>
      <c r="B935" s="1" t="n"/>
      <c r="C935" s="1" t="n"/>
      <c r="D935" s="2"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22.5" customHeight="1">
      <c r="A936" s="1" t="n"/>
      <c r="B936" s="1" t="n"/>
      <c r="C936" s="1" t="n"/>
      <c r="D936" s="2"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22.5" customHeight="1">
      <c r="A937" s="1" t="n"/>
      <c r="B937" s="1" t="n"/>
      <c r="C937" s="1" t="n"/>
      <c r="D937" s="2"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22.5" customHeight="1">
      <c r="A938" s="1" t="n"/>
      <c r="B938" s="1" t="n"/>
      <c r="C938" s="1" t="n"/>
      <c r="D938" s="2"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22.5" customHeight="1">
      <c r="A939" s="1" t="n"/>
      <c r="B939" s="1" t="n"/>
      <c r="C939" s="1" t="n"/>
      <c r="D939" s="2"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22.5" customHeight="1">
      <c r="A940" s="1" t="n"/>
      <c r="B940" s="1" t="n"/>
      <c r="C940" s="1" t="n"/>
      <c r="D940" s="2"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22.5" customHeight="1">
      <c r="A941" s="1" t="n"/>
      <c r="B941" s="1" t="n"/>
      <c r="C941" s="1" t="n"/>
      <c r="D941" s="2"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22.5" customHeight="1">
      <c r="A942" s="1" t="n"/>
      <c r="B942" s="1" t="n"/>
      <c r="C942" s="1" t="n"/>
      <c r="D942" s="2"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22.5" customHeight="1">
      <c r="A943" s="1" t="n"/>
      <c r="B943" s="1" t="n"/>
      <c r="C943" s="1" t="n"/>
      <c r="D943" s="2"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22.5" customHeight="1">
      <c r="A944" s="1" t="n"/>
      <c r="B944" s="1" t="n"/>
      <c r="C944" s="1" t="n"/>
      <c r="D944" s="2"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22.5" customHeight="1">
      <c r="A945" s="1" t="n"/>
      <c r="B945" s="1" t="n"/>
      <c r="C945" s="1" t="n"/>
      <c r="D945" s="2"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22.5" customHeight="1">
      <c r="A946" s="1" t="n"/>
      <c r="B946" s="1" t="n"/>
      <c r="C946" s="1" t="n"/>
      <c r="D946" s="2"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22.5" customHeight="1">
      <c r="A947" s="1" t="n"/>
      <c r="B947" s="1" t="n"/>
      <c r="C947" s="1" t="n"/>
      <c r="D947" s="2"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22.5" customHeight="1">
      <c r="A948" s="1" t="n"/>
      <c r="B948" s="1" t="n"/>
      <c r="C948" s="1" t="n"/>
      <c r="D948" s="2"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22.5" customHeight="1">
      <c r="A949" s="1" t="n"/>
      <c r="B949" s="1" t="n"/>
      <c r="C949" s="1" t="n"/>
      <c r="D949" s="2"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22.5" customHeight="1">
      <c r="A950" s="1" t="n"/>
      <c r="B950" s="1" t="n"/>
      <c r="C950" s="1" t="n"/>
      <c r="D950" s="2"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22.5" customHeight="1">
      <c r="A951" s="1" t="n"/>
      <c r="B951" s="1" t="n"/>
      <c r="C951" s="1" t="n"/>
      <c r="D951" s="2"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22.5" customHeight="1">
      <c r="A952" s="1" t="n"/>
      <c r="B952" s="1" t="n"/>
      <c r="C952" s="1" t="n"/>
      <c r="D952" s="2"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22.5" customHeight="1">
      <c r="A953" s="1" t="n"/>
      <c r="B953" s="1" t="n"/>
      <c r="C953" s="1" t="n"/>
      <c r="D953" s="2"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22.5" customHeight="1">
      <c r="A954" s="1" t="n"/>
      <c r="B954" s="1" t="n"/>
      <c r="C954" s="1" t="n"/>
      <c r="D954" s="2"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22.5" customHeight="1">
      <c r="A955" s="1" t="n"/>
      <c r="B955" s="1" t="n"/>
      <c r="C955" s="1" t="n"/>
      <c r="D955" s="2"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22.5" customHeight="1">
      <c r="A956" s="1" t="n"/>
      <c r="B956" s="1" t="n"/>
      <c r="C956" s="1" t="n"/>
      <c r="D956" s="2"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22.5" customHeight="1">
      <c r="A957" s="1" t="n"/>
      <c r="B957" s="1" t="n"/>
      <c r="C957" s="1" t="n"/>
      <c r="D957" s="2"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22.5" customHeight="1">
      <c r="A958" s="1" t="n"/>
      <c r="B958" s="1" t="n"/>
      <c r="C958" s="1" t="n"/>
      <c r="D958" s="2"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22.5" customHeight="1">
      <c r="A959" s="1" t="n"/>
      <c r="B959" s="1" t="n"/>
      <c r="C959" s="1" t="n"/>
      <c r="D959" s="2"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22.5" customHeight="1">
      <c r="A960" s="1" t="n"/>
      <c r="B960" s="1" t="n"/>
      <c r="C960" s="1" t="n"/>
      <c r="D960" s="2"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22.5" customHeight="1">
      <c r="A961" s="1" t="n"/>
      <c r="B961" s="1" t="n"/>
      <c r="C961" s="1" t="n"/>
      <c r="D961" s="2"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22.5" customHeight="1">
      <c r="A962" s="1" t="n"/>
      <c r="B962" s="1" t="n"/>
      <c r="C962" s="1" t="n"/>
      <c r="D962" s="2"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22.5" customHeight="1">
      <c r="A963" s="1" t="n"/>
      <c r="B963" s="1" t="n"/>
      <c r="C963" s="1" t="n"/>
      <c r="D963" s="2"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22.5" customHeight="1">
      <c r="A964" s="1" t="n"/>
      <c r="B964" s="1" t="n"/>
      <c r="C964" s="1" t="n"/>
      <c r="D964" s="2"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22.5" customHeight="1">
      <c r="A965" s="1" t="n"/>
      <c r="B965" s="1" t="n"/>
      <c r="C965" s="1" t="n"/>
      <c r="D965" s="2"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22.5" customHeight="1">
      <c r="A966" s="1" t="n"/>
      <c r="B966" s="1" t="n"/>
      <c r="C966" s="1" t="n"/>
      <c r="D966" s="2"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22.5" customHeight="1">
      <c r="A967" s="1" t="n"/>
      <c r="B967" s="1" t="n"/>
      <c r="C967" s="1" t="n"/>
      <c r="D967" s="2"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22.5" customHeight="1">
      <c r="A968" s="1" t="n"/>
      <c r="B968" s="1" t="n"/>
      <c r="C968" s="1" t="n"/>
      <c r="D968" s="2"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22.5" customHeight="1">
      <c r="A969" s="1" t="n"/>
      <c r="B969" s="1" t="n"/>
      <c r="C969" s="1" t="n"/>
      <c r="D969" s="2"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22.5" customHeight="1">
      <c r="A970" s="1" t="n"/>
      <c r="B970" s="1" t="n"/>
      <c r="C970" s="1" t="n"/>
      <c r="D970" s="2"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22.5" customHeight="1">
      <c r="A971" s="1" t="n"/>
      <c r="B971" s="1" t="n"/>
      <c r="C971" s="1" t="n"/>
      <c r="D971" s="2"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22.5" customHeight="1">
      <c r="A972" s="1" t="n"/>
      <c r="B972" s="1" t="n"/>
      <c r="C972" s="1" t="n"/>
      <c r="D972" s="2"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22.5" customHeight="1">
      <c r="A973" s="1" t="n"/>
      <c r="B973" s="1" t="n"/>
      <c r="C973" s="1" t="n"/>
      <c r="D973" s="2"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22.5" customHeight="1">
      <c r="A974" s="1" t="n"/>
      <c r="B974" s="1" t="n"/>
      <c r="C974" s="1" t="n"/>
      <c r="D974" s="2"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22.5" customHeight="1">
      <c r="A975" s="1" t="n"/>
      <c r="B975" s="1" t="n"/>
      <c r="C975" s="1" t="n"/>
      <c r="D975" s="2"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22.5" customHeight="1">
      <c r="A976" s="1" t="n"/>
      <c r="B976" s="1" t="n"/>
      <c r="C976" s="1" t="n"/>
      <c r="D976" s="2"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22.5" customHeight="1">
      <c r="A977" s="1" t="n"/>
      <c r="B977" s="1" t="n"/>
      <c r="C977" s="1" t="n"/>
      <c r="D977" s="2"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22.5" customHeight="1">
      <c r="A978" s="1" t="n"/>
      <c r="B978" s="1" t="n"/>
      <c r="C978" s="1" t="n"/>
      <c r="D978" s="2"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22.5" customHeight="1">
      <c r="A979" s="1" t="n"/>
      <c r="B979" s="1" t="n"/>
      <c r="C979" s="1" t="n"/>
      <c r="D979" s="2"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22.5" customHeight="1">
      <c r="A980" s="1" t="n"/>
      <c r="B980" s="1" t="n"/>
      <c r="C980" s="1" t="n"/>
      <c r="D980" s="2"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22.5" customHeight="1">
      <c r="A981" s="1" t="n"/>
      <c r="B981" s="1" t="n"/>
      <c r="C981" s="1" t="n"/>
      <c r="D981" s="2"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22.5" customHeight="1">
      <c r="A982" s="1" t="n"/>
      <c r="B982" s="1" t="n"/>
      <c r="C982" s="1" t="n"/>
      <c r="D982" s="2"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22.5" customHeight="1">
      <c r="A983" s="1" t="n"/>
      <c r="B983" s="1" t="n"/>
      <c r="C983" s="1" t="n"/>
      <c r="D983" s="2"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22.5" customHeight="1">
      <c r="A984" s="1" t="n"/>
      <c r="B984" s="1" t="n"/>
      <c r="C984" s="1" t="n"/>
      <c r="D984" s="2"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22.5" customHeight="1">
      <c r="A985" s="1" t="n"/>
      <c r="B985" s="1" t="n"/>
      <c r="C985" s="1" t="n"/>
      <c r="D985" s="2"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22.5" customHeight="1">
      <c r="A986" s="1" t="n"/>
      <c r="B986" s="1" t="n"/>
      <c r="C986" s="1" t="n"/>
      <c r="D986" s="2"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22.5" customHeight="1">
      <c r="A987" s="1" t="n"/>
      <c r="B987" s="1" t="n"/>
      <c r="C987" s="1" t="n"/>
      <c r="D987" s="2"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22.5" customHeight="1">
      <c r="A988" s="1" t="n"/>
      <c r="B988" s="1" t="n"/>
      <c r="C988" s="1" t="n"/>
      <c r="D988" s="2"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22.5" customHeight="1">
      <c r="A989" s="1" t="n"/>
      <c r="B989" s="1" t="n"/>
      <c r="C989" s="1" t="n"/>
      <c r="D989" s="2"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22.5" customHeight="1">
      <c r="A990" s="1" t="n"/>
      <c r="B990" s="1" t="n"/>
      <c r="C990" s="1" t="n"/>
      <c r="D990" s="2"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22.5" customHeight="1">
      <c r="A991" s="1" t="n"/>
      <c r="B991" s="1" t="n"/>
      <c r="C991" s="1" t="n"/>
      <c r="D991" s="2"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22.5" customHeight="1">
      <c r="A992" s="1" t="n"/>
      <c r="B992" s="1" t="n"/>
      <c r="C992" s="1" t="n"/>
      <c r="D992" s="2"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22.5" customHeight="1">
      <c r="A993" s="1" t="n"/>
      <c r="B993" s="1" t="n"/>
      <c r="C993" s="1" t="n"/>
      <c r="D993" s="2"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22.5" customHeight="1">
      <c r="A994" s="1" t="n"/>
      <c r="B994" s="1" t="n"/>
      <c r="C994" s="1" t="n"/>
      <c r="D994" s="2"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22.5" customHeight="1">
      <c r="A995" s="1" t="n"/>
      <c r="B995" s="1" t="n"/>
      <c r="C995" s="1" t="n"/>
      <c r="D995" s="2"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22.5" customHeight="1">
      <c r="A996" s="1" t="n"/>
      <c r="B996" s="1" t="n"/>
      <c r="C996" s="1" t="n"/>
      <c r="D996" s="2"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22.5" customHeight="1">
      <c r="A997" s="1" t="n"/>
      <c r="B997" s="1" t="n"/>
      <c r="C997" s="1" t="n"/>
      <c r="D997" s="2"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22.5" customHeight="1">
      <c r="A998" s="1" t="n"/>
      <c r="B998" s="1" t="n"/>
      <c r="C998" s="1" t="n"/>
      <c r="D998" s="2"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22.5" customHeight="1">
      <c r="A999" s="1" t="n"/>
      <c r="B999" s="1" t="n"/>
      <c r="C999" s="1" t="n"/>
      <c r="D999" s="2"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sheetData>
  <pageMargins left="0.7" right="0.7" top="0.75" bottom="0.75" header="0.3" footer="0.3"/>
</worksheet>
</file>

<file path=xl/worksheets/sheet10.xml><?xml version="1.0" encoding="utf-8"?>
<worksheet xmlns="http://schemas.openxmlformats.org/spreadsheetml/2006/main">
  <sheetPr>
    <tabColor rgb="00663398"/>
    <outlinePr summaryBelow="1" summaryRight="1"/>
    <pageSetUpPr/>
  </sheetPr>
  <dimension ref="B2:I17"/>
  <sheetViews>
    <sheetView showGridLines="0" zoomScale="110" workbookViewId="0">
      <pane xSplit="1" ySplit="5" topLeftCell="B6" activePane="bottomRight" state="frozen"/>
      <selection pane="topRight"/>
      <selection pane="bottomLeft"/>
      <selection pane="bottomRight" activeCell="A1" sqref="A1"/>
    </sheetView>
  </sheetViews>
  <sheetFormatPr baseColWidth="8" defaultRowHeight="12.5"/>
  <cols>
    <col width="2" customWidth="1" min="1" max="1"/>
    <col width="6" customWidth="1" min="2" max="2"/>
    <col width="55" customWidth="1" min="3" max="3"/>
    <col width="14" customWidth="1" min="4" max="4"/>
    <col width="2" customWidth="1" min="5" max="5"/>
    <col width="5" customWidth="1" min="7" max="7"/>
    <col width="14" customWidth="1" min="8" max="8"/>
    <col width="4" customWidth="1" min="9" max="9"/>
  </cols>
  <sheetData>
    <row r="2" ht="34" customHeight="1">
      <c r="B2" s="276" t="inlineStr">
        <is>
          <t>Chapter 7 — Options &amp; Derivatives</t>
        </is>
      </c>
    </row>
    <row r="3" ht="20" customHeight="1">
      <c r="B3" s="236" t="inlineStr">
        <is>
          <t>Contents — click a tab name to jump to that sheet</t>
        </is>
      </c>
    </row>
    <row r="5">
      <c r="B5" s="239" t="inlineStr">
        <is>
          <t>#</t>
        </is>
      </c>
      <c r="C5" s="239" t="inlineStr">
        <is>
          <t>Tab Name</t>
        </is>
      </c>
      <c r="D5" s="239" t="inlineStr">
        <is>
          <t>Type</t>
        </is>
      </c>
      <c r="G5" s="239" t="inlineStr">
        <is>
          <t>Color key</t>
        </is>
      </c>
    </row>
    <row r="6">
      <c r="B6" s="277" t="n">
        <v>1</v>
      </c>
      <c r="C6" s="278" t="inlineStr">
        <is>
          <t>data</t>
        </is>
      </c>
      <c r="D6" s="279" t="inlineStr">
        <is>
          <t>Worksheet</t>
        </is>
      </c>
      <c r="G6" s="280" t="inlineStr"/>
      <c r="H6" s="281" t="inlineStr">
        <is>
          <t>Input</t>
        </is>
      </c>
    </row>
    <row r="7">
      <c r="B7" s="298" t="n">
        <v>2</v>
      </c>
      <c r="C7" s="299" t="inlineStr">
        <is>
          <t>PnL Chart Long Stock</t>
        </is>
      </c>
      <c r="D7" s="300" t="inlineStr">
        <is>
          <t>Chart</t>
        </is>
      </c>
      <c r="G7" s="282" t="inlineStr"/>
      <c r="H7" s="283" t="inlineStr">
        <is>
          <t>Formula</t>
        </is>
      </c>
    </row>
    <row r="8">
      <c r="B8" s="277" t="n">
        <v>3</v>
      </c>
      <c r="C8" s="278" t="inlineStr">
        <is>
          <t>PnL Chart Long Call</t>
        </is>
      </c>
      <c r="D8" s="279" t="inlineStr">
        <is>
          <t>Chart</t>
        </is>
      </c>
      <c r="G8" s="282" t="inlineStr"/>
      <c r="H8" s="284" t="inlineStr">
        <is>
          <t>Array formula</t>
        </is>
      </c>
    </row>
    <row r="9">
      <c r="B9" s="298" t="n">
        <v>4</v>
      </c>
      <c r="C9" s="299" t="inlineStr">
        <is>
          <t>PnL Chart Long Stock v Call</t>
        </is>
      </c>
      <c r="D9" s="300" t="inlineStr">
        <is>
          <t>Chart</t>
        </is>
      </c>
      <c r="G9" s="282" t="inlineStr"/>
      <c r="H9" s="285" t="inlineStr">
        <is>
          <t>Linked cell</t>
        </is>
      </c>
    </row>
    <row r="10">
      <c r="B10" s="277" t="n">
        <v>5</v>
      </c>
      <c r="C10" s="278" t="inlineStr">
        <is>
          <t>PnL Chart Short Call</t>
        </is>
      </c>
      <c r="D10" s="279" t="inlineStr">
        <is>
          <t>Chart</t>
        </is>
      </c>
      <c r="G10" s="286" t="inlineStr">
        <is>
          <t>See the "Color Key" tab for full legend</t>
        </is>
      </c>
    </row>
    <row r="11">
      <c r="B11" s="298" t="n">
        <v>6</v>
      </c>
      <c r="C11" s="299" t="inlineStr">
        <is>
          <t>PnL Chart Stock v Short Call</t>
        </is>
      </c>
      <c r="D11" s="300" t="inlineStr">
        <is>
          <t>Chart</t>
        </is>
      </c>
    </row>
    <row r="12">
      <c r="B12" s="277" t="n">
        <v>7</v>
      </c>
      <c r="C12" s="278" t="inlineStr">
        <is>
          <t>PnL Chart Long Put</t>
        </is>
      </c>
      <c r="D12" s="279" t="inlineStr">
        <is>
          <t>Chart</t>
        </is>
      </c>
    </row>
    <row r="13">
      <c r="B13" s="298" t="n">
        <v>8</v>
      </c>
      <c r="C13" s="299" t="inlineStr">
        <is>
          <t>PnL Chart Short Put</t>
        </is>
      </c>
      <c r="D13" s="300" t="inlineStr">
        <is>
          <t>Chart</t>
        </is>
      </c>
    </row>
    <row r="14">
      <c r="B14" s="277" t="n">
        <v>9</v>
      </c>
      <c r="C14" s="278" t="inlineStr">
        <is>
          <t>PnL Chart Stock v Long Put</t>
        </is>
      </c>
      <c r="D14" s="279" t="inlineStr">
        <is>
          <t>Chart</t>
        </is>
      </c>
    </row>
    <row r="15">
      <c r="B15" s="298" t="n">
        <v>10</v>
      </c>
      <c r="C15" s="299" t="inlineStr">
        <is>
          <t>PnL Chart Stock v Short Put</t>
        </is>
      </c>
      <c r="D15" s="300" t="inlineStr">
        <is>
          <t>Chart</t>
        </is>
      </c>
    </row>
    <row r="16">
      <c r="B16" s="277" t="n">
        <v>11</v>
      </c>
      <c r="C16" s="278" t="inlineStr">
        <is>
          <t>option fx hedge</t>
        </is>
      </c>
      <c r="D16" s="279" t="inlineStr">
        <is>
          <t>Worksheet</t>
        </is>
      </c>
    </row>
    <row r="17">
      <c r="B17" s="298" t="n">
        <v>12</v>
      </c>
      <c r="C17" s="299" t="inlineStr">
        <is>
          <t>PnL Chart Long GBPUSD Put</t>
        </is>
      </c>
      <c r="D17" s="300" t="inlineStr">
        <is>
          <t>Chart</t>
        </is>
      </c>
    </row>
  </sheetData>
  <mergeCells count="4">
    <mergeCell ref="G5:I5"/>
    <mergeCell ref="G10:I10"/>
    <mergeCell ref="B3:E3"/>
    <mergeCell ref="B2:E2"/>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G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s>
  <pageMargins left="0.7" right="0.7" top="0.75" bottom="0.75" header="0.3" footer="0.3"/>
</worksheet>
</file>

<file path=xl/worksheets/sheet11.xml><?xml version="1.0" encoding="utf-8"?>
<worksheet xmlns="http://schemas.openxmlformats.org/spreadsheetml/2006/main">
  <sheetPr>
    <tabColor rgb="00663398"/>
    <outlinePr summaryBelow="1" summaryRight="1"/>
    <pageSetUpPr/>
  </sheetPr>
  <dimension ref="A1:Z1000"/>
  <sheetViews>
    <sheetView topLeftCell="BA1" workbookViewId="0">
      <selection activeCell="A1" sqref="A1"/>
    </sheetView>
  </sheetViews>
  <sheetFormatPr baseColWidth="8" defaultColWidth="14.453125" defaultRowHeight="15" customHeight="1"/>
  <cols>
    <col width="9.08984375" customWidth="1" style="16" min="1" max="3"/>
    <col width="23.7265625" customWidth="1" style="16" min="4" max="4"/>
    <col width="21.26953125" customWidth="1" style="16" min="5" max="5"/>
    <col width="22.26953125" customWidth="1" style="16" min="6" max="6"/>
    <col width="14.08984375" customWidth="1" style="16" min="7" max="7"/>
    <col width="15" customWidth="1" style="16" min="8" max="8"/>
    <col width="13.54296875" customWidth="1" style="16" min="9" max="9"/>
    <col width="14.453125" customWidth="1" style="16" min="10" max="10"/>
    <col width="9.08984375" customWidth="1" style="16" min="11" max="11"/>
    <col width="8.7265625" customWidth="1" style="16" min="12" max="26"/>
    <col width="14.453125" customWidth="1" style="16" min="27" max="16384"/>
  </cols>
  <sheetData>
    <row r="1" ht="23.25" customHeight="1">
      <c r="A1" s="17" t="n"/>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row>
    <row r="2" ht="23.25" customHeight="1">
      <c r="A2" s="17" t="n"/>
      <c r="B2" s="17" t="n"/>
      <c r="C2" s="17" t="n"/>
      <c r="D2" s="17" t="n"/>
      <c r="E2" s="17" t="n"/>
      <c r="F2" s="17" t="n"/>
      <c r="G2" s="28" t="inlineStr">
        <is>
          <t>Call</t>
        </is>
      </c>
      <c r="I2" s="27" t="inlineStr">
        <is>
          <t>Put</t>
        </is>
      </c>
      <c r="K2" s="17" t="n"/>
      <c r="L2" s="17" t="n"/>
      <c r="M2" s="17" t="n"/>
      <c r="N2" s="17" t="n"/>
      <c r="O2" s="17" t="n"/>
      <c r="P2" s="17" t="n"/>
      <c r="Q2" s="17" t="n"/>
      <c r="R2" s="17" t="n"/>
      <c r="S2" s="17" t="n"/>
      <c r="T2" s="17" t="n"/>
      <c r="U2" s="17" t="n"/>
      <c r="V2" s="17" t="n"/>
      <c r="W2" s="17" t="n"/>
      <c r="X2" s="17" t="n"/>
      <c r="Y2" s="17" t="n"/>
      <c r="Z2" s="17" t="n"/>
    </row>
    <row r="3" ht="23.25" customHeight="1">
      <c r="A3" s="17" t="n"/>
      <c r="B3" s="17" t="n"/>
      <c r="C3" s="17" t="n"/>
      <c r="D3" s="17" t="n"/>
      <c r="E3" s="25" t="inlineStr">
        <is>
          <t>bot stox-&gt;</t>
        </is>
      </c>
      <c r="F3" s="24" t="n">
        <v>39</v>
      </c>
      <c r="G3" s="23" t="n">
        <v>40</v>
      </c>
      <c r="H3" s="23" t="n">
        <v>40</v>
      </c>
      <c r="I3" s="23" t="n">
        <v>40</v>
      </c>
      <c r="J3" s="23" t="n">
        <v>40</v>
      </c>
      <c r="K3" s="22" t="inlineStr">
        <is>
          <t>&lt;-- Strike Price</t>
        </is>
      </c>
      <c r="L3" s="17" t="n"/>
      <c r="M3" s="17" t="n"/>
      <c r="N3" s="17" t="n"/>
      <c r="O3" s="17" t="n"/>
      <c r="P3" s="17" t="n"/>
      <c r="Q3" s="17" t="n"/>
      <c r="R3" s="17" t="n"/>
      <c r="S3" s="17" t="n"/>
      <c r="T3" s="17" t="n"/>
      <c r="U3" s="17" t="n"/>
      <c r="V3" s="17" t="n"/>
      <c r="W3" s="17" t="n"/>
      <c r="X3" s="17" t="n"/>
      <c r="Y3" s="17" t="n"/>
      <c r="Z3" s="17" t="n"/>
    </row>
    <row r="4" ht="23.25" customHeight="1">
      <c r="A4" s="17" t="n"/>
      <c r="B4" s="17" t="n"/>
      <c r="C4" s="17" t="n"/>
      <c r="D4" s="17" t="n"/>
      <c r="E4" s="17" t="inlineStr">
        <is>
          <t>DeltaOne Trading</t>
        </is>
      </c>
      <c r="F4" s="17" t="n"/>
      <c r="G4" s="23" t="n">
        <v>1.5</v>
      </c>
      <c r="H4" s="23" t="n">
        <v>1.5</v>
      </c>
      <c r="I4" s="23" t="n">
        <v>2</v>
      </c>
      <c r="J4" s="23" t="n">
        <v>2</v>
      </c>
      <c r="K4" s="22" t="inlineStr">
        <is>
          <t>&lt;-- Option Price</t>
        </is>
      </c>
      <c r="L4" s="17" t="n"/>
      <c r="M4" s="17" t="n"/>
      <c r="N4" s="17" t="n"/>
      <c r="O4" s="17" t="n"/>
      <c r="P4" s="17" t="n"/>
      <c r="Q4" s="17" t="n"/>
      <c r="R4" s="17" t="n"/>
      <c r="S4" s="17" t="n"/>
      <c r="T4" s="17" t="n"/>
      <c r="U4" s="17" t="n"/>
      <c r="V4" s="17" t="n"/>
      <c r="W4" s="17" t="n"/>
      <c r="X4" s="17" t="n"/>
      <c r="Y4" s="17" t="n"/>
      <c r="Z4" s="17" t="n"/>
    </row>
    <row r="5" ht="23.25" customHeight="1">
      <c r="A5" s="17" t="n"/>
      <c r="B5" s="17" t="n"/>
      <c r="C5" s="17" t="n"/>
      <c r="D5" s="17" t="n"/>
      <c r="E5" s="22" t="inlineStr">
        <is>
          <t>Stock Price</t>
        </is>
      </c>
      <c r="F5" s="22" t="inlineStr">
        <is>
          <t>Long Stock PnL</t>
        </is>
      </c>
      <c r="G5" s="22" t="inlineStr">
        <is>
          <t>Long Call</t>
        </is>
      </c>
      <c r="H5" s="22" t="inlineStr">
        <is>
          <t>Short Call</t>
        </is>
      </c>
      <c r="I5" s="22" t="inlineStr">
        <is>
          <t>Long Put</t>
        </is>
      </c>
      <c r="J5" s="22" t="inlineStr">
        <is>
          <t>Short Put</t>
        </is>
      </c>
      <c r="K5" s="17" t="n"/>
      <c r="L5" s="17" t="n"/>
      <c r="M5" s="17" t="n"/>
      <c r="N5" s="17" t="n"/>
      <c r="O5" s="17" t="n"/>
      <c r="P5" s="17" t="n"/>
      <c r="Q5" s="17" t="n"/>
      <c r="R5" s="17" t="n"/>
      <c r="S5" s="17" t="n"/>
      <c r="T5" s="17" t="n"/>
      <c r="U5" s="17" t="n"/>
      <c r="V5" s="17" t="n"/>
      <c r="W5" s="17" t="n"/>
      <c r="X5" s="17" t="n"/>
      <c r="Y5" s="17" t="n"/>
      <c r="Z5" s="17" t="n"/>
    </row>
    <row r="6" ht="23.25" customHeight="1">
      <c r="A6" s="17" t="n"/>
      <c r="B6" s="17" t="n"/>
      <c r="C6" s="17" t="n"/>
      <c r="D6" s="17" t="n"/>
      <c r="E6" s="21" t="n">
        <v>35</v>
      </c>
      <c r="F6" s="19">
        <f>spot_price-bot_stock</f>
        <v/>
      </c>
      <c r="G6" s="19">
        <f>-G$4+ MAX(0,spot_price-x_call40)</f>
        <v/>
      </c>
      <c r="H6" s="19">
        <f>H$4-MAX(0,$E6-H$3)</f>
        <v/>
      </c>
      <c r="I6" s="19">
        <f>-I$4+MAX(0,I$3-$E6)</f>
        <v/>
      </c>
      <c r="J6" s="19">
        <f>J$4-MAX(0,J$3-$E6)</f>
        <v/>
      </c>
      <c r="K6" s="17" t="n"/>
      <c r="L6" s="17" t="n"/>
      <c r="M6" s="17" t="n"/>
      <c r="N6" s="17" t="n"/>
      <c r="O6" s="17" t="n"/>
      <c r="P6" s="17" t="n"/>
      <c r="Q6" s="17" t="n"/>
      <c r="R6" s="17" t="n"/>
      <c r="S6" s="17" t="n"/>
      <c r="T6" s="17" t="n"/>
      <c r="U6" s="17" t="n"/>
      <c r="V6" s="17" t="n"/>
      <c r="W6" s="17" t="n"/>
      <c r="X6" s="17" t="n"/>
      <c r="Y6" s="17" t="n"/>
      <c r="Z6" s="17" t="n"/>
    </row>
    <row r="7" ht="23.25" customHeight="1">
      <c r="A7" s="17" t="n"/>
      <c r="B7" s="17" t="n"/>
      <c r="C7" s="17" t="n"/>
      <c r="D7" s="17" t="n"/>
      <c r="E7" s="20">
        <f>E6+1</f>
        <v/>
      </c>
      <c r="F7" s="19">
        <f>spot_price-bot_stock</f>
        <v/>
      </c>
      <c r="G7" s="19">
        <f>-G$4+ MAX(0,spot_price-x_call40)</f>
        <v/>
      </c>
      <c r="H7" s="19">
        <f>H$4-MAX(0,$E7-H$3)</f>
        <v/>
      </c>
      <c r="I7" s="19">
        <f>-I$4+MAX(0,I$3-$E7)</f>
        <v/>
      </c>
      <c r="J7" s="19">
        <f>J$4-MAX(0,J$3-$E7)</f>
        <v/>
      </c>
      <c r="K7" s="17" t="n"/>
      <c r="L7" s="17" t="n"/>
      <c r="M7" s="17" t="n"/>
      <c r="N7" s="17" t="n"/>
      <c r="O7" s="17" t="n"/>
      <c r="P7" s="17" t="n"/>
      <c r="Q7" s="17" t="n"/>
      <c r="R7" s="17" t="n"/>
      <c r="S7" s="17" t="n"/>
      <c r="T7" s="17" t="n"/>
      <c r="U7" s="17" t="n"/>
      <c r="V7" s="17" t="n"/>
      <c r="W7" s="17" t="n"/>
      <c r="X7" s="17" t="n"/>
      <c r="Y7" s="17" t="n"/>
      <c r="Z7" s="17" t="n"/>
    </row>
    <row r="8" ht="23.25" customHeight="1">
      <c r="A8" s="17" t="n"/>
      <c r="B8" s="17" t="n"/>
      <c r="C8" s="17" t="n"/>
      <c r="D8" s="17" t="n"/>
      <c r="E8" s="20">
        <f>E7+1</f>
        <v/>
      </c>
      <c r="F8" s="19">
        <f>spot_price-bot_stock</f>
        <v/>
      </c>
      <c r="G8" s="19">
        <f>-G$4+ MAX(0,spot_price-x_call40)</f>
        <v/>
      </c>
      <c r="H8" s="19">
        <f>H$4-MAX(0,$E8-H$3)</f>
        <v/>
      </c>
      <c r="I8" s="19">
        <f>-I$4+MAX(0,I$3-$E8)</f>
        <v/>
      </c>
      <c r="J8" s="19">
        <f>J$4-MAX(0,J$3-$E8)</f>
        <v/>
      </c>
      <c r="K8" s="17" t="n"/>
      <c r="L8" s="17" t="n"/>
      <c r="M8" s="17" t="n"/>
      <c r="N8" s="17" t="n"/>
      <c r="O8" s="17" t="n"/>
      <c r="P8" s="17" t="n"/>
      <c r="Q8" s="17" t="n"/>
      <c r="R8" s="17" t="n"/>
      <c r="S8" s="17" t="n"/>
      <c r="T8" s="17" t="n"/>
      <c r="U8" s="17" t="n"/>
      <c r="V8" s="17" t="n"/>
      <c r="W8" s="17" t="n"/>
      <c r="X8" s="17" t="n"/>
      <c r="Y8" s="17" t="n"/>
      <c r="Z8" s="17" t="n"/>
    </row>
    <row r="9" ht="23.25" customHeight="1">
      <c r="A9" s="17" t="n"/>
      <c r="B9" s="17" t="n"/>
      <c r="C9" s="17" t="n"/>
      <c r="D9" s="17" t="n"/>
      <c r="E9" s="20">
        <f>E8+1</f>
        <v/>
      </c>
      <c r="F9" s="19">
        <f>spot_price-bot_stock</f>
        <v/>
      </c>
      <c r="G9" s="19">
        <f>-G$4+ MAX(0,spot_price-x_call40)</f>
        <v/>
      </c>
      <c r="H9" s="19">
        <f>H$4-MAX(0,$E9-H$3)</f>
        <v/>
      </c>
      <c r="I9" s="19">
        <f>-I$4+MAX(0,I$3-$E9)</f>
        <v/>
      </c>
      <c r="J9" s="19">
        <f>J$4-MAX(0,J$3-$E9)</f>
        <v/>
      </c>
      <c r="K9" s="17" t="n"/>
      <c r="L9" s="17" t="n"/>
      <c r="M9" s="17" t="n"/>
      <c r="N9" s="17" t="n"/>
      <c r="O9" s="17" t="n"/>
      <c r="P9" s="17" t="n"/>
      <c r="Q9" s="17" t="n"/>
      <c r="R9" s="17" t="n"/>
      <c r="S9" s="17" t="n"/>
      <c r="T9" s="17" t="n"/>
      <c r="U9" s="17" t="n"/>
      <c r="V9" s="17" t="n"/>
      <c r="W9" s="17" t="n"/>
      <c r="X9" s="17" t="n"/>
      <c r="Y9" s="17" t="n"/>
      <c r="Z9" s="17" t="n"/>
    </row>
    <row r="10" ht="23.25" customHeight="1">
      <c r="A10" s="17" t="n"/>
      <c r="B10" s="17" t="n"/>
      <c r="C10" s="17" t="n"/>
      <c r="D10" s="17" t="n"/>
      <c r="E10" s="20">
        <f>E9+1</f>
        <v/>
      </c>
      <c r="F10" s="19">
        <f>spot_price-bot_stock</f>
        <v/>
      </c>
      <c r="G10" s="19">
        <f>-G$4+ MAX(0,spot_price-x_call40)</f>
        <v/>
      </c>
      <c r="H10" s="19">
        <f>H$4-MAX(0,$E10-H$3)</f>
        <v/>
      </c>
      <c r="I10" s="19">
        <f>-I$4+MAX(0,I$3-$E10)</f>
        <v/>
      </c>
      <c r="J10" s="19">
        <f>J$4-MAX(0,J$3-$E10)</f>
        <v/>
      </c>
      <c r="K10" s="17" t="n"/>
      <c r="L10" s="17" t="n"/>
      <c r="M10" s="17" t="n"/>
      <c r="N10" s="17" t="n"/>
      <c r="O10" s="17" t="n"/>
      <c r="P10" s="17" t="n"/>
      <c r="Q10" s="17" t="n"/>
      <c r="R10" s="17" t="n"/>
      <c r="S10" s="17" t="n"/>
      <c r="T10" s="17" t="n"/>
      <c r="U10" s="17" t="n"/>
      <c r="V10" s="17" t="n"/>
      <c r="W10" s="17" t="n"/>
      <c r="X10" s="17" t="n"/>
      <c r="Y10" s="17" t="n"/>
      <c r="Z10" s="17" t="n"/>
    </row>
    <row r="11" ht="23.25" customHeight="1">
      <c r="A11" s="17" t="n"/>
      <c r="B11" s="17" t="n"/>
      <c r="C11" s="17" t="n"/>
      <c r="D11" s="17" t="n"/>
      <c r="E11" s="20">
        <f>E10+1</f>
        <v/>
      </c>
      <c r="F11" s="19">
        <f>spot_price-bot_stock</f>
        <v/>
      </c>
      <c r="G11" s="19">
        <f>-G$4+ MAX(0,spot_price-x_call40)</f>
        <v/>
      </c>
      <c r="H11" s="19">
        <f>H$4-MAX(0,$E11-H$3)</f>
        <v/>
      </c>
      <c r="I11" s="19">
        <f>-I$4+MAX(0,I$3-$E11)</f>
        <v/>
      </c>
      <c r="J11" s="19">
        <f>J$4-MAX(0,J$3-$E11)</f>
        <v/>
      </c>
      <c r="K11" s="17" t="n"/>
      <c r="L11" s="17" t="n"/>
      <c r="M11" s="17" t="n"/>
      <c r="N11" s="17" t="n"/>
      <c r="O11" s="17" t="n"/>
      <c r="P11" s="17" t="n"/>
      <c r="Q11" s="17" t="n"/>
      <c r="R11" s="17" t="n"/>
      <c r="S11" s="17" t="n"/>
      <c r="T11" s="17" t="n"/>
      <c r="U11" s="17" t="n"/>
      <c r="V11" s="17" t="n"/>
      <c r="W11" s="17" t="n"/>
      <c r="X11" s="17" t="n"/>
      <c r="Y11" s="17" t="n"/>
      <c r="Z11" s="17" t="n"/>
    </row>
    <row r="12" ht="23.25" customHeight="1">
      <c r="A12" s="17" t="n"/>
      <c r="B12" s="17" t="n"/>
      <c r="C12" s="17" t="n"/>
      <c r="D12" s="17" t="n"/>
      <c r="E12" s="20">
        <f>E11+1</f>
        <v/>
      </c>
      <c r="F12" s="19">
        <f>spot_price-bot_stock</f>
        <v/>
      </c>
      <c r="G12" s="19">
        <f>-G$4+ MAX(0,spot_price-x_call40)</f>
        <v/>
      </c>
      <c r="H12" s="19">
        <f>H$4-MAX(0,$E12-H$3)</f>
        <v/>
      </c>
      <c r="I12" s="19">
        <f>-I$4+MAX(0,I$3-$E12)</f>
        <v/>
      </c>
      <c r="J12" s="19">
        <f>J$4-MAX(0,J$3-$E12)</f>
        <v/>
      </c>
      <c r="K12" s="17" t="n"/>
      <c r="L12" s="17" t="n"/>
      <c r="M12" s="17" t="n"/>
      <c r="N12" s="17" t="n"/>
      <c r="O12" s="17" t="n"/>
      <c r="P12" s="17" t="n"/>
      <c r="Q12" s="17" t="n"/>
      <c r="R12" s="17" t="n"/>
      <c r="S12" s="17" t="n"/>
      <c r="T12" s="17" t="n"/>
      <c r="U12" s="17" t="n"/>
      <c r="V12" s="17" t="n"/>
      <c r="W12" s="17" t="n"/>
      <c r="X12" s="17" t="n"/>
      <c r="Y12" s="17" t="n"/>
      <c r="Z12" s="17" t="n"/>
    </row>
    <row r="13" ht="23.25" customHeight="1">
      <c r="A13" s="17" t="n"/>
      <c r="B13" s="17" t="n"/>
      <c r="C13" s="17" t="n"/>
      <c r="D13" s="17" t="inlineStr">
        <is>
          <t>call breakeven-&gt;</t>
        </is>
      </c>
      <c r="E13" s="20">
        <f>E12+1</f>
        <v/>
      </c>
      <c r="F13" s="19">
        <f>spot_price-bot_stock</f>
        <v/>
      </c>
      <c r="G13" s="19">
        <f>-G$4+ MAX(0,spot_price-x_call40)</f>
        <v/>
      </c>
      <c r="H13" s="19">
        <f>H$4-MAX(0,$E13-H$3)</f>
        <v/>
      </c>
      <c r="I13" s="19">
        <f>-I$4+MAX(0,I$3-$E13)</f>
        <v/>
      </c>
      <c r="J13" s="19">
        <f>J$4-MAX(0,J$3-$E13)</f>
        <v/>
      </c>
      <c r="K13" s="17" t="n"/>
      <c r="L13" s="17" t="n"/>
      <c r="M13" s="17" t="n"/>
      <c r="N13" s="17" t="n"/>
      <c r="O13" s="17" t="n"/>
      <c r="P13" s="17" t="n"/>
      <c r="Q13" s="17" t="n"/>
      <c r="R13" s="17" t="n"/>
      <c r="S13" s="17" t="n"/>
      <c r="T13" s="17" t="n"/>
      <c r="U13" s="17" t="n"/>
      <c r="V13" s="17" t="n"/>
      <c r="W13" s="17" t="n"/>
      <c r="X13" s="17" t="n"/>
      <c r="Y13" s="17" t="n"/>
      <c r="Z13" s="17" t="n"/>
    </row>
    <row r="14" ht="23.25" customHeight="1">
      <c r="A14" s="17" t="n"/>
      <c r="B14" s="17" t="n"/>
      <c r="C14" s="17" t="n"/>
      <c r="D14" s="17" t="n"/>
      <c r="E14" s="20">
        <f>E13+1</f>
        <v/>
      </c>
      <c r="F14" s="19">
        <f>spot_price-bot_stock</f>
        <v/>
      </c>
      <c r="G14" s="19">
        <f>-G$4+ MAX(0,spot_price-x_call40)</f>
        <v/>
      </c>
      <c r="H14" s="19">
        <f>H$4-MAX(0,$E14-H$3)</f>
        <v/>
      </c>
      <c r="I14" s="19">
        <f>-I$4+MAX(0,I$3-$E14)</f>
        <v/>
      </c>
      <c r="J14" s="19">
        <f>J$4-MAX(0,J$3-$E14)</f>
        <v/>
      </c>
      <c r="K14" s="17" t="n"/>
      <c r="L14" s="17" t="n"/>
      <c r="M14" s="17" t="n"/>
      <c r="N14" s="17" t="n"/>
      <c r="O14" s="17" t="n"/>
      <c r="P14" s="17" t="n"/>
      <c r="Q14" s="17" t="n"/>
      <c r="R14" s="17" t="n"/>
      <c r="S14" s="17" t="n"/>
      <c r="T14" s="17" t="n"/>
      <c r="U14" s="17" t="n"/>
      <c r="V14" s="17" t="n"/>
      <c r="W14" s="17" t="n"/>
      <c r="X14" s="17" t="n"/>
      <c r="Y14" s="17" t="n"/>
      <c r="Z14" s="17" t="n"/>
    </row>
    <row r="15" ht="23.25" customHeight="1">
      <c r="A15" s="17" t="n"/>
      <c r="B15" s="17" t="n"/>
      <c r="C15" s="17" t="n"/>
      <c r="D15" s="17" t="n"/>
      <c r="E15" s="20">
        <f>E14+1</f>
        <v/>
      </c>
      <c r="F15" s="19">
        <f>spot_price-bot_stock</f>
        <v/>
      </c>
      <c r="G15" s="19">
        <f>-G$4+ MAX(0,spot_price-x_call40)</f>
        <v/>
      </c>
      <c r="H15" s="19">
        <f>H$4-MAX(0,$E15-H$3)</f>
        <v/>
      </c>
      <c r="I15" s="19">
        <f>-I$4+MAX(0,I$3-$E15)</f>
        <v/>
      </c>
      <c r="J15" s="19">
        <f>J$4-MAX(0,J$3-$E15)</f>
        <v/>
      </c>
      <c r="K15" s="17" t="n"/>
      <c r="L15" s="17" t="n"/>
      <c r="M15" s="17" t="n"/>
      <c r="N15" s="17" t="n"/>
      <c r="O15" s="17" t="n"/>
      <c r="P15" s="17" t="n"/>
      <c r="Q15" s="17" t="n"/>
      <c r="R15" s="17" t="n"/>
      <c r="S15" s="17" t="n"/>
      <c r="T15" s="17" t="n"/>
      <c r="U15" s="17" t="n"/>
      <c r="V15" s="17" t="n"/>
      <c r="W15" s="17" t="n"/>
      <c r="X15" s="17" t="n"/>
      <c r="Y15" s="17" t="n"/>
      <c r="Z15" s="17" t="n"/>
    </row>
    <row r="16" ht="23.25" customHeight="1">
      <c r="A16" s="17" t="n"/>
      <c r="B16" s="17" t="n"/>
      <c r="C16" s="17" t="n"/>
      <c r="D16" s="17" t="n"/>
      <c r="E16" s="20">
        <f>E15+1</f>
        <v/>
      </c>
      <c r="F16" s="19">
        <f>spot_price-bot_stock</f>
        <v/>
      </c>
      <c r="G16" s="19">
        <f>-G$4+ MAX(0,spot_price-x_call40)</f>
        <v/>
      </c>
      <c r="H16" s="19">
        <f>H$4-MAX(0,$E16-H$3)</f>
        <v/>
      </c>
      <c r="I16" s="19">
        <f>-I$4+MAX(0,I$3-$E16)</f>
        <v/>
      </c>
      <c r="J16" s="19">
        <f>J$4-MAX(0,J$3-$E16)</f>
        <v/>
      </c>
      <c r="K16" s="17" t="n"/>
      <c r="L16" s="17" t="n"/>
      <c r="M16" s="17" t="n"/>
      <c r="N16" s="17" t="n"/>
      <c r="O16" s="17" t="n"/>
      <c r="P16" s="17" t="n"/>
      <c r="Q16" s="17" t="n"/>
      <c r="R16" s="17" t="n"/>
      <c r="S16" s="17" t="n"/>
      <c r="T16" s="17" t="n"/>
      <c r="U16" s="17" t="n"/>
      <c r="V16" s="17" t="n"/>
      <c r="W16" s="17" t="n"/>
      <c r="X16" s="17" t="n"/>
      <c r="Y16" s="17" t="n"/>
      <c r="Z16" s="17" t="n"/>
    </row>
    <row r="17" ht="23.25" customHeight="1">
      <c r="A17" s="17" t="n"/>
      <c r="B17" s="17" t="n"/>
      <c r="C17" s="17" t="n"/>
      <c r="D17" s="17" t="n"/>
      <c r="E17" s="20">
        <f>E16+1</f>
        <v/>
      </c>
      <c r="F17" s="19">
        <f>spot_price-bot_stock</f>
        <v/>
      </c>
      <c r="G17" s="19">
        <f>-G$4+ MAX(0,spot_price-x_call40)</f>
        <v/>
      </c>
      <c r="H17" s="19">
        <f>H$4-MAX(0,$E17-H$3)</f>
        <v/>
      </c>
      <c r="I17" s="19">
        <f>-I$4+MAX(0,I$3-$E17)</f>
        <v/>
      </c>
      <c r="J17" s="19">
        <f>J$4-MAX(0,J$3-$E17)</f>
        <v/>
      </c>
      <c r="K17" s="17" t="n"/>
      <c r="L17" s="17" t="n"/>
      <c r="M17" s="17" t="n"/>
      <c r="N17" s="17" t="n"/>
      <c r="O17" s="17" t="n"/>
      <c r="P17" s="17" t="n"/>
      <c r="Q17" s="17" t="n"/>
      <c r="R17" s="17" t="n"/>
      <c r="S17" s="17" t="n"/>
      <c r="T17" s="17" t="n"/>
      <c r="U17" s="17" t="n"/>
      <c r="V17" s="17" t="n"/>
      <c r="W17" s="17" t="n"/>
      <c r="X17" s="17" t="n"/>
      <c r="Y17" s="17" t="n"/>
      <c r="Z17" s="17" t="n"/>
    </row>
    <row r="18" ht="23.25" customHeight="1">
      <c r="A18" s="17" t="n"/>
      <c r="B18" s="17" t="n"/>
      <c r="C18" s="17" t="n"/>
      <c r="D18" s="17" t="n"/>
      <c r="E18" s="20">
        <f>E17+1</f>
        <v/>
      </c>
      <c r="F18" s="19">
        <f>spot_price-bot_stock</f>
        <v/>
      </c>
      <c r="G18" s="19">
        <f>-G$4+ MAX(0,spot_price-x_call40)</f>
        <v/>
      </c>
      <c r="H18" s="19">
        <f>H$4-MAX(0,$E18-H$3)</f>
        <v/>
      </c>
      <c r="I18" s="19">
        <f>-I$4+MAX(0,I$3-$E18)</f>
        <v/>
      </c>
      <c r="J18" s="19">
        <f>J$4-MAX(0,J$3-$E18)</f>
        <v/>
      </c>
      <c r="K18" s="17" t="n"/>
      <c r="L18" s="17" t="n"/>
      <c r="M18" s="17" t="n"/>
      <c r="N18" s="17" t="n"/>
      <c r="O18" s="17" t="n"/>
      <c r="P18" s="17" t="n"/>
      <c r="Q18" s="17" t="n"/>
      <c r="R18" s="17" t="n"/>
      <c r="S18" s="17" t="n"/>
      <c r="T18" s="17" t="n"/>
      <c r="U18" s="17" t="n"/>
      <c r="V18" s="17" t="n"/>
      <c r="W18" s="17" t="n"/>
      <c r="X18" s="17" t="n"/>
      <c r="Y18" s="17" t="n"/>
      <c r="Z18" s="17" t="n"/>
    </row>
    <row r="19" ht="23.25" customHeight="1">
      <c r="A19" s="17" t="n"/>
      <c r="B19" s="17" t="n"/>
      <c r="C19" s="17" t="n"/>
      <c r="D19" s="17" t="n"/>
      <c r="E19" s="17" t="n"/>
      <c r="F19" s="17" t="n"/>
      <c r="G19" s="18">
        <f>_xlfn.FORMULATEXT(G6)</f>
        <v/>
      </c>
      <c r="H19" s="17" t="n"/>
      <c r="I19" s="17" t="n"/>
      <c r="J19" s="17" t="n"/>
      <c r="K19" s="17" t="n"/>
      <c r="L19" s="17" t="n"/>
      <c r="M19" s="17" t="n"/>
      <c r="N19" s="17" t="n"/>
      <c r="O19" s="17" t="n"/>
      <c r="P19" s="17" t="n"/>
      <c r="Q19" s="17" t="n"/>
      <c r="R19" s="17" t="n"/>
      <c r="S19" s="17" t="n"/>
      <c r="T19" s="17" t="n"/>
      <c r="U19" s="17" t="n"/>
      <c r="V19" s="17" t="n"/>
      <c r="W19" s="17" t="n"/>
      <c r="X19" s="17" t="n"/>
      <c r="Y19" s="17" t="n"/>
      <c r="Z19" s="17" t="n"/>
    </row>
    <row r="20" ht="23.25" customHeight="1">
      <c r="A20" s="17" t="n"/>
      <c r="B20" s="17" t="n"/>
      <c r="C20" s="17" t="n"/>
      <c r="D20" s="17" t="n"/>
      <c r="E20" s="17" t="n"/>
      <c r="F20" s="17" t="n"/>
      <c r="G20" s="17" t="n"/>
      <c r="H20" s="17" t="n"/>
      <c r="I20" s="18">
        <f>_xlfn.FORMULATEXT(I7)</f>
        <v/>
      </c>
      <c r="J20" s="17" t="n"/>
      <c r="K20" s="17" t="n"/>
      <c r="L20" s="17" t="n"/>
      <c r="M20" s="17" t="n"/>
      <c r="N20" s="17" t="n"/>
      <c r="O20" s="17" t="n"/>
      <c r="P20" s="17" t="n"/>
      <c r="Q20" s="17" t="n"/>
      <c r="R20" s="17" t="n"/>
      <c r="S20" s="17" t="n"/>
      <c r="T20" s="17" t="n"/>
      <c r="U20" s="17" t="n"/>
      <c r="V20" s="17" t="n"/>
      <c r="W20" s="17" t="n"/>
      <c r="X20" s="17" t="n"/>
      <c r="Y20" s="17" t="n"/>
      <c r="Z20" s="17" t="n"/>
    </row>
    <row r="21" ht="23.25" customHeight="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23.25" customHeight="1">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23.25" customHeight="1">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23.25" customHeight="1">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23.25" customHeight="1">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23.25" customHeight="1">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23.25" customHeight="1">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23.25" customHeight="1">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23.25" customHeight="1">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23.25" customHeight="1">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23.25" customHeight="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23.25" customHeight="1">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23.25" customHeight="1">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23.25" customHeight="1">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23.25" customHeight="1">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23.25" customHeight="1">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23.25" customHeight="1">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23.25" customHeight="1">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23.25" customHeight="1">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23.25" customHeight="1">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23.25" customHeight="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23.25" customHeight="1">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23.25" customHeight="1">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23.25" customHeight="1">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23.25" customHeight="1">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23.25" customHeight="1">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23.25" customHeight="1">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23.25" customHeight="1">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23.25" customHeight="1">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23.25" customHeight="1">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23.25" customHeight="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23.25" customHeight="1">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23.25" customHeight="1">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23.25" customHeight="1">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23.25" customHeight="1">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23.25" customHeight="1">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23.25" customHeight="1">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23.25" customHeight="1">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23.25" customHeight="1">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23.25" customHeight="1">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23.25" customHeight="1">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23.25" customHeight="1">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23.25" customHeight="1">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23.25" customHeight="1">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23.25" customHeight="1">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23.25" customHeight="1">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23.25" customHeight="1">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23.25" customHeight="1">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23.25" customHeight="1">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23.25" customHeight="1">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23.25" customHeight="1">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23.25" customHeight="1">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23.25" customHeight="1">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23.25" customHeight="1">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23.25" customHeight="1">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23.25" customHeight="1">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23.25" customHeight="1">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23.25" customHeight="1">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23.25" customHeight="1">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23.25" customHeight="1">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23.25" customHeight="1">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23.25" customHeight="1">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23.25" customHeight="1">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23.25" customHeight="1">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23.25" customHeight="1">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23.25" customHeight="1">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23.25" customHeight="1">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23.25" customHeight="1">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23.25" customHeight="1">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23.25" customHeight="1">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23.25" customHeight="1">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23.25" customHeight="1">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23.25" customHeight="1">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23.25" customHeight="1">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23.25" customHeight="1">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23.25" customHeight="1">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23.25" customHeight="1">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23.25" customHeight="1">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23.25" customHeight="1">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23.25" customHeight="1">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23.25" customHeight="1">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23.25" customHeight="1">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23.25" customHeight="1">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23.25" customHeight="1">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23.25" customHeight="1">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23.25" customHeight="1">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23.25" customHeight="1">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23.25" customHeight="1">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23.25" customHeight="1">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23.25" customHeight="1">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23.25" customHeight="1">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23.25" customHeight="1">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23.25" customHeight="1">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23.25" customHeight="1">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23.25" customHeight="1">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23.25" customHeight="1">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23.25" customHeight="1">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23.25" customHeight="1">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23.25" customHeight="1">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23.25" customHeight="1">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23.25" customHeight="1">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23.25" customHeight="1">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23.25" customHeight="1">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23.25" customHeight="1">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23.25" customHeight="1">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23.25" customHeight="1">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23.25" customHeight="1">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23.25" customHeight="1">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23.25" customHeight="1">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23.25" customHeight="1">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23.25" customHeight="1">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23.25" customHeight="1">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23.25" customHeight="1">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23.25" customHeight="1">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23.25" customHeight="1">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23.25" customHeight="1">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23.25" customHeight="1">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23.25" customHeight="1">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23.25" customHeight="1">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23.25" customHeight="1">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23.25" customHeight="1">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23.25" customHeight="1">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23.25" customHeight="1">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23.25" customHeight="1">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23.25" customHeight="1">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23.25" customHeight="1">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23.25" customHeight="1">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23.25" customHeight="1">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23.25" customHeight="1">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23.25" customHeight="1">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23.25" customHeight="1">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23.25" customHeight="1">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23.25" customHeight="1">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23.25" customHeight="1">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23.25" customHeight="1">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23.25" customHeight="1">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23.25" customHeight="1">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23.25" customHeight="1">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23.25" customHeight="1">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23.25" customHeight="1">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23.25" customHeight="1">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23.25" customHeight="1">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23.25" customHeight="1">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23.25" customHeight="1">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23.25" customHeight="1">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23.25" customHeight="1">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23.25" customHeight="1">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23.25" customHeight="1">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23.25" customHeight="1">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23.25" customHeight="1">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23.25" customHeight="1">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23.25" customHeight="1">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23.25" customHeight="1">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23.25" customHeight="1">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23.25" customHeight="1">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23.25" customHeight="1">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23.25" customHeight="1">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23.25" customHeight="1">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23.25" customHeight="1">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23.25" customHeight="1">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23.25" customHeight="1">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23.25" customHeight="1">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23.25" customHeight="1">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23.25" customHeight="1">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23.25" customHeight="1">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23.25" customHeight="1">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23.25" customHeight="1">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23.25" customHeight="1">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23.25" customHeight="1">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23.25" customHeight="1">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23.25" customHeight="1">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23.25" customHeight="1">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23.25" customHeight="1">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23.25" customHeight="1">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23.25" customHeight="1">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23.25" customHeight="1">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23.25" customHeight="1">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23.25" customHeight="1">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23.25" customHeight="1">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23.25" customHeight="1">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row r="201" ht="23.25" customHeight="1">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row>
    <row r="202" ht="23.25" customHeight="1">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row>
    <row r="203" ht="23.25" customHeight="1">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row>
    <row r="204" ht="23.25" customHeight="1">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row>
    <row r="205" ht="23.25" customHeight="1">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row>
    <row r="206" ht="23.25" customHeight="1">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row>
    <row r="207" ht="23.25" customHeight="1">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row>
    <row r="208" ht="23.25" customHeight="1">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row>
    <row r="209" ht="23.25" customHeight="1">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row>
    <row r="210" ht="23.25" customHeight="1">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row>
    <row r="211" ht="23.25" customHeight="1">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row>
    <row r="212" ht="23.25" customHeight="1">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row>
    <row r="213" ht="23.25" customHeight="1">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row>
    <row r="214" ht="23.25" customHeight="1">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row>
    <row r="215" ht="23.25" customHeight="1">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row>
    <row r="216" ht="23.25" customHeight="1">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row>
    <row r="217" ht="23.25" customHeight="1">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row>
    <row r="218" ht="23.25" customHeight="1">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row>
    <row r="219" ht="23.25" customHeight="1">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row>
    <row r="220" ht="23.25" customHeight="1">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row>
    <row r="221" ht="23.25" customHeight="1">
      <c r="A221" s="17" t="n"/>
      <c r="B221" s="17" t="n"/>
      <c r="C221" s="17" t="n"/>
      <c r="D221" s="17" t="n"/>
      <c r="E221" s="17" t="n"/>
      <c r="F221" s="17" t="n"/>
      <c r="G221" s="17" t="n"/>
      <c r="H221" s="17" t="n"/>
      <c r="I221" s="17" t="n"/>
      <c r="J221" s="17" t="n"/>
      <c r="K221" s="17" t="n"/>
      <c r="L221" s="17" t="n"/>
      <c r="M221" s="17" t="n"/>
      <c r="N221" s="17" t="n"/>
      <c r="O221" s="17" t="n"/>
      <c r="P221" s="17" t="n"/>
      <c r="Q221" s="17" t="n"/>
      <c r="R221" s="17" t="n"/>
      <c r="S221" s="17" t="n"/>
      <c r="T221" s="17" t="n"/>
      <c r="U221" s="17" t="n"/>
      <c r="V221" s="17" t="n"/>
      <c r="W221" s="17" t="n"/>
      <c r="X221" s="17" t="n"/>
      <c r="Y221" s="17" t="n"/>
      <c r="Z221" s="17" t="n"/>
    </row>
    <row r="222" ht="23.25" customHeight="1">
      <c r="A222" s="17" t="n"/>
      <c r="B222" s="17" t="n"/>
      <c r="C222" s="17" t="n"/>
      <c r="D222" s="17" t="n"/>
      <c r="E222" s="17" t="n"/>
      <c r="F222" s="17" t="n"/>
      <c r="G222" s="17" t="n"/>
      <c r="H222" s="17" t="n"/>
      <c r="I222" s="17" t="n"/>
      <c r="J222" s="17" t="n"/>
      <c r="K222" s="17" t="n"/>
      <c r="L222" s="17" t="n"/>
      <c r="M222" s="17" t="n"/>
      <c r="N222" s="17" t="n"/>
      <c r="O222" s="17" t="n"/>
      <c r="P222" s="17" t="n"/>
      <c r="Q222" s="17" t="n"/>
      <c r="R222" s="17" t="n"/>
      <c r="S222" s="17" t="n"/>
      <c r="T222" s="17" t="n"/>
      <c r="U222" s="17" t="n"/>
      <c r="V222" s="17" t="n"/>
      <c r="W222" s="17" t="n"/>
      <c r="X222" s="17" t="n"/>
      <c r="Y222" s="17" t="n"/>
      <c r="Z222" s="17" t="n"/>
    </row>
    <row r="223" ht="23.25" customHeight="1">
      <c r="A223" s="17" t="n"/>
      <c r="B223" s="17" t="n"/>
      <c r="C223" s="17" t="n"/>
      <c r="D223" s="17" t="n"/>
      <c r="E223" s="17" t="n"/>
      <c r="F223" s="17" t="n"/>
      <c r="G223" s="17" t="n"/>
      <c r="H223" s="17" t="n"/>
      <c r="I223" s="17" t="n"/>
      <c r="J223" s="17" t="n"/>
      <c r="K223" s="17" t="n"/>
      <c r="L223" s="17" t="n"/>
      <c r="M223" s="17" t="n"/>
      <c r="N223" s="17" t="n"/>
      <c r="O223" s="17" t="n"/>
      <c r="P223" s="17" t="n"/>
      <c r="Q223" s="17" t="n"/>
      <c r="R223" s="17" t="n"/>
      <c r="S223" s="17" t="n"/>
      <c r="T223" s="17" t="n"/>
      <c r="U223" s="17" t="n"/>
      <c r="V223" s="17" t="n"/>
      <c r="W223" s="17" t="n"/>
      <c r="X223" s="17" t="n"/>
      <c r="Y223" s="17" t="n"/>
      <c r="Z223" s="17" t="n"/>
    </row>
    <row r="224" ht="23.25" customHeight="1">
      <c r="A224" s="17" t="n"/>
      <c r="B224" s="17" t="n"/>
      <c r="C224" s="17" t="n"/>
      <c r="D224" s="17" t="n"/>
      <c r="E224" s="17" t="n"/>
      <c r="F224" s="17" t="n"/>
      <c r="G224" s="17" t="n"/>
      <c r="H224" s="17" t="n"/>
      <c r="I224" s="17" t="n"/>
      <c r="J224" s="17" t="n"/>
      <c r="K224" s="17" t="n"/>
      <c r="L224" s="17" t="n"/>
      <c r="M224" s="17" t="n"/>
      <c r="N224" s="17" t="n"/>
      <c r="O224" s="17" t="n"/>
      <c r="P224" s="17" t="n"/>
      <c r="Q224" s="17" t="n"/>
      <c r="R224" s="17" t="n"/>
      <c r="S224" s="17" t="n"/>
      <c r="T224" s="17" t="n"/>
      <c r="U224" s="17" t="n"/>
      <c r="V224" s="17" t="n"/>
      <c r="W224" s="17" t="n"/>
      <c r="X224" s="17" t="n"/>
      <c r="Y224" s="17" t="n"/>
      <c r="Z224" s="17" t="n"/>
    </row>
    <row r="225" ht="23.25" customHeight="1">
      <c r="A225" s="17" t="n"/>
      <c r="B225" s="17" t="n"/>
      <c r="C225" s="17" t="n"/>
      <c r="D225" s="17" t="n"/>
      <c r="E225" s="17" t="n"/>
      <c r="F225" s="17" t="n"/>
      <c r="G225" s="17" t="n"/>
      <c r="H225" s="17" t="n"/>
      <c r="I225" s="17" t="n"/>
      <c r="J225" s="17" t="n"/>
      <c r="K225" s="17" t="n"/>
      <c r="L225" s="17" t="n"/>
      <c r="M225" s="17" t="n"/>
      <c r="N225" s="17" t="n"/>
      <c r="O225" s="17" t="n"/>
      <c r="P225" s="17" t="n"/>
      <c r="Q225" s="17" t="n"/>
      <c r="R225" s="17" t="n"/>
      <c r="S225" s="17" t="n"/>
      <c r="T225" s="17" t="n"/>
      <c r="U225" s="17" t="n"/>
      <c r="V225" s="17" t="n"/>
      <c r="W225" s="17" t="n"/>
      <c r="X225" s="17" t="n"/>
      <c r="Y225" s="17" t="n"/>
      <c r="Z225" s="17" t="n"/>
    </row>
    <row r="226" ht="23.25" customHeight="1">
      <c r="A226" s="17" t="n"/>
      <c r="B226" s="17" t="n"/>
      <c r="C226" s="17" t="n"/>
      <c r="D226" s="17" t="n"/>
      <c r="E226" s="17" t="n"/>
      <c r="F226" s="17" t="n"/>
      <c r="G226" s="17" t="n"/>
      <c r="H226" s="17" t="n"/>
      <c r="I226" s="17" t="n"/>
      <c r="J226" s="17" t="n"/>
      <c r="K226" s="17" t="n"/>
      <c r="L226" s="17" t="n"/>
      <c r="M226" s="17" t="n"/>
      <c r="N226" s="17" t="n"/>
      <c r="O226" s="17" t="n"/>
      <c r="P226" s="17" t="n"/>
      <c r="Q226" s="17" t="n"/>
      <c r="R226" s="17" t="n"/>
      <c r="S226" s="17" t="n"/>
      <c r="T226" s="17" t="n"/>
      <c r="U226" s="17" t="n"/>
      <c r="V226" s="17" t="n"/>
      <c r="W226" s="17" t="n"/>
      <c r="X226" s="17" t="n"/>
      <c r="Y226" s="17" t="n"/>
      <c r="Z226" s="17" t="n"/>
    </row>
    <row r="227" ht="23.25" customHeight="1">
      <c r="A227" s="17" t="n"/>
      <c r="B227" s="17" t="n"/>
      <c r="C227" s="17" t="n"/>
      <c r="D227" s="17" t="n"/>
      <c r="E227" s="17" t="n"/>
      <c r="F227" s="17" t="n"/>
      <c r="G227" s="17" t="n"/>
      <c r="H227" s="17" t="n"/>
      <c r="I227" s="17" t="n"/>
      <c r="J227" s="17" t="n"/>
      <c r="K227" s="17" t="n"/>
      <c r="L227" s="17" t="n"/>
      <c r="M227" s="17" t="n"/>
      <c r="N227" s="17" t="n"/>
      <c r="O227" s="17" t="n"/>
      <c r="P227" s="17" t="n"/>
      <c r="Q227" s="17" t="n"/>
      <c r="R227" s="17" t="n"/>
      <c r="S227" s="17" t="n"/>
      <c r="T227" s="17" t="n"/>
      <c r="U227" s="17" t="n"/>
      <c r="V227" s="17" t="n"/>
      <c r="W227" s="17" t="n"/>
      <c r="X227" s="17" t="n"/>
      <c r="Y227" s="17" t="n"/>
      <c r="Z227" s="17" t="n"/>
    </row>
    <row r="228" ht="23.25" customHeight="1">
      <c r="A228" s="17" t="n"/>
      <c r="B228" s="17" t="n"/>
      <c r="C228" s="17" t="n"/>
      <c r="D228" s="17" t="n"/>
      <c r="E228" s="17" t="n"/>
      <c r="F228" s="17" t="n"/>
      <c r="G228" s="17" t="n"/>
      <c r="H228" s="17" t="n"/>
      <c r="I228" s="17" t="n"/>
      <c r="J228" s="17" t="n"/>
      <c r="K228" s="17" t="n"/>
      <c r="L228" s="17" t="n"/>
      <c r="M228" s="17" t="n"/>
      <c r="N228" s="17" t="n"/>
      <c r="O228" s="17" t="n"/>
      <c r="P228" s="17" t="n"/>
      <c r="Q228" s="17" t="n"/>
      <c r="R228" s="17" t="n"/>
      <c r="S228" s="17" t="n"/>
      <c r="T228" s="17" t="n"/>
      <c r="U228" s="17" t="n"/>
      <c r="V228" s="17" t="n"/>
      <c r="W228" s="17" t="n"/>
      <c r="X228" s="17" t="n"/>
      <c r="Y228" s="17" t="n"/>
      <c r="Z228" s="17" t="n"/>
    </row>
    <row r="229" ht="23.25" customHeight="1">
      <c r="A229" s="17" t="n"/>
      <c r="B229" s="17" t="n"/>
      <c r="C229" s="17" t="n"/>
      <c r="D229" s="17" t="n"/>
      <c r="E229" s="17" t="n"/>
      <c r="F229" s="17" t="n"/>
      <c r="G229" s="17" t="n"/>
      <c r="H229" s="17" t="n"/>
      <c r="I229" s="17" t="n"/>
      <c r="J229" s="17" t="n"/>
      <c r="K229" s="17" t="n"/>
      <c r="L229" s="17" t="n"/>
      <c r="M229" s="17" t="n"/>
      <c r="N229" s="17" t="n"/>
      <c r="O229" s="17" t="n"/>
      <c r="P229" s="17" t="n"/>
      <c r="Q229" s="17" t="n"/>
      <c r="R229" s="17" t="n"/>
      <c r="S229" s="17" t="n"/>
      <c r="T229" s="17" t="n"/>
      <c r="U229" s="17" t="n"/>
      <c r="V229" s="17" t="n"/>
      <c r="W229" s="17" t="n"/>
      <c r="X229" s="17" t="n"/>
      <c r="Y229" s="17" t="n"/>
      <c r="Z229" s="17" t="n"/>
    </row>
    <row r="230" ht="23.25" customHeight="1">
      <c r="A230" s="17" t="n"/>
      <c r="B230" s="17" t="n"/>
      <c r="C230" s="17" t="n"/>
      <c r="D230" s="17" t="n"/>
      <c r="E230" s="17" t="n"/>
      <c r="F230" s="17" t="n"/>
      <c r="G230" s="17" t="n"/>
      <c r="H230" s="17" t="n"/>
      <c r="I230" s="17" t="n"/>
      <c r="J230" s="17" t="n"/>
      <c r="K230" s="17" t="n"/>
      <c r="L230" s="17" t="n"/>
      <c r="M230" s="17" t="n"/>
      <c r="N230" s="17" t="n"/>
      <c r="O230" s="17" t="n"/>
      <c r="P230" s="17" t="n"/>
      <c r="Q230" s="17" t="n"/>
      <c r="R230" s="17" t="n"/>
      <c r="S230" s="17" t="n"/>
      <c r="T230" s="17" t="n"/>
      <c r="U230" s="17" t="n"/>
      <c r="V230" s="17" t="n"/>
      <c r="W230" s="17" t="n"/>
      <c r="X230" s="17" t="n"/>
      <c r="Y230" s="17" t="n"/>
      <c r="Z230" s="17" t="n"/>
    </row>
    <row r="231" ht="23.25" customHeight="1">
      <c r="A231" s="17" t="n"/>
      <c r="B231" s="17" t="n"/>
      <c r="C231" s="17" t="n"/>
      <c r="D231" s="17" t="n"/>
      <c r="E231" s="17" t="n"/>
      <c r="F231" s="17" t="n"/>
      <c r="G231" s="17" t="n"/>
      <c r="H231" s="17" t="n"/>
      <c r="I231" s="17" t="n"/>
      <c r="J231" s="17" t="n"/>
      <c r="K231" s="17" t="n"/>
      <c r="L231" s="17" t="n"/>
      <c r="M231" s="17" t="n"/>
      <c r="N231" s="17" t="n"/>
      <c r="O231" s="17" t="n"/>
      <c r="P231" s="17" t="n"/>
      <c r="Q231" s="17" t="n"/>
      <c r="R231" s="17" t="n"/>
      <c r="S231" s="17" t="n"/>
      <c r="T231" s="17" t="n"/>
      <c r="U231" s="17" t="n"/>
      <c r="V231" s="17" t="n"/>
      <c r="W231" s="17" t="n"/>
      <c r="X231" s="17" t="n"/>
      <c r="Y231" s="17" t="n"/>
      <c r="Z231" s="17" t="n"/>
    </row>
    <row r="232" ht="23.25" customHeight="1">
      <c r="A232" s="17" t="n"/>
      <c r="B232" s="17" t="n"/>
      <c r="C232" s="17" t="n"/>
      <c r="D232" s="17" t="n"/>
      <c r="E232" s="17" t="n"/>
      <c r="F232" s="17" t="n"/>
      <c r="G232" s="17" t="n"/>
      <c r="H232" s="17" t="n"/>
      <c r="I232" s="17" t="n"/>
      <c r="J232" s="17" t="n"/>
      <c r="K232" s="17" t="n"/>
      <c r="L232" s="17" t="n"/>
      <c r="M232" s="17" t="n"/>
      <c r="N232" s="17" t="n"/>
      <c r="O232" s="17" t="n"/>
      <c r="P232" s="17" t="n"/>
      <c r="Q232" s="17" t="n"/>
      <c r="R232" s="17" t="n"/>
      <c r="S232" s="17" t="n"/>
      <c r="T232" s="17" t="n"/>
      <c r="U232" s="17" t="n"/>
      <c r="V232" s="17" t="n"/>
      <c r="W232" s="17" t="n"/>
      <c r="X232" s="17" t="n"/>
      <c r="Y232" s="17" t="n"/>
      <c r="Z232" s="17" t="n"/>
    </row>
    <row r="233" ht="23.25" customHeight="1">
      <c r="A233" s="17" t="n"/>
      <c r="B233" s="17" t="n"/>
      <c r="C233" s="17" t="n"/>
      <c r="D233" s="17" t="n"/>
      <c r="E233" s="17" t="n"/>
      <c r="F233" s="17" t="n"/>
      <c r="G233" s="17" t="n"/>
      <c r="H233" s="17" t="n"/>
      <c r="I233" s="17" t="n"/>
      <c r="J233" s="17" t="n"/>
      <c r="K233" s="17" t="n"/>
      <c r="L233" s="17" t="n"/>
      <c r="M233" s="17" t="n"/>
      <c r="N233" s="17" t="n"/>
      <c r="O233" s="17" t="n"/>
      <c r="P233" s="17" t="n"/>
      <c r="Q233" s="17" t="n"/>
      <c r="R233" s="17" t="n"/>
      <c r="S233" s="17" t="n"/>
      <c r="T233" s="17" t="n"/>
      <c r="U233" s="17" t="n"/>
      <c r="V233" s="17" t="n"/>
      <c r="W233" s="17" t="n"/>
      <c r="X233" s="17" t="n"/>
      <c r="Y233" s="17" t="n"/>
      <c r="Z233" s="17" t="n"/>
    </row>
    <row r="234" ht="23.25" customHeight="1">
      <c r="A234" s="17" t="n"/>
      <c r="B234" s="17" t="n"/>
      <c r="C234" s="17" t="n"/>
      <c r="D234" s="17" t="n"/>
      <c r="E234" s="17" t="n"/>
      <c r="F234" s="17" t="n"/>
      <c r="G234" s="17" t="n"/>
      <c r="H234" s="17" t="n"/>
      <c r="I234" s="17" t="n"/>
      <c r="J234" s="17" t="n"/>
      <c r="K234" s="17" t="n"/>
      <c r="L234" s="17" t="n"/>
      <c r="M234" s="17" t="n"/>
      <c r="N234" s="17" t="n"/>
      <c r="O234" s="17" t="n"/>
      <c r="P234" s="17" t="n"/>
      <c r="Q234" s="17" t="n"/>
      <c r="R234" s="17" t="n"/>
      <c r="S234" s="17" t="n"/>
      <c r="T234" s="17" t="n"/>
      <c r="U234" s="17" t="n"/>
      <c r="V234" s="17" t="n"/>
      <c r="W234" s="17" t="n"/>
      <c r="X234" s="17" t="n"/>
      <c r="Y234" s="17" t="n"/>
      <c r="Z234" s="17" t="n"/>
    </row>
    <row r="235" ht="23.25" customHeight="1">
      <c r="A235" s="17" t="n"/>
      <c r="B235" s="17" t="n"/>
      <c r="C235" s="17" t="n"/>
      <c r="D235" s="17" t="n"/>
      <c r="E235" s="17" t="n"/>
      <c r="F235" s="17" t="n"/>
      <c r="G235" s="17" t="n"/>
      <c r="H235" s="17" t="n"/>
      <c r="I235" s="17" t="n"/>
      <c r="J235" s="17" t="n"/>
      <c r="K235" s="17" t="n"/>
      <c r="L235" s="17" t="n"/>
      <c r="M235" s="17" t="n"/>
      <c r="N235" s="17" t="n"/>
      <c r="O235" s="17" t="n"/>
      <c r="P235" s="17" t="n"/>
      <c r="Q235" s="17" t="n"/>
      <c r="R235" s="17" t="n"/>
      <c r="S235" s="17" t="n"/>
      <c r="T235" s="17" t="n"/>
      <c r="U235" s="17" t="n"/>
      <c r="V235" s="17" t="n"/>
      <c r="W235" s="17" t="n"/>
      <c r="X235" s="17" t="n"/>
      <c r="Y235" s="17" t="n"/>
      <c r="Z235" s="17" t="n"/>
    </row>
    <row r="236" ht="23.25" customHeight="1">
      <c r="A236" s="17" t="n"/>
      <c r="B236" s="17" t="n"/>
      <c r="C236" s="17" t="n"/>
      <c r="D236" s="17" t="n"/>
      <c r="E236" s="17" t="n"/>
      <c r="F236" s="17" t="n"/>
      <c r="G236" s="17" t="n"/>
      <c r="H236" s="17" t="n"/>
      <c r="I236" s="17" t="n"/>
      <c r="J236" s="17" t="n"/>
      <c r="K236" s="17" t="n"/>
      <c r="L236" s="17" t="n"/>
      <c r="M236" s="17" t="n"/>
      <c r="N236" s="17" t="n"/>
      <c r="O236" s="17" t="n"/>
      <c r="P236" s="17" t="n"/>
      <c r="Q236" s="17" t="n"/>
      <c r="R236" s="17" t="n"/>
      <c r="S236" s="17" t="n"/>
      <c r="T236" s="17" t="n"/>
      <c r="U236" s="17" t="n"/>
      <c r="V236" s="17" t="n"/>
      <c r="W236" s="17" t="n"/>
      <c r="X236" s="17" t="n"/>
      <c r="Y236" s="17" t="n"/>
      <c r="Z236" s="17" t="n"/>
    </row>
    <row r="237" ht="23.25" customHeight="1">
      <c r="A237" s="17" t="n"/>
      <c r="B237" s="17" t="n"/>
      <c r="C237" s="17" t="n"/>
      <c r="D237" s="17" t="n"/>
      <c r="E237" s="17" t="n"/>
      <c r="F237" s="17" t="n"/>
      <c r="G237" s="17" t="n"/>
      <c r="H237" s="17" t="n"/>
      <c r="I237" s="17" t="n"/>
      <c r="J237" s="17" t="n"/>
      <c r="K237" s="17" t="n"/>
      <c r="L237" s="17" t="n"/>
      <c r="M237" s="17" t="n"/>
      <c r="N237" s="17" t="n"/>
      <c r="O237" s="17" t="n"/>
      <c r="P237" s="17" t="n"/>
      <c r="Q237" s="17" t="n"/>
      <c r="R237" s="17" t="n"/>
      <c r="S237" s="17" t="n"/>
      <c r="T237" s="17" t="n"/>
      <c r="U237" s="17" t="n"/>
      <c r="V237" s="17" t="n"/>
      <c r="W237" s="17" t="n"/>
      <c r="X237" s="17" t="n"/>
      <c r="Y237" s="17" t="n"/>
      <c r="Z237" s="17" t="n"/>
    </row>
    <row r="238" ht="23.25" customHeight="1">
      <c r="A238" s="17" t="n"/>
      <c r="B238" s="17" t="n"/>
      <c r="C238" s="17" t="n"/>
      <c r="D238" s="17" t="n"/>
      <c r="E238" s="17" t="n"/>
      <c r="F238" s="17" t="n"/>
      <c r="G238" s="17" t="n"/>
      <c r="H238" s="17" t="n"/>
      <c r="I238" s="17" t="n"/>
      <c r="J238" s="17" t="n"/>
      <c r="K238" s="17" t="n"/>
      <c r="L238" s="17" t="n"/>
      <c r="M238" s="17" t="n"/>
      <c r="N238" s="17" t="n"/>
      <c r="O238" s="17" t="n"/>
      <c r="P238" s="17" t="n"/>
      <c r="Q238" s="17" t="n"/>
      <c r="R238" s="17" t="n"/>
      <c r="S238" s="17" t="n"/>
      <c r="T238" s="17" t="n"/>
      <c r="U238" s="17" t="n"/>
      <c r="V238" s="17" t="n"/>
      <c r="W238" s="17" t="n"/>
      <c r="X238" s="17" t="n"/>
      <c r="Y238" s="17" t="n"/>
      <c r="Z238" s="17" t="n"/>
    </row>
    <row r="239" ht="23.25" customHeight="1">
      <c r="A239" s="17" t="n"/>
      <c r="B239" s="17" t="n"/>
      <c r="C239" s="17" t="n"/>
      <c r="D239" s="17" t="n"/>
      <c r="E239" s="17" t="n"/>
      <c r="F239" s="17" t="n"/>
      <c r="G239" s="17" t="n"/>
      <c r="H239" s="17" t="n"/>
      <c r="I239" s="17" t="n"/>
      <c r="J239" s="17" t="n"/>
      <c r="K239" s="17" t="n"/>
      <c r="L239" s="17" t="n"/>
      <c r="M239" s="17" t="n"/>
      <c r="N239" s="17" t="n"/>
      <c r="O239" s="17" t="n"/>
      <c r="P239" s="17" t="n"/>
      <c r="Q239" s="17" t="n"/>
      <c r="R239" s="17" t="n"/>
      <c r="S239" s="17" t="n"/>
      <c r="T239" s="17" t="n"/>
      <c r="U239" s="17" t="n"/>
      <c r="V239" s="17" t="n"/>
      <c r="W239" s="17" t="n"/>
      <c r="X239" s="17" t="n"/>
      <c r="Y239" s="17" t="n"/>
      <c r="Z239" s="17" t="n"/>
    </row>
    <row r="240" ht="23.25" customHeight="1">
      <c r="A240" s="17" t="n"/>
      <c r="B240" s="17" t="n"/>
      <c r="C240" s="17" t="n"/>
      <c r="D240" s="17" t="n"/>
      <c r="E240" s="17" t="n"/>
      <c r="F240" s="17" t="n"/>
      <c r="G240" s="17" t="n"/>
      <c r="H240" s="17" t="n"/>
      <c r="I240" s="17" t="n"/>
      <c r="J240" s="17" t="n"/>
      <c r="K240" s="17" t="n"/>
      <c r="L240" s="17" t="n"/>
      <c r="M240" s="17" t="n"/>
      <c r="N240" s="17" t="n"/>
      <c r="O240" s="17" t="n"/>
      <c r="P240" s="17" t="n"/>
      <c r="Q240" s="17" t="n"/>
      <c r="R240" s="17" t="n"/>
      <c r="S240" s="17" t="n"/>
      <c r="T240" s="17" t="n"/>
      <c r="U240" s="17" t="n"/>
      <c r="V240" s="17" t="n"/>
      <c r="W240" s="17" t="n"/>
      <c r="X240" s="17" t="n"/>
      <c r="Y240" s="17" t="n"/>
      <c r="Z240" s="17" t="n"/>
    </row>
    <row r="241" ht="23.25" customHeight="1">
      <c r="A241" s="17" t="n"/>
      <c r="B241" s="17" t="n"/>
      <c r="C241" s="17" t="n"/>
      <c r="D241" s="17" t="n"/>
      <c r="E241" s="17" t="n"/>
      <c r="F241" s="17" t="n"/>
      <c r="G241" s="17" t="n"/>
      <c r="H241" s="17" t="n"/>
      <c r="I241" s="17" t="n"/>
      <c r="J241" s="17" t="n"/>
      <c r="K241" s="17" t="n"/>
      <c r="L241" s="17" t="n"/>
      <c r="M241" s="17" t="n"/>
      <c r="N241" s="17" t="n"/>
      <c r="O241" s="17" t="n"/>
      <c r="P241" s="17" t="n"/>
      <c r="Q241" s="17" t="n"/>
      <c r="R241" s="17" t="n"/>
      <c r="S241" s="17" t="n"/>
      <c r="T241" s="17" t="n"/>
      <c r="U241" s="17" t="n"/>
      <c r="V241" s="17" t="n"/>
      <c r="W241" s="17" t="n"/>
      <c r="X241" s="17" t="n"/>
      <c r="Y241" s="17" t="n"/>
      <c r="Z241" s="17" t="n"/>
    </row>
    <row r="242" ht="23.25" customHeight="1">
      <c r="A242" s="17" t="n"/>
      <c r="B242" s="17" t="n"/>
      <c r="C242" s="17" t="n"/>
      <c r="D242" s="17" t="n"/>
      <c r="E242" s="17" t="n"/>
      <c r="F242" s="17" t="n"/>
      <c r="G242" s="17" t="n"/>
      <c r="H242" s="17" t="n"/>
      <c r="I242" s="17" t="n"/>
      <c r="J242" s="17" t="n"/>
      <c r="K242" s="17" t="n"/>
      <c r="L242" s="17" t="n"/>
      <c r="M242" s="17" t="n"/>
      <c r="N242" s="17" t="n"/>
      <c r="O242" s="17" t="n"/>
      <c r="P242" s="17" t="n"/>
      <c r="Q242" s="17" t="n"/>
      <c r="R242" s="17" t="n"/>
      <c r="S242" s="17" t="n"/>
      <c r="T242" s="17" t="n"/>
      <c r="U242" s="17" t="n"/>
      <c r="V242" s="17" t="n"/>
      <c r="W242" s="17" t="n"/>
      <c r="X242" s="17" t="n"/>
      <c r="Y242" s="17" t="n"/>
      <c r="Z242" s="17" t="n"/>
    </row>
    <row r="243" ht="23.25" customHeight="1">
      <c r="A243" s="17" t="n"/>
      <c r="B243" s="17" t="n"/>
      <c r="C243" s="17" t="n"/>
      <c r="D243" s="17" t="n"/>
      <c r="E243" s="17" t="n"/>
      <c r="F243" s="17" t="n"/>
      <c r="G243" s="17" t="n"/>
      <c r="H243" s="17" t="n"/>
      <c r="I243" s="17" t="n"/>
      <c r="J243" s="17" t="n"/>
      <c r="K243" s="17" t="n"/>
      <c r="L243" s="17" t="n"/>
      <c r="M243" s="17" t="n"/>
      <c r="N243" s="17" t="n"/>
      <c r="O243" s="17" t="n"/>
      <c r="P243" s="17" t="n"/>
      <c r="Q243" s="17" t="n"/>
      <c r="R243" s="17" t="n"/>
      <c r="S243" s="17" t="n"/>
      <c r="T243" s="17" t="n"/>
      <c r="U243" s="17" t="n"/>
      <c r="V243" s="17" t="n"/>
      <c r="W243" s="17" t="n"/>
      <c r="X243" s="17" t="n"/>
      <c r="Y243" s="17" t="n"/>
      <c r="Z243" s="17" t="n"/>
    </row>
    <row r="244" ht="23.25" customHeight="1">
      <c r="A244" s="17" t="n"/>
      <c r="B244" s="17" t="n"/>
      <c r="C244" s="17" t="n"/>
      <c r="D244" s="17" t="n"/>
      <c r="E244" s="17" t="n"/>
      <c r="F244" s="17" t="n"/>
      <c r="G244" s="17" t="n"/>
      <c r="H244" s="17" t="n"/>
      <c r="I244" s="17" t="n"/>
      <c r="J244" s="17" t="n"/>
      <c r="K244" s="17" t="n"/>
      <c r="L244" s="17" t="n"/>
      <c r="M244" s="17" t="n"/>
      <c r="N244" s="17" t="n"/>
      <c r="O244" s="17" t="n"/>
      <c r="P244" s="17" t="n"/>
      <c r="Q244" s="17" t="n"/>
      <c r="R244" s="17" t="n"/>
      <c r="S244" s="17" t="n"/>
      <c r="T244" s="17" t="n"/>
      <c r="U244" s="17" t="n"/>
      <c r="V244" s="17" t="n"/>
      <c r="W244" s="17" t="n"/>
      <c r="X244" s="17" t="n"/>
      <c r="Y244" s="17" t="n"/>
      <c r="Z244" s="17" t="n"/>
    </row>
    <row r="245" ht="23.25" customHeight="1">
      <c r="A245" s="17" t="n"/>
      <c r="B245" s="17" t="n"/>
      <c r="C245" s="17" t="n"/>
      <c r="D245" s="17" t="n"/>
      <c r="E245" s="17" t="n"/>
      <c r="F245" s="17" t="n"/>
      <c r="G245" s="17" t="n"/>
      <c r="H245" s="17" t="n"/>
      <c r="I245" s="17" t="n"/>
      <c r="J245" s="17" t="n"/>
      <c r="K245" s="17" t="n"/>
      <c r="L245" s="17" t="n"/>
      <c r="M245" s="17" t="n"/>
      <c r="N245" s="17" t="n"/>
      <c r="O245" s="17" t="n"/>
      <c r="P245" s="17" t="n"/>
      <c r="Q245" s="17" t="n"/>
      <c r="R245" s="17" t="n"/>
      <c r="S245" s="17" t="n"/>
      <c r="T245" s="17" t="n"/>
      <c r="U245" s="17" t="n"/>
      <c r="V245" s="17" t="n"/>
      <c r="W245" s="17" t="n"/>
      <c r="X245" s="17" t="n"/>
      <c r="Y245" s="17" t="n"/>
      <c r="Z245" s="17" t="n"/>
    </row>
    <row r="246" ht="23.25" customHeight="1">
      <c r="A246" s="17" t="n"/>
      <c r="B246" s="17" t="n"/>
      <c r="C246" s="17" t="n"/>
      <c r="D246" s="17" t="n"/>
      <c r="E246" s="17" t="n"/>
      <c r="F246" s="17" t="n"/>
      <c r="G246" s="17" t="n"/>
      <c r="H246" s="17" t="n"/>
      <c r="I246" s="17" t="n"/>
      <c r="J246" s="17" t="n"/>
      <c r="K246" s="17" t="n"/>
      <c r="L246" s="17" t="n"/>
      <c r="M246" s="17" t="n"/>
      <c r="N246" s="17" t="n"/>
      <c r="O246" s="17" t="n"/>
      <c r="P246" s="17" t="n"/>
      <c r="Q246" s="17" t="n"/>
      <c r="R246" s="17" t="n"/>
      <c r="S246" s="17" t="n"/>
      <c r="T246" s="17" t="n"/>
      <c r="U246" s="17" t="n"/>
      <c r="V246" s="17" t="n"/>
      <c r="W246" s="17" t="n"/>
      <c r="X246" s="17" t="n"/>
      <c r="Y246" s="17" t="n"/>
      <c r="Z246" s="17" t="n"/>
    </row>
    <row r="247" ht="23.25" customHeight="1">
      <c r="A247" s="17" t="n"/>
      <c r="B247" s="17" t="n"/>
      <c r="C247" s="17" t="n"/>
      <c r="D247" s="17" t="n"/>
      <c r="E247" s="17" t="n"/>
      <c r="F247" s="17" t="n"/>
      <c r="G247" s="17" t="n"/>
      <c r="H247" s="17" t="n"/>
      <c r="I247" s="17" t="n"/>
      <c r="J247" s="17" t="n"/>
      <c r="K247" s="17" t="n"/>
      <c r="L247" s="17" t="n"/>
      <c r="M247" s="17" t="n"/>
      <c r="N247" s="17" t="n"/>
      <c r="O247" s="17" t="n"/>
      <c r="P247" s="17" t="n"/>
      <c r="Q247" s="17" t="n"/>
      <c r="R247" s="17" t="n"/>
      <c r="S247" s="17" t="n"/>
      <c r="T247" s="17" t="n"/>
      <c r="U247" s="17" t="n"/>
      <c r="V247" s="17" t="n"/>
      <c r="W247" s="17" t="n"/>
      <c r="X247" s="17" t="n"/>
      <c r="Y247" s="17" t="n"/>
      <c r="Z247" s="17" t="n"/>
    </row>
    <row r="248" ht="23.25" customHeight="1">
      <c r="A248" s="17" t="n"/>
      <c r="B248" s="17" t="n"/>
      <c r="C248" s="17" t="n"/>
      <c r="D248" s="17" t="n"/>
      <c r="E248" s="17" t="n"/>
      <c r="F248" s="17" t="n"/>
      <c r="G248" s="17" t="n"/>
      <c r="H248" s="17" t="n"/>
      <c r="I248" s="17" t="n"/>
      <c r="J248" s="17" t="n"/>
      <c r="K248" s="17" t="n"/>
      <c r="L248" s="17" t="n"/>
      <c r="M248" s="17" t="n"/>
      <c r="N248" s="17" t="n"/>
      <c r="O248" s="17" t="n"/>
      <c r="P248" s="17" t="n"/>
      <c r="Q248" s="17" t="n"/>
      <c r="R248" s="17" t="n"/>
      <c r="S248" s="17" t="n"/>
      <c r="T248" s="17" t="n"/>
      <c r="U248" s="17" t="n"/>
      <c r="V248" s="17" t="n"/>
      <c r="W248" s="17" t="n"/>
      <c r="X248" s="17" t="n"/>
      <c r="Y248" s="17" t="n"/>
      <c r="Z248" s="17" t="n"/>
    </row>
    <row r="249" ht="23.25" customHeight="1">
      <c r="A249" s="17" t="n"/>
      <c r="B249" s="17" t="n"/>
      <c r="C249" s="17" t="n"/>
      <c r="D249" s="17" t="n"/>
      <c r="E249" s="17" t="n"/>
      <c r="F249" s="17" t="n"/>
      <c r="G249" s="17" t="n"/>
      <c r="H249" s="17" t="n"/>
      <c r="I249" s="17" t="n"/>
      <c r="J249" s="17" t="n"/>
      <c r="K249" s="17" t="n"/>
      <c r="L249" s="17" t="n"/>
      <c r="M249" s="17" t="n"/>
      <c r="N249" s="17" t="n"/>
      <c r="O249" s="17" t="n"/>
      <c r="P249" s="17" t="n"/>
      <c r="Q249" s="17" t="n"/>
      <c r="R249" s="17" t="n"/>
      <c r="S249" s="17" t="n"/>
      <c r="T249" s="17" t="n"/>
      <c r="U249" s="17" t="n"/>
      <c r="V249" s="17" t="n"/>
      <c r="W249" s="17" t="n"/>
      <c r="X249" s="17" t="n"/>
      <c r="Y249" s="17" t="n"/>
      <c r="Z249" s="17" t="n"/>
    </row>
    <row r="250" ht="23.25" customHeight="1">
      <c r="A250" s="17" t="n"/>
      <c r="B250" s="17" t="n"/>
      <c r="C250" s="17" t="n"/>
      <c r="D250" s="17" t="n"/>
      <c r="E250" s="17" t="n"/>
      <c r="F250" s="17" t="n"/>
      <c r="G250" s="17" t="n"/>
      <c r="H250" s="17" t="n"/>
      <c r="I250" s="17" t="n"/>
      <c r="J250" s="17" t="n"/>
      <c r="K250" s="17" t="n"/>
      <c r="L250" s="17" t="n"/>
      <c r="M250" s="17" t="n"/>
      <c r="N250" s="17" t="n"/>
      <c r="O250" s="17" t="n"/>
      <c r="P250" s="17" t="n"/>
      <c r="Q250" s="17" t="n"/>
      <c r="R250" s="17" t="n"/>
      <c r="S250" s="17" t="n"/>
      <c r="T250" s="17" t="n"/>
      <c r="U250" s="17" t="n"/>
      <c r="V250" s="17" t="n"/>
      <c r="W250" s="17" t="n"/>
      <c r="X250" s="17" t="n"/>
      <c r="Y250" s="17" t="n"/>
      <c r="Z250" s="17" t="n"/>
    </row>
    <row r="251" ht="23.25" customHeight="1">
      <c r="A251" s="17" t="n"/>
      <c r="B251" s="17" t="n"/>
      <c r="C251" s="17" t="n"/>
      <c r="D251" s="17" t="n"/>
      <c r="E251" s="17" t="n"/>
      <c r="F251" s="17" t="n"/>
      <c r="G251" s="17" t="n"/>
      <c r="H251" s="17" t="n"/>
      <c r="I251" s="17" t="n"/>
      <c r="J251" s="17" t="n"/>
      <c r="K251" s="17" t="n"/>
      <c r="L251" s="17" t="n"/>
      <c r="M251" s="17" t="n"/>
      <c r="N251" s="17" t="n"/>
      <c r="O251" s="17" t="n"/>
      <c r="P251" s="17" t="n"/>
      <c r="Q251" s="17" t="n"/>
      <c r="R251" s="17" t="n"/>
      <c r="S251" s="17" t="n"/>
      <c r="T251" s="17" t="n"/>
      <c r="U251" s="17" t="n"/>
      <c r="V251" s="17" t="n"/>
      <c r="W251" s="17" t="n"/>
      <c r="X251" s="17" t="n"/>
      <c r="Y251" s="17" t="n"/>
      <c r="Z251" s="17" t="n"/>
    </row>
    <row r="252" ht="23.25" customHeight="1">
      <c r="A252" s="17" t="n"/>
      <c r="B252" s="17" t="n"/>
      <c r="C252" s="17" t="n"/>
      <c r="D252" s="17" t="n"/>
      <c r="E252" s="17" t="n"/>
      <c r="F252" s="17" t="n"/>
      <c r="G252" s="17" t="n"/>
      <c r="H252" s="17" t="n"/>
      <c r="I252" s="17" t="n"/>
      <c r="J252" s="17" t="n"/>
      <c r="K252" s="17" t="n"/>
      <c r="L252" s="17" t="n"/>
      <c r="M252" s="17" t="n"/>
      <c r="N252" s="17" t="n"/>
      <c r="O252" s="17" t="n"/>
      <c r="P252" s="17" t="n"/>
      <c r="Q252" s="17" t="n"/>
      <c r="R252" s="17" t="n"/>
      <c r="S252" s="17" t="n"/>
      <c r="T252" s="17" t="n"/>
      <c r="U252" s="17" t="n"/>
      <c r="V252" s="17" t="n"/>
      <c r="W252" s="17" t="n"/>
      <c r="X252" s="17" t="n"/>
      <c r="Y252" s="17" t="n"/>
      <c r="Z252" s="17" t="n"/>
    </row>
    <row r="253" ht="23.25" customHeight="1">
      <c r="A253" s="17" t="n"/>
      <c r="B253" s="17" t="n"/>
      <c r="C253" s="17" t="n"/>
      <c r="D253" s="17" t="n"/>
      <c r="E253" s="17" t="n"/>
      <c r="F253" s="17" t="n"/>
      <c r="G253" s="17" t="n"/>
      <c r="H253" s="17" t="n"/>
      <c r="I253" s="17" t="n"/>
      <c r="J253" s="17" t="n"/>
      <c r="K253" s="17" t="n"/>
      <c r="L253" s="17" t="n"/>
      <c r="M253" s="17" t="n"/>
      <c r="N253" s="17" t="n"/>
      <c r="O253" s="17" t="n"/>
      <c r="P253" s="17" t="n"/>
      <c r="Q253" s="17" t="n"/>
      <c r="R253" s="17" t="n"/>
      <c r="S253" s="17" t="n"/>
      <c r="T253" s="17" t="n"/>
      <c r="U253" s="17" t="n"/>
      <c r="V253" s="17" t="n"/>
      <c r="W253" s="17" t="n"/>
      <c r="X253" s="17" t="n"/>
      <c r="Y253" s="17" t="n"/>
      <c r="Z253" s="17" t="n"/>
    </row>
    <row r="254" ht="23.25" customHeight="1">
      <c r="A254" s="17" t="n"/>
      <c r="B254" s="17" t="n"/>
      <c r="C254" s="17" t="n"/>
      <c r="D254" s="17" t="n"/>
      <c r="E254" s="17" t="n"/>
      <c r="F254" s="17" t="n"/>
      <c r="G254" s="17" t="n"/>
      <c r="H254" s="17" t="n"/>
      <c r="I254" s="17" t="n"/>
      <c r="J254" s="17" t="n"/>
      <c r="K254" s="17" t="n"/>
      <c r="L254" s="17" t="n"/>
      <c r="M254" s="17" t="n"/>
      <c r="N254" s="17" t="n"/>
      <c r="O254" s="17" t="n"/>
      <c r="P254" s="17" t="n"/>
      <c r="Q254" s="17" t="n"/>
      <c r="R254" s="17" t="n"/>
      <c r="S254" s="17" t="n"/>
      <c r="T254" s="17" t="n"/>
      <c r="U254" s="17" t="n"/>
      <c r="V254" s="17" t="n"/>
      <c r="W254" s="17" t="n"/>
      <c r="X254" s="17" t="n"/>
      <c r="Y254" s="17" t="n"/>
      <c r="Z254" s="17" t="n"/>
    </row>
    <row r="255" ht="23.25" customHeight="1">
      <c r="A255" s="17" t="n"/>
      <c r="B255" s="17" t="n"/>
      <c r="C255" s="17" t="n"/>
      <c r="D255" s="17" t="n"/>
      <c r="E255" s="17" t="n"/>
      <c r="F255" s="17" t="n"/>
      <c r="G255" s="17" t="n"/>
      <c r="H255" s="17" t="n"/>
      <c r="I255" s="17" t="n"/>
      <c r="J255" s="17" t="n"/>
      <c r="K255" s="17" t="n"/>
      <c r="L255" s="17" t="n"/>
      <c r="M255" s="17" t="n"/>
      <c r="N255" s="17" t="n"/>
      <c r="O255" s="17" t="n"/>
      <c r="P255" s="17" t="n"/>
      <c r="Q255" s="17" t="n"/>
      <c r="R255" s="17" t="n"/>
      <c r="S255" s="17" t="n"/>
      <c r="T255" s="17" t="n"/>
      <c r="U255" s="17" t="n"/>
      <c r="V255" s="17" t="n"/>
      <c r="W255" s="17" t="n"/>
      <c r="X255" s="17" t="n"/>
      <c r="Y255" s="17" t="n"/>
      <c r="Z255" s="17" t="n"/>
    </row>
    <row r="256" ht="23.25" customHeight="1">
      <c r="A256" s="17" t="n"/>
      <c r="B256" s="17" t="n"/>
      <c r="C256" s="17" t="n"/>
      <c r="D256" s="17" t="n"/>
      <c r="E256" s="17" t="n"/>
      <c r="F256" s="17" t="n"/>
      <c r="G256" s="17" t="n"/>
      <c r="H256" s="17" t="n"/>
      <c r="I256" s="17" t="n"/>
      <c r="J256" s="17" t="n"/>
      <c r="K256" s="17" t="n"/>
      <c r="L256" s="17" t="n"/>
      <c r="M256" s="17" t="n"/>
      <c r="N256" s="17" t="n"/>
      <c r="O256" s="17" t="n"/>
      <c r="P256" s="17" t="n"/>
      <c r="Q256" s="17" t="n"/>
      <c r="R256" s="17" t="n"/>
      <c r="S256" s="17" t="n"/>
      <c r="T256" s="17" t="n"/>
      <c r="U256" s="17" t="n"/>
      <c r="V256" s="17" t="n"/>
      <c r="W256" s="17" t="n"/>
      <c r="X256" s="17" t="n"/>
      <c r="Y256" s="17" t="n"/>
      <c r="Z256" s="17" t="n"/>
    </row>
    <row r="257" ht="23.25" customHeight="1">
      <c r="A257" s="17" t="n"/>
      <c r="B257" s="17" t="n"/>
      <c r="C257" s="17" t="n"/>
      <c r="D257" s="17" t="n"/>
      <c r="E257" s="17" t="n"/>
      <c r="F257" s="17" t="n"/>
      <c r="G257" s="17" t="n"/>
      <c r="H257" s="17" t="n"/>
      <c r="I257" s="17" t="n"/>
      <c r="J257" s="17" t="n"/>
      <c r="K257" s="17" t="n"/>
      <c r="L257" s="17" t="n"/>
      <c r="M257" s="17" t="n"/>
      <c r="N257" s="17" t="n"/>
      <c r="O257" s="17" t="n"/>
      <c r="P257" s="17" t="n"/>
      <c r="Q257" s="17" t="n"/>
      <c r="R257" s="17" t="n"/>
      <c r="S257" s="17" t="n"/>
      <c r="T257" s="17" t="n"/>
      <c r="U257" s="17" t="n"/>
      <c r="V257" s="17" t="n"/>
      <c r="W257" s="17" t="n"/>
      <c r="X257" s="17" t="n"/>
      <c r="Y257" s="17" t="n"/>
      <c r="Z257" s="17" t="n"/>
    </row>
    <row r="258" ht="23.25" customHeight="1">
      <c r="A258" s="17" t="n"/>
      <c r="B258" s="17" t="n"/>
      <c r="C258" s="17" t="n"/>
      <c r="D258" s="17" t="n"/>
      <c r="E258" s="17" t="n"/>
      <c r="F258" s="17" t="n"/>
      <c r="G258" s="17" t="n"/>
      <c r="H258" s="17" t="n"/>
      <c r="I258" s="17" t="n"/>
      <c r="J258" s="17" t="n"/>
      <c r="K258" s="17" t="n"/>
      <c r="L258" s="17" t="n"/>
      <c r="M258" s="17" t="n"/>
      <c r="N258" s="17" t="n"/>
      <c r="O258" s="17" t="n"/>
      <c r="P258" s="17" t="n"/>
      <c r="Q258" s="17" t="n"/>
      <c r="R258" s="17" t="n"/>
      <c r="S258" s="17" t="n"/>
      <c r="T258" s="17" t="n"/>
      <c r="U258" s="17" t="n"/>
      <c r="V258" s="17" t="n"/>
      <c r="W258" s="17" t="n"/>
      <c r="X258" s="17" t="n"/>
      <c r="Y258" s="17" t="n"/>
      <c r="Z258" s="17" t="n"/>
    </row>
    <row r="259" ht="23.25" customHeight="1">
      <c r="A259" s="17" t="n"/>
      <c r="B259" s="17" t="n"/>
      <c r="C259" s="17" t="n"/>
      <c r="D259" s="17" t="n"/>
      <c r="E259" s="17" t="n"/>
      <c r="F259" s="17" t="n"/>
      <c r="G259" s="17" t="n"/>
      <c r="H259" s="17" t="n"/>
      <c r="I259" s="17" t="n"/>
      <c r="J259" s="17" t="n"/>
      <c r="K259" s="17" t="n"/>
      <c r="L259" s="17" t="n"/>
      <c r="M259" s="17" t="n"/>
      <c r="N259" s="17" t="n"/>
      <c r="O259" s="17" t="n"/>
      <c r="P259" s="17" t="n"/>
      <c r="Q259" s="17" t="n"/>
      <c r="R259" s="17" t="n"/>
      <c r="S259" s="17" t="n"/>
      <c r="T259" s="17" t="n"/>
      <c r="U259" s="17" t="n"/>
      <c r="V259" s="17" t="n"/>
      <c r="W259" s="17" t="n"/>
      <c r="X259" s="17" t="n"/>
      <c r="Y259" s="17" t="n"/>
      <c r="Z259" s="17" t="n"/>
    </row>
    <row r="260" ht="23.25" customHeight="1">
      <c r="A260" s="17" t="n"/>
      <c r="B260" s="17" t="n"/>
      <c r="C260" s="17" t="n"/>
      <c r="D260" s="17" t="n"/>
      <c r="E260" s="17" t="n"/>
      <c r="F260" s="17" t="n"/>
      <c r="G260" s="17" t="n"/>
      <c r="H260" s="17" t="n"/>
      <c r="I260" s="17" t="n"/>
      <c r="J260" s="17" t="n"/>
      <c r="K260" s="17" t="n"/>
      <c r="L260" s="17" t="n"/>
      <c r="M260" s="17" t="n"/>
      <c r="N260" s="17" t="n"/>
      <c r="O260" s="17" t="n"/>
      <c r="P260" s="17" t="n"/>
      <c r="Q260" s="17" t="n"/>
      <c r="R260" s="17" t="n"/>
      <c r="S260" s="17" t="n"/>
      <c r="T260" s="17" t="n"/>
      <c r="U260" s="17" t="n"/>
      <c r="V260" s="17" t="n"/>
      <c r="W260" s="17" t="n"/>
      <c r="X260" s="17" t="n"/>
      <c r="Y260" s="17" t="n"/>
      <c r="Z260" s="17" t="n"/>
    </row>
    <row r="261" ht="23.25" customHeight="1">
      <c r="A261" s="17" t="n"/>
      <c r="B261" s="17" t="n"/>
      <c r="C261" s="17" t="n"/>
      <c r="D261" s="17" t="n"/>
      <c r="E261" s="17" t="n"/>
      <c r="F261" s="17" t="n"/>
      <c r="G261" s="17" t="n"/>
      <c r="H261" s="17" t="n"/>
      <c r="I261" s="17" t="n"/>
      <c r="J261" s="17" t="n"/>
      <c r="K261" s="17" t="n"/>
      <c r="L261" s="17" t="n"/>
      <c r="M261" s="17" t="n"/>
      <c r="N261" s="17" t="n"/>
      <c r="O261" s="17" t="n"/>
      <c r="P261" s="17" t="n"/>
      <c r="Q261" s="17" t="n"/>
      <c r="R261" s="17" t="n"/>
      <c r="S261" s="17" t="n"/>
      <c r="T261" s="17" t="n"/>
      <c r="U261" s="17" t="n"/>
      <c r="V261" s="17" t="n"/>
      <c r="W261" s="17" t="n"/>
      <c r="X261" s="17" t="n"/>
      <c r="Y261" s="17" t="n"/>
      <c r="Z261" s="17" t="n"/>
    </row>
    <row r="262" ht="23.25" customHeight="1">
      <c r="A262" s="17" t="n"/>
      <c r="B262" s="17" t="n"/>
      <c r="C262" s="17" t="n"/>
      <c r="D262" s="17" t="n"/>
      <c r="E262" s="17" t="n"/>
      <c r="F262" s="17" t="n"/>
      <c r="G262" s="17" t="n"/>
      <c r="H262" s="17" t="n"/>
      <c r="I262" s="17" t="n"/>
      <c r="J262" s="17" t="n"/>
      <c r="K262" s="17" t="n"/>
      <c r="L262" s="17" t="n"/>
      <c r="M262" s="17" t="n"/>
      <c r="N262" s="17" t="n"/>
      <c r="O262" s="17" t="n"/>
      <c r="P262" s="17" t="n"/>
      <c r="Q262" s="17" t="n"/>
      <c r="R262" s="17" t="n"/>
      <c r="S262" s="17" t="n"/>
      <c r="T262" s="17" t="n"/>
      <c r="U262" s="17" t="n"/>
      <c r="V262" s="17" t="n"/>
      <c r="W262" s="17" t="n"/>
      <c r="X262" s="17" t="n"/>
      <c r="Y262" s="17" t="n"/>
      <c r="Z262" s="17" t="n"/>
    </row>
    <row r="263" ht="23.25" customHeight="1">
      <c r="A263" s="17" t="n"/>
      <c r="B263" s="17" t="n"/>
      <c r="C263" s="17" t="n"/>
      <c r="D263" s="17" t="n"/>
      <c r="E263" s="17" t="n"/>
      <c r="F263" s="17" t="n"/>
      <c r="G263" s="17" t="n"/>
      <c r="H263" s="17" t="n"/>
      <c r="I263" s="17" t="n"/>
      <c r="J263" s="17" t="n"/>
      <c r="K263" s="17" t="n"/>
      <c r="L263" s="17" t="n"/>
      <c r="M263" s="17" t="n"/>
      <c r="N263" s="17" t="n"/>
      <c r="O263" s="17" t="n"/>
      <c r="P263" s="17" t="n"/>
      <c r="Q263" s="17" t="n"/>
      <c r="R263" s="17" t="n"/>
      <c r="S263" s="17" t="n"/>
      <c r="T263" s="17" t="n"/>
      <c r="U263" s="17" t="n"/>
      <c r="V263" s="17" t="n"/>
      <c r="W263" s="17" t="n"/>
      <c r="X263" s="17" t="n"/>
      <c r="Y263" s="17" t="n"/>
      <c r="Z263" s="17" t="n"/>
    </row>
    <row r="264" ht="23.25" customHeight="1">
      <c r="A264" s="17" t="n"/>
      <c r="B264" s="17" t="n"/>
      <c r="C264" s="17" t="n"/>
      <c r="D264" s="17" t="n"/>
      <c r="E264" s="17" t="n"/>
      <c r="F264" s="17" t="n"/>
      <c r="G264" s="17" t="n"/>
      <c r="H264" s="17" t="n"/>
      <c r="I264" s="17" t="n"/>
      <c r="J264" s="17" t="n"/>
      <c r="K264" s="17" t="n"/>
      <c r="L264" s="17" t="n"/>
      <c r="M264" s="17" t="n"/>
      <c r="N264" s="17" t="n"/>
      <c r="O264" s="17" t="n"/>
      <c r="P264" s="17" t="n"/>
      <c r="Q264" s="17" t="n"/>
      <c r="R264" s="17" t="n"/>
      <c r="S264" s="17" t="n"/>
      <c r="T264" s="17" t="n"/>
      <c r="U264" s="17" t="n"/>
      <c r="V264" s="17" t="n"/>
      <c r="W264" s="17" t="n"/>
      <c r="X264" s="17" t="n"/>
      <c r="Y264" s="17" t="n"/>
      <c r="Z264" s="17" t="n"/>
    </row>
    <row r="265" ht="23.25" customHeight="1">
      <c r="A265" s="17" t="n"/>
      <c r="B265" s="17" t="n"/>
      <c r="C265" s="17" t="n"/>
      <c r="D265" s="17" t="n"/>
      <c r="E265" s="17" t="n"/>
      <c r="F265" s="17" t="n"/>
      <c r="G265" s="17" t="n"/>
      <c r="H265" s="17" t="n"/>
      <c r="I265" s="17" t="n"/>
      <c r="J265" s="17" t="n"/>
      <c r="K265" s="17" t="n"/>
      <c r="L265" s="17" t="n"/>
      <c r="M265" s="17" t="n"/>
      <c r="N265" s="17" t="n"/>
      <c r="O265" s="17" t="n"/>
      <c r="P265" s="17" t="n"/>
      <c r="Q265" s="17" t="n"/>
      <c r="R265" s="17" t="n"/>
      <c r="S265" s="17" t="n"/>
      <c r="T265" s="17" t="n"/>
      <c r="U265" s="17" t="n"/>
      <c r="V265" s="17" t="n"/>
      <c r="W265" s="17" t="n"/>
      <c r="X265" s="17" t="n"/>
      <c r="Y265" s="17" t="n"/>
      <c r="Z265" s="17" t="n"/>
    </row>
    <row r="266" ht="23.25" customHeight="1">
      <c r="A266" s="17" t="n"/>
      <c r="B266" s="17" t="n"/>
      <c r="C266" s="17" t="n"/>
      <c r="D266" s="17" t="n"/>
      <c r="E266" s="17" t="n"/>
      <c r="F266" s="17" t="n"/>
      <c r="G266" s="17" t="n"/>
      <c r="H266" s="17" t="n"/>
      <c r="I266" s="17" t="n"/>
      <c r="J266" s="17" t="n"/>
      <c r="K266" s="17" t="n"/>
      <c r="L266" s="17" t="n"/>
      <c r="M266" s="17" t="n"/>
      <c r="N266" s="17" t="n"/>
      <c r="O266" s="17" t="n"/>
      <c r="P266" s="17" t="n"/>
      <c r="Q266" s="17" t="n"/>
      <c r="R266" s="17" t="n"/>
      <c r="S266" s="17" t="n"/>
      <c r="T266" s="17" t="n"/>
      <c r="U266" s="17" t="n"/>
      <c r="V266" s="17" t="n"/>
      <c r="W266" s="17" t="n"/>
      <c r="X266" s="17" t="n"/>
      <c r="Y266" s="17" t="n"/>
      <c r="Z266" s="17" t="n"/>
    </row>
    <row r="267" ht="23.25" customHeight="1">
      <c r="A267" s="17" t="n"/>
      <c r="B267" s="17" t="n"/>
      <c r="C267" s="17" t="n"/>
      <c r="D267" s="17" t="n"/>
      <c r="E267" s="17" t="n"/>
      <c r="F267" s="17" t="n"/>
      <c r="G267" s="17" t="n"/>
      <c r="H267" s="17" t="n"/>
      <c r="I267" s="17" t="n"/>
      <c r="J267" s="17" t="n"/>
      <c r="K267" s="17" t="n"/>
      <c r="L267" s="17" t="n"/>
      <c r="M267" s="17" t="n"/>
      <c r="N267" s="17" t="n"/>
      <c r="O267" s="17" t="n"/>
      <c r="P267" s="17" t="n"/>
      <c r="Q267" s="17" t="n"/>
      <c r="R267" s="17" t="n"/>
      <c r="S267" s="17" t="n"/>
      <c r="T267" s="17" t="n"/>
      <c r="U267" s="17" t="n"/>
      <c r="V267" s="17" t="n"/>
      <c r="W267" s="17" t="n"/>
      <c r="X267" s="17" t="n"/>
      <c r="Y267" s="17" t="n"/>
      <c r="Z267" s="17" t="n"/>
    </row>
    <row r="268" ht="23.25" customHeight="1">
      <c r="A268" s="17" t="n"/>
      <c r="B268" s="17" t="n"/>
      <c r="C268" s="17" t="n"/>
      <c r="D268" s="17" t="n"/>
      <c r="E268" s="17" t="n"/>
      <c r="F268" s="17" t="n"/>
      <c r="G268" s="17" t="n"/>
      <c r="H268" s="17" t="n"/>
      <c r="I268" s="17" t="n"/>
      <c r="J268" s="17" t="n"/>
      <c r="K268" s="17" t="n"/>
      <c r="L268" s="17" t="n"/>
      <c r="M268" s="17" t="n"/>
      <c r="N268" s="17" t="n"/>
      <c r="O268" s="17" t="n"/>
      <c r="P268" s="17" t="n"/>
      <c r="Q268" s="17" t="n"/>
      <c r="R268" s="17" t="n"/>
      <c r="S268" s="17" t="n"/>
      <c r="T268" s="17" t="n"/>
      <c r="U268" s="17" t="n"/>
      <c r="V268" s="17" t="n"/>
      <c r="W268" s="17" t="n"/>
      <c r="X268" s="17" t="n"/>
      <c r="Y268" s="17" t="n"/>
      <c r="Z268" s="17" t="n"/>
    </row>
    <row r="269" ht="23.25" customHeight="1">
      <c r="A269" s="17" t="n"/>
      <c r="B269" s="17" t="n"/>
      <c r="C269" s="17" t="n"/>
      <c r="D269" s="17" t="n"/>
      <c r="E269" s="17" t="n"/>
      <c r="F269" s="17" t="n"/>
      <c r="G269" s="17" t="n"/>
      <c r="H269" s="17" t="n"/>
      <c r="I269" s="17" t="n"/>
      <c r="J269" s="17" t="n"/>
      <c r="K269" s="17" t="n"/>
      <c r="L269" s="17" t="n"/>
      <c r="M269" s="17" t="n"/>
      <c r="N269" s="17" t="n"/>
      <c r="O269" s="17" t="n"/>
      <c r="P269" s="17" t="n"/>
      <c r="Q269" s="17" t="n"/>
      <c r="R269" s="17" t="n"/>
      <c r="S269" s="17" t="n"/>
      <c r="T269" s="17" t="n"/>
      <c r="U269" s="17" t="n"/>
      <c r="V269" s="17" t="n"/>
      <c r="W269" s="17" t="n"/>
      <c r="X269" s="17" t="n"/>
      <c r="Y269" s="17" t="n"/>
      <c r="Z269" s="17" t="n"/>
    </row>
    <row r="270" ht="23.25" customHeight="1">
      <c r="A270" s="17" t="n"/>
      <c r="B270" s="17" t="n"/>
      <c r="C270" s="17" t="n"/>
      <c r="D270" s="17" t="n"/>
      <c r="E270" s="17" t="n"/>
      <c r="F270" s="17" t="n"/>
      <c r="G270" s="17" t="n"/>
      <c r="H270" s="17" t="n"/>
      <c r="I270" s="17" t="n"/>
      <c r="J270" s="17" t="n"/>
      <c r="K270" s="17" t="n"/>
      <c r="L270" s="17" t="n"/>
      <c r="M270" s="17" t="n"/>
      <c r="N270" s="17" t="n"/>
      <c r="O270" s="17" t="n"/>
      <c r="P270" s="17" t="n"/>
      <c r="Q270" s="17" t="n"/>
      <c r="R270" s="17" t="n"/>
      <c r="S270" s="17" t="n"/>
      <c r="T270" s="17" t="n"/>
      <c r="U270" s="17" t="n"/>
      <c r="V270" s="17" t="n"/>
      <c r="W270" s="17" t="n"/>
      <c r="X270" s="17" t="n"/>
      <c r="Y270" s="17" t="n"/>
      <c r="Z270" s="17" t="n"/>
    </row>
    <row r="271" ht="23.25" customHeight="1">
      <c r="A271" s="17" t="n"/>
      <c r="B271" s="17" t="n"/>
      <c r="C271" s="17" t="n"/>
      <c r="D271" s="17" t="n"/>
      <c r="E271" s="17" t="n"/>
      <c r="F271" s="17" t="n"/>
      <c r="G271" s="17" t="n"/>
      <c r="H271" s="17" t="n"/>
      <c r="I271" s="17" t="n"/>
      <c r="J271" s="17" t="n"/>
      <c r="K271" s="17" t="n"/>
      <c r="L271" s="17" t="n"/>
      <c r="M271" s="17" t="n"/>
      <c r="N271" s="17" t="n"/>
      <c r="O271" s="17" t="n"/>
      <c r="P271" s="17" t="n"/>
      <c r="Q271" s="17" t="n"/>
      <c r="R271" s="17" t="n"/>
      <c r="S271" s="17" t="n"/>
      <c r="T271" s="17" t="n"/>
      <c r="U271" s="17" t="n"/>
      <c r="V271" s="17" t="n"/>
      <c r="W271" s="17" t="n"/>
      <c r="X271" s="17" t="n"/>
      <c r="Y271" s="17" t="n"/>
      <c r="Z271" s="17" t="n"/>
    </row>
    <row r="272" ht="23.25" customHeight="1">
      <c r="A272" s="17" t="n"/>
      <c r="B272" s="17" t="n"/>
      <c r="C272" s="17" t="n"/>
      <c r="D272" s="17" t="n"/>
      <c r="E272" s="17" t="n"/>
      <c r="F272" s="17" t="n"/>
      <c r="G272" s="17" t="n"/>
      <c r="H272" s="17" t="n"/>
      <c r="I272" s="17" t="n"/>
      <c r="J272" s="17" t="n"/>
      <c r="K272" s="17" t="n"/>
      <c r="L272" s="17" t="n"/>
      <c r="M272" s="17" t="n"/>
      <c r="N272" s="17" t="n"/>
      <c r="O272" s="17" t="n"/>
      <c r="P272" s="17" t="n"/>
      <c r="Q272" s="17" t="n"/>
      <c r="R272" s="17" t="n"/>
      <c r="S272" s="17" t="n"/>
      <c r="T272" s="17" t="n"/>
      <c r="U272" s="17" t="n"/>
      <c r="V272" s="17" t="n"/>
      <c r="W272" s="17" t="n"/>
      <c r="X272" s="17" t="n"/>
      <c r="Y272" s="17" t="n"/>
      <c r="Z272" s="17" t="n"/>
    </row>
    <row r="273" ht="23.25" customHeight="1">
      <c r="A273" s="17" t="n"/>
      <c r="B273" s="17" t="n"/>
      <c r="C273" s="17" t="n"/>
      <c r="D273" s="17" t="n"/>
      <c r="E273" s="17" t="n"/>
      <c r="F273" s="17" t="n"/>
      <c r="G273" s="17" t="n"/>
      <c r="H273" s="17" t="n"/>
      <c r="I273" s="17" t="n"/>
      <c r="J273" s="17" t="n"/>
      <c r="K273" s="17" t="n"/>
      <c r="L273" s="17" t="n"/>
      <c r="M273" s="17" t="n"/>
      <c r="N273" s="17" t="n"/>
      <c r="O273" s="17" t="n"/>
      <c r="P273" s="17" t="n"/>
      <c r="Q273" s="17" t="n"/>
      <c r="R273" s="17" t="n"/>
      <c r="S273" s="17" t="n"/>
      <c r="T273" s="17" t="n"/>
      <c r="U273" s="17" t="n"/>
      <c r="V273" s="17" t="n"/>
      <c r="W273" s="17" t="n"/>
      <c r="X273" s="17" t="n"/>
      <c r="Y273" s="17" t="n"/>
      <c r="Z273" s="17" t="n"/>
    </row>
    <row r="274" ht="23.25" customHeight="1">
      <c r="A274" s="17" t="n"/>
      <c r="B274" s="17" t="n"/>
      <c r="C274" s="17" t="n"/>
      <c r="D274" s="17" t="n"/>
      <c r="E274" s="17" t="n"/>
      <c r="F274" s="17" t="n"/>
      <c r="G274" s="17" t="n"/>
      <c r="H274" s="17" t="n"/>
      <c r="I274" s="17" t="n"/>
      <c r="J274" s="17" t="n"/>
      <c r="K274" s="17" t="n"/>
      <c r="L274" s="17" t="n"/>
      <c r="M274" s="17" t="n"/>
      <c r="N274" s="17" t="n"/>
      <c r="O274" s="17" t="n"/>
      <c r="P274" s="17" t="n"/>
      <c r="Q274" s="17" t="n"/>
      <c r="R274" s="17" t="n"/>
      <c r="S274" s="17" t="n"/>
      <c r="T274" s="17" t="n"/>
      <c r="U274" s="17" t="n"/>
      <c r="V274" s="17" t="n"/>
      <c r="W274" s="17" t="n"/>
      <c r="X274" s="17" t="n"/>
      <c r="Y274" s="17" t="n"/>
      <c r="Z274" s="17" t="n"/>
    </row>
    <row r="275" ht="23.25" customHeight="1">
      <c r="A275" s="17" t="n"/>
      <c r="B275" s="17" t="n"/>
      <c r="C275" s="17" t="n"/>
      <c r="D275" s="17" t="n"/>
      <c r="E275" s="17" t="n"/>
      <c r="F275" s="17" t="n"/>
      <c r="G275" s="17" t="n"/>
      <c r="H275" s="17" t="n"/>
      <c r="I275" s="17" t="n"/>
      <c r="J275" s="17" t="n"/>
      <c r="K275" s="17" t="n"/>
      <c r="L275" s="17" t="n"/>
      <c r="M275" s="17" t="n"/>
      <c r="N275" s="17" t="n"/>
      <c r="O275" s="17" t="n"/>
      <c r="P275" s="17" t="n"/>
      <c r="Q275" s="17" t="n"/>
      <c r="R275" s="17" t="n"/>
      <c r="S275" s="17" t="n"/>
      <c r="T275" s="17" t="n"/>
      <c r="U275" s="17" t="n"/>
      <c r="V275" s="17" t="n"/>
      <c r="W275" s="17" t="n"/>
      <c r="X275" s="17" t="n"/>
      <c r="Y275" s="17" t="n"/>
      <c r="Z275" s="17" t="n"/>
    </row>
    <row r="276" ht="23.25" customHeight="1">
      <c r="A276" s="17" t="n"/>
      <c r="B276" s="17" t="n"/>
      <c r="C276" s="17" t="n"/>
      <c r="D276" s="17" t="n"/>
      <c r="E276" s="17" t="n"/>
      <c r="F276" s="17" t="n"/>
      <c r="G276" s="17" t="n"/>
      <c r="H276" s="17" t="n"/>
      <c r="I276" s="17" t="n"/>
      <c r="J276" s="17" t="n"/>
      <c r="K276" s="17" t="n"/>
      <c r="L276" s="17" t="n"/>
      <c r="M276" s="17" t="n"/>
      <c r="N276" s="17" t="n"/>
      <c r="O276" s="17" t="n"/>
      <c r="P276" s="17" t="n"/>
      <c r="Q276" s="17" t="n"/>
      <c r="R276" s="17" t="n"/>
      <c r="S276" s="17" t="n"/>
      <c r="T276" s="17" t="n"/>
      <c r="U276" s="17" t="n"/>
      <c r="V276" s="17" t="n"/>
      <c r="W276" s="17" t="n"/>
      <c r="X276" s="17" t="n"/>
      <c r="Y276" s="17" t="n"/>
      <c r="Z276" s="17" t="n"/>
    </row>
    <row r="277" ht="23.25" customHeight="1">
      <c r="A277" s="17" t="n"/>
      <c r="B277" s="17" t="n"/>
      <c r="C277" s="17" t="n"/>
      <c r="D277" s="17" t="n"/>
      <c r="E277" s="17" t="n"/>
      <c r="F277" s="17" t="n"/>
      <c r="G277" s="17" t="n"/>
      <c r="H277" s="17" t="n"/>
      <c r="I277" s="17" t="n"/>
      <c r="J277" s="17" t="n"/>
      <c r="K277" s="17" t="n"/>
      <c r="L277" s="17" t="n"/>
      <c r="M277" s="17" t="n"/>
      <c r="N277" s="17" t="n"/>
      <c r="O277" s="17" t="n"/>
      <c r="P277" s="17" t="n"/>
      <c r="Q277" s="17" t="n"/>
      <c r="R277" s="17" t="n"/>
      <c r="S277" s="17" t="n"/>
      <c r="T277" s="17" t="n"/>
      <c r="U277" s="17" t="n"/>
      <c r="V277" s="17" t="n"/>
      <c r="W277" s="17" t="n"/>
      <c r="X277" s="17" t="n"/>
      <c r="Y277" s="17" t="n"/>
      <c r="Z277" s="17" t="n"/>
    </row>
    <row r="278" ht="23.25" customHeight="1">
      <c r="A278" s="17" t="n"/>
      <c r="B278" s="17" t="n"/>
      <c r="C278" s="17" t="n"/>
      <c r="D278" s="17" t="n"/>
      <c r="E278" s="17" t="n"/>
      <c r="F278" s="17" t="n"/>
      <c r="G278" s="17" t="n"/>
      <c r="H278" s="17" t="n"/>
      <c r="I278" s="17" t="n"/>
      <c r="J278" s="17" t="n"/>
      <c r="K278" s="17" t="n"/>
      <c r="L278" s="17" t="n"/>
      <c r="M278" s="17" t="n"/>
      <c r="N278" s="17" t="n"/>
      <c r="O278" s="17" t="n"/>
      <c r="P278" s="17" t="n"/>
      <c r="Q278" s="17" t="n"/>
      <c r="R278" s="17" t="n"/>
      <c r="S278" s="17" t="n"/>
      <c r="T278" s="17" t="n"/>
      <c r="U278" s="17" t="n"/>
      <c r="V278" s="17" t="n"/>
      <c r="W278" s="17" t="n"/>
      <c r="X278" s="17" t="n"/>
      <c r="Y278" s="17" t="n"/>
      <c r="Z278" s="17" t="n"/>
    </row>
    <row r="279" ht="23.25" customHeight="1">
      <c r="A279" s="17" t="n"/>
      <c r="B279" s="17" t="n"/>
      <c r="C279" s="17" t="n"/>
      <c r="D279" s="17" t="n"/>
      <c r="E279" s="17" t="n"/>
      <c r="F279" s="17" t="n"/>
      <c r="G279" s="17" t="n"/>
      <c r="H279" s="17" t="n"/>
      <c r="I279" s="17" t="n"/>
      <c r="J279" s="17" t="n"/>
      <c r="K279" s="17" t="n"/>
      <c r="L279" s="17" t="n"/>
      <c r="M279" s="17" t="n"/>
      <c r="N279" s="17" t="n"/>
      <c r="O279" s="17" t="n"/>
      <c r="P279" s="17" t="n"/>
      <c r="Q279" s="17" t="n"/>
      <c r="R279" s="17" t="n"/>
      <c r="S279" s="17" t="n"/>
      <c r="T279" s="17" t="n"/>
      <c r="U279" s="17" t="n"/>
      <c r="V279" s="17" t="n"/>
      <c r="W279" s="17" t="n"/>
      <c r="X279" s="17" t="n"/>
      <c r="Y279" s="17" t="n"/>
      <c r="Z279" s="17" t="n"/>
    </row>
    <row r="280" ht="23.25" customHeight="1">
      <c r="A280" s="17" t="n"/>
      <c r="B280" s="17" t="n"/>
      <c r="C280" s="17" t="n"/>
      <c r="D280" s="17" t="n"/>
      <c r="E280" s="17" t="n"/>
      <c r="F280" s="17" t="n"/>
      <c r="G280" s="17" t="n"/>
      <c r="H280" s="17" t="n"/>
      <c r="I280" s="17" t="n"/>
      <c r="J280" s="17" t="n"/>
      <c r="K280" s="17" t="n"/>
      <c r="L280" s="17" t="n"/>
      <c r="M280" s="17" t="n"/>
      <c r="N280" s="17" t="n"/>
      <c r="O280" s="17" t="n"/>
      <c r="P280" s="17" t="n"/>
      <c r="Q280" s="17" t="n"/>
      <c r="R280" s="17" t="n"/>
      <c r="S280" s="17" t="n"/>
      <c r="T280" s="17" t="n"/>
      <c r="U280" s="17" t="n"/>
      <c r="V280" s="17" t="n"/>
      <c r="W280" s="17" t="n"/>
      <c r="X280" s="17" t="n"/>
      <c r="Y280" s="17" t="n"/>
      <c r="Z280" s="17" t="n"/>
    </row>
    <row r="281" ht="23.25" customHeight="1">
      <c r="A281" s="17" t="n"/>
      <c r="B281" s="17" t="n"/>
      <c r="C281" s="17" t="n"/>
      <c r="D281" s="17" t="n"/>
      <c r="E281" s="17" t="n"/>
      <c r="F281" s="17" t="n"/>
      <c r="G281" s="17" t="n"/>
      <c r="H281" s="17" t="n"/>
      <c r="I281" s="17" t="n"/>
      <c r="J281" s="17" t="n"/>
      <c r="K281" s="17" t="n"/>
      <c r="L281" s="17" t="n"/>
      <c r="M281" s="17" t="n"/>
      <c r="N281" s="17" t="n"/>
      <c r="O281" s="17" t="n"/>
      <c r="P281" s="17" t="n"/>
      <c r="Q281" s="17" t="n"/>
      <c r="R281" s="17" t="n"/>
      <c r="S281" s="17" t="n"/>
      <c r="T281" s="17" t="n"/>
      <c r="U281" s="17" t="n"/>
      <c r="V281" s="17" t="n"/>
      <c r="W281" s="17" t="n"/>
      <c r="X281" s="17" t="n"/>
      <c r="Y281" s="17" t="n"/>
      <c r="Z281" s="17" t="n"/>
    </row>
    <row r="282" ht="23.25" customHeight="1">
      <c r="A282" s="17" t="n"/>
      <c r="B282" s="17" t="n"/>
      <c r="C282" s="17" t="n"/>
      <c r="D282" s="17" t="n"/>
      <c r="E282" s="17" t="n"/>
      <c r="F282" s="17" t="n"/>
      <c r="G282" s="17" t="n"/>
      <c r="H282" s="17" t="n"/>
      <c r="I282" s="17" t="n"/>
      <c r="J282" s="17" t="n"/>
      <c r="K282" s="17" t="n"/>
      <c r="L282" s="17" t="n"/>
      <c r="M282" s="17" t="n"/>
      <c r="N282" s="17" t="n"/>
      <c r="O282" s="17" t="n"/>
      <c r="P282" s="17" t="n"/>
      <c r="Q282" s="17" t="n"/>
      <c r="R282" s="17" t="n"/>
      <c r="S282" s="17" t="n"/>
      <c r="T282" s="17" t="n"/>
      <c r="U282" s="17" t="n"/>
      <c r="V282" s="17" t="n"/>
      <c r="W282" s="17" t="n"/>
      <c r="X282" s="17" t="n"/>
      <c r="Y282" s="17" t="n"/>
      <c r="Z282" s="17" t="n"/>
    </row>
    <row r="283" ht="23.25" customHeight="1">
      <c r="A283" s="17" t="n"/>
      <c r="B283" s="17" t="n"/>
      <c r="C283" s="17" t="n"/>
      <c r="D283" s="17" t="n"/>
      <c r="E283" s="17" t="n"/>
      <c r="F283" s="17" t="n"/>
      <c r="G283" s="17" t="n"/>
      <c r="H283" s="17" t="n"/>
      <c r="I283" s="17" t="n"/>
      <c r="J283" s="17" t="n"/>
      <c r="K283" s="17" t="n"/>
      <c r="L283" s="17" t="n"/>
      <c r="M283" s="17" t="n"/>
      <c r="N283" s="17" t="n"/>
      <c r="O283" s="17" t="n"/>
      <c r="P283" s="17" t="n"/>
      <c r="Q283" s="17" t="n"/>
      <c r="R283" s="17" t="n"/>
      <c r="S283" s="17" t="n"/>
      <c r="T283" s="17" t="n"/>
      <c r="U283" s="17" t="n"/>
      <c r="V283" s="17" t="n"/>
      <c r="W283" s="17" t="n"/>
      <c r="X283" s="17" t="n"/>
      <c r="Y283" s="17" t="n"/>
      <c r="Z283" s="17" t="n"/>
    </row>
    <row r="284" ht="23.25" customHeight="1">
      <c r="A284" s="17" t="n"/>
      <c r="B284" s="17" t="n"/>
      <c r="C284" s="17" t="n"/>
      <c r="D284" s="17" t="n"/>
      <c r="E284" s="17" t="n"/>
      <c r="F284" s="17" t="n"/>
      <c r="G284" s="17" t="n"/>
      <c r="H284" s="17" t="n"/>
      <c r="I284" s="17" t="n"/>
      <c r="J284" s="17" t="n"/>
      <c r="K284" s="17" t="n"/>
      <c r="L284" s="17" t="n"/>
      <c r="M284" s="17" t="n"/>
      <c r="N284" s="17" t="n"/>
      <c r="O284" s="17" t="n"/>
      <c r="P284" s="17" t="n"/>
      <c r="Q284" s="17" t="n"/>
      <c r="R284" s="17" t="n"/>
      <c r="S284" s="17" t="n"/>
      <c r="T284" s="17" t="n"/>
      <c r="U284" s="17" t="n"/>
      <c r="V284" s="17" t="n"/>
      <c r="W284" s="17" t="n"/>
      <c r="X284" s="17" t="n"/>
      <c r="Y284" s="17" t="n"/>
      <c r="Z284" s="17" t="n"/>
    </row>
    <row r="285" ht="23.25" customHeight="1">
      <c r="A285" s="17" t="n"/>
      <c r="B285" s="17" t="n"/>
      <c r="C285" s="17" t="n"/>
      <c r="D285" s="17" t="n"/>
      <c r="E285" s="17" t="n"/>
      <c r="F285" s="17" t="n"/>
      <c r="G285" s="17" t="n"/>
      <c r="H285" s="17" t="n"/>
      <c r="I285" s="17" t="n"/>
      <c r="J285" s="17" t="n"/>
      <c r="K285" s="17" t="n"/>
      <c r="L285" s="17" t="n"/>
      <c r="M285" s="17" t="n"/>
      <c r="N285" s="17" t="n"/>
      <c r="O285" s="17" t="n"/>
      <c r="P285" s="17" t="n"/>
      <c r="Q285" s="17" t="n"/>
      <c r="R285" s="17" t="n"/>
      <c r="S285" s="17" t="n"/>
      <c r="T285" s="17" t="n"/>
      <c r="U285" s="17" t="n"/>
      <c r="V285" s="17" t="n"/>
      <c r="W285" s="17" t="n"/>
      <c r="X285" s="17" t="n"/>
      <c r="Y285" s="17" t="n"/>
      <c r="Z285" s="17" t="n"/>
    </row>
    <row r="286" ht="23.25" customHeight="1">
      <c r="A286" s="17" t="n"/>
      <c r="B286" s="17" t="n"/>
      <c r="C286" s="17" t="n"/>
      <c r="D286" s="17" t="n"/>
      <c r="E286" s="17" t="n"/>
      <c r="F286" s="17" t="n"/>
      <c r="G286" s="17" t="n"/>
      <c r="H286" s="17" t="n"/>
      <c r="I286" s="17" t="n"/>
      <c r="J286" s="17" t="n"/>
      <c r="K286" s="17" t="n"/>
      <c r="L286" s="17" t="n"/>
      <c r="M286" s="17" t="n"/>
      <c r="N286" s="17" t="n"/>
      <c r="O286" s="17" t="n"/>
      <c r="P286" s="17" t="n"/>
      <c r="Q286" s="17" t="n"/>
      <c r="R286" s="17" t="n"/>
      <c r="S286" s="17" t="n"/>
      <c r="T286" s="17" t="n"/>
      <c r="U286" s="17" t="n"/>
      <c r="V286" s="17" t="n"/>
      <c r="W286" s="17" t="n"/>
      <c r="X286" s="17" t="n"/>
      <c r="Y286" s="17" t="n"/>
      <c r="Z286" s="17" t="n"/>
    </row>
    <row r="287" ht="23.25" customHeight="1">
      <c r="A287" s="17" t="n"/>
      <c r="B287" s="17" t="n"/>
      <c r="C287" s="17" t="n"/>
      <c r="D287" s="17" t="n"/>
      <c r="E287" s="17" t="n"/>
      <c r="F287" s="17" t="n"/>
      <c r="G287" s="17" t="n"/>
      <c r="H287" s="17" t="n"/>
      <c r="I287" s="17" t="n"/>
      <c r="J287" s="17" t="n"/>
      <c r="K287" s="17" t="n"/>
      <c r="L287" s="17" t="n"/>
      <c r="M287" s="17" t="n"/>
      <c r="N287" s="17" t="n"/>
      <c r="O287" s="17" t="n"/>
      <c r="P287" s="17" t="n"/>
      <c r="Q287" s="17" t="n"/>
      <c r="R287" s="17" t="n"/>
      <c r="S287" s="17" t="n"/>
      <c r="T287" s="17" t="n"/>
      <c r="U287" s="17" t="n"/>
      <c r="V287" s="17" t="n"/>
      <c r="W287" s="17" t="n"/>
      <c r="X287" s="17" t="n"/>
      <c r="Y287" s="17" t="n"/>
      <c r="Z287" s="17" t="n"/>
    </row>
    <row r="288" ht="23.25" customHeight="1">
      <c r="A288" s="17" t="n"/>
      <c r="B288" s="17" t="n"/>
      <c r="C288" s="17" t="n"/>
      <c r="D288" s="17" t="n"/>
      <c r="E288" s="17" t="n"/>
      <c r="F288" s="17" t="n"/>
      <c r="G288" s="17" t="n"/>
      <c r="H288" s="17" t="n"/>
      <c r="I288" s="17" t="n"/>
      <c r="J288" s="17" t="n"/>
      <c r="K288" s="17" t="n"/>
      <c r="L288" s="17" t="n"/>
      <c r="M288" s="17" t="n"/>
      <c r="N288" s="17" t="n"/>
      <c r="O288" s="17" t="n"/>
      <c r="P288" s="17" t="n"/>
      <c r="Q288" s="17" t="n"/>
      <c r="R288" s="17" t="n"/>
      <c r="S288" s="17" t="n"/>
      <c r="T288" s="17" t="n"/>
      <c r="U288" s="17" t="n"/>
      <c r="V288" s="17" t="n"/>
      <c r="W288" s="17" t="n"/>
      <c r="X288" s="17" t="n"/>
      <c r="Y288" s="17" t="n"/>
      <c r="Z288" s="17" t="n"/>
    </row>
    <row r="289" ht="23.25" customHeight="1">
      <c r="A289" s="17" t="n"/>
      <c r="B289" s="17" t="n"/>
      <c r="C289" s="17" t="n"/>
      <c r="D289" s="17" t="n"/>
      <c r="E289" s="17" t="n"/>
      <c r="F289" s="17" t="n"/>
      <c r="G289" s="17" t="n"/>
      <c r="H289" s="17" t="n"/>
      <c r="I289" s="17" t="n"/>
      <c r="J289" s="17" t="n"/>
      <c r="K289" s="17" t="n"/>
      <c r="L289" s="17" t="n"/>
      <c r="M289" s="17" t="n"/>
      <c r="N289" s="17" t="n"/>
      <c r="O289" s="17" t="n"/>
      <c r="P289" s="17" t="n"/>
      <c r="Q289" s="17" t="n"/>
      <c r="R289" s="17" t="n"/>
      <c r="S289" s="17" t="n"/>
      <c r="T289" s="17" t="n"/>
      <c r="U289" s="17" t="n"/>
      <c r="V289" s="17" t="n"/>
      <c r="W289" s="17" t="n"/>
      <c r="X289" s="17" t="n"/>
      <c r="Y289" s="17" t="n"/>
      <c r="Z289" s="17" t="n"/>
    </row>
    <row r="290" ht="23.25" customHeight="1">
      <c r="A290" s="17" t="n"/>
      <c r="B290" s="17" t="n"/>
      <c r="C290" s="17" t="n"/>
      <c r="D290" s="17" t="n"/>
      <c r="E290" s="17" t="n"/>
      <c r="F290" s="17" t="n"/>
      <c r="G290" s="17" t="n"/>
      <c r="H290" s="17" t="n"/>
      <c r="I290" s="17" t="n"/>
      <c r="J290" s="17" t="n"/>
      <c r="K290" s="17" t="n"/>
      <c r="L290" s="17" t="n"/>
      <c r="M290" s="17" t="n"/>
      <c r="N290" s="17" t="n"/>
      <c r="O290" s="17" t="n"/>
      <c r="P290" s="17" t="n"/>
      <c r="Q290" s="17" t="n"/>
      <c r="R290" s="17" t="n"/>
      <c r="S290" s="17" t="n"/>
      <c r="T290" s="17" t="n"/>
      <c r="U290" s="17" t="n"/>
      <c r="V290" s="17" t="n"/>
      <c r="W290" s="17" t="n"/>
      <c r="X290" s="17" t="n"/>
      <c r="Y290" s="17" t="n"/>
      <c r="Z290" s="17" t="n"/>
    </row>
    <row r="291" ht="23.25" customHeight="1">
      <c r="A291" s="17" t="n"/>
      <c r="B291" s="17" t="n"/>
      <c r="C291" s="17" t="n"/>
      <c r="D291" s="17" t="n"/>
      <c r="E291" s="17" t="n"/>
      <c r="F291" s="17" t="n"/>
      <c r="G291" s="17" t="n"/>
      <c r="H291" s="17" t="n"/>
      <c r="I291" s="17" t="n"/>
      <c r="J291" s="17" t="n"/>
      <c r="K291" s="17" t="n"/>
      <c r="L291" s="17" t="n"/>
      <c r="M291" s="17" t="n"/>
      <c r="N291" s="17" t="n"/>
      <c r="O291" s="17" t="n"/>
      <c r="P291" s="17" t="n"/>
      <c r="Q291" s="17" t="n"/>
      <c r="R291" s="17" t="n"/>
      <c r="S291" s="17" t="n"/>
      <c r="T291" s="17" t="n"/>
      <c r="U291" s="17" t="n"/>
      <c r="V291" s="17" t="n"/>
      <c r="W291" s="17" t="n"/>
      <c r="X291" s="17" t="n"/>
      <c r="Y291" s="17" t="n"/>
      <c r="Z291" s="17" t="n"/>
    </row>
    <row r="292" ht="23.25" customHeight="1">
      <c r="A292" s="17" t="n"/>
      <c r="B292" s="17" t="n"/>
      <c r="C292" s="17" t="n"/>
      <c r="D292" s="17" t="n"/>
      <c r="E292" s="17" t="n"/>
      <c r="F292" s="17" t="n"/>
      <c r="G292" s="17" t="n"/>
      <c r="H292" s="17" t="n"/>
      <c r="I292" s="17" t="n"/>
      <c r="J292" s="17" t="n"/>
      <c r="K292" s="17" t="n"/>
      <c r="L292" s="17" t="n"/>
      <c r="M292" s="17" t="n"/>
      <c r="N292" s="17" t="n"/>
      <c r="O292" s="17" t="n"/>
      <c r="P292" s="17" t="n"/>
      <c r="Q292" s="17" t="n"/>
      <c r="R292" s="17" t="n"/>
      <c r="S292" s="17" t="n"/>
      <c r="T292" s="17" t="n"/>
      <c r="U292" s="17" t="n"/>
      <c r="V292" s="17" t="n"/>
      <c r="W292" s="17" t="n"/>
      <c r="X292" s="17" t="n"/>
      <c r="Y292" s="17" t="n"/>
      <c r="Z292" s="17" t="n"/>
    </row>
    <row r="293" ht="23.25" customHeight="1">
      <c r="A293" s="17" t="n"/>
      <c r="B293" s="17" t="n"/>
      <c r="C293" s="17" t="n"/>
      <c r="D293" s="17" t="n"/>
      <c r="E293" s="17" t="n"/>
      <c r="F293" s="17" t="n"/>
      <c r="G293" s="17" t="n"/>
      <c r="H293" s="17" t="n"/>
      <c r="I293" s="17" t="n"/>
      <c r="J293" s="17" t="n"/>
      <c r="K293" s="17" t="n"/>
      <c r="L293" s="17" t="n"/>
      <c r="M293" s="17" t="n"/>
      <c r="N293" s="17" t="n"/>
      <c r="O293" s="17" t="n"/>
      <c r="P293" s="17" t="n"/>
      <c r="Q293" s="17" t="n"/>
      <c r="R293" s="17" t="n"/>
      <c r="S293" s="17" t="n"/>
      <c r="T293" s="17" t="n"/>
      <c r="U293" s="17" t="n"/>
      <c r="V293" s="17" t="n"/>
      <c r="W293" s="17" t="n"/>
      <c r="X293" s="17" t="n"/>
      <c r="Y293" s="17" t="n"/>
      <c r="Z293" s="17" t="n"/>
    </row>
    <row r="294" ht="23.25" customHeight="1">
      <c r="A294" s="17" t="n"/>
      <c r="B294" s="17" t="n"/>
      <c r="C294" s="17" t="n"/>
      <c r="D294" s="17" t="n"/>
      <c r="E294" s="17" t="n"/>
      <c r="F294" s="17" t="n"/>
      <c r="G294" s="17" t="n"/>
      <c r="H294" s="17" t="n"/>
      <c r="I294" s="17" t="n"/>
      <c r="J294" s="17" t="n"/>
      <c r="K294" s="17" t="n"/>
      <c r="L294" s="17" t="n"/>
      <c r="M294" s="17" t="n"/>
      <c r="N294" s="17" t="n"/>
      <c r="O294" s="17" t="n"/>
      <c r="P294" s="17" t="n"/>
      <c r="Q294" s="17" t="n"/>
      <c r="R294" s="17" t="n"/>
      <c r="S294" s="17" t="n"/>
      <c r="T294" s="17" t="n"/>
      <c r="U294" s="17" t="n"/>
      <c r="V294" s="17" t="n"/>
      <c r="W294" s="17" t="n"/>
      <c r="X294" s="17" t="n"/>
      <c r="Y294" s="17" t="n"/>
      <c r="Z294" s="17" t="n"/>
    </row>
    <row r="295" ht="23.25" customHeight="1">
      <c r="A295" s="17" t="n"/>
      <c r="B295" s="17" t="n"/>
      <c r="C295" s="17" t="n"/>
      <c r="D295" s="17" t="n"/>
      <c r="E295" s="17" t="n"/>
      <c r="F295" s="17" t="n"/>
      <c r="G295" s="17" t="n"/>
      <c r="H295" s="17" t="n"/>
      <c r="I295" s="17" t="n"/>
      <c r="J295" s="17" t="n"/>
      <c r="K295" s="17" t="n"/>
      <c r="L295" s="17" t="n"/>
      <c r="M295" s="17" t="n"/>
      <c r="N295" s="17" t="n"/>
      <c r="O295" s="17" t="n"/>
      <c r="P295" s="17" t="n"/>
      <c r="Q295" s="17" t="n"/>
      <c r="R295" s="17" t="n"/>
      <c r="S295" s="17" t="n"/>
      <c r="T295" s="17" t="n"/>
      <c r="U295" s="17" t="n"/>
      <c r="V295" s="17" t="n"/>
      <c r="W295" s="17" t="n"/>
      <c r="X295" s="17" t="n"/>
      <c r="Y295" s="17" t="n"/>
      <c r="Z295" s="17" t="n"/>
    </row>
    <row r="296" ht="23.25" customHeight="1">
      <c r="A296" s="17" t="n"/>
      <c r="B296" s="17" t="n"/>
      <c r="C296" s="17" t="n"/>
      <c r="D296" s="17" t="n"/>
      <c r="E296" s="17" t="n"/>
      <c r="F296" s="17" t="n"/>
      <c r="G296" s="17" t="n"/>
      <c r="H296" s="17" t="n"/>
      <c r="I296" s="17" t="n"/>
      <c r="J296" s="17" t="n"/>
      <c r="K296" s="17" t="n"/>
      <c r="L296" s="17" t="n"/>
      <c r="M296" s="17" t="n"/>
      <c r="N296" s="17" t="n"/>
      <c r="O296" s="17" t="n"/>
      <c r="P296" s="17" t="n"/>
      <c r="Q296" s="17" t="n"/>
      <c r="R296" s="17" t="n"/>
      <c r="S296" s="17" t="n"/>
      <c r="T296" s="17" t="n"/>
      <c r="U296" s="17" t="n"/>
      <c r="V296" s="17" t="n"/>
      <c r="W296" s="17" t="n"/>
      <c r="X296" s="17" t="n"/>
      <c r="Y296" s="17" t="n"/>
      <c r="Z296" s="17" t="n"/>
    </row>
    <row r="297" ht="23.25" customHeight="1">
      <c r="A297" s="17" t="n"/>
      <c r="B297" s="17" t="n"/>
      <c r="C297" s="17" t="n"/>
      <c r="D297" s="17" t="n"/>
      <c r="E297" s="17" t="n"/>
      <c r="F297" s="17" t="n"/>
      <c r="G297" s="17" t="n"/>
      <c r="H297" s="17" t="n"/>
      <c r="I297" s="17" t="n"/>
      <c r="J297" s="17" t="n"/>
      <c r="K297" s="17" t="n"/>
      <c r="L297" s="17" t="n"/>
      <c r="M297" s="17" t="n"/>
      <c r="N297" s="17" t="n"/>
      <c r="O297" s="17" t="n"/>
      <c r="P297" s="17" t="n"/>
      <c r="Q297" s="17" t="n"/>
      <c r="R297" s="17" t="n"/>
      <c r="S297" s="17" t="n"/>
      <c r="T297" s="17" t="n"/>
      <c r="U297" s="17" t="n"/>
      <c r="V297" s="17" t="n"/>
      <c r="W297" s="17" t="n"/>
      <c r="X297" s="17" t="n"/>
      <c r="Y297" s="17" t="n"/>
      <c r="Z297" s="17" t="n"/>
    </row>
    <row r="298" ht="23.25" customHeight="1">
      <c r="A298" s="17" t="n"/>
      <c r="B298" s="17" t="n"/>
      <c r="C298" s="17" t="n"/>
      <c r="D298" s="17" t="n"/>
      <c r="E298" s="17" t="n"/>
      <c r="F298" s="17" t="n"/>
      <c r="G298" s="17" t="n"/>
      <c r="H298" s="17" t="n"/>
      <c r="I298" s="17" t="n"/>
      <c r="J298" s="17" t="n"/>
      <c r="K298" s="17" t="n"/>
      <c r="L298" s="17" t="n"/>
      <c r="M298" s="17" t="n"/>
      <c r="N298" s="17" t="n"/>
      <c r="O298" s="17" t="n"/>
      <c r="P298" s="17" t="n"/>
      <c r="Q298" s="17" t="n"/>
      <c r="R298" s="17" t="n"/>
      <c r="S298" s="17" t="n"/>
      <c r="T298" s="17" t="n"/>
      <c r="U298" s="17" t="n"/>
      <c r="V298" s="17" t="n"/>
      <c r="W298" s="17" t="n"/>
      <c r="X298" s="17" t="n"/>
      <c r="Y298" s="17" t="n"/>
      <c r="Z298" s="17" t="n"/>
    </row>
    <row r="299" ht="23.25" customHeight="1">
      <c r="A299" s="17" t="n"/>
      <c r="B299" s="17" t="n"/>
      <c r="C299" s="17" t="n"/>
      <c r="D299" s="17" t="n"/>
      <c r="E299" s="17" t="n"/>
      <c r="F299" s="17" t="n"/>
      <c r="G299" s="17" t="n"/>
      <c r="H299" s="17" t="n"/>
      <c r="I299" s="17" t="n"/>
      <c r="J299" s="17" t="n"/>
      <c r="K299" s="17" t="n"/>
      <c r="L299" s="17" t="n"/>
      <c r="M299" s="17" t="n"/>
      <c r="N299" s="17" t="n"/>
      <c r="O299" s="17" t="n"/>
      <c r="P299" s="17" t="n"/>
      <c r="Q299" s="17" t="n"/>
      <c r="R299" s="17" t="n"/>
      <c r="S299" s="17" t="n"/>
      <c r="T299" s="17" t="n"/>
      <c r="U299" s="17" t="n"/>
      <c r="V299" s="17" t="n"/>
      <c r="W299" s="17" t="n"/>
      <c r="X299" s="17" t="n"/>
      <c r="Y299" s="17" t="n"/>
      <c r="Z299" s="17" t="n"/>
    </row>
    <row r="300" ht="23.25" customHeight="1">
      <c r="A300" s="17" t="n"/>
      <c r="B300" s="17" t="n"/>
      <c r="C300" s="17" t="n"/>
      <c r="D300" s="17" t="n"/>
      <c r="E300" s="17" t="n"/>
      <c r="F300" s="17" t="n"/>
      <c r="G300" s="17" t="n"/>
      <c r="H300" s="17" t="n"/>
      <c r="I300" s="17" t="n"/>
      <c r="J300" s="17" t="n"/>
      <c r="K300" s="17" t="n"/>
      <c r="L300" s="17" t="n"/>
      <c r="M300" s="17" t="n"/>
      <c r="N300" s="17" t="n"/>
      <c r="O300" s="17" t="n"/>
      <c r="P300" s="17" t="n"/>
      <c r="Q300" s="17" t="n"/>
      <c r="R300" s="17" t="n"/>
      <c r="S300" s="17" t="n"/>
      <c r="T300" s="17" t="n"/>
      <c r="U300" s="17" t="n"/>
      <c r="V300" s="17" t="n"/>
      <c r="W300" s="17" t="n"/>
      <c r="X300" s="17" t="n"/>
      <c r="Y300" s="17" t="n"/>
      <c r="Z300" s="17" t="n"/>
    </row>
    <row r="301" ht="23.25" customHeight="1">
      <c r="A301" s="17" t="n"/>
      <c r="B301" s="17" t="n"/>
      <c r="C301" s="17" t="n"/>
      <c r="D301" s="17" t="n"/>
      <c r="E301" s="17" t="n"/>
      <c r="F301" s="17" t="n"/>
      <c r="G301" s="17" t="n"/>
      <c r="H301" s="17" t="n"/>
      <c r="I301" s="17" t="n"/>
      <c r="J301" s="17" t="n"/>
      <c r="K301" s="17" t="n"/>
      <c r="L301" s="17" t="n"/>
      <c r="M301" s="17" t="n"/>
      <c r="N301" s="17" t="n"/>
      <c r="O301" s="17" t="n"/>
      <c r="P301" s="17" t="n"/>
      <c r="Q301" s="17" t="n"/>
      <c r="R301" s="17" t="n"/>
      <c r="S301" s="17" t="n"/>
      <c r="T301" s="17" t="n"/>
      <c r="U301" s="17" t="n"/>
      <c r="V301" s="17" t="n"/>
      <c r="W301" s="17" t="n"/>
      <c r="X301" s="17" t="n"/>
      <c r="Y301" s="17" t="n"/>
      <c r="Z301" s="17" t="n"/>
    </row>
    <row r="302" ht="23.25" customHeight="1">
      <c r="A302" s="17" t="n"/>
      <c r="B302" s="17" t="n"/>
      <c r="C302" s="17" t="n"/>
      <c r="D302" s="17" t="n"/>
      <c r="E302" s="17" t="n"/>
      <c r="F302" s="17" t="n"/>
      <c r="G302" s="17" t="n"/>
      <c r="H302" s="17" t="n"/>
      <c r="I302" s="17" t="n"/>
      <c r="J302" s="17" t="n"/>
      <c r="K302" s="17" t="n"/>
      <c r="L302" s="17" t="n"/>
      <c r="M302" s="17" t="n"/>
      <c r="N302" s="17" t="n"/>
      <c r="O302" s="17" t="n"/>
      <c r="P302" s="17" t="n"/>
      <c r="Q302" s="17" t="n"/>
      <c r="R302" s="17" t="n"/>
      <c r="S302" s="17" t="n"/>
      <c r="T302" s="17" t="n"/>
      <c r="U302" s="17" t="n"/>
      <c r="V302" s="17" t="n"/>
      <c r="W302" s="17" t="n"/>
      <c r="X302" s="17" t="n"/>
      <c r="Y302" s="17" t="n"/>
      <c r="Z302" s="17" t="n"/>
    </row>
    <row r="303" ht="23.25" customHeight="1">
      <c r="A303" s="17" t="n"/>
      <c r="B303" s="17" t="n"/>
      <c r="C303" s="17" t="n"/>
      <c r="D303" s="17" t="n"/>
      <c r="E303" s="17" t="n"/>
      <c r="F303" s="17" t="n"/>
      <c r="G303" s="17" t="n"/>
      <c r="H303" s="17" t="n"/>
      <c r="I303" s="17" t="n"/>
      <c r="J303" s="17" t="n"/>
      <c r="K303" s="17" t="n"/>
      <c r="L303" s="17" t="n"/>
      <c r="M303" s="17" t="n"/>
      <c r="N303" s="17" t="n"/>
      <c r="O303" s="17" t="n"/>
      <c r="P303" s="17" t="n"/>
      <c r="Q303" s="17" t="n"/>
      <c r="R303" s="17" t="n"/>
      <c r="S303" s="17" t="n"/>
      <c r="T303" s="17" t="n"/>
      <c r="U303" s="17" t="n"/>
      <c r="V303" s="17" t="n"/>
      <c r="W303" s="17" t="n"/>
      <c r="X303" s="17" t="n"/>
      <c r="Y303" s="17" t="n"/>
      <c r="Z303" s="17" t="n"/>
    </row>
    <row r="304" ht="23.25" customHeight="1">
      <c r="A304" s="17" t="n"/>
      <c r="B304" s="17" t="n"/>
      <c r="C304" s="17" t="n"/>
      <c r="D304" s="17" t="n"/>
      <c r="E304" s="17" t="n"/>
      <c r="F304" s="17" t="n"/>
      <c r="G304" s="17" t="n"/>
      <c r="H304" s="17" t="n"/>
      <c r="I304" s="17" t="n"/>
      <c r="J304" s="17" t="n"/>
      <c r="K304" s="17" t="n"/>
      <c r="L304" s="17" t="n"/>
      <c r="M304" s="17" t="n"/>
      <c r="N304" s="17" t="n"/>
      <c r="O304" s="17" t="n"/>
      <c r="P304" s="17" t="n"/>
      <c r="Q304" s="17" t="n"/>
      <c r="R304" s="17" t="n"/>
      <c r="S304" s="17" t="n"/>
      <c r="T304" s="17" t="n"/>
      <c r="U304" s="17" t="n"/>
      <c r="V304" s="17" t="n"/>
      <c r="W304" s="17" t="n"/>
      <c r="X304" s="17" t="n"/>
      <c r="Y304" s="17" t="n"/>
      <c r="Z304" s="17" t="n"/>
    </row>
    <row r="305" ht="23.25" customHeight="1">
      <c r="A305" s="17" t="n"/>
      <c r="B305" s="17" t="n"/>
      <c r="C305" s="17" t="n"/>
      <c r="D305" s="17" t="n"/>
      <c r="E305" s="17" t="n"/>
      <c r="F305" s="17" t="n"/>
      <c r="G305" s="17" t="n"/>
      <c r="H305" s="17" t="n"/>
      <c r="I305" s="17" t="n"/>
      <c r="J305" s="17" t="n"/>
      <c r="K305" s="17" t="n"/>
      <c r="L305" s="17" t="n"/>
      <c r="M305" s="17" t="n"/>
      <c r="N305" s="17" t="n"/>
      <c r="O305" s="17" t="n"/>
      <c r="P305" s="17" t="n"/>
      <c r="Q305" s="17" t="n"/>
      <c r="R305" s="17" t="n"/>
      <c r="S305" s="17" t="n"/>
      <c r="T305" s="17" t="n"/>
      <c r="U305" s="17" t="n"/>
      <c r="V305" s="17" t="n"/>
      <c r="W305" s="17" t="n"/>
      <c r="X305" s="17" t="n"/>
      <c r="Y305" s="17" t="n"/>
      <c r="Z305" s="17" t="n"/>
    </row>
    <row r="306" ht="23.25" customHeight="1">
      <c r="A306" s="17" t="n"/>
      <c r="B306" s="17" t="n"/>
      <c r="C306" s="17" t="n"/>
      <c r="D306" s="17" t="n"/>
      <c r="E306" s="17" t="n"/>
      <c r="F306" s="17" t="n"/>
      <c r="G306" s="17" t="n"/>
      <c r="H306" s="17" t="n"/>
      <c r="I306" s="17" t="n"/>
      <c r="J306" s="17" t="n"/>
      <c r="K306" s="17" t="n"/>
      <c r="L306" s="17" t="n"/>
      <c r="M306" s="17" t="n"/>
      <c r="N306" s="17" t="n"/>
      <c r="O306" s="17" t="n"/>
      <c r="P306" s="17" t="n"/>
      <c r="Q306" s="17" t="n"/>
      <c r="R306" s="17" t="n"/>
      <c r="S306" s="17" t="n"/>
      <c r="T306" s="17" t="n"/>
      <c r="U306" s="17" t="n"/>
      <c r="V306" s="17" t="n"/>
      <c r="W306" s="17" t="n"/>
      <c r="X306" s="17" t="n"/>
      <c r="Y306" s="17" t="n"/>
      <c r="Z306" s="17" t="n"/>
    </row>
    <row r="307" ht="23.25" customHeight="1">
      <c r="A307" s="17" t="n"/>
      <c r="B307" s="17" t="n"/>
      <c r="C307" s="17" t="n"/>
      <c r="D307" s="17" t="n"/>
      <c r="E307" s="17" t="n"/>
      <c r="F307" s="17" t="n"/>
      <c r="G307" s="17" t="n"/>
      <c r="H307" s="17" t="n"/>
      <c r="I307" s="17" t="n"/>
      <c r="J307" s="17" t="n"/>
      <c r="K307" s="17" t="n"/>
      <c r="L307" s="17" t="n"/>
      <c r="M307" s="17" t="n"/>
      <c r="N307" s="17" t="n"/>
      <c r="O307" s="17" t="n"/>
      <c r="P307" s="17" t="n"/>
      <c r="Q307" s="17" t="n"/>
      <c r="R307" s="17" t="n"/>
      <c r="S307" s="17" t="n"/>
      <c r="T307" s="17" t="n"/>
      <c r="U307" s="17" t="n"/>
      <c r="V307" s="17" t="n"/>
      <c r="W307" s="17" t="n"/>
      <c r="X307" s="17" t="n"/>
      <c r="Y307" s="17" t="n"/>
      <c r="Z307" s="17" t="n"/>
    </row>
    <row r="308" ht="23.25" customHeight="1">
      <c r="A308" s="17" t="n"/>
      <c r="B308" s="17" t="n"/>
      <c r="C308" s="17" t="n"/>
      <c r="D308" s="17" t="n"/>
      <c r="E308" s="17" t="n"/>
      <c r="F308" s="17" t="n"/>
      <c r="G308" s="17" t="n"/>
      <c r="H308" s="17" t="n"/>
      <c r="I308" s="17" t="n"/>
      <c r="J308" s="17" t="n"/>
      <c r="K308" s="17" t="n"/>
      <c r="L308" s="17" t="n"/>
      <c r="M308" s="17" t="n"/>
      <c r="N308" s="17" t="n"/>
      <c r="O308" s="17" t="n"/>
      <c r="P308" s="17" t="n"/>
      <c r="Q308" s="17" t="n"/>
      <c r="R308" s="17" t="n"/>
      <c r="S308" s="17" t="n"/>
      <c r="T308" s="17" t="n"/>
      <c r="U308" s="17" t="n"/>
      <c r="V308" s="17" t="n"/>
      <c r="W308" s="17" t="n"/>
      <c r="X308" s="17" t="n"/>
      <c r="Y308" s="17" t="n"/>
      <c r="Z308" s="17" t="n"/>
    </row>
    <row r="309" ht="23.25" customHeight="1">
      <c r="A309" s="17" t="n"/>
      <c r="B309" s="17" t="n"/>
      <c r="C309" s="17" t="n"/>
      <c r="D309" s="17" t="n"/>
      <c r="E309" s="17" t="n"/>
      <c r="F309" s="17" t="n"/>
      <c r="G309" s="17" t="n"/>
      <c r="H309" s="17" t="n"/>
      <c r="I309" s="17" t="n"/>
      <c r="J309" s="17" t="n"/>
      <c r="K309" s="17" t="n"/>
      <c r="L309" s="17" t="n"/>
      <c r="M309" s="17" t="n"/>
      <c r="N309" s="17" t="n"/>
      <c r="O309" s="17" t="n"/>
      <c r="P309" s="17" t="n"/>
      <c r="Q309" s="17" t="n"/>
      <c r="R309" s="17" t="n"/>
      <c r="S309" s="17" t="n"/>
      <c r="T309" s="17" t="n"/>
      <c r="U309" s="17" t="n"/>
      <c r="V309" s="17" t="n"/>
      <c r="W309" s="17" t="n"/>
      <c r="X309" s="17" t="n"/>
      <c r="Y309" s="17" t="n"/>
      <c r="Z309" s="17" t="n"/>
    </row>
    <row r="310" ht="23.25" customHeight="1">
      <c r="A310" s="17" t="n"/>
      <c r="B310" s="17" t="n"/>
      <c r="C310" s="17" t="n"/>
      <c r="D310" s="17" t="n"/>
      <c r="E310" s="17" t="n"/>
      <c r="F310" s="17" t="n"/>
      <c r="G310" s="17" t="n"/>
      <c r="H310" s="17" t="n"/>
      <c r="I310" s="17" t="n"/>
      <c r="J310" s="17" t="n"/>
      <c r="K310" s="17" t="n"/>
      <c r="L310" s="17" t="n"/>
      <c r="M310" s="17" t="n"/>
      <c r="N310" s="17" t="n"/>
      <c r="O310" s="17" t="n"/>
      <c r="P310" s="17" t="n"/>
      <c r="Q310" s="17" t="n"/>
      <c r="R310" s="17" t="n"/>
      <c r="S310" s="17" t="n"/>
      <c r="T310" s="17" t="n"/>
      <c r="U310" s="17" t="n"/>
      <c r="V310" s="17" t="n"/>
      <c r="W310" s="17" t="n"/>
      <c r="X310" s="17" t="n"/>
      <c r="Y310" s="17" t="n"/>
      <c r="Z310" s="17" t="n"/>
    </row>
    <row r="311" ht="23.25" customHeight="1">
      <c r="A311" s="17" t="n"/>
      <c r="B311" s="17" t="n"/>
      <c r="C311" s="17" t="n"/>
      <c r="D311" s="17" t="n"/>
      <c r="E311" s="17" t="n"/>
      <c r="F311" s="17" t="n"/>
      <c r="G311" s="17" t="n"/>
      <c r="H311" s="17" t="n"/>
      <c r="I311" s="17" t="n"/>
      <c r="J311" s="17" t="n"/>
      <c r="K311" s="17" t="n"/>
      <c r="L311" s="17" t="n"/>
      <c r="M311" s="17" t="n"/>
      <c r="N311" s="17" t="n"/>
      <c r="O311" s="17" t="n"/>
      <c r="P311" s="17" t="n"/>
      <c r="Q311" s="17" t="n"/>
      <c r="R311" s="17" t="n"/>
      <c r="S311" s="17" t="n"/>
      <c r="T311" s="17" t="n"/>
      <c r="U311" s="17" t="n"/>
      <c r="V311" s="17" t="n"/>
      <c r="W311" s="17" t="n"/>
      <c r="X311" s="17" t="n"/>
      <c r="Y311" s="17" t="n"/>
      <c r="Z311" s="17" t="n"/>
    </row>
    <row r="312" ht="23.25" customHeight="1">
      <c r="A312" s="17" t="n"/>
      <c r="B312" s="17" t="n"/>
      <c r="C312" s="17" t="n"/>
      <c r="D312" s="17" t="n"/>
      <c r="E312" s="17" t="n"/>
      <c r="F312" s="17" t="n"/>
      <c r="G312" s="17" t="n"/>
      <c r="H312" s="17" t="n"/>
      <c r="I312" s="17" t="n"/>
      <c r="J312" s="17" t="n"/>
      <c r="K312" s="17" t="n"/>
      <c r="L312" s="17" t="n"/>
      <c r="M312" s="17" t="n"/>
      <c r="N312" s="17" t="n"/>
      <c r="O312" s="17" t="n"/>
      <c r="P312" s="17" t="n"/>
      <c r="Q312" s="17" t="n"/>
      <c r="R312" s="17" t="n"/>
      <c r="S312" s="17" t="n"/>
      <c r="T312" s="17" t="n"/>
      <c r="U312" s="17" t="n"/>
      <c r="V312" s="17" t="n"/>
      <c r="W312" s="17" t="n"/>
      <c r="X312" s="17" t="n"/>
      <c r="Y312" s="17" t="n"/>
      <c r="Z312" s="17" t="n"/>
    </row>
    <row r="313" ht="23.25" customHeight="1">
      <c r="A313" s="17" t="n"/>
      <c r="B313" s="17" t="n"/>
      <c r="C313" s="17" t="n"/>
      <c r="D313" s="17" t="n"/>
      <c r="E313" s="17" t="n"/>
      <c r="F313" s="17" t="n"/>
      <c r="G313" s="17" t="n"/>
      <c r="H313" s="17" t="n"/>
      <c r="I313" s="17" t="n"/>
      <c r="J313" s="17" t="n"/>
      <c r="K313" s="17" t="n"/>
      <c r="L313" s="17" t="n"/>
      <c r="M313" s="17" t="n"/>
      <c r="N313" s="17" t="n"/>
      <c r="O313" s="17" t="n"/>
      <c r="P313" s="17" t="n"/>
      <c r="Q313" s="17" t="n"/>
      <c r="R313" s="17" t="n"/>
      <c r="S313" s="17" t="n"/>
      <c r="T313" s="17" t="n"/>
      <c r="U313" s="17" t="n"/>
      <c r="V313" s="17" t="n"/>
      <c r="W313" s="17" t="n"/>
      <c r="X313" s="17" t="n"/>
      <c r="Y313" s="17" t="n"/>
      <c r="Z313" s="17" t="n"/>
    </row>
    <row r="314" ht="23.25" customHeight="1">
      <c r="A314" s="17" t="n"/>
      <c r="B314" s="17" t="n"/>
      <c r="C314" s="17" t="n"/>
      <c r="D314" s="17" t="n"/>
      <c r="E314" s="17" t="n"/>
      <c r="F314" s="17" t="n"/>
      <c r="G314" s="17" t="n"/>
      <c r="H314" s="17" t="n"/>
      <c r="I314" s="17" t="n"/>
      <c r="J314" s="17" t="n"/>
      <c r="K314" s="17" t="n"/>
      <c r="L314" s="17" t="n"/>
      <c r="M314" s="17" t="n"/>
      <c r="N314" s="17" t="n"/>
      <c r="O314" s="17" t="n"/>
      <c r="P314" s="17" t="n"/>
      <c r="Q314" s="17" t="n"/>
      <c r="R314" s="17" t="n"/>
      <c r="S314" s="17" t="n"/>
      <c r="T314" s="17" t="n"/>
      <c r="U314" s="17" t="n"/>
      <c r="V314" s="17" t="n"/>
      <c r="W314" s="17" t="n"/>
      <c r="X314" s="17" t="n"/>
      <c r="Y314" s="17" t="n"/>
      <c r="Z314" s="17" t="n"/>
    </row>
    <row r="315" ht="23.25" customHeight="1">
      <c r="A315" s="17" t="n"/>
      <c r="B315" s="17" t="n"/>
      <c r="C315" s="17" t="n"/>
      <c r="D315" s="17" t="n"/>
      <c r="E315" s="17" t="n"/>
      <c r="F315" s="17" t="n"/>
      <c r="G315" s="17" t="n"/>
      <c r="H315" s="17" t="n"/>
      <c r="I315" s="17" t="n"/>
      <c r="J315" s="17" t="n"/>
      <c r="K315" s="17" t="n"/>
      <c r="L315" s="17" t="n"/>
      <c r="M315" s="17" t="n"/>
      <c r="N315" s="17" t="n"/>
      <c r="O315" s="17" t="n"/>
      <c r="P315" s="17" t="n"/>
      <c r="Q315" s="17" t="n"/>
      <c r="R315" s="17" t="n"/>
      <c r="S315" s="17" t="n"/>
      <c r="T315" s="17" t="n"/>
      <c r="U315" s="17" t="n"/>
      <c r="V315" s="17" t="n"/>
      <c r="W315" s="17" t="n"/>
      <c r="X315" s="17" t="n"/>
      <c r="Y315" s="17" t="n"/>
      <c r="Z315" s="17" t="n"/>
    </row>
    <row r="316" ht="23.25" customHeight="1">
      <c r="A316" s="17" t="n"/>
      <c r="B316" s="17" t="n"/>
      <c r="C316" s="17" t="n"/>
      <c r="D316" s="17" t="n"/>
      <c r="E316" s="17" t="n"/>
      <c r="F316" s="17" t="n"/>
      <c r="G316" s="17" t="n"/>
      <c r="H316" s="17" t="n"/>
      <c r="I316" s="17" t="n"/>
      <c r="J316" s="17" t="n"/>
      <c r="K316" s="17" t="n"/>
      <c r="L316" s="17" t="n"/>
      <c r="M316" s="17" t="n"/>
      <c r="N316" s="17" t="n"/>
      <c r="O316" s="17" t="n"/>
      <c r="P316" s="17" t="n"/>
      <c r="Q316" s="17" t="n"/>
      <c r="R316" s="17" t="n"/>
      <c r="S316" s="17" t="n"/>
      <c r="T316" s="17" t="n"/>
      <c r="U316" s="17" t="n"/>
      <c r="V316" s="17" t="n"/>
      <c r="W316" s="17" t="n"/>
      <c r="X316" s="17" t="n"/>
      <c r="Y316" s="17" t="n"/>
      <c r="Z316" s="17" t="n"/>
    </row>
    <row r="317" ht="23.25" customHeight="1">
      <c r="A317" s="17" t="n"/>
      <c r="B317" s="17" t="n"/>
      <c r="C317" s="17" t="n"/>
      <c r="D317" s="17" t="n"/>
      <c r="E317" s="17" t="n"/>
      <c r="F317" s="17" t="n"/>
      <c r="G317" s="17" t="n"/>
      <c r="H317" s="17" t="n"/>
      <c r="I317" s="17" t="n"/>
      <c r="J317" s="17" t="n"/>
      <c r="K317" s="17" t="n"/>
      <c r="L317" s="17" t="n"/>
      <c r="M317" s="17" t="n"/>
      <c r="N317" s="17" t="n"/>
      <c r="O317" s="17" t="n"/>
      <c r="P317" s="17" t="n"/>
      <c r="Q317" s="17" t="n"/>
      <c r="R317" s="17" t="n"/>
      <c r="S317" s="17" t="n"/>
      <c r="T317" s="17" t="n"/>
      <c r="U317" s="17" t="n"/>
      <c r="V317" s="17" t="n"/>
      <c r="W317" s="17" t="n"/>
      <c r="X317" s="17" t="n"/>
      <c r="Y317" s="17" t="n"/>
      <c r="Z317" s="17" t="n"/>
    </row>
    <row r="318" ht="23.25" customHeight="1">
      <c r="A318" s="17" t="n"/>
      <c r="B318" s="17" t="n"/>
      <c r="C318" s="17" t="n"/>
      <c r="D318" s="17" t="n"/>
      <c r="E318" s="17" t="n"/>
      <c r="F318" s="17" t="n"/>
      <c r="G318" s="17" t="n"/>
      <c r="H318" s="17" t="n"/>
      <c r="I318" s="17" t="n"/>
      <c r="J318" s="17" t="n"/>
      <c r="K318" s="17" t="n"/>
      <c r="L318" s="17" t="n"/>
      <c r="M318" s="17" t="n"/>
      <c r="N318" s="17" t="n"/>
      <c r="O318" s="17" t="n"/>
      <c r="P318" s="17" t="n"/>
      <c r="Q318" s="17" t="n"/>
      <c r="R318" s="17" t="n"/>
      <c r="S318" s="17" t="n"/>
      <c r="T318" s="17" t="n"/>
      <c r="U318" s="17" t="n"/>
      <c r="V318" s="17" t="n"/>
      <c r="W318" s="17" t="n"/>
      <c r="X318" s="17" t="n"/>
      <c r="Y318" s="17" t="n"/>
      <c r="Z318" s="17" t="n"/>
    </row>
    <row r="319" ht="23.25" customHeight="1">
      <c r="A319" s="17" t="n"/>
      <c r="B319" s="17" t="n"/>
      <c r="C319" s="17" t="n"/>
      <c r="D319" s="17" t="n"/>
      <c r="E319" s="17" t="n"/>
      <c r="F319" s="17" t="n"/>
      <c r="G319" s="17" t="n"/>
      <c r="H319" s="17" t="n"/>
      <c r="I319" s="17" t="n"/>
      <c r="J319" s="17" t="n"/>
      <c r="K319" s="17" t="n"/>
      <c r="L319" s="17" t="n"/>
      <c r="M319" s="17" t="n"/>
      <c r="N319" s="17" t="n"/>
      <c r="O319" s="17" t="n"/>
      <c r="P319" s="17" t="n"/>
      <c r="Q319" s="17" t="n"/>
      <c r="R319" s="17" t="n"/>
      <c r="S319" s="17" t="n"/>
      <c r="T319" s="17" t="n"/>
      <c r="U319" s="17" t="n"/>
      <c r="V319" s="17" t="n"/>
      <c r="W319" s="17" t="n"/>
      <c r="X319" s="17" t="n"/>
      <c r="Y319" s="17" t="n"/>
      <c r="Z319" s="17" t="n"/>
    </row>
    <row r="320" ht="23.25" customHeight="1">
      <c r="A320" s="17" t="n"/>
      <c r="B320" s="17" t="n"/>
      <c r="C320" s="17" t="n"/>
      <c r="D320" s="17" t="n"/>
      <c r="E320" s="17" t="n"/>
      <c r="F320" s="17" t="n"/>
      <c r="G320" s="17" t="n"/>
      <c r="H320" s="17" t="n"/>
      <c r="I320" s="17" t="n"/>
      <c r="J320" s="17" t="n"/>
      <c r="K320" s="17" t="n"/>
      <c r="L320" s="17" t="n"/>
      <c r="M320" s="17" t="n"/>
      <c r="N320" s="17" t="n"/>
      <c r="O320" s="17" t="n"/>
      <c r="P320" s="17" t="n"/>
      <c r="Q320" s="17" t="n"/>
      <c r="R320" s="17" t="n"/>
      <c r="S320" s="17" t="n"/>
      <c r="T320" s="17" t="n"/>
      <c r="U320" s="17" t="n"/>
      <c r="V320" s="17" t="n"/>
      <c r="W320" s="17" t="n"/>
      <c r="X320" s="17" t="n"/>
      <c r="Y320" s="17" t="n"/>
      <c r="Z320" s="17" t="n"/>
    </row>
    <row r="321" ht="23.25" customHeight="1">
      <c r="A321" s="17" t="n"/>
      <c r="B321" s="17" t="n"/>
      <c r="C321" s="17" t="n"/>
      <c r="D321" s="17" t="n"/>
      <c r="E321" s="17" t="n"/>
      <c r="F321" s="17" t="n"/>
      <c r="G321" s="17" t="n"/>
      <c r="H321" s="17" t="n"/>
      <c r="I321" s="17" t="n"/>
      <c r="J321" s="17" t="n"/>
      <c r="K321" s="17" t="n"/>
      <c r="L321" s="17" t="n"/>
      <c r="M321" s="17" t="n"/>
      <c r="N321" s="17" t="n"/>
      <c r="O321" s="17" t="n"/>
      <c r="P321" s="17" t="n"/>
      <c r="Q321" s="17" t="n"/>
      <c r="R321" s="17" t="n"/>
      <c r="S321" s="17" t="n"/>
      <c r="T321" s="17" t="n"/>
      <c r="U321" s="17" t="n"/>
      <c r="V321" s="17" t="n"/>
      <c r="W321" s="17" t="n"/>
      <c r="X321" s="17" t="n"/>
      <c r="Y321" s="17" t="n"/>
      <c r="Z321" s="17" t="n"/>
    </row>
    <row r="322" ht="23.25" customHeight="1">
      <c r="A322" s="17" t="n"/>
      <c r="B322" s="17" t="n"/>
      <c r="C322" s="17" t="n"/>
      <c r="D322" s="17" t="n"/>
      <c r="E322" s="17" t="n"/>
      <c r="F322" s="17" t="n"/>
      <c r="G322" s="17" t="n"/>
      <c r="H322" s="17" t="n"/>
      <c r="I322" s="17" t="n"/>
      <c r="J322" s="17" t="n"/>
      <c r="K322" s="17" t="n"/>
      <c r="L322" s="17" t="n"/>
      <c r="M322" s="17" t="n"/>
      <c r="N322" s="17" t="n"/>
      <c r="O322" s="17" t="n"/>
      <c r="P322" s="17" t="n"/>
      <c r="Q322" s="17" t="n"/>
      <c r="R322" s="17" t="n"/>
      <c r="S322" s="17" t="n"/>
      <c r="T322" s="17" t="n"/>
      <c r="U322" s="17" t="n"/>
      <c r="V322" s="17" t="n"/>
      <c r="W322" s="17" t="n"/>
      <c r="X322" s="17" t="n"/>
      <c r="Y322" s="17" t="n"/>
      <c r="Z322" s="17" t="n"/>
    </row>
    <row r="323" ht="23.25" customHeight="1">
      <c r="A323" s="17" t="n"/>
      <c r="B323" s="17" t="n"/>
      <c r="C323" s="17" t="n"/>
      <c r="D323" s="17" t="n"/>
      <c r="E323" s="17" t="n"/>
      <c r="F323" s="17" t="n"/>
      <c r="G323" s="17" t="n"/>
      <c r="H323" s="17" t="n"/>
      <c r="I323" s="17" t="n"/>
      <c r="J323" s="17" t="n"/>
      <c r="K323" s="17" t="n"/>
      <c r="L323" s="17" t="n"/>
      <c r="M323" s="17" t="n"/>
      <c r="N323" s="17" t="n"/>
      <c r="O323" s="17" t="n"/>
      <c r="P323" s="17" t="n"/>
      <c r="Q323" s="17" t="n"/>
      <c r="R323" s="17" t="n"/>
      <c r="S323" s="17" t="n"/>
      <c r="T323" s="17" t="n"/>
      <c r="U323" s="17" t="n"/>
      <c r="V323" s="17" t="n"/>
      <c r="W323" s="17" t="n"/>
      <c r="X323" s="17" t="n"/>
      <c r="Y323" s="17" t="n"/>
      <c r="Z323" s="17" t="n"/>
    </row>
    <row r="324" ht="23.25" customHeight="1">
      <c r="A324" s="17" t="n"/>
      <c r="B324" s="17" t="n"/>
      <c r="C324" s="17" t="n"/>
      <c r="D324" s="17" t="n"/>
      <c r="E324" s="17" t="n"/>
      <c r="F324" s="17" t="n"/>
      <c r="G324" s="17" t="n"/>
      <c r="H324" s="17" t="n"/>
      <c r="I324" s="17" t="n"/>
      <c r="J324" s="17" t="n"/>
      <c r="K324" s="17" t="n"/>
      <c r="L324" s="17" t="n"/>
      <c r="M324" s="17" t="n"/>
      <c r="N324" s="17" t="n"/>
      <c r="O324" s="17" t="n"/>
      <c r="P324" s="17" t="n"/>
      <c r="Q324" s="17" t="n"/>
      <c r="R324" s="17" t="n"/>
      <c r="S324" s="17" t="n"/>
      <c r="T324" s="17" t="n"/>
      <c r="U324" s="17" t="n"/>
      <c r="V324" s="17" t="n"/>
      <c r="W324" s="17" t="n"/>
      <c r="X324" s="17" t="n"/>
      <c r="Y324" s="17" t="n"/>
      <c r="Z324" s="17" t="n"/>
    </row>
    <row r="325" ht="23.25" customHeight="1">
      <c r="A325" s="17" t="n"/>
      <c r="B325" s="17" t="n"/>
      <c r="C325" s="17" t="n"/>
      <c r="D325" s="17" t="n"/>
      <c r="E325" s="17" t="n"/>
      <c r="F325" s="17" t="n"/>
      <c r="G325" s="17" t="n"/>
      <c r="H325" s="17" t="n"/>
      <c r="I325" s="17" t="n"/>
      <c r="J325" s="17" t="n"/>
      <c r="K325" s="17" t="n"/>
      <c r="L325" s="17" t="n"/>
      <c r="M325" s="17" t="n"/>
      <c r="N325" s="17" t="n"/>
      <c r="O325" s="17" t="n"/>
      <c r="P325" s="17" t="n"/>
      <c r="Q325" s="17" t="n"/>
      <c r="R325" s="17" t="n"/>
      <c r="S325" s="17" t="n"/>
      <c r="T325" s="17" t="n"/>
      <c r="U325" s="17" t="n"/>
      <c r="V325" s="17" t="n"/>
      <c r="W325" s="17" t="n"/>
      <c r="X325" s="17" t="n"/>
      <c r="Y325" s="17" t="n"/>
      <c r="Z325" s="17" t="n"/>
    </row>
    <row r="326" ht="23.25" customHeight="1">
      <c r="A326" s="17" t="n"/>
      <c r="B326" s="17" t="n"/>
      <c r="C326" s="17" t="n"/>
      <c r="D326" s="17" t="n"/>
      <c r="E326" s="17" t="n"/>
      <c r="F326" s="17" t="n"/>
      <c r="G326" s="17" t="n"/>
      <c r="H326" s="17" t="n"/>
      <c r="I326" s="17" t="n"/>
      <c r="J326" s="17" t="n"/>
      <c r="K326" s="17" t="n"/>
      <c r="L326" s="17" t="n"/>
      <c r="M326" s="17" t="n"/>
      <c r="N326" s="17" t="n"/>
      <c r="O326" s="17" t="n"/>
      <c r="P326" s="17" t="n"/>
      <c r="Q326" s="17" t="n"/>
      <c r="R326" s="17" t="n"/>
      <c r="S326" s="17" t="n"/>
      <c r="T326" s="17" t="n"/>
      <c r="U326" s="17" t="n"/>
      <c r="V326" s="17" t="n"/>
      <c r="W326" s="17" t="n"/>
      <c r="X326" s="17" t="n"/>
      <c r="Y326" s="17" t="n"/>
      <c r="Z326" s="17" t="n"/>
    </row>
    <row r="327" ht="23.25" customHeight="1">
      <c r="A327" s="17" t="n"/>
      <c r="B327" s="17" t="n"/>
      <c r="C327" s="17" t="n"/>
      <c r="D327" s="17" t="n"/>
      <c r="E327" s="17" t="n"/>
      <c r="F327" s="17" t="n"/>
      <c r="G327" s="17" t="n"/>
      <c r="H327" s="17" t="n"/>
      <c r="I327" s="17" t="n"/>
      <c r="J327" s="17" t="n"/>
      <c r="K327" s="17" t="n"/>
      <c r="L327" s="17" t="n"/>
      <c r="M327" s="17" t="n"/>
      <c r="N327" s="17" t="n"/>
      <c r="O327" s="17" t="n"/>
      <c r="P327" s="17" t="n"/>
      <c r="Q327" s="17" t="n"/>
      <c r="R327" s="17" t="n"/>
      <c r="S327" s="17" t="n"/>
      <c r="T327" s="17" t="n"/>
      <c r="U327" s="17" t="n"/>
      <c r="V327" s="17" t="n"/>
      <c r="W327" s="17" t="n"/>
      <c r="X327" s="17" t="n"/>
      <c r="Y327" s="17" t="n"/>
      <c r="Z327" s="17" t="n"/>
    </row>
    <row r="328" ht="23.25" customHeight="1">
      <c r="A328" s="17" t="n"/>
      <c r="B328" s="17" t="n"/>
      <c r="C328" s="17" t="n"/>
      <c r="D328" s="17" t="n"/>
      <c r="E328" s="17" t="n"/>
      <c r="F328" s="17" t="n"/>
      <c r="G328" s="17" t="n"/>
      <c r="H328" s="17" t="n"/>
      <c r="I328" s="17" t="n"/>
      <c r="J328" s="17" t="n"/>
      <c r="K328" s="17" t="n"/>
      <c r="L328" s="17" t="n"/>
      <c r="M328" s="17" t="n"/>
      <c r="N328" s="17" t="n"/>
      <c r="O328" s="17" t="n"/>
      <c r="P328" s="17" t="n"/>
      <c r="Q328" s="17" t="n"/>
      <c r="R328" s="17" t="n"/>
      <c r="S328" s="17" t="n"/>
      <c r="T328" s="17" t="n"/>
      <c r="U328" s="17" t="n"/>
      <c r="V328" s="17" t="n"/>
      <c r="W328" s="17" t="n"/>
      <c r="X328" s="17" t="n"/>
      <c r="Y328" s="17" t="n"/>
      <c r="Z328" s="17" t="n"/>
    </row>
    <row r="329" ht="23.25" customHeight="1">
      <c r="A329" s="17" t="n"/>
      <c r="B329" s="17" t="n"/>
      <c r="C329" s="17" t="n"/>
      <c r="D329" s="17" t="n"/>
      <c r="E329" s="17" t="n"/>
      <c r="F329" s="17" t="n"/>
      <c r="G329" s="17" t="n"/>
      <c r="H329" s="17" t="n"/>
      <c r="I329" s="17" t="n"/>
      <c r="J329" s="17" t="n"/>
      <c r="K329" s="17" t="n"/>
      <c r="L329" s="17" t="n"/>
      <c r="M329" s="17" t="n"/>
      <c r="N329" s="17" t="n"/>
      <c r="O329" s="17" t="n"/>
      <c r="P329" s="17" t="n"/>
      <c r="Q329" s="17" t="n"/>
      <c r="R329" s="17" t="n"/>
      <c r="S329" s="17" t="n"/>
      <c r="T329" s="17" t="n"/>
      <c r="U329" s="17" t="n"/>
      <c r="V329" s="17" t="n"/>
      <c r="W329" s="17" t="n"/>
      <c r="X329" s="17" t="n"/>
      <c r="Y329" s="17" t="n"/>
      <c r="Z329" s="17" t="n"/>
    </row>
    <row r="330" ht="23.25" customHeight="1">
      <c r="A330" s="17" t="n"/>
      <c r="B330" s="17" t="n"/>
      <c r="C330" s="17" t="n"/>
      <c r="D330" s="17" t="n"/>
      <c r="E330" s="17" t="n"/>
      <c r="F330" s="17" t="n"/>
      <c r="G330" s="17" t="n"/>
      <c r="H330" s="17" t="n"/>
      <c r="I330" s="17" t="n"/>
      <c r="J330" s="17" t="n"/>
      <c r="K330" s="17" t="n"/>
      <c r="L330" s="17" t="n"/>
      <c r="M330" s="17" t="n"/>
      <c r="N330" s="17" t="n"/>
      <c r="O330" s="17" t="n"/>
      <c r="P330" s="17" t="n"/>
      <c r="Q330" s="17" t="n"/>
      <c r="R330" s="17" t="n"/>
      <c r="S330" s="17" t="n"/>
      <c r="T330" s="17" t="n"/>
      <c r="U330" s="17" t="n"/>
      <c r="V330" s="17" t="n"/>
      <c r="W330" s="17" t="n"/>
      <c r="X330" s="17" t="n"/>
      <c r="Y330" s="17" t="n"/>
      <c r="Z330" s="17" t="n"/>
    </row>
    <row r="331" ht="23.25" customHeight="1">
      <c r="A331" s="17" t="n"/>
      <c r="B331" s="17" t="n"/>
      <c r="C331" s="17" t="n"/>
      <c r="D331" s="17" t="n"/>
      <c r="E331" s="17" t="n"/>
      <c r="F331" s="17" t="n"/>
      <c r="G331" s="17" t="n"/>
      <c r="H331" s="17" t="n"/>
      <c r="I331" s="17" t="n"/>
      <c r="J331" s="17" t="n"/>
      <c r="K331" s="17" t="n"/>
      <c r="L331" s="17" t="n"/>
      <c r="M331" s="17" t="n"/>
      <c r="N331" s="17" t="n"/>
      <c r="O331" s="17" t="n"/>
      <c r="P331" s="17" t="n"/>
      <c r="Q331" s="17" t="n"/>
      <c r="R331" s="17" t="n"/>
      <c r="S331" s="17" t="n"/>
      <c r="T331" s="17" t="n"/>
      <c r="U331" s="17" t="n"/>
      <c r="V331" s="17" t="n"/>
      <c r="W331" s="17" t="n"/>
      <c r="X331" s="17" t="n"/>
      <c r="Y331" s="17" t="n"/>
      <c r="Z331" s="17" t="n"/>
    </row>
    <row r="332" ht="23.25" customHeight="1">
      <c r="A332" s="17" t="n"/>
      <c r="B332" s="17" t="n"/>
      <c r="C332" s="17" t="n"/>
      <c r="D332" s="17" t="n"/>
      <c r="E332" s="17" t="n"/>
      <c r="F332" s="17" t="n"/>
      <c r="G332" s="17" t="n"/>
      <c r="H332" s="17" t="n"/>
      <c r="I332" s="17" t="n"/>
      <c r="J332" s="17" t="n"/>
      <c r="K332" s="17" t="n"/>
      <c r="L332" s="17" t="n"/>
      <c r="M332" s="17" t="n"/>
      <c r="N332" s="17" t="n"/>
      <c r="O332" s="17" t="n"/>
      <c r="P332" s="17" t="n"/>
      <c r="Q332" s="17" t="n"/>
      <c r="R332" s="17" t="n"/>
      <c r="S332" s="17" t="n"/>
      <c r="T332" s="17" t="n"/>
      <c r="U332" s="17" t="n"/>
      <c r="V332" s="17" t="n"/>
      <c r="W332" s="17" t="n"/>
      <c r="X332" s="17" t="n"/>
      <c r="Y332" s="17" t="n"/>
      <c r="Z332" s="17" t="n"/>
    </row>
    <row r="333" ht="23.25" customHeight="1">
      <c r="A333" s="17" t="n"/>
      <c r="B333" s="17" t="n"/>
      <c r="C333" s="17" t="n"/>
      <c r="D333" s="17" t="n"/>
      <c r="E333" s="17" t="n"/>
      <c r="F333" s="17" t="n"/>
      <c r="G333" s="17" t="n"/>
      <c r="H333" s="17" t="n"/>
      <c r="I333" s="17" t="n"/>
      <c r="J333" s="17" t="n"/>
      <c r="K333" s="17" t="n"/>
      <c r="L333" s="17" t="n"/>
      <c r="M333" s="17" t="n"/>
      <c r="N333" s="17" t="n"/>
      <c r="O333" s="17" t="n"/>
      <c r="P333" s="17" t="n"/>
      <c r="Q333" s="17" t="n"/>
      <c r="R333" s="17" t="n"/>
      <c r="S333" s="17" t="n"/>
      <c r="T333" s="17" t="n"/>
      <c r="U333" s="17" t="n"/>
      <c r="V333" s="17" t="n"/>
      <c r="W333" s="17" t="n"/>
      <c r="X333" s="17" t="n"/>
      <c r="Y333" s="17" t="n"/>
      <c r="Z333" s="17" t="n"/>
    </row>
    <row r="334" ht="23.25" customHeight="1">
      <c r="A334" s="17" t="n"/>
      <c r="B334" s="17" t="n"/>
      <c r="C334" s="17" t="n"/>
      <c r="D334" s="17" t="n"/>
      <c r="E334" s="17" t="n"/>
      <c r="F334" s="17" t="n"/>
      <c r="G334" s="17" t="n"/>
      <c r="H334" s="17" t="n"/>
      <c r="I334" s="17" t="n"/>
      <c r="J334" s="17" t="n"/>
      <c r="K334" s="17" t="n"/>
      <c r="L334" s="17" t="n"/>
      <c r="M334" s="17" t="n"/>
      <c r="N334" s="17" t="n"/>
      <c r="O334" s="17" t="n"/>
      <c r="P334" s="17" t="n"/>
      <c r="Q334" s="17" t="n"/>
      <c r="R334" s="17" t="n"/>
      <c r="S334" s="17" t="n"/>
      <c r="T334" s="17" t="n"/>
      <c r="U334" s="17" t="n"/>
      <c r="V334" s="17" t="n"/>
      <c r="W334" s="17" t="n"/>
      <c r="X334" s="17" t="n"/>
      <c r="Y334" s="17" t="n"/>
      <c r="Z334" s="17" t="n"/>
    </row>
    <row r="335" ht="23.25" customHeight="1">
      <c r="A335" s="17" t="n"/>
      <c r="B335" s="17" t="n"/>
      <c r="C335" s="17" t="n"/>
      <c r="D335" s="17" t="n"/>
      <c r="E335" s="17" t="n"/>
      <c r="F335" s="17" t="n"/>
      <c r="G335" s="17" t="n"/>
      <c r="H335" s="17" t="n"/>
      <c r="I335" s="17" t="n"/>
      <c r="J335" s="17" t="n"/>
      <c r="K335" s="17" t="n"/>
      <c r="L335" s="17" t="n"/>
      <c r="M335" s="17" t="n"/>
      <c r="N335" s="17" t="n"/>
      <c r="O335" s="17" t="n"/>
      <c r="P335" s="17" t="n"/>
      <c r="Q335" s="17" t="n"/>
      <c r="R335" s="17" t="n"/>
      <c r="S335" s="17" t="n"/>
      <c r="T335" s="17" t="n"/>
      <c r="U335" s="17" t="n"/>
      <c r="V335" s="17" t="n"/>
      <c r="W335" s="17" t="n"/>
      <c r="X335" s="17" t="n"/>
      <c r="Y335" s="17" t="n"/>
      <c r="Z335" s="17" t="n"/>
    </row>
    <row r="336" ht="23.25" customHeight="1">
      <c r="A336" s="17" t="n"/>
      <c r="B336" s="17" t="n"/>
      <c r="C336" s="17" t="n"/>
      <c r="D336" s="17" t="n"/>
      <c r="E336" s="17" t="n"/>
      <c r="F336" s="17" t="n"/>
      <c r="G336" s="17" t="n"/>
      <c r="H336" s="17" t="n"/>
      <c r="I336" s="17" t="n"/>
      <c r="J336" s="17" t="n"/>
      <c r="K336" s="17" t="n"/>
      <c r="L336" s="17" t="n"/>
      <c r="M336" s="17" t="n"/>
      <c r="N336" s="17" t="n"/>
      <c r="O336" s="17" t="n"/>
      <c r="P336" s="17" t="n"/>
      <c r="Q336" s="17" t="n"/>
      <c r="R336" s="17" t="n"/>
      <c r="S336" s="17" t="n"/>
      <c r="T336" s="17" t="n"/>
      <c r="U336" s="17" t="n"/>
      <c r="V336" s="17" t="n"/>
      <c r="W336" s="17" t="n"/>
      <c r="X336" s="17" t="n"/>
      <c r="Y336" s="17" t="n"/>
      <c r="Z336" s="17" t="n"/>
    </row>
    <row r="337" ht="23.25" customHeight="1">
      <c r="A337" s="17" t="n"/>
      <c r="B337" s="17" t="n"/>
      <c r="C337" s="17" t="n"/>
      <c r="D337" s="17" t="n"/>
      <c r="E337" s="17" t="n"/>
      <c r="F337" s="17" t="n"/>
      <c r="G337" s="17" t="n"/>
      <c r="H337" s="17" t="n"/>
      <c r="I337" s="17" t="n"/>
      <c r="J337" s="17" t="n"/>
      <c r="K337" s="17" t="n"/>
      <c r="L337" s="17" t="n"/>
      <c r="M337" s="17" t="n"/>
      <c r="N337" s="17" t="n"/>
      <c r="O337" s="17" t="n"/>
      <c r="P337" s="17" t="n"/>
      <c r="Q337" s="17" t="n"/>
      <c r="R337" s="17" t="n"/>
      <c r="S337" s="17" t="n"/>
      <c r="T337" s="17" t="n"/>
      <c r="U337" s="17" t="n"/>
      <c r="V337" s="17" t="n"/>
      <c r="W337" s="17" t="n"/>
      <c r="X337" s="17" t="n"/>
      <c r="Y337" s="17" t="n"/>
      <c r="Z337" s="17" t="n"/>
    </row>
    <row r="338" ht="23.25" customHeight="1">
      <c r="A338" s="17" t="n"/>
      <c r="B338" s="17" t="n"/>
      <c r="C338" s="17" t="n"/>
      <c r="D338" s="17" t="n"/>
      <c r="E338" s="17" t="n"/>
      <c r="F338" s="17" t="n"/>
      <c r="G338" s="17" t="n"/>
      <c r="H338" s="17" t="n"/>
      <c r="I338" s="17" t="n"/>
      <c r="J338" s="17" t="n"/>
      <c r="K338" s="17" t="n"/>
      <c r="L338" s="17" t="n"/>
      <c r="M338" s="17" t="n"/>
      <c r="N338" s="17" t="n"/>
      <c r="O338" s="17" t="n"/>
      <c r="P338" s="17" t="n"/>
      <c r="Q338" s="17" t="n"/>
      <c r="R338" s="17" t="n"/>
      <c r="S338" s="17" t="n"/>
      <c r="T338" s="17" t="n"/>
      <c r="U338" s="17" t="n"/>
      <c r="V338" s="17" t="n"/>
      <c r="W338" s="17" t="n"/>
      <c r="X338" s="17" t="n"/>
      <c r="Y338" s="17" t="n"/>
      <c r="Z338" s="17" t="n"/>
    </row>
    <row r="339" ht="23.25" customHeight="1">
      <c r="A339" s="17" t="n"/>
      <c r="B339" s="17" t="n"/>
      <c r="C339" s="17" t="n"/>
      <c r="D339" s="17" t="n"/>
      <c r="E339" s="17" t="n"/>
      <c r="F339" s="17" t="n"/>
      <c r="G339" s="17" t="n"/>
      <c r="H339" s="17" t="n"/>
      <c r="I339" s="17" t="n"/>
      <c r="J339" s="17" t="n"/>
      <c r="K339" s="17" t="n"/>
      <c r="L339" s="17" t="n"/>
      <c r="M339" s="17" t="n"/>
      <c r="N339" s="17" t="n"/>
      <c r="O339" s="17" t="n"/>
      <c r="P339" s="17" t="n"/>
      <c r="Q339" s="17" t="n"/>
      <c r="R339" s="17" t="n"/>
      <c r="S339" s="17" t="n"/>
      <c r="T339" s="17" t="n"/>
      <c r="U339" s="17" t="n"/>
      <c r="V339" s="17" t="n"/>
      <c r="W339" s="17" t="n"/>
      <c r="X339" s="17" t="n"/>
      <c r="Y339" s="17" t="n"/>
      <c r="Z339" s="17" t="n"/>
    </row>
    <row r="340" ht="23.25" customHeight="1">
      <c r="A340" s="17" t="n"/>
      <c r="B340" s="17" t="n"/>
      <c r="C340" s="17" t="n"/>
      <c r="D340" s="17" t="n"/>
      <c r="E340" s="17" t="n"/>
      <c r="F340" s="17" t="n"/>
      <c r="G340" s="17" t="n"/>
      <c r="H340" s="17" t="n"/>
      <c r="I340" s="17" t="n"/>
      <c r="J340" s="17" t="n"/>
      <c r="K340" s="17" t="n"/>
      <c r="L340" s="17" t="n"/>
      <c r="M340" s="17" t="n"/>
      <c r="N340" s="17" t="n"/>
      <c r="O340" s="17" t="n"/>
      <c r="P340" s="17" t="n"/>
      <c r="Q340" s="17" t="n"/>
      <c r="R340" s="17" t="n"/>
      <c r="S340" s="17" t="n"/>
      <c r="T340" s="17" t="n"/>
      <c r="U340" s="17" t="n"/>
      <c r="V340" s="17" t="n"/>
      <c r="W340" s="17" t="n"/>
      <c r="X340" s="17" t="n"/>
      <c r="Y340" s="17" t="n"/>
      <c r="Z340" s="17" t="n"/>
    </row>
    <row r="341" ht="23.25" customHeight="1">
      <c r="A341" s="17" t="n"/>
      <c r="B341" s="17" t="n"/>
      <c r="C341" s="17" t="n"/>
      <c r="D341" s="17" t="n"/>
      <c r="E341" s="17" t="n"/>
      <c r="F341" s="17" t="n"/>
      <c r="G341" s="17" t="n"/>
      <c r="H341" s="17" t="n"/>
      <c r="I341" s="17" t="n"/>
      <c r="J341" s="17" t="n"/>
      <c r="K341" s="17" t="n"/>
      <c r="L341" s="17" t="n"/>
      <c r="M341" s="17" t="n"/>
      <c r="N341" s="17" t="n"/>
      <c r="O341" s="17" t="n"/>
      <c r="P341" s="17" t="n"/>
      <c r="Q341" s="17" t="n"/>
      <c r="R341" s="17" t="n"/>
      <c r="S341" s="17" t="n"/>
      <c r="T341" s="17" t="n"/>
      <c r="U341" s="17" t="n"/>
      <c r="V341" s="17" t="n"/>
      <c r="W341" s="17" t="n"/>
      <c r="X341" s="17" t="n"/>
      <c r="Y341" s="17" t="n"/>
      <c r="Z341" s="17" t="n"/>
    </row>
    <row r="342" ht="23.25" customHeight="1">
      <c r="A342" s="17" t="n"/>
      <c r="B342" s="17" t="n"/>
      <c r="C342" s="17" t="n"/>
      <c r="D342" s="17" t="n"/>
      <c r="E342" s="17" t="n"/>
      <c r="F342" s="17" t="n"/>
      <c r="G342" s="17" t="n"/>
      <c r="H342" s="17" t="n"/>
      <c r="I342" s="17" t="n"/>
      <c r="J342" s="17" t="n"/>
      <c r="K342" s="17" t="n"/>
      <c r="L342" s="17" t="n"/>
      <c r="M342" s="17" t="n"/>
      <c r="N342" s="17" t="n"/>
      <c r="O342" s="17" t="n"/>
      <c r="P342" s="17" t="n"/>
      <c r="Q342" s="17" t="n"/>
      <c r="R342" s="17" t="n"/>
      <c r="S342" s="17" t="n"/>
      <c r="T342" s="17" t="n"/>
      <c r="U342" s="17" t="n"/>
      <c r="V342" s="17" t="n"/>
      <c r="W342" s="17" t="n"/>
      <c r="X342" s="17" t="n"/>
      <c r="Y342" s="17" t="n"/>
      <c r="Z342" s="17" t="n"/>
    </row>
    <row r="343" ht="23.25" customHeight="1">
      <c r="A343" s="17" t="n"/>
      <c r="B343" s="17" t="n"/>
      <c r="C343" s="17" t="n"/>
      <c r="D343" s="17" t="n"/>
      <c r="E343" s="17" t="n"/>
      <c r="F343" s="17" t="n"/>
      <c r="G343" s="17" t="n"/>
      <c r="H343" s="17" t="n"/>
      <c r="I343" s="17" t="n"/>
      <c r="J343" s="17" t="n"/>
      <c r="K343" s="17" t="n"/>
      <c r="L343" s="17" t="n"/>
      <c r="M343" s="17" t="n"/>
      <c r="N343" s="17" t="n"/>
      <c r="O343" s="17" t="n"/>
      <c r="P343" s="17" t="n"/>
      <c r="Q343" s="17" t="n"/>
      <c r="R343" s="17" t="n"/>
      <c r="S343" s="17" t="n"/>
      <c r="T343" s="17" t="n"/>
      <c r="U343" s="17" t="n"/>
      <c r="V343" s="17" t="n"/>
      <c r="W343" s="17" t="n"/>
      <c r="X343" s="17" t="n"/>
      <c r="Y343" s="17" t="n"/>
      <c r="Z343" s="17" t="n"/>
    </row>
    <row r="344" ht="23.25" customHeight="1">
      <c r="A344" s="17" t="n"/>
      <c r="B344" s="17" t="n"/>
      <c r="C344" s="17" t="n"/>
      <c r="D344" s="17" t="n"/>
      <c r="E344" s="17" t="n"/>
      <c r="F344" s="17" t="n"/>
      <c r="G344" s="17" t="n"/>
      <c r="H344" s="17" t="n"/>
      <c r="I344" s="17" t="n"/>
      <c r="J344" s="17" t="n"/>
      <c r="K344" s="17" t="n"/>
      <c r="L344" s="17" t="n"/>
      <c r="M344" s="17" t="n"/>
      <c r="N344" s="17" t="n"/>
      <c r="O344" s="17" t="n"/>
      <c r="P344" s="17" t="n"/>
      <c r="Q344" s="17" t="n"/>
      <c r="R344" s="17" t="n"/>
      <c r="S344" s="17" t="n"/>
      <c r="T344" s="17" t="n"/>
      <c r="U344" s="17" t="n"/>
      <c r="V344" s="17" t="n"/>
      <c r="W344" s="17" t="n"/>
      <c r="X344" s="17" t="n"/>
      <c r="Y344" s="17" t="n"/>
      <c r="Z344" s="17" t="n"/>
    </row>
    <row r="345" ht="23.25" customHeight="1">
      <c r="A345" s="17" t="n"/>
      <c r="B345" s="17" t="n"/>
      <c r="C345" s="17" t="n"/>
      <c r="D345" s="17" t="n"/>
      <c r="E345" s="17" t="n"/>
      <c r="F345" s="17" t="n"/>
      <c r="G345" s="17" t="n"/>
      <c r="H345" s="17" t="n"/>
      <c r="I345" s="17" t="n"/>
      <c r="J345" s="17" t="n"/>
      <c r="K345" s="17" t="n"/>
      <c r="L345" s="17" t="n"/>
      <c r="M345" s="17" t="n"/>
      <c r="N345" s="17" t="n"/>
      <c r="O345" s="17" t="n"/>
      <c r="P345" s="17" t="n"/>
      <c r="Q345" s="17" t="n"/>
      <c r="R345" s="17" t="n"/>
      <c r="S345" s="17" t="n"/>
      <c r="T345" s="17" t="n"/>
      <c r="U345" s="17" t="n"/>
      <c r="V345" s="17" t="n"/>
      <c r="W345" s="17" t="n"/>
      <c r="X345" s="17" t="n"/>
      <c r="Y345" s="17" t="n"/>
      <c r="Z345" s="17" t="n"/>
    </row>
    <row r="346" ht="23.25" customHeight="1">
      <c r="A346" s="17" t="n"/>
      <c r="B346" s="17" t="n"/>
      <c r="C346" s="17" t="n"/>
      <c r="D346" s="17" t="n"/>
      <c r="E346" s="17" t="n"/>
      <c r="F346" s="17" t="n"/>
      <c r="G346" s="17" t="n"/>
      <c r="H346" s="17" t="n"/>
      <c r="I346" s="17" t="n"/>
      <c r="J346" s="17" t="n"/>
      <c r="K346" s="17" t="n"/>
      <c r="L346" s="17" t="n"/>
      <c r="M346" s="17" t="n"/>
      <c r="N346" s="17" t="n"/>
      <c r="O346" s="17" t="n"/>
      <c r="P346" s="17" t="n"/>
      <c r="Q346" s="17" t="n"/>
      <c r="R346" s="17" t="n"/>
      <c r="S346" s="17" t="n"/>
      <c r="T346" s="17" t="n"/>
      <c r="U346" s="17" t="n"/>
      <c r="V346" s="17" t="n"/>
      <c r="W346" s="17" t="n"/>
      <c r="X346" s="17" t="n"/>
      <c r="Y346" s="17" t="n"/>
      <c r="Z346" s="17" t="n"/>
    </row>
    <row r="347" ht="23.25" customHeight="1">
      <c r="A347" s="17" t="n"/>
      <c r="B347" s="17" t="n"/>
      <c r="C347" s="17" t="n"/>
      <c r="D347" s="17" t="n"/>
      <c r="E347" s="17" t="n"/>
      <c r="F347" s="17" t="n"/>
      <c r="G347" s="17" t="n"/>
      <c r="H347" s="17" t="n"/>
      <c r="I347" s="17" t="n"/>
      <c r="J347" s="17" t="n"/>
      <c r="K347" s="17" t="n"/>
      <c r="L347" s="17" t="n"/>
      <c r="M347" s="17" t="n"/>
      <c r="N347" s="17" t="n"/>
      <c r="O347" s="17" t="n"/>
      <c r="P347" s="17" t="n"/>
      <c r="Q347" s="17" t="n"/>
      <c r="R347" s="17" t="n"/>
      <c r="S347" s="17" t="n"/>
      <c r="T347" s="17" t="n"/>
      <c r="U347" s="17" t="n"/>
      <c r="V347" s="17" t="n"/>
      <c r="W347" s="17" t="n"/>
      <c r="X347" s="17" t="n"/>
      <c r="Y347" s="17" t="n"/>
      <c r="Z347" s="17" t="n"/>
    </row>
    <row r="348" ht="23.25" customHeight="1">
      <c r="A348" s="17" t="n"/>
      <c r="B348" s="17" t="n"/>
      <c r="C348" s="17" t="n"/>
      <c r="D348" s="17" t="n"/>
      <c r="E348" s="17" t="n"/>
      <c r="F348" s="17" t="n"/>
      <c r="G348" s="17" t="n"/>
      <c r="H348" s="17" t="n"/>
      <c r="I348" s="17" t="n"/>
      <c r="J348" s="17" t="n"/>
      <c r="K348" s="17" t="n"/>
      <c r="L348" s="17" t="n"/>
      <c r="M348" s="17" t="n"/>
      <c r="N348" s="17" t="n"/>
      <c r="O348" s="17" t="n"/>
      <c r="P348" s="17" t="n"/>
      <c r="Q348" s="17" t="n"/>
      <c r="R348" s="17" t="n"/>
      <c r="S348" s="17" t="n"/>
      <c r="T348" s="17" t="n"/>
      <c r="U348" s="17" t="n"/>
      <c r="V348" s="17" t="n"/>
      <c r="W348" s="17" t="n"/>
      <c r="X348" s="17" t="n"/>
      <c r="Y348" s="17" t="n"/>
      <c r="Z348" s="17" t="n"/>
    </row>
    <row r="349" ht="23.25" customHeight="1">
      <c r="A349" s="17" t="n"/>
      <c r="B349" s="17" t="n"/>
      <c r="C349" s="17" t="n"/>
      <c r="D349" s="17" t="n"/>
      <c r="E349" s="17" t="n"/>
      <c r="F349" s="17" t="n"/>
      <c r="G349" s="17" t="n"/>
      <c r="H349" s="17" t="n"/>
      <c r="I349" s="17" t="n"/>
      <c r="J349" s="17" t="n"/>
      <c r="K349" s="17" t="n"/>
      <c r="L349" s="17" t="n"/>
      <c r="M349" s="17" t="n"/>
      <c r="N349" s="17" t="n"/>
      <c r="O349" s="17" t="n"/>
      <c r="P349" s="17" t="n"/>
      <c r="Q349" s="17" t="n"/>
      <c r="R349" s="17" t="n"/>
      <c r="S349" s="17" t="n"/>
      <c r="T349" s="17" t="n"/>
      <c r="U349" s="17" t="n"/>
      <c r="V349" s="17" t="n"/>
      <c r="W349" s="17" t="n"/>
      <c r="X349" s="17" t="n"/>
      <c r="Y349" s="17" t="n"/>
      <c r="Z349" s="17" t="n"/>
    </row>
    <row r="350" ht="23.25" customHeight="1">
      <c r="A350" s="17" t="n"/>
      <c r="B350" s="17" t="n"/>
      <c r="C350" s="17" t="n"/>
      <c r="D350" s="17" t="n"/>
      <c r="E350" s="17" t="n"/>
      <c r="F350" s="17" t="n"/>
      <c r="G350" s="17" t="n"/>
      <c r="H350" s="17" t="n"/>
      <c r="I350" s="17" t="n"/>
      <c r="J350" s="17" t="n"/>
      <c r="K350" s="17" t="n"/>
      <c r="L350" s="17" t="n"/>
      <c r="M350" s="17" t="n"/>
      <c r="N350" s="17" t="n"/>
      <c r="O350" s="17" t="n"/>
      <c r="P350" s="17" t="n"/>
      <c r="Q350" s="17" t="n"/>
      <c r="R350" s="17" t="n"/>
      <c r="S350" s="17" t="n"/>
      <c r="T350" s="17" t="n"/>
      <c r="U350" s="17" t="n"/>
      <c r="V350" s="17" t="n"/>
      <c r="W350" s="17" t="n"/>
      <c r="X350" s="17" t="n"/>
      <c r="Y350" s="17" t="n"/>
      <c r="Z350" s="17" t="n"/>
    </row>
    <row r="351" ht="23.25" customHeight="1">
      <c r="A351" s="17" t="n"/>
      <c r="B351" s="17" t="n"/>
      <c r="C351" s="17" t="n"/>
      <c r="D351" s="17" t="n"/>
      <c r="E351" s="17" t="n"/>
      <c r="F351" s="17" t="n"/>
      <c r="G351" s="17" t="n"/>
      <c r="H351" s="17" t="n"/>
      <c r="I351" s="17" t="n"/>
      <c r="J351" s="17" t="n"/>
      <c r="K351" s="17" t="n"/>
      <c r="L351" s="17" t="n"/>
      <c r="M351" s="17" t="n"/>
      <c r="N351" s="17" t="n"/>
      <c r="O351" s="17" t="n"/>
      <c r="P351" s="17" t="n"/>
      <c r="Q351" s="17" t="n"/>
      <c r="R351" s="17" t="n"/>
      <c r="S351" s="17" t="n"/>
      <c r="T351" s="17" t="n"/>
      <c r="U351" s="17" t="n"/>
      <c r="V351" s="17" t="n"/>
      <c r="W351" s="17" t="n"/>
      <c r="X351" s="17" t="n"/>
      <c r="Y351" s="17" t="n"/>
      <c r="Z351" s="17" t="n"/>
    </row>
    <row r="352" ht="23.25" customHeight="1">
      <c r="A352" s="17" t="n"/>
      <c r="B352" s="17" t="n"/>
      <c r="C352" s="17" t="n"/>
      <c r="D352" s="17" t="n"/>
      <c r="E352" s="17" t="n"/>
      <c r="F352" s="17" t="n"/>
      <c r="G352" s="17" t="n"/>
      <c r="H352" s="17" t="n"/>
      <c r="I352" s="17" t="n"/>
      <c r="J352" s="17" t="n"/>
      <c r="K352" s="17" t="n"/>
      <c r="L352" s="17" t="n"/>
      <c r="M352" s="17" t="n"/>
      <c r="N352" s="17" t="n"/>
      <c r="O352" s="17" t="n"/>
      <c r="P352" s="17" t="n"/>
      <c r="Q352" s="17" t="n"/>
      <c r="R352" s="17" t="n"/>
      <c r="S352" s="17" t="n"/>
      <c r="T352" s="17" t="n"/>
      <c r="U352" s="17" t="n"/>
      <c r="V352" s="17" t="n"/>
      <c r="W352" s="17" t="n"/>
      <c r="X352" s="17" t="n"/>
      <c r="Y352" s="17" t="n"/>
      <c r="Z352" s="17" t="n"/>
    </row>
    <row r="353" ht="23.25" customHeight="1">
      <c r="A353" s="17" t="n"/>
      <c r="B353" s="17" t="n"/>
      <c r="C353" s="17" t="n"/>
      <c r="D353" s="17" t="n"/>
      <c r="E353" s="17" t="n"/>
      <c r="F353" s="17" t="n"/>
      <c r="G353" s="17" t="n"/>
      <c r="H353" s="17" t="n"/>
      <c r="I353" s="17" t="n"/>
      <c r="J353" s="17" t="n"/>
      <c r="K353" s="17" t="n"/>
      <c r="L353" s="17" t="n"/>
      <c r="M353" s="17" t="n"/>
      <c r="N353" s="17" t="n"/>
      <c r="O353" s="17" t="n"/>
      <c r="P353" s="17" t="n"/>
      <c r="Q353" s="17" t="n"/>
      <c r="R353" s="17" t="n"/>
      <c r="S353" s="17" t="n"/>
      <c r="T353" s="17" t="n"/>
      <c r="U353" s="17" t="n"/>
      <c r="V353" s="17" t="n"/>
      <c r="W353" s="17" t="n"/>
      <c r="X353" s="17" t="n"/>
      <c r="Y353" s="17" t="n"/>
      <c r="Z353" s="17" t="n"/>
    </row>
    <row r="354" ht="23.25" customHeight="1">
      <c r="A354" s="17" t="n"/>
      <c r="B354" s="17" t="n"/>
      <c r="C354" s="17" t="n"/>
      <c r="D354" s="17" t="n"/>
      <c r="E354" s="17" t="n"/>
      <c r="F354" s="17" t="n"/>
      <c r="G354" s="17" t="n"/>
      <c r="H354" s="17" t="n"/>
      <c r="I354" s="17" t="n"/>
      <c r="J354" s="17" t="n"/>
      <c r="K354" s="17" t="n"/>
      <c r="L354" s="17" t="n"/>
      <c r="M354" s="17" t="n"/>
      <c r="N354" s="17" t="n"/>
      <c r="O354" s="17" t="n"/>
      <c r="P354" s="17" t="n"/>
      <c r="Q354" s="17" t="n"/>
      <c r="R354" s="17" t="n"/>
      <c r="S354" s="17" t="n"/>
      <c r="T354" s="17" t="n"/>
      <c r="U354" s="17" t="n"/>
      <c r="V354" s="17" t="n"/>
      <c r="W354" s="17" t="n"/>
      <c r="X354" s="17" t="n"/>
      <c r="Y354" s="17" t="n"/>
      <c r="Z354" s="17" t="n"/>
    </row>
    <row r="355" ht="23.25" customHeight="1">
      <c r="A355" s="17" t="n"/>
      <c r="B355" s="17" t="n"/>
      <c r="C355" s="17" t="n"/>
      <c r="D355" s="17" t="n"/>
      <c r="E355" s="17" t="n"/>
      <c r="F355" s="17" t="n"/>
      <c r="G355" s="17" t="n"/>
      <c r="H355" s="17" t="n"/>
      <c r="I355" s="17" t="n"/>
      <c r="J355" s="17" t="n"/>
      <c r="K355" s="17" t="n"/>
      <c r="L355" s="17" t="n"/>
      <c r="M355" s="17" t="n"/>
      <c r="N355" s="17" t="n"/>
      <c r="O355" s="17" t="n"/>
      <c r="P355" s="17" t="n"/>
      <c r="Q355" s="17" t="n"/>
      <c r="R355" s="17" t="n"/>
      <c r="S355" s="17" t="n"/>
      <c r="T355" s="17" t="n"/>
      <c r="U355" s="17" t="n"/>
      <c r="V355" s="17" t="n"/>
      <c r="W355" s="17" t="n"/>
      <c r="X355" s="17" t="n"/>
      <c r="Y355" s="17" t="n"/>
      <c r="Z355" s="17" t="n"/>
    </row>
    <row r="356" ht="23.25" customHeight="1">
      <c r="A356" s="17" t="n"/>
      <c r="B356" s="17" t="n"/>
      <c r="C356" s="17" t="n"/>
      <c r="D356" s="17" t="n"/>
      <c r="E356" s="17" t="n"/>
      <c r="F356" s="17" t="n"/>
      <c r="G356" s="17" t="n"/>
      <c r="H356" s="17" t="n"/>
      <c r="I356" s="17" t="n"/>
      <c r="J356" s="17" t="n"/>
      <c r="K356" s="17" t="n"/>
      <c r="L356" s="17" t="n"/>
      <c r="M356" s="17" t="n"/>
      <c r="N356" s="17" t="n"/>
      <c r="O356" s="17" t="n"/>
      <c r="P356" s="17" t="n"/>
      <c r="Q356" s="17" t="n"/>
      <c r="R356" s="17" t="n"/>
      <c r="S356" s="17" t="n"/>
      <c r="T356" s="17" t="n"/>
      <c r="U356" s="17" t="n"/>
      <c r="V356" s="17" t="n"/>
      <c r="W356" s="17" t="n"/>
      <c r="X356" s="17" t="n"/>
      <c r="Y356" s="17" t="n"/>
      <c r="Z356" s="17" t="n"/>
    </row>
    <row r="357" ht="23.25" customHeight="1">
      <c r="A357" s="17" t="n"/>
      <c r="B357" s="17" t="n"/>
      <c r="C357" s="17" t="n"/>
      <c r="D357" s="17" t="n"/>
      <c r="E357" s="17" t="n"/>
      <c r="F357" s="17" t="n"/>
      <c r="G357" s="17" t="n"/>
      <c r="H357" s="17" t="n"/>
      <c r="I357" s="17" t="n"/>
      <c r="J357" s="17" t="n"/>
      <c r="K357" s="17" t="n"/>
      <c r="L357" s="17" t="n"/>
      <c r="M357" s="17" t="n"/>
      <c r="N357" s="17" t="n"/>
      <c r="O357" s="17" t="n"/>
      <c r="P357" s="17" t="n"/>
      <c r="Q357" s="17" t="n"/>
      <c r="R357" s="17" t="n"/>
      <c r="S357" s="17" t="n"/>
      <c r="T357" s="17" t="n"/>
      <c r="U357" s="17" t="n"/>
      <c r="V357" s="17" t="n"/>
      <c r="W357" s="17" t="n"/>
      <c r="X357" s="17" t="n"/>
      <c r="Y357" s="17" t="n"/>
      <c r="Z357" s="17" t="n"/>
    </row>
    <row r="358" ht="23.25" customHeight="1">
      <c r="A358" s="17" t="n"/>
      <c r="B358" s="17" t="n"/>
      <c r="C358" s="17" t="n"/>
      <c r="D358" s="17" t="n"/>
      <c r="E358" s="17" t="n"/>
      <c r="F358" s="17" t="n"/>
      <c r="G358" s="17" t="n"/>
      <c r="H358" s="17" t="n"/>
      <c r="I358" s="17" t="n"/>
      <c r="J358" s="17" t="n"/>
      <c r="K358" s="17" t="n"/>
      <c r="L358" s="17" t="n"/>
      <c r="M358" s="17" t="n"/>
      <c r="N358" s="17" t="n"/>
      <c r="O358" s="17" t="n"/>
      <c r="P358" s="17" t="n"/>
      <c r="Q358" s="17" t="n"/>
      <c r="R358" s="17" t="n"/>
      <c r="S358" s="17" t="n"/>
      <c r="T358" s="17" t="n"/>
      <c r="U358" s="17" t="n"/>
      <c r="V358" s="17" t="n"/>
      <c r="W358" s="17" t="n"/>
      <c r="X358" s="17" t="n"/>
      <c r="Y358" s="17" t="n"/>
      <c r="Z358" s="17" t="n"/>
    </row>
    <row r="359" ht="23.25" customHeight="1">
      <c r="A359" s="17" t="n"/>
      <c r="B359" s="17" t="n"/>
      <c r="C359" s="17" t="n"/>
      <c r="D359" s="17" t="n"/>
      <c r="E359" s="17" t="n"/>
      <c r="F359" s="17" t="n"/>
      <c r="G359" s="17" t="n"/>
      <c r="H359" s="17" t="n"/>
      <c r="I359" s="17" t="n"/>
      <c r="J359" s="17" t="n"/>
      <c r="K359" s="17" t="n"/>
      <c r="L359" s="17" t="n"/>
      <c r="M359" s="17" t="n"/>
      <c r="N359" s="17" t="n"/>
      <c r="O359" s="17" t="n"/>
      <c r="P359" s="17" t="n"/>
      <c r="Q359" s="17" t="n"/>
      <c r="R359" s="17" t="n"/>
      <c r="S359" s="17" t="n"/>
      <c r="T359" s="17" t="n"/>
      <c r="U359" s="17" t="n"/>
      <c r="V359" s="17" t="n"/>
      <c r="W359" s="17" t="n"/>
      <c r="X359" s="17" t="n"/>
      <c r="Y359" s="17" t="n"/>
      <c r="Z359" s="17" t="n"/>
    </row>
    <row r="360" ht="23.25" customHeight="1">
      <c r="A360" s="17" t="n"/>
      <c r="B360" s="17" t="n"/>
      <c r="C360" s="17" t="n"/>
      <c r="D360" s="17" t="n"/>
      <c r="E360" s="17" t="n"/>
      <c r="F360" s="17" t="n"/>
      <c r="G360" s="17" t="n"/>
      <c r="H360" s="17" t="n"/>
      <c r="I360" s="17" t="n"/>
      <c r="J360" s="17" t="n"/>
      <c r="K360" s="17" t="n"/>
      <c r="L360" s="17" t="n"/>
      <c r="M360" s="17" t="n"/>
      <c r="N360" s="17" t="n"/>
      <c r="O360" s="17" t="n"/>
      <c r="P360" s="17" t="n"/>
      <c r="Q360" s="17" t="n"/>
      <c r="R360" s="17" t="n"/>
      <c r="S360" s="17" t="n"/>
      <c r="T360" s="17" t="n"/>
      <c r="U360" s="17" t="n"/>
      <c r="V360" s="17" t="n"/>
      <c r="W360" s="17" t="n"/>
      <c r="X360" s="17" t="n"/>
      <c r="Y360" s="17" t="n"/>
      <c r="Z360" s="17" t="n"/>
    </row>
    <row r="361" ht="23.25" customHeight="1">
      <c r="A361" s="17" t="n"/>
      <c r="B361" s="17" t="n"/>
      <c r="C361" s="17" t="n"/>
      <c r="D361" s="17" t="n"/>
      <c r="E361" s="17" t="n"/>
      <c r="F361" s="17" t="n"/>
      <c r="G361" s="17" t="n"/>
      <c r="H361" s="17" t="n"/>
      <c r="I361" s="17" t="n"/>
      <c r="J361" s="17" t="n"/>
      <c r="K361" s="17" t="n"/>
      <c r="L361" s="17" t="n"/>
      <c r="M361" s="17" t="n"/>
      <c r="N361" s="17" t="n"/>
      <c r="O361" s="17" t="n"/>
      <c r="P361" s="17" t="n"/>
      <c r="Q361" s="17" t="n"/>
      <c r="R361" s="17" t="n"/>
      <c r="S361" s="17" t="n"/>
      <c r="T361" s="17" t="n"/>
      <c r="U361" s="17" t="n"/>
      <c r="V361" s="17" t="n"/>
      <c r="W361" s="17" t="n"/>
      <c r="X361" s="17" t="n"/>
      <c r="Y361" s="17" t="n"/>
      <c r="Z361" s="17" t="n"/>
    </row>
    <row r="362" ht="23.25" customHeight="1">
      <c r="A362" s="17" t="n"/>
      <c r="B362" s="17" t="n"/>
      <c r="C362" s="17" t="n"/>
      <c r="D362" s="17" t="n"/>
      <c r="E362" s="17" t="n"/>
      <c r="F362" s="17" t="n"/>
      <c r="G362" s="17" t="n"/>
      <c r="H362" s="17" t="n"/>
      <c r="I362" s="17" t="n"/>
      <c r="J362" s="17" t="n"/>
      <c r="K362" s="17" t="n"/>
      <c r="L362" s="17" t="n"/>
      <c r="M362" s="17" t="n"/>
      <c r="N362" s="17" t="n"/>
      <c r="O362" s="17" t="n"/>
      <c r="P362" s="17" t="n"/>
      <c r="Q362" s="17" t="n"/>
      <c r="R362" s="17" t="n"/>
      <c r="S362" s="17" t="n"/>
      <c r="T362" s="17" t="n"/>
      <c r="U362" s="17" t="n"/>
      <c r="V362" s="17" t="n"/>
      <c r="W362" s="17" t="n"/>
      <c r="X362" s="17" t="n"/>
      <c r="Y362" s="17" t="n"/>
      <c r="Z362" s="17" t="n"/>
    </row>
    <row r="363" ht="23.25" customHeight="1">
      <c r="A363" s="17" t="n"/>
      <c r="B363" s="17" t="n"/>
      <c r="C363" s="17" t="n"/>
      <c r="D363" s="17" t="n"/>
      <c r="E363" s="17" t="n"/>
      <c r="F363" s="17" t="n"/>
      <c r="G363" s="17" t="n"/>
      <c r="H363" s="17" t="n"/>
      <c r="I363" s="17" t="n"/>
      <c r="J363" s="17" t="n"/>
      <c r="K363" s="17" t="n"/>
      <c r="L363" s="17" t="n"/>
      <c r="M363" s="17" t="n"/>
      <c r="N363" s="17" t="n"/>
      <c r="O363" s="17" t="n"/>
      <c r="P363" s="17" t="n"/>
      <c r="Q363" s="17" t="n"/>
      <c r="R363" s="17" t="n"/>
      <c r="S363" s="17" t="n"/>
      <c r="T363" s="17" t="n"/>
      <c r="U363" s="17" t="n"/>
      <c r="V363" s="17" t="n"/>
      <c r="W363" s="17" t="n"/>
      <c r="X363" s="17" t="n"/>
      <c r="Y363" s="17" t="n"/>
      <c r="Z363" s="17" t="n"/>
    </row>
    <row r="364" ht="23.25" customHeight="1">
      <c r="A364" s="17" t="n"/>
      <c r="B364" s="17" t="n"/>
      <c r="C364" s="17" t="n"/>
      <c r="D364" s="17" t="n"/>
      <c r="E364" s="17" t="n"/>
      <c r="F364" s="17" t="n"/>
      <c r="G364" s="17" t="n"/>
      <c r="H364" s="17" t="n"/>
      <c r="I364" s="17" t="n"/>
      <c r="J364" s="17" t="n"/>
      <c r="K364" s="17" t="n"/>
      <c r="L364" s="17" t="n"/>
      <c r="M364" s="17" t="n"/>
      <c r="N364" s="17" t="n"/>
      <c r="O364" s="17" t="n"/>
      <c r="P364" s="17" t="n"/>
      <c r="Q364" s="17" t="n"/>
      <c r="R364" s="17" t="n"/>
      <c r="S364" s="17" t="n"/>
      <c r="T364" s="17" t="n"/>
      <c r="U364" s="17" t="n"/>
      <c r="V364" s="17" t="n"/>
      <c r="W364" s="17" t="n"/>
      <c r="X364" s="17" t="n"/>
      <c r="Y364" s="17" t="n"/>
      <c r="Z364" s="17" t="n"/>
    </row>
    <row r="365" ht="23.25" customHeight="1">
      <c r="A365" s="17" t="n"/>
      <c r="B365" s="17" t="n"/>
      <c r="C365" s="17" t="n"/>
      <c r="D365" s="17" t="n"/>
      <c r="E365" s="17" t="n"/>
      <c r="F365" s="17" t="n"/>
      <c r="G365" s="17" t="n"/>
      <c r="H365" s="17" t="n"/>
      <c r="I365" s="17" t="n"/>
      <c r="J365" s="17" t="n"/>
      <c r="K365" s="17" t="n"/>
      <c r="L365" s="17" t="n"/>
      <c r="M365" s="17" t="n"/>
      <c r="N365" s="17" t="n"/>
      <c r="O365" s="17" t="n"/>
      <c r="P365" s="17" t="n"/>
      <c r="Q365" s="17" t="n"/>
      <c r="R365" s="17" t="n"/>
      <c r="S365" s="17" t="n"/>
      <c r="T365" s="17" t="n"/>
      <c r="U365" s="17" t="n"/>
      <c r="V365" s="17" t="n"/>
      <c r="W365" s="17" t="n"/>
      <c r="X365" s="17" t="n"/>
      <c r="Y365" s="17" t="n"/>
      <c r="Z365" s="17" t="n"/>
    </row>
    <row r="366" ht="23.25" customHeight="1">
      <c r="A366" s="17" t="n"/>
      <c r="B366" s="17" t="n"/>
      <c r="C366" s="17" t="n"/>
      <c r="D366" s="17" t="n"/>
      <c r="E366" s="17" t="n"/>
      <c r="F366" s="17" t="n"/>
      <c r="G366" s="17" t="n"/>
      <c r="H366" s="17" t="n"/>
      <c r="I366" s="17" t="n"/>
      <c r="J366" s="17" t="n"/>
      <c r="K366" s="17" t="n"/>
      <c r="L366" s="17" t="n"/>
      <c r="M366" s="17" t="n"/>
      <c r="N366" s="17" t="n"/>
      <c r="O366" s="17" t="n"/>
      <c r="P366" s="17" t="n"/>
      <c r="Q366" s="17" t="n"/>
      <c r="R366" s="17" t="n"/>
      <c r="S366" s="17" t="n"/>
      <c r="T366" s="17" t="n"/>
      <c r="U366" s="17" t="n"/>
      <c r="V366" s="17" t="n"/>
      <c r="W366" s="17" t="n"/>
      <c r="X366" s="17" t="n"/>
      <c r="Y366" s="17" t="n"/>
      <c r="Z366" s="17" t="n"/>
    </row>
    <row r="367" ht="23.25" customHeight="1">
      <c r="A367" s="17" t="n"/>
      <c r="B367" s="17" t="n"/>
      <c r="C367" s="17" t="n"/>
      <c r="D367" s="17" t="n"/>
      <c r="E367" s="17" t="n"/>
      <c r="F367" s="17" t="n"/>
      <c r="G367" s="17" t="n"/>
      <c r="H367" s="17" t="n"/>
      <c r="I367" s="17" t="n"/>
      <c r="J367" s="17" t="n"/>
      <c r="K367" s="17" t="n"/>
      <c r="L367" s="17" t="n"/>
      <c r="M367" s="17" t="n"/>
      <c r="N367" s="17" t="n"/>
      <c r="O367" s="17" t="n"/>
      <c r="P367" s="17" t="n"/>
      <c r="Q367" s="17" t="n"/>
      <c r="R367" s="17" t="n"/>
      <c r="S367" s="17" t="n"/>
      <c r="T367" s="17" t="n"/>
      <c r="U367" s="17" t="n"/>
      <c r="V367" s="17" t="n"/>
      <c r="W367" s="17" t="n"/>
      <c r="X367" s="17" t="n"/>
      <c r="Y367" s="17" t="n"/>
      <c r="Z367" s="17" t="n"/>
    </row>
    <row r="368" ht="23.25" customHeight="1">
      <c r="A368" s="17" t="n"/>
      <c r="B368" s="17" t="n"/>
      <c r="C368" s="17" t="n"/>
      <c r="D368" s="17" t="n"/>
      <c r="E368" s="17" t="n"/>
      <c r="F368" s="17" t="n"/>
      <c r="G368" s="17" t="n"/>
      <c r="H368" s="17" t="n"/>
      <c r="I368" s="17" t="n"/>
      <c r="J368" s="17" t="n"/>
      <c r="K368" s="17" t="n"/>
      <c r="L368" s="17" t="n"/>
      <c r="M368" s="17" t="n"/>
      <c r="N368" s="17" t="n"/>
      <c r="O368" s="17" t="n"/>
      <c r="P368" s="17" t="n"/>
      <c r="Q368" s="17" t="n"/>
      <c r="R368" s="17" t="n"/>
      <c r="S368" s="17" t="n"/>
      <c r="T368" s="17" t="n"/>
      <c r="U368" s="17" t="n"/>
      <c r="V368" s="17" t="n"/>
      <c r="W368" s="17" t="n"/>
      <c r="X368" s="17" t="n"/>
      <c r="Y368" s="17" t="n"/>
      <c r="Z368" s="17" t="n"/>
    </row>
    <row r="369" ht="23.25" customHeight="1">
      <c r="A369" s="17" t="n"/>
      <c r="B369" s="17" t="n"/>
      <c r="C369" s="17" t="n"/>
      <c r="D369" s="17" t="n"/>
      <c r="E369" s="17" t="n"/>
      <c r="F369" s="17" t="n"/>
      <c r="G369" s="17" t="n"/>
      <c r="H369" s="17" t="n"/>
      <c r="I369" s="17" t="n"/>
      <c r="J369" s="17" t="n"/>
      <c r="K369" s="17" t="n"/>
      <c r="L369" s="17" t="n"/>
      <c r="M369" s="17" t="n"/>
      <c r="N369" s="17" t="n"/>
      <c r="O369" s="17" t="n"/>
      <c r="P369" s="17" t="n"/>
      <c r="Q369" s="17" t="n"/>
      <c r="R369" s="17" t="n"/>
      <c r="S369" s="17" t="n"/>
      <c r="T369" s="17" t="n"/>
      <c r="U369" s="17" t="n"/>
      <c r="V369" s="17" t="n"/>
      <c r="W369" s="17" t="n"/>
      <c r="X369" s="17" t="n"/>
      <c r="Y369" s="17" t="n"/>
      <c r="Z369" s="17" t="n"/>
    </row>
    <row r="370" ht="23.25" customHeight="1">
      <c r="A370" s="17" t="n"/>
      <c r="B370" s="17" t="n"/>
      <c r="C370" s="17" t="n"/>
      <c r="D370" s="17" t="n"/>
      <c r="E370" s="17" t="n"/>
      <c r="F370" s="17" t="n"/>
      <c r="G370" s="17" t="n"/>
      <c r="H370" s="17" t="n"/>
      <c r="I370" s="17" t="n"/>
      <c r="J370" s="17" t="n"/>
      <c r="K370" s="17" t="n"/>
      <c r="L370" s="17" t="n"/>
      <c r="M370" s="17" t="n"/>
      <c r="N370" s="17" t="n"/>
      <c r="O370" s="17" t="n"/>
      <c r="P370" s="17" t="n"/>
      <c r="Q370" s="17" t="n"/>
      <c r="R370" s="17" t="n"/>
      <c r="S370" s="17" t="n"/>
      <c r="T370" s="17" t="n"/>
      <c r="U370" s="17" t="n"/>
      <c r="V370" s="17" t="n"/>
      <c r="W370" s="17" t="n"/>
      <c r="X370" s="17" t="n"/>
      <c r="Y370" s="17" t="n"/>
      <c r="Z370" s="17" t="n"/>
    </row>
    <row r="371" ht="23.25" customHeight="1">
      <c r="A371" s="17" t="n"/>
      <c r="B371" s="17" t="n"/>
      <c r="C371" s="17" t="n"/>
      <c r="D371" s="17" t="n"/>
      <c r="E371" s="17" t="n"/>
      <c r="F371" s="17" t="n"/>
      <c r="G371" s="17" t="n"/>
      <c r="H371" s="17" t="n"/>
      <c r="I371" s="17" t="n"/>
      <c r="J371" s="17" t="n"/>
      <c r="K371" s="17" t="n"/>
      <c r="L371" s="17" t="n"/>
      <c r="M371" s="17" t="n"/>
      <c r="N371" s="17" t="n"/>
      <c r="O371" s="17" t="n"/>
      <c r="P371" s="17" t="n"/>
      <c r="Q371" s="17" t="n"/>
      <c r="R371" s="17" t="n"/>
      <c r="S371" s="17" t="n"/>
      <c r="T371" s="17" t="n"/>
      <c r="U371" s="17" t="n"/>
      <c r="V371" s="17" t="n"/>
      <c r="W371" s="17" t="n"/>
      <c r="X371" s="17" t="n"/>
      <c r="Y371" s="17" t="n"/>
      <c r="Z371" s="17" t="n"/>
    </row>
    <row r="372" ht="23.25" customHeight="1">
      <c r="A372" s="17" t="n"/>
      <c r="B372" s="17" t="n"/>
      <c r="C372" s="17" t="n"/>
      <c r="D372" s="17" t="n"/>
      <c r="E372" s="17" t="n"/>
      <c r="F372" s="17" t="n"/>
      <c r="G372" s="17" t="n"/>
      <c r="H372" s="17" t="n"/>
      <c r="I372" s="17" t="n"/>
      <c r="J372" s="17" t="n"/>
      <c r="K372" s="17" t="n"/>
      <c r="L372" s="17" t="n"/>
      <c r="M372" s="17" t="n"/>
      <c r="N372" s="17" t="n"/>
      <c r="O372" s="17" t="n"/>
      <c r="P372" s="17" t="n"/>
      <c r="Q372" s="17" t="n"/>
      <c r="R372" s="17" t="n"/>
      <c r="S372" s="17" t="n"/>
      <c r="T372" s="17" t="n"/>
      <c r="U372" s="17" t="n"/>
      <c r="V372" s="17" t="n"/>
      <c r="W372" s="17" t="n"/>
      <c r="X372" s="17" t="n"/>
      <c r="Y372" s="17" t="n"/>
      <c r="Z372" s="17" t="n"/>
    </row>
    <row r="373" ht="23.25" customHeight="1">
      <c r="A373" s="17" t="n"/>
      <c r="B373" s="17" t="n"/>
      <c r="C373" s="17" t="n"/>
      <c r="D373" s="17" t="n"/>
      <c r="E373" s="17" t="n"/>
      <c r="F373" s="17" t="n"/>
      <c r="G373" s="17" t="n"/>
      <c r="H373" s="17" t="n"/>
      <c r="I373" s="17" t="n"/>
      <c r="J373" s="17" t="n"/>
      <c r="K373" s="17" t="n"/>
      <c r="L373" s="17" t="n"/>
      <c r="M373" s="17" t="n"/>
      <c r="N373" s="17" t="n"/>
      <c r="O373" s="17" t="n"/>
      <c r="P373" s="17" t="n"/>
      <c r="Q373" s="17" t="n"/>
      <c r="R373" s="17" t="n"/>
      <c r="S373" s="17" t="n"/>
      <c r="T373" s="17" t="n"/>
      <c r="U373" s="17" t="n"/>
      <c r="V373" s="17" t="n"/>
      <c r="W373" s="17" t="n"/>
      <c r="X373" s="17" t="n"/>
      <c r="Y373" s="17" t="n"/>
      <c r="Z373" s="17" t="n"/>
    </row>
    <row r="374" ht="23.25" customHeight="1">
      <c r="A374" s="17" t="n"/>
      <c r="B374" s="17" t="n"/>
      <c r="C374" s="17" t="n"/>
      <c r="D374" s="17" t="n"/>
      <c r="E374" s="17" t="n"/>
      <c r="F374" s="17" t="n"/>
      <c r="G374" s="17" t="n"/>
      <c r="H374" s="17" t="n"/>
      <c r="I374" s="17" t="n"/>
      <c r="J374" s="17" t="n"/>
      <c r="K374" s="17" t="n"/>
      <c r="L374" s="17" t="n"/>
      <c r="M374" s="17" t="n"/>
      <c r="N374" s="17" t="n"/>
      <c r="O374" s="17" t="n"/>
      <c r="P374" s="17" t="n"/>
      <c r="Q374" s="17" t="n"/>
      <c r="R374" s="17" t="n"/>
      <c r="S374" s="17" t="n"/>
      <c r="T374" s="17" t="n"/>
      <c r="U374" s="17" t="n"/>
      <c r="V374" s="17" t="n"/>
      <c r="W374" s="17" t="n"/>
      <c r="X374" s="17" t="n"/>
      <c r="Y374" s="17" t="n"/>
      <c r="Z374" s="17" t="n"/>
    </row>
    <row r="375" ht="23.25" customHeight="1">
      <c r="A375" s="17" t="n"/>
      <c r="B375" s="17" t="n"/>
      <c r="C375" s="17" t="n"/>
      <c r="D375" s="17" t="n"/>
      <c r="E375" s="17" t="n"/>
      <c r="F375" s="17" t="n"/>
      <c r="G375" s="17" t="n"/>
      <c r="H375" s="17" t="n"/>
      <c r="I375" s="17" t="n"/>
      <c r="J375" s="17" t="n"/>
      <c r="K375" s="17" t="n"/>
      <c r="L375" s="17" t="n"/>
      <c r="M375" s="17" t="n"/>
      <c r="N375" s="17" t="n"/>
      <c r="O375" s="17" t="n"/>
      <c r="P375" s="17" t="n"/>
      <c r="Q375" s="17" t="n"/>
      <c r="R375" s="17" t="n"/>
      <c r="S375" s="17" t="n"/>
      <c r="T375" s="17" t="n"/>
      <c r="U375" s="17" t="n"/>
      <c r="V375" s="17" t="n"/>
      <c r="W375" s="17" t="n"/>
      <c r="X375" s="17" t="n"/>
      <c r="Y375" s="17" t="n"/>
      <c r="Z375" s="17" t="n"/>
    </row>
    <row r="376" ht="23.25" customHeight="1">
      <c r="A376" s="17" t="n"/>
      <c r="B376" s="17" t="n"/>
      <c r="C376" s="17" t="n"/>
      <c r="D376" s="17" t="n"/>
      <c r="E376" s="17" t="n"/>
      <c r="F376" s="17" t="n"/>
      <c r="G376" s="17" t="n"/>
      <c r="H376" s="17" t="n"/>
      <c r="I376" s="17" t="n"/>
      <c r="J376" s="17" t="n"/>
      <c r="K376" s="17" t="n"/>
      <c r="L376" s="17" t="n"/>
      <c r="M376" s="17" t="n"/>
      <c r="N376" s="17" t="n"/>
      <c r="O376" s="17" t="n"/>
      <c r="P376" s="17" t="n"/>
      <c r="Q376" s="17" t="n"/>
      <c r="R376" s="17" t="n"/>
      <c r="S376" s="17" t="n"/>
      <c r="T376" s="17" t="n"/>
      <c r="U376" s="17" t="n"/>
      <c r="V376" s="17" t="n"/>
      <c r="W376" s="17" t="n"/>
      <c r="X376" s="17" t="n"/>
      <c r="Y376" s="17" t="n"/>
      <c r="Z376" s="17" t="n"/>
    </row>
    <row r="377" ht="23.25" customHeight="1">
      <c r="A377" s="17" t="n"/>
      <c r="B377" s="17" t="n"/>
      <c r="C377" s="17" t="n"/>
      <c r="D377" s="17" t="n"/>
      <c r="E377" s="17" t="n"/>
      <c r="F377" s="17" t="n"/>
      <c r="G377" s="17" t="n"/>
      <c r="H377" s="17" t="n"/>
      <c r="I377" s="17" t="n"/>
      <c r="J377" s="17" t="n"/>
      <c r="K377" s="17" t="n"/>
      <c r="L377" s="17" t="n"/>
      <c r="M377" s="17" t="n"/>
      <c r="N377" s="17" t="n"/>
      <c r="O377" s="17" t="n"/>
      <c r="P377" s="17" t="n"/>
      <c r="Q377" s="17" t="n"/>
      <c r="R377" s="17" t="n"/>
      <c r="S377" s="17" t="n"/>
      <c r="T377" s="17" t="n"/>
      <c r="U377" s="17" t="n"/>
      <c r="V377" s="17" t="n"/>
      <c r="W377" s="17" t="n"/>
      <c r="X377" s="17" t="n"/>
      <c r="Y377" s="17" t="n"/>
      <c r="Z377" s="17" t="n"/>
    </row>
    <row r="378" ht="23.25" customHeight="1">
      <c r="A378" s="17" t="n"/>
      <c r="B378" s="17" t="n"/>
      <c r="C378" s="17" t="n"/>
      <c r="D378" s="17" t="n"/>
      <c r="E378" s="17" t="n"/>
      <c r="F378" s="17" t="n"/>
      <c r="G378" s="17" t="n"/>
      <c r="H378" s="17" t="n"/>
      <c r="I378" s="17" t="n"/>
      <c r="J378" s="17" t="n"/>
      <c r="K378" s="17" t="n"/>
      <c r="L378" s="17" t="n"/>
      <c r="M378" s="17" t="n"/>
      <c r="N378" s="17" t="n"/>
      <c r="O378" s="17" t="n"/>
      <c r="P378" s="17" t="n"/>
      <c r="Q378" s="17" t="n"/>
      <c r="R378" s="17" t="n"/>
      <c r="S378" s="17" t="n"/>
      <c r="T378" s="17" t="n"/>
      <c r="U378" s="17" t="n"/>
      <c r="V378" s="17" t="n"/>
      <c r="W378" s="17" t="n"/>
      <c r="X378" s="17" t="n"/>
      <c r="Y378" s="17" t="n"/>
      <c r="Z378" s="17" t="n"/>
    </row>
    <row r="379" ht="23.25" customHeight="1">
      <c r="A379" s="17" t="n"/>
      <c r="B379" s="17" t="n"/>
      <c r="C379" s="17" t="n"/>
      <c r="D379" s="17" t="n"/>
      <c r="E379" s="17" t="n"/>
      <c r="F379" s="17" t="n"/>
      <c r="G379" s="17" t="n"/>
      <c r="H379" s="17" t="n"/>
      <c r="I379" s="17" t="n"/>
      <c r="J379" s="17" t="n"/>
      <c r="K379" s="17" t="n"/>
      <c r="L379" s="17" t="n"/>
      <c r="M379" s="17" t="n"/>
      <c r="N379" s="17" t="n"/>
      <c r="O379" s="17" t="n"/>
      <c r="P379" s="17" t="n"/>
      <c r="Q379" s="17" t="n"/>
      <c r="R379" s="17" t="n"/>
      <c r="S379" s="17" t="n"/>
      <c r="T379" s="17" t="n"/>
      <c r="U379" s="17" t="n"/>
      <c r="V379" s="17" t="n"/>
      <c r="W379" s="17" t="n"/>
      <c r="X379" s="17" t="n"/>
      <c r="Y379" s="17" t="n"/>
      <c r="Z379" s="17" t="n"/>
    </row>
    <row r="380" ht="23.25" customHeight="1">
      <c r="A380" s="17" t="n"/>
      <c r="B380" s="17" t="n"/>
      <c r="C380" s="17" t="n"/>
      <c r="D380" s="17" t="n"/>
      <c r="E380" s="17" t="n"/>
      <c r="F380" s="17" t="n"/>
      <c r="G380" s="17" t="n"/>
      <c r="H380" s="17" t="n"/>
      <c r="I380" s="17" t="n"/>
      <c r="J380" s="17" t="n"/>
      <c r="K380" s="17" t="n"/>
      <c r="L380" s="17" t="n"/>
      <c r="M380" s="17" t="n"/>
      <c r="N380" s="17" t="n"/>
      <c r="O380" s="17" t="n"/>
      <c r="P380" s="17" t="n"/>
      <c r="Q380" s="17" t="n"/>
      <c r="R380" s="17" t="n"/>
      <c r="S380" s="17" t="n"/>
      <c r="T380" s="17" t="n"/>
      <c r="U380" s="17" t="n"/>
      <c r="V380" s="17" t="n"/>
      <c r="W380" s="17" t="n"/>
      <c r="X380" s="17" t="n"/>
      <c r="Y380" s="17" t="n"/>
      <c r="Z380" s="17" t="n"/>
    </row>
    <row r="381" ht="23.25" customHeight="1">
      <c r="A381" s="17" t="n"/>
      <c r="B381" s="17" t="n"/>
      <c r="C381" s="17" t="n"/>
      <c r="D381" s="17" t="n"/>
      <c r="E381" s="17" t="n"/>
      <c r="F381" s="17" t="n"/>
      <c r="G381" s="17" t="n"/>
      <c r="H381" s="17" t="n"/>
      <c r="I381" s="17" t="n"/>
      <c r="J381" s="17" t="n"/>
      <c r="K381" s="17" t="n"/>
      <c r="L381" s="17" t="n"/>
      <c r="M381" s="17" t="n"/>
      <c r="N381" s="17" t="n"/>
      <c r="O381" s="17" t="n"/>
      <c r="P381" s="17" t="n"/>
      <c r="Q381" s="17" t="n"/>
      <c r="R381" s="17" t="n"/>
      <c r="S381" s="17" t="n"/>
      <c r="T381" s="17" t="n"/>
      <c r="U381" s="17" t="n"/>
      <c r="V381" s="17" t="n"/>
      <c r="W381" s="17" t="n"/>
      <c r="X381" s="17" t="n"/>
      <c r="Y381" s="17" t="n"/>
      <c r="Z381" s="17" t="n"/>
    </row>
    <row r="382" ht="23.25" customHeight="1">
      <c r="A382" s="17" t="n"/>
      <c r="B382" s="17" t="n"/>
      <c r="C382" s="17" t="n"/>
      <c r="D382" s="17" t="n"/>
      <c r="E382" s="17" t="n"/>
      <c r="F382" s="17" t="n"/>
      <c r="G382" s="17" t="n"/>
      <c r="H382" s="17" t="n"/>
      <c r="I382" s="17" t="n"/>
      <c r="J382" s="17" t="n"/>
      <c r="K382" s="17" t="n"/>
      <c r="L382" s="17" t="n"/>
      <c r="M382" s="17" t="n"/>
      <c r="N382" s="17" t="n"/>
      <c r="O382" s="17" t="n"/>
      <c r="P382" s="17" t="n"/>
      <c r="Q382" s="17" t="n"/>
      <c r="R382" s="17" t="n"/>
      <c r="S382" s="17" t="n"/>
      <c r="T382" s="17" t="n"/>
      <c r="U382" s="17" t="n"/>
      <c r="V382" s="17" t="n"/>
      <c r="W382" s="17" t="n"/>
      <c r="X382" s="17" t="n"/>
      <c r="Y382" s="17" t="n"/>
      <c r="Z382" s="17" t="n"/>
    </row>
    <row r="383" ht="23.25" customHeight="1">
      <c r="A383" s="17" t="n"/>
      <c r="B383" s="17" t="n"/>
      <c r="C383" s="17" t="n"/>
      <c r="D383" s="17" t="n"/>
      <c r="E383" s="17" t="n"/>
      <c r="F383" s="17" t="n"/>
      <c r="G383" s="17" t="n"/>
      <c r="H383" s="17" t="n"/>
      <c r="I383" s="17" t="n"/>
      <c r="J383" s="17" t="n"/>
      <c r="K383" s="17" t="n"/>
      <c r="L383" s="17" t="n"/>
      <c r="M383" s="17" t="n"/>
      <c r="N383" s="17" t="n"/>
      <c r="O383" s="17" t="n"/>
      <c r="P383" s="17" t="n"/>
      <c r="Q383" s="17" t="n"/>
      <c r="R383" s="17" t="n"/>
      <c r="S383" s="17" t="n"/>
      <c r="T383" s="17" t="n"/>
      <c r="U383" s="17" t="n"/>
      <c r="V383" s="17" t="n"/>
      <c r="W383" s="17" t="n"/>
      <c r="X383" s="17" t="n"/>
      <c r="Y383" s="17" t="n"/>
      <c r="Z383" s="17" t="n"/>
    </row>
    <row r="384" ht="23.25" customHeight="1">
      <c r="A384" s="17" t="n"/>
      <c r="B384" s="17" t="n"/>
      <c r="C384" s="17" t="n"/>
      <c r="D384" s="17" t="n"/>
      <c r="E384" s="17" t="n"/>
      <c r="F384" s="17" t="n"/>
      <c r="G384" s="17" t="n"/>
      <c r="H384" s="17" t="n"/>
      <c r="I384" s="17" t="n"/>
      <c r="J384" s="17" t="n"/>
      <c r="K384" s="17" t="n"/>
      <c r="L384" s="17" t="n"/>
      <c r="M384" s="17" t="n"/>
      <c r="N384" s="17" t="n"/>
      <c r="O384" s="17" t="n"/>
      <c r="P384" s="17" t="n"/>
      <c r="Q384" s="17" t="n"/>
      <c r="R384" s="17" t="n"/>
      <c r="S384" s="17" t="n"/>
      <c r="T384" s="17" t="n"/>
      <c r="U384" s="17" t="n"/>
      <c r="V384" s="17" t="n"/>
      <c r="W384" s="17" t="n"/>
      <c r="X384" s="17" t="n"/>
      <c r="Y384" s="17" t="n"/>
      <c r="Z384" s="17" t="n"/>
    </row>
    <row r="385" ht="23.25" customHeight="1">
      <c r="A385" s="17" t="n"/>
      <c r="B385" s="17" t="n"/>
      <c r="C385" s="17" t="n"/>
      <c r="D385" s="17" t="n"/>
      <c r="E385" s="17" t="n"/>
      <c r="F385" s="17" t="n"/>
      <c r="G385" s="17" t="n"/>
      <c r="H385" s="17" t="n"/>
      <c r="I385" s="17" t="n"/>
      <c r="J385" s="17" t="n"/>
      <c r="K385" s="17" t="n"/>
      <c r="L385" s="17" t="n"/>
      <c r="M385" s="17" t="n"/>
      <c r="N385" s="17" t="n"/>
      <c r="O385" s="17" t="n"/>
      <c r="P385" s="17" t="n"/>
      <c r="Q385" s="17" t="n"/>
      <c r="R385" s="17" t="n"/>
      <c r="S385" s="17" t="n"/>
      <c r="T385" s="17" t="n"/>
      <c r="U385" s="17" t="n"/>
      <c r="V385" s="17" t="n"/>
      <c r="W385" s="17" t="n"/>
      <c r="X385" s="17" t="n"/>
      <c r="Y385" s="17" t="n"/>
      <c r="Z385" s="17" t="n"/>
    </row>
    <row r="386" ht="23.25" customHeight="1">
      <c r="A386" s="17" t="n"/>
      <c r="B386" s="17" t="n"/>
      <c r="C386" s="17" t="n"/>
      <c r="D386" s="17" t="n"/>
      <c r="E386" s="17" t="n"/>
      <c r="F386" s="17" t="n"/>
      <c r="G386" s="17" t="n"/>
      <c r="H386" s="17" t="n"/>
      <c r="I386" s="17" t="n"/>
      <c r="J386" s="17" t="n"/>
      <c r="K386" s="17" t="n"/>
      <c r="L386" s="17" t="n"/>
      <c r="M386" s="17" t="n"/>
      <c r="N386" s="17" t="n"/>
      <c r="O386" s="17" t="n"/>
      <c r="P386" s="17" t="n"/>
      <c r="Q386" s="17" t="n"/>
      <c r="R386" s="17" t="n"/>
      <c r="S386" s="17" t="n"/>
      <c r="T386" s="17" t="n"/>
      <c r="U386" s="17" t="n"/>
      <c r="V386" s="17" t="n"/>
      <c r="W386" s="17" t="n"/>
      <c r="X386" s="17" t="n"/>
      <c r="Y386" s="17" t="n"/>
      <c r="Z386" s="17" t="n"/>
    </row>
    <row r="387" ht="23.25" customHeight="1">
      <c r="A387" s="17" t="n"/>
      <c r="B387" s="17" t="n"/>
      <c r="C387" s="17" t="n"/>
      <c r="D387" s="17" t="n"/>
      <c r="E387" s="17" t="n"/>
      <c r="F387" s="17" t="n"/>
      <c r="G387" s="17" t="n"/>
      <c r="H387" s="17" t="n"/>
      <c r="I387" s="17" t="n"/>
      <c r="J387" s="17" t="n"/>
      <c r="K387" s="17" t="n"/>
      <c r="L387" s="17" t="n"/>
      <c r="M387" s="17" t="n"/>
      <c r="N387" s="17" t="n"/>
      <c r="O387" s="17" t="n"/>
      <c r="P387" s="17" t="n"/>
      <c r="Q387" s="17" t="n"/>
      <c r="R387" s="17" t="n"/>
      <c r="S387" s="17" t="n"/>
      <c r="T387" s="17" t="n"/>
      <c r="U387" s="17" t="n"/>
      <c r="V387" s="17" t="n"/>
      <c r="W387" s="17" t="n"/>
      <c r="X387" s="17" t="n"/>
      <c r="Y387" s="17" t="n"/>
      <c r="Z387" s="17" t="n"/>
    </row>
    <row r="388" ht="23.25" customHeight="1">
      <c r="A388" s="17" t="n"/>
      <c r="B388" s="17" t="n"/>
      <c r="C388" s="17" t="n"/>
      <c r="D388" s="17" t="n"/>
      <c r="E388" s="17" t="n"/>
      <c r="F388" s="17" t="n"/>
      <c r="G388" s="17" t="n"/>
      <c r="H388" s="17" t="n"/>
      <c r="I388" s="17" t="n"/>
      <c r="J388" s="17" t="n"/>
      <c r="K388" s="17" t="n"/>
      <c r="L388" s="17" t="n"/>
      <c r="M388" s="17" t="n"/>
      <c r="N388" s="17" t="n"/>
      <c r="O388" s="17" t="n"/>
      <c r="P388" s="17" t="n"/>
      <c r="Q388" s="17" t="n"/>
      <c r="R388" s="17" t="n"/>
      <c r="S388" s="17" t="n"/>
      <c r="T388" s="17" t="n"/>
      <c r="U388" s="17" t="n"/>
      <c r="V388" s="17" t="n"/>
      <c r="W388" s="17" t="n"/>
      <c r="X388" s="17" t="n"/>
      <c r="Y388" s="17" t="n"/>
      <c r="Z388" s="17" t="n"/>
    </row>
    <row r="389" ht="23.25" customHeight="1">
      <c r="A389" s="17" t="n"/>
      <c r="B389" s="17" t="n"/>
      <c r="C389" s="17" t="n"/>
      <c r="D389" s="17" t="n"/>
      <c r="E389" s="17" t="n"/>
      <c r="F389" s="17" t="n"/>
      <c r="G389" s="17" t="n"/>
      <c r="H389" s="17" t="n"/>
      <c r="I389" s="17" t="n"/>
      <c r="J389" s="17" t="n"/>
      <c r="K389" s="17" t="n"/>
      <c r="L389" s="17" t="n"/>
      <c r="M389" s="17" t="n"/>
      <c r="N389" s="17" t="n"/>
      <c r="O389" s="17" t="n"/>
      <c r="P389" s="17" t="n"/>
      <c r="Q389" s="17" t="n"/>
      <c r="R389" s="17" t="n"/>
      <c r="S389" s="17" t="n"/>
      <c r="T389" s="17" t="n"/>
      <c r="U389" s="17" t="n"/>
      <c r="V389" s="17" t="n"/>
      <c r="W389" s="17" t="n"/>
      <c r="X389" s="17" t="n"/>
      <c r="Y389" s="17" t="n"/>
      <c r="Z389" s="17" t="n"/>
    </row>
    <row r="390" ht="23.25" customHeight="1">
      <c r="A390" s="17" t="n"/>
      <c r="B390" s="17" t="n"/>
      <c r="C390" s="17" t="n"/>
      <c r="D390" s="17" t="n"/>
      <c r="E390" s="17" t="n"/>
      <c r="F390" s="17" t="n"/>
      <c r="G390" s="17" t="n"/>
      <c r="H390" s="17" t="n"/>
      <c r="I390" s="17" t="n"/>
      <c r="J390" s="17" t="n"/>
      <c r="K390" s="17" t="n"/>
      <c r="L390" s="17" t="n"/>
      <c r="M390" s="17" t="n"/>
      <c r="N390" s="17" t="n"/>
      <c r="O390" s="17" t="n"/>
      <c r="P390" s="17" t="n"/>
      <c r="Q390" s="17" t="n"/>
      <c r="R390" s="17" t="n"/>
      <c r="S390" s="17" t="n"/>
      <c r="T390" s="17" t="n"/>
      <c r="U390" s="17" t="n"/>
      <c r="V390" s="17" t="n"/>
      <c r="W390" s="17" t="n"/>
      <c r="X390" s="17" t="n"/>
      <c r="Y390" s="17" t="n"/>
      <c r="Z390" s="17" t="n"/>
    </row>
    <row r="391" ht="23.25" customHeight="1">
      <c r="A391" s="17" t="n"/>
      <c r="B391" s="17" t="n"/>
      <c r="C391" s="17" t="n"/>
      <c r="D391" s="17" t="n"/>
      <c r="E391" s="17" t="n"/>
      <c r="F391" s="17" t="n"/>
      <c r="G391" s="17" t="n"/>
      <c r="H391" s="17" t="n"/>
      <c r="I391" s="17" t="n"/>
      <c r="J391" s="17" t="n"/>
      <c r="K391" s="17" t="n"/>
      <c r="L391" s="17" t="n"/>
      <c r="M391" s="17" t="n"/>
      <c r="N391" s="17" t="n"/>
      <c r="O391" s="17" t="n"/>
      <c r="P391" s="17" t="n"/>
      <c r="Q391" s="17" t="n"/>
      <c r="R391" s="17" t="n"/>
      <c r="S391" s="17" t="n"/>
      <c r="T391" s="17" t="n"/>
      <c r="U391" s="17" t="n"/>
      <c r="V391" s="17" t="n"/>
      <c r="W391" s="17" t="n"/>
      <c r="X391" s="17" t="n"/>
      <c r="Y391" s="17" t="n"/>
      <c r="Z391" s="17" t="n"/>
    </row>
    <row r="392" ht="23.25" customHeight="1">
      <c r="A392" s="17" t="n"/>
      <c r="B392" s="17" t="n"/>
      <c r="C392" s="17" t="n"/>
      <c r="D392" s="17" t="n"/>
      <c r="E392" s="17" t="n"/>
      <c r="F392" s="17" t="n"/>
      <c r="G392" s="17" t="n"/>
      <c r="H392" s="17" t="n"/>
      <c r="I392" s="17" t="n"/>
      <c r="J392" s="17" t="n"/>
      <c r="K392" s="17" t="n"/>
      <c r="L392" s="17" t="n"/>
      <c r="M392" s="17" t="n"/>
      <c r="N392" s="17" t="n"/>
      <c r="O392" s="17" t="n"/>
      <c r="P392" s="17" t="n"/>
      <c r="Q392" s="17" t="n"/>
      <c r="R392" s="17" t="n"/>
      <c r="S392" s="17" t="n"/>
      <c r="T392" s="17" t="n"/>
      <c r="U392" s="17" t="n"/>
      <c r="V392" s="17" t="n"/>
      <c r="W392" s="17" t="n"/>
      <c r="X392" s="17" t="n"/>
      <c r="Y392" s="17" t="n"/>
      <c r="Z392" s="17" t="n"/>
    </row>
    <row r="393" ht="23.25" customHeight="1">
      <c r="A393" s="17" t="n"/>
      <c r="B393" s="17" t="n"/>
      <c r="C393" s="17" t="n"/>
      <c r="D393" s="17" t="n"/>
      <c r="E393" s="17" t="n"/>
      <c r="F393" s="17" t="n"/>
      <c r="G393" s="17" t="n"/>
      <c r="H393" s="17" t="n"/>
      <c r="I393" s="17" t="n"/>
      <c r="J393" s="17" t="n"/>
      <c r="K393" s="17" t="n"/>
      <c r="L393" s="17" t="n"/>
      <c r="M393" s="17" t="n"/>
      <c r="N393" s="17" t="n"/>
      <c r="O393" s="17" t="n"/>
      <c r="P393" s="17" t="n"/>
      <c r="Q393" s="17" t="n"/>
      <c r="R393" s="17" t="n"/>
      <c r="S393" s="17" t="n"/>
      <c r="T393" s="17" t="n"/>
      <c r="U393" s="17" t="n"/>
      <c r="V393" s="17" t="n"/>
      <c r="W393" s="17" t="n"/>
      <c r="X393" s="17" t="n"/>
      <c r="Y393" s="17" t="n"/>
      <c r="Z393" s="17" t="n"/>
    </row>
    <row r="394" ht="23.25" customHeight="1">
      <c r="A394" s="17" t="n"/>
      <c r="B394" s="17" t="n"/>
      <c r="C394" s="17" t="n"/>
      <c r="D394" s="17" t="n"/>
      <c r="E394" s="17" t="n"/>
      <c r="F394" s="17" t="n"/>
      <c r="G394" s="17" t="n"/>
      <c r="H394" s="17" t="n"/>
      <c r="I394" s="17" t="n"/>
      <c r="J394" s="17" t="n"/>
      <c r="K394" s="17" t="n"/>
      <c r="L394" s="17" t="n"/>
      <c r="M394" s="17" t="n"/>
      <c r="N394" s="17" t="n"/>
      <c r="O394" s="17" t="n"/>
      <c r="P394" s="17" t="n"/>
      <c r="Q394" s="17" t="n"/>
      <c r="R394" s="17" t="n"/>
      <c r="S394" s="17" t="n"/>
      <c r="T394" s="17" t="n"/>
      <c r="U394" s="17" t="n"/>
      <c r="V394" s="17" t="n"/>
      <c r="W394" s="17" t="n"/>
      <c r="X394" s="17" t="n"/>
      <c r="Y394" s="17" t="n"/>
      <c r="Z394" s="17" t="n"/>
    </row>
    <row r="395" ht="23.25" customHeight="1">
      <c r="A395" s="17" t="n"/>
      <c r="B395" s="17" t="n"/>
      <c r="C395" s="17" t="n"/>
      <c r="D395" s="17" t="n"/>
      <c r="E395" s="17" t="n"/>
      <c r="F395" s="17" t="n"/>
      <c r="G395" s="17" t="n"/>
      <c r="H395" s="17" t="n"/>
      <c r="I395" s="17" t="n"/>
      <c r="J395" s="17" t="n"/>
      <c r="K395" s="17" t="n"/>
      <c r="L395" s="17" t="n"/>
      <c r="M395" s="17" t="n"/>
      <c r="N395" s="17" t="n"/>
      <c r="O395" s="17" t="n"/>
      <c r="P395" s="17" t="n"/>
      <c r="Q395" s="17" t="n"/>
      <c r="R395" s="17" t="n"/>
      <c r="S395" s="17" t="n"/>
      <c r="T395" s="17" t="n"/>
      <c r="U395" s="17" t="n"/>
      <c r="V395" s="17" t="n"/>
      <c r="W395" s="17" t="n"/>
      <c r="X395" s="17" t="n"/>
      <c r="Y395" s="17" t="n"/>
      <c r="Z395" s="17" t="n"/>
    </row>
    <row r="396" ht="23.25" customHeight="1">
      <c r="A396" s="17" t="n"/>
      <c r="B396" s="17" t="n"/>
      <c r="C396" s="17" t="n"/>
      <c r="D396" s="17" t="n"/>
      <c r="E396" s="17" t="n"/>
      <c r="F396" s="17" t="n"/>
      <c r="G396" s="17" t="n"/>
      <c r="H396" s="17" t="n"/>
      <c r="I396" s="17" t="n"/>
      <c r="J396" s="17" t="n"/>
      <c r="K396" s="17" t="n"/>
      <c r="L396" s="17" t="n"/>
      <c r="M396" s="17" t="n"/>
      <c r="N396" s="17" t="n"/>
      <c r="O396" s="17" t="n"/>
      <c r="P396" s="17" t="n"/>
      <c r="Q396" s="17" t="n"/>
      <c r="R396" s="17" t="n"/>
      <c r="S396" s="17" t="n"/>
      <c r="T396" s="17" t="n"/>
      <c r="U396" s="17" t="n"/>
      <c r="V396" s="17" t="n"/>
      <c r="W396" s="17" t="n"/>
      <c r="X396" s="17" t="n"/>
      <c r="Y396" s="17" t="n"/>
      <c r="Z396" s="17" t="n"/>
    </row>
    <row r="397" ht="23.25" customHeight="1">
      <c r="A397" s="17" t="n"/>
      <c r="B397" s="17" t="n"/>
      <c r="C397" s="17" t="n"/>
      <c r="D397" s="17" t="n"/>
      <c r="E397" s="17" t="n"/>
      <c r="F397" s="17" t="n"/>
      <c r="G397" s="17" t="n"/>
      <c r="H397" s="17" t="n"/>
      <c r="I397" s="17" t="n"/>
      <c r="J397" s="17" t="n"/>
      <c r="K397" s="17" t="n"/>
      <c r="L397" s="17" t="n"/>
      <c r="M397" s="17" t="n"/>
      <c r="N397" s="17" t="n"/>
      <c r="O397" s="17" t="n"/>
      <c r="P397" s="17" t="n"/>
      <c r="Q397" s="17" t="n"/>
      <c r="R397" s="17" t="n"/>
      <c r="S397" s="17" t="n"/>
      <c r="T397" s="17" t="n"/>
      <c r="U397" s="17" t="n"/>
      <c r="V397" s="17" t="n"/>
      <c r="W397" s="17" t="n"/>
      <c r="X397" s="17" t="n"/>
      <c r="Y397" s="17" t="n"/>
      <c r="Z397" s="17" t="n"/>
    </row>
    <row r="398" ht="23.25" customHeight="1">
      <c r="A398" s="17" t="n"/>
      <c r="B398" s="17" t="n"/>
      <c r="C398" s="17" t="n"/>
      <c r="D398" s="17" t="n"/>
      <c r="E398" s="17" t="n"/>
      <c r="F398" s="17" t="n"/>
      <c r="G398" s="17" t="n"/>
      <c r="H398" s="17" t="n"/>
      <c r="I398" s="17" t="n"/>
      <c r="J398" s="17" t="n"/>
      <c r="K398" s="17" t="n"/>
      <c r="L398" s="17" t="n"/>
      <c r="M398" s="17" t="n"/>
      <c r="N398" s="17" t="n"/>
      <c r="O398" s="17" t="n"/>
      <c r="P398" s="17" t="n"/>
      <c r="Q398" s="17" t="n"/>
      <c r="R398" s="17" t="n"/>
      <c r="S398" s="17" t="n"/>
      <c r="T398" s="17" t="n"/>
      <c r="U398" s="17" t="n"/>
      <c r="V398" s="17" t="n"/>
      <c r="W398" s="17" t="n"/>
      <c r="X398" s="17" t="n"/>
      <c r="Y398" s="17" t="n"/>
      <c r="Z398" s="17" t="n"/>
    </row>
    <row r="399" ht="23.25" customHeight="1">
      <c r="A399" s="17" t="n"/>
      <c r="B399" s="17" t="n"/>
      <c r="C399" s="17" t="n"/>
      <c r="D399" s="17" t="n"/>
      <c r="E399" s="17" t="n"/>
      <c r="F399" s="17" t="n"/>
      <c r="G399" s="17" t="n"/>
      <c r="H399" s="17" t="n"/>
      <c r="I399" s="17" t="n"/>
      <c r="J399" s="17" t="n"/>
      <c r="K399" s="17" t="n"/>
      <c r="L399" s="17" t="n"/>
      <c r="M399" s="17" t="n"/>
      <c r="N399" s="17" t="n"/>
      <c r="O399" s="17" t="n"/>
      <c r="P399" s="17" t="n"/>
      <c r="Q399" s="17" t="n"/>
      <c r="R399" s="17" t="n"/>
      <c r="S399" s="17" t="n"/>
      <c r="T399" s="17" t="n"/>
      <c r="U399" s="17" t="n"/>
      <c r="V399" s="17" t="n"/>
      <c r="W399" s="17" t="n"/>
      <c r="X399" s="17" t="n"/>
      <c r="Y399" s="17" t="n"/>
      <c r="Z399" s="17" t="n"/>
    </row>
    <row r="400" ht="23.25" customHeight="1">
      <c r="A400" s="17" t="n"/>
      <c r="B400" s="17" t="n"/>
      <c r="C400" s="17" t="n"/>
      <c r="D400" s="17" t="n"/>
      <c r="E400" s="17" t="n"/>
      <c r="F400" s="17" t="n"/>
      <c r="G400" s="17" t="n"/>
      <c r="H400" s="17" t="n"/>
      <c r="I400" s="17" t="n"/>
      <c r="J400" s="17" t="n"/>
      <c r="K400" s="17" t="n"/>
      <c r="L400" s="17" t="n"/>
      <c r="M400" s="17" t="n"/>
      <c r="N400" s="17" t="n"/>
      <c r="O400" s="17" t="n"/>
      <c r="P400" s="17" t="n"/>
      <c r="Q400" s="17" t="n"/>
      <c r="R400" s="17" t="n"/>
      <c r="S400" s="17" t="n"/>
      <c r="T400" s="17" t="n"/>
      <c r="U400" s="17" t="n"/>
      <c r="V400" s="17" t="n"/>
      <c r="W400" s="17" t="n"/>
      <c r="X400" s="17" t="n"/>
      <c r="Y400" s="17" t="n"/>
      <c r="Z400" s="17" t="n"/>
    </row>
    <row r="401" ht="23.25" customHeight="1">
      <c r="A401" s="17" t="n"/>
      <c r="B401" s="17" t="n"/>
      <c r="C401" s="17" t="n"/>
      <c r="D401" s="17" t="n"/>
      <c r="E401" s="17" t="n"/>
      <c r="F401" s="17" t="n"/>
      <c r="G401" s="17" t="n"/>
      <c r="H401" s="17" t="n"/>
      <c r="I401" s="17" t="n"/>
      <c r="J401" s="17" t="n"/>
      <c r="K401" s="17" t="n"/>
      <c r="L401" s="17" t="n"/>
      <c r="M401" s="17" t="n"/>
      <c r="N401" s="17" t="n"/>
      <c r="O401" s="17" t="n"/>
      <c r="P401" s="17" t="n"/>
      <c r="Q401" s="17" t="n"/>
      <c r="R401" s="17" t="n"/>
      <c r="S401" s="17" t="n"/>
      <c r="T401" s="17" t="n"/>
      <c r="U401" s="17" t="n"/>
      <c r="V401" s="17" t="n"/>
      <c r="W401" s="17" t="n"/>
      <c r="X401" s="17" t="n"/>
      <c r="Y401" s="17" t="n"/>
      <c r="Z401" s="17" t="n"/>
    </row>
    <row r="402" ht="23.25" customHeight="1">
      <c r="A402" s="17" t="n"/>
      <c r="B402" s="17" t="n"/>
      <c r="C402" s="17" t="n"/>
      <c r="D402" s="17" t="n"/>
      <c r="E402" s="17" t="n"/>
      <c r="F402" s="17" t="n"/>
      <c r="G402" s="17" t="n"/>
      <c r="H402" s="17" t="n"/>
      <c r="I402" s="17" t="n"/>
      <c r="J402" s="17" t="n"/>
      <c r="K402" s="17" t="n"/>
      <c r="L402" s="17" t="n"/>
      <c r="M402" s="17" t="n"/>
      <c r="N402" s="17" t="n"/>
      <c r="O402" s="17" t="n"/>
      <c r="P402" s="17" t="n"/>
      <c r="Q402" s="17" t="n"/>
      <c r="R402" s="17" t="n"/>
      <c r="S402" s="17" t="n"/>
      <c r="T402" s="17" t="n"/>
      <c r="U402" s="17" t="n"/>
      <c r="V402" s="17" t="n"/>
      <c r="W402" s="17" t="n"/>
      <c r="X402" s="17" t="n"/>
      <c r="Y402" s="17" t="n"/>
      <c r="Z402" s="17" t="n"/>
    </row>
    <row r="403" ht="23.25" customHeight="1">
      <c r="A403" s="17" t="n"/>
      <c r="B403" s="17" t="n"/>
      <c r="C403" s="17" t="n"/>
      <c r="D403" s="17" t="n"/>
      <c r="E403" s="17" t="n"/>
      <c r="F403" s="17" t="n"/>
      <c r="G403" s="17" t="n"/>
      <c r="H403" s="17" t="n"/>
      <c r="I403" s="17" t="n"/>
      <c r="J403" s="17" t="n"/>
      <c r="K403" s="17" t="n"/>
      <c r="L403" s="17" t="n"/>
      <c r="M403" s="17" t="n"/>
      <c r="N403" s="17" t="n"/>
      <c r="O403" s="17" t="n"/>
      <c r="P403" s="17" t="n"/>
      <c r="Q403" s="17" t="n"/>
      <c r="R403" s="17" t="n"/>
      <c r="S403" s="17" t="n"/>
      <c r="T403" s="17" t="n"/>
      <c r="U403" s="17" t="n"/>
      <c r="V403" s="17" t="n"/>
      <c r="W403" s="17" t="n"/>
      <c r="X403" s="17" t="n"/>
      <c r="Y403" s="17" t="n"/>
      <c r="Z403" s="17" t="n"/>
    </row>
    <row r="404" ht="23.25" customHeight="1">
      <c r="A404" s="17" t="n"/>
      <c r="B404" s="17" t="n"/>
      <c r="C404" s="17" t="n"/>
      <c r="D404" s="17" t="n"/>
      <c r="E404" s="17" t="n"/>
      <c r="F404" s="17" t="n"/>
      <c r="G404" s="17" t="n"/>
      <c r="H404" s="17" t="n"/>
      <c r="I404" s="17" t="n"/>
      <c r="J404" s="17" t="n"/>
      <c r="K404" s="17" t="n"/>
      <c r="L404" s="17" t="n"/>
      <c r="M404" s="17" t="n"/>
      <c r="N404" s="17" t="n"/>
      <c r="O404" s="17" t="n"/>
      <c r="P404" s="17" t="n"/>
      <c r="Q404" s="17" t="n"/>
      <c r="R404" s="17" t="n"/>
      <c r="S404" s="17" t="n"/>
      <c r="T404" s="17" t="n"/>
      <c r="U404" s="17" t="n"/>
      <c r="V404" s="17" t="n"/>
      <c r="W404" s="17" t="n"/>
      <c r="X404" s="17" t="n"/>
      <c r="Y404" s="17" t="n"/>
      <c r="Z404" s="17" t="n"/>
    </row>
    <row r="405" ht="23.25" customHeight="1">
      <c r="A405" s="17" t="n"/>
      <c r="B405" s="17" t="n"/>
      <c r="C405" s="17" t="n"/>
      <c r="D405" s="17" t="n"/>
      <c r="E405" s="17" t="n"/>
      <c r="F405" s="17" t="n"/>
      <c r="G405" s="17" t="n"/>
      <c r="H405" s="17" t="n"/>
      <c r="I405" s="17" t="n"/>
      <c r="J405" s="17" t="n"/>
      <c r="K405" s="17" t="n"/>
      <c r="L405" s="17" t="n"/>
      <c r="M405" s="17" t="n"/>
      <c r="N405" s="17" t="n"/>
      <c r="O405" s="17" t="n"/>
      <c r="P405" s="17" t="n"/>
      <c r="Q405" s="17" t="n"/>
      <c r="R405" s="17" t="n"/>
      <c r="S405" s="17" t="n"/>
      <c r="T405" s="17" t="n"/>
      <c r="U405" s="17" t="n"/>
      <c r="V405" s="17" t="n"/>
      <c r="W405" s="17" t="n"/>
      <c r="X405" s="17" t="n"/>
      <c r="Y405" s="17" t="n"/>
      <c r="Z405" s="17" t="n"/>
    </row>
    <row r="406" ht="23.25" customHeight="1">
      <c r="A406" s="17" t="n"/>
      <c r="B406" s="17" t="n"/>
      <c r="C406" s="17" t="n"/>
      <c r="D406" s="17" t="n"/>
      <c r="E406" s="17" t="n"/>
      <c r="F406" s="17" t="n"/>
      <c r="G406" s="17" t="n"/>
      <c r="H406" s="17" t="n"/>
      <c r="I406" s="17" t="n"/>
      <c r="J406" s="17" t="n"/>
      <c r="K406" s="17" t="n"/>
      <c r="L406" s="17" t="n"/>
      <c r="M406" s="17" t="n"/>
      <c r="N406" s="17" t="n"/>
      <c r="O406" s="17" t="n"/>
      <c r="P406" s="17" t="n"/>
      <c r="Q406" s="17" t="n"/>
      <c r="R406" s="17" t="n"/>
      <c r="S406" s="17" t="n"/>
      <c r="T406" s="17" t="n"/>
      <c r="U406" s="17" t="n"/>
      <c r="V406" s="17" t="n"/>
      <c r="W406" s="17" t="n"/>
      <c r="X406" s="17" t="n"/>
      <c r="Y406" s="17" t="n"/>
      <c r="Z406" s="17" t="n"/>
    </row>
    <row r="407" ht="23.25" customHeight="1">
      <c r="A407" s="17" t="n"/>
      <c r="B407" s="17" t="n"/>
      <c r="C407" s="17" t="n"/>
      <c r="D407" s="17" t="n"/>
      <c r="E407" s="17" t="n"/>
      <c r="F407" s="17" t="n"/>
      <c r="G407" s="17" t="n"/>
      <c r="H407" s="17" t="n"/>
      <c r="I407" s="17" t="n"/>
      <c r="J407" s="17" t="n"/>
      <c r="K407" s="17" t="n"/>
      <c r="L407" s="17" t="n"/>
      <c r="M407" s="17" t="n"/>
      <c r="N407" s="17" t="n"/>
      <c r="O407" s="17" t="n"/>
      <c r="P407" s="17" t="n"/>
      <c r="Q407" s="17" t="n"/>
      <c r="R407" s="17" t="n"/>
      <c r="S407" s="17" t="n"/>
      <c r="T407" s="17" t="n"/>
      <c r="U407" s="17" t="n"/>
      <c r="V407" s="17" t="n"/>
      <c r="W407" s="17" t="n"/>
      <c r="X407" s="17" t="n"/>
      <c r="Y407" s="17" t="n"/>
      <c r="Z407" s="17" t="n"/>
    </row>
    <row r="408" ht="23.25" customHeight="1">
      <c r="A408" s="17" t="n"/>
      <c r="B408" s="17" t="n"/>
      <c r="C408" s="17" t="n"/>
      <c r="D408" s="17" t="n"/>
      <c r="E408" s="17" t="n"/>
      <c r="F408" s="17" t="n"/>
      <c r="G408" s="17" t="n"/>
      <c r="H408" s="17" t="n"/>
      <c r="I408" s="17" t="n"/>
      <c r="J408" s="17" t="n"/>
      <c r="K408" s="17" t="n"/>
      <c r="L408" s="17" t="n"/>
      <c r="M408" s="17" t="n"/>
      <c r="N408" s="17" t="n"/>
      <c r="O408" s="17" t="n"/>
      <c r="P408" s="17" t="n"/>
      <c r="Q408" s="17" t="n"/>
      <c r="R408" s="17" t="n"/>
      <c r="S408" s="17" t="n"/>
      <c r="T408" s="17" t="n"/>
      <c r="U408" s="17" t="n"/>
      <c r="V408" s="17" t="n"/>
      <c r="W408" s="17" t="n"/>
      <c r="X408" s="17" t="n"/>
      <c r="Y408" s="17" t="n"/>
      <c r="Z408" s="17" t="n"/>
    </row>
    <row r="409" ht="23.25" customHeight="1">
      <c r="A409" s="17" t="n"/>
      <c r="B409" s="17" t="n"/>
      <c r="C409" s="17" t="n"/>
      <c r="D409" s="17" t="n"/>
      <c r="E409" s="17" t="n"/>
      <c r="F409" s="17" t="n"/>
      <c r="G409" s="17" t="n"/>
      <c r="H409" s="17" t="n"/>
      <c r="I409" s="17" t="n"/>
      <c r="J409" s="17" t="n"/>
      <c r="K409" s="17" t="n"/>
      <c r="L409" s="17" t="n"/>
      <c r="M409" s="17" t="n"/>
      <c r="N409" s="17" t="n"/>
      <c r="O409" s="17" t="n"/>
      <c r="P409" s="17" t="n"/>
      <c r="Q409" s="17" t="n"/>
      <c r="R409" s="17" t="n"/>
      <c r="S409" s="17" t="n"/>
      <c r="T409" s="17" t="n"/>
      <c r="U409" s="17" t="n"/>
      <c r="V409" s="17" t="n"/>
      <c r="W409" s="17" t="n"/>
      <c r="X409" s="17" t="n"/>
      <c r="Y409" s="17" t="n"/>
      <c r="Z409" s="17" t="n"/>
    </row>
    <row r="410" ht="23.25" customHeight="1">
      <c r="A410" s="17" t="n"/>
      <c r="B410" s="17" t="n"/>
      <c r="C410" s="17" t="n"/>
      <c r="D410" s="17" t="n"/>
      <c r="E410" s="17" t="n"/>
      <c r="F410" s="17" t="n"/>
      <c r="G410" s="17" t="n"/>
      <c r="H410" s="17" t="n"/>
      <c r="I410" s="17" t="n"/>
      <c r="J410" s="17" t="n"/>
      <c r="K410" s="17" t="n"/>
      <c r="L410" s="17" t="n"/>
      <c r="M410" s="17" t="n"/>
      <c r="N410" s="17" t="n"/>
      <c r="O410" s="17" t="n"/>
      <c r="P410" s="17" t="n"/>
      <c r="Q410" s="17" t="n"/>
      <c r="R410" s="17" t="n"/>
      <c r="S410" s="17" t="n"/>
      <c r="T410" s="17" t="n"/>
      <c r="U410" s="17" t="n"/>
      <c r="V410" s="17" t="n"/>
      <c r="W410" s="17" t="n"/>
      <c r="X410" s="17" t="n"/>
      <c r="Y410" s="17" t="n"/>
      <c r="Z410" s="17" t="n"/>
    </row>
    <row r="411" ht="23.25" customHeight="1">
      <c r="A411" s="17" t="n"/>
      <c r="B411" s="17" t="n"/>
      <c r="C411" s="17" t="n"/>
      <c r="D411" s="17" t="n"/>
      <c r="E411" s="17" t="n"/>
      <c r="F411" s="17" t="n"/>
      <c r="G411" s="17" t="n"/>
      <c r="H411" s="17" t="n"/>
      <c r="I411" s="17" t="n"/>
      <c r="J411" s="17" t="n"/>
      <c r="K411" s="17" t="n"/>
      <c r="L411" s="17" t="n"/>
      <c r="M411" s="17" t="n"/>
      <c r="N411" s="17" t="n"/>
      <c r="O411" s="17" t="n"/>
      <c r="P411" s="17" t="n"/>
      <c r="Q411" s="17" t="n"/>
      <c r="R411" s="17" t="n"/>
      <c r="S411" s="17" t="n"/>
      <c r="T411" s="17" t="n"/>
      <c r="U411" s="17" t="n"/>
      <c r="V411" s="17" t="n"/>
      <c r="W411" s="17" t="n"/>
      <c r="X411" s="17" t="n"/>
      <c r="Y411" s="17" t="n"/>
      <c r="Z411" s="17" t="n"/>
    </row>
    <row r="412" ht="23.25" customHeight="1">
      <c r="A412" s="17" t="n"/>
      <c r="B412" s="17" t="n"/>
      <c r="C412" s="17" t="n"/>
      <c r="D412" s="17" t="n"/>
      <c r="E412" s="17" t="n"/>
      <c r="F412" s="17" t="n"/>
      <c r="G412" s="17" t="n"/>
      <c r="H412" s="17" t="n"/>
      <c r="I412" s="17" t="n"/>
      <c r="J412" s="17" t="n"/>
      <c r="K412" s="17" t="n"/>
      <c r="L412" s="17" t="n"/>
      <c r="M412" s="17" t="n"/>
      <c r="N412" s="17" t="n"/>
      <c r="O412" s="17" t="n"/>
      <c r="P412" s="17" t="n"/>
      <c r="Q412" s="17" t="n"/>
      <c r="R412" s="17" t="n"/>
      <c r="S412" s="17" t="n"/>
      <c r="T412" s="17" t="n"/>
      <c r="U412" s="17" t="n"/>
      <c r="V412" s="17" t="n"/>
      <c r="W412" s="17" t="n"/>
      <c r="X412" s="17" t="n"/>
      <c r="Y412" s="17" t="n"/>
      <c r="Z412" s="17" t="n"/>
    </row>
    <row r="413" ht="23.25" customHeight="1">
      <c r="A413" s="17" t="n"/>
      <c r="B413" s="17" t="n"/>
      <c r="C413" s="17" t="n"/>
      <c r="D413" s="17" t="n"/>
      <c r="E413" s="17" t="n"/>
      <c r="F413" s="17" t="n"/>
      <c r="G413" s="17" t="n"/>
      <c r="H413" s="17" t="n"/>
      <c r="I413" s="17" t="n"/>
      <c r="J413" s="17" t="n"/>
      <c r="K413" s="17" t="n"/>
      <c r="L413" s="17" t="n"/>
      <c r="M413" s="17" t="n"/>
      <c r="N413" s="17" t="n"/>
      <c r="O413" s="17" t="n"/>
      <c r="P413" s="17" t="n"/>
      <c r="Q413" s="17" t="n"/>
      <c r="R413" s="17" t="n"/>
      <c r="S413" s="17" t="n"/>
      <c r="T413" s="17" t="n"/>
      <c r="U413" s="17" t="n"/>
      <c r="V413" s="17" t="n"/>
      <c r="W413" s="17" t="n"/>
      <c r="X413" s="17" t="n"/>
      <c r="Y413" s="17" t="n"/>
      <c r="Z413" s="17" t="n"/>
    </row>
    <row r="414" ht="23.25" customHeight="1">
      <c r="A414" s="17" t="n"/>
      <c r="B414" s="17" t="n"/>
      <c r="C414" s="17" t="n"/>
      <c r="D414" s="17" t="n"/>
      <c r="E414" s="17" t="n"/>
      <c r="F414" s="17" t="n"/>
      <c r="G414" s="17" t="n"/>
      <c r="H414" s="17" t="n"/>
      <c r="I414" s="17" t="n"/>
      <c r="J414" s="17" t="n"/>
      <c r="K414" s="17" t="n"/>
      <c r="L414" s="17" t="n"/>
      <c r="M414" s="17" t="n"/>
      <c r="N414" s="17" t="n"/>
      <c r="O414" s="17" t="n"/>
      <c r="P414" s="17" t="n"/>
      <c r="Q414" s="17" t="n"/>
      <c r="R414" s="17" t="n"/>
      <c r="S414" s="17" t="n"/>
      <c r="T414" s="17" t="n"/>
      <c r="U414" s="17" t="n"/>
      <c r="V414" s="17" t="n"/>
      <c r="W414" s="17" t="n"/>
      <c r="X414" s="17" t="n"/>
      <c r="Y414" s="17" t="n"/>
      <c r="Z414" s="17" t="n"/>
    </row>
    <row r="415" ht="23.25" customHeight="1">
      <c r="A415" s="17" t="n"/>
      <c r="B415" s="17" t="n"/>
      <c r="C415" s="17" t="n"/>
      <c r="D415" s="17" t="n"/>
      <c r="E415" s="17" t="n"/>
      <c r="F415" s="17" t="n"/>
      <c r="G415" s="17" t="n"/>
      <c r="H415" s="17" t="n"/>
      <c r="I415" s="17" t="n"/>
      <c r="J415" s="17" t="n"/>
      <c r="K415" s="17" t="n"/>
      <c r="L415" s="17" t="n"/>
      <c r="M415" s="17" t="n"/>
      <c r="N415" s="17" t="n"/>
      <c r="O415" s="17" t="n"/>
      <c r="P415" s="17" t="n"/>
      <c r="Q415" s="17" t="n"/>
      <c r="R415" s="17" t="n"/>
      <c r="S415" s="17" t="n"/>
      <c r="T415" s="17" t="n"/>
      <c r="U415" s="17" t="n"/>
      <c r="V415" s="17" t="n"/>
      <c r="W415" s="17" t="n"/>
      <c r="X415" s="17" t="n"/>
      <c r="Y415" s="17" t="n"/>
      <c r="Z415" s="17" t="n"/>
    </row>
    <row r="416" ht="23.25" customHeight="1">
      <c r="A416" s="17" t="n"/>
      <c r="B416" s="17" t="n"/>
      <c r="C416" s="17" t="n"/>
      <c r="D416" s="17" t="n"/>
      <c r="E416" s="17" t="n"/>
      <c r="F416" s="17" t="n"/>
      <c r="G416" s="17" t="n"/>
      <c r="H416" s="17" t="n"/>
      <c r="I416" s="17" t="n"/>
      <c r="J416" s="17" t="n"/>
      <c r="K416" s="17" t="n"/>
      <c r="L416" s="17" t="n"/>
      <c r="M416" s="17" t="n"/>
      <c r="N416" s="17" t="n"/>
      <c r="O416" s="17" t="n"/>
      <c r="P416" s="17" t="n"/>
      <c r="Q416" s="17" t="n"/>
      <c r="R416" s="17" t="n"/>
      <c r="S416" s="17" t="n"/>
      <c r="T416" s="17" t="n"/>
      <c r="U416" s="17" t="n"/>
      <c r="V416" s="17" t="n"/>
      <c r="W416" s="17" t="n"/>
      <c r="X416" s="17" t="n"/>
      <c r="Y416" s="17" t="n"/>
      <c r="Z416" s="17" t="n"/>
    </row>
    <row r="417" ht="23.25" customHeight="1">
      <c r="A417" s="17" t="n"/>
      <c r="B417" s="17" t="n"/>
      <c r="C417" s="17" t="n"/>
      <c r="D417" s="17" t="n"/>
      <c r="E417" s="17" t="n"/>
      <c r="F417" s="17" t="n"/>
      <c r="G417" s="17" t="n"/>
      <c r="H417" s="17" t="n"/>
      <c r="I417" s="17" t="n"/>
      <c r="J417" s="17" t="n"/>
      <c r="K417" s="17" t="n"/>
      <c r="L417" s="17" t="n"/>
      <c r="M417" s="17" t="n"/>
      <c r="N417" s="17" t="n"/>
      <c r="O417" s="17" t="n"/>
      <c r="P417" s="17" t="n"/>
      <c r="Q417" s="17" t="n"/>
      <c r="R417" s="17" t="n"/>
      <c r="S417" s="17" t="n"/>
      <c r="T417" s="17" t="n"/>
      <c r="U417" s="17" t="n"/>
      <c r="V417" s="17" t="n"/>
      <c r="W417" s="17" t="n"/>
      <c r="X417" s="17" t="n"/>
      <c r="Y417" s="17" t="n"/>
      <c r="Z417" s="17" t="n"/>
    </row>
    <row r="418" ht="23.25" customHeight="1">
      <c r="A418" s="17" t="n"/>
      <c r="B418" s="17" t="n"/>
      <c r="C418" s="17" t="n"/>
      <c r="D418" s="17" t="n"/>
      <c r="E418" s="17" t="n"/>
      <c r="F418" s="17" t="n"/>
      <c r="G418" s="17" t="n"/>
      <c r="H418" s="17" t="n"/>
      <c r="I418" s="17" t="n"/>
      <c r="J418" s="17" t="n"/>
      <c r="K418" s="17" t="n"/>
      <c r="L418" s="17" t="n"/>
      <c r="M418" s="17" t="n"/>
      <c r="N418" s="17" t="n"/>
      <c r="O418" s="17" t="n"/>
      <c r="P418" s="17" t="n"/>
      <c r="Q418" s="17" t="n"/>
      <c r="R418" s="17" t="n"/>
      <c r="S418" s="17" t="n"/>
      <c r="T418" s="17" t="n"/>
      <c r="U418" s="17" t="n"/>
      <c r="V418" s="17" t="n"/>
      <c r="W418" s="17" t="n"/>
      <c r="X418" s="17" t="n"/>
      <c r="Y418" s="17" t="n"/>
      <c r="Z418" s="17" t="n"/>
    </row>
    <row r="419" ht="23.25" customHeight="1">
      <c r="A419" s="17" t="n"/>
      <c r="B419" s="17" t="n"/>
      <c r="C419" s="17" t="n"/>
      <c r="D419" s="17" t="n"/>
      <c r="E419" s="17" t="n"/>
      <c r="F419" s="17" t="n"/>
      <c r="G419" s="17" t="n"/>
      <c r="H419" s="17" t="n"/>
      <c r="I419" s="17" t="n"/>
      <c r="J419" s="17" t="n"/>
      <c r="K419" s="17" t="n"/>
      <c r="L419" s="17" t="n"/>
      <c r="M419" s="17" t="n"/>
      <c r="N419" s="17" t="n"/>
      <c r="O419" s="17" t="n"/>
      <c r="P419" s="17" t="n"/>
      <c r="Q419" s="17" t="n"/>
      <c r="R419" s="17" t="n"/>
      <c r="S419" s="17" t="n"/>
      <c r="T419" s="17" t="n"/>
      <c r="U419" s="17" t="n"/>
      <c r="V419" s="17" t="n"/>
      <c r="W419" s="17" t="n"/>
      <c r="X419" s="17" t="n"/>
      <c r="Y419" s="17" t="n"/>
      <c r="Z419" s="17" t="n"/>
    </row>
    <row r="420" ht="23.25" customHeight="1">
      <c r="A420" s="17" t="n"/>
      <c r="B420" s="17" t="n"/>
      <c r="C420" s="17" t="n"/>
      <c r="D420" s="17" t="n"/>
      <c r="E420" s="17" t="n"/>
      <c r="F420" s="17" t="n"/>
      <c r="G420" s="17" t="n"/>
      <c r="H420" s="17" t="n"/>
      <c r="I420" s="17" t="n"/>
      <c r="J420" s="17" t="n"/>
      <c r="K420" s="17" t="n"/>
      <c r="L420" s="17" t="n"/>
      <c r="M420" s="17" t="n"/>
      <c r="N420" s="17" t="n"/>
      <c r="O420" s="17" t="n"/>
      <c r="P420" s="17" t="n"/>
      <c r="Q420" s="17" t="n"/>
      <c r="R420" s="17" t="n"/>
      <c r="S420" s="17" t="n"/>
      <c r="T420" s="17" t="n"/>
      <c r="U420" s="17" t="n"/>
      <c r="V420" s="17" t="n"/>
      <c r="W420" s="17" t="n"/>
      <c r="X420" s="17" t="n"/>
      <c r="Y420" s="17" t="n"/>
      <c r="Z420" s="17" t="n"/>
    </row>
    <row r="421" ht="23.25" customHeight="1">
      <c r="A421" s="17" t="n"/>
      <c r="B421" s="17" t="n"/>
      <c r="C421" s="17" t="n"/>
      <c r="D421" s="17" t="n"/>
      <c r="E421" s="17" t="n"/>
      <c r="F421" s="17" t="n"/>
      <c r="G421" s="17" t="n"/>
      <c r="H421" s="17" t="n"/>
      <c r="I421" s="17" t="n"/>
      <c r="J421" s="17" t="n"/>
      <c r="K421" s="17" t="n"/>
      <c r="L421" s="17" t="n"/>
      <c r="M421" s="17" t="n"/>
      <c r="N421" s="17" t="n"/>
      <c r="O421" s="17" t="n"/>
      <c r="P421" s="17" t="n"/>
      <c r="Q421" s="17" t="n"/>
      <c r="R421" s="17" t="n"/>
      <c r="S421" s="17" t="n"/>
      <c r="T421" s="17" t="n"/>
      <c r="U421" s="17" t="n"/>
      <c r="V421" s="17" t="n"/>
      <c r="W421" s="17" t="n"/>
      <c r="X421" s="17" t="n"/>
      <c r="Y421" s="17" t="n"/>
      <c r="Z421" s="17" t="n"/>
    </row>
    <row r="422" ht="23.25" customHeight="1">
      <c r="A422" s="17" t="n"/>
      <c r="B422" s="17" t="n"/>
      <c r="C422" s="17" t="n"/>
      <c r="D422" s="17" t="n"/>
      <c r="E422" s="17" t="n"/>
      <c r="F422" s="17" t="n"/>
      <c r="G422" s="17" t="n"/>
      <c r="H422" s="17" t="n"/>
      <c r="I422" s="17" t="n"/>
      <c r="J422" s="17" t="n"/>
      <c r="K422" s="17" t="n"/>
      <c r="L422" s="17" t="n"/>
      <c r="M422" s="17" t="n"/>
      <c r="N422" s="17" t="n"/>
      <c r="O422" s="17" t="n"/>
      <c r="P422" s="17" t="n"/>
      <c r="Q422" s="17" t="n"/>
      <c r="R422" s="17" t="n"/>
      <c r="S422" s="17" t="n"/>
      <c r="T422" s="17" t="n"/>
      <c r="U422" s="17" t="n"/>
      <c r="V422" s="17" t="n"/>
      <c r="W422" s="17" t="n"/>
      <c r="X422" s="17" t="n"/>
      <c r="Y422" s="17" t="n"/>
      <c r="Z422" s="17" t="n"/>
    </row>
    <row r="423" ht="23.25" customHeight="1">
      <c r="A423" s="17" t="n"/>
      <c r="B423" s="17" t="n"/>
      <c r="C423" s="17" t="n"/>
      <c r="D423" s="17" t="n"/>
      <c r="E423" s="17" t="n"/>
      <c r="F423" s="17" t="n"/>
      <c r="G423" s="17" t="n"/>
      <c r="H423" s="17" t="n"/>
      <c r="I423" s="17" t="n"/>
      <c r="J423" s="17" t="n"/>
      <c r="K423" s="17" t="n"/>
      <c r="L423" s="17" t="n"/>
      <c r="M423" s="17" t="n"/>
      <c r="N423" s="17" t="n"/>
      <c r="O423" s="17" t="n"/>
      <c r="P423" s="17" t="n"/>
      <c r="Q423" s="17" t="n"/>
      <c r="R423" s="17" t="n"/>
      <c r="S423" s="17" t="n"/>
      <c r="T423" s="17" t="n"/>
      <c r="U423" s="17" t="n"/>
      <c r="V423" s="17" t="n"/>
      <c r="W423" s="17" t="n"/>
      <c r="X423" s="17" t="n"/>
      <c r="Y423" s="17" t="n"/>
      <c r="Z423" s="17" t="n"/>
    </row>
    <row r="424" ht="23.25" customHeight="1">
      <c r="A424" s="17" t="n"/>
      <c r="B424" s="17" t="n"/>
      <c r="C424" s="17" t="n"/>
      <c r="D424" s="17" t="n"/>
      <c r="E424" s="17" t="n"/>
      <c r="F424" s="17" t="n"/>
      <c r="G424" s="17" t="n"/>
      <c r="H424" s="17" t="n"/>
      <c r="I424" s="17" t="n"/>
      <c r="J424" s="17" t="n"/>
      <c r="K424" s="17" t="n"/>
      <c r="L424" s="17" t="n"/>
      <c r="M424" s="17" t="n"/>
      <c r="N424" s="17" t="n"/>
      <c r="O424" s="17" t="n"/>
      <c r="P424" s="17" t="n"/>
      <c r="Q424" s="17" t="n"/>
      <c r="R424" s="17" t="n"/>
      <c r="S424" s="17" t="n"/>
      <c r="T424" s="17" t="n"/>
      <c r="U424" s="17" t="n"/>
      <c r="V424" s="17" t="n"/>
      <c r="W424" s="17" t="n"/>
      <c r="X424" s="17" t="n"/>
      <c r="Y424" s="17" t="n"/>
      <c r="Z424" s="17" t="n"/>
    </row>
    <row r="425" ht="23.25" customHeight="1">
      <c r="A425" s="17" t="n"/>
      <c r="B425" s="17" t="n"/>
      <c r="C425" s="17" t="n"/>
      <c r="D425" s="17" t="n"/>
      <c r="E425" s="17" t="n"/>
      <c r="F425" s="17" t="n"/>
      <c r="G425" s="17" t="n"/>
      <c r="H425" s="17" t="n"/>
      <c r="I425" s="17" t="n"/>
      <c r="J425" s="17" t="n"/>
      <c r="K425" s="17" t="n"/>
      <c r="L425" s="17" t="n"/>
      <c r="M425" s="17" t="n"/>
      <c r="N425" s="17" t="n"/>
      <c r="O425" s="17" t="n"/>
      <c r="P425" s="17" t="n"/>
      <c r="Q425" s="17" t="n"/>
      <c r="R425" s="17" t="n"/>
      <c r="S425" s="17" t="n"/>
      <c r="T425" s="17" t="n"/>
      <c r="U425" s="17" t="n"/>
      <c r="V425" s="17" t="n"/>
      <c r="W425" s="17" t="n"/>
      <c r="X425" s="17" t="n"/>
      <c r="Y425" s="17" t="n"/>
      <c r="Z425" s="17" t="n"/>
    </row>
    <row r="426" ht="23.25" customHeight="1">
      <c r="A426" s="17" t="n"/>
      <c r="B426" s="17" t="n"/>
      <c r="C426" s="17" t="n"/>
      <c r="D426" s="17" t="n"/>
      <c r="E426" s="17" t="n"/>
      <c r="F426" s="17" t="n"/>
      <c r="G426" s="17" t="n"/>
      <c r="H426" s="17" t="n"/>
      <c r="I426" s="17" t="n"/>
      <c r="J426" s="17" t="n"/>
      <c r="K426" s="17" t="n"/>
      <c r="L426" s="17" t="n"/>
      <c r="M426" s="17" t="n"/>
      <c r="N426" s="17" t="n"/>
      <c r="O426" s="17" t="n"/>
      <c r="P426" s="17" t="n"/>
      <c r="Q426" s="17" t="n"/>
      <c r="R426" s="17" t="n"/>
      <c r="S426" s="17" t="n"/>
      <c r="T426" s="17" t="n"/>
      <c r="U426" s="17" t="n"/>
      <c r="V426" s="17" t="n"/>
      <c r="W426" s="17" t="n"/>
      <c r="X426" s="17" t="n"/>
      <c r="Y426" s="17" t="n"/>
      <c r="Z426" s="17" t="n"/>
    </row>
    <row r="427" ht="23.25" customHeight="1">
      <c r="A427" s="17" t="n"/>
      <c r="B427" s="17" t="n"/>
      <c r="C427" s="17" t="n"/>
      <c r="D427" s="17" t="n"/>
      <c r="E427" s="17" t="n"/>
      <c r="F427" s="17" t="n"/>
      <c r="G427" s="17" t="n"/>
      <c r="H427" s="17" t="n"/>
      <c r="I427" s="17" t="n"/>
      <c r="J427" s="17" t="n"/>
      <c r="K427" s="17" t="n"/>
      <c r="L427" s="17" t="n"/>
      <c r="M427" s="17" t="n"/>
      <c r="N427" s="17" t="n"/>
      <c r="O427" s="17" t="n"/>
      <c r="P427" s="17" t="n"/>
      <c r="Q427" s="17" t="n"/>
      <c r="R427" s="17" t="n"/>
      <c r="S427" s="17" t="n"/>
      <c r="T427" s="17" t="n"/>
      <c r="U427" s="17" t="n"/>
      <c r="V427" s="17" t="n"/>
      <c r="W427" s="17" t="n"/>
      <c r="X427" s="17" t="n"/>
      <c r="Y427" s="17" t="n"/>
      <c r="Z427" s="17" t="n"/>
    </row>
    <row r="428" ht="23.25" customHeight="1">
      <c r="A428" s="17" t="n"/>
      <c r="B428" s="17" t="n"/>
      <c r="C428" s="17" t="n"/>
      <c r="D428" s="17" t="n"/>
      <c r="E428" s="17" t="n"/>
      <c r="F428" s="17" t="n"/>
      <c r="G428" s="17" t="n"/>
      <c r="H428" s="17" t="n"/>
      <c r="I428" s="17" t="n"/>
      <c r="J428" s="17" t="n"/>
      <c r="K428" s="17" t="n"/>
      <c r="L428" s="17" t="n"/>
      <c r="M428" s="17" t="n"/>
      <c r="N428" s="17" t="n"/>
      <c r="O428" s="17" t="n"/>
      <c r="P428" s="17" t="n"/>
      <c r="Q428" s="17" t="n"/>
      <c r="R428" s="17" t="n"/>
      <c r="S428" s="17" t="n"/>
      <c r="T428" s="17" t="n"/>
      <c r="U428" s="17" t="n"/>
      <c r="V428" s="17" t="n"/>
      <c r="W428" s="17" t="n"/>
      <c r="X428" s="17" t="n"/>
      <c r="Y428" s="17" t="n"/>
      <c r="Z428" s="17" t="n"/>
    </row>
    <row r="429" ht="23.25" customHeight="1">
      <c r="A429" s="17" t="n"/>
      <c r="B429" s="17" t="n"/>
      <c r="C429" s="17" t="n"/>
      <c r="D429" s="17" t="n"/>
      <c r="E429" s="17" t="n"/>
      <c r="F429" s="17" t="n"/>
      <c r="G429" s="17" t="n"/>
      <c r="H429" s="17" t="n"/>
      <c r="I429" s="17" t="n"/>
      <c r="J429" s="17" t="n"/>
      <c r="K429" s="17" t="n"/>
      <c r="L429" s="17" t="n"/>
      <c r="M429" s="17" t="n"/>
      <c r="N429" s="17" t="n"/>
      <c r="O429" s="17" t="n"/>
      <c r="P429" s="17" t="n"/>
      <c r="Q429" s="17" t="n"/>
      <c r="R429" s="17" t="n"/>
      <c r="S429" s="17" t="n"/>
      <c r="T429" s="17" t="n"/>
      <c r="U429" s="17" t="n"/>
      <c r="V429" s="17" t="n"/>
      <c r="W429" s="17" t="n"/>
      <c r="X429" s="17" t="n"/>
      <c r="Y429" s="17" t="n"/>
      <c r="Z429" s="17" t="n"/>
    </row>
    <row r="430" ht="23.25" customHeight="1">
      <c r="A430" s="17" t="n"/>
      <c r="B430" s="17" t="n"/>
      <c r="C430" s="17" t="n"/>
      <c r="D430" s="17" t="n"/>
      <c r="E430" s="17" t="n"/>
      <c r="F430" s="17" t="n"/>
      <c r="G430" s="17" t="n"/>
      <c r="H430" s="17" t="n"/>
      <c r="I430" s="17" t="n"/>
      <c r="J430" s="17" t="n"/>
      <c r="K430" s="17" t="n"/>
      <c r="L430" s="17" t="n"/>
      <c r="M430" s="17" t="n"/>
      <c r="N430" s="17" t="n"/>
      <c r="O430" s="17" t="n"/>
      <c r="P430" s="17" t="n"/>
      <c r="Q430" s="17" t="n"/>
      <c r="R430" s="17" t="n"/>
      <c r="S430" s="17" t="n"/>
      <c r="T430" s="17" t="n"/>
      <c r="U430" s="17" t="n"/>
      <c r="V430" s="17" t="n"/>
      <c r="W430" s="17" t="n"/>
      <c r="X430" s="17" t="n"/>
      <c r="Y430" s="17" t="n"/>
      <c r="Z430" s="17" t="n"/>
    </row>
    <row r="431" ht="23.25" customHeight="1">
      <c r="A431" s="17" t="n"/>
      <c r="B431" s="17" t="n"/>
      <c r="C431" s="17" t="n"/>
      <c r="D431" s="17" t="n"/>
      <c r="E431" s="17" t="n"/>
      <c r="F431" s="17" t="n"/>
      <c r="G431" s="17" t="n"/>
      <c r="H431" s="17" t="n"/>
      <c r="I431" s="17" t="n"/>
      <c r="J431" s="17" t="n"/>
      <c r="K431" s="17" t="n"/>
      <c r="L431" s="17" t="n"/>
      <c r="M431" s="17" t="n"/>
      <c r="N431" s="17" t="n"/>
      <c r="O431" s="17" t="n"/>
      <c r="P431" s="17" t="n"/>
      <c r="Q431" s="17" t="n"/>
      <c r="R431" s="17" t="n"/>
      <c r="S431" s="17" t="n"/>
      <c r="T431" s="17" t="n"/>
      <c r="U431" s="17" t="n"/>
      <c r="V431" s="17" t="n"/>
      <c r="W431" s="17" t="n"/>
      <c r="X431" s="17" t="n"/>
      <c r="Y431" s="17" t="n"/>
      <c r="Z431" s="17" t="n"/>
    </row>
    <row r="432" ht="23.25" customHeight="1">
      <c r="A432" s="17" t="n"/>
      <c r="B432" s="17" t="n"/>
      <c r="C432" s="17" t="n"/>
      <c r="D432" s="17" t="n"/>
      <c r="E432" s="17" t="n"/>
      <c r="F432" s="17" t="n"/>
      <c r="G432" s="17" t="n"/>
      <c r="H432" s="17" t="n"/>
      <c r="I432" s="17" t="n"/>
      <c r="J432" s="17" t="n"/>
      <c r="K432" s="17" t="n"/>
      <c r="L432" s="17" t="n"/>
      <c r="M432" s="17" t="n"/>
      <c r="N432" s="17" t="n"/>
      <c r="O432" s="17" t="n"/>
      <c r="P432" s="17" t="n"/>
      <c r="Q432" s="17" t="n"/>
      <c r="R432" s="17" t="n"/>
      <c r="S432" s="17" t="n"/>
      <c r="T432" s="17" t="n"/>
      <c r="U432" s="17" t="n"/>
      <c r="V432" s="17" t="n"/>
      <c r="W432" s="17" t="n"/>
      <c r="X432" s="17" t="n"/>
      <c r="Y432" s="17" t="n"/>
      <c r="Z432" s="17" t="n"/>
    </row>
    <row r="433" ht="23.25" customHeight="1">
      <c r="A433" s="17" t="n"/>
      <c r="B433" s="17" t="n"/>
      <c r="C433" s="17" t="n"/>
      <c r="D433" s="17" t="n"/>
      <c r="E433" s="17" t="n"/>
      <c r="F433" s="17" t="n"/>
      <c r="G433" s="17" t="n"/>
      <c r="H433" s="17" t="n"/>
      <c r="I433" s="17" t="n"/>
      <c r="J433" s="17" t="n"/>
      <c r="K433" s="17" t="n"/>
      <c r="L433" s="17" t="n"/>
      <c r="M433" s="17" t="n"/>
      <c r="N433" s="17" t="n"/>
      <c r="O433" s="17" t="n"/>
      <c r="P433" s="17" t="n"/>
      <c r="Q433" s="17" t="n"/>
      <c r="R433" s="17" t="n"/>
      <c r="S433" s="17" t="n"/>
      <c r="T433" s="17" t="n"/>
      <c r="U433" s="17" t="n"/>
      <c r="V433" s="17" t="n"/>
      <c r="W433" s="17" t="n"/>
      <c r="X433" s="17" t="n"/>
      <c r="Y433" s="17" t="n"/>
      <c r="Z433" s="17" t="n"/>
    </row>
    <row r="434" ht="23.25" customHeight="1">
      <c r="A434" s="17" t="n"/>
      <c r="B434" s="17" t="n"/>
      <c r="C434" s="17" t="n"/>
      <c r="D434" s="17" t="n"/>
      <c r="E434" s="17" t="n"/>
      <c r="F434" s="17" t="n"/>
      <c r="G434" s="17" t="n"/>
      <c r="H434" s="17" t="n"/>
      <c r="I434" s="17" t="n"/>
      <c r="J434" s="17" t="n"/>
      <c r="K434" s="17" t="n"/>
      <c r="L434" s="17" t="n"/>
      <c r="M434" s="17" t="n"/>
      <c r="N434" s="17" t="n"/>
      <c r="O434" s="17" t="n"/>
      <c r="P434" s="17" t="n"/>
      <c r="Q434" s="17" t="n"/>
      <c r="R434" s="17" t="n"/>
      <c r="S434" s="17" t="n"/>
      <c r="T434" s="17" t="n"/>
      <c r="U434" s="17" t="n"/>
      <c r="V434" s="17" t="n"/>
      <c r="W434" s="17" t="n"/>
      <c r="X434" s="17" t="n"/>
      <c r="Y434" s="17" t="n"/>
      <c r="Z434" s="17" t="n"/>
    </row>
    <row r="435" ht="23.25" customHeight="1">
      <c r="A435" s="17" t="n"/>
      <c r="B435" s="17" t="n"/>
      <c r="C435" s="17" t="n"/>
      <c r="D435" s="17" t="n"/>
      <c r="E435" s="17" t="n"/>
      <c r="F435" s="17" t="n"/>
      <c r="G435" s="17" t="n"/>
      <c r="H435" s="17" t="n"/>
      <c r="I435" s="17" t="n"/>
      <c r="J435" s="17" t="n"/>
      <c r="K435" s="17" t="n"/>
      <c r="L435" s="17" t="n"/>
      <c r="M435" s="17" t="n"/>
      <c r="N435" s="17" t="n"/>
      <c r="O435" s="17" t="n"/>
      <c r="P435" s="17" t="n"/>
      <c r="Q435" s="17" t="n"/>
      <c r="R435" s="17" t="n"/>
      <c r="S435" s="17" t="n"/>
      <c r="T435" s="17" t="n"/>
      <c r="U435" s="17" t="n"/>
      <c r="V435" s="17" t="n"/>
      <c r="W435" s="17" t="n"/>
      <c r="X435" s="17" t="n"/>
      <c r="Y435" s="17" t="n"/>
      <c r="Z435" s="17" t="n"/>
    </row>
    <row r="436" ht="23.25" customHeight="1">
      <c r="A436" s="17" t="n"/>
      <c r="B436" s="17" t="n"/>
      <c r="C436" s="17" t="n"/>
      <c r="D436" s="17" t="n"/>
      <c r="E436" s="17" t="n"/>
      <c r="F436" s="17" t="n"/>
      <c r="G436" s="17" t="n"/>
      <c r="H436" s="17" t="n"/>
      <c r="I436" s="17" t="n"/>
      <c r="J436" s="17" t="n"/>
      <c r="K436" s="17" t="n"/>
      <c r="L436" s="17" t="n"/>
      <c r="M436" s="17" t="n"/>
      <c r="N436" s="17" t="n"/>
      <c r="O436" s="17" t="n"/>
      <c r="P436" s="17" t="n"/>
      <c r="Q436" s="17" t="n"/>
      <c r="R436" s="17" t="n"/>
      <c r="S436" s="17" t="n"/>
      <c r="T436" s="17" t="n"/>
      <c r="U436" s="17" t="n"/>
      <c r="V436" s="17" t="n"/>
      <c r="W436" s="17" t="n"/>
      <c r="X436" s="17" t="n"/>
      <c r="Y436" s="17" t="n"/>
      <c r="Z436" s="17" t="n"/>
    </row>
    <row r="437" ht="23.25" customHeight="1">
      <c r="A437" s="17" t="n"/>
      <c r="B437" s="17" t="n"/>
      <c r="C437" s="17" t="n"/>
      <c r="D437" s="17" t="n"/>
      <c r="E437" s="17" t="n"/>
      <c r="F437" s="17" t="n"/>
      <c r="G437" s="17" t="n"/>
      <c r="H437" s="17" t="n"/>
      <c r="I437" s="17" t="n"/>
      <c r="J437" s="17" t="n"/>
      <c r="K437" s="17" t="n"/>
      <c r="L437" s="17" t="n"/>
      <c r="M437" s="17" t="n"/>
      <c r="N437" s="17" t="n"/>
      <c r="O437" s="17" t="n"/>
      <c r="P437" s="17" t="n"/>
      <c r="Q437" s="17" t="n"/>
      <c r="R437" s="17" t="n"/>
      <c r="S437" s="17" t="n"/>
      <c r="T437" s="17" t="n"/>
      <c r="U437" s="17" t="n"/>
      <c r="V437" s="17" t="n"/>
      <c r="W437" s="17" t="n"/>
      <c r="X437" s="17" t="n"/>
      <c r="Y437" s="17" t="n"/>
      <c r="Z437" s="17" t="n"/>
    </row>
    <row r="438" ht="23.25" customHeight="1">
      <c r="A438" s="17" t="n"/>
      <c r="B438" s="17" t="n"/>
      <c r="C438" s="17" t="n"/>
      <c r="D438" s="17" t="n"/>
      <c r="E438" s="17" t="n"/>
      <c r="F438" s="17" t="n"/>
      <c r="G438" s="17" t="n"/>
      <c r="H438" s="17" t="n"/>
      <c r="I438" s="17" t="n"/>
      <c r="J438" s="17" t="n"/>
      <c r="K438" s="17" t="n"/>
      <c r="L438" s="17" t="n"/>
      <c r="M438" s="17" t="n"/>
      <c r="N438" s="17" t="n"/>
      <c r="O438" s="17" t="n"/>
      <c r="P438" s="17" t="n"/>
      <c r="Q438" s="17" t="n"/>
      <c r="R438" s="17" t="n"/>
      <c r="S438" s="17" t="n"/>
      <c r="T438" s="17" t="n"/>
      <c r="U438" s="17" t="n"/>
      <c r="V438" s="17" t="n"/>
      <c r="W438" s="17" t="n"/>
      <c r="X438" s="17" t="n"/>
      <c r="Y438" s="17" t="n"/>
      <c r="Z438" s="17" t="n"/>
    </row>
    <row r="439" ht="23.25" customHeight="1">
      <c r="A439" s="17" t="n"/>
      <c r="B439" s="17" t="n"/>
      <c r="C439" s="17" t="n"/>
      <c r="D439" s="17" t="n"/>
      <c r="E439" s="17" t="n"/>
      <c r="F439" s="17" t="n"/>
      <c r="G439" s="17" t="n"/>
      <c r="H439" s="17" t="n"/>
      <c r="I439" s="17" t="n"/>
      <c r="J439" s="17" t="n"/>
      <c r="K439" s="17" t="n"/>
      <c r="L439" s="17" t="n"/>
      <c r="M439" s="17" t="n"/>
      <c r="N439" s="17" t="n"/>
      <c r="O439" s="17" t="n"/>
      <c r="P439" s="17" t="n"/>
      <c r="Q439" s="17" t="n"/>
      <c r="R439" s="17" t="n"/>
      <c r="S439" s="17" t="n"/>
      <c r="T439" s="17" t="n"/>
      <c r="U439" s="17" t="n"/>
      <c r="V439" s="17" t="n"/>
      <c r="W439" s="17" t="n"/>
      <c r="X439" s="17" t="n"/>
      <c r="Y439" s="17" t="n"/>
      <c r="Z439" s="17" t="n"/>
    </row>
    <row r="440" ht="23.25" customHeight="1">
      <c r="A440" s="17" t="n"/>
      <c r="B440" s="17" t="n"/>
      <c r="C440" s="17" t="n"/>
      <c r="D440" s="17" t="n"/>
      <c r="E440" s="17" t="n"/>
      <c r="F440" s="17" t="n"/>
      <c r="G440" s="17" t="n"/>
      <c r="H440" s="17" t="n"/>
      <c r="I440" s="17" t="n"/>
      <c r="J440" s="17" t="n"/>
      <c r="K440" s="17" t="n"/>
      <c r="L440" s="17" t="n"/>
      <c r="M440" s="17" t="n"/>
      <c r="N440" s="17" t="n"/>
      <c r="O440" s="17" t="n"/>
      <c r="P440" s="17" t="n"/>
      <c r="Q440" s="17" t="n"/>
      <c r="R440" s="17" t="n"/>
      <c r="S440" s="17" t="n"/>
      <c r="T440" s="17" t="n"/>
      <c r="U440" s="17" t="n"/>
      <c r="V440" s="17" t="n"/>
      <c r="W440" s="17" t="n"/>
      <c r="X440" s="17" t="n"/>
      <c r="Y440" s="17" t="n"/>
      <c r="Z440" s="17" t="n"/>
    </row>
    <row r="441" ht="23.25" customHeight="1">
      <c r="A441" s="17" t="n"/>
      <c r="B441" s="17" t="n"/>
      <c r="C441" s="17" t="n"/>
      <c r="D441" s="17" t="n"/>
      <c r="E441" s="17" t="n"/>
      <c r="F441" s="17" t="n"/>
      <c r="G441" s="17" t="n"/>
      <c r="H441" s="17" t="n"/>
      <c r="I441" s="17" t="n"/>
      <c r="J441" s="17" t="n"/>
      <c r="K441" s="17" t="n"/>
      <c r="L441" s="17" t="n"/>
      <c r="M441" s="17" t="n"/>
      <c r="N441" s="17" t="n"/>
      <c r="O441" s="17" t="n"/>
      <c r="P441" s="17" t="n"/>
      <c r="Q441" s="17" t="n"/>
      <c r="R441" s="17" t="n"/>
      <c r="S441" s="17" t="n"/>
      <c r="T441" s="17" t="n"/>
      <c r="U441" s="17" t="n"/>
      <c r="V441" s="17" t="n"/>
      <c r="W441" s="17" t="n"/>
      <c r="X441" s="17" t="n"/>
      <c r="Y441" s="17" t="n"/>
      <c r="Z441" s="17" t="n"/>
    </row>
    <row r="442" ht="23.25" customHeight="1">
      <c r="A442" s="17" t="n"/>
      <c r="B442" s="17" t="n"/>
      <c r="C442" s="17" t="n"/>
      <c r="D442" s="17" t="n"/>
      <c r="E442" s="17" t="n"/>
      <c r="F442" s="17" t="n"/>
      <c r="G442" s="17" t="n"/>
      <c r="H442" s="17" t="n"/>
      <c r="I442" s="17" t="n"/>
      <c r="J442" s="17" t="n"/>
      <c r="K442" s="17" t="n"/>
      <c r="L442" s="17" t="n"/>
      <c r="M442" s="17" t="n"/>
      <c r="N442" s="17" t="n"/>
      <c r="O442" s="17" t="n"/>
      <c r="P442" s="17" t="n"/>
      <c r="Q442" s="17" t="n"/>
      <c r="R442" s="17" t="n"/>
      <c r="S442" s="17" t="n"/>
      <c r="T442" s="17" t="n"/>
      <c r="U442" s="17" t="n"/>
      <c r="V442" s="17" t="n"/>
      <c r="W442" s="17" t="n"/>
      <c r="X442" s="17" t="n"/>
      <c r="Y442" s="17" t="n"/>
      <c r="Z442" s="17" t="n"/>
    </row>
    <row r="443" ht="23.25" customHeight="1">
      <c r="A443" s="17" t="n"/>
      <c r="B443" s="17" t="n"/>
      <c r="C443" s="17" t="n"/>
      <c r="D443" s="17" t="n"/>
      <c r="E443" s="17" t="n"/>
      <c r="F443" s="17" t="n"/>
      <c r="G443" s="17" t="n"/>
      <c r="H443" s="17" t="n"/>
      <c r="I443" s="17" t="n"/>
      <c r="J443" s="17" t="n"/>
      <c r="K443" s="17" t="n"/>
      <c r="L443" s="17" t="n"/>
      <c r="M443" s="17" t="n"/>
      <c r="N443" s="17" t="n"/>
      <c r="O443" s="17" t="n"/>
      <c r="P443" s="17" t="n"/>
      <c r="Q443" s="17" t="n"/>
      <c r="R443" s="17" t="n"/>
      <c r="S443" s="17" t="n"/>
      <c r="T443" s="17" t="n"/>
      <c r="U443" s="17" t="n"/>
      <c r="V443" s="17" t="n"/>
      <c r="W443" s="17" t="n"/>
      <c r="X443" s="17" t="n"/>
      <c r="Y443" s="17" t="n"/>
      <c r="Z443" s="17" t="n"/>
    </row>
    <row r="444" ht="23.25" customHeight="1">
      <c r="A444" s="17" t="n"/>
      <c r="B444" s="17" t="n"/>
      <c r="C444" s="17" t="n"/>
      <c r="D444" s="17" t="n"/>
      <c r="E444" s="17" t="n"/>
      <c r="F444" s="17" t="n"/>
      <c r="G444" s="17" t="n"/>
      <c r="H444" s="17" t="n"/>
      <c r="I444" s="17" t="n"/>
      <c r="J444" s="17" t="n"/>
      <c r="K444" s="17" t="n"/>
      <c r="L444" s="17" t="n"/>
      <c r="M444" s="17" t="n"/>
      <c r="N444" s="17" t="n"/>
      <c r="O444" s="17" t="n"/>
      <c r="P444" s="17" t="n"/>
      <c r="Q444" s="17" t="n"/>
      <c r="R444" s="17" t="n"/>
      <c r="S444" s="17" t="n"/>
      <c r="T444" s="17" t="n"/>
      <c r="U444" s="17" t="n"/>
      <c r="V444" s="17" t="n"/>
      <c r="W444" s="17" t="n"/>
      <c r="X444" s="17" t="n"/>
      <c r="Y444" s="17" t="n"/>
      <c r="Z444" s="17" t="n"/>
    </row>
    <row r="445" ht="23.25" customHeight="1">
      <c r="A445" s="17" t="n"/>
      <c r="B445" s="17" t="n"/>
      <c r="C445" s="17" t="n"/>
      <c r="D445" s="17" t="n"/>
      <c r="E445" s="17" t="n"/>
      <c r="F445" s="17" t="n"/>
      <c r="G445" s="17" t="n"/>
      <c r="H445" s="17" t="n"/>
      <c r="I445" s="17" t="n"/>
      <c r="J445" s="17" t="n"/>
      <c r="K445" s="17" t="n"/>
      <c r="L445" s="17" t="n"/>
      <c r="M445" s="17" t="n"/>
      <c r="N445" s="17" t="n"/>
      <c r="O445" s="17" t="n"/>
      <c r="P445" s="17" t="n"/>
      <c r="Q445" s="17" t="n"/>
      <c r="R445" s="17" t="n"/>
      <c r="S445" s="17" t="n"/>
      <c r="T445" s="17" t="n"/>
      <c r="U445" s="17" t="n"/>
      <c r="V445" s="17" t="n"/>
      <c r="W445" s="17" t="n"/>
      <c r="X445" s="17" t="n"/>
      <c r="Y445" s="17" t="n"/>
      <c r="Z445" s="17" t="n"/>
    </row>
    <row r="446" ht="23.25" customHeight="1">
      <c r="A446" s="17" t="n"/>
      <c r="B446" s="17" t="n"/>
      <c r="C446" s="17" t="n"/>
      <c r="D446" s="17" t="n"/>
      <c r="E446" s="17" t="n"/>
      <c r="F446" s="17" t="n"/>
      <c r="G446" s="17" t="n"/>
      <c r="H446" s="17" t="n"/>
      <c r="I446" s="17" t="n"/>
      <c r="J446" s="17" t="n"/>
      <c r="K446" s="17" t="n"/>
      <c r="L446" s="17" t="n"/>
      <c r="M446" s="17" t="n"/>
      <c r="N446" s="17" t="n"/>
      <c r="O446" s="17" t="n"/>
      <c r="P446" s="17" t="n"/>
      <c r="Q446" s="17" t="n"/>
      <c r="R446" s="17" t="n"/>
      <c r="S446" s="17" t="n"/>
      <c r="T446" s="17" t="n"/>
      <c r="U446" s="17" t="n"/>
      <c r="V446" s="17" t="n"/>
      <c r="W446" s="17" t="n"/>
      <c r="X446" s="17" t="n"/>
      <c r="Y446" s="17" t="n"/>
      <c r="Z446" s="17" t="n"/>
    </row>
    <row r="447" ht="23.25" customHeight="1">
      <c r="A447" s="17" t="n"/>
      <c r="B447" s="17" t="n"/>
      <c r="C447" s="17" t="n"/>
      <c r="D447" s="17" t="n"/>
      <c r="E447" s="17" t="n"/>
      <c r="F447" s="17" t="n"/>
      <c r="G447" s="17" t="n"/>
      <c r="H447" s="17" t="n"/>
      <c r="I447" s="17" t="n"/>
      <c r="J447" s="17" t="n"/>
      <c r="K447" s="17" t="n"/>
      <c r="L447" s="17" t="n"/>
      <c r="M447" s="17" t="n"/>
      <c r="N447" s="17" t="n"/>
      <c r="O447" s="17" t="n"/>
      <c r="P447" s="17" t="n"/>
      <c r="Q447" s="17" t="n"/>
      <c r="R447" s="17" t="n"/>
      <c r="S447" s="17" t="n"/>
      <c r="T447" s="17" t="n"/>
      <c r="U447" s="17" t="n"/>
      <c r="V447" s="17" t="n"/>
      <c r="W447" s="17" t="n"/>
      <c r="X447" s="17" t="n"/>
      <c r="Y447" s="17" t="n"/>
      <c r="Z447" s="17" t="n"/>
    </row>
    <row r="448" ht="23.25" customHeight="1">
      <c r="A448" s="17" t="n"/>
      <c r="B448" s="17" t="n"/>
      <c r="C448" s="17" t="n"/>
      <c r="D448" s="17" t="n"/>
      <c r="E448" s="17" t="n"/>
      <c r="F448" s="17" t="n"/>
      <c r="G448" s="17" t="n"/>
      <c r="H448" s="17" t="n"/>
      <c r="I448" s="17" t="n"/>
      <c r="J448" s="17" t="n"/>
      <c r="K448" s="17" t="n"/>
      <c r="L448" s="17" t="n"/>
      <c r="M448" s="17" t="n"/>
      <c r="N448" s="17" t="n"/>
      <c r="O448" s="17" t="n"/>
      <c r="P448" s="17" t="n"/>
      <c r="Q448" s="17" t="n"/>
      <c r="R448" s="17" t="n"/>
      <c r="S448" s="17" t="n"/>
      <c r="T448" s="17" t="n"/>
      <c r="U448" s="17" t="n"/>
      <c r="V448" s="17" t="n"/>
      <c r="W448" s="17" t="n"/>
      <c r="X448" s="17" t="n"/>
      <c r="Y448" s="17" t="n"/>
      <c r="Z448" s="17" t="n"/>
    </row>
    <row r="449" ht="23.25" customHeight="1">
      <c r="A449" s="17" t="n"/>
      <c r="B449" s="17" t="n"/>
      <c r="C449" s="17" t="n"/>
      <c r="D449" s="17" t="n"/>
      <c r="E449" s="17" t="n"/>
      <c r="F449" s="17" t="n"/>
      <c r="G449" s="17" t="n"/>
      <c r="H449" s="17" t="n"/>
      <c r="I449" s="17" t="n"/>
      <c r="J449" s="17" t="n"/>
      <c r="K449" s="17" t="n"/>
      <c r="L449" s="17" t="n"/>
      <c r="M449" s="17" t="n"/>
      <c r="N449" s="17" t="n"/>
      <c r="O449" s="17" t="n"/>
      <c r="P449" s="17" t="n"/>
      <c r="Q449" s="17" t="n"/>
      <c r="R449" s="17" t="n"/>
      <c r="S449" s="17" t="n"/>
      <c r="T449" s="17" t="n"/>
      <c r="U449" s="17" t="n"/>
      <c r="V449" s="17" t="n"/>
      <c r="W449" s="17" t="n"/>
      <c r="X449" s="17" t="n"/>
      <c r="Y449" s="17" t="n"/>
      <c r="Z449" s="17" t="n"/>
    </row>
    <row r="450" ht="23.25" customHeight="1">
      <c r="A450" s="17" t="n"/>
      <c r="B450" s="17" t="n"/>
      <c r="C450" s="17" t="n"/>
      <c r="D450" s="17" t="n"/>
      <c r="E450" s="17" t="n"/>
      <c r="F450" s="17" t="n"/>
      <c r="G450" s="17" t="n"/>
      <c r="H450" s="17" t="n"/>
      <c r="I450" s="17" t="n"/>
      <c r="J450" s="17" t="n"/>
      <c r="K450" s="17" t="n"/>
      <c r="L450" s="17" t="n"/>
      <c r="M450" s="17" t="n"/>
      <c r="N450" s="17" t="n"/>
      <c r="O450" s="17" t="n"/>
      <c r="P450" s="17" t="n"/>
      <c r="Q450" s="17" t="n"/>
      <c r="R450" s="17" t="n"/>
      <c r="S450" s="17" t="n"/>
      <c r="T450" s="17" t="n"/>
      <c r="U450" s="17" t="n"/>
      <c r="V450" s="17" t="n"/>
      <c r="W450" s="17" t="n"/>
      <c r="X450" s="17" t="n"/>
      <c r="Y450" s="17" t="n"/>
      <c r="Z450" s="17" t="n"/>
    </row>
    <row r="451" ht="23.25" customHeight="1">
      <c r="A451" s="17" t="n"/>
      <c r="B451" s="17" t="n"/>
      <c r="C451" s="17" t="n"/>
      <c r="D451" s="17" t="n"/>
      <c r="E451" s="17" t="n"/>
      <c r="F451" s="17" t="n"/>
      <c r="G451" s="17" t="n"/>
      <c r="H451" s="17" t="n"/>
      <c r="I451" s="17" t="n"/>
      <c r="J451" s="17" t="n"/>
      <c r="K451" s="17" t="n"/>
      <c r="L451" s="17" t="n"/>
      <c r="M451" s="17" t="n"/>
      <c r="N451" s="17" t="n"/>
      <c r="O451" s="17" t="n"/>
      <c r="P451" s="17" t="n"/>
      <c r="Q451" s="17" t="n"/>
      <c r="R451" s="17" t="n"/>
      <c r="S451" s="17" t="n"/>
      <c r="T451" s="17" t="n"/>
      <c r="U451" s="17" t="n"/>
      <c r="V451" s="17" t="n"/>
      <c r="W451" s="17" t="n"/>
      <c r="X451" s="17" t="n"/>
      <c r="Y451" s="17" t="n"/>
      <c r="Z451" s="17" t="n"/>
    </row>
    <row r="452" ht="23.25" customHeight="1">
      <c r="A452" s="17" t="n"/>
      <c r="B452" s="17" t="n"/>
      <c r="C452" s="17" t="n"/>
      <c r="D452" s="17" t="n"/>
      <c r="E452" s="17" t="n"/>
      <c r="F452" s="17" t="n"/>
      <c r="G452" s="17" t="n"/>
      <c r="H452" s="17" t="n"/>
      <c r="I452" s="17" t="n"/>
      <c r="J452" s="17" t="n"/>
      <c r="K452" s="17" t="n"/>
      <c r="L452" s="17" t="n"/>
      <c r="M452" s="17" t="n"/>
      <c r="N452" s="17" t="n"/>
      <c r="O452" s="17" t="n"/>
      <c r="P452" s="17" t="n"/>
      <c r="Q452" s="17" t="n"/>
      <c r="R452" s="17" t="n"/>
      <c r="S452" s="17" t="n"/>
      <c r="T452" s="17" t="n"/>
      <c r="U452" s="17" t="n"/>
      <c r="V452" s="17" t="n"/>
      <c r="W452" s="17" t="n"/>
      <c r="X452" s="17" t="n"/>
      <c r="Y452" s="17" t="n"/>
      <c r="Z452" s="17" t="n"/>
    </row>
    <row r="453" ht="23.25" customHeight="1">
      <c r="A453" s="17" t="n"/>
      <c r="B453" s="17" t="n"/>
      <c r="C453" s="17" t="n"/>
      <c r="D453" s="17" t="n"/>
      <c r="E453" s="17" t="n"/>
      <c r="F453" s="17" t="n"/>
      <c r="G453" s="17" t="n"/>
      <c r="H453" s="17" t="n"/>
      <c r="I453" s="17" t="n"/>
      <c r="J453" s="17" t="n"/>
      <c r="K453" s="17" t="n"/>
      <c r="L453" s="17" t="n"/>
      <c r="M453" s="17" t="n"/>
      <c r="N453" s="17" t="n"/>
      <c r="O453" s="17" t="n"/>
      <c r="P453" s="17" t="n"/>
      <c r="Q453" s="17" t="n"/>
      <c r="R453" s="17" t="n"/>
      <c r="S453" s="17" t="n"/>
      <c r="T453" s="17" t="n"/>
      <c r="U453" s="17" t="n"/>
      <c r="V453" s="17" t="n"/>
      <c r="W453" s="17" t="n"/>
      <c r="X453" s="17" t="n"/>
      <c r="Y453" s="17" t="n"/>
      <c r="Z453" s="17" t="n"/>
    </row>
    <row r="454" ht="23.25" customHeight="1">
      <c r="A454" s="17" t="n"/>
      <c r="B454" s="17" t="n"/>
      <c r="C454" s="17" t="n"/>
      <c r="D454" s="17" t="n"/>
      <c r="E454" s="17" t="n"/>
      <c r="F454" s="17" t="n"/>
      <c r="G454" s="17" t="n"/>
      <c r="H454" s="17" t="n"/>
      <c r="I454" s="17" t="n"/>
      <c r="J454" s="17" t="n"/>
      <c r="K454" s="17" t="n"/>
      <c r="L454" s="17" t="n"/>
      <c r="M454" s="17" t="n"/>
      <c r="N454" s="17" t="n"/>
      <c r="O454" s="17" t="n"/>
      <c r="P454" s="17" t="n"/>
      <c r="Q454" s="17" t="n"/>
      <c r="R454" s="17" t="n"/>
      <c r="S454" s="17" t="n"/>
      <c r="T454" s="17" t="n"/>
      <c r="U454" s="17" t="n"/>
      <c r="V454" s="17" t="n"/>
      <c r="W454" s="17" t="n"/>
      <c r="X454" s="17" t="n"/>
      <c r="Y454" s="17" t="n"/>
      <c r="Z454" s="17" t="n"/>
    </row>
    <row r="455" ht="23.25" customHeight="1">
      <c r="A455" s="17" t="n"/>
      <c r="B455" s="17" t="n"/>
      <c r="C455" s="17" t="n"/>
      <c r="D455" s="17" t="n"/>
      <c r="E455" s="17" t="n"/>
      <c r="F455" s="17" t="n"/>
      <c r="G455" s="17" t="n"/>
      <c r="H455" s="17" t="n"/>
      <c r="I455" s="17" t="n"/>
      <c r="J455" s="17" t="n"/>
      <c r="K455" s="17" t="n"/>
      <c r="L455" s="17" t="n"/>
      <c r="M455" s="17" t="n"/>
      <c r="N455" s="17" t="n"/>
      <c r="O455" s="17" t="n"/>
      <c r="P455" s="17" t="n"/>
      <c r="Q455" s="17" t="n"/>
      <c r="R455" s="17" t="n"/>
      <c r="S455" s="17" t="n"/>
      <c r="T455" s="17" t="n"/>
      <c r="U455" s="17" t="n"/>
      <c r="V455" s="17" t="n"/>
      <c r="W455" s="17" t="n"/>
      <c r="X455" s="17" t="n"/>
      <c r="Y455" s="17" t="n"/>
      <c r="Z455" s="17" t="n"/>
    </row>
    <row r="456" ht="23.25" customHeight="1">
      <c r="A456" s="17" t="n"/>
      <c r="B456" s="17" t="n"/>
      <c r="C456" s="17" t="n"/>
      <c r="D456" s="17" t="n"/>
      <c r="E456" s="17" t="n"/>
      <c r="F456" s="17" t="n"/>
      <c r="G456" s="17" t="n"/>
      <c r="H456" s="17" t="n"/>
      <c r="I456" s="17" t="n"/>
      <c r="J456" s="17" t="n"/>
      <c r="K456" s="17" t="n"/>
      <c r="L456" s="17" t="n"/>
      <c r="M456" s="17" t="n"/>
      <c r="N456" s="17" t="n"/>
      <c r="O456" s="17" t="n"/>
      <c r="P456" s="17" t="n"/>
      <c r="Q456" s="17" t="n"/>
      <c r="R456" s="17" t="n"/>
      <c r="S456" s="17" t="n"/>
      <c r="T456" s="17" t="n"/>
      <c r="U456" s="17" t="n"/>
      <c r="V456" s="17" t="n"/>
      <c r="W456" s="17" t="n"/>
      <c r="X456" s="17" t="n"/>
      <c r="Y456" s="17" t="n"/>
      <c r="Z456" s="17" t="n"/>
    </row>
    <row r="457" ht="23.25" customHeight="1">
      <c r="A457" s="17" t="n"/>
      <c r="B457" s="17" t="n"/>
      <c r="C457" s="17" t="n"/>
      <c r="D457" s="17" t="n"/>
      <c r="E457" s="17" t="n"/>
      <c r="F457" s="17" t="n"/>
      <c r="G457" s="17" t="n"/>
      <c r="H457" s="17" t="n"/>
      <c r="I457" s="17" t="n"/>
      <c r="J457" s="17" t="n"/>
      <c r="K457" s="17" t="n"/>
      <c r="L457" s="17" t="n"/>
      <c r="M457" s="17" t="n"/>
      <c r="N457" s="17" t="n"/>
      <c r="O457" s="17" t="n"/>
      <c r="P457" s="17" t="n"/>
      <c r="Q457" s="17" t="n"/>
      <c r="R457" s="17" t="n"/>
      <c r="S457" s="17" t="n"/>
      <c r="T457" s="17" t="n"/>
      <c r="U457" s="17" t="n"/>
      <c r="V457" s="17" t="n"/>
      <c r="W457" s="17" t="n"/>
      <c r="X457" s="17" t="n"/>
      <c r="Y457" s="17" t="n"/>
      <c r="Z457" s="17" t="n"/>
    </row>
    <row r="458" ht="23.25" customHeight="1">
      <c r="A458" s="17" t="n"/>
      <c r="B458" s="17" t="n"/>
      <c r="C458" s="17" t="n"/>
      <c r="D458" s="17" t="n"/>
      <c r="E458" s="17" t="n"/>
      <c r="F458" s="17" t="n"/>
      <c r="G458" s="17" t="n"/>
      <c r="H458" s="17" t="n"/>
      <c r="I458" s="17" t="n"/>
      <c r="J458" s="17" t="n"/>
      <c r="K458" s="17" t="n"/>
      <c r="L458" s="17" t="n"/>
      <c r="M458" s="17" t="n"/>
      <c r="N458" s="17" t="n"/>
      <c r="O458" s="17" t="n"/>
      <c r="P458" s="17" t="n"/>
      <c r="Q458" s="17" t="n"/>
      <c r="R458" s="17" t="n"/>
      <c r="S458" s="17" t="n"/>
      <c r="T458" s="17" t="n"/>
      <c r="U458" s="17" t="n"/>
      <c r="V458" s="17" t="n"/>
      <c r="W458" s="17" t="n"/>
      <c r="X458" s="17" t="n"/>
      <c r="Y458" s="17" t="n"/>
      <c r="Z458" s="17" t="n"/>
    </row>
    <row r="459" ht="23.25" customHeight="1">
      <c r="A459" s="17" t="n"/>
      <c r="B459" s="17" t="n"/>
      <c r="C459" s="17" t="n"/>
      <c r="D459" s="17" t="n"/>
      <c r="E459" s="17" t="n"/>
      <c r="F459" s="17" t="n"/>
      <c r="G459" s="17" t="n"/>
      <c r="H459" s="17" t="n"/>
      <c r="I459" s="17" t="n"/>
      <c r="J459" s="17" t="n"/>
      <c r="K459" s="17" t="n"/>
      <c r="L459" s="17" t="n"/>
      <c r="M459" s="17" t="n"/>
      <c r="N459" s="17" t="n"/>
      <c r="O459" s="17" t="n"/>
      <c r="P459" s="17" t="n"/>
      <c r="Q459" s="17" t="n"/>
      <c r="R459" s="17" t="n"/>
      <c r="S459" s="17" t="n"/>
      <c r="T459" s="17" t="n"/>
      <c r="U459" s="17" t="n"/>
      <c r="V459" s="17" t="n"/>
      <c r="W459" s="17" t="n"/>
      <c r="X459" s="17" t="n"/>
      <c r="Y459" s="17" t="n"/>
      <c r="Z459" s="17" t="n"/>
    </row>
    <row r="460" ht="23.25" customHeight="1">
      <c r="A460" s="17" t="n"/>
      <c r="B460" s="17" t="n"/>
      <c r="C460" s="17" t="n"/>
      <c r="D460" s="17" t="n"/>
      <c r="E460" s="17" t="n"/>
      <c r="F460" s="17" t="n"/>
      <c r="G460" s="17" t="n"/>
      <c r="H460" s="17" t="n"/>
      <c r="I460" s="17" t="n"/>
      <c r="J460" s="17" t="n"/>
      <c r="K460" s="17" t="n"/>
      <c r="L460" s="17" t="n"/>
      <c r="M460" s="17" t="n"/>
      <c r="N460" s="17" t="n"/>
      <c r="O460" s="17" t="n"/>
      <c r="P460" s="17" t="n"/>
      <c r="Q460" s="17" t="n"/>
      <c r="R460" s="17" t="n"/>
      <c r="S460" s="17" t="n"/>
      <c r="T460" s="17" t="n"/>
      <c r="U460" s="17" t="n"/>
      <c r="V460" s="17" t="n"/>
      <c r="W460" s="17" t="n"/>
      <c r="X460" s="17" t="n"/>
      <c r="Y460" s="17" t="n"/>
      <c r="Z460" s="17" t="n"/>
    </row>
    <row r="461" ht="23.25" customHeight="1">
      <c r="A461" s="17" t="n"/>
      <c r="B461" s="17" t="n"/>
      <c r="C461" s="17" t="n"/>
      <c r="D461" s="17" t="n"/>
      <c r="E461" s="17" t="n"/>
      <c r="F461" s="17" t="n"/>
      <c r="G461" s="17" t="n"/>
      <c r="H461" s="17" t="n"/>
      <c r="I461" s="17" t="n"/>
      <c r="J461" s="17" t="n"/>
      <c r="K461" s="17" t="n"/>
      <c r="L461" s="17" t="n"/>
      <c r="M461" s="17" t="n"/>
      <c r="N461" s="17" t="n"/>
      <c r="O461" s="17" t="n"/>
      <c r="P461" s="17" t="n"/>
      <c r="Q461" s="17" t="n"/>
      <c r="R461" s="17" t="n"/>
      <c r="S461" s="17" t="n"/>
      <c r="T461" s="17" t="n"/>
      <c r="U461" s="17" t="n"/>
      <c r="V461" s="17" t="n"/>
      <c r="W461" s="17" t="n"/>
      <c r="X461" s="17" t="n"/>
      <c r="Y461" s="17" t="n"/>
      <c r="Z461" s="17" t="n"/>
    </row>
    <row r="462" ht="23.25" customHeight="1">
      <c r="A462" s="17" t="n"/>
      <c r="B462" s="17" t="n"/>
      <c r="C462" s="17" t="n"/>
      <c r="D462" s="17" t="n"/>
      <c r="E462" s="17" t="n"/>
      <c r="F462" s="17" t="n"/>
      <c r="G462" s="17" t="n"/>
      <c r="H462" s="17" t="n"/>
      <c r="I462" s="17" t="n"/>
      <c r="J462" s="17" t="n"/>
      <c r="K462" s="17" t="n"/>
      <c r="L462" s="17" t="n"/>
      <c r="M462" s="17" t="n"/>
      <c r="N462" s="17" t="n"/>
      <c r="O462" s="17" t="n"/>
      <c r="P462" s="17" t="n"/>
      <c r="Q462" s="17" t="n"/>
      <c r="R462" s="17" t="n"/>
      <c r="S462" s="17" t="n"/>
      <c r="T462" s="17" t="n"/>
      <c r="U462" s="17" t="n"/>
      <c r="V462" s="17" t="n"/>
      <c r="W462" s="17" t="n"/>
      <c r="X462" s="17" t="n"/>
      <c r="Y462" s="17" t="n"/>
      <c r="Z462" s="17" t="n"/>
    </row>
    <row r="463" ht="23.25" customHeight="1">
      <c r="A463" s="17" t="n"/>
      <c r="B463" s="17" t="n"/>
      <c r="C463" s="17" t="n"/>
      <c r="D463" s="17" t="n"/>
      <c r="E463" s="17" t="n"/>
      <c r="F463" s="17" t="n"/>
      <c r="G463" s="17" t="n"/>
      <c r="H463" s="17" t="n"/>
      <c r="I463" s="17" t="n"/>
      <c r="J463" s="17" t="n"/>
      <c r="K463" s="17" t="n"/>
      <c r="L463" s="17" t="n"/>
      <c r="M463" s="17" t="n"/>
      <c r="N463" s="17" t="n"/>
      <c r="O463" s="17" t="n"/>
      <c r="P463" s="17" t="n"/>
      <c r="Q463" s="17" t="n"/>
      <c r="R463" s="17" t="n"/>
      <c r="S463" s="17" t="n"/>
      <c r="T463" s="17" t="n"/>
      <c r="U463" s="17" t="n"/>
      <c r="V463" s="17" t="n"/>
      <c r="W463" s="17" t="n"/>
      <c r="X463" s="17" t="n"/>
      <c r="Y463" s="17" t="n"/>
      <c r="Z463" s="17" t="n"/>
    </row>
    <row r="464" ht="23.25" customHeight="1">
      <c r="A464" s="17" t="n"/>
      <c r="B464" s="17" t="n"/>
      <c r="C464" s="17" t="n"/>
      <c r="D464" s="17" t="n"/>
      <c r="E464" s="17" t="n"/>
      <c r="F464" s="17" t="n"/>
      <c r="G464" s="17" t="n"/>
      <c r="H464" s="17" t="n"/>
      <c r="I464" s="17" t="n"/>
      <c r="J464" s="17" t="n"/>
      <c r="K464" s="17" t="n"/>
      <c r="L464" s="17" t="n"/>
      <c r="M464" s="17" t="n"/>
      <c r="N464" s="17" t="n"/>
      <c r="O464" s="17" t="n"/>
      <c r="P464" s="17" t="n"/>
      <c r="Q464" s="17" t="n"/>
      <c r="R464" s="17" t="n"/>
      <c r="S464" s="17" t="n"/>
      <c r="T464" s="17" t="n"/>
      <c r="U464" s="17" t="n"/>
      <c r="V464" s="17" t="n"/>
      <c r="W464" s="17" t="n"/>
      <c r="X464" s="17" t="n"/>
      <c r="Y464" s="17" t="n"/>
      <c r="Z464" s="17" t="n"/>
    </row>
    <row r="465" ht="23.25" customHeight="1">
      <c r="A465" s="17" t="n"/>
      <c r="B465" s="17" t="n"/>
      <c r="C465" s="17" t="n"/>
      <c r="D465" s="17" t="n"/>
      <c r="E465" s="17" t="n"/>
      <c r="F465" s="17" t="n"/>
      <c r="G465" s="17" t="n"/>
      <c r="H465" s="17" t="n"/>
      <c r="I465" s="17" t="n"/>
      <c r="J465" s="17" t="n"/>
      <c r="K465" s="17" t="n"/>
      <c r="L465" s="17" t="n"/>
      <c r="M465" s="17" t="n"/>
      <c r="N465" s="17" t="n"/>
      <c r="O465" s="17" t="n"/>
      <c r="P465" s="17" t="n"/>
      <c r="Q465" s="17" t="n"/>
      <c r="R465" s="17" t="n"/>
      <c r="S465" s="17" t="n"/>
      <c r="T465" s="17" t="n"/>
      <c r="U465" s="17" t="n"/>
      <c r="V465" s="17" t="n"/>
      <c r="W465" s="17" t="n"/>
      <c r="X465" s="17" t="n"/>
      <c r="Y465" s="17" t="n"/>
      <c r="Z465" s="17" t="n"/>
    </row>
    <row r="466" ht="23.25" customHeight="1">
      <c r="A466" s="17" t="n"/>
      <c r="B466" s="17" t="n"/>
      <c r="C466" s="17" t="n"/>
      <c r="D466" s="17" t="n"/>
      <c r="E466" s="17" t="n"/>
      <c r="F466" s="17" t="n"/>
      <c r="G466" s="17" t="n"/>
      <c r="H466" s="17" t="n"/>
      <c r="I466" s="17" t="n"/>
      <c r="J466" s="17" t="n"/>
      <c r="K466" s="17" t="n"/>
      <c r="L466" s="17" t="n"/>
      <c r="M466" s="17" t="n"/>
      <c r="N466" s="17" t="n"/>
      <c r="O466" s="17" t="n"/>
      <c r="P466" s="17" t="n"/>
      <c r="Q466" s="17" t="n"/>
      <c r="R466" s="17" t="n"/>
      <c r="S466" s="17" t="n"/>
      <c r="T466" s="17" t="n"/>
      <c r="U466" s="17" t="n"/>
      <c r="V466" s="17" t="n"/>
      <c r="W466" s="17" t="n"/>
      <c r="X466" s="17" t="n"/>
      <c r="Y466" s="17" t="n"/>
      <c r="Z466" s="17" t="n"/>
    </row>
    <row r="467" ht="23.25" customHeight="1">
      <c r="A467" s="17" t="n"/>
      <c r="B467" s="17" t="n"/>
      <c r="C467" s="17" t="n"/>
      <c r="D467" s="17" t="n"/>
      <c r="E467" s="17" t="n"/>
      <c r="F467" s="17" t="n"/>
      <c r="G467" s="17" t="n"/>
      <c r="H467" s="17" t="n"/>
      <c r="I467" s="17" t="n"/>
      <c r="J467" s="17" t="n"/>
      <c r="K467" s="17" t="n"/>
      <c r="L467" s="17" t="n"/>
      <c r="M467" s="17" t="n"/>
      <c r="N467" s="17" t="n"/>
      <c r="O467" s="17" t="n"/>
      <c r="P467" s="17" t="n"/>
      <c r="Q467" s="17" t="n"/>
      <c r="R467" s="17" t="n"/>
      <c r="S467" s="17" t="n"/>
      <c r="T467" s="17" t="n"/>
      <c r="U467" s="17" t="n"/>
      <c r="V467" s="17" t="n"/>
      <c r="W467" s="17" t="n"/>
      <c r="X467" s="17" t="n"/>
      <c r="Y467" s="17" t="n"/>
      <c r="Z467" s="17" t="n"/>
    </row>
    <row r="468" ht="23.25" customHeight="1">
      <c r="A468" s="17" t="n"/>
      <c r="B468" s="17" t="n"/>
      <c r="C468" s="17" t="n"/>
      <c r="D468" s="17" t="n"/>
      <c r="E468" s="17" t="n"/>
      <c r="F468" s="17" t="n"/>
      <c r="G468" s="17" t="n"/>
      <c r="H468" s="17" t="n"/>
      <c r="I468" s="17" t="n"/>
      <c r="J468" s="17" t="n"/>
      <c r="K468" s="17" t="n"/>
      <c r="L468" s="17" t="n"/>
      <c r="M468" s="17" t="n"/>
      <c r="N468" s="17" t="n"/>
      <c r="O468" s="17" t="n"/>
      <c r="P468" s="17" t="n"/>
      <c r="Q468" s="17" t="n"/>
      <c r="R468" s="17" t="n"/>
      <c r="S468" s="17" t="n"/>
      <c r="T468" s="17" t="n"/>
      <c r="U468" s="17" t="n"/>
      <c r="V468" s="17" t="n"/>
      <c r="W468" s="17" t="n"/>
      <c r="X468" s="17" t="n"/>
      <c r="Y468" s="17" t="n"/>
      <c r="Z468" s="17" t="n"/>
    </row>
    <row r="469" ht="23.25" customHeight="1">
      <c r="A469" s="17" t="n"/>
      <c r="B469" s="17" t="n"/>
      <c r="C469" s="17" t="n"/>
      <c r="D469" s="17" t="n"/>
      <c r="E469" s="17" t="n"/>
      <c r="F469" s="17" t="n"/>
      <c r="G469" s="17" t="n"/>
      <c r="H469" s="17" t="n"/>
      <c r="I469" s="17" t="n"/>
      <c r="J469" s="17" t="n"/>
      <c r="K469" s="17" t="n"/>
      <c r="L469" s="17" t="n"/>
      <c r="M469" s="17" t="n"/>
      <c r="N469" s="17" t="n"/>
      <c r="O469" s="17" t="n"/>
      <c r="P469" s="17" t="n"/>
      <c r="Q469" s="17" t="n"/>
      <c r="R469" s="17" t="n"/>
      <c r="S469" s="17" t="n"/>
      <c r="T469" s="17" t="n"/>
      <c r="U469" s="17" t="n"/>
      <c r="V469" s="17" t="n"/>
      <c r="W469" s="17" t="n"/>
      <c r="X469" s="17" t="n"/>
      <c r="Y469" s="17" t="n"/>
      <c r="Z469" s="17" t="n"/>
    </row>
    <row r="470" ht="23.25" customHeight="1">
      <c r="A470" s="17" t="n"/>
      <c r="B470" s="17" t="n"/>
      <c r="C470" s="17" t="n"/>
      <c r="D470" s="17" t="n"/>
      <c r="E470" s="17" t="n"/>
      <c r="F470" s="17" t="n"/>
      <c r="G470" s="17" t="n"/>
      <c r="H470" s="17" t="n"/>
      <c r="I470" s="17" t="n"/>
      <c r="J470" s="17" t="n"/>
      <c r="K470" s="17" t="n"/>
      <c r="L470" s="17" t="n"/>
      <c r="M470" s="17" t="n"/>
      <c r="N470" s="17" t="n"/>
      <c r="O470" s="17" t="n"/>
      <c r="P470" s="17" t="n"/>
      <c r="Q470" s="17" t="n"/>
      <c r="R470" s="17" t="n"/>
      <c r="S470" s="17" t="n"/>
      <c r="T470" s="17" t="n"/>
      <c r="U470" s="17" t="n"/>
      <c r="V470" s="17" t="n"/>
      <c r="W470" s="17" t="n"/>
      <c r="X470" s="17" t="n"/>
      <c r="Y470" s="17" t="n"/>
      <c r="Z470" s="17" t="n"/>
    </row>
    <row r="471" ht="23.25" customHeight="1">
      <c r="A471" s="17" t="n"/>
      <c r="B471" s="17" t="n"/>
      <c r="C471" s="17" t="n"/>
      <c r="D471" s="17" t="n"/>
      <c r="E471" s="17" t="n"/>
      <c r="F471" s="17" t="n"/>
      <c r="G471" s="17" t="n"/>
      <c r="H471" s="17" t="n"/>
      <c r="I471" s="17" t="n"/>
      <c r="J471" s="17" t="n"/>
      <c r="K471" s="17" t="n"/>
      <c r="L471" s="17" t="n"/>
      <c r="M471" s="17" t="n"/>
      <c r="N471" s="17" t="n"/>
      <c r="O471" s="17" t="n"/>
      <c r="P471" s="17" t="n"/>
      <c r="Q471" s="17" t="n"/>
      <c r="R471" s="17" t="n"/>
      <c r="S471" s="17" t="n"/>
      <c r="T471" s="17" t="n"/>
      <c r="U471" s="17" t="n"/>
      <c r="V471" s="17" t="n"/>
      <c r="W471" s="17" t="n"/>
      <c r="X471" s="17" t="n"/>
      <c r="Y471" s="17" t="n"/>
      <c r="Z471" s="17" t="n"/>
    </row>
    <row r="472" ht="23.25" customHeight="1">
      <c r="A472" s="17" t="n"/>
      <c r="B472" s="17" t="n"/>
      <c r="C472" s="17" t="n"/>
      <c r="D472" s="17" t="n"/>
      <c r="E472" s="17" t="n"/>
      <c r="F472" s="17" t="n"/>
      <c r="G472" s="17" t="n"/>
      <c r="H472" s="17" t="n"/>
      <c r="I472" s="17" t="n"/>
      <c r="J472" s="17" t="n"/>
      <c r="K472" s="17" t="n"/>
      <c r="L472" s="17" t="n"/>
      <c r="M472" s="17" t="n"/>
      <c r="N472" s="17" t="n"/>
      <c r="O472" s="17" t="n"/>
      <c r="P472" s="17" t="n"/>
      <c r="Q472" s="17" t="n"/>
      <c r="R472" s="17" t="n"/>
      <c r="S472" s="17" t="n"/>
      <c r="T472" s="17" t="n"/>
      <c r="U472" s="17" t="n"/>
      <c r="V472" s="17" t="n"/>
      <c r="W472" s="17" t="n"/>
      <c r="X472" s="17" t="n"/>
      <c r="Y472" s="17" t="n"/>
      <c r="Z472" s="17" t="n"/>
    </row>
    <row r="473" ht="23.25" customHeight="1">
      <c r="A473" s="17" t="n"/>
      <c r="B473" s="17" t="n"/>
      <c r="C473" s="17" t="n"/>
      <c r="D473" s="17" t="n"/>
      <c r="E473" s="17" t="n"/>
      <c r="F473" s="17" t="n"/>
      <c r="G473" s="17" t="n"/>
      <c r="H473" s="17" t="n"/>
      <c r="I473" s="17" t="n"/>
      <c r="J473" s="17" t="n"/>
      <c r="K473" s="17" t="n"/>
      <c r="L473" s="17" t="n"/>
      <c r="M473" s="17" t="n"/>
      <c r="N473" s="17" t="n"/>
      <c r="O473" s="17" t="n"/>
      <c r="P473" s="17" t="n"/>
      <c r="Q473" s="17" t="n"/>
      <c r="R473" s="17" t="n"/>
      <c r="S473" s="17" t="n"/>
      <c r="T473" s="17" t="n"/>
      <c r="U473" s="17" t="n"/>
      <c r="V473" s="17" t="n"/>
      <c r="W473" s="17" t="n"/>
      <c r="X473" s="17" t="n"/>
      <c r="Y473" s="17" t="n"/>
      <c r="Z473" s="17" t="n"/>
    </row>
    <row r="474" ht="23.25" customHeight="1">
      <c r="A474" s="17" t="n"/>
      <c r="B474" s="17" t="n"/>
      <c r="C474" s="17" t="n"/>
      <c r="D474" s="17" t="n"/>
      <c r="E474" s="17" t="n"/>
      <c r="F474" s="17" t="n"/>
      <c r="G474" s="17" t="n"/>
      <c r="H474" s="17" t="n"/>
      <c r="I474" s="17" t="n"/>
      <c r="J474" s="17" t="n"/>
      <c r="K474" s="17" t="n"/>
      <c r="L474" s="17" t="n"/>
      <c r="M474" s="17" t="n"/>
      <c r="N474" s="17" t="n"/>
      <c r="O474" s="17" t="n"/>
      <c r="P474" s="17" t="n"/>
      <c r="Q474" s="17" t="n"/>
      <c r="R474" s="17" t="n"/>
      <c r="S474" s="17" t="n"/>
      <c r="T474" s="17" t="n"/>
      <c r="U474" s="17" t="n"/>
      <c r="V474" s="17" t="n"/>
      <c r="W474" s="17" t="n"/>
      <c r="X474" s="17" t="n"/>
      <c r="Y474" s="17" t="n"/>
      <c r="Z474" s="17" t="n"/>
    </row>
    <row r="475" ht="23.25" customHeight="1">
      <c r="A475" s="17" t="n"/>
      <c r="B475" s="17" t="n"/>
      <c r="C475" s="17" t="n"/>
      <c r="D475" s="17" t="n"/>
      <c r="E475" s="17" t="n"/>
      <c r="F475" s="17" t="n"/>
      <c r="G475" s="17" t="n"/>
      <c r="H475" s="17" t="n"/>
      <c r="I475" s="17" t="n"/>
      <c r="J475" s="17" t="n"/>
      <c r="K475" s="17" t="n"/>
      <c r="L475" s="17" t="n"/>
      <c r="M475" s="17" t="n"/>
      <c r="N475" s="17" t="n"/>
      <c r="O475" s="17" t="n"/>
      <c r="P475" s="17" t="n"/>
      <c r="Q475" s="17" t="n"/>
      <c r="R475" s="17" t="n"/>
      <c r="S475" s="17" t="n"/>
      <c r="T475" s="17" t="n"/>
      <c r="U475" s="17" t="n"/>
      <c r="V475" s="17" t="n"/>
      <c r="W475" s="17" t="n"/>
      <c r="X475" s="17" t="n"/>
      <c r="Y475" s="17" t="n"/>
      <c r="Z475" s="17" t="n"/>
    </row>
    <row r="476" ht="23.25" customHeight="1">
      <c r="A476" s="17" t="n"/>
      <c r="B476" s="17" t="n"/>
      <c r="C476" s="17" t="n"/>
      <c r="D476" s="17" t="n"/>
      <c r="E476" s="17" t="n"/>
      <c r="F476" s="17" t="n"/>
      <c r="G476" s="17" t="n"/>
      <c r="H476" s="17" t="n"/>
      <c r="I476" s="17" t="n"/>
      <c r="J476" s="17" t="n"/>
      <c r="K476" s="17" t="n"/>
      <c r="L476" s="17" t="n"/>
      <c r="M476" s="17" t="n"/>
      <c r="N476" s="17" t="n"/>
      <c r="O476" s="17" t="n"/>
      <c r="P476" s="17" t="n"/>
      <c r="Q476" s="17" t="n"/>
      <c r="R476" s="17" t="n"/>
      <c r="S476" s="17" t="n"/>
      <c r="T476" s="17" t="n"/>
      <c r="U476" s="17" t="n"/>
      <c r="V476" s="17" t="n"/>
      <c r="W476" s="17" t="n"/>
      <c r="X476" s="17" t="n"/>
      <c r="Y476" s="17" t="n"/>
      <c r="Z476" s="17" t="n"/>
    </row>
    <row r="477" ht="23.25" customHeight="1">
      <c r="A477" s="17" t="n"/>
      <c r="B477" s="17" t="n"/>
      <c r="C477" s="17" t="n"/>
      <c r="D477" s="17" t="n"/>
      <c r="E477" s="17" t="n"/>
      <c r="F477" s="17" t="n"/>
      <c r="G477" s="17" t="n"/>
      <c r="H477" s="17" t="n"/>
      <c r="I477" s="17" t="n"/>
      <c r="J477" s="17" t="n"/>
      <c r="K477" s="17" t="n"/>
      <c r="L477" s="17" t="n"/>
      <c r="M477" s="17" t="n"/>
      <c r="N477" s="17" t="n"/>
      <c r="O477" s="17" t="n"/>
      <c r="P477" s="17" t="n"/>
      <c r="Q477" s="17" t="n"/>
      <c r="R477" s="17" t="n"/>
      <c r="S477" s="17" t="n"/>
      <c r="T477" s="17" t="n"/>
      <c r="U477" s="17" t="n"/>
      <c r="V477" s="17" t="n"/>
      <c r="W477" s="17" t="n"/>
      <c r="X477" s="17" t="n"/>
      <c r="Y477" s="17" t="n"/>
      <c r="Z477" s="17" t="n"/>
    </row>
    <row r="478" ht="23.25" customHeight="1">
      <c r="A478" s="17" t="n"/>
      <c r="B478" s="17" t="n"/>
      <c r="C478" s="17" t="n"/>
      <c r="D478" s="17" t="n"/>
      <c r="E478" s="17" t="n"/>
      <c r="F478" s="17" t="n"/>
      <c r="G478" s="17" t="n"/>
      <c r="H478" s="17" t="n"/>
      <c r="I478" s="17" t="n"/>
      <c r="J478" s="17" t="n"/>
      <c r="K478" s="17" t="n"/>
      <c r="L478" s="17" t="n"/>
      <c r="M478" s="17" t="n"/>
      <c r="N478" s="17" t="n"/>
      <c r="O478" s="17" t="n"/>
      <c r="P478" s="17" t="n"/>
      <c r="Q478" s="17" t="n"/>
      <c r="R478" s="17" t="n"/>
      <c r="S478" s="17" t="n"/>
      <c r="T478" s="17" t="n"/>
      <c r="U478" s="17" t="n"/>
      <c r="V478" s="17" t="n"/>
      <c r="W478" s="17" t="n"/>
      <c r="X478" s="17" t="n"/>
      <c r="Y478" s="17" t="n"/>
      <c r="Z478" s="17" t="n"/>
    </row>
    <row r="479" ht="23.25" customHeight="1">
      <c r="A479" s="17" t="n"/>
      <c r="B479" s="17" t="n"/>
      <c r="C479" s="17" t="n"/>
      <c r="D479" s="17" t="n"/>
      <c r="E479" s="17" t="n"/>
      <c r="F479" s="17" t="n"/>
      <c r="G479" s="17" t="n"/>
      <c r="H479" s="17" t="n"/>
      <c r="I479" s="17" t="n"/>
      <c r="J479" s="17" t="n"/>
      <c r="K479" s="17" t="n"/>
      <c r="L479" s="17" t="n"/>
      <c r="M479" s="17" t="n"/>
      <c r="N479" s="17" t="n"/>
      <c r="O479" s="17" t="n"/>
      <c r="P479" s="17" t="n"/>
      <c r="Q479" s="17" t="n"/>
      <c r="R479" s="17" t="n"/>
      <c r="S479" s="17" t="n"/>
      <c r="T479" s="17" t="n"/>
      <c r="U479" s="17" t="n"/>
      <c r="V479" s="17" t="n"/>
      <c r="W479" s="17" t="n"/>
      <c r="X479" s="17" t="n"/>
      <c r="Y479" s="17" t="n"/>
      <c r="Z479" s="17" t="n"/>
    </row>
    <row r="480" ht="23.25" customHeight="1">
      <c r="A480" s="17" t="n"/>
      <c r="B480" s="17" t="n"/>
      <c r="C480" s="17" t="n"/>
      <c r="D480" s="17" t="n"/>
      <c r="E480" s="17" t="n"/>
      <c r="F480" s="17" t="n"/>
      <c r="G480" s="17" t="n"/>
      <c r="H480" s="17" t="n"/>
      <c r="I480" s="17" t="n"/>
      <c r="J480" s="17" t="n"/>
      <c r="K480" s="17" t="n"/>
      <c r="L480" s="17" t="n"/>
      <c r="M480" s="17" t="n"/>
      <c r="N480" s="17" t="n"/>
      <c r="O480" s="17" t="n"/>
      <c r="P480" s="17" t="n"/>
      <c r="Q480" s="17" t="n"/>
      <c r="R480" s="17" t="n"/>
      <c r="S480" s="17" t="n"/>
      <c r="T480" s="17" t="n"/>
      <c r="U480" s="17" t="n"/>
      <c r="V480" s="17" t="n"/>
      <c r="W480" s="17" t="n"/>
      <c r="X480" s="17" t="n"/>
      <c r="Y480" s="17" t="n"/>
      <c r="Z480" s="17" t="n"/>
    </row>
    <row r="481" ht="23.25" customHeight="1">
      <c r="A481" s="17" t="n"/>
      <c r="B481" s="17" t="n"/>
      <c r="C481" s="17" t="n"/>
      <c r="D481" s="17" t="n"/>
      <c r="E481" s="17" t="n"/>
      <c r="F481" s="17" t="n"/>
      <c r="G481" s="17" t="n"/>
      <c r="H481" s="17" t="n"/>
      <c r="I481" s="17" t="n"/>
      <c r="J481" s="17" t="n"/>
      <c r="K481" s="17" t="n"/>
      <c r="L481" s="17" t="n"/>
      <c r="M481" s="17" t="n"/>
      <c r="N481" s="17" t="n"/>
      <c r="O481" s="17" t="n"/>
      <c r="P481" s="17" t="n"/>
      <c r="Q481" s="17" t="n"/>
      <c r="R481" s="17" t="n"/>
      <c r="S481" s="17" t="n"/>
      <c r="T481" s="17" t="n"/>
      <c r="U481" s="17" t="n"/>
      <c r="V481" s="17" t="n"/>
      <c r="W481" s="17" t="n"/>
      <c r="X481" s="17" t="n"/>
      <c r="Y481" s="17" t="n"/>
      <c r="Z481" s="17" t="n"/>
    </row>
    <row r="482" ht="23.25" customHeight="1">
      <c r="A482" s="17" t="n"/>
      <c r="B482" s="17" t="n"/>
      <c r="C482" s="17" t="n"/>
      <c r="D482" s="17" t="n"/>
      <c r="E482" s="17" t="n"/>
      <c r="F482" s="17" t="n"/>
      <c r="G482" s="17" t="n"/>
      <c r="H482" s="17" t="n"/>
      <c r="I482" s="17" t="n"/>
      <c r="J482" s="17" t="n"/>
      <c r="K482" s="17" t="n"/>
      <c r="L482" s="17" t="n"/>
      <c r="M482" s="17" t="n"/>
      <c r="N482" s="17" t="n"/>
      <c r="O482" s="17" t="n"/>
      <c r="P482" s="17" t="n"/>
      <c r="Q482" s="17" t="n"/>
      <c r="R482" s="17" t="n"/>
      <c r="S482" s="17" t="n"/>
      <c r="T482" s="17" t="n"/>
      <c r="U482" s="17" t="n"/>
      <c r="V482" s="17" t="n"/>
      <c r="W482" s="17" t="n"/>
      <c r="X482" s="17" t="n"/>
      <c r="Y482" s="17" t="n"/>
      <c r="Z482" s="17" t="n"/>
    </row>
    <row r="483" ht="23.25" customHeight="1">
      <c r="A483" s="17" t="n"/>
      <c r="B483" s="17" t="n"/>
      <c r="C483" s="17" t="n"/>
      <c r="D483" s="17" t="n"/>
      <c r="E483" s="17" t="n"/>
      <c r="F483" s="17" t="n"/>
      <c r="G483" s="17" t="n"/>
      <c r="H483" s="17" t="n"/>
      <c r="I483" s="17" t="n"/>
      <c r="J483" s="17" t="n"/>
      <c r="K483" s="17" t="n"/>
      <c r="L483" s="17" t="n"/>
      <c r="M483" s="17" t="n"/>
      <c r="N483" s="17" t="n"/>
      <c r="O483" s="17" t="n"/>
      <c r="P483" s="17" t="n"/>
      <c r="Q483" s="17" t="n"/>
      <c r="R483" s="17" t="n"/>
      <c r="S483" s="17" t="n"/>
      <c r="T483" s="17" t="n"/>
      <c r="U483" s="17" t="n"/>
      <c r="V483" s="17" t="n"/>
      <c r="W483" s="17" t="n"/>
      <c r="X483" s="17" t="n"/>
      <c r="Y483" s="17" t="n"/>
      <c r="Z483" s="17" t="n"/>
    </row>
    <row r="484" ht="23.25" customHeight="1">
      <c r="A484" s="17" t="n"/>
      <c r="B484" s="17" t="n"/>
      <c r="C484" s="17" t="n"/>
      <c r="D484" s="17" t="n"/>
      <c r="E484" s="17" t="n"/>
      <c r="F484" s="17" t="n"/>
      <c r="G484" s="17" t="n"/>
      <c r="H484" s="17" t="n"/>
      <c r="I484" s="17" t="n"/>
      <c r="J484" s="17" t="n"/>
      <c r="K484" s="17" t="n"/>
      <c r="L484" s="17" t="n"/>
      <c r="M484" s="17" t="n"/>
      <c r="N484" s="17" t="n"/>
      <c r="O484" s="17" t="n"/>
      <c r="P484" s="17" t="n"/>
      <c r="Q484" s="17" t="n"/>
      <c r="R484" s="17" t="n"/>
      <c r="S484" s="17" t="n"/>
      <c r="T484" s="17" t="n"/>
      <c r="U484" s="17" t="n"/>
      <c r="V484" s="17" t="n"/>
      <c r="W484" s="17" t="n"/>
      <c r="X484" s="17" t="n"/>
      <c r="Y484" s="17" t="n"/>
      <c r="Z484" s="17" t="n"/>
    </row>
    <row r="485" ht="23.25" customHeight="1">
      <c r="A485" s="17" t="n"/>
      <c r="B485" s="17" t="n"/>
      <c r="C485" s="17" t="n"/>
      <c r="D485" s="17" t="n"/>
      <c r="E485" s="17" t="n"/>
      <c r="F485" s="17" t="n"/>
      <c r="G485" s="17" t="n"/>
      <c r="H485" s="17" t="n"/>
      <c r="I485" s="17" t="n"/>
      <c r="J485" s="17" t="n"/>
      <c r="K485" s="17" t="n"/>
      <c r="L485" s="17" t="n"/>
      <c r="M485" s="17" t="n"/>
      <c r="N485" s="17" t="n"/>
      <c r="O485" s="17" t="n"/>
      <c r="P485" s="17" t="n"/>
      <c r="Q485" s="17" t="n"/>
      <c r="R485" s="17" t="n"/>
      <c r="S485" s="17" t="n"/>
      <c r="T485" s="17" t="n"/>
      <c r="U485" s="17" t="n"/>
      <c r="V485" s="17" t="n"/>
      <c r="W485" s="17" t="n"/>
      <c r="X485" s="17" t="n"/>
      <c r="Y485" s="17" t="n"/>
      <c r="Z485" s="17" t="n"/>
    </row>
    <row r="486" ht="23.25" customHeight="1">
      <c r="A486" s="17" t="n"/>
      <c r="B486" s="17" t="n"/>
      <c r="C486" s="17" t="n"/>
      <c r="D486" s="17" t="n"/>
      <c r="E486" s="17" t="n"/>
      <c r="F486" s="17" t="n"/>
      <c r="G486" s="17" t="n"/>
      <c r="H486" s="17" t="n"/>
      <c r="I486" s="17" t="n"/>
      <c r="J486" s="17" t="n"/>
      <c r="K486" s="17" t="n"/>
      <c r="L486" s="17" t="n"/>
      <c r="M486" s="17" t="n"/>
      <c r="N486" s="17" t="n"/>
      <c r="O486" s="17" t="n"/>
      <c r="P486" s="17" t="n"/>
      <c r="Q486" s="17" t="n"/>
      <c r="R486" s="17" t="n"/>
      <c r="S486" s="17" t="n"/>
      <c r="T486" s="17" t="n"/>
      <c r="U486" s="17" t="n"/>
      <c r="V486" s="17" t="n"/>
      <c r="W486" s="17" t="n"/>
      <c r="X486" s="17" t="n"/>
      <c r="Y486" s="17" t="n"/>
      <c r="Z486" s="17" t="n"/>
    </row>
    <row r="487" ht="23.25" customHeight="1">
      <c r="A487" s="17" t="n"/>
      <c r="B487" s="17" t="n"/>
      <c r="C487" s="17" t="n"/>
      <c r="D487" s="17" t="n"/>
      <c r="E487" s="17" t="n"/>
      <c r="F487" s="17" t="n"/>
      <c r="G487" s="17" t="n"/>
      <c r="H487" s="17" t="n"/>
      <c r="I487" s="17" t="n"/>
      <c r="J487" s="17" t="n"/>
      <c r="K487" s="17" t="n"/>
      <c r="L487" s="17" t="n"/>
      <c r="M487" s="17" t="n"/>
      <c r="N487" s="17" t="n"/>
      <c r="O487" s="17" t="n"/>
      <c r="P487" s="17" t="n"/>
      <c r="Q487" s="17" t="n"/>
      <c r="R487" s="17" t="n"/>
      <c r="S487" s="17" t="n"/>
      <c r="T487" s="17" t="n"/>
      <c r="U487" s="17" t="n"/>
      <c r="V487" s="17" t="n"/>
      <c r="W487" s="17" t="n"/>
      <c r="X487" s="17" t="n"/>
      <c r="Y487" s="17" t="n"/>
      <c r="Z487" s="17" t="n"/>
    </row>
    <row r="488" ht="23.25" customHeight="1">
      <c r="A488" s="17" t="n"/>
      <c r="B488" s="17" t="n"/>
      <c r="C488" s="17" t="n"/>
      <c r="D488" s="17" t="n"/>
      <c r="E488" s="17" t="n"/>
      <c r="F488" s="17" t="n"/>
      <c r="G488" s="17" t="n"/>
      <c r="H488" s="17" t="n"/>
      <c r="I488" s="17" t="n"/>
      <c r="J488" s="17" t="n"/>
      <c r="K488" s="17" t="n"/>
      <c r="L488" s="17" t="n"/>
      <c r="M488" s="17" t="n"/>
      <c r="N488" s="17" t="n"/>
      <c r="O488" s="17" t="n"/>
      <c r="P488" s="17" t="n"/>
      <c r="Q488" s="17" t="n"/>
      <c r="R488" s="17" t="n"/>
      <c r="S488" s="17" t="n"/>
      <c r="T488" s="17" t="n"/>
      <c r="U488" s="17" t="n"/>
      <c r="V488" s="17" t="n"/>
      <c r="W488" s="17" t="n"/>
      <c r="X488" s="17" t="n"/>
      <c r="Y488" s="17" t="n"/>
      <c r="Z488" s="17" t="n"/>
    </row>
    <row r="489" ht="23.25" customHeight="1">
      <c r="A489" s="17" t="n"/>
      <c r="B489" s="17" t="n"/>
      <c r="C489" s="17" t="n"/>
      <c r="D489" s="17" t="n"/>
      <c r="E489" s="17" t="n"/>
      <c r="F489" s="17" t="n"/>
      <c r="G489" s="17" t="n"/>
      <c r="H489" s="17" t="n"/>
      <c r="I489" s="17" t="n"/>
      <c r="J489" s="17" t="n"/>
      <c r="K489" s="17" t="n"/>
      <c r="L489" s="17" t="n"/>
      <c r="M489" s="17" t="n"/>
      <c r="N489" s="17" t="n"/>
      <c r="O489" s="17" t="n"/>
      <c r="P489" s="17" t="n"/>
      <c r="Q489" s="17" t="n"/>
      <c r="R489" s="17" t="n"/>
      <c r="S489" s="17" t="n"/>
      <c r="T489" s="17" t="n"/>
      <c r="U489" s="17" t="n"/>
      <c r="V489" s="17" t="n"/>
      <c r="W489" s="17" t="n"/>
      <c r="X489" s="17" t="n"/>
      <c r="Y489" s="17" t="n"/>
      <c r="Z489" s="17" t="n"/>
    </row>
    <row r="490" ht="23.25" customHeight="1">
      <c r="A490" s="17" t="n"/>
      <c r="B490" s="17" t="n"/>
      <c r="C490" s="17" t="n"/>
      <c r="D490" s="17" t="n"/>
      <c r="E490" s="17" t="n"/>
      <c r="F490" s="17" t="n"/>
      <c r="G490" s="17" t="n"/>
      <c r="H490" s="17" t="n"/>
      <c r="I490" s="17" t="n"/>
      <c r="J490" s="17" t="n"/>
      <c r="K490" s="17" t="n"/>
      <c r="L490" s="17" t="n"/>
      <c r="M490" s="17" t="n"/>
      <c r="N490" s="17" t="n"/>
      <c r="O490" s="17" t="n"/>
      <c r="P490" s="17" t="n"/>
      <c r="Q490" s="17" t="n"/>
      <c r="R490" s="17" t="n"/>
      <c r="S490" s="17" t="n"/>
      <c r="T490" s="17" t="n"/>
      <c r="U490" s="17" t="n"/>
      <c r="V490" s="17" t="n"/>
      <c r="W490" s="17" t="n"/>
      <c r="X490" s="17" t="n"/>
      <c r="Y490" s="17" t="n"/>
      <c r="Z490" s="17" t="n"/>
    </row>
    <row r="491" ht="23.25" customHeight="1">
      <c r="A491" s="17" t="n"/>
      <c r="B491" s="17" t="n"/>
      <c r="C491" s="17" t="n"/>
      <c r="D491" s="17" t="n"/>
      <c r="E491" s="17" t="n"/>
      <c r="F491" s="17" t="n"/>
      <c r="G491" s="17" t="n"/>
      <c r="H491" s="17" t="n"/>
      <c r="I491" s="17" t="n"/>
      <c r="J491" s="17" t="n"/>
      <c r="K491" s="17" t="n"/>
      <c r="L491" s="17" t="n"/>
      <c r="M491" s="17" t="n"/>
      <c r="N491" s="17" t="n"/>
      <c r="O491" s="17" t="n"/>
      <c r="P491" s="17" t="n"/>
      <c r="Q491" s="17" t="n"/>
      <c r="R491" s="17" t="n"/>
      <c r="S491" s="17" t="n"/>
      <c r="T491" s="17" t="n"/>
      <c r="U491" s="17" t="n"/>
      <c r="V491" s="17" t="n"/>
      <c r="W491" s="17" t="n"/>
      <c r="X491" s="17" t="n"/>
      <c r="Y491" s="17" t="n"/>
      <c r="Z491" s="17" t="n"/>
    </row>
    <row r="492" ht="23.25" customHeight="1">
      <c r="A492" s="17" t="n"/>
      <c r="B492" s="17" t="n"/>
      <c r="C492" s="17" t="n"/>
      <c r="D492" s="17" t="n"/>
      <c r="E492" s="17" t="n"/>
      <c r="F492" s="17" t="n"/>
      <c r="G492" s="17" t="n"/>
      <c r="H492" s="17" t="n"/>
      <c r="I492" s="17" t="n"/>
      <c r="J492" s="17" t="n"/>
      <c r="K492" s="17" t="n"/>
      <c r="L492" s="17" t="n"/>
      <c r="M492" s="17" t="n"/>
      <c r="N492" s="17" t="n"/>
      <c r="O492" s="17" t="n"/>
      <c r="P492" s="17" t="n"/>
      <c r="Q492" s="17" t="n"/>
      <c r="R492" s="17" t="n"/>
      <c r="S492" s="17" t="n"/>
      <c r="T492" s="17" t="n"/>
      <c r="U492" s="17" t="n"/>
      <c r="V492" s="17" t="n"/>
      <c r="W492" s="17" t="n"/>
      <c r="X492" s="17" t="n"/>
      <c r="Y492" s="17" t="n"/>
      <c r="Z492" s="17" t="n"/>
    </row>
    <row r="493" ht="23.25" customHeight="1">
      <c r="A493" s="17" t="n"/>
      <c r="B493" s="17" t="n"/>
      <c r="C493" s="17" t="n"/>
      <c r="D493" s="17" t="n"/>
      <c r="E493" s="17" t="n"/>
      <c r="F493" s="17" t="n"/>
      <c r="G493" s="17" t="n"/>
      <c r="H493" s="17" t="n"/>
      <c r="I493" s="17" t="n"/>
      <c r="J493" s="17" t="n"/>
      <c r="K493" s="17" t="n"/>
      <c r="L493" s="17" t="n"/>
      <c r="M493" s="17" t="n"/>
      <c r="N493" s="17" t="n"/>
      <c r="O493" s="17" t="n"/>
      <c r="P493" s="17" t="n"/>
      <c r="Q493" s="17" t="n"/>
      <c r="R493" s="17" t="n"/>
      <c r="S493" s="17" t="n"/>
      <c r="T493" s="17" t="n"/>
      <c r="U493" s="17" t="n"/>
      <c r="V493" s="17" t="n"/>
      <c r="W493" s="17" t="n"/>
      <c r="X493" s="17" t="n"/>
      <c r="Y493" s="17" t="n"/>
      <c r="Z493" s="17" t="n"/>
    </row>
    <row r="494" ht="23.25" customHeight="1">
      <c r="A494" s="17" t="n"/>
      <c r="B494" s="17" t="n"/>
      <c r="C494" s="17" t="n"/>
      <c r="D494" s="17" t="n"/>
      <c r="E494" s="17" t="n"/>
      <c r="F494" s="17" t="n"/>
      <c r="G494" s="17" t="n"/>
      <c r="H494" s="17" t="n"/>
      <c r="I494" s="17" t="n"/>
      <c r="J494" s="17" t="n"/>
      <c r="K494" s="17" t="n"/>
      <c r="L494" s="17" t="n"/>
      <c r="M494" s="17" t="n"/>
      <c r="N494" s="17" t="n"/>
      <c r="O494" s="17" t="n"/>
      <c r="P494" s="17" t="n"/>
      <c r="Q494" s="17" t="n"/>
      <c r="R494" s="17" t="n"/>
      <c r="S494" s="17" t="n"/>
      <c r="T494" s="17" t="n"/>
      <c r="U494" s="17" t="n"/>
      <c r="V494" s="17" t="n"/>
      <c r="W494" s="17" t="n"/>
      <c r="X494" s="17" t="n"/>
      <c r="Y494" s="17" t="n"/>
      <c r="Z494" s="17" t="n"/>
    </row>
    <row r="495" ht="23.25" customHeight="1">
      <c r="A495" s="17" t="n"/>
      <c r="B495" s="17" t="n"/>
      <c r="C495" s="17" t="n"/>
      <c r="D495" s="17" t="n"/>
      <c r="E495" s="17" t="n"/>
      <c r="F495" s="17" t="n"/>
      <c r="G495" s="17" t="n"/>
      <c r="H495" s="17" t="n"/>
      <c r="I495" s="17" t="n"/>
      <c r="J495" s="17" t="n"/>
      <c r="K495" s="17" t="n"/>
      <c r="L495" s="17" t="n"/>
      <c r="M495" s="17" t="n"/>
      <c r="N495" s="17" t="n"/>
      <c r="O495" s="17" t="n"/>
      <c r="P495" s="17" t="n"/>
      <c r="Q495" s="17" t="n"/>
      <c r="R495" s="17" t="n"/>
      <c r="S495" s="17" t="n"/>
      <c r="T495" s="17" t="n"/>
      <c r="U495" s="17" t="n"/>
      <c r="V495" s="17" t="n"/>
      <c r="W495" s="17" t="n"/>
      <c r="X495" s="17" t="n"/>
      <c r="Y495" s="17" t="n"/>
      <c r="Z495" s="17" t="n"/>
    </row>
    <row r="496" ht="23.25" customHeight="1">
      <c r="A496" s="17" t="n"/>
      <c r="B496" s="17" t="n"/>
      <c r="C496" s="17" t="n"/>
      <c r="D496" s="17" t="n"/>
      <c r="E496" s="17" t="n"/>
      <c r="F496" s="17" t="n"/>
      <c r="G496" s="17" t="n"/>
      <c r="H496" s="17" t="n"/>
      <c r="I496" s="17" t="n"/>
      <c r="J496" s="17" t="n"/>
      <c r="K496" s="17" t="n"/>
      <c r="L496" s="17" t="n"/>
      <c r="M496" s="17" t="n"/>
      <c r="N496" s="17" t="n"/>
      <c r="O496" s="17" t="n"/>
      <c r="P496" s="17" t="n"/>
      <c r="Q496" s="17" t="n"/>
      <c r="R496" s="17" t="n"/>
      <c r="S496" s="17" t="n"/>
      <c r="T496" s="17" t="n"/>
      <c r="U496" s="17" t="n"/>
      <c r="V496" s="17" t="n"/>
      <c r="W496" s="17" t="n"/>
      <c r="X496" s="17" t="n"/>
      <c r="Y496" s="17" t="n"/>
      <c r="Z496" s="17" t="n"/>
    </row>
    <row r="497" ht="23.25" customHeight="1">
      <c r="A497" s="17" t="n"/>
      <c r="B497" s="17" t="n"/>
      <c r="C497" s="17" t="n"/>
      <c r="D497" s="17" t="n"/>
      <c r="E497" s="17" t="n"/>
      <c r="F497" s="17" t="n"/>
      <c r="G497" s="17" t="n"/>
      <c r="H497" s="17" t="n"/>
      <c r="I497" s="17" t="n"/>
      <c r="J497" s="17" t="n"/>
      <c r="K497" s="17" t="n"/>
      <c r="L497" s="17" t="n"/>
      <c r="M497" s="17" t="n"/>
      <c r="N497" s="17" t="n"/>
      <c r="O497" s="17" t="n"/>
      <c r="P497" s="17" t="n"/>
      <c r="Q497" s="17" t="n"/>
      <c r="R497" s="17" t="n"/>
      <c r="S497" s="17" t="n"/>
      <c r="T497" s="17" t="n"/>
      <c r="U497" s="17" t="n"/>
      <c r="V497" s="17" t="n"/>
      <c r="W497" s="17" t="n"/>
      <c r="X497" s="17" t="n"/>
      <c r="Y497" s="17" t="n"/>
      <c r="Z497" s="17" t="n"/>
    </row>
    <row r="498" ht="23.25" customHeight="1">
      <c r="A498" s="17" t="n"/>
      <c r="B498" s="17" t="n"/>
      <c r="C498" s="17" t="n"/>
      <c r="D498" s="17" t="n"/>
      <c r="E498" s="17" t="n"/>
      <c r="F498" s="17" t="n"/>
      <c r="G498" s="17" t="n"/>
      <c r="H498" s="17" t="n"/>
      <c r="I498" s="17" t="n"/>
      <c r="J498" s="17" t="n"/>
      <c r="K498" s="17" t="n"/>
      <c r="L498" s="17" t="n"/>
      <c r="M498" s="17" t="n"/>
      <c r="N498" s="17" t="n"/>
      <c r="O498" s="17" t="n"/>
      <c r="P498" s="17" t="n"/>
      <c r="Q498" s="17" t="n"/>
      <c r="R498" s="17" t="n"/>
      <c r="S498" s="17" t="n"/>
      <c r="T498" s="17" t="n"/>
      <c r="U498" s="17" t="n"/>
      <c r="V498" s="17" t="n"/>
      <c r="W498" s="17" t="n"/>
      <c r="X498" s="17" t="n"/>
      <c r="Y498" s="17" t="n"/>
      <c r="Z498" s="17" t="n"/>
    </row>
    <row r="499" ht="23.25" customHeight="1">
      <c r="A499" s="17" t="n"/>
      <c r="B499" s="17" t="n"/>
      <c r="C499" s="17" t="n"/>
      <c r="D499" s="17" t="n"/>
      <c r="E499" s="17" t="n"/>
      <c r="F499" s="17" t="n"/>
      <c r="G499" s="17" t="n"/>
      <c r="H499" s="17" t="n"/>
      <c r="I499" s="17" t="n"/>
      <c r="J499" s="17" t="n"/>
      <c r="K499" s="17" t="n"/>
      <c r="L499" s="17" t="n"/>
      <c r="M499" s="17" t="n"/>
      <c r="N499" s="17" t="n"/>
      <c r="O499" s="17" t="n"/>
      <c r="P499" s="17" t="n"/>
      <c r="Q499" s="17" t="n"/>
      <c r="R499" s="17" t="n"/>
      <c r="S499" s="17" t="n"/>
      <c r="T499" s="17" t="n"/>
      <c r="U499" s="17" t="n"/>
      <c r="V499" s="17" t="n"/>
      <c r="W499" s="17" t="n"/>
      <c r="X499" s="17" t="n"/>
      <c r="Y499" s="17" t="n"/>
      <c r="Z499" s="17" t="n"/>
    </row>
    <row r="500" ht="23.25" customHeight="1">
      <c r="A500" s="17" t="n"/>
      <c r="B500" s="17" t="n"/>
      <c r="C500" s="17" t="n"/>
      <c r="D500" s="17" t="n"/>
      <c r="E500" s="17" t="n"/>
      <c r="F500" s="17" t="n"/>
      <c r="G500" s="17" t="n"/>
      <c r="H500" s="17" t="n"/>
      <c r="I500" s="17" t="n"/>
      <c r="J500" s="17" t="n"/>
      <c r="K500" s="17" t="n"/>
      <c r="L500" s="17" t="n"/>
      <c r="M500" s="17" t="n"/>
      <c r="N500" s="17" t="n"/>
      <c r="O500" s="17" t="n"/>
      <c r="P500" s="17" t="n"/>
      <c r="Q500" s="17" t="n"/>
      <c r="R500" s="17" t="n"/>
      <c r="S500" s="17" t="n"/>
      <c r="T500" s="17" t="n"/>
      <c r="U500" s="17" t="n"/>
      <c r="V500" s="17" t="n"/>
      <c r="W500" s="17" t="n"/>
      <c r="X500" s="17" t="n"/>
      <c r="Y500" s="17" t="n"/>
      <c r="Z500" s="17" t="n"/>
    </row>
    <row r="501" ht="23.25" customHeight="1">
      <c r="A501" s="17" t="n"/>
      <c r="B501" s="17" t="n"/>
      <c r="C501" s="17" t="n"/>
      <c r="D501" s="17" t="n"/>
      <c r="E501" s="17" t="n"/>
      <c r="F501" s="17" t="n"/>
      <c r="G501" s="17" t="n"/>
      <c r="H501" s="17" t="n"/>
      <c r="I501" s="17" t="n"/>
      <c r="J501" s="17" t="n"/>
      <c r="K501" s="17" t="n"/>
      <c r="L501" s="17" t="n"/>
      <c r="M501" s="17" t="n"/>
      <c r="N501" s="17" t="n"/>
      <c r="O501" s="17" t="n"/>
      <c r="P501" s="17" t="n"/>
      <c r="Q501" s="17" t="n"/>
      <c r="R501" s="17" t="n"/>
      <c r="S501" s="17" t="n"/>
      <c r="T501" s="17" t="n"/>
      <c r="U501" s="17" t="n"/>
      <c r="V501" s="17" t="n"/>
      <c r="W501" s="17" t="n"/>
      <c r="X501" s="17" t="n"/>
      <c r="Y501" s="17" t="n"/>
      <c r="Z501" s="17" t="n"/>
    </row>
    <row r="502" ht="23.25" customHeight="1">
      <c r="A502" s="17" t="n"/>
      <c r="B502" s="17" t="n"/>
      <c r="C502" s="17" t="n"/>
      <c r="D502" s="17" t="n"/>
      <c r="E502" s="17" t="n"/>
      <c r="F502" s="17" t="n"/>
      <c r="G502" s="17" t="n"/>
      <c r="H502" s="17" t="n"/>
      <c r="I502" s="17" t="n"/>
      <c r="J502" s="17" t="n"/>
      <c r="K502" s="17" t="n"/>
      <c r="L502" s="17" t="n"/>
      <c r="M502" s="17" t="n"/>
      <c r="N502" s="17" t="n"/>
      <c r="O502" s="17" t="n"/>
      <c r="P502" s="17" t="n"/>
      <c r="Q502" s="17" t="n"/>
      <c r="R502" s="17" t="n"/>
      <c r="S502" s="17" t="n"/>
      <c r="T502" s="17" t="n"/>
      <c r="U502" s="17" t="n"/>
      <c r="V502" s="17" t="n"/>
      <c r="W502" s="17" t="n"/>
      <c r="X502" s="17" t="n"/>
      <c r="Y502" s="17" t="n"/>
      <c r="Z502" s="17" t="n"/>
    </row>
    <row r="503" ht="23.25" customHeight="1">
      <c r="A503" s="17" t="n"/>
      <c r="B503" s="17" t="n"/>
      <c r="C503" s="17" t="n"/>
      <c r="D503" s="17" t="n"/>
      <c r="E503" s="17" t="n"/>
      <c r="F503" s="17" t="n"/>
      <c r="G503" s="17" t="n"/>
      <c r="H503" s="17" t="n"/>
      <c r="I503" s="17" t="n"/>
      <c r="J503" s="17" t="n"/>
      <c r="K503" s="17" t="n"/>
      <c r="L503" s="17" t="n"/>
      <c r="M503" s="17" t="n"/>
      <c r="N503" s="17" t="n"/>
      <c r="O503" s="17" t="n"/>
      <c r="P503" s="17" t="n"/>
      <c r="Q503" s="17" t="n"/>
      <c r="R503" s="17" t="n"/>
      <c r="S503" s="17" t="n"/>
      <c r="T503" s="17" t="n"/>
      <c r="U503" s="17" t="n"/>
      <c r="V503" s="17" t="n"/>
      <c r="W503" s="17" t="n"/>
      <c r="X503" s="17" t="n"/>
      <c r="Y503" s="17" t="n"/>
      <c r="Z503" s="17" t="n"/>
    </row>
    <row r="504" ht="23.25" customHeight="1">
      <c r="A504" s="17" t="n"/>
      <c r="B504" s="17" t="n"/>
      <c r="C504" s="17" t="n"/>
      <c r="D504" s="17" t="n"/>
      <c r="E504" s="17" t="n"/>
      <c r="F504" s="17" t="n"/>
      <c r="G504" s="17" t="n"/>
      <c r="H504" s="17" t="n"/>
      <c r="I504" s="17" t="n"/>
      <c r="J504" s="17" t="n"/>
      <c r="K504" s="17" t="n"/>
      <c r="L504" s="17" t="n"/>
      <c r="M504" s="17" t="n"/>
      <c r="N504" s="17" t="n"/>
      <c r="O504" s="17" t="n"/>
      <c r="P504" s="17" t="n"/>
      <c r="Q504" s="17" t="n"/>
      <c r="R504" s="17" t="n"/>
      <c r="S504" s="17" t="n"/>
      <c r="T504" s="17" t="n"/>
      <c r="U504" s="17" t="n"/>
      <c r="V504" s="17" t="n"/>
      <c r="W504" s="17" t="n"/>
      <c r="X504" s="17" t="n"/>
      <c r="Y504" s="17" t="n"/>
      <c r="Z504" s="17" t="n"/>
    </row>
    <row r="505" ht="23.25" customHeight="1">
      <c r="A505" s="17" t="n"/>
      <c r="B505" s="17" t="n"/>
      <c r="C505" s="17" t="n"/>
      <c r="D505" s="17" t="n"/>
      <c r="E505" s="17" t="n"/>
      <c r="F505" s="17" t="n"/>
      <c r="G505" s="17" t="n"/>
      <c r="H505" s="17" t="n"/>
      <c r="I505" s="17" t="n"/>
      <c r="J505" s="17" t="n"/>
      <c r="K505" s="17" t="n"/>
      <c r="L505" s="17" t="n"/>
      <c r="M505" s="17" t="n"/>
      <c r="N505" s="17" t="n"/>
      <c r="O505" s="17" t="n"/>
      <c r="P505" s="17" t="n"/>
      <c r="Q505" s="17" t="n"/>
      <c r="R505" s="17" t="n"/>
      <c r="S505" s="17" t="n"/>
      <c r="T505" s="17" t="n"/>
      <c r="U505" s="17" t="n"/>
      <c r="V505" s="17" t="n"/>
      <c r="W505" s="17" t="n"/>
      <c r="X505" s="17" t="n"/>
      <c r="Y505" s="17" t="n"/>
      <c r="Z505" s="17" t="n"/>
    </row>
    <row r="506" ht="23.25" customHeight="1">
      <c r="A506" s="17" t="n"/>
      <c r="B506" s="17" t="n"/>
      <c r="C506" s="17" t="n"/>
      <c r="D506" s="17" t="n"/>
      <c r="E506" s="17" t="n"/>
      <c r="F506" s="17" t="n"/>
      <c r="G506" s="17" t="n"/>
      <c r="H506" s="17" t="n"/>
      <c r="I506" s="17" t="n"/>
      <c r="J506" s="17" t="n"/>
      <c r="K506" s="17" t="n"/>
      <c r="L506" s="17" t="n"/>
      <c r="M506" s="17" t="n"/>
      <c r="N506" s="17" t="n"/>
      <c r="O506" s="17" t="n"/>
      <c r="P506" s="17" t="n"/>
      <c r="Q506" s="17" t="n"/>
      <c r="R506" s="17" t="n"/>
      <c r="S506" s="17" t="n"/>
      <c r="T506" s="17" t="n"/>
      <c r="U506" s="17" t="n"/>
      <c r="V506" s="17" t="n"/>
      <c r="W506" s="17" t="n"/>
      <c r="X506" s="17" t="n"/>
      <c r="Y506" s="17" t="n"/>
      <c r="Z506" s="17" t="n"/>
    </row>
    <row r="507" ht="23.25" customHeight="1">
      <c r="A507" s="17" t="n"/>
      <c r="B507" s="17" t="n"/>
      <c r="C507" s="17" t="n"/>
      <c r="D507" s="17" t="n"/>
      <c r="E507" s="17" t="n"/>
      <c r="F507" s="17" t="n"/>
      <c r="G507" s="17" t="n"/>
      <c r="H507" s="17" t="n"/>
      <c r="I507" s="17" t="n"/>
      <c r="J507" s="17" t="n"/>
      <c r="K507" s="17" t="n"/>
      <c r="L507" s="17" t="n"/>
      <c r="M507" s="17" t="n"/>
      <c r="N507" s="17" t="n"/>
      <c r="O507" s="17" t="n"/>
      <c r="P507" s="17" t="n"/>
      <c r="Q507" s="17" t="n"/>
      <c r="R507" s="17" t="n"/>
      <c r="S507" s="17" t="n"/>
      <c r="T507" s="17" t="n"/>
      <c r="U507" s="17" t="n"/>
      <c r="V507" s="17" t="n"/>
      <c r="W507" s="17" t="n"/>
      <c r="X507" s="17" t="n"/>
      <c r="Y507" s="17" t="n"/>
      <c r="Z507" s="17" t="n"/>
    </row>
    <row r="508" ht="23.25" customHeight="1">
      <c r="A508" s="17" t="n"/>
      <c r="B508" s="17" t="n"/>
      <c r="C508" s="17" t="n"/>
      <c r="D508" s="17" t="n"/>
      <c r="E508" s="17" t="n"/>
      <c r="F508" s="17" t="n"/>
      <c r="G508" s="17" t="n"/>
      <c r="H508" s="17" t="n"/>
      <c r="I508" s="17" t="n"/>
      <c r="J508" s="17" t="n"/>
      <c r="K508" s="17" t="n"/>
      <c r="L508" s="17" t="n"/>
      <c r="M508" s="17" t="n"/>
      <c r="N508" s="17" t="n"/>
      <c r="O508" s="17" t="n"/>
      <c r="P508" s="17" t="n"/>
      <c r="Q508" s="17" t="n"/>
      <c r="R508" s="17" t="n"/>
      <c r="S508" s="17" t="n"/>
      <c r="T508" s="17" t="n"/>
      <c r="U508" s="17" t="n"/>
      <c r="V508" s="17" t="n"/>
      <c r="W508" s="17" t="n"/>
      <c r="X508" s="17" t="n"/>
      <c r="Y508" s="17" t="n"/>
      <c r="Z508" s="17" t="n"/>
    </row>
    <row r="509" ht="23.25" customHeight="1">
      <c r="A509" s="17" t="n"/>
      <c r="B509" s="17" t="n"/>
      <c r="C509" s="17" t="n"/>
      <c r="D509" s="17" t="n"/>
      <c r="E509" s="17" t="n"/>
      <c r="F509" s="17" t="n"/>
      <c r="G509" s="17" t="n"/>
      <c r="H509" s="17" t="n"/>
      <c r="I509" s="17" t="n"/>
      <c r="J509" s="17" t="n"/>
      <c r="K509" s="17" t="n"/>
      <c r="L509" s="17" t="n"/>
      <c r="M509" s="17" t="n"/>
      <c r="N509" s="17" t="n"/>
      <c r="O509" s="17" t="n"/>
      <c r="P509" s="17" t="n"/>
      <c r="Q509" s="17" t="n"/>
      <c r="R509" s="17" t="n"/>
      <c r="S509" s="17" t="n"/>
      <c r="T509" s="17" t="n"/>
      <c r="U509" s="17" t="n"/>
      <c r="V509" s="17" t="n"/>
      <c r="W509" s="17" t="n"/>
      <c r="X509" s="17" t="n"/>
      <c r="Y509" s="17" t="n"/>
      <c r="Z509" s="17" t="n"/>
    </row>
    <row r="510" ht="23.25" customHeight="1">
      <c r="A510" s="17" t="n"/>
      <c r="B510" s="17" t="n"/>
      <c r="C510" s="17" t="n"/>
      <c r="D510" s="17" t="n"/>
      <c r="E510" s="17" t="n"/>
      <c r="F510" s="17" t="n"/>
      <c r="G510" s="17" t="n"/>
      <c r="H510" s="17" t="n"/>
      <c r="I510" s="17" t="n"/>
      <c r="J510" s="17" t="n"/>
      <c r="K510" s="17" t="n"/>
      <c r="L510" s="17" t="n"/>
      <c r="M510" s="17" t="n"/>
      <c r="N510" s="17" t="n"/>
      <c r="O510" s="17" t="n"/>
      <c r="P510" s="17" t="n"/>
      <c r="Q510" s="17" t="n"/>
      <c r="R510" s="17" t="n"/>
      <c r="S510" s="17" t="n"/>
      <c r="T510" s="17" t="n"/>
      <c r="U510" s="17" t="n"/>
      <c r="V510" s="17" t="n"/>
      <c r="W510" s="17" t="n"/>
      <c r="X510" s="17" t="n"/>
      <c r="Y510" s="17" t="n"/>
      <c r="Z510" s="17" t="n"/>
    </row>
    <row r="511" ht="23.25" customHeight="1">
      <c r="A511" s="17" t="n"/>
      <c r="B511" s="17" t="n"/>
      <c r="C511" s="17" t="n"/>
      <c r="D511" s="17" t="n"/>
      <c r="E511" s="17" t="n"/>
      <c r="F511" s="17" t="n"/>
      <c r="G511" s="17" t="n"/>
      <c r="H511" s="17" t="n"/>
      <c r="I511" s="17" t="n"/>
      <c r="J511" s="17" t="n"/>
      <c r="K511" s="17" t="n"/>
      <c r="L511" s="17" t="n"/>
      <c r="M511" s="17" t="n"/>
      <c r="N511" s="17" t="n"/>
      <c r="O511" s="17" t="n"/>
      <c r="P511" s="17" t="n"/>
      <c r="Q511" s="17" t="n"/>
      <c r="R511" s="17" t="n"/>
      <c r="S511" s="17" t="n"/>
      <c r="T511" s="17" t="n"/>
      <c r="U511" s="17" t="n"/>
      <c r="V511" s="17" t="n"/>
      <c r="W511" s="17" t="n"/>
      <c r="X511" s="17" t="n"/>
      <c r="Y511" s="17" t="n"/>
      <c r="Z511" s="17" t="n"/>
    </row>
    <row r="512" ht="23.25" customHeight="1">
      <c r="A512" s="17" t="n"/>
      <c r="B512" s="17" t="n"/>
      <c r="C512" s="17" t="n"/>
      <c r="D512" s="17" t="n"/>
      <c r="E512" s="17" t="n"/>
      <c r="F512" s="17" t="n"/>
      <c r="G512" s="17" t="n"/>
      <c r="H512" s="17" t="n"/>
      <c r="I512" s="17" t="n"/>
      <c r="J512" s="17" t="n"/>
      <c r="K512" s="17" t="n"/>
      <c r="L512" s="17" t="n"/>
      <c r="M512" s="17" t="n"/>
      <c r="N512" s="17" t="n"/>
      <c r="O512" s="17" t="n"/>
      <c r="P512" s="17" t="n"/>
      <c r="Q512" s="17" t="n"/>
      <c r="R512" s="17" t="n"/>
      <c r="S512" s="17" t="n"/>
      <c r="T512" s="17" t="n"/>
      <c r="U512" s="17" t="n"/>
      <c r="V512" s="17" t="n"/>
      <c r="W512" s="17" t="n"/>
      <c r="X512" s="17" t="n"/>
      <c r="Y512" s="17" t="n"/>
      <c r="Z512" s="17" t="n"/>
    </row>
    <row r="513" ht="23.25" customHeight="1">
      <c r="A513" s="17" t="n"/>
      <c r="B513" s="17" t="n"/>
      <c r="C513" s="17" t="n"/>
      <c r="D513" s="17" t="n"/>
      <c r="E513" s="17" t="n"/>
      <c r="F513" s="17" t="n"/>
      <c r="G513" s="17" t="n"/>
      <c r="H513" s="17" t="n"/>
      <c r="I513" s="17" t="n"/>
      <c r="J513" s="17" t="n"/>
      <c r="K513" s="17" t="n"/>
      <c r="L513" s="17" t="n"/>
      <c r="M513" s="17" t="n"/>
      <c r="N513" s="17" t="n"/>
      <c r="O513" s="17" t="n"/>
      <c r="P513" s="17" t="n"/>
      <c r="Q513" s="17" t="n"/>
      <c r="R513" s="17" t="n"/>
      <c r="S513" s="17" t="n"/>
      <c r="T513" s="17" t="n"/>
      <c r="U513" s="17" t="n"/>
      <c r="V513" s="17" t="n"/>
      <c r="W513" s="17" t="n"/>
      <c r="X513" s="17" t="n"/>
      <c r="Y513" s="17" t="n"/>
      <c r="Z513" s="17" t="n"/>
    </row>
    <row r="514" ht="23.25" customHeight="1">
      <c r="A514" s="17" t="n"/>
      <c r="B514" s="17" t="n"/>
      <c r="C514" s="17" t="n"/>
      <c r="D514" s="17" t="n"/>
      <c r="E514" s="17" t="n"/>
      <c r="F514" s="17" t="n"/>
      <c r="G514" s="17" t="n"/>
      <c r="H514" s="17" t="n"/>
      <c r="I514" s="17" t="n"/>
      <c r="J514" s="17" t="n"/>
      <c r="K514" s="17" t="n"/>
      <c r="L514" s="17" t="n"/>
      <c r="M514" s="17" t="n"/>
      <c r="N514" s="17" t="n"/>
      <c r="O514" s="17" t="n"/>
      <c r="P514" s="17" t="n"/>
      <c r="Q514" s="17" t="n"/>
      <c r="R514" s="17" t="n"/>
      <c r="S514" s="17" t="n"/>
      <c r="T514" s="17" t="n"/>
      <c r="U514" s="17" t="n"/>
      <c r="V514" s="17" t="n"/>
      <c r="W514" s="17" t="n"/>
      <c r="X514" s="17" t="n"/>
      <c r="Y514" s="17" t="n"/>
      <c r="Z514" s="17" t="n"/>
    </row>
    <row r="515" ht="23.25" customHeight="1">
      <c r="A515" s="17" t="n"/>
      <c r="B515" s="17" t="n"/>
      <c r="C515" s="17" t="n"/>
      <c r="D515" s="17" t="n"/>
      <c r="E515" s="17" t="n"/>
      <c r="F515" s="17" t="n"/>
      <c r="G515" s="17" t="n"/>
      <c r="H515" s="17" t="n"/>
      <c r="I515" s="17" t="n"/>
      <c r="J515" s="17" t="n"/>
      <c r="K515" s="17" t="n"/>
      <c r="L515" s="17" t="n"/>
      <c r="M515" s="17" t="n"/>
      <c r="N515" s="17" t="n"/>
      <c r="O515" s="17" t="n"/>
      <c r="P515" s="17" t="n"/>
      <c r="Q515" s="17" t="n"/>
      <c r="R515" s="17" t="n"/>
      <c r="S515" s="17" t="n"/>
      <c r="T515" s="17" t="n"/>
      <c r="U515" s="17" t="n"/>
      <c r="V515" s="17" t="n"/>
      <c r="W515" s="17" t="n"/>
      <c r="X515" s="17" t="n"/>
      <c r="Y515" s="17" t="n"/>
      <c r="Z515" s="17" t="n"/>
    </row>
    <row r="516" ht="23.25" customHeight="1">
      <c r="A516" s="17" t="n"/>
      <c r="B516" s="17" t="n"/>
      <c r="C516" s="17" t="n"/>
      <c r="D516" s="17" t="n"/>
      <c r="E516" s="17" t="n"/>
      <c r="F516" s="17" t="n"/>
      <c r="G516" s="17" t="n"/>
      <c r="H516" s="17" t="n"/>
      <c r="I516" s="17" t="n"/>
      <c r="J516" s="17" t="n"/>
      <c r="K516" s="17" t="n"/>
      <c r="L516" s="17" t="n"/>
      <c r="M516" s="17" t="n"/>
      <c r="N516" s="17" t="n"/>
      <c r="O516" s="17" t="n"/>
      <c r="P516" s="17" t="n"/>
      <c r="Q516" s="17" t="n"/>
      <c r="R516" s="17" t="n"/>
      <c r="S516" s="17" t="n"/>
      <c r="T516" s="17" t="n"/>
      <c r="U516" s="17" t="n"/>
      <c r="V516" s="17" t="n"/>
      <c r="W516" s="17" t="n"/>
      <c r="X516" s="17" t="n"/>
      <c r="Y516" s="17" t="n"/>
      <c r="Z516" s="17" t="n"/>
    </row>
    <row r="517" ht="23.25" customHeight="1">
      <c r="A517" s="17" t="n"/>
      <c r="B517" s="17" t="n"/>
      <c r="C517" s="17" t="n"/>
      <c r="D517" s="17" t="n"/>
      <c r="E517" s="17" t="n"/>
      <c r="F517" s="17" t="n"/>
      <c r="G517" s="17" t="n"/>
      <c r="H517" s="17" t="n"/>
      <c r="I517" s="17" t="n"/>
      <c r="J517" s="17" t="n"/>
      <c r="K517" s="17" t="n"/>
      <c r="L517" s="17" t="n"/>
      <c r="M517" s="17" t="n"/>
      <c r="N517" s="17" t="n"/>
      <c r="O517" s="17" t="n"/>
      <c r="P517" s="17" t="n"/>
      <c r="Q517" s="17" t="n"/>
      <c r="R517" s="17" t="n"/>
      <c r="S517" s="17" t="n"/>
      <c r="T517" s="17" t="n"/>
      <c r="U517" s="17" t="n"/>
      <c r="V517" s="17" t="n"/>
      <c r="W517" s="17" t="n"/>
      <c r="X517" s="17" t="n"/>
      <c r="Y517" s="17" t="n"/>
      <c r="Z517" s="17" t="n"/>
    </row>
    <row r="518" ht="23.25" customHeight="1">
      <c r="A518" s="17" t="n"/>
      <c r="B518" s="17" t="n"/>
      <c r="C518" s="17" t="n"/>
      <c r="D518" s="17" t="n"/>
      <c r="E518" s="17" t="n"/>
      <c r="F518" s="17" t="n"/>
      <c r="G518" s="17" t="n"/>
      <c r="H518" s="17" t="n"/>
      <c r="I518" s="17" t="n"/>
      <c r="J518" s="17" t="n"/>
      <c r="K518" s="17" t="n"/>
      <c r="L518" s="17" t="n"/>
      <c r="M518" s="17" t="n"/>
      <c r="N518" s="17" t="n"/>
      <c r="O518" s="17" t="n"/>
      <c r="P518" s="17" t="n"/>
      <c r="Q518" s="17" t="n"/>
      <c r="R518" s="17" t="n"/>
      <c r="S518" s="17" t="n"/>
      <c r="T518" s="17" t="n"/>
      <c r="U518" s="17" t="n"/>
      <c r="V518" s="17" t="n"/>
      <c r="W518" s="17" t="n"/>
      <c r="X518" s="17" t="n"/>
      <c r="Y518" s="17" t="n"/>
      <c r="Z518" s="17" t="n"/>
    </row>
    <row r="519" ht="23.25" customHeight="1">
      <c r="A519" s="17" t="n"/>
      <c r="B519" s="17" t="n"/>
      <c r="C519" s="17" t="n"/>
      <c r="D519" s="17" t="n"/>
      <c r="E519" s="17" t="n"/>
      <c r="F519" s="17" t="n"/>
      <c r="G519" s="17" t="n"/>
      <c r="H519" s="17" t="n"/>
      <c r="I519" s="17" t="n"/>
      <c r="J519" s="17" t="n"/>
      <c r="K519" s="17" t="n"/>
      <c r="L519" s="17" t="n"/>
      <c r="M519" s="17" t="n"/>
      <c r="N519" s="17" t="n"/>
      <c r="O519" s="17" t="n"/>
      <c r="P519" s="17" t="n"/>
      <c r="Q519" s="17" t="n"/>
      <c r="R519" s="17" t="n"/>
      <c r="S519" s="17" t="n"/>
      <c r="T519" s="17" t="n"/>
      <c r="U519" s="17" t="n"/>
      <c r="V519" s="17" t="n"/>
      <c r="W519" s="17" t="n"/>
      <c r="X519" s="17" t="n"/>
      <c r="Y519" s="17" t="n"/>
      <c r="Z519" s="17" t="n"/>
    </row>
    <row r="520" ht="23.25" customHeight="1">
      <c r="A520" s="17" t="n"/>
      <c r="B520" s="17" t="n"/>
      <c r="C520" s="17" t="n"/>
      <c r="D520" s="17" t="n"/>
      <c r="E520" s="17" t="n"/>
      <c r="F520" s="17" t="n"/>
      <c r="G520" s="17" t="n"/>
      <c r="H520" s="17" t="n"/>
      <c r="I520" s="17" t="n"/>
      <c r="J520" s="17" t="n"/>
      <c r="K520" s="17" t="n"/>
      <c r="L520" s="17" t="n"/>
      <c r="M520" s="17" t="n"/>
      <c r="N520" s="17" t="n"/>
      <c r="O520" s="17" t="n"/>
      <c r="P520" s="17" t="n"/>
      <c r="Q520" s="17" t="n"/>
      <c r="R520" s="17" t="n"/>
      <c r="S520" s="17" t="n"/>
      <c r="T520" s="17" t="n"/>
      <c r="U520" s="17" t="n"/>
      <c r="V520" s="17" t="n"/>
      <c r="W520" s="17" t="n"/>
      <c r="X520" s="17" t="n"/>
      <c r="Y520" s="17" t="n"/>
      <c r="Z520" s="17" t="n"/>
    </row>
    <row r="521" ht="23.25" customHeight="1">
      <c r="A521" s="17" t="n"/>
      <c r="B521" s="17" t="n"/>
      <c r="C521" s="17" t="n"/>
      <c r="D521" s="17" t="n"/>
      <c r="E521" s="17" t="n"/>
      <c r="F521" s="17" t="n"/>
      <c r="G521" s="17" t="n"/>
      <c r="H521" s="17" t="n"/>
      <c r="I521" s="17" t="n"/>
      <c r="J521" s="17" t="n"/>
      <c r="K521" s="17" t="n"/>
      <c r="L521" s="17" t="n"/>
      <c r="M521" s="17" t="n"/>
      <c r="N521" s="17" t="n"/>
      <c r="O521" s="17" t="n"/>
      <c r="P521" s="17" t="n"/>
      <c r="Q521" s="17" t="n"/>
      <c r="R521" s="17" t="n"/>
      <c r="S521" s="17" t="n"/>
      <c r="T521" s="17" t="n"/>
      <c r="U521" s="17" t="n"/>
      <c r="V521" s="17" t="n"/>
      <c r="W521" s="17" t="n"/>
      <c r="X521" s="17" t="n"/>
      <c r="Y521" s="17" t="n"/>
      <c r="Z521" s="17" t="n"/>
    </row>
    <row r="522" ht="23.25" customHeight="1">
      <c r="A522" s="17" t="n"/>
      <c r="B522" s="17" t="n"/>
      <c r="C522" s="17" t="n"/>
      <c r="D522" s="17" t="n"/>
      <c r="E522" s="17" t="n"/>
      <c r="F522" s="17" t="n"/>
      <c r="G522" s="17" t="n"/>
      <c r="H522" s="17" t="n"/>
      <c r="I522" s="17" t="n"/>
      <c r="J522" s="17" t="n"/>
      <c r="K522" s="17" t="n"/>
      <c r="L522" s="17" t="n"/>
      <c r="M522" s="17" t="n"/>
      <c r="N522" s="17" t="n"/>
      <c r="O522" s="17" t="n"/>
      <c r="P522" s="17" t="n"/>
      <c r="Q522" s="17" t="n"/>
      <c r="R522" s="17" t="n"/>
      <c r="S522" s="17" t="n"/>
      <c r="T522" s="17" t="n"/>
      <c r="U522" s="17" t="n"/>
      <c r="V522" s="17" t="n"/>
      <c r="W522" s="17" t="n"/>
      <c r="X522" s="17" t="n"/>
      <c r="Y522" s="17" t="n"/>
      <c r="Z522" s="17" t="n"/>
    </row>
    <row r="523" ht="23.25" customHeight="1">
      <c r="A523" s="17" t="n"/>
      <c r="B523" s="17" t="n"/>
      <c r="C523" s="17" t="n"/>
      <c r="D523" s="17" t="n"/>
      <c r="E523" s="17" t="n"/>
      <c r="F523" s="17" t="n"/>
      <c r="G523" s="17" t="n"/>
      <c r="H523" s="17" t="n"/>
      <c r="I523" s="17" t="n"/>
      <c r="J523" s="17" t="n"/>
      <c r="K523" s="17" t="n"/>
      <c r="L523" s="17" t="n"/>
      <c r="M523" s="17" t="n"/>
      <c r="N523" s="17" t="n"/>
      <c r="O523" s="17" t="n"/>
      <c r="P523" s="17" t="n"/>
      <c r="Q523" s="17" t="n"/>
      <c r="R523" s="17" t="n"/>
      <c r="S523" s="17" t="n"/>
      <c r="T523" s="17" t="n"/>
      <c r="U523" s="17" t="n"/>
      <c r="V523" s="17" t="n"/>
      <c r="W523" s="17" t="n"/>
      <c r="X523" s="17" t="n"/>
      <c r="Y523" s="17" t="n"/>
      <c r="Z523" s="17" t="n"/>
    </row>
    <row r="524" ht="23.25" customHeight="1">
      <c r="A524" s="17" t="n"/>
      <c r="B524" s="17" t="n"/>
      <c r="C524" s="17" t="n"/>
      <c r="D524" s="17" t="n"/>
      <c r="E524" s="17" t="n"/>
      <c r="F524" s="17" t="n"/>
      <c r="G524" s="17" t="n"/>
      <c r="H524" s="17" t="n"/>
      <c r="I524" s="17" t="n"/>
      <c r="J524" s="17" t="n"/>
      <c r="K524" s="17" t="n"/>
      <c r="L524" s="17" t="n"/>
      <c r="M524" s="17" t="n"/>
      <c r="N524" s="17" t="n"/>
      <c r="O524" s="17" t="n"/>
      <c r="P524" s="17" t="n"/>
      <c r="Q524" s="17" t="n"/>
      <c r="R524" s="17" t="n"/>
      <c r="S524" s="17" t="n"/>
      <c r="T524" s="17" t="n"/>
      <c r="U524" s="17" t="n"/>
      <c r="V524" s="17" t="n"/>
      <c r="W524" s="17" t="n"/>
      <c r="X524" s="17" t="n"/>
      <c r="Y524" s="17" t="n"/>
      <c r="Z524" s="17" t="n"/>
    </row>
    <row r="525" ht="23.25" customHeight="1">
      <c r="A525" s="17" t="n"/>
      <c r="B525" s="17" t="n"/>
      <c r="C525" s="17" t="n"/>
      <c r="D525" s="17" t="n"/>
      <c r="E525" s="17" t="n"/>
      <c r="F525" s="17" t="n"/>
      <c r="G525" s="17" t="n"/>
      <c r="H525" s="17" t="n"/>
      <c r="I525" s="17" t="n"/>
      <c r="J525" s="17" t="n"/>
      <c r="K525" s="17" t="n"/>
      <c r="L525" s="17" t="n"/>
      <c r="M525" s="17" t="n"/>
      <c r="N525" s="17" t="n"/>
      <c r="O525" s="17" t="n"/>
      <c r="P525" s="17" t="n"/>
      <c r="Q525" s="17" t="n"/>
      <c r="R525" s="17" t="n"/>
      <c r="S525" s="17" t="n"/>
      <c r="T525" s="17" t="n"/>
      <c r="U525" s="17" t="n"/>
      <c r="V525" s="17" t="n"/>
      <c r="W525" s="17" t="n"/>
      <c r="X525" s="17" t="n"/>
      <c r="Y525" s="17" t="n"/>
      <c r="Z525" s="17" t="n"/>
    </row>
    <row r="526" ht="23.25" customHeight="1">
      <c r="A526" s="17" t="n"/>
      <c r="B526" s="17" t="n"/>
      <c r="C526" s="17" t="n"/>
      <c r="D526" s="17" t="n"/>
      <c r="E526" s="17" t="n"/>
      <c r="F526" s="17" t="n"/>
      <c r="G526" s="17" t="n"/>
      <c r="H526" s="17" t="n"/>
      <c r="I526" s="17" t="n"/>
      <c r="J526" s="17" t="n"/>
      <c r="K526" s="17" t="n"/>
      <c r="L526" s="17" t="n"/>
      <c r="M526" s="17" t="n"/>
      <c r="N526" s="17" t="n"/>
      <c r="O526" s="17" t="n"/>
      <c r="P526" s="17" t="n"/>
      <c r="Q526" s="17" t="n"/>
      <c r="R526" s="17" t="n"/>
      <c r="S526" s="17" t="n"/>
      <c r="T526" s="17" t="n"/>
      <c r="U526" s="17" t="n"/>
      <c r="V526" s="17" t="n"/>
      <c r="W526" s="17" t="n"/>
      <c r="X526" s="17" t="n"/>
      <c r="Y526" s="17" t="n"/>
      <c r="Z526" s="17" t="n"/>
    </row>
    <row r="527" ht="23.25" customHeight="1">
      <c r="A527" s="17" t="n"/>
      <c r="B527" s="17" t="n"/>
      <c r="C527" s="17" t="n"/>
      <c r="D527" s="17" t="n"/>
      <c r="E527" s="17" t="n"/>
      <c r="F527" s="17" t="n"/>
      <c r="G527" s="17" t="n"/>
      <c r="H527" s="17" t="n"/>
      <c r="I527" s="17" t="n"/>
      <c r="J527" s="17" t="n"/>
      <c r="K527" s="17" t="n"/>
      <c r="L527" s="17" t="n"/>
      <c r="M527" s="17" t="n"/>
      <c r="N527" s="17" t="n"/>
      <c r="O527" s="17" t="n"/>
      <c r="P527" s="17" t="n"/>
      <c r="Q527" s="17" t="n"/>
      <c r="R527" s="17" t="n"/>
      <c r="S527" s="17" t="n"/>
      <c r="T527" s="17" t="n"/>
      <c r="U527" s="17" t="n"/>
      <c r="V527" s="17" t="n"/>
      <c r="W527" s="17" t="n"/>
      <c r="X527" s="17" t="n"/>
      <c r="Y527" s="17" t="n"/>
      <c r="Z527" s="17" t="n"/>
    </row>
    <row r="528" ht="23.25" customHeight="1">
      <c r="A528" s="17" t="n"/>
      <c r="B528" s="17" t="n"/>
      <c r="C528" s="17" t="n"/>
      <c r="D528" s="17" t="n"/>
      <c r="E528" s="17" t="n"/>
      <c r="F528" s="17" t="n"/>
      <c r="G528" s="17" t="n"/>
      <c r="H528" s="17" t="n"/>
      <c r="I528" s="17" t="n"/>
      <c r="J528" s="17" t="n"/>
      <c r="K528" s="17" t="n"/>
      <c r="L528" s="17" t="n"/>
      <c r="M528" s="17" t="n"/>
      <c r="N528" s="17" t="n"/>
      <c r="O528" s="17" t="n"/>
      <c r="P528" s="17" t="n"/>
      <c r="Q528" s="17" t="n"/>
      <c r="R528" s="17" t="n"/>
      <c r="S528" s="17" t="n"/>
      <c r="T528" s="17" t="n"/>
      <c r="U528" s="17" t="n"/>
      <c r="V528" s="17" t="n"/>
      <c r="W528" s="17" t="n"/>
      <c r="X528" s="17" t="n"/>
      <c r="Y528" s="17" t="n"/>
      <c r="Z528" s="17" t="n"/>
    </row>
    <row r="529" ht="23.25" customHeight="1">
      <c r="A529" s="17" t="n"/>
      <c r="B529" s="17" t="n"/>
      <c r="C529" s="17" t="n"/>
      <c r="D529" s="17" t="n"/>
      <c r="E529" s="17" t="n"/>
      <c r="F529" s="17" t="n"/>
      <c r="G529" s="17" t="n"/>
      <c r="H529" s="17" t="n"/>
      <c r="I529" s="17" t="n"/>
      <c r="J529" s="17" t="n"/>
      <c r="K529" s="17" t="n"/>
      <c r="L529" s="17" t="n"/>
      <c r="M529" s="17" t="n"/>
      <c r="N529" s="17" t="n"/>
      <c r="O529" s="17" t="n"/>
      <c r="P529" s="17" t="n"/>
      <c r="Q529" s="17" t="n"/>
      <c r="R529" s="17" t="n"/>
      <c r="S529" s="17" t="n"/>
      <c r="T529" s="17" t="n"/>
      <c r="U529" s="17" t="n"/>
      <c r="V529" s="17" t="n"/>
      <c r="W529" s="17" t="n"/>
      <c r="X529" s="17" t="n"/>
      <c r="Y529" s="17" t="n"/>
      <c r="Z529" s="17" t="n"/>
    </row>
    <row r="530" ht="23.25" customHeight="1">
      <c r="A530" s="17" t="n"/>
      <c r="B530" s="17" t="n"/>
      <c r="C530" s="17" t="n"/>
      <c r="D530" s="17" t="n"/>
      <c r="E530" s="17" t="n"/>
      <c r="F530" s="17" t="n"/>
      <c r="G530" s="17" t="n"/>
      <c r="H530" s="17" t="n"/>
      <c r="I530" s="17" t="n"/>
      <c r="J530" s="17" t="n"/>
      <c r="K530" s="17" t="n"/>
      <c r="L530" s="17" t="n"/>
      <c r="M530" s="17" t="n"/>
      <c r="N530" s="17" t="n"/>
      <c r="O530" s="17" t="n"/>
      <c r="P530" s="17" t="n"/>
      <c r="Q530" s="17" t="n"/>
      <c r="R530" s="17" t="n"/>
      <c r="S530" s="17" t="n"/>
      <c r="T530" s="17" t="n"/>
      <c r="U530" s="17" t="n"/>
      <c r="V530" s="17" t="n"/>
      <c r="W530" s="17" t="n"/>
      <c r="X530" s="17" t="n"/>
      <c r="Y530" s="17" t="n"/>
      <c r="Z530" s="17" t="n"/>
    </row>
    <row r="531" ht="23.25" customHeight="1">
      <c r="A531" s="17" t="n"/>
      <c r="B531" s="17" t="n"/>
      <c r="C531" s="17" t="n"/>
      <c r="D531" s="17" t="n"/>
      <c r="E531" s="17" t="n"/>
      <c r="F531" s="17" t="n"/>
      <c r="G531" s="17" t="n"/>
      <c r="H531" s="17" t="n"/>
      <c r="I531" s="17" t="n"/>
      <c r="J531" s="17" t="n"/>
      <c r="K531" s="17" t="n"/>
      <c r="L531" s="17" t="n"/>
      <c r="M531" s="17" t="n"/>
      <c r="N531" s="17" t="n"/>
      <c r="O531" s="17" t="n"/>
      <c r="P531" s="17" t="n"/>
      <c r="Q531" s="17" t="n"/>
      <c r="R531" s="17" t="n"/>
      <c r="S531" s="17" t="n"/>
      <c r="T531" s="17" t="n"/>
      <c r="U531" s="17" t="n"/>
      <c r="V531" s="17" t="n"/>
      <c r="W531" s="17" t="n"/>
      <c r="X531" s="17" t="n"/>
      <c r="Y531" s="17" t="n"/>
      <c r="Z531" s="17" t="n"/>
    </row>
    <row r="532" ht="23.25" customHeight="1">
      <c r="A532" s="17" t="n"/>
      <c r="B532" s="17" t="n"/>
      <c r="C532" s="17" t="n"/>
      <c r="D532" s="17" t="n"/>
      <c r="E532" s="17" t="n"/>
      <c r="F532" s="17" t="n"/>
      <c r="G532" s="17" t="n"/>
      <c r="H532" s="17" t="n"/>
      <c r="I532" s="17" t="n"/>
      <c r="J532" s="17" t="n"/>
      <c r="K532" s="17" t="n"/>
      <c r="L532" s="17" t="n"/>
      <c r="M532" s="17" t="n"/>
      <c r="N532" s="17" t="n"/>
      <c r="O532" s="17" t="n"/>
      <c r="P532" s="17" t="n"/>
      <c r="Q532" s="17" t="n"/>
      <c r="R532" s="17" t="n"/>
      <c r="S532" s="17" t="n"/>
      <c r="T532" s="17" t="n"/>
      <c r="U532" s="17" t="n"/>
      <c r="V532" s="17" t="n"/>
      <c r="W532" s="17" t="n"/>
      <c r="X532" s="17" t="n"/>
      <c r="Y532" s="17" t="n"/>
      <c r="Z532" s="17" t="n"/>
    </row>
    <row r="533" ht="23.25" customHeight="1">
      <c r="A533" s="17" t="n"/>
      <c r="B533" s="17" t="n"/>
      <c r="C533" s="17" t="n"/>
      <c r="D533" s="17" t="n"/>
      <c r="E533" s="17" t="n"/>
      <c r="F533" s="17" t="n"/>
      <c r="G533" s="17" t="n"/>
      <c r="H533" s="17" t="n"/>
      <c r="I533" s="17" t="n"/>
      <c r="J533" s="17" t="n"/>
      <c r="K533" s="17" t="n"/>
      <c r="L533" s="17" t="n"/>
      <c r="M533" s="17" t="n"/>
      <c r="N533" s="17" t="n"/>
      <c r="O533" s="17" t="n"/>
      <c r="P533" s="17" t="n"/>
      <c r="Q533" s="17" t="n"/>
      <c r="R533" s="17" t="n"/>
      <c r="S533" s="17" t="n"/>
      <c r="T533" s="17" t="n"/>
      <c r="U533" s="17" t="n"/>
      <c r="V533" s="17" t="n"/>
      <c r="W533" s="17" t="n"/>
      <c r="X533" s="17" t="n"/>
      <c r="Y533" s="17" t="n"/>
      <c r="Z533" s="17" t="n"/>
    </row>
    <row r="534" ht="23.25" customHeight="1">
      <c r="A534" s="17" t="n"/>
      <c r="B534" s="17" t="n"/>
      <c r="C534" s="17" t="n"/>
      <c r="D534" s="17" t="n"/>
      <c r="E534" s="17" t="n"/>
      <c r="F534" s="17" t="n"/>
      <c r="G534" s="17" t="n"/>
      <c r="H534" s="17" t="n"/>
      <c r="I534" s="17" t="n"/>
      <c r="J534" s="17" t="n"/>
      <c r="K534" s="17" t="n"/>
      <c r="L534" s="17" t="n"/>
      <c r="M534" s="17" t="n"/>
      <c r="N534" s="17" t="n"/>
      <c r="O534" s="17" t="n"/>
      <c r="P534" s="17" t="n"/>
      <c r="Q534" s="17" t="n"/>
      <c r="R534" s="17" t="n"/>
      <c r="S534" s="17" t="n"/>
      <c r="T534" s="17" t="n"/>
      <c r="U534" s="17" t="n"/>
      <c r="V534" s="17" t="n"/>
      <c r="W534" s="17" t="n"/>
      <c r="X534" s="17" t="n"/>
      <c r="Y534" s="17" t="n"/>
      <c r="Z534" s="17" t="n"/>
    </row>
    <row r="535" ht="23.25" customHeight="1">
      <c r="A535" s="17" t="n"/>
      <c r="B535" s="17" t="n"/>
      <c r="C535" s="17" t="n"/>
      <c r="D535" s="17" t="n"/>
      <c r="E535" s="17" t="n"/>
      <c r="F535" s="17" t="n"/>
      <c r="G535" s="17" t="n"/>
      <c r="H535" s="17" t="n"/>
      <c r="I535" s="17" t="n"/>
      <c r="J535" s="17" t="n"/>
      <c r="K535" s="17" t="n"/>
      <c r="L535" s="17" t="n"/>
      <c r="M535" s="17" t="n"/>
      <c r="N535" s="17" t="n"/>
      <c r="O535" s="17" t="n"/>
      <c r="P535" s="17" t="n"/>
      <c r="Q535" s="17" t="n"/>
      <c r="R535" s="17" t="n"/>
      <c r="S535" s="17" t="n"/>
      <c r="T535" s="17" t="n"/>
      <c r="U535" s="17" t="n"/>
      <c r="V535" s="17" t="n"/>
      <c r="W535" s="17" t="n"/>
      <c r="X535" s="17" t="n"/>
      <c r="Y535" s="17" t="n"/>
      <c r="Z535" s="17" t="n"/>
    </row>
    <row r="536" ht="23.25" customHeight="1">
      <c r="A536" s="17" t="n"/>
      <c r="B536" s="17" t="n"/>
      <c r="C536" s="17" t="n"/>
      <c r="D536" s="17" t="n"/>
      <c r="E536" s="17" t="n"/>
      <c r="F536" s="17" t="n"/>
      <c r="G536" s="17" t="n"/>
      <c r="H536" s="17" t="n"/>
      <c r="I536" s="17" t="n"/>
      <c r="J536" s="17" t="n"/>
      <c r="K536" s="17" t="n"/>
      <c r="L536" s="17" t="n"/>
      <c r="M536" s="17" t="n"/>
      <c r="N536" s="17" t="n"/>
      <c r="O536" s="17" t="n"/>
      <c r="P536" s="17" t="n"/>
      <c r="Q536" s="17" t="n"/>
      <c r="R536" s="17" t="n"/>
      <c r="S536" s="17" t="n"/>
      <c r="T536" s="17" t="n"/>
      <c r="U536" s="17" t="n"/>
      <c r="V536" s="17" t="n"/>
      <c r="W536" s="17" t="n"/>
      <c r="X536" s="17" t="n"/>
      <c r="Y536" s="17" t="n"/>
      <c r="Z536" s="17" t="n"/>
    </row>
    <row r="537" ht="23.25" customHeight="1">
      <c r="A537" s="17" t="n"/>
      <c r="B537" s="17" t="n"/>
      <c r="C537" s="17" t="n"/>
      <c r="D537" s="17" t="n"/>
      <c r="E537" s="17" t="n"/>
      <c r="F537" s="17" t="n"/>
      <c r="G537" s="17" t="n"/>
      <c r="H537" s="17" t="n"/>
      <c r="I537" s="17" t="n"/>
      <c r="J537" s="17" t="n"/>
      <c r="K537" s="17" t="n"/>
      <c r="L537" s="17" t="n"/>
      <c r="M537" s="17" t="n"/>
      <c r="N537" s="17" t="n"/>
      <c r="O537" s="17" t="n"/>
      <c r="P537" s="17" t="n"/>
      <c r="Q537" s="17" t="n"/>
      <c r="R537" s="17" t="n"/>
      <c r="S537" s="17" t="n"/>
      <c r="T537" s="17" t="n"/>
      <c r="U537" s="17" t="n"/>
      <c r="V537" s="17" t="n"/>
      <c r="W537" s="17" t="n"/>
      <c r="X537" s="17" t="n"/>
      <c r="Y537" s="17" t="n"/>
      <c r="Z537" s="17" t="n"/>
    </row>
    <row r="538" ht="23.25" customHeight="1">
      <c r="A538" s="17" t="n"/>
      <c r="B538" s="17" t="n"/>
      <c r="C538" s="17" t="n"/>
      <c r="D538" s="17" t="n"/>
      <c r="E538" s="17" t="n"/>
      <c r="F538" s="17" t="n"/>
      <c r="G538" s="17" t="n"/>
      <c r="H538" s="17" t="n"/>
      <c r="I538" s="17" t="n"/>
      <c r="J538" s="17" t="n"/>
      <c r="K538" s="17" t="n"/>
      <c r="L538" s="17" t="n"/>
      <c r="M538" s="17" t="n"/>
      <c r="N538" s="17" t="n"/>
      <c r="O538" s="17" t="n"/>
      <c r="P538" s="17" t="n"/>
      <c r="Q538" s="17" t="n"/>
      <c r="R538" s="17" t="n"/>
      <c r="S538" s="17" t="n"/>
      <c r="T538" s="17" t="n"/>
      <c r="U538" s="17" t="n"/>
      <c r="V538" s="17" t="n"/>
      <c r="W538" s="17" t="n"/>
      <c r="X538" s="17" t="n"/>
      <c r="Y538" s="17" t="n"/>
      <c r="Z538" s="17" t="n"/>
    </row>
    <row r="539" ht="23.25" customHeight="1">
      <c r="A539" s="17" t="n"/>
      <c r="B539" s="17" t="n"/>
      <c r="C539" s="17" t="n"/>
      <c r="D539" s="17" t="n"/>
      <c r="E539" s="17" t="n"/>
      <c r="F539" s="17" t="n"/>
      <c r="G539" s="17" t="n"/>
      <c r="H539" s="17" t="n"/>
      <c r="I539" s="17" t="n"/>
      <c r="J539" s="17" t="n"/>
      <c r="K539" s="17" t="n"/>
      <c r="L539" s="17" t="n"/>
      <c r="M539" s="17" t="n"/>
      <c r="N539" s="17" t="n"/>
      <c r="O539" s="17" t="n"/>
      <c r="P539" s="17" t="n"/>
      <c r="Q539" s="17" t="n"/>
      <c r="R539" s="17" t="n"/>
      <c r="S539" s="17" t="n"/>
      <c r="T539" s="17" t="n"/>
      <c r="U539" s="17" t="n"/>
      <c r="V539" s="17" t="n"/>
      <c r="W539" s="17" t="n"/>
      <c r="X539" s="17" t="n"/>
      <c r="Y539" s="17" t="n"/>
      <c r="Z539" s="17" t="n"/>
    </row>
    <row r="540" ht="23.25" customHeight="1">
      <c r="A540" s="17" t="n"/>
      <c r="B540" s="17" t="n"/>
      <c r="C540" s="17" t="n"/>
      <c r="D540" s="17" t="n"/>
      <c r="E540" s="17" t="n"/>
      <c r="F540" s="17" t="n"/>
      <c r="G540" s="17" t="n"/>
      <c r="H540" s="17" t="n"/>
      <c r="I540" s="17" t="n"/>
      <c r="J540" s="17" t="n"/>
      <c r="K540" s="17" t="n"/>
      <c r="L540" s="17" t="n"/>
      <c r="M540" s="17" t="n"/>
      <c r="N540" s="17" t="n"/>
      <c r="O540" s="17" t="n"/>
      <c r="P540" s="17" t="n"/>
      <c r="Q540" s="17" t="n"/>
      <c r="R540" s="17" t="n"/>
      <c r="S540" s="17" t="n"/>
      <c r="T540" s="17" t="n"/>
      <c r="U540" s="17" t="n"/>
      <c r="V540" s="17" t="n"/>
      <c r="W540" s="17" t="n"/>
      <c r="X540" s="17" t="n"/>
      <c r="Y540" s="17" t="n"/>
      <c r="Z540" s="17" t="n"/>
    </row>
    <row r="541" ht="23.25" customHeight="1">
      <c r="A541" s="17" t="n"/>
      <c r="B541" s="17" t="n"/>
      <c r="C541" s="17" t="n"/>
      <c r="D541" s="17" t="n"/>
      <c r="E541" s="17" t="n"/>
      <c r="F541" s="17" t="n"/>
      <c r="G541" s="17" t="n"/>
      <c r="H541" s="17" t="n"/>
      <c r="I541" s="17" t="n"/>
      <c r="J541" s="17" t="n"/>
      <c r="K541" s="17" t="n"/>
      <c r="L541" s="17" t="n"/>
      <c r="M541" s="17" t="n"/>
      <c r="N541" s="17" t="n"/>
      <c r="O541" s="17" t="n"/>
      <c r="P541" s="17" t="n"/>
      <c r="Q541" s="17" t="n"/>
      <c r="R541" s="17" t="n"/>
      <c r="S541" s="17" t="n"/>
      <c r="T541" s="17" t="n"/>
      <c r="U541" s="17" t="n"/>
      <c r="V541" s="17" t="n"/>
      <c r="W541" s="17" t="n"/>
      <c r="X541" s="17" t="n"/>
      <c r="Y541" s="17" t="n"/>
      <c r="Z541" s="17" t="n"/>
    </row>
    <row r="542" ht="23.25" customHeight="1">
      <c r="A542" s="17" t="n"/>
      <c r="B542" s="17" t="n"/>
      <c r="C542" s="17" t="n"/>
      <c r="D542" s="17" t="n"/>
      <c r="E542" s="17" t="n"/>
      <c r="F542" s="17" t="n"/>
      <c r="G542" s="17" t="n"/>
      <c r="H542" s="17" t="n"/>
      <c r="I542" s="17" t="n"/>
      <c r="J542" s="17" t="n"/>
      <c r="K542" s="17" t="n"/>
      <c r="L542" s="17" t="n"/>
      <c r="M542" s="17" t="n"/>
      <c r="N542" s="17" t="n"/>
      <c r="O542" s="17" t="n"/>
      <c r="P542" s="17" t="n"/>
      <c r="Q542" s="17" t="n"/>
      <c r="R542" s="17" t="n"/>
      <c r="S542" s="17" t="n"/>
      <c r="T542" s="17" t="n"/>
      <c r="U542" s="17" t="n"/>
      <c r="V542" s="17" t="n"/>
      <c r="W542" s="17" t="n"/>
      <c r="X542" s="17" t="n"/>
      <c r="Y542" s="17" t="n"/>
      <c r="Z542" s="17" t="n"/>
    </row>
    <row r="543" ht="23.25" customHeight="1">
      <c r="A543" s="17" t="n"/>
      <c r="B543" s="17" t="n"/>
      <c r="C543" s="17" t="n"/>
      <c r="D543" s="17" t="n"/>
      <c r="E543" s="17" t="n"/>
      <c r="F543" s="17" t="n"/>
      <c r="G543" s="17" t="n"/>
      <c r="H543" s="17" t="n"/>
      <c r="I543" s="17" t="n"/>
      <c r="J543" s="17" t="n"/>
      <c r="K543" s="17" t="n"/>
      <c r="L543" s="17" t="n"/>
      <c r="M543" s="17" t="n"/>
      <c r="N543" s="17" t="n"/>
      <c r="O543" s="17" t="n"/>
      <c r="P543" s="17" t="n"/>
      <c r="Q543" s="17" t="n"/>
      <c r="R543" s="17" t="n"/>
      <c r="S543" s="17" t="n"/>
      <c r="T543" s="17" t="n"/>
      <c r="U543" s="17" t="n"/>
      <c r="V543" s="17" t="n"/>
      <c r="W543" s="17" t="n"/>
      <c r="X543" s="17" t="n"/>
      <c r="Y543" s="17" t="n"/>
      <c r="Z543" s="17" t="n"/>
    </row>
    <row r="544" ht="23.25" customHeight="1">
      <c r="A544" s="17" t="n"/>
      <c r="B544" s="17" t="n"/>
      <c r="C544" s="17" t="n"/>
      <c r="D544" s="17" t="n"/>
      <c r="E544" s="17" t="n"/>
      <c r="F544" s="17" t="n"/>
      <c r="G544" s="17" t="n"/>
      <c r="H544" s="17" t="n"/>
      <c r="I544" s="17" t="n"/>
      <c r="J544" s="17" t="n"/>
      <c r="K544" s="17" t="n"/>
      <c r="L544" s="17" t="n"/>
      <c r="M544" s="17" t="n"/>
      <c r="N544" s="17" t="n"/>
      <c r="O544" s="17" t="n"/>
      <c r="P544" s="17" t="n"/>
      <c r="Q544" s="17" t="n"/>
      <c r="R544" s="17" t="n"/>
      <c r="S544" s="17" t="n"/>
      <c r="T544" s="17" t="n"/>
      <c r="U544" s="17" t="n"/>
      <c r="V544" s="17" t="n"/>
      <c r="W544" s="17" t="n"/>
      <c r="X544" s="17" t="n"/>
      <c r="Y544" s="17" t="n"/>
      <c r="Z544" s="17" t="n"/>
    </row>
    <row r="545" ht="23.25" customHeight="1">
      <c r="A545" s="17" t="n"/>
      <c r="B545" s="17" t="n"/>
      <c r="C545" s="17" t="n"/>
      <c r="D545" s="17" t="n"/>
      <c r="E545" s="17" t="n"/>
      <c r="F545" s="17" t="n"/>
      <c r="G545" s="17" t="n"/>
      <c r="H545" s="17" t="n"/>
      <c r="I545" s="17" t="n"/>
      <c r="J545" s="17" t="n"/>
      <c r="K545" s="17" t="n"/>
      <c r="L545" s="17" t="n"/>
      <c r="M545" s="17" t="n"/>
      <c r="N545" s="17" t="n"/>
      <c r="O545" s="17" t="n"/>
      <c r="P545" s="17" t="n"/>
      <c r="Q545" s="17" t="n"/>
      <c r="R545" s="17" t="n"/>
      <c r="S545" s="17" t="n"/>
      <c r="T545" s="17" t="n"/>
      <c r="U545" s="17" t="n"/>
      <c r="V545" s="17" t="n"/>
      <c r="W545" s="17" t="n"/>
      <c r="X545" s="17" t="n"/>
      <c r="Y545" s="17" t="n"/>
      <c r="Z545" s="17" t="n"/>
    </row>
    <row r="546" ht="23.25" customHeight="1">
      <c r="A546" s="17" t="n"/>
      <c r="B546" s="17" t="n"/>
      <c r="C546" s="17" t="n"/>
      <c r="D546" s="17" t="n"/>
      <c r="E546" s="17" t="n"/>
      <c r="F546" s="17" t="n"/>
      <c r="G546" s="17" t="n"/>
      <c r="H546" s="17" t="n"/>
      <c r="I546" s="17" t="n"/>
      <c r="J546" s="17" t="n"/>
      <c r="K546" s="17" t="n"/>
      <c r="L546" s="17" t="n"/>
      <c r="M546" s="17" t="n"/>
      <c r="N546" s="17" t="n"/>
      <c r="O546" s="17" t="n"/>
      <c r="P546" s="17" t="n"/>
      <c r="Q546" s="17" t="n"/>
      <c r="R546" s="17" t="n"/>
      <c r="S546" s="17" t="n"/>
      <c r="T546" s="17" t="n"/>
      <c r="U546" s="17" t="n"/>
      <c r="V546" s="17" t="n"/>
      <c r="W546" s="17" t="n"/>
      <c r="X546" s="17" t="n"/>
      <c r="Y546" s="17" t="n"/>
      <c r="Z546" s="17" t="n"/>
    </row>
    <row r="547" ht="23.25" customHeight="1">
      <c r="A547" s="17" t="n"/>
      <c r="B547" s="17" t="n"/>
      <c r="C547" s="17" t="n"/>
      <c r="D547" s="17" t="n"/>
      <c r="E547" s="17" t="n"/>
      <c r="F547" s="17" t="n"/>
      <c r="G547" s="17" t="n"/>
      <c r="H547" s="17" t="n"/>
      <c r="I547" s="17" t="n"/>
      <c r="J547" s="17" t="n"/>
      <c r="K547" s="17" t="n"/>
      <c r="L547" s="17" t="n"/>
      <c r="M547" s="17" t="n"/>
      <c r="N547" s="17" t="n"/>
      <c r="O547" s="17" t="n"/>
      <c r="P547" s="17" t="n"/>
      <c r="Q547" s="17" t="n"/>
      <c r="R547" s="17" t="n"/>
      <c r="S547" s="17" t="n"/>
      <c r="T547" s="17" t="n"/>
      <c r="U547" s="17" t="n"/>
      <c r="V547" s="17" t="n"/>
      <c r="W547" s="17" t="n"/>
      <c r="X547" s="17" t="n"/>
      <c r="Y547" s="17" t="n"/>
      <c r="Z547" s="17" t="n"/>
    </row>
    <row r="548" ht="23.25" customHeight="1">
      <c r="A548" s="17" t="n"/>
      <c r="B548" s="17" t="n"/>
      <c r="C548" s="17" t="n"/>
      <c r="D548" s="17" t="n"/>
      <c r="E548" s="17" t="n"/>
      <c r="F548" s="17" t="n"/>
      <c r="G548" s="17" t="n"/>
      <c r="H548" s="17" t="n"/>
      <c r="I548" s="17" t="n"/>
      <c r="J548" s="17" t="n"/>
      <c r="K548" s="17" t="n"/>
      <c r="L548" s="17" t="n"/>
      <c r="M548" s="17" t="n"/>
      <c r="N548" s="17" t="n"/>
      <c r="O548" s="17" t="n"/>
      <c r="P548" s="17" t="n"/>
      <c r="Q548" s="17" t="n"/>
      <c r="R548" s="17" t="n"/>
      <c r="S548" s="17" t="n"/>
      <c r="T548" s="17" t="n"/>
      <c r="U548" s="17" t="n"/>
      <c r="V548" s="17" t="n"/>
      <c r="W548" s="17" t="n"/>
      <c r="X548" s="17" t="n"/>
      <c r="Y548" s="17" t="n"/>
      <c r="Z548" s="17" t="n"/>
    </row>
    <row r="549" ht="23.25" customHeight="1">
      <c r="A549" s="17" t="n"/>
      <c r="B549" s="17" t="n"/>
      <c r="C549" s="17" t="n"/>
      <c r="D549" s="17" t="n"/>
      <c r="E549" s="17" t="n"/>
      <c r="F549" s="17" t="n"/>
      <c r="G549" s="17" t="n"/>
      <c r="H549" s="17" t="n"/>
      <c r="I549" s="17" t="n"/>
      <c r="J549" s="17" t="n"/>
      <c r="K549" s="17" t="n"/>
      <c r="L549" s="17" t="n"/>
      <c r="M549" s="17" t="n"/>
      <c r="N549" s="17" t="n"/>
      <c r="O549" s="17" t="n"/>
      <c r="P549" s="17" t="n"/>
      <c r="Q549" s="17" t="n"/>
      <c r="R549" s="17" t="n"/>
      <c r="S549" s="17" t="n"/>
      <c r="T549" s="17" t="n"/>
      <c r="U549" s="17" t="n"/>
      <c r="V549" s="17" t="n"/>
      <c r="W549" s="17" t="n"/>
      <c r="X549" s="17" t="n"/>
      <c r="Y549" s="17" t="n"/>
      <c r="Z549" s="17" t="n"/>
    </row>
    <row r="550" ht="23.25" customHeight="1">
      <c r="A550" s="17" t="n"/>
      <c r="B550" s="17" t="n"/>
      <c r="C550" s="17" t="n"/>
      <c r="D550" s="17" t="n"/>
      <c r="E550" s="17" t="n"/>
      <c r="F550" s="17" t="n"/>
      <c r="G550" s="17" t="n"/>
      <c r="H550" s="17" t="n"/>
      <c r="I550" s="17" t="n"/>
      <c r="J550" s="17" t="n"/>
      <c r="K550" s="17" t="n"/>
      <c r="L550" s="17" t="n"/>
      <c r="M550" s="17" t="n"/>
      <c r="N550" s="17" t="n"/>
      <c r="O550" s="17" t="n"/>
      <c r="P550" s="17" t="n"/>
      <c r="Q550" s="17" t="n"/>
      <c r="R550" s="17" t="n"/>
      <c r="S550" s="17" t="n"/>
      <c r="T550" s="17" t="n"/>
      <c r="U550" s="17" t="n"/>
      <c r="V550" s="17" t="n"/>
      <c r="W550" s="17" t="n"/>
      <c r="X550" s="17" t="n"/>
      <c r="Y550" s="17" t="n"/>
      <c r="Z550" s="17" t="n"/>
    </row>
    <row r="551" ht="23.25" customHeight="1">
      <c r="A551" s="17" t="n"/>
      <c r="B551" s="17" t="n"/>
      <c r="C551" s="17" t="n"/>
      <c r="D551" s="17" t="n"/>
      <c r="E551" s="17" t="n"/>
      <c r="F551" s="17" t="n"/>
      <c r="G551" s="17" t="n"/>
      <c r="H551" s="17" t="n"/>
      <c r="I551" s="17" t="n"/>
      <c r="J551" s="17" t="n"/>
      <c r="K551" s="17" t="n"/>
      <c r="L551" s="17" t="n"/>
      <c r="M551" s="17" t="n"/>
      <c r="N551" s="17" t="n"/>
      <c r="O551" s="17" t="n"/>
      <c r="P551" s="17" t="n"/>
      <c r="Q551" s="17" t="n"/>
      <c r="R551" s="17" t="n"/>
      <c r="S551" s="17" t="n"/>
      <c r="T551" s="17" t="n"/>
      <c r="U551" s="17" t="n"/>
      <c r="V551" s="17" t="n"/>
      <c r="W551" s="17" t="n"/>
      <c r="X551" s="17" t="n"/>
      <c r="Y551" s="17" t="n"/>
      <c r="Z551" s="17" t="n"/>
    </row>
    <row r="552" ht="23.25" customHeight="1">
      <c r="A552" s="17" t="n"/>
      <c r="B552" s="17" t="n"/>
      <c r="C552" s="17" t="n"/>
      <c r="D552" s="17" t="n"/>
      <c r="E552" s="17" t="n"/>
      <c r="F552" s="17" t="n"/>
      <c r="G552" s="17" t="n"/>
      <c r="H552" s="17" t="n"/>
      <c r="I552" s="17" t="n"/>
      <c r="J552" s="17" t="n"/>
      <c r="K552" s="17" t="n"/>
      <c r="L552" s="17" t="n"/>
      <c r="M552" s="17" t="n"/>
      <c r="N552" s="17" t="n"/>
      <c r="O552" s="17" t="n"/>
      <c r="P552" s="17" t="n"/>
      <c r="Q552" s="17" t="n"/>
      <c r="R552" s="17" t="n"/>
      <c r="S552" s="17" t="n"/>
      <c r="T552" s="17" t="n"/>
      <c r="U552" s="17" t="n"/>
      <c r="V552" s="17" t="n"/>
      <c r="W552" s="17" t="n"/>
      <c r="X552" s="17" t="n"/>
      <c r="Y552" s="17" t="n"/>
      <c r="Z552" s="17" t="n"/>
    </row>
    <row r="553" ht="23.25" customHeight="1">
      <c r="A553" s="17" t="n"/>
      <c r="B553" s="17" t="n"/>
      <c r="C553" s="17" t="n"/>
      <c r="D553" s="17" t="n"/>
      <c r="E553" s="17" t="n"/>
      <c r="F553" s="17" t="n"/>
      <c r="G553" s="17" t="n"/>
      <c r="H553" s="17" t="n"/>
      <c r="I553" s="17" t="n"/>
      <c r="J553" s="17" t="n"/>
      <c r="K553" s="17" t="n"/>
      <c r="L553" s="17" t="n"/>
      <c r="M553" s="17" t="n"/>
      <c r="N553" s="17" t="n"/>
      <c r="O553" s="17" t="n"/>
      <c r="P553" s="17" t="n"/>
      <c r="Q553" s="17" t="n"/>
      <c r="R553" s="17" t="n"/>
      <c r="S553" s="17" t="n"/>
      <c r="T553" s="17" t="n"/>
      <c r="U553" s="17" t="n"/>
      <c r="V553" s="17" t="n"/>
      <c r="W553" s="17" t="n"/>
      <c r="X553" s="17" t="n"/>
      <c r="Y553" s="17" t="n"/>
      <c r="Z553" s="17" t="n"/>
    </row>
    <row r="554" ht="23.25" customHeight="1">
      <c r="A554" s="17" t="n"/>
      <c r="B554" s="17" t="n"/>
      <c r="C554" s="17" t="n"/>
      <c r="D554" s="17" t="n"/>
      <c r="E554" s="17" t="n"/>
      <c r="F554" s="17" t="n"/>
      <c r="G554" s="17" t="n"/>
      <c r="H554" s="17" t="n"/>
      <c r="I554" s="17" t="n"/>
      <c r="J554" s="17" t="n"/>
      <c r="K554" s="17" t="n"/>
      <c r="L554" s="17" t="n"/>
      <c r="M554" s="17" t="n"/>
      <c r="N554" s="17" t="n"/>
      <c r="O554" s="17" t="n"/>
      <c r="P554" s="17" t="n"/>
      <c r="Q554" s="17" t="n"/>
      <c r="R554" s="17" t="n"/>
      <c r="S554" s="17" t="n"/>
      <c r="T554" s="17" t="n"/>
      <c r="U554" s="17" t="n"/>
      <c r="V554" s="17" t="n"/>
      <c r="W554" s="17" t="n"/>
      <c r="X554" s="17" t="n"/>
      <c r="Y554" s="17" t="n"/>
      <c r="Z554" s="17" t="n"/>
    </row>
    <row r="555" ht="23.25" customHeight="1">
      <c r="A555" s="17" t="n"/>
      <c r="B555" s="17" t="n"/>
      <c r="C555" s="17" t="n"/>
      <c r="D555" s="17" t="n"/>
      <c r="E555" s="17" t="n"/>
      <c r="F555" s="17" t="n"/>
      <c r="G555" s="17" t="n"/>
      <c r="H555" s="17" t="n"/>
      <c r="I555" s="17" t="n"/>
      <c r="J555" s="17" t="n"/>
      <c r="K555" s="17" t="n"/>
      <c r="L555" s="17" t="n"/>
      <c r="M555" s="17" t="n"/>
      <c r="N555" s="17" t="n"/>
      <c r="O555" s="17" t="n"/>
      <c r="P555" s="17" t="n"/>
      <c r="Q555" s="17" t="n"/>
      <c r="R555" s="17" t="n"/>
      <c r="S555" s="17" t="n"/>
      <c r="T555" s="17" t="n"/>
      <c r="U555" s="17" t="n"/>
      <c r="V555" s="17" t="n"/>
      <c r="W555" s="17" t="n"/>
      <c r="X555" s="17" t="n"/>
      <c r="Y555" s="17" t="n"/>
      <c r="Z555" s="17" t="n"/>
    </row>
    <row r="556" ht="23.25" customHeight="1">
      <c r="A556" s="17" t="n"/>
      <c r="B556" s="17" t="n"/>
      <c r="C556" s="17" t="n"/>
      <c r="D556" s="17" t="n"/>
      <c r="E556" s="17" t="n"/>
      <c r="F556" s="17" t="n"/>
      <c r="G556" s="17" t="n"/>
      <c r="H556" s="17" t="n"/>
      <c r="I556" s="17" t="n"/>
      <c r="J556" s="17" t="n"/>
      <c r="K556" s="17" t="n"/>
      <c r="L556" s="17" t="n"/>
      <c r="M556" s="17" t="n"/>
      <c r="N556" s="17" t="n"/>
      <c r="O556" s="17" t="n"/>
      <c r="P556" s="17" t="n"/>
      <c r="Q556" s="17" t="n"/>
      <c r="R556" s="17" t="n"/>
      <c r="S556" s="17" t="n"/>
      <c r="T556" s="17" t="n"/>
      <c r="U556" s="17" t="n"/>
      <c r="V556" s="17" t="n"/>
      <c r="W556" s="17" t="n"/>
      <c r="X556" s="17" t="n"/>
      <c r="Y556" s="17" t="n"/>
      <c r="Z556" s="17" t="n"/>
    </row>
    <row r="557" ht="23.25" customHeight="1">
      <c r="A557" s="17" t="n"/>
      <c r="B557" s="17" t="n"/>
      <c r="C557" s="17" t="n"/>
      <c r="D557" s="17" t="n"/>
      <c r="E557" s="17" t="n"/>
      <c r="F557" s="17" t="n"/>
      <c r="G557" s="17" t="n"/>
      <c r="H557" s="17" t="n"/>
      <c r="I557" s="17" t="n"/>
      <c r="J557" s="17" t="n"/>
      <c r="K557" s="17" t="n"/>
      <c r="L557" s="17" t="n"/>
      <c r="M557" s="17" t="n"/>
      <c r="N557" s="17" t="n"/>
      <c r="O557" s="17" t="n"/>
      <c r="P557" s="17" t="n"/>
      <c r="Q557" s="17" t="n"/>
      <c r="R557" s="17" t="n"/>
      <c r="S557" s="17" t="n"/>
      <c r="T557" s="17" t="n"/>
      <c r="U557" s="17" t="n"/>
      <c r="V557" s="17" t="n"/>
      <c r="W557" s="17" t="n"/>
      <c r="X557" s="17" t="n"/>
      <c r="Y557" s="17" t="n"/>
      <c r="Z557" s="17" t="n"/>
    </row>
    <row r="558" ht="23.25" customHeight="1">
      <c r="A558" s="17" t="n"/>
      <c r="B558" s="17" t="n"/>
      <c r="C558" s="17" t="n"/>
      <c r="D558" s="17" t="n"/>
      <c r="E558" s="17" t="n"/>
      <c r="F558" s="17" t="n"/>
      <c r="G558" s="17" t="n"/>
      <c r="H558" s="17" t="n"/>
      <c r="I558" s="17" t="n"/>
      <c r="J558" s="17" t="n"/>
      <c r="K558" s="17" t="n"/>
      <c r="L558" s="17" t="n"/>
      <c r="M558" s="17" t="n"/>
      <c r="N558" s="17" t="n"/>
      <c r="O558" s="17" t="n"/>
      <c r="P558" s="17" t="n"/>
      <c r="Q558" s="17" t="n"/>
      <c r="R558" s="17" t="n"/>
      <c r="S558" s="17" t="n"/>
      <c r="T558" s="17" t="n"/>
      <c r="U558" s="17" t="n"/>
      <c r="V558" s="17" t="n"/>
      <c r="W558" s="17" t="n"/>
      <c r="X558" s="17" t="n"/>
      <c r="Y558" s="17" t="n"/>
      <c r="Z558" s="17" t="n"/>
    </row>
    <row r="559" ht="23.25" customHeight="1">
      <c r="A559" s="17" t="n"/>
      <c r="B559" s="17" t="n"/>
      <c r="C559" s="17" t="n"/>
      <c r="D559" s="17" t="n"/>
      <c r="E559" s="17" t="n"/>
      <c r="F559" s="17" t="n"/>
      <c r="G559" s="17" t="n"/>
      <c r="H559" s="17" t="n"/>
      <c r="I559" s="17" t="n"/>
      <c r="J559" s="17" t="n"/>
      <c r="K559" s="17" t="n"/>
      <c r="L559" s="17" t="n"/>
      <c r="M559" s="17" t="n"/>
      <c r="N559" s="17" t="n"/>
      <c r="O559" s="17" t="n"/>
      <c r="P559" s="17" t="n"/>
      <c r="Q559" s="17" t="n"/>
      <c r="R559" s="17" t="n"/>
      <c r="S559" s="17" t="n"/>
      <c r="T559" s="17" t="n"/>
      <c r="U559" s="17" t="n"/>
      <c r="V559" s="17" t="n"/>
      <c r="W559" s="17" t="n"/>
      <c r="X559" s="17" t="n"/>
      <c r="Y559" s="17" t="n"/>
      <c r="Z559" s="17" t="n"/>
    </row>
    <row r="560" ht="23.25" customHeight="1">
      <c r="A560" s="17" t="n"/>
      <c r="B560" s="17" t="n"/>
      <c r="C560" s="17" t="n"/>
      <c r="D560" s="17" t="n"/>
      <c r="E560" s="17" t="n"/>
      <c r="F560" s="17" t="n"/>
      <c r="G560" s="17" t="n"/>
      <c r="H560" s="17" t="n"/>
      <c r="I560" s="17" t="n"/>
      <c r="J560" s="17" t="n"/>
      <c r="K560" s="17" t="n"/>
      <c r="L560" s="17" t="n"/>
      <c r="M560" s="17" t="n"/>
      <c r="N560" s="17" t="n"/>
      <c r="O560" s="17" t="n"/>
      <c r="P560" s="17" t="n"/>
      <c r="Q560" s="17" t="n"/>
      <c r="R560" s="17" t="n"/>
      <c r="S560" s="17" t="n"/>
      <c r="T560" s="17" t="n"/>
      <c r="U560" s="17" t="n"/>
      <c r="V560" s="17" t="n"/>
      <c r="W560" s="17" t="n"/>
      <c r="X560" s="17" t="n"/>
      <c r="Y560" s="17" t="n"/>
      <c r="Z560" s="17" t="n"/>
    </row>
    <row r="561" ht="23.25" customHeight="1">
      <c r="A561" s="17" t="n"/>
      <c r="B561" s="17" t="n"/>
      <c r="C561" s="17" t="n"/>
      <c r="D561" s="17" t="n"/>
      <c r="E561" s="17" t="n"/>
      <c r="F561" s="17" t="n"/>
      <c r="G561" s="17" t="n"/>
      <c r="H561" s="17" t="n"/>
      <c r="I561" s="17" t="n"/>
      <c r="J561" s="17" t="n"/>
      <c r="K561" s="17" t="n"/>
      <c r="L561" s="17" t="n"/>
      <c r="M561" s="17" t="n"/>
      <c r="N561" s="17" t="n"/>
      <c r="O561" s="17" t="n"/>
      <c r="P561" s="17" t="n"/>
      <c r="Q561" s="17" t="n"/>
      <c r="R561" s="17" t="n"/>
      <c r="S561" s="17" t="n"/>
      <c r="T561" s="17" t="n"/>
      <c r="U561" s="17" t="n"/>
      <c r="V561" s="17" t="n"/>
      <c r="W561" s="17" t="n"/>
      <c r="X561" s="17" t="n"/>
      <c r="Y561" s="17" t="n"/>
      <c r="Z561" s="17" t="n"/>
    </row>
    <row r="562" ht="23.25" customHeight="1">
      <c r="A562" s="17" t="n"/>
      <c r="B562" s="17" t="n"/>
      <c r="C562" s="17" t="n"/>
      <c r="D562" s="17" t="n"/>
      <c r="E562" s="17" t="n"/>
      <c r="F562" s="17" t="n"/>
      <c r="G562" s="17" t="n"/>
      <c r="H562" s="17" t="n"/>
      <c r="I562" s="17" t="n"/>
      <c r="J562" s="17" t="n"/>
      <c r="K562" s="17" t="n"/>
      <c r="L562" s="17" t="n"/>
      <c r="M562" s="17" t="n"/>
      <c r="N562" s="17" t="n"/>
      <c r="O562" s="17" t="n"/>
      <c r="P562" s="17" t="n"/>
      <c r="Q562" s="17" t="n"/>
      <c r="R562" s="17" t="n"/>
      <c r="S562" s="17" t="n"/>
      <c r="T562" s="17" t="n"/>
      <c r="U562" s="17" t="n"/>
      <c r="V562" s="17" t="n"/>
      <c r="W562" s="17" t="n"/>
      <c r="X562" s="17" t="n"/>
      <c r="Y562" s="17" t="n"/>
      <c r="Z562" s="17" t="n"/>
    </row>
    <row r="563" ht="23.25" customHeight="1">
      <c r="A563" s="17" t="n"/>
      <c r="B563" s="17" t="n"/>
      <c r="C563" s="17" t="n"/>
      <c r="D563" s="17" t="n"/>
      <c r="E563" s="17" t="n"/>
      <c r="F563" s="17" t="n"/>
      <c r="G563" s="17" t="n"/>
      <c r="H563" s="17" t="n"/>
      <c r="I563" s="17" t="n"/>
      <c r="J563" s="17" t="n"/>
      <c r="K563" s="17" t="n"/>
      <c r="L563" s="17" t="n"/>
      <c r="M563" s="17" t="n"/>
      <c r="N563" s="17" t="n"/>
      <c r="O563" s="17" t="n"/>
      <c r="P563" s="17" t="n"/>
      <c r="Q563" s="17" t="n"/>
      <c r="R563" s="17" t="n"/>
      <c r="S563" s="17" t="n"/>
      <c r="T563" s="17" t="n"/>
      <c r="U563" s="17" t="n"/>
      <c r="V563" s="17" t="n"/>
      <c r="W563" s="17" t="n"/>
      <c r="X563" s="17" t="n"/>
      <c r="Y563" s="17" t="n"/>
      <c r="Z563" s="17" t="n"/>
    </row>
    <row r="564" ht="23.25" customHeight="1">
      <c r="A564" s="17" t="n"/>
      <c r="B564" s="17" t="n"/>
      <c r="C564" s="17" t="n"/>
      <c r="D564" s="17" t="n"/>
      <c r="E564" s="17" t="n"/>
      <c r="F564" s="17" t="n"/>
      <c r="G564" s="17" t="n"/>
      <c r="H564" s="17" t="n"/>
      <c r="I564" s="17" t="n"/>
      <c r="J564" s="17" t="n"/>
      <c r="K564" s="17" t="n"/>
      <c r="L564" s="17" t="n"/>
      <c r="M564" s="17" t="n"/>
      <c r="N564" s="17" t="n"/>
      <c r="O564" s="17" t="n"/>
      <c r="P564" s="17" t="n"/>
      <c r="Q564" s="17" t="n"/>
      <c r="R564" s="17" t="n"/>
      <c r="S564" s="17" t="n"/>
      <c r="T564" s="17" t="n"/>
      <c r="U564" s="17" t="n"/>
      <c r="V564" s="17" t="n"/>
      <c r="W564" s="17" t="n"/>
      <c r="X564" s="17" t="n"/>
      <c r="Y564" s="17" t="n"/>
      <c r="Z564" s="17" t="n"/>
    </row>
    <row r="565" ht="23.25" customHeight="1">
      <c r="A565" s="17" t="n"/>
      <c r="B565" s="17" t="n"/>
      <c r="C565" s="17" t="n"/>
      <c r="D565" s="17" t="n"/>
      <c r="E565" s="17" t="n"/>
      <c r="F565" s="17" t="n"/>
      <c r="G565" s="17" t="n"/>
      <c r="H565" s="17" t="n"/>
      <c r="I565" s="17" t="n"/>
      <c r="J565" s="17" t="n"/>
      <c r="K565" s="17" t="n"/>
      <c r="L565" s="17" t="n"/>
      <c r="M565" s="17" t="n"/>
      <c r="N565" s="17" t="n"/>
      <c r="O565" s="17" t="n"/>
      <c r="P565" s="17" t="n"/>
      <c r="Q565" s="17" t="n"/>
      <c r="R565" s="17" t="n"/>
      <c r="S565" s="17" t="n"/>
      <c r="T565" s="17" t="n"/>
      <c r="U565" s="17" t="n"/>
      <c r="V565" s="17" t="n"/>
      <c r="W565" s="17" t="n"/>
      <c r="X565" s="17" t="n"/>
      <c r="Y565" s="17" t="n"/>
      <c r="Z565" s="17" t="n"/>
    </row>
    <row r="566" ht="23.25" customHeight="1">
      <c r="A566" s="17" t="n"/>
      <c r="B566" s="17" t="n"/>
      <c r="C566" s="17" t="n"/>
      <c r="D566" s="17" t="n"/>
      <c r="E566" s="17" t="n"/>
      <c r="F566" s="17" t="n"/>
      <c r="G566" s="17" t="n"/>
      <c r="H566" s="17" t="n"/>
      <c r="I566" s="17" t="n"/>
      <c r="J566" s="17" t="n"/>
      <c r="K566" s="17" t="n"/>
      <c r="L566" s="17" t="n"/>
      <c r="M566" s="17" t="n"/>
      <c r="N566" s="17" t="n"/>
      <c r="O566" s="17" t="n"/>
      <c r="P566" s="17" t="n"/>
      <c r="Q566" s="17" t="n"/>
      <c r="R566" s="17" t="n"/>
      <c r="S566" s="17" t="n"/>
      <c r="T566" s="17" t="n"/>
      <c r="U566" s="17" t="n"/>
      <c r="V566" s="17" t="n"/>
      <c r="W566" s="17" t="n"/>
      <c r="X566" s="17" t="n"/>
      <c r="Y566" s="17" t="n"/>
      <c r="Z566" s="17" t="n"/>
    </row>
    <row r="567" ht="23.25" customHeight="1">
      <c r="A567" s="17" t="n"/>
      <c r="B567" s="17" t="n"/>
      <c r="C567" s="17" t="n"/>
      <c r="D567" s="17" t="n"/>
      <c r="E567" s="17" t="n"/>
      <c r="F567" s="17" t="n"/>
      <c r="G567" s="17" t="n"/>
      <c r="H567" s="17" t="n"/>
      <c r="I567" s="17" t="n"/>
      <c r="J567" s="17" t="n"/>
      <c r="K567" s="17" t="n"/>
      <c r="L567" s="17" t="n"/>
      <c r="M567" s="17" t="n"/>
      <c r="N567" s="17" t="n"/>
      <c r="O567" s="17" t="n"/>
      <c r="P567" s="17" t="n"/>
      <c r="Q567" s="17" t="n"/>
      <c r="R567" s="17" t="n"/>
      <c r="S567" s="17" t="n"/>
      <c r="T567" s="17" t="n"/>
      <c r="U567" s="17" t="n"/>
      <c r="V567" s="17" t="n"/>
      <c r="W567" s="17" t="n"/>
      <c r="X567" s="17" t="n"/>
      <c r="Y567" s="17" t="n"/>
      <c r="Z567" s="17" t="n"/>
    </row>
    <row r="568" ht="23.25" customHeight="1">
      <c r="A568" s="17" t="n"/>
      <c r="B568" s="17" t="n"/>
      <c r="C568" s="17" t="n"/>
      <c r="D568" s="17" t="n"/>
      <c r="E568" s="17" t="n"/>
      <c r="F568" s="17" t="n"/>
      <c r="G568" s="17" t="n"/>
      <c r="H568" s="17" t="n"/>
      <c r="I568" s="17" t="n"/>
      <c r="J568" s="17" t="n"/>
      <c r="K568" s="17" t="n"/>
      <c r="L568" s="17" t="n"/>
      <c r="M568" s="17" t="n"/>
      <c r="N568" s="17" t="n"/>
      <c r="O568" s="17" t="n"/>
      <c r="P568" s="17" t="n"/>
      <c r="Q568" s="17" t="n"/>
      <c r="R568" s="17" t="n"/>
      <c r="S568" s="17" t="n"/>
      <c r="T568" s="17" t="n"/>
      <c r="U568" s="17" t="n"/>
      <c r="V568" s="17" t="n"/>
      <c r="W568" s="17" t="n"/>
      <c r="X568" s="17" t="n"/>
      <c r="Y568" s="17" t="n"/>
      <c r="Z568" s="17" t="n"/>
    </row>
    <row r="569" ht="23.25" customHeight="1">
      <c r="A569" s="17" t="n"/>
      <c r="B569" s="17" t="n"/>
      <c r="C569" s="17" t="n"/>
      <c r="D569" s="17" t="n"/>
      <c r="E569" s="17" t="n"/>
      <c r="F569" s="17" t="n"/>
      <c r="G569" s="17" t="n"/>
      <c r="H569" s="17" t="n"/>
      <c r="I569" s="17" t="n"/>
      <c r="J569" s="17" t="n"/>
      <c r="K569" s="17" t="n"/>
      <c r="L569" s="17" t="n"/>
      <c r="M569" s="17" t="n"/>
      <c r="N569" s="17" t="n"/>
      <c r="O569" s="17" t="n"/>
      <c r="P569" s="17" t="n"/>
      <c r="Q569" s="17" t="n"/>
      <c r="R569" s="17" t="n"/>
      <c r="S569" s="17" t="n"/>
      <c r="T569" s="17" t="n"/>
      <c r="U569" s="17" t="n"/>
      <c r="V569" s="17" t="n"/>
      <c r="W569" s="17" t="n"/>
      <c r="X569" s="17" t="n"/>
      <c r="Y569" s="17" t="n"/>
      <c r="Z569" s="17" t="n"/>
    </row>
    <row r="570" ht="23.25" customHeight="1">
      <c r="A570" s="17" t="n"/>
      <c r="B570" s="17" t="n"/>
      <c r="C570" s="17" t="n"/>
      <c r="D570" s="17" t="n"/>
      <c r="E570" s="17" t="n"/>
      <c r="F570" s="17" t="n"/>
      <c r="G570" s="17" t="n"/>
      <c r="H570" s="17" t="n"/>
      <c r="I570" s="17" t="n"/>
      <c r="J570" s="17" t="n"/>
      <c r="K570" s="17" t="n"/>
      <c r="L570" s="17" t="n"/>
      <c r="M570" s="17" t="n"/>
      <c r="N570" s="17" t="n"/>
      <c r="O570" s="17" t="n"/>
      <c r="P570" s="17" t="n"/>
      <c r="Q570" s="17" t="n"/>
      <c r="R570" s="17" t="n"/>
      <c r="S570" s="17" t="n"/>
      <c r="T570" s="17" t="n"/>
      <c r="U570" s="17" t="n"/>
      <c r="V570" s="17" t="n"/>
      <c r="W570" s="17" t="n"/>
      <c r="X570" s="17" t="n"/>
      <c r="Y570" s="17" t="n"/>
      <c r="Z570" s="17" t="n"/>
    </row>
    <row r="571" ht="23.25" customHeight="1">
      <c r="A571" s="17" t="n"/>
      <c r="B571" s="17" t="n"/>
      <c r="C571" s="17" t="n"/>
      <c r="D571" s="17" t="n"/>
      <c r="E571" s="17" t="n"/>
      <c r="F571" s="17" t="n"/>
      <c r="G571" s="17" t="n"/>
      <c r="H571" s="17" t="n"/>
      <c r="I571" s="17" t="n"/>
      <c r="J571" s="17" t="n"/>
      <c r="K571" s="17" t="n"/>
      <c r="L571" s="17" t="n"/>
      <c r="M571" s="17" t="n"/>
      <c r="N571" s="17" t="n"/>
      <c r="O571" s="17" t="n"/>
      <c r="P571" s="17" t="n"/>
      <c r="Q571" s="17" t="n"/>
      <c r="R571" s="17" t="n"/>
      <c r="S571" s="17" t="n"/>
      <c r="T571" s="17" t="n"/>
      <c r="U571" s="17" t="n"/>
      <c r="V571" s="17" t="n"/>
      <c r="W571" s="17" t="n"/>
      <c r="X571" s="17" t="n"/>
      <c r="Y571" s="17" t="n"/>
      <c r="Z571" s="17" t="n"/>
    </row>
    <row r="572" ht="23.25" customHeight="1">
      <c r="A572" s="17" t="n"/>
      <c r="B572" s="17" t="n"/>
      <c r="C572" s="17" t="n"/>
      <c r="D572" s="17" t="n"/>
      <c r="E572" s="17" t="n"/>
      <c r="F572" s="17" t="n"/>
      <c r="G572" s="17" t="n"/>
      <c r="H572" s="17" t="n"/>
      <c r="I572" s="17" t="n"/>
      <c r="J572" s="17" t="n"/>
      <c r="K572" s="17" t="n"/>
      <c r="L572" s="17" t="n"/>
      <c r="M572" s="17" t="n"/>
      <c r="N572" s="17" t="n"/>
      <c r="O572" s="17" t="n"/>
      <c r="P572" s="17" t="n"/>
      <c r="Q572" s="17" t="n"/>
      <c r="R572" s="17" t="n"/>
      <c r="S572" s="17" t="n"/>
      <c r="T572" s="17" t="n"/>
      <c r="U572" s="17" t="n"/>
      <c r="V572" s="17" t="n"/>
      <c r="W572" s="17" t="n"/>
      <c r="X572" s="17" t="n"/>
      <c r="Y572" s="17" t="n"/>
      <c r="Z572" s="17" t="n"/>
    </row>
    <row r="573" ht="23.25" customHeight="1">
      <c r="A573" s="17" t="n"/>
      <c r="B573" s="17" t="n"/>
      <c r="C573" s="17" t="n"/>
      <c r="D573" s="17" t="n"/>
      <c r="E573" s="17" t="n"/>
      <c r="F573" s="17" t="n"/>
      <c r="G573" s="17" t="n"/>
      <c r="H573" s="17" t="n"/>
      <c r="I573" s="17" t="n"/>
      <c r="J573" s="17" t="n"/>
      <c r="K573" s="17" t="n"/>
      <c r="L573" s="17" t="n"/>
      <c r="M573" s="17" t="n"/>
      <c r="N573" s="17" t="n"/>
      <c r="O573" s="17" t="n"/>
      <c r="P573" s="17" t="n"/>
      <c r="Q573" s="17" t="n"/>
      <c r="R573" s="17" t="n"/>
      <c r="S573" s="17" t="n"/>
      <c r="T573" s="17" t="n"/>
      <c r="U573" s="17" t="n"/>
      <c r="V573" s="17" t="n"/>
      <c r="W573" s="17" t="n"/>
      <c r="X573" s="17" t="n"/>
      <c r="Y573" s="17" t="n"/>
      <c r="Z573" s="17" t="n"/>
    </row>
    <row r="574" ht="23.25" customHeight="1">
      <c r="A574" s="17" t="n"/>
      <c r="B574" s="17" t="n"/>
      <c r="C574" s="17" t="n"/>
      <c r="D574" s="17" t="n"/>
      <c r="E574" s="17" t="n"/>
      <c r="F574" s="17" t="n"/>
      <c r="G574" s="17" t="n"/>
      <c r="H574" s="17" t="n"/>
      <c r="I574" s="17" t="n"/>
      <c r="J574" s="17" t="n"/>
      <c r="K574" s="17" t="n"/>
      <c r="L574" s="17" t="n"/>
      <c r="M574" s="17" t="n"/>
      <c r="N574" s="17" t="n"/>
      <c r="O574" s="17" t="n"/>
      <c r="P574" s="17" t="n"/>
      <c r="Q574" s="17" t="n"/>
      <c r="R574" s="17" t="n"/>
      <c r="S574" s="17" t="n"/>
      <c r="T574" s="17" t="n"/>
      <c r="U574" s="17" t="n"/>
      <c r="V574" s="17" t="n"/>
      <c r="W574" s="17" t="n"/>
      <c r="X574" s="17" t="n"/>
      <c r="Y574" s="17" t="n"/>
      <c r="Z574" s="17" t="n"/>
    </row>
    <row r="575" ht="23.25" customHeight="1">
      <c r="A575" s="17" t="n"/>
      <c r="B575" s="17" t="n"/>
      <c r="C575" s="17" t="n"/>
      <c r="D575" s="17" t="n"/>
      <c r="E575" s="17" t="n"/>
      <c r="F575" s="17" t="n"/>
      <c r="G575" s="17" t="n"/>
      <c r="H575" s="17" t="n"/>
      <c r="I575" s="17" t="n"/>
      <c r="J575" s="17" t="n"/>
      <c r="K575" s="17" t="n"/>
      <c r="L575" s="17" t="n"/>
      <c r="M575" s="17" t="n"/>
      <c r="N575" s="17" t="n"/>
      <c r="O575" s="17" t="n"/>
      <c r="P575" s="17" t="n"/>
      <c r="Q575" s="17" t="n"/>
      <c r="R575" s="17" t="n"/>
      <c r="S575" s="17" t="n"/>
      <c r="T575" s="17" t="n"/>
      <c r="U575" s="17" t="n"/>
      <c r="V575" s="17" t="n"/>
      <c r="W575" s="17" t="n"/>
      <c r="X575" s="17" t="n"/>
      <c r="Y575" s="17" t="n"/>
      <c r="Z575" s="17" t="n"/>
    </row>
    <row r="576" ht="23.25" customHeight="1">
      <c r="A576" s="17" t="n"/>
      <c r="B576" s="17" t="n"/>
      <c r="C576" s="17" t="n"/>
      <c r="D576" s="17" t="n"/>
      <c r="E576" s="17" t="n"/>
      <c r="F576" s="17" t="n"/>
      <c r="G576" s="17" t="n"/>
      <c r="H576" s="17" t="n"/>
      <c r="I576" s="17" t="n"/>
      <c r="J576" s="17" t="n"/>
      <c r="K576" s="17" t="n"/>
      <c r="L576" s="17" t="n"/>
      <c r="M576" s="17" t="n"/>
      <c r="N576" s="17" t="n"/>
      <c r="O576" s="17" t="n"/>
      <c r="P576" s="17" t="n"/>
      <c r="Q576" s="17" t="n"/>
      <c r="R576" s="17" t="n"/>
      <c r="S576" s="17" t="n"/>
      <c r="T576" s="17" t="n"/>
      <c r="U576" s="17" t="n"/>
      <c r="V576" s="17" t="n"/>
      <c r="W576" s="17" t="n"/>
      <c r="X576" s="17" t="n"/>
      <c r="Y576" s="17" t="n"/>
      <c r="Z576" s="17" t="n"/>
    </row>
    <row r="577" ht="23.25" customHeight="1">
      <c r="A577" s="17" t="n"/>
      <c r="B577" s="17" t="n"/>
      <c r="C577" s="17" t="n"/>
      <c r="D577" s="17" t="n"/>
      <c r="E577" s="17" t="n"/>
      <c r="F577" s="17" t="n"/>
      <c r="G577" s="17" t="n"/>
      <c r="H577" s="17" t="n"/>
      <c r="I577" s="17" t="n"/>
      <c r="J577" s="17" t="n"/>
      <c r="K577" s="17" t="n"/>
      <c r="L577" s="17" t="n"/>
      <c r="M577" s="17" t="n"/>
      <c r="N577" s="17" t="n"/>
      <c r="O577" s="17" t="n"/>
      <c r="P577" s="17" t="n"/>
      <c r="Q577" s="17" t="n"/>
      <c r="R577" s="17" t="n"/>
      <c r="S577" s="17" t="n"/>
      <c r="T577" s="17" t="n"/>
      <c r="U577" s="17" t="n"/>
      <c r="V577" s="17" t="n"/>
      <c r="W577" s="17" t="n"/>
      <c r="X577" s="17" t="n"/>
      <c r="Y577" s="17" t="n"/>
      <c r="Z577" s="17" t="n"/>
    </row>
    <row r="578" ht="23.25" customHeight="1">
      <c r="A578" s="17" t="n"/>
      <c r="B578" s="17" t="n"/>
      <c r="C578" s="17" t="n"/>
      <c r="D578" s="17" t="n"/>
      <c r="E578" s="17" t="n"/>
      <c r="F578" s="17" t="n"/>
      <c r="G578" s="17" t="n"/>
      <c r="H578" s="17" t="n"/>
      <c r="I578" s="17" t="n"/>
      <c r="J578" s="17" t="n"/>
      <c r="K578" s="17" t="n"/>
      <c r="L578" s="17" t="n"/>
      <c r="M578" s="17" t="n"/>
      <c r="N578" s="17" t="n"/>
      <c r="O578" s="17" t="n"/>
      <c r="P578" s="17" t="n"/>
      <c r="Q578" s="17" t="n"/>
      <c r="R578" s="17" t="n"/>
      <c r="S578" s="17" t="n"/>
      <c r="T578" s="17" t="n"/>
      <c r="U578" s="17" t="n"/>
      <c r="V578" s="17" t="n"/>
      <c r="W578" s="17" t="n"/>
      <c r="X578" s="17" t="n"/>
      <c r="Y578" s="17" t="n"/>
      <c r="Z578" s="17" t="n"/>
    </row>
    <row r="579" ht="23.25" customHeight="1">
      <c r="A579" s="17" t="n"/>
      <c r="B579" s="17" t="n"/>
      <c r="C579" s="17" t="n"/>
      <c r="D579" s="17" t="n"/>
      <c r="E579" s="17" t="n"/>
      <c r="F579" s="17" t="n"/>
      <c r="G579" s="17" t="n"/>
      <c r="H579" s="17" t="n"/>
      <c r="I579" s="17" t="n"/>
      <c r="J579" s="17" t="n"/>
      <c r="K579" s="17" t="n"/>
      <c r="L579" s="17" t="n"/>
      <c r="M579" s="17" t="n"/>
      <c r="N579" s="17" t="n"/>
      <c r="O579" s="17" t="n"/>
      <c r="P579" s="17" t="n"/>
      <c r="Q579" s="17" t="n"/>
      <c r="R579" s="17" t="n"/>
      <c r="S579" s="17" t="n"/>
      <c r="T579" s="17" t="n"/>
      <c r="U579" s="17" t="n"/>
      <c r="V579" s="17" t="n"/>
      <c r="W579" s="17" t="n"/>
      <c r="X579" s="17" t="n"/>
      <c r="Y579" s="17" t="n"/>
      <c r="Z579" s="17" t="n"/>
    </row>
    <row r="580" ht="23.25" customHeight="1">
      <c r="A580" s="17" t="n"/>
      <c r="B580" s="17" t="n"/>
      <c r="C580" s="17" t="n"/>
      <c r="D580" s="17" t="n"/>
      <c r="E580" s="17" t="n"/>
      <c r="F580" s="17" t="n"/>
      <c r="G580" s="17" t="n"/>
      <c r="H580" s="17" t="n"/>
      <c r="I580" s="17" t="n"/>
      <c r="J580" s="17" t="n"/>
      <c r="K580" s="17" t="n"/>
      <c r="L580" s="17" t="n"/>
      <c r="M580" s="17" t="n"/>
      <c r="N580" s="17" t="n"/>
      <c r="O580" s="17" t="n"/>
      <c r="P580" s="17" t="n"/>
      <c r="Q580" s="17" t="n"/>
      <c r="R580" s="17" t="n"/>
      <c r="S580" s="17" t="n"/>
      <c r="T580" s="17" t="n"/>
      <c r="U580" s="17" t="n"/>
      <c r="V580" s="17" t="n"/>
      <c r="W580" s="17" t="n"/>
      <c r="X580" s="17" t="n"/>
      <c r="Y580" s="17" t="n"/>
      <c r="Z580" s="17" t="n"/>
    </row>
    <row r="581" ht="23.25" customHeight="1">
      <c r="A581" s="17" t="n"/>
      <c r="B581" s="17" t="n"/>
      <c r="C581" s="17" t="n"/>
      <c r="D581" s="17" t="n"/>
      <c r="E581" s="17" t="n"/>
      <c r="F581" s="17" t="n"/>
      <c r="G581" s="17" t="n"/>
      <c r="H581" s="17" t="n"/>
      <c r="I581" s="17" t="n"/>
      <c r="J581" s="17" t="n"/>
      <c r="K581" s="17" t="n"/>
      <c r="L581" s="17" t="n"/>
      <c r="M581" s="17" t="n"/>
      <c r="N581" s="17" t="n"/>
      <c r="O581" s="17" t="n"/>
      <c r="P581" s="17" t="n"/>
      <c r="Q581" s="17" t="n"/>
      <c r="R581" s="17" t="n"/>
      <c r="S581" s="17" t="n"/>
      <c r="T581" s="17" t="n"/>
      <c r="U581" s="17" t="n"/>
      <c r="V581" s="17" t="n"/>
      <c r="W581" s="17" t="n"/>
      <c r="X581" s="17" t="n"/>
      <c r="Y581" s="17" t="n"/>
      <c r="Z581" s="17" t="n"/>
    </row>
    <row r="582" ht="23.25" customHeight="1">
      <c r="A582" s="17" t="n"/>
      <c r="B582" s="17" t="n"/>
      <c r="C582" s="17" t="n"/>
      <c r="D582" s="17" t="n"/>
      <c r="E582" s="17" t="n"/>
      <c r="F582" s="17" t="n"/>
      <c r="G582" s="17" t="n"/>
      <c r="H582" s="17" t="n"/>
      <c r="I582" s="17" t="n"/>
      <c r="J582" s="17" t="n"/>
      <c r="K582" s="17" t="n"/>
      <c r="L582" s="17" t="n"/>
      <c r="M582" s="17" t="n"/>
      <c r="N582" s="17" t="n"/>
      <c r="O582" s="17" t="n"/>
      <c r="P582" s="17" t="n"/>
      <c r="Q582" s="17" t="n"/>
      <c r="R582" s="17" t="n"/>
      <c r="S582" s="17" t="n"/>
      <c r="T582" s="17" t="n"/>
      <c r="U582" s="17" t="n"/>
      <c r="V582" s="17" t="n"/>
      <c r="W582" s="17" t="n"/>
      <c r="X582" s="17" t="n"/>
      <c r="Y582" s="17" t="n"/>
      <c r="Z582" s="17" t="n"/>
    </row>
    <row r="583" ht="23.25" customHeight="1">
      <c r="A583" s="17" t="n"/>
      <c r="B583" s="17" t="n"/>
      <c r="C583" s="17" t="n"/>
      <c r="D583" s="17" t="n"/>
      <c r="E583" s="17" t="n"/>
      <c r="F583" s="17" t="n"/>
      <c r="G583" s="17" t="n"/>
      <c r="H583" s="17" t="n"/>
      <c r="I583" s="17" t="n"/>
      <c r="J583" s="17" t="n"/>
      <c r="K583" s="17" t="n"/>
      <c r="L583" s="17" t="n"/>
      <c r="M583" s="17" t="n"/>
      <c r="N583" s="17" t="n"/>
      <c r="O583" s="17" t="n"/>
      <c r="P583" s="17" t="n"/>
      <c r="Q583" s="17" t="n"/>
      <c r="R583" s="17" t="n"/>
      <c r="S583" s="17" t="n"/>
      <c r="T583" s="17" t="n"/>
      <c r="U583" s="17" t="n"/>
      <c r="V583" s="17" t="n"/>
      <c r="W583" s="17" t="n"/>
      <c r="X583" s="17" t="n"/>
      <c r="Y583" s="17" t="n"/>
      <c r="Z583" s="17" t="n"/>
    </row>
    <row r="584" ht="23.25" customHeight="1">
      <c r="A584" s="17" t="n"/>
      <c r="B584" s="17" t="n"/>
      <c r="C584" s="17" t="n"/>
      <c r="D584" s="17" t="n"/>
      <c r="E584" s="17" t="n"/>
      <c r="F584" s="17" t="n"/>
      <c r="G584" s="17" t="n"/>
      <c r="H584" s="17" t="n"/>
      <c r="I584" s="17" t="n"/>
      <c r="J584" s="17" t="n"/>
      <c r="K584" s="17" t="n"/>
      <c r="L584" s="17" t="n"/>
      <c r="M584" s="17" t="n"/>
      <c r="N584" s="17" t="n"/>
      <c r="O584" s="17" t="n"/>
      <c r="P584" s="17" t="n"/>
      <c r="Q584" s="17" t="n"/>
      <c r="R584" s="17" t="n"/>
      <c r="S584" s="17" t="n"/>
      <c r="T584" s="17" t="n"/>
      <c r="U584" s="17" t="n"/>
      <c r="V584" s="17" t="n"/>
      <c r="W584" s="17" t="n"/>
      <c r="X584" s="17" t="n"/>
      <c r="Y584" s="17" t="n"/>
      <c r="Z584" s="17" t="n"/>
    </row>
    <row r="585" ht="23.25" customHeight="1">
      <c r="A585" s="17" t="n"/>
      <c r="B585" s="17" t="n"/>
      <c r="C585" s="17" t="n"/>
      <c r="D585" s="17" t="n"/>
      <c r="E585" s="17" t="n"/>
      <c r="F585" s="17" t="n"/>
      <c r="G585" s="17" t="n"/>
      <c r="H585" s="17" t="n"/>
      <c r="I585" s="17" t="n"/>
      <c r="J585" s="17" t="n"/>
      <c r="K585" s="17" t="n"/>
      <c r="L585" s="17" t="n"/>
      <c r="M585" s="17" t="n"/>
      <c r="N585" s="17" t="n"/>
      <c r="O585" s="17" t="n"/>
      <c r="P585" s="17" t="n"/>
      <c r="Q585" s="17" t="n"/>
      <c r="R585" s="17" t="n"/>
      <c r="S585" s="17" t="n"/>
      <c r="T585" s="17" t="n"/>
      <c r="U585" s="17" t="n"/>
      <c r="V585" s="17" t="n"/>
      <c r="W585" s="17" t="n"/>
      <c r="X585" s="17" t="n"/>
      <c r="Y585" s="17" t="n"/>
      <c r="Z585" s="17" t="n"/>
    </row>
    <row r="586" ht="23.25" customHeight="1">
      <c r="A586" s="17" t="n"/>
      <c r="B586" s="17" t="n"/>
      <c r="C586" s="17" t="n"/>
      <c r="D586" s="17" t="n"/>
      <c r="E586" s="17" t="n"/>
      <c r="F586" s="17" t="n"/>
      <c r="G586" s="17" t="n"/>
      <c r="H586" s="17" t="n"/>
      <c r="I586" s="17" t="n"/>
      <c r="J586" s="17" t="n"/>
      <c r="K586" s="17" t="n"/>
      <c r="L586" s="17" t="n"/>
      <c r="M586" s="17" t="n"/>
      <c r="N586" s="17" t="n"/>
      <c r="O586" s="17" t="n"/>
      <c r="P586" s="17" t="n"/>
      <c r="Q586" s="17" t="n"/>
      <c r="R586" s="17" t="n"/>
      <c r="S586" s="17" t="n"/>
      <c r="T586" s="17" t="n"/>
      <c r="U586" s="17" t="n"/>
      <c r="V586" s="17" t="n"/>
      <c r="W586" s="17" t="n"/>
      <c r="X586" s="17" t="n"/>
      <c r="Y586" s="17" t="n"/>
      <c r="Z586" s="17" t="n"/>
    </row>
    <row r="587" ht="23.25" customHeight="1">
      <c r="A587" s="17" t="n"/>
      <c r="B587" s="17" t="n"/>
      <c r="C587" s="17" t="n"/>
      <c r="D587" s="17" t="n"/>
      <c r="E587" s="17" t="n"/>
      <c r="F587" s="17" t="n"/>
      <c r="G587" s="17" t="n"/>
      <c r="H587" s="17" t="n"/>
      <c r="I587" s="17" t="n"/>
      <c r="J587" s="17" t="n"/>
      <c r="K587" s="17" t="n"/>
      <c r="L587" s="17" t="n"/>
      <c r="M587" s="17" t="n"/>
      <c r="N587" s="17" t="n"/>
      <c r="O587" s="17" t="n"/>
      <c r="P587" s="17" t="n"/>
      <c r="Q587" s="17" t="n"/>
      <c r="R587" s="17" t="n"/>
      <c r="S587" s="17" t="n"/>
      <c r="T587" s="17" t="n"/>
      <c r="U587" s="17" t="n"/>
      <c r="V587" s="17" t="n"/>
      <c r="W587" s="17" t="n"/>
      <c r="X587" s="17" t="n"/>
      <c r="Y587" s="17" t="n"/>
      <c r="Z587" s="17" t="n"/>
    </row>
    <row r="588" ht="23.25" customHeight="1">
      <c r="A588" s="17" t="n"/>
      <c r="B588" s="17" t="n"/>
      <c r="C588" s="17" t="n"/>
      <c r="D588" s="17" t="n"/>
      <c r="E588" s="17" t="n"/>
      <c r="F588" s="17" t="n"/>
      <c r="G588" s="17" t="n"/>
      <c r="H588" s="17" t="n"/>
      <c r="I588" s="17" t="n"/>
      <c r="J588" s="17" t="n"/>
      <c r="K588" s="17" t="n"/>
      <c r="L588" s="17" t="n"/>
      <c r="M588" s="17" t="n"/>
      <c r="N588" s="17" t="n"/>
      <c r="O588" s="17" t="n"/>
      <c r="P588" s="17" t="n"/>
      <c r="Q588" s="17" t="n"/>
      <c r="R588" s="17" t="n"/>
      <c r="S588" s="17" t="n"/>
      <c r="T588" s="17" t="n"/>
      <c r="U588" s="17" t="n"/>
      <c r="V588" s="17" t="n"/>
      <c r="W588" s="17" t="n"/>
      <c r="X588" s="17" t="n"/>
      <c r="Y588" s="17" t="n"/>
      <c r="Z588" s="17" t="n"/>
    </row>
    <row r="589" ht="23.25" customHeight="1">
      <c r="A589" s="17" t="n"/>
      <c r="B589" s="17" t="n"/>
      <c r="C589" s="17" t="n"/>
      <c r="D589" s="17" t="n"/>
      <c r="E589" s="17" t="n"/>
      <c r="F589" s="17" t="n"/>
      <c r="G589" s="17" t="n"/>
      <c r="H589" s="17" t="n"/>
      <c r="I589" s="17" t="n"/>
      <c r="J589" s="17" t="n"/>
      <c r="K589" s="17" t="n"/>
      <c r="L589" s="17" t="n"/>
      <c r="M589" s="17" t="n"/>
      <c r="N589" s="17" t="n"/>
      <c r="O589" s="17" t="n"/>
      <c r="P589" s="17" t="n"/>
      <c r="Q589" s="17" t="n"/>
      <c r="R589" s="17" t="n"/>
      <c r="S589" s="17" t="n"/>
      <c r="T589" s="17" t="n"/>
      <c r="U589" s="17" t="n"/>
      <c r="V589" s="17" t="n"/>
      <c r="W589" s="17" t="n"/>
      <c r="X589" s="17" t="n"/>
      <c r="Y589" s="17" t="n"/>
      <c r="Z589" s="17" t="n"/>
    </row>
    <row r="590" ht="23.25" customHeight="1">
      <c r="A590" s="17" t="n"/>
      <c r="B590" s="17" t="n"/>
      <c r="C590" s="17" t="n"/>
      <c r="D590" s="17" t="n"/>
      <c r="E590" s="17" t="n"/>
      <c r="F590" s="17" t="n"/>
      <c r="G590" s="17" t="n"/>
      <c r="H590" s="17" t="n"/>
      <c r="I590" s="17" t="n"/>
      <c r="J590" s="17" t="n"/>
      <c r="K590" s="17" t="n"/>
      <c r="L590" s="17" t="n"/>
      <c r="M590" s="17" t="n"/>
      <c r="N590" s="17" t="n"/>
      <c r="O590" s="17" t="n"/>
      <c r="P590" s="17" t="n"/>
      <c r="Q590" s="17" t="n"/>
      <c r="R590" s="17" t="n"/>
      <c r="S590" s="17" t="n"/>
      <c r="T590" s="17" t="n"/>
      <c r="U590" s="17" t="n"/>
      <c r="V590" s="17" t="n"/>
      <c r="W590" s="17" t="n"/>
      <c r="X590" s="17" t="n"/>
      <c r="Y590" s="17" t="n"/>
      <c r="Z590" s="17" t="n"/>
    </row>
    <row r="591" ht="23.25" customHeight="1">
      <c r="A591" s="17" t="n"/>
      <c r="B591" s="17" t="n"/>
      <c r="C591" s="17" t="n"/>
      <c r="D591" s="17" t="n"/>
      <c r="E591" s="17" t="n"/>
      <c r="F591" s="17" t="n"/>
      <c r="G591" s="17" t="n"/>
      <c r="H591" s="17" t="n"/>
      <c r="I591" s="17" t="n"/>
      <c r="J591" s="17" t="n"/>
      <c r="K591" s="17" t="n"/>
      <c r="L591" s="17" t="n"/>
      <c r="M591" s="17" t="n"/>
      <c r="N591" s="17" t="n"/>
      <c r="O591" s="17" t="n"/>
      <c r="P591" s="17" t="n"/>
      <c r="Q591" s="17" t="n"/>
      <c r="R591" s="17" t="n"/>
      <c r="S591" s="17" t="n"/>
      <c r="T591" s="17" t="n"/>
      <c r="U591" s="17" t="n"/>
      <c r="V591" s="17" t="n"/>
      <c r="W591" s="17" t="n"/>
      <c r="X591" s="17" t="n"/>
      <c r="Y591" s="17" t="n"/>
      <c r="Z591" s="17" t="n"/>
    </row>
    <row r="592" ht="23.25" customHeight="1">
      <c r="A592" s="17" t="n"/>
      <c r="B592" s="17" t="n"/>
      <c r="C592" s="17" t="n"/>
      <c r="D592" s="17" t="n"/>
      <c r="E592" s="17" t="n"/>
      <c r="F592" s="17" t="n"/>
      <c r="G592" s="17" t="n"/>
      <c r="H592" s="17" t="n"/>
      <c r="I592" s="17" t="n"/>
      <c r="J592" s="17" t="n"/>
      <c r="K592" s="17" t="n"/>
      <c r="L592" s="17" t="n"/>
      <c r="M592" s="17" t="n"/>
      <c r="N592" s="17" t="n"/>
      <c r="O592" s="17" t="n"/>
      <c r="P592" s="17" t="n"/>
      <c r="Q592" s="17" t="n"/>
      <c r="R592" s="17" t="n"/>
      <c r="S592" s="17" t="n"/>
      <c r="T592" s="17" t="n"/>
      <c r="U592" s="17" t="n"/>
      <c r="V592" s="17" t="n"/>
      <c r="W592" s="17" t="n"/>
      <c r="X592" s="17" t="n"/>
      <c r="Y592" s="17" t="n"/>
      <c r="Z592" s="17" t="n"/>
    </row>
    <row r="593" ht="23.25" customHeight="1">
      <c r="A593" s="17" t="n"/>
      <c r="B593" s="17" t="n"/>
      <c r="C593" s="17" t="n"/>
      <c r="D593" s="17" t="n"/>
      <c r="E593" s="17" t="n"/>
      <c r="F593" s="17" t="n"/>
      <c r="G593" s="17" t="n"/>
      <c r="H593" s="17" t="n"/>
      <c r="I593" s="17" t="n"/>
      <c r="J593" s="17" t="n"/>
      <c r="K593" s="17" t="n"/>
      <c r="L593" s="17" t="n"/>
      <c r="M593" s="17" t="n"/>
      <c r="N593" s="17" t="n"/>
      <c r="O593" s="17" t="n"/>
      <c r="P593" s="17" t="n"/>
      <c r="Q593" s="17" t="n"/>
      <c r="R593" s="17" t="n"/>
      <c r="S593" s="17" t="n"/>
      <c r="T593" s="17" t="n"/>
      <c r="U593" s="17" t="n"/>
      <c r="V593" s="17" t="n"/>
      <c r="W593" s="17" t="n"/>
      <c r="X593" s="17" t="n"/>
      <c r="Y593" s="17" t="n"/>
      <c r="Z593" s="17" t="n"/>
    </row>
    <row r="594" ht="23.25" customHeight="1">
      <c r="A594" s="17" t="n"/>
      <c r="B594" s="17" t="n"/>
      <c r="C594" s="17" t="n"/>
      <c r="D594" s="17" t="n"/>
      <c r="E594" s="17" t="n"/>
      <c r="F594" s="17" t="n"/>
      <c r="G594" s="17" t="n"/>
      <c r="H594" s="17" t="n"/>
      <c r="I594" s="17" t="n"/>
      <c r="J594" s="17" t="n"/>
      <c r="K594" s="17" t="n"/>
      <c r="L594" s="17" t="n"/>
      <c r="M594" s="17" t="n"/>
      <c r="N594" s="17" t="n"/>
      <c r="O594" s="17" t="n"/>
      <c r="P594" s="17" t="n"/>
      <c r="Q594" s="17" t="n"/>
      <c r="R594" s="17" t="n"/>
      <c r="S594" s="17" t="n"/>
      <c r="T594" s="17" t="n"/>
      <c r="U594" s="17" t="n"/>
      <c r="V594" s="17" t="n"/>
      <c r="W594" s="17" t="n"/>
      <c r="X594" s="17" t="n"/>
      <c r="Y594" s="17" t="n"/>
      <c r="Z594" s="17" t="n"/>
    </row>
    <row r="595" ht="23.25" customHeight="1">
      <c r="A595" s="17" t="n"/>
      <c r="B595" s="17" t="n"/>
      <c r="C595" s="17" t="n"/>
      <c r="D595" s="17" t="n"/>
      <c r="E595" s="17" t="n"/>
      <c r="F595" s="17" t="n"/>
      <c r="G595" s="17" t="n"/>
      <c r="H595" s="17" t="n"/>
      <c r="I595" s="17" t="n"/>
      <c r="J595" s="17" t="n"/>
      <c r="K595" s="17" t="n"/>
      <c r="L595" s="17" t="n"/>
      <c r="M595" s="17" t="n"/>
      <c r="N595" s="17" t="n"/>
      <c r="O595" s="17" t="n"/>
      <c r="P595" s="17" t="n"/>
      <c r="Q595" s="17" t="n"/>
      <c r="R595" s="17" t="n"/>
      <c r="S595" s="17" t="n"/>
      <c r="T595" s="17" t="n"/>
      <c r="U595" s="17" t="n"/>
      <c r="V595" s="17" t="n"/>
      <c r="W595" s="17" t="n"/>
      <c r="X595" s="17" t="n"/>
      <c r="Y595" s="17" t="n"/>
      <c r="Z595" s="17" t="n"/>
    </row>
    <row r="596" ht="23.25" customHeight="1">
      <c r="A596" s="17" t="n"/>
      <c r="B596" s="17" t="n"/>
      <c r="C596" s="17" t="n"/>
      <c r="D596" s="17" t="n"/>
      <c r="E596" s="17" t="n"/>
      <c r="F596" s="17" t="n"/>
      <c r="G596" s="17" t="n"/>
      <c r="H596" s="17" t="n"/>
      <c r="I596" s="17" t="n"/>
      <c r="J596" s="17" t="n"/>
      <c r="K596" s="17" t="n"/>
      <c r="L596" s="17" t="n"/>
      <c r="M596" s="17" t="n"/>
      <c r="N596" s="17" t="n"/>
      <c r="O596" s="17" t="n"/>
      <c r="P596" s="17" t="n"/>
      <c r="Q596" s="17" t="n"/>
      <c r="R596" s="17" t="n"/>
      <c r="S596" s="17" t="n"/>
      <c r="T596" s="17" t="n"/>
      <c r="U596" s="17" t="n"/>
      <c r="V596" s="17" t="n"/>
      <c r="W596" s="17" t="n"/>
      <c r="X596" s="17" t="n"/>
      <c r="Y596" s="17" t="n"/>
      <c r="Z596" s="17" t="n"/>
    </row>
    <row r="597" ht="23.25" customHeight="1">
      <c r="A597" s="17" t="n"/>
      <c r="B597" s="17" t="n"/>
      <c r="C597" s="17" t="n"/>
      <c r="D597" s="17" t="n"/>
      <c r="E597" s="17" t="n"/>
      <c r="F597" s="17" t="n"/>
      <c r="G597" s="17" t="n"/>
      <c r="H597" s="17" t="n"/>
      <c r="I597" s="17" t="n"/>
      <c r="J597" s="17" t="n"/>
      <c r="K597" s="17" t="n"/>
      <c r="L597" s="17" t="n"/>
      <c r="M597" s="17" t="n"/>
      <c r="N597" s="17" t="n"/>
      <c r="O597" s="17" t="n"/>
      <c r="P597" s="17" t="n"/>
      <c r="Q597" s="17" t="n"/>
      <c r="R597" s="17" t="n"/>
      <c r="S597" s="17" t="n"/>
      <c r="T597" s="17" t="n"/>
      <c r="U597" s="17" t="n"/>
      <c r="V597" s="17" t="n"/>
      <c r="W597" s="17" t="n"/>
      <c r="X597" s="17" t="n"/>
      <c r="Y597" s="17" t="n"/>
      <c r="Z597" s="17" t="n"/>
    </row>
    <row r="598" ht="23.25" customHeight="1">
      <c r="A598" s="17" t="n"/>
      <c r="B598" s="17" t="n"/>
      <c r="C598" s="17" t="n"/>
      <c r="D598" s="17" t="n"/>
      <c r="E598" s="17" t="n"/>
      <c r="F598" s="17" t="n"/>
      <c r="G598" s="17" t="n"/>
      <c r="H598" s="17" t="n"/>
      <c r="I598" s="17" t="n"/>
      <c r="J598" s="17" t="n"/>
      <c r="K598" s="17" t="n"/>
      <c r="L598" s="17" t="n"/>
      <c r="M598" s="17" t="n"/>
      <c r="N598" s="17" t="n"/>
      <c r="O598" s="17" t="n"/>
      <c r="P598" s="17" t="n"/>
      <c r="Q598" s="17" t="n"/>
      <c r="R598" s="17" t="n"/>
      <c r="S598" s="17" t="n"/>
      <c r="T598" s="17" t="n"/>
      <c r="U598" s="17" t="n"/>
      <c r="V598" s="17" t="n"/>
      <c r="W598" s="17" t="n"/>
      <c r="X598" s="17" t="n"/>
      <c r="Y598" s="17" t="n"/>
      <c r="Z598" s="17" t="n"/>
    </row>
    <row r="599" ht="23.25" customHeight="1">
      <c r="A599" s="17" t="n"/>
      <c r="B599" s="17" t="n"/>
      <c r="C599" s="17" t="n"/>
      <c r="D599" s="17" t="n"/>
      <c r="E599" s="17" t="n"/>
      <c r="F599" s="17" t="n"/>
      <c r="G599" s="17" t="n"/>
      <c r="H599" s="17" t="n"/>
      <c r="I599" s="17" t="n"/>
      <c r="J599" s="17" t="n"/>
      <c r="K599" s="17" t="n"/>
      <c r="L599" s="17" t="n"/>
      <c r="M599" s="17" t="n"/>
      <c r="N599" s="17" t="n"/>
      <c r="O599" s="17" t="n"/>
      <c r="P599" s="17" t="n"/>
      <c r="Q599" s="17" t="n"/>
      <c r="R599" s="17" t="n"/>
      <c r="S599" s="17" t="n"/>
      <c r="T599" s="17" t="n"/>
      <c r="U599" s="17" t="n"/>
      <c r="V599" s="17" t="n"/>
      <c r="W599" s="17" t="n"/>
      <c r="X599" s="17" t="n"/>
      <c r="Y599" s="17" t="n"/>
      <c r="Z599" s="17" t="n"/>
    </row>
    <row r="600" ht="23.25" customHeight="1">
      <c r="A600" s="17" t="n"/>
      <c r="B600" s="17" t="n"/>
      <c r="C600" s="17" t="n"/>
      <c r="D600" s="17" t="n"/>
      <c r="E600" s="17" t="n"/>
      <c r="F600" s="17" t="n"/>
      <c r="G600" s="17" t="n"/>
      <c r="H600" s="17" t="n"/>
      <c r="I600" s="17" t="n"/>
      <c r="J600" s="17" t="n"/>
      <c r="K600" s="17" t="n"/>
      <c r="L600" s="17" t="n"/>
      <c r="M600" s="17" t="n"/>
      <c r="N600" s="17" t="n"/>
      <c r="O600" s="17" t="n"/>
      <c r="P600" s="17" t="n"/>
      <c r="Q600" s="17" t="n"/>
      <c r="R600" s="17" t="n"/>
      <c r="S600" s="17" t="n"/>
      <c r="T600" s="17" t="n"/>
      <c r="U600" s="17" t="n"/>
      <c r="V600" s="17" t="n"/>
      <c r="W600" s="17" t="n"/>
      <c r="X600" s="17" t="n"/>
      <c r="Y600" s="17" t="n"/>
      <c r="Z600" s="17" t="n"/>
    </row>
    <row r="601" ht="23.25" customHeight="1">
      <c r="A601" s="17" t="n"/>
      <c r="B601" s="17" t="n"/>
      <c r="C601" s="17" t="n"/>
      <c r="D601" s="17" t="n"/>
      <c r="E601" s="17" t="n"/>
      <c r="F601" s="17" t="n"/>
      <c r="G601" s="17" t="n"/>
      <c r="H601" s="17" t="n"/>
      <c r="I601" s="17" t="n"/>
      <c r="J601" s="17" t="n"/>
      <c r="K601" s="17" t="n"/>
      <c r="L601" s="17" t="n"/>
      <c r="M601" s="17" t="n"/>
      <c r="N601" s="17" t="n"/>
      <c r="O601" s="17" t="n"/>
      <c r="P601" s="17" t="n"/>
      <c r="Q601" s="17" t="n"/>
      <c r="R601" s="17" t="n"/>
      <c r="S601" s="17" t="n"/>
      <c r="T601" s="17" t="n"/>
      <c r="U601" s="17" t="n"/>
      <c r="V601" s="17" t="n"/>
      <c r="W601" s="17" t="n"/>
      <c r="X601" s="17" t="n"/>
      <c r="Y601" s="17" t="n"/>
      <c r="Z601" s="17" t="n"/>
    </row>
    <row r="602" ht="23.25" customHeight="1">
      <c r="A602" s="17" t="n"/>
      <c r="B602" s="17" t="n"/>
      <c r="C602" s="17" t="n"/>
      <c r="D602" s="17" t="n"/>
      <c r="E602" s="17" t="n"/>
      <c r="F602" s="17" t="n"/>
      <c r="G602" s="17" t="n"/>
      <c r="H602" s="17" t="n"/>
      <c r="I602" s="17" t="n"/>
      <c r="J602" s="17" t="n"/>
      <c r="K602" s="17" t="n"/>
      <c r="L602" s="17" t="n"/>
      <c r="M602" s="17" t="n"/>
      <c r="N602" s="17" t="n"/>
      <c r="O602" s="17" t="n"/>
      <c r="P602" s="17" t="n"/>
      <c r="Q602" s="17" t="n"/>
      <c r="R602" s="17" t="n"/>
      <c r="S602" s="17" t="n"/>
      <c r="T602" s="17" t="n"/>
      <c r="U602" s="17" t="n"/>
      <c r="V602" s="17" t="n"/>
      <c r="W602" s="17" t="n"/>
      <c r="X602" s="17" t="n"/>
      <c r="Y602" s="17" t="n"/>
      <c r="Z602" s="17" t="n"/>
    </row>
    <row r="603" ht="23.25" customHeight="1">
      <c r="A603" s="17" t="n"/>
      <c r="B603" s="17" t="n"/>
      <c r="C603" s="17" t="n"/>
      <c r="D603" s="17" t="n"/>
      <c r="E603" s="17" t="n"/>
      <c r="F603" s="17" t="n"/>
      <c r="G603" s="17" t="n"/>
      <c r="H603" s="17" t="n"/>
      <c r="I603" s="17" t="n"/>
      <c r="J603" s="17" t="n"/>
      <c r="K603" s="17" t="n"/>
      <c r="L603" s="17" t="n"/>
      <c r="M603" s="17" t="n"/>
      <c r="N603" s="17" t="n"/>
      <c r="O603" s="17" t="n"/>
      <c r="P603" s="17" t="n"/>
      <c r="Q603" s="17" t="n"/>
      <c r="R603" s="17" t="n"/>
      <c r="S603" s="17" t="n"/>
      <c r="T603" s="17" t="n"/>
      <c r="U603" s="17" t="n"/>
      <c r="V603" s="17" t="n"/>
      <c r="W603" s="17" t="n"/>
      <c r="X603" s="17" t="n"/>
      <c r="Y603" s="17" t="n"/>
      <c r="Z603" s="17" t="n"/>
    </row>
    <row r="604" ht="23.25" customHeight="1">
      <c r="A604" s="17" t="n"/>
      <c r="B604" s="17" t="n"/>
      <c r="C604" s="17" t="n"/>
      <c r="D604" s="17" t="n"/>
      <c r="E604" s="17" t="n"/>
      <c r="F604" s="17" t="n"/>
      <c r="G604" s="17" t="n"/>
      <c r="H604" s="17" t="n"/>
      <c r="I604" s="17" t="n"/>
      <c r="J604" s="17" t="n"/>
      <c r="K604" s="17" t="n"/>
      <c r="L604" s="17" t="n"/>
      <c r="M604" s="17" t="n"/>
      <c r="N604" s="17" t="n"/>
      <c r="O604" s="17" t="n"/>
      <c r="P604" s="17" t="n"/>
      <c r="Q604" s="17" t="n"/>
      <c r="R604" s="17" t="n"/>
      <c r="S604" s="17" t="n"/>
      <c r="T604" s="17" t="n"/>
      <c r="U604" s="17" t="n"/>
      <c r="V604" s="17" t="n"/>
      <c r="W604" s="17" t="n"/>
      <c r="X604" s="17" t="n"/>
      <c r="Y604" s="17" t="n"/>
      <c r="Z604" s="17" t="n"/>
    </row>
    <row r="605" ht="23.25" customHeight="1">
      <c r="A605" s="17" t="n"/>
      <c r="B605" s="17" t="n"/>
      <c r="C605" s="17" t="n"/>
      <c r="D605" s="17" t="n"/>
      <c r="E605" s="17" t="n"/>
      <c r="F605" s="17" t="n"/>
      <c r="G605" s="17" t="n"/>
      <c r="H605" s="17" t="n"/>
      <c r="I605" s="17" t="n"/>
      <c r="J605" s="17" t="n"/>
      <c r="K605" s="17" t="n"/>
      <c r="L605" s="17" t="n"/>
      <c r="M605" s="17" t="n"/>
      <c r="N605" s="17" t="n"/>
      <c r="O605" s="17" t="n"/>
      <c r="P605" s="17" t="n"/>
      <c r="Q605" s="17" t="n"/>
      <c r="R605" s="17" t="n"/>
      <c r="S605" s="17" t="n"/>
      <c r="T605" s="17" t="n"/>
      <c r="U605" s="17" t="n"/>
      <c r="V605" s="17" t="n"/>
      <c r="W605" s="17" t="n"/>
      <c r="X605" s="17" t="n"/>
      <c r="Y605" s="17" t="n"/>
      <c r="Z605" s="17" t="n"/>
    </row>
    <row r="606" ht="23.25" customHeight="1">
      <c r="A606" s="17" t="n"/>
      <c r="B606" s="17" t="n"/>
      <c r="C606" s="17" t="n"/>
      <c r="D606" s="17" t="n"/>
      <c r="E606" s="17" t="n"/>
      <c r="F606" s="17" t="n"/>
      <c r="G606" s="17" t="n"/>
      <c r="H606" s="17" t="n"/>
      <c r="I606" s="17" t="n"/>
      <c r="J606" s="17" t="n"/>
      <c r="K606" s="17" t="n"/>
      <c r="L606" s="17" t="n"/>
      <c r="M606" s="17" t="n"/>
      <c r="N606" s="17" t="n"/>
      <c r="O606" s="17" t="n"/>
      <c r="P606" s="17" t="n"/>
      <c r="Q606" s="17" t="n"/>
      <c r="R606" s="17" t="n"/>
      <c r="S606" s="17" t="n"/>
      <c r="T606" s="17" t="n"/>
      <c r="U606" s="17" t="n"/>
      <c r="V606" s="17" t="n"/>
      <c r="W606" s="17" t="n"/>
      <c r="X606" s="17" t="n"/>
      <c r="Y606" s="17" t="n"/>
      <c r="Z606" s="17" t="n"/>
    </row>
    <row r="607" ht="23.25" customHeight="1">
      <c r="A607" s="17" t="n"/>
      <c r="B607" s="17" t="n"/>
      <c r="C607" s="17" t="n"/>
      <c r="D607" s="17" t="n"/>
      <c r="E607" s="17" t="n"/>
      <c r="F607" s="17" t="n"/>
      <c r="G607" s="17" t="n"/>
      <c r="H607" s="17" t="n"/>
      <c r="I607" s="17" t="n"/>
      <c r="J607" s="17" t="n"/>
      <c r="K607" s="17" t="n"/>
      <c r="L607" s="17" t="n"/>
      <c r="M607" s="17" t="n"/>
      <c r="N607" s="17" t="n"/>
      <c r="O607" s="17" t="n"/>
      <c r="P607" s="17" t="n"/>
      <c r="Q607" s="17" t="n"/>
      <c r="R607" s="17" t="n"/>
      <c r="S607" s="17" t="n"/>
      <c r="T607" s="17" t="n"/>
      <c r="U607" s="17" t="n"/>
      <c r="V607" s="17" t="n"/>
      <c r="W607" s="17" t="n"/>
      <c r="X607" s="17" t="n"/>
      <c r="Y607" s="17" t="n"/>
      <c r="Z607" s="17" t="n"/>
    </row>
    <row r="608" ht="23.25" customHeight="1">
      <c r="A608" s="17" t="n"/>
      <c r="B608" s="17" t="n"/>
      <c r="C608" s="17" t="n"/>
      <c r="D608" s="17" t="n"/>
      <c r="E608" s="17" t="n"/>
      <c r="F608" s="17" t="n"/>
      <c r="G608" s="17" t="n"/>
      <c r="H608" s="17" t="n"/>
      <c r="I608" s="17" t="n"/>
      <c r="J608" s="17" t="n"/>
      <c r="K608" s="17" t="n"/>
      <c r="L608" s="17" t="n"/>
      <c r="M608" s="17" t="n"/>
      <c r="N608" s="17" t="n"/>
      <c r="O608" s="17" t="n"/>
      <c r="P608" s="17" t="n"/>
      <c r="Q608" s="17" t="n"/>
      <c r="R608" s="17" t="n"/>
      <c r="S608" s="17" t="n"/>
      <c r="T608" s="17" t="n"/>
      <c r="U608" s="17" t="n"/>
      <c r="V608" s="17" t="n"/>
      <c r="W608" s="17" t="n"/>
      <c r="X608" s="17" t="n"/>
      <c r="Y608" s="17" t="n"/>
      <c r="Z608" s="17" t="n"/>
    </row>
    <row r="609" ht="23.25" customHeight="1">
      <c r="A609" s="17" t="n"/>
      <c r="B609" s="17" t="n"/>
      <c r="C609" s="17" t="n"/>
      <c r="D609" s="17" t="n"/>
      <c r="E609" s="17" t="n"/>
      <c r="F609" s="17" t="n"/>
      <c r="G609" s="17" t="n"/>
      <c r="H609" s="17" t="n"/>
      <c r="I609" s="17" t="n"/>
      <c r="J609" s="17" t="n"/>
      <c r="K609" s="17" t="n"/>
      <c r="L609" s="17" t="n"/>
      <c r="M609" s="17" t="n"/>
      <c r="N609" s="17" t="n"/>
      <c r="O609" s="17" t="n"/>
      <c r="P609" s="17" t="n"/>
      <c r="Q609" s="17" t="n"/>
      <c r="R609" s="17" t="n"/>
      <c r="S609" s="17" t="n"/>
      <c r="T609" s="17" t="n"/>
      <c r="U609" s="17" t="n"/>
      <c r="V609" s="17" t="n"/>
      <c r="W609" s="17" t="n"/>
      <c r="X609" s="17" t="n"/>
      <c r="Y609" s="17" t="n"/>
      <c r="Z609" s="17" t="n"/>
    </row>
    <row r="610" ht="23.25" customHeight="1">
      <c r="A610" s="17" t="n"/>
      <c r="B610" s="17" t="n"/>
      <c r="C610" s="17" t="n"/>
      <c r="D610" s="17" t="n"/>
      <c r="E610" s="17" t="n"/>
      <c r="F610" s="17" t="n"/>
      <c r="G610" s="17" t="n"/>
      <c r="H610" s="17" t="n"/>
      <c r="I610" s="17" t="n"/>
      <c r="J610" s="17" t="n"/>
      <c r="K610" s="17" t="n"/>
      <c r="L610" s="17" t="n"/>
      <c r="M610" s="17" t="n"/>
      <c r="N610" s="17" t="n"/>
      <c r="O610" s="17" t="n"/>
      <c r="P610" s="17" t="n"/>
      <c r="Q610" s="17" t="n"/>
      <c r="R610" s="17" t="n"/>
      <c r="S610" s="17" t="n"/>
      <c r="T610" s="17" t="n"/>
      <c r="U610" s="17" t="n"/>
      <c r="V610" s="17" t="n"/>
      <c r="W610" s="17" t="n"/>
      <c r="X610" s="17" t="n"/>
      <c r="Y610" s="17" t="n"/>
      <c r="Z610" s="17" t="n"/>
    </row>
    <row r="611" ht="23.25" customHeight="1">
      <c r="A611" s="17" t="n"/>
      <c r="B611" s="17" t="n"/>
      <c r="C611" s="17" t="n"/>
      <c r="D611" s="17" t="n"/>
      <c r="E611" s="17" t="n"/>
      <c r="F611" s="17" t="n"/>
      <c r="G611" s="17" t="n"/>
      <c r="H611" s="17" t="n"/>
      <c r="I611" s="17" t="n"/>
      <c r="J611" s="17" t="n"/>
      <c r="K611" s="17" t="n"/>
      <c r="L611" s="17" t="n"/>
      <c r="M611" s="17" t="n"/>
      <c r="N611" s="17" t="n"/>
      <c r="O611" s="17" t="n"/>
      <c r="P611" s="17" t="n"/>
      <c r="Q611" s="17" t="n"/>
      <c r="R611" s="17" t="n"/>
      <c r="S611" s="17" t="n"/>
      <c r="T611" s="17" t="n"/>
      <c r="U611" s="17" t="n"/>
      <c r="V611" s="17" t="n"/>
      <c r="W611" s="17" t="n"/>
      <c r="X611" s="17" t="n"/>
      <c r="Y611" s="17" t="n"/>
      <c r="Z611" s="17" t="n"/>
    </row>
    <row r="612" ht="23.25" customHeight="1">
      <c r="A612" s="17" t="n"/>
      <c r="B612" s="17" t="n"/>
      <c r="C612" s="17" t="n"/>
      <c r="D612" s="17" t="n"/>
      <c r="E612" s="17" t="n"/>
      <c r="F612" s="17" t="n"/>
      <c r="G612" s="17" t="n"/>
      <c r="H612" s="17" t="n"/>
      <c r="I612" s="17" t="n"/>
      <c r="J612" s="17" t="n"/>
      <c r="K612" s="17" t="n"/>
      <c r="L612" s="17" t="n"/>
      <c r="M612" s="17" t="n"/>
      <c r="N612" s="17" t="n"/>
      <c r="O612" s="17" t="n"/>
      <c r="P612" s="17" t="n"/>
      <c r="Q612" s="17" t="n"/>
      <c r="R612" s="17" t="n"/>
      <c r="S612" s="17" t="n"/>
      <c r="T612" s="17" t="n"/>
      <c r="U612" s="17" t="n"/>
      <c r="V612" s="17" t="n"/>
      <c r="W612" s="17" t="n"/>
      <c r="X612" s="17" t="n"/>
      <c r="Y612" s="17" t="n"/>
      <c r="Z612" s="17" t="n"/>
    </row>
    <row r="613" ht="23.25" customHeight="1">
      <c r="A613" s="17" t="n"/>
      <c r="B613" s="17" t="n"/>
      <c r="C613" s="17" t="n"/>
      <c r="D613" s="17" t="n"/>
      <c r="E613" s="17" t="n"/>
      <c r="F613" s="17" t="n"/>
      <c r="G613" s="17" t="n"/>
      <c r="H613" s="17" t="n"/>
      <c r="I613" s="17" t="n"/>
      <c r="J613" s="17" t="n"/>
      <c r="K613" s="17" t="n"/>
      <c r="L613" s="17" t="n"/>
      <c r="M613" s="17" t="n"/>
      <c r="N613" s="17" t="n"/>
      <c r="O613" s="17" t="n"/>
      <c r="P613" s="17" t="n"/>
      <c r="Q613" s="17" t="n"/>
      <c r="R613" s="17" t="n"/>
      <c r="S613" s="17" t="n"/>
      <c r="T613" s="17" t="n"/>
      <c r="U613" s="17" t="n"/>
      <c r="V613" s="17" t="n"/>
      <c r="W613" s="17" t="n"/>
      <c r="X613" s="17" t="n"/>
      <c r="Y613" s="17" t="n"/>
      <c r="Z613" s="17" t="n"/>
    </row>
    <row r="614" ht="23.25" customHeight="1">
      <c r="A614" s="17" t="n"/>
      <c r="B614" s="17" t="n"/>
      <c r="C614" s="17" t="n"/>
      <c r="D614" s="17" t="n"/>
      <c r="E614" s="17" t="n"/>
      <c r="F614" s="17" t="n"/>
      <c r="G614" s="17" t="n"/>
      <c r="H614" s="17" t="n"/>
      <c r="I614" s="17" t="n"/>
      <c r="J614" s="17" t="n"/>
      <c r="K614" s="17" t="n"/>
      <c r="L614" s="17" t="n"/>
      <c r="M614" s="17" t="n"/>
      <c r="N614" s="17" t="n"/>
      <c r="O614" s="17" t="n"/>
      <c r="P614" s="17" t="n"/>
      <c r="Q614" s="17" t="n"/>
      <c r="R614" s="17" t="n"/>
      <c r="S614" s="17" t="n"/>
      <c r="T614" s="17" t="n"/>
      <c r="U614" s="17" t="n"/>
      <c r="V614" s="17" t="n"/>
      <c r="W614" s="17" t="n"/>
      <c r="X614" s="17" t="n"/>
      <c r="Y614" s="17" t="n"/>
      <c r="Z614" s="17" t="n"/>
    </row>
    <row r="615" ht="23.25" customHeight="1">
      <c r="A615" s="17" t="n"/>
      <c r="B615" s="17" t="n"/>
      <c r="C615" s="17" t="n"/>
      <c r="D615" s="17" t="n"/>
      <c r="E615" s="17" t="n"/>
      <c r="F615" s="17" t="n"/>
      <c r="G615" s="17" t="n"/>
      <c r="H615" s="17" t="n"/>
      <c r="I615" s="17" t="n"/>
      <c r="J615" s="17" t="n"/>
      <c r="K615" s="17" t="n"/>
      <c r="L615" s="17" t="n"/>
      <c r="M615" s="17" t="n"/>
      <c r="N615" s="17" t="n"/>
      <c r="O615" s="17" t="n"/>
      <c r="P615" s="17" t="n"/>
      <c r="Q615" s="17" t="n"/>
      <c r="R615" s="17" t="n"/>
      <c r="S615" s="17" t="n"/>
      <c r="T615" s="17" t="n"/>
      <c r="U615" s="17" t="n"/>
      <c r="V615" s="17" t="n"/>
      <c r="W615" s="17" t="n"/>
      <c r="X615" s="17" t="n"/>
      <c r="Y615" s="17" t="n"/>
      <c r="Z615" s="17" t="n"/>
    </row>
    <row r="616" ht="23.25" customHeight="1">
      <c r="A616" s="17" t="n"/>
      <c r="B616" s="17" t="n"/>
      <c r="C616" s="17" t="n"/>
      <c r="D616" s="17" t="n"/>
      <c r="E616" s="17" t="n"/>
      <c r="F616" s="17" t="n"/>
      <c r="G616" s="17" t="n"/>
      <c r="H616" s="17" t="n"/>
      <c r="I616" s="17" t="n"/>
      <c r="J616" s="17" t="n"/>
      <c r="K616" s="17" t="n"/>
      <c r="L616" s="17" t="n"/>
      <c r="M616" s="17" t="n"/>
      <c r="N616" s="17" t="n"/>
      <c r="O616" s="17" t="n"/>
      <c r="P616" s="17" t="n"/>
      <c r="Q616" s="17" t="n"/>
      <c r="R616" s="17" t="n"/>
      <c r="S616" s="17" t="n"/>
      <c r="T616" s="17" t="n"/>
      <c r="U616" s="17" t="n"/>
      <c r="V616" s="17" t="n"/>
      <c r="W616" s="17" t="n"/>
      <c r="X616" s="17" t="n"/>
      <c r="Y616" s="17" t="n"/>
      <c r="Z616" s="17" t="n"/>
    </row>
    <row r="617" ht="23.25" customHeight="1">
      <c r="A617" s="17" t="n"/>
      <c r="B617" s="17" t="n"/>
      <c r="C617" s="17" t="n"/>
      <c r="D617" s="17" t="n"/>
      <c r="E617" s="17" t="n"/>
      <c r="F617" s="17" t="n"/>
      <c r="G617" s="17" t="n"/>
      <c r="H617" s="17" t="n"/>
      <c r="I617" s="17" t="n"/>
      <c r="J617" s="17" t="n"/>
      <c r="K617" s="17" t="n"/>
      <c r="L617" s="17" t="n"/>
      <c r="M617" s="17" t="n"/>
      <c r="N617" s="17" t="n"/>
      <c r="O617" s="17" t="n"/>
      <c r="P617" s="17" t="n"/>
      <c r="Q617" s="17" t="n"/>
      <c r="R617" s="17" t="n"/>
      <c r="S617" s="17" t="n"/>
      <c r="T617" s="17" t="n"/>
      <c r="U617" s="17" t="n"/>
      <c r="V617" s="17" t="n"/>
      <c r="W617" s="17" t="n"/>
      <c r="X617" s="17" t="n"/>
      <c r="Y617" s="17" t="n"/>
      <c r="Z617" s="17" t="n"/>
    </row>
    <row r="618" ht="23.25" customHeight="1">
      <c r="A618" s="17" t="n"/>
      <c r="B618" s="17" t="n"/>
      <c r="C618" s="17" t="n"/>
      <c r="D618" s="17" t="n"/>
      <c r="E618" s="17" t="n"/>
      <c r="F618" s="17" t="n"/>
      <c r="G618" s="17" t="n"/>
      <c r="H618" s="17" t="n"/>
      <c r="I618" s="17" t="n"/>
      <c r="J618" s="17" t="n"/>
      <c r="K618" s="17" t="n"/>
      <c r="L618" s="17" t="n"/>
      <c r="M618" s="17" t="n"/>
      <c r="N618" s="17" t="n"/>
      <c r="O618" s="17" t="n"/>
      <c r="P618" s="17" t="n"/>
      <c r="Q618" s="17" t="n"/>
      <c r="R618" s="17" t="n"/>
      <c r="S618" s="17" t="n"/>
      <c r="T618" s="17" t="n"/>
      <c r="U618" s="17" t="n"/>
      <c r="V618" s="17" t="n"/>
      <c r="W618" s="17" t="n"/>
      <c r="X618" s="17" t="n"/>
      <c r="Y618" s="17" t="n"/>
      <c r="Z618" s="17" t="n"/>
    </row>
    <row r="619" ht="23.25" customHeight="1">
      <c r="A619" s="17" t="n"/>
      <c r="B619" s="17" t="n"/>
      <c r="C619" s="17" t="n"/>
      <c r="D619" s="17" t="n"/>
      <c r="E619" s="17" t="n"/>
      <c r="F619" s="17" t="n"/>
      <c r="G619" s="17" t="n"/>
      <c r="H619" s="17" t="n"/>
      <c r="I619" s="17" t="n"/>
      <c r="J619" s="17" t="n"/>
      <c r="K619" s="17" t="n"/>
      <c r="L619" s="17" t="n"/>
      <c r="M619" s="17" t="n"/>
      <c r="N619" s="17" t="n"/>
      <c r="O619" s="17" t="n"/>
      <c r="P619" s="17" t="n"/>
      <c r="Q619" s="17" t="n"/>
      <c r="R619" s="17" t="n"/>
      <c r="S619" s="17" t="n"/>
      <c r="T619" s="17" t="n"/>
      <c r="U619" s="17" t="n"/>
      <c r="V619" s="17" t="n"/>
      <c r="W619" s="17" t="n"/>
      <c r="X619" s="17" t="n"/>
      <c r="Y619" s="17" t="n"/>
      <c r="Z619" s="17" t="n"/>
    </row>
    <row r="620" ht="23.25" customHeight="1">
      <c r="A620" s="17" t="n"/>
      <c r="B620" s="17" t="n"/>
      <c r="C620" s="17" t="n"/>
      <c r="D620" s="17" t="n"/>
      <c r="E620" s="17" t="n"/>
      <c r="F620" s="17" t="n"/>
      <c r="G620" s="17" t="n"/>
      <c r="H620" s="17" t="n"/>
      <c r="I620" s="17" t="n"/>
      <c r="J620" s="17" t="n"/>
      <c r="K620" s="17" t="n"/>
      <c r="L620" s="17" t="n"/>
      <c r="M620" s="17" t="n"/>
      <c r="N620" s="17" t="n"/>
      <c r="O620" s="17" t="n"/>
      <c r="P620" s="17" t="n"/>
      <c r="Q620" s="17" t="n"/>
      <c r="R620" s="17" t="n"/>
      <c r="S620" s="17" t="n"/>
      <c r="T620" s="17" t="n"/>
      <c r="U620" s="17" t="n"/>
      <c r="V620" s="17" t="n"/>
      <c r="W620" s="17" t="n"/>
      <c r="X620" s="17" t="n"/>
      <c r="Y620" s="17" t="n"/>
      <c r="Z620" s="17" t="n"/>
    </row>
    <row r="621" ht="23.25" customHeight="1">
      <c r="A621" s="17" t="n"/>
      <c r="B621" s="17" t="n"/>
      <c r="C621" s="17" t="n"/>
      <c r="D621" s="17" t="n"/>
      <c r="E621" s="17" t="n"/>
      <c r="F621" s="17" t="n"/>
      <c r="G621" s="17" t="n"/>
      <c r="H621" s="17" t="n"/>
      <c r="I621" s="17" t="n"/>
      <c r="J621" s="17" t="n"/>
      <c r="K621" s="17" t="n"/>
      <c r="L621" s="17" t="n"/>
      <c r="M621" s="17" t="n"/>
      <c r="N621" s="17" t="n"/>
      <c r="O621" s="17" t="n"/>
      <c r="P621" s="17" t="n"/>
      <c r="Q621" s="17" t="n"/>
      <c r="R621" s="17" t="n"/>
      <c r="S621" s="17" t="n"/>
      <c r="T621" s="17" t="n"/>
      <c r="U621" s="17" t="n"/>
      <c r="V621" s="17" t="n"/>
      <c r="W621" s="17" t="n"/>
      <c r="X621" s="17" t="n"/>
      <c r="Y621" s="17" t="n"/>
      <c r="Z621" s="17" t="n"/>
    </row>
    <row r="622" ht="23.25" customHeight="1">
      <c r="A622" s="17" t="n"/>
      <c r="B622" s="17" t="n"/>
      <c r="C622" s="17" t="n"/>
      <c r="D622" s="17" t="n"/>
      <c r="E622" s="17" t="n"/>
      <c r="F622" s="17" t="n"/>
      <c r="G622" s="17" t="n"/>
      <c r="H622" s="17" t="n"/>
      <c r="I622" s="17" t="n"/>
      <c r="J622" s="17" t="n"/>
      <c r="K622" s="17" t="n"/>
      <c r="L622" s="17" t="n"/>
      <c r="M622" s="17" t="n"/>
      <c r="N622" s="17" t="n"/>
      <c r="O622" s="17" t="n"/>
      <c r="P622" s="17" t="n"/>
      <c r="Q622" s="17" t="n"/>
      <c r="R622" s="17" t="n"/>
      <c r="S622" s="17" t="n"/>
      <c r="T622" s="17" t="n"/>
      <c r="U622" s="17" t="n"/>
      <c r="V622" s="17" t="n"/>
      <c r="W622" s="17" t="n"/>
      <c r="X622" s="17" t="n"/>
      <c r="Y622" s="17" t="n"/>
      <c r="Z622" s="17" t="n"/>
    </row>
    <row r="623" ht="23.25" customHeight="1">
      <c r="A623" s="17" t="n"/>
      <c r="B623" s="17" t="n"/>
      <c r="C623" s="17" t="n"/>
      <c r="D623" s="17" t="n"/>
      <c r="E623" s="17" t="n"/>
      <c r="F623" s="17" t="n"/>
      <c r="G623" s="17" t="n"/>
      <c r="H623" s="17" t="n"/>
      <c r="I623" s="17" t="n"/>
      <c r="J623" s="17" t="n"/>
      <c r="K623" s="17" t="n"/>
      <c r="L623" s="17" t="n"/>
      <c r="M623" s="17" t="n"/>
      <c r="N623" s="17" t="n"/>
      <c r="O623" s="17" t="n"/>
      <c r="P623" s="17" t="n"/>
      <c r="Q623" s="17" t="n"/>
      <c r="R623" s="17" t="n"/>
      <c r="S623" s="17" t="n"/>
      <c r="T623" s="17" t="n"/>
      <c r="U623" s="17" t="n"/>
      <c r="V623" s="17" t="n"/>
      <c r="W623" s="17" t="n"/>
      <c r="X623" s="17" t="n"/>
      <c r="Y623" s="17" t="n"/>
      <c r="Z623" s="17" t="n"/>
    </row>
    <row r="624" ht="23.25" customHeight="1">
      <c r="A624" s="17" t="n"/>
      <c r="B624" s="17" t="n"/>
      <c r="C624" s="17" t="n"/>
      <c r="D624" s="17" t="n"/>
      <c r="E624" s="17" t="n"/>
      <c r="F624" s="17" t="n"/>
      <c r="G624" s="17" t="n"/>
      <c r="H624" s="17" t="n"/>
      <c r="I624" s="17" t="n"/>
      <c r="J624" s="17" t="n"/>
      <c r="K624" s="17" t="n"/>
      <c r="L624" s="17" t="n"/>
      <c r="M624" s="17" t="n"/>
      <c r="N624" s="17" t="n"/>
      <c r="O624" s="17" t="n"/>
      <c r="P624" s="17" t="n"/>
      <c r="Q624" s="17" t="n"/>
      <c r="R624" s="17" t="n"/>
      <c r="S624" s="17" t="n"/>
      <c r="T624" s="17" t="n"/>
      <c r="U624" s="17" t="n"/>
      <c r="V624" s="17" t="n"/>
      <c r="W624" s="17" t="n"/>
      <c r="X624" s="17" t="n"/>
      <c r="Y624" s="17" t="n"/>
      <c r="Z624" s="17" t="n"/>
    </row>
    <row r="625" ht="23.25" customHeight="1">
      <c r="A625" s="17" t="n"/>
      <c r="B625" s="17" t="n"/>
      <c r="C625" s="17" t="n"/>
      <c r="D625" s="17" t="n"/>
      <c r="E625" s="17" t="n"/>
      <c r="F625" s="17" t="n"/>
      <c r="G625" s="17" t="n"/>
      <c r="H625" s="17" t="n"/>
      <c r="I625" s="17" t="n"/>
      <c r="J625" s="17" t="n"/>
      <c r="K625" s="17" t="n"/>
      <c r="L625" s="17" t="n"/>
      <c r="M625" s="17" t="n"/>
      <c r="N625" s="17" t="n"/>
      <c r="O625" s="17" t="n"/>
      <c r="P625" s="17" t="n"/>
      <c r="Q625" s="17" t="n"/>
      <c r="R625" s="17" t="n"/>
      <c r="S625" s="17" t="n"/>
      <c r="T625" s="17" t="n"/>
      <c r="U625" s="17" t="n"/>
      <c r="V625" s="17" t="n"/>
      <c r="W625" s="17" t="n"/>
      <c r="X625" s="17" t="n"/>
      <c r="Y625" s="17" t="n"/>
      <c r="Z625" s="17" t="n"/>
    </row>
    <row r="626" ht="23.25" customHeight="1">
      <c r="A626" s="17" t="n"/>
      <c r="B626" s="17" t="n"/>
      <c r="C626" s="17" t="n"/>
      <c r="D626" s="17" t="n"/>
      <c r="E626" s="17" t="n"/>
      <c r="F626" s="17" t="n"/>
      <c r="G626" s="17" t="n"/>
      <c r="H626" s="17" t="n"/>
      <c r="I626" s="17" t="n"/>
      <c r="J626" s="17" t="n"/>
      <c r="K626" s="17" t="n"/>
      <c r="L626" s="17" t="n"/>
      <c r="M626" s="17" t="n"/>
      <c r="N626" s="17" t="n"/>
      <c r="O626" s="17" t="n"/>
      <c r="P626" s="17" t="n"/>
      <c r="Q626" s="17" t="n"/>
      <c r="R626" s="17" t="n"/>
      <c r="S626" s="17" t="n"/>
      <c r="T626" s="17" t="n"/>
      <c r="U626" s="17" t="n"/>
      <c r="V626" s="17" t="n"/>
      <c r="W626" s="17" t="n"/>
      <c r="X626" s="17" t="n"/>
      <c r="Y626" s="17" t="n"/>
      <c r="Z626" s="17" t="n"/>
    </row>
    <row r="627" ht="23.25" customHeight="1">
      <c r="A627" s="17" t="n"/>
      <c r="B627" s="17" t="n"/>
      <c r="C627" s="17" t="n"/>
      <c r="D627" s="17" t="n"/>
      <c r="E627" s="17" t="n"/>
      <c r="F627" s="17" t="n"/>
      <c r="G627" s="17" t="n"/>
      <c r="H627" s="17" t="n"/>
      <c r="I627" s="17" t="n"/>
      <c r="J627" s="17" t="n"/>
      <c r="K627" s="17" t="n"/>
      <c r="L627" s="17" t="n"/>
      <c r="M627" s="17" t="n"/>
      <c r="N627" s="17" t="n"/>
      <c r="O627" s="17" t="n"/>
      <c r="P627" s="17" t="n"/>
      <c r="Q627" s="17" t="n"/>
      <c r="R627" s="17" t="n"/>
      <c r="S627" s="17" t="n"/>
      <c r="T627" s="17" t="n"/>
      <c r="U627" s="17" t="n"/>
      <c r="V627" s="17" t="n"/>
      <c r="W627" s="17" t="n"/>
      <c r="X627" s="17" t="n"/>
      <c r="Y627" s="17" t="n"/>
      <c r="Z627" s="17" t="n"/>
    </row>
    <row r="628" ht="23.25" customHeight="1">
      <c r="A628" s="17" t="n"/>
      <c r="B628" s="17" t="n"/>
      <c r="C628" s="17" t="n"/>
      <c r="D628" s="17" t="n"/>
      <c r="E628" s="17" t="n"/>
      <c r="F628" s="17" t="n"/>
      <c r="G628" s="17" t="n"/>
      <c r="H628" s="17" t="n"/>
      <c r="I628" s="17" t="n"/>
      <c r="J628" s="17" t="n"/>
      <c r="K628" s="17" t="n"/>
      <c r="L628" s="17" t="n"/>
      <c r="M628" s="17" t="n"/>
      <c r="N628" s="17" t="n"/>
      <c r="O628" s="17" t="n"/>
      <c r="P628" s="17" t="n"/>
      <c r="Q628" s="17" t="n"/>
      <c r="R628" s="17" t="n"/>
      <c r="S628" s="17" t="n"/>
      <c r="T628" s="17" t="n"/>
      <c r="U628" s="17" t="n"/>
      <c r="V628" s="17" t="n"/>
      <c r="W628" s="17" t="n"/>
      <c r="X628" s="17" t="n"/>
      <c r="Y628" s="17" t="n"/>
      <c r="Z628" s="17" t="n"/>
    </row>
    <row r="629" ht="23.25" customHeight="1">
      <c r="A629" s="17" t="n"/>
      <c r="B629" s="17" t="n"/>
      <c r="C629" s="17" t="n"/>
      <c r="D629" s="17" t="n"/>
      <c r="E629" s="17" t="n"/>
      <c r="F629" s="17" t="n"/>
      <c r="G629" s="17" t="n"/>
      <c r="H629" s="17" t="n"/>
      <c r="I629" s="17" t="n"/>
      <c r="J629" s="17" t="n"/>
      <c r="K629" s="17" t="n"/>
      <c r="L629" s="17" t="n"/>
      <c r="M629" s="17" t="n"/>
      <c r="N629" s="17" t="n"/>
      <c r="O629" s="17" t="n"/>
      <c r="P629" s="17" t="n"/>
      <c r="Q629" s="17" t="n"/>
      <c r="R629" s="17" t="n"/>
      <c r="S629" s="17" t="n"/>
      <c r="T629" s="17" t="n"/>
      <c r="U629" s="17" t="n"/>
      <c r="V629" s="17" t="n"/>
      <c r="W629" s="17" t="n"/>
      <c r="X629" s="17" t="n"/>
      <c r="Y629" s="17" t="n"/>
      <c r="Z629" s="17" t="n"/>
    </row>
    <row r="630" ht="23.25" customHeight="1">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17" t="n"/>
      <c r="U630" s="17" t="n"/>
      <c r="V630" s="17" t="n"/>
      <c r="W630" s="17" t="n"/>
      <c r="X630" s="17" t="n"/>
      <c r="Y630" s="17" t="n"/>
      <c r="Z630" s="17" t="n"/>
    </row>
    <row r="631" ht="23.25" customHeight="1">
      <c r="A631" s="17" t="n"/>
      <c r="B631" s="17" t="n"/>
      <c r="C631" s="17" t="n"/>
      <c r="D631" s="17" t="n"/>
      <c r="E631" s="17" t="n"/>
      <c r="F631" s="17" t="n"/>
      <c r="G631" s="17" t="n"/>
      <c r="H631" s="17" t="n"/>
      <c r="I631" s="17" t="n"/>
      <c r="J631" s="17" t="n"/>
      <c r="K631" s="17" t="n"/>
      <c r="L631" s="17" t="n"/>
      <c r="M631" s="17" t="n"/>
      <c r="N631" s="17" t="n"/>
      <c r="O631" s="17" t="n"/>
      <c r="P631" s="17" t="n"/>
      <c r="Q631" s="17" t="n"/>
      <c r="R631" s="17" t="n"/>
      <c r="S631" s="17" t="n"/>
      <c r="T631" s="17" t="n"/>
      <c r="U631" s="17" t="n"/>
      <c r="V631" s="17" t="n"/>
      <c r="W631" s="17" t="n"/>
      <c r="X631" s="17" t="n"/>
      <c r="Y631" s="17" t="n"/>
      <c r="Z631" s="17" t="n"/>
    </row>
    <row r="632" ht="23.25" customHeight="1">
      <c r="A632" s="17" t="n"/>
      <c r="B632" s="17" t="n"/>
      <c r="C632" s="17" t="n"/>
      <c r="D632" s="17" t="n"/>
      <c r="E632" s="17" t="n"/>
      <c r="F632" s="17" t="n"/>
      <c r="G632" s="17" t="n"/>
      <c r="H632" s="17" t="n"/>
      <c r="I632" s="17" t="n"/>
      <c r="J632" s="17" t="n"/>
      <c r="K632" s="17" t="n"/>
      <c r="L632" s="17" t="n"/>
      <c r="M632" s="17" t="n"/>
      <c r="N632" s="17" t="n"/>
      <c r="O632" s="17" t="n"/>
      <c r="P632" s="17" t="n"/>
      <c r="Q632" s="17" t="n"/>
      <c r="R632" s="17" t="n"/>
      <c r="S632" s="17" t="n"/>
      <c r="T632" s="17" t="n"/>
      <c r="U632" s="17" t="n"/>
      <c r="V632" s="17" t="n"/>
      <c r="W632" s="17" t="n"/>
      <c r="X632" s="17" t="n"/>
      <c r="Y632" s="17" t="n"/>
      <c r="Z632" s="17" t="n"/>
    </row>
    <row r="633" ht="23.25" customHeight="1">
      <c r="A633" s="17" t="n"/>
      <c r="B633" s="17" t="n"/>
      <c r="C633" s="17" t="n"/>
      <c r="D633" s="17" t="n"/>
      <c r="E633" s="17" t="n"/>
      <c r="F633" s="17" t="n"/>
      <c r="G633" s="17" t="n"/>
      <c r="H633" s="17" t="n"/>
      <c r="I633" s="17" t="n"/>
      <c r="J633" s="17" t="n"/>
      <c r="K633" s="17" t="n"/>
      <c r="L633" s="17" t="n"/>
      <c r="M633" s="17" t="n"/>
      <c r="N633" s="17" t="n"/>
      <c r="O633" s="17" t="n"/>
      <c r="P633" s="17" t="n"/>
      <c r="Q633" s="17" t="n"/>
      <c r="R633" s="17" t="n"/>
      <c r="S633" s="17" t="n"/>
      <c r="T633" s="17" t="n"/>
      <c r="U633" s="17" t="n"/>
      <c r="V633" s="17" t="n"/>
      <c r="W633" s="17" t="n"/>
      <c r="X633" s="17" t="n"/>
      <c r="Y633" s="17" t="n"/>
      <c r="Z633" s="17" t="n"/>
    </row>
    <row r="634" ht="23.25" customHeight="1">
      <c r="A634" s="17" t="n"/>
      <c r="B634" s="17" t="n"/>
      <c r="C634" s="17" t="n"/>
      <c r="D634" s="17" t="n"/>
      <c r="E634" s="17" t="n"/>
      <c r="F634" s="17" t="n"/>
      <c r="G634" s="17" t="n"/>
      <c r="H634" s="17" t="n"/>
      <c r="I634" s="17" t="n"/>
      <c r="J634" s="17" t="n"/>
      <c r="K634" s="17" t="n"/>
      <c r="L634" s="17" t="n"/>
      <c r="M634" s="17" t="n"/>
      <c r="N634" s="17" t="n"/>
      <c r="O634" s="17" t="n"/>
      <c r="P634" s="17" t="n"/>
      <c r="Q634" s="17" t="n"/>
      <c r="R634" s="17" t="n"/>
      <c r="S634" s="17" t="n"/>
      <c r="T634" s="17" t="n"/>
      <c r="U634" s="17" t="n"/>
      <c r="V634" s="17" t="n"/>
      <c r="W634" s="17" t="n"/>
      <c r="X634" s="17" t="n"/>
      <c r="Y634" s="17" t="n"/>
      <c r="Z634" s="17" t="n"/>
    </row>
    <row r="635" ht="23.25" customHeight="1">
      <c r="A635" s="17" t="n"/>
      <c r="B635" s="17" t="n"/>
      <c r="C635" s="17" t="n"/>
      <c r="D635" s="17" t="n"/>
      <c r="E635" s="17" t="n"/>
      <c r="F635" s="17" t="n"/>
      <c r="G635" s="17" t="n"/>
      <c r="H635" s="17" t="n"/>
      <c r="I635" s="17" t="n"/>
      <c r="J635" s="17" t="n"/>
      <c r="K635" s="17" t="n"/>
      <c r="L635" s="17" t="n"/>
      <c r="M635" s="17" t="n"/>
      <c r="N635" s="17" t="n"/>
      <c r="O635" s="17" t="n"/>
      <c r="P635" s="17" t="n"/>
      <c r="Q635" s="17" t="n"/>
      <c r="R635" s="17" t="n"/>
      <c r="S635" s="17" t="n"/>
      <c r="T635" s="17" t="n"/>
      <c r="U635" s="17" t="n"/>
      <c r="V635" s="17" t="n"/>
      <c r="W635" s="17" t="n"/>
      <c r="X635" s="17" t="n"/>
      <c r="Y635" s="17" t="n"/>
      <c r="Z635" s="17" t="n"/>
    </row>
    <row r="636" ht="23.25" customHeight="1">
      <c r="A636" s="17" t="n"/>
      <c r="B636" s="17" t="n"/>
      <c r="C636" s="17" t="n"/>
      <c r="D636" s="17" t="n"/>
      <c r="E636" s="17" t="n"/>
      <c r="F636" s="17" t="n"/>
      <c r="G636" s="17" t="n"/>
      <c r="H636" s="17" t="n"/>
      <c r="I636" s="17" t="n"/>
      <c r="J636" s="17" t="n"/>
      <c r="K636" s="17" t="n"/>
      <c r="L636" s="17" t="n"/>
      <c r="M636" s="17" t="n"/>
      <c r="N636" s="17" t="n"/>
      <c r="O636" s="17" t="n"/>
      <c r="P636" s="17" t="n"/>
      <c r="Q636" s="17" t="n"/>
      <c r="R636" s="17" t="n"/>
      <c r="S636" s="17" t="n"/>
      <c r="T636" s="17" t="n"/>
      <c r="U636" s="17" t="n"/>
      <c r="V636" s="17" t="n"/>
      <c r="W636" s="17" t="n"/>
      <c r="X636" s="17" t="n"/>
      <c r="Y636" s="17" t="n"/>
      <c r="Z636" s="17" t="n"/>
    </row>
    <row r="637" ht="23.25" customHeight="1">
      <c r="A637" s="17" t="n"/>
      <c r="B637" s="17" t="n"/>
      <c r="C637" s="17" t="n"/>
      <c r="D637" s="17" t="n"/>
      <c r="E637" s="17" t="n"/>
      <c r="F637" s="17" t="n"/>
      <c r="G637" s="17" t="n"/>
      <c r="H637" s="17" t="n"/>
      <c r="I637" s="17" t="n"/>
      <c r="J637" s="17" t="n"/>
      <c r="K637" s="17" t="n"/>
      <c r="L637" s="17" t="n"/>
      <c r="M637" s="17" t="n"/>
      <c r="N637" s="17" t="n"/>
      <c r="O637" s="17" t="n"/>
      <c r="P637" s="17" t="n"/>
      <c r="Q637" s="17" t="n"/>
      <c r="R637" s="17" t="n"/>
      <c r="S637" s="17" t="n"/>
      <c r="T637" s="17" t="n"/>
      <c r="U637" s="17" t="n"/>
      <c r="V637" s="17" t="n"/>
      <c r="W637" s="17" t="n"/>
      <c r="X637" s="17" t="n"/>
      <c r="Y637" s="17" t="n"/>
      <c r="Z637" s="17" t="n"/>
    </row>
    <row r="638" ht="23.25" customHeight="1">
      <c r="A638" s="17" t="n"/>
      <c r="B638" s="17" t="n"/>
      <c r="C638" s="17" t="n"/>
      <c r="D638" s="17" t="n"/>
      <c r="E638" s="17" t="n"/>
      <c r="F638" s="17" t="n"/>
      <c r="G638" s="17" t="n"/>
      <c r="H638" s="17" t="n"/>
      <c r="I638" s="17" t="n"/>
      <c r="J638" s="17" t="n"/>
      <c r="K638" s="17" t="n"/>
      <c r="L638" s="17" t="n"/>
      <c r="M638" s="17" t="n"/>
      <c r="N638" s="17" t="n"/>
      <c r="O638" s="17" t="n"/>
      <c r="P638" s="17" t="n"/>
      <c r="Q638" s="17" t="n"/>
      <c r="R638" s="17" t="n"/>
      <c r="S638" s="17" t="n"/>
      <c r="T638" s="17" t="n"/>
      <c r="U638" s="17" t="n"/>
      <c r="V638" s="17" t="n"/>
      <c r="W638" s="17" t="n"/>
      <c r="X638" s="17" t="n"/>
      <c r="Y638" s="17" t="n"/>
      <c r="Z638" s="17" t="n"/>
    </row>
    <row r="639" ht="23.25" customHeight="1">
      <c r="A639" s="17" t="n"/>
      <c r="B639" s="17" t="n"/>
      <c r="C639" s="17" t="n"/>
      <c r="D639" s="17" t="n"/>
      <c r="E639" s="17" t="n"/>
      <c r="F639" s="17" t="n"/>
      <c r="G639" s="17" t="n"/>
      <c r="H639" s="17" t="n"/>
      <c r="I639" s="17" t="n"/>
      <c r="J639" s="17" t="n"/>
      <c r="K639" s="17" t="n"/>
      <c r="L639" s="17" t="n"/>
      <c r="M639" s="17" t="n"/>
      <c r="N639" s="17" t="n"/>
      <c r="O639" s="17" t="n"/>
      <c r="P639" s="17" t="n"/>
      <c r="Q639" s="17" t="n"/>
      <c r="R639" s="17" t="n"/>
      <c r="S639" s="17" t="n"/>
      <c r="T639" s="17" t="n"/>
      <c r="U639" s="17" t="n"/>
      <c r="V639" s="17" t="n"/>
      <c r="W639" s="17" t="n"/>
      <c r="X639" s="17" t="n"/>
      <c r="Y639" s="17" t="n"/>
      <c r="Z639" s="17" t="n"/>
    </row>
    <row r="640" ht="23.25" customHeight="1">
      <c r="A640" s="17" t="n"/>
      <c r="B640" s="17" t="n"/>
      <c r="C640" s="17" t="n"/>
      <c r="D640" s="17" t="n"/>
      <c r="E640" s="17" t="n"/>
      <c r="F640" s="17" t="n"/>
      <c r="G640" s="17" t="n"/>
      <c r="H640" s="17" t="n"/>
      <c r="I640" s="17" t="n"/>
      <c r="J640" s="17" t="n"/>
      <c r="K640" s="17" t="n"/>
      <c r="L640" s="17" t="n"/>
      <c r="M640" s="17" t="n"/>
      <c r="N640" s="17" t="n"/>
      <c r="O640" s="17" t="n"/>
      <c r="P640" s="17" t="n"/>
      <c r="Q640" s="17" t="n"/>
      <c r="R640" s="17" t="n"/>
      <c r="S640" s="17" t="n"/>
      <c r="T640" s="17" t="n"/>
      <c r="U640" s="17" t="n"/>
      <c r="V640" s="17" t="n"/>
      <c r="W640" s="17" t="n"/>
      <c r="X640" s="17" t="n"/>
      <c r="Y640" s="17" t="n"/>
      <c r="Z640" s="17" t="n"/>
    </row>
    <row r="641" ht="23.25" customHeight="1">
      <c r="A641" s="17" t="n"/>
      <c r="B641" s="17" t="n"/>
      <c r="C641" s="17" t="n"/>
      <c r="D641" s="17" t="n"/>
      <c r="E641" s="17" t="n"/>
      <c r="F641" s="17" t="n"/>
      <c r="G641" s="17" t="n"/>
      <c r="H641" s="17" t="n"/>
      <c r="I641" s="17" t="n"/>
      <c r="J641" s="17" t="n"/>
      <c r="K641" s="17" t="n"/>
      <c r="L641" s="17" t="n"/>
      <c r="M641" s="17" t="n"/>
      <c r="N641" s="17" t="n"/>
      <c r="O641" s="17" t="n"/>
      <c r="P641" s="17" t="n"/>
      <c r="Q641" s="17" t="n"/>
      <c r="R641" s="17" t="n"/>
      <c r="S641" s="17" t="n"/>
      <c r="T641" s="17" t="n"/>
      <c r="U641" s="17" t="n"/>
      <c r="V641" s="17" t="n"/>
      <c r="W641" s="17" t="n"/>
      <c r="X641" s="17" t="n"/>
      <c r="Y641" s="17" t="n"/>
      <c r="Z641" s="17" t="n"/>
    </row>
    <row r="642" ht="23.25" customHeight="1">
      <c r="A642" s="17" t="n"/>
      <c r="B642" s="17" t="n"/>
      <c r="C642" s="17" t="n"/>
      <c r="D642" s="17" t="n"/>
      <c r="E642" s="17" t="n"/>
      <c r="F642" s="17" t="n"/>
      <c r="G642" s="17" t="n"/>
      <c r="H642" s="17" t="n"/>
      <c r="I642" s="17" t="n"/>
      <c r="J642" s="17" t="n"/>
      <c r="K642" s="17" t="n"/>
      <c r="L642" s="17" t="n"/>
      <c r="M642" s="17" t="n"/>
      <c r="N642" s="17" t="n"/>
      <c r="O642" s="17" t="n"/>
      <c r="P642" s="17" t="n"/>
      <c r="Q642" s="17" t="n"/>
      <c r="R642" s="17" t="n"/>
      <c r="S642" s="17" t="n"/>
      <c r="T642" s="17" t="n"/>
      <c r="U642" s="17" t="n"/>
      <c r="V642" s="17" t="n"/>
      <c r="W642" s="17" t="n"/>
      <c r="X642" s="17" t="n"/>
      <c r="Y642" s="17" t="n"/>
      <c r="Z642" s="17" t="n"/>
    </row>
    <row r="643" ht="23.25" customHeight="1">
      <c r="A643" s="17" t="n"/>
      <c r="B643" s="17" t="n"/>
      <c r="C643" s="17" t="n"/>
      <c r="D643" s="17" t="n"/>
      <c r="E643" s="17" t="n"/>
      <c r="F643" s="17" t="n"/>
      <c r="G643" s="17" t="n"/>
      <c r="H643" s="17" t="n"/>
      <c r="I643" s="17" t="n"/>
      <c r="J643" s="17" t="n"/>
      <c r="K643" s="17" t="n"/>
      <c r="L643" s="17" t="n"/>
      <c r="M643" s="17" t="n"/>
      <c r="N643" s="17" t="n"/>
      <c r="O643" s="17" t="n"/>
      <c r="P643" s="17" t="n"/>
      <c r="Q643" s="17" t="n"/>
      <c r="R643" s="17" t="n"/>
      <c r="S643" s="17" t="n"/>
      <c r="T643" s="17" t="n"/>
      <c r="U643" s="17" t="n"/>
      <c r="V643" s="17" t="n"/>
      <c r="W643" s="17" t="n"/>
      <c r="X643" s="17" t="n"/>
      <c r="Y643" s="17" t="n"/>
      <c r="Z643" s="17" t="n"/>
    </row>
    <row r="644" ht="23.25" customHeight="1">
      <c r="A644" s="17" t="n"/>
      <c r="B644" s="17" t="n"/>
      <c r="C644" s="17" t="n"/>
      <c r="D644" s="17" t="n"/>
      <c r="E644" s="17" t="n"/>
      <c r="F644" s="17" t="n"/>
      <c r="G644" s="17" t="n"/>
      <c r="H644" s="17" t="n"/>
      <c r="I644" s="17" t="n"/>
      <c r="J644" s="17" t="n"/>
      <c r="K644" s="17" t="n"/>
      <c r="L644" s="17" t="n"/>
      <c r="M644" s="17" t="n"/>
      <c r="N644" s="17" t="n"/>
      <c r="O644" s="17" t="n"/>
      <c r="P644" s="17" t="n"/>
      <c r="Q644" s="17" t="n"/>
      <c r="R644" s="17" t="n"/>
      <c r="S644" s="17" t="n"/>
      <c r="T644" s="17" t="n"/>
      <c r="U644" s="17" t="n"/>
      <c r="V644" s="17" t="n"/>
      <c r="W644" s="17" t="n"/>
      <c r="X644" s="17" t="n"/>
      <c r="Y644" s="17" t="n"/>
      <c r="Z644" s="17" t="n"/>
    </row>
    <row r="645" ht="23.25" customHeight="1">
      <c r="A645" s="17" t="n"/>
      <c r="B645" s="17" t="n"/>
      <c r="C645" s="17" t="n"/>
      <c r="D645" s="17" t="n"/>
      <c r="E645" s="17" t="n"/>
      <c r="F645" s="17" t="n"/>
      <c r="G645" s="17" t="n"/>
      <c r="H645" s="17" t="n"/>
      <c r="I645" s="17" t="n"/>
      <c r="J645" s="17" t="n"/>
      <c r="K645" s="17" t="n"/>
      <c r="L645" s="17" t="n"/>
      <c r="M645" s="17" t="n"/>
      <c r="N645" s="17" t="n"/>
      <c r="O645" s="17" t="n"/>
      <c r="P645" s="17" t="n"/>
      <c r="Q645" s="17" t="n"/>
      <c r="R645" s="17" t="n"/>
      <c r="S645" s="17" t="n"/>
      <c r="T645" s="17" t="n"/>
      <c r="U645" s="17" t="n"/>
      <c r="V645" s="17" t="n"/>
      <c r="W645" s="17" t="n"/>
      <c r="X645" s="17" t="n"/>
      <c r="Y645" s="17" t="n"/>
      <c r="Z645" s="17" t="n"/>
    </row>
    <row r="646" ht="23.25" customHeight="1">
      <c r="A646" s="17" t="n"/>
      <c r="B646" s="17" t="n"/>
      <c r="C646" s="17" t="n"/>
      <c r="D646" s="17" t="n"/>
      <c r="E646" s="17" t="n"/>
      <c r="F646" s="17" t="n"/>
      <c r="G646" s="17" t="n"/>
      <c r="H646" s="17" t="n"/>
      <c r="I646" s="17" t="n"/>
      <c r="J646" s="17" t="n"/>
      <c r="K646" s="17" t="n"/>
      <c r="L646" s="17" t="n"/>
      <c r="M646" s="17" t="n"/>
      <c r="N646" s="17" t="n"/>
      <c r="O646" s="17" t="n"/>
      <c r="P646" s="17" t="n"/>
      <c r="Q646" s="17" t="n"/>
      <c r="R646" s="17" t="n"/>
      <c r="S646" s="17" t="n"/>
      <c r="T646" s="17" t="n"/>
      <c r="U646" s="17" t="n"/>
      <c r="V646" s="17" t="n"/>
      <c r="W646" s="17" t="n"/>
      <c r="X646" s="17" t="n"/>
      <c r="Y646" s="17" t="n"/>
      <c r="Z646" s="17" t="n"/>
    </row>
    <row r="647" ht="23.25" customHeight="1">
      <c r="A647" s="17" t="n"/>
      <c r="B647" s="17" t="n"/>
      <c r="C647" s="17" t="n"/>
      <c r="D647" s="17" t="n"/>
      <c r="E647" s="17" t="n"/>
      <c r="F647" s="17" t="n"/>
      <c r="G647" s="17" t="n"/>
      <c r="H647" s="17" t="n"/>
      <c r="I647" s="17" t="n"/>
      <c r="J647" s="17" t="n"/>
      <c r="K647" s="17" t="n"/>
      <c r="L647" s="17" t="n"/>
      <c r="M647" s="17" t="n"/>
      <c r="N647" s="17" t="n"/>
      <c r="O647" s="17" t="n"/>
      <c r="P647" s="17" t="n"/>
      <c r="Q647" s="17" t="n"/>
      <c r="R647" s="17" t="n"/>
      <c r="S647" s="17" t="n"/>
      <c r="T647" s="17" t="n"/>
      <c r="U647" s="17" t="n"/>
      <c r="V647" s="17" t="n"/>
      <c r="W647" s="17" t="n"/>
      <c r="X647" s="17" t="n"/>
      <c r="Y647" s="17" t="n"/>
      <c r="Z647" s="17" t="n"/>
    </row>
    <row r="648" ht="23.25" customHeight="1">
      <c r="A648" s="17" t="n"/>
      <c r="B648" s="17" t="n"/>
      <c r="C648" s="17" t="n"/>
      <c r="D648" s="17" t="n"/>
      <c r="E648" s="17" t="n"/>
      <c r="F648" s="17" t="n"/>
      <c r="G648" s="17" t="n"/>
      <c r="H648" s="17" t="n"/>
      <c r="I648" s="17" t="n"/>
      <c r="J648" s="17" t="n"/>
      <c r="K648" s="17" t="n"/>
      <c r="L648" s="17" t="n"/>
      <c r="M648" s="17" t="n"/>
      <c r="N648" s="17" t="n"/>
      <c r="O648" s="17" t="n"/>
      <c r="P648" s="17" t="n"/>
      <c r="Q648" s="17" t="n"/>
      <c r="R648" s="17" t="n"/>
      <c r="S648" s="17" t="n"/>
      <c r="T648" s="17" t="n"/>
      <c r="U648" s="17" t="n"/>
      <c r="V648" s="17" t="n"/>
      <c r="W648" s="17" t="n"/>
      <c r="X648" s="17" t="n"/>
      <c r="Y648" s="17" t="n"/>
      <c r="Z648" s="17" t="n"/>
    </row>
    <row r="649" ht="23.25" customHeight="1">
      <c r="A649" s="17" t="n"/>
      <c r="B649" s="17" t="n"/>
      <c r="C649" s="17" t="n"/>
      <c r="D649" s="17" t="n"/>
      <c r="E649" s="17" t="n"/>
      <c r="F649" s="17" t="n"/>
      <c r="G649" s="17" t="n"/>
      <c r="H649" s="17" t="n"/>
      <c r="I649" s="17" t="n"/>
      <c r="J649" s="17" t="n"/>
      <c r="K649" s="17" t="n"/>
      <c r="L649" s="17" t="n"/>
      <c r="M649" s="17" t="n"/>
      <c r="N649" s="17" t="n"/>
      <c r="O649" s="17" t="n"/>
      <c r="P649" s="17" t="n"/>
      <c r="Q649" s="17" t="n"/>
      <c r="R649" s="17" t="n"/>
      <c r="S649" s="17" t="n"/>
      <c r="T649" s="17" t="n"/>
      <c r="U649" s="17" t="n"/>
      <c r="V649" s="17" t="n"/>
      <c r="W649" s="17" t="n"/>
      <c r="X649" s="17" t="n"/>
      <c r="Y649" s="17" t="n"/>
      <c r="Z649" s="17" t="n"/>
    </row>
    <row r="650" ht="23.25" customHeight="1">
      <c r="A650" s="17" t="n"/>
      <c r="B650" s="17" t="n"/>
      <c r="C650" s="17" t="n"/>
      <c r="D650" s="17" t="n"/>
      <c r="E650" s="17" t="n"/>
      <c r="F650" s="17" t="n"/>
      <c r="G650" s="17" t="n"/>
      <c r="H650" s="17" t="n"/>
      <c r="I650" s="17" t="n"/>
      <c r="J650" s="17" t="n"/>
      <c r="K650" s="17" t="n"/>
      <c r="L650" s="17" t="n"/>
      <c r="M650" s="17" t="n"/>
      <c r="N650" s="17" t="n"/>
      <c r="O650" s="17" t="n"/>
      <c r="P650" s="17" t="n"/>
      <c r="Q650" s="17" t="n"/>
      <c r="R650" s="17" t="n"/>
      <c r="S650" s="17" t="n"/>
      <c r="T650" s="17" t="n"/>
      <c r="U650" s="17" t="n"/>
      <c r="V650" s="17" t="n"/>
      <c r="W650" s="17" t="n"/>
      <c r="X650" s="17" t="n"/>
      <c r="Y650" s="17" t="n"/>
      <c r="Z650" s="17" t="n"/>
    </row>
    <row r="651" ht="23.25" customHeight="1">
      <c r="A651" s="17" t="n"/>
      <c r="B651" s="17" t="n"/>
      <c r="C651" s="17" t="n"/>
      <c r="D651" s="17" t="n"/>
      <c r="E651" s="17" t="n"/>
      <c r="F651" s="17" t="n"/>
      <c r="G651" s="17" t="n"/>
      <c r="H651" s="17" t="n"/>
      <c r="I651" s="17" t="n"/>
      <c r="J651" s="17" t="n"/>
      <c r="K651" s="17" t="n"/>
      <c r="L651" s="17" t="n"/>
      <c r="M651" s="17" t="n"/>
      <c r="N651" s="17" t="n"/>
      <c r="O651" s="17" t="n"/>
      <c r="P651" s="17" t="n"/>
      <c r="Q651" s="17" t="n"/>
      <c r="R651" s="17" t="n"/>
      <c r="S651" s="17" t="n"/>
      <c r="T651" s="17" t="n"/>
      <c r="U651" s="17" t="n"/>
      <c r="V651" s="17" t="n"/>
      <c r="W651" s="17" t="n"/>
      <c r="X651" s="17" t="n"/>
      <c r="Y651" s="17" t="n"/>
      <c r="Z651" s="17" t="n"/>
    </row>
    <row r="652" ht="23.25" customHeight="1">
      <c r="A652" s="17" t="n"/>
      <c r="B652" s="17" t="n"/>
      <c r="C652" s="17" t="n"/>
      <c r="D652" s="17" t="n"/>
      <c r="E652" s="17" t="n"/>
      <c r="F652" s="17" t="n"/>
      <c r="G652" s="17" t="n"/>
      <c r="H652" s="17" t="n"/>
      <c r="I652" s="17" t="n"/>
      <c r="J652" s="17" t="n"/>
      <c r="K652" s="17" t="n"/>
      <c r="L652" s="17" t="n"/>
      <c r="M652" s="17" t="n"/>
      <c r="N652" s="17" t="n"/>
      <c r="O652" s="17" t="n"/>
      <c r="P652" s="17" t="n"/>
      <c r="Q652" s="17" t="n"/>
      <c r="R652" s="17" t="n"/>
      <c r="S652" s="17" t="n"/>
      <c r="T652" s="17" t="n"/>
      <c r="U652" s="17" t="n"/>
      <c r="V652" s="17" t="n"/>
      <c r="W652" s="17" t="n"/>
      <c r="X652" s="17" t="n"/>
      <c r="Y652" s="17" t="n"/>
      <c r="Z652" s="17" t="n"/>
    </row>
    <row r="653" ht="23.25" customHeight="1">
      <c r="A653" s="17" t="n"/>
      <c r="B653" s="17" t="n"/>
      <c r="C653" s="17" t="n"/>
      <c r="D653" s="17" t="n"/>
      <c r="E653" s="17" t="n"/>
      <c r="F653" s="17" t="n"/>
      <c r="G653" s="17" t="n"/>
      <c r="H653" s="17" t="n"/>
      <c r="I653" s="17" t="n"/>
      <c r="J653" s="17" t="n"/>
      <c r="K653" s="17" t="n"/>
      <c r="L653" s="17" t="n"/>
      <c r="M653" s="17" t="n"/>
      <c r="N653" s="17" t="n"/>
      <c r="O653" s="17" t="n"/>
      <c r="P653" s="17" t="n"/>
      <c r="Q653" s="17" t="n"/>
      <c r="R653" s="17" t="n"/>
      <c r="S653" s="17" t="n"/>
      <c r="T653" s="17" t="n"/>
      <c r="U653" s="17" t="n"/>
      <c r="V653" s="17" t="n"/>
      <c r="W653" s="17" t="n"/>
      <c r="X653" s="17" t="n"/>
      <c r="Y653" s="17" t="n"/>
      <c r="Z653" s="17" t="n"/>
    </row>
    <row r="654" ht="23.25" customHeight="1">
      <c r="A654" s="17" t="n"/>
      <c r="B654" s="17" t="n"/>
      <c r="C654" s="17" t="n"/>
      <c r="D654" s="17" t="n"/>
      <c r="E654" s="17" t="n"/>
      <c r="F654" s="17" t="n"/>
      <c r="G654" s="17" t="n"/>
      <c r="H654" s="17" t="n"/>
      <c r="I654" s="17" t="n"/>
      <c r="J654" s="17" t="n"/>
      <c r="K654" s="17" t="n"/>
      <c r="L654" s="17" t="n"/>
      <c r="M654" s="17" t="n"/>
      <c r="N654" s="17" t="n"/>
      <c r="O654" s="17" t="n"/>
      <c r="P654" s="17" t="n"/>
      <c r="Q654" s="17" t="n"/>
      <c r="R654" s="17" t="n"/>
      <c r="S654" s="17" t="n"/>
      <c r="T654" s="17" t="n"/>
      <c r="U654" s="17" t="n"/>
      <c r="V654" s="17" t="n"/>
      <c r="W654" s="17" t="n"/>
      <c r="X654" s="17" t="n"/>
      <c r="Y654" s="17" t="n"/>
      <c r="Z654" s="17" t="n"/>
    </row>
    <row r="655" ht="23.25" customHeight="1">
      <c r="A655" s="17" t="n"/>
      <c r="B655" s="17" t="n"/>
      <c r="C655" s="17" t="n"/>
      <c r="D655" s="17" t="n"/>
      <c r="E655" s="17" t="n"/>
      <c r="F655" s="17" t="n"/>
      <c r="G655" s="17" t="n"/>
      <c r="H655" s="17" t="n"/>
      <c r="I655" s="17" t="n"/>
      <c r="J655" s="17" t="n"/>
      <c r="K655" s="17" t="n"/>
      <c r="L655" s="17" t="n"/>
      <c r="M655" s="17" t="n"/>
      <c r="N655" s="17" t="n"/>
      <c r="O655" s="17" t="n"/>
      <c r="P655" s="17" t="n"/>
      <c r="Q655" s="17" t="n"/>
      <c r="R655" s="17" t="n"/>
      <c r="S655" s="17" t="n"/>
      <c r="T655" s="17" t="n"/>
      <c r="U655" s="17" t="n"/>
      <c r="V655" s="17" t="n"/>
      <c r="W655" s="17" t="n"/>
      <c r="X655" s="17" t="n"/>
      <c r="Y655" s="17" t="n"/>
      <c r="Z655" s="17" t="n"/>
    </row>
    <row r="656" ht="23.25" customHeight="1">
      <c r="A656" s="17" t="n"/>
      <c r="B656" s="17" t="n"/>
      <c r="C656" s="17" t="n"/>
      <c r="D656" s="17" t="n"/>
      <c r="E656" s="17" t="n"/>
      <c r="F656" s="17" t="n"/>
      <c r="G656" s="17" t="n"/>
      <c r="H656" s="17" t="n"/>
      <c r="I656" s="17" t="n"/>
      <c r="J656" s="17" t="n"/>
      <c r="K656" s="17" t="n"/>
      <c r="L656" s="17" t="n"/>
      <c r="M656" s="17" t="n"/>
      <c r="N656" s="17" t="n"/>
      <c r="O656" s="17" t="n"/>
      <c r="P656" s="17" t="n"/>
      <c r="Q656" s="17" t="n"/>
      <c r="R656" s="17" t="n"/>
      <c r="S656" s="17" t="n"/>
      <c r="T656" s="17" t="n"/>
      <c r="U656" s="17" t="n"/>
      <c r="V656" s="17" t="n"/>
      <c r="W656" s="17" t="n"/>
      <c r="X656" s="17" t="n"/>
      <c r="Y656" s="17" t="n"/>
      <c r="Z656" s="17" t="n"/>
    </row>
    <row r="657" ht="23.25" customHeight="1">
      <c r="A657" s="17" t="n"/>
      <c r="B657" s="17" t="n"/>
      <c r="C657" s="17" t="n"/>
      <c r="D657" s="17" t="n"/>
      <c r="E657" s="17" t="n"/>
      <c r="F657" s="17" t="n"/>
      <c r="G657" s="17" t="n"/>
      <c r="H657" s="17" t="n"/>
      <c r="I657" s="17" t="n"/>
      <c r="J657" s="17" t="n"/>
      <c r="K657" s="17" t="n"/>
      <c r="L657" s="17" t="n"/>
      <c r="M657" s="17" t="n"/>
      <c r="N657" s="17" t="n"/>
      <c r="O657" s="17" t="n"/>
      <c r="P657" s="17" t="n"/>
      <c r="Q657" s="17" t="n"/>
      <c r="R657" s="17" t="n"/>
      <c r="S657" s="17" t="n"/>
      <c r="T657" s="17" t="n"/>
      <c r="U657" s="17" t="n"/>
      <c r="V657" s="17" t="n"/>
      <c r="W657" s="17" t="n"/>
      <c r="X657" s="17" t="n"/>
      <c r="Y657" s="17" t="n"/>
      <c r="Z657" s="17" t="n"/>
    </row>
    <row r="658" ht="23.25" customHeight="1">
      <c r="A658" s="17" t="n"/>
      <c r="B658" s="17" t="n"/>
      <c r="C658" s="17" t="n"/>
      <c r="D658" s="17" t="n"/>
      <c r="E658" s="17" t="n"/>
      <c r="F658" s="17" t="n"/>
      <c r="G658" s="17" t="n"/>
      <c r="H658" s="17" t="n"/>
      <c r="I658" s="17" t="n"/>
      <c r="J658" s="17" t="n"/>
      <c r="K658" s="17" t="n"/>
      <c r="L658" s="17" t="n"/>
      <c r="M658" s="17" t="n"/>
      <c r="N658" s="17" t="n"/>
      <c r="O658" s="17" t="n"/>
      <c r="P658" s="17" t="n"/>
      <c r="Q658" s="17" t="n"/>
      <c r="R658" s="17" t="n"/>
      <c r="S658" s="17" t="n"/>
      <c r="T658" s="17" t="n"/>
      <c r="U658" s="17" t="n"/>
      <c r="V658" s="17" t="n"/>
      <c r="W658" s="17" t="n"/>
      <c r="X658" s="17" t="n"/>
      <c r="Y658" s="17" t="n"/>
      <c r="Z658" s="17" t="n"/>
    </row>
    <row r="659" ht="23.25" customHeight="1">
      <c r="A659" s="17" t="n"/>
      <c r="B659" s="17" t="n"/>
      <c r="C659" s="17" t="n"/>
      <c r="D659" s="17" t="n"/>
      <c r="E659" s="17" t="n"/>
      <c r="F659" s="17" t="n"/>
      <c r="G659" s="17" t="n"/>
      <c r="H659" s="17" t="n"/>
      <c r="I659" s="17" t="n"/>
      <c r="J659" s="17" t="n"/>
      <c r="K659" s="17" t="n"/>
      <c r="L659" s="17" t="n"/>
      <c r="M659" s="17" t="n"/>
      <c r="N659" s="17" t="n"/>
      <c r="O659" s="17" t="n"/>
      <c r="P659" s="17" t="n"/>
      <c r="Q659" s="17" t="n"/>
      <c r="R659" s="17" t="n"/>
      <c r="S659" s="17" t="n"/>
      <c r="T659" s="17" t="n"/>
      <c r="U659" s="17" t="n"/>
      <c r="V659" s="17" t="n"/>
      <c r="W659" s="17" t="n"/>
      <c r="X659" s="17" t="n"/>
      <c r="Y659" s="17" t="n"/>
      <c r="Z659" s="17" t="n"/>
    </row>
    <row r="660" ht="23.25" customHeight="1">
      <c r="A660" s="17" t="n"/>
      <c r="B660" s="17" t="n"/>
      <c r="C660" s="17" t="n"/>
      <c r="D660" s="17" t="n"/>
      <c r="E660" s="17" t="n"/>
      <c r="F660" s="17" t="n"/>
      <c r="G660" s="17" t="n"/>
      <c r="H660" s="17" t="n"/>
      <c r="I660" s="17" t="n"/>
      <c r="J660" s="17" t="n"/>
      <c r="K660" s="17" t="n"/>
      <c r="L660" s="17" t="n"/>
      <c r="M660" s="17" t="n"/>
      <c r="N660" s="17" t="n"/>
      <c r="O660" s="17" t="n"/>
      <c r="P660" s="17" t="n"/>
      <c r="Q660" s="17" t="n"/>
      <c r="R660" s="17" t="n"/>
      <c r="S660" s="17" t="n"/>
      <c r="T660" s="17" t="n"/>
      <c r="U660" s="17" t="n"/>
      <c r="V660" s="17" t="n"/>
      <c r="W660" s="17" t="n"/>
      <c r="X660" s="17" t="n"/>
      <c r="Y660" s="17" t="n"/>
      <c r="Z660" s="17" t="n"/>
    </row>
    <row r="661" ht="23.25" customHeight="1">
      <c r="A661" s="17" t="n"/>
      <c r="B661" s="17" t="n"/>
      <c r="C661" s="17" t="n"/>
      <c r="D661" s="17" t="n"/>
      <c r="E661" s="17" t="n"/>
      <c r="F661" s="17" t="n"/>
      <c r="G661" s="17" t="n"/>
      <c r="H661" s="17" t="n"/>
      <c r="I661" s="17" t="n"/>
      <c r="J661" s="17" t="n"/>
      <c r="K661" s="17" t="n"/>
      <c r="L661" s="17" t="n"/>
      <c r="M661" s="17" t="n"/>
      <c r="N661" s="17" t="n"/>
      <c r="O661" s="17" t="n"/>
      <c r="P661" s="17" t="n"/>
      <c r="Q661" s="17" t="n"/>
      <c r="R661" s="17" t="n"/>
      <c r="S661" s="17" t="n"/>
      <c r="T661" s="17" t="n"/>
      <c r="U661" s="17" t="n"/>
      <c r="V661" s="17" t="n"/>
      <c r="W661" s="17" t="n"/>
      <c r="X661" s="17" t="n"/>
      <c r="Y661" s="17" t="n"/>
      <c r="Z661" s="17" t="n"/>
    </row>
    <row r="662" ht="23.25" customHeight="1">
      <c r="A662" s="17" t="n"/>
      <c r="B662" s="17" t="n"/>
      <c r="C662" s="17" t="n"/>
      <c r="D662" s="17" t="n"/>
      <c r="E662" s="17" t="n"/>
      <c r="F662" s="17" t="n"/>
      <c r="G662" s="17" t="n"/>
      <c r="H662" s="17" t="n"/>
      <c r="I662" s="17" t="n"/>
      <c r="J662" s="17" t="n"/>
      <c r="K662" s="17" t="n"/>
      <c r="L662" s="17" t="n"/>
      <c r="M662" s="17" t="n"/>
      <c r="N662" s="17" t="n"/>
      <c r="O662" s="17" t="n"/>
      <c r="P662" s="17" t="n"/>
      <c r="Q662" s="17" t="n"/>
      <c r="R662" s="17" t="n"/>
      <c r="S662" s="17" t="n"/>
      <c r="T662" s="17" t="n"/>
      <c r="U662" s="17" t="n"/>
      <c r="V662" s="17" t="n"/>
      <c r="W662" s="17" t="n"/>
      <c r="X662" s="17" t="n"/>
      <c r="Y662" s="17" t="n"/>
      <c r="Z662" s="17" t="n"/>
    </row>
    <row r="663" ht="23.25" customHeight="1">
      <c r="A663" s="17" t="n"/>
      <c r="B663" s="17" t="n"/>
      <c r="C663" s="17" t="n"/>
      <c r="D663" s="17" t="n"/>
      <c r="E663" s="17" t="n"/>
      <c r="F663" s="17" t="n"/>
      <c r="G663" s="17" t="n"/>
      <c r="H663" s="17" t="n"/>
      <c r="I663" s="17" t="n"/>
      <c r="J663" s="17" t="n"/>
      <c r="K663" s="17" t="n"/>
      <c r="L663" s="17" t="n"/>
      <c r="M663" s="17" t="n"/>
      <c r="N663" s="17" t="n"/>
      <c r="O663" s="17" t="n"/>
      <c r="P663" s="17" t="n"/>
      <c r="Q663" s="17" t="n"/>
      <c r="R663" s="17" t="n"/>
      <c r="S663" s="17" t="n"/>
      <c r="T663" s="17" t="n"/>
      <c r="U663" s="17" t="n"/>
      <c r="V663" s="17" t="n"/>
      <c r="W663" s="17" t="n"/>
      <c r="X663" s="17" t="n"/>
      <c r="Y663" s="17" t="n"/>
      <c r="Z663" s="17" t="n"/>
    </row>
    <row r="664" ht="23.25" customHeight="1">
      <c r="A664" s="17" t="n"/>
      <c r="B664" s="17" t="n"/>
      <c r="C664" s="17" t="n"/>
      <c r="D664" s="17" t="n"/>
      <c r="E664" s="17" t="n"/>
      <c r="F664" s="17" t="n"/>
      <c r="G664" s="17" t="n"/>
      <c r="H664" s="17" t="n"/>
      <c r="I664" s="17" t="n"/>
      <c r="J664" s="17" t="n"/>
      <c r="K664" s="17" t="n"/>
      <c r="L664" s="17" t="n"/>
      <c r="M664" s="17" t="n"/>
      <c r="N664" s="17" t="n"/>
      <c r="O664" s="17" t="n"/>
      <c r="P664" s="17" t="n"/>
      <c r="Q664" s="17" t="n"/>
      <c r="R664" s="17" t="n"/>
      <c r="S664" s="17" t="n"/>
      <c r="T664" s="17" t="n"/>
      <c r="U664" s="17" t="n"/>
      <c r="V664" s="17" t="n"/>
      <c r="W664" s="17" t="n"/>
      <c r="X664" s="17" t="n"/>
      <c r="Y664" s="17" t="n"/>
      <c r="Z664" s="17" t="n"/>
    </row>
    <row r="665" ht="23.25" customHeight="1">
      <c r="A665" s="17" t="n"/>
      <c r="B665" s="17" t="n"/>
      <c r="C665" s="17" t="n"/>
      <c r="D665" s="17" t="n"/>
      <c r="E665" s="17" t="n"/>
      <c r="F665" s="17" t="n"/>
      <c r="G665" s="17" t="n"/>
      <c r="H665" s="17" t="n"/>
      <c r="I665" s="17" t="n"/>
      <c r="J665" s="17" t="n"/>
      <c r="K665" s="17" t="n"/>
      <c r="L665" s="17" t="n"/>
      <c r="M665" s="17" t="n"/>
      <c r="N665" s="17" t="n"/>
      <c r="O665" s="17" t="n"/>
      <c r="P665" s="17" t="n"/>
      <c r="Q665" s="17" t="n"/>
      <c r="R665" s="17" t="n"/>
      <c r="S665" s="17" t="n"/>
      <c r="T665" s="17" t="n"/>
      <c r="U665" s="17" t="n"/>
      <c r="V665" s="17" t="n"/>
      <c r="W665" s="17" t="n"/>
      <c r="X665" s="17" t="n"/>
      <c r="Y665" s="17" t="n"/>
      <c r="Z665" s="17" t="n"/>
    </row>
    <row r="666" ht="23.25" customHeight="1">
      <c r="A666" s="17" t="n"/>
      <c r="B666" s="17" t="n"/>
      <c r="C666" s="17" t="n"/>
      <c r="D666" s="17" t="n"/>
      <c r="E666" s="17" t="n"/>
      <c r="F666" s="17" t="n"/>
      <c r="G666" s="17" t="n"/>
      <c r="H666" s="17" t="n"/>
      <c r="I666" s="17" t="n"/>
      <c r="J666" s="17" t="n"/>
      <c r="K666" s="17" t="n"/>
      <c r="L666" s="17" t="n"/>
      <c r="M666" s="17" t="n"/>
      <c r="N666" s="17" t="n"/>
      <c r="O666" s="17" t="n"/>
      <c r="P666" s="17" t="n"/>
      <c r="Q666" s="17" t="n"/>
      <c r="R666" s="17" t="n"/>
      <c r="S666" s="17" t="n"/>
      <c r="T666" s="17" t="n"/>
      <c r="U666" s="17" t="n"/>
      <c r="V666" s="17" t="n"/>
      <c r="W666" s="17" t="n"/>
      <c r="X666" s="17" t="n"/>
      <c r="Y666" s="17" t="n"/>
      <c r="Z666" s="17" t="n"/>
    </row>
    <row r="667" ht="23.25" customHeight="1">
      <c r="A667" s="17" t="n"/>
      <c r="B667" s="17" t="n"/>
      <c r="C667" s="17" t="n"/>
      <c r="D667" s="17" t="n"/>
      <c r="E667" s="17" t="n"/>
      <c r="F667" s="17" t="n"/>
      <c r="G667" s="17" t="n"/>
      <c r="H667" s="17" t="n"/>
      <c r="I667" s="17" t="n"/>
      <c r="J667" s="17" t="n"/>
      <c r="K667" s="17" t="n"/>
      <c r="L667" s="17" t="n"/>
      <c r="M667" s="17" t="n"/>
      <c r="N667" s="17" t="n"/>
      <c r="O667" s="17" t="n"/>
      <c r="P667" s="17" t="n"/>
      <c r="Q667" s="17" t="n"/>
      <c r="R667" s="17" t="n"/>
      <c r="S667" s="17" t="n"/>
      <c r="T667" s="17" t="n"/>
      <c r="U667" s="17" t="n"/>
      <c r="V667" s="17" t="n"/>
      <c r="W667" s="17" t="n"/>
      <c r="X667" s="17" t="n"/>
      <c r="Y667" s="17" t="n"/>
      <c r="Z667" s="17" t="n"/>
    </row>
    <row r="668" ht="23.25" customHeight="1">
      <c r="A668" s="17" t="n"/>
      <c r="B668" s="17" t="n"/>
      <c r="C668" s="17" t="n"/>
      <c r="D668" s="17" t="n"/>
      <c r="E668" s="17" t="n"/>
      <c r="F668" s="17" t="n"/>
      <c r="G668" s="17" t="n"/>
      <c r="H668" s="17" t="n"/>
      <c r="I668" s="17" t="n"/>
      <c r="J668" s="17" t="n"/>
      <c r="K668" s="17" t="n"/>
      <c r="L668" s="17" t="n"/>
      <c r="M668" s="17" t="n"/>
      <c r="N668" s="17" t="n"/>
      <c r="O668" s="17" t="n"/>
      <c r="P668" s="17" t="n"/>
      <c r="Q668" s="17" t="n"/>
      <c r="R668" s="17" t="n"/>
      <c r="S668" s="17" t="n"/>
      <c r="T668" s="17" t="n"/>
      <c r="U668" s="17" t="n"/>
      <c r="V668" s="17" t="n"/>
      <c r="W668" s="17" t="n"/>
      <c r="X668" s="17" t="n"/>
      <c r="Y668" s="17" t="n"/>
      <c r="Z668" s="17" t="n"/>
    </row>
    <row r="669" ht="23.25" customHeight="1">
      <c r="A669" s="17" t="n"/>
      <c r="B669" s="17" t="n"/>
      <c r="C669" s="17" t="n"/>
      <c r="D669" s="17" t="n"/>
      <c r="E669" s="17" t="n"/>
      <c r="F669" s="17" t="n"/>
      <c r="G669" s="17" t="n"/>
      <c r="H669" s="17" t="n"/>
      <c r="I669" s="17" t="n"/>
      <c r="J669" s="17" t="n"/>
      <c r="K669" s="17" t="n"/>
      <c r="L669" s="17" t="n"/>
      <c r="M669" s="17" t="n"/>
      <c r="N669" s="17" t="n"/>
      <c r="O669" s="17" t="n"/>
      <c r="P669" s="17" t="n"/>
      <c r="Q669" s="17" t="n"/>
      <c r="R669" s="17" t="n"/>
      <c r="S669" s="17" t="n"/>
      <c r="T669" s="17" t="n"/>
      <c r="U669" s="17" t="n"/>
      <c r="V669" s="17" t="n"/>
      <c r="W669" s="17" t="n"/>
      <c r="X669" s="17" t="n"/>
      <c r="Y669" s="17" t="n"/>
      <c r="Z669" s="17" t="n"/>
    </row>
    <row r="670" ht="23.25" customHeight="1">
      <c r="A670" s="17" t="n"/>
      <c r="B670" s="17" t="n"/>
      <c r="C670" s="17" t="n"/>
      <c r="D670" s="17" t="n"/>
      <c r="E670" s="17" t="n"/>
      <c r="F670" s="17" t="n"/>
      <c r="G670" s="17" t="n"/>
      <c r="H670" s="17" t="n"/>
      <c r="I670" s="17" t="n"/>
      <c r="J670" s="17" t="n"/>
      <c r="K670" s="17" t="n"/>
      <c r="L670" s="17" t="n"/>
      <c r="M670" s="17" t="n"/>
      <c r="N670" s="17" t="n"/>
      <c r="O670" s="17" t="n"/>
      <c r="P670" s="17" t="n"/>
      <c r="Q670" s="17" t="n"/>
      <c r="R670" s="17" t="n"/>
      <c r="S670" s="17" t="n"/>
      <c r="T670" s="17" t="n"/>
      <c r="U670" s="17" t="n"/>
      <c r="V670" s="17" t="n"/>
      <c r="W670" s="17" t="n"/>
      <c r="X670" s="17" t="n"/>
      <c r="Y670" s="17" t="n"/>
      <c r="Z670" s="17" t="n"/>
    </row>
    <row r="671" ht="23.25" customHeight="1">
      <c r="A671" s="17" t="n"/>
      <c r="B671" s="17" t="n"/>
      <c r="C671" s="17" t="n"/>
      <c r="D671" s="17" t="n"/>
      <c r="E671" s="17" t="n"/>
      <c r="F671" s="17" t="n"/>
      <c r="G671" s="17" t="n"/>
      <c r="H671" s="17" t="n"/>
      <c r="I671" s="17" t="n"/>
      <c r="J671" s="17" t="n"/>
      <c r="K671" s="17" t="n"/>
      <c r="L671" s="17" t="n"/>
      <c r="M671" s="17" t="n"/>
      <c r="N671" s="17" t="n"/>
      <c r="O671" s="17" t="n"/>
      <c r="P671" s="17" t="n"/>
      <c r="Q671" s="17" t="n"/>
      <c r="R671" s="17" t="n"/>
      <c r="S671" s="17" t="n"/>
      <c r="T671" s="17" t="n"/>
      <c r="U671" s="17" t="n"/>
      <c r="V671" s="17" t="n"/>
      <c r="W671" s="17" t="n"/>
      <c r="X671" s="17" t="n"/>
      <c r="Y671" s="17" t="n"/>
      <c r="Z671" s="17" t="n"/>
    </row>
    <row r="672" ht="23.25" customHeight="1">
      <c r="A672" s="17" t="n"/>
      <c r="B672" s="17" t="n"/>
      <c r="C672" s="17" t="n"/>
      <c r="D672" s="17" t="n"/>
      <c r="E672" s="17" t="n"/>
      <c r="F672" s="17" t="n"/>
      <c r="G672" s="17" t="n"/>
      <c r="H672" s="17" t="n"/>
      <c r="I672" s="17" t="n"/>
      <c r="J672" s="17" t="n"/>
      <c r="K672" s="17" t="n"/>
      <c r="L672" s="17" t="n"/>
      <c r="M672" s="17" t="n"/>
      <c r="N672" s="17" t="n"/>
      <c r="O672" s="17" t="n"/>
      <c r="P672" s="17" t="n"/>
      <c r="Q672" s="17" t="n"/>
      <c r="R672" s="17" t="n"/>
      <c r="S672" s="17" t="n"/>
      <c r="T672" s="17" t="n"/>
      <c r="U672" s="17" t="n"/>
      <c r="V672" s="17" t="n"/>
      <c r="W672" s="17" t="n"/>
      <c r="X672" s="17" t="n"/>
      <c r="Y672" s="17" t="n"/>
      <c r="Z672" s="17" t="n"/>
    </row>
    <row r="673" ht="23.25" customHeight="1">
      <c r="A673" s="17" t="n"/>
      <c r="B673" s="17" t="n"/>
      <c r="C673" s="17" t="n"/>
      <c r="D673" s="17" t="n"/>
      <c r="E673" s="17" t="n"/>
      <c r="F673" s="17" t="n"/>
      <c r="G673" s="17" t="n"/>
      <c r="H673" s="17" t="n"/>
      <c r="I673" s="17" t="n"/>
      <c r="J673" s="17" t="n"/>
      <c r="K673" s="17" t="n"/>
      <c r="L673" s="17" t="n"/>
      <c r="M673" s="17" t="n"/>
      <c r="N673" s="17" t="n"/>
      <c r="O673" s="17" t="n"/>
      <c r="P673" s="17" t="n"/>
      <c r="Q673" s="17" t="n"/>
      <c r="R673" s="17" t="n"/>
      <c r="S673" s="17" t="n"/>
      <c r="T673" s="17" t="n"/>
      <c r="U673" s="17" t="n"/>
      <c r="V673" s="17" t="n"/>
      <c r="W673" s="17" t="n"/>
      <c r="X673" s="17" t="n"/>
      <c r="Y673" s="17" t="n"/>
      <c r="Z673" s="17" t="n"/>
    </row>
    <row r="674" ht="23.25" customHeight="1">
      <c r="A674" s="17" t="n"/>
      <c r="B674" s="17" t="n"/>
      <c r="C674" s="17" t="n"/>
      <c r="D674" s="17" t="n"/>
      <c r="E674" s="17" t="n"/>
      <c r="F674" s="17" t="n"/>
      <c r="G674" s="17" t="n"/>
      <c r="H674" s="17" t="n"/>
      <c r="I674" s="17" t="n"/>
      <c r="J674" s="17" t="n"/>
      <c r="K674" s="17" t="n"/>
      <c r="L674" s="17" t="n"/>
      <c r="M674" s="17" t="n"/>
      <c r="N674" s="17" t="n"/>
      <c r="O674" s="17" t="n"/>
      <c r="P674" s="17" t="n"/>
      <c r="Q674" s="17" t="n"/>
      <c r="R674" s="17" t="n"/>
      <c r="S674" s="17" t="n"/>
      <c r="T674" s="17" t="n"/>
      <c r="U674" s="17" t="n"/>
      <c r="V674" s="17" t="n"/>
      <c r="W674" s="17" t="n"/>
      <c r="X674" s="17" t="n"/>
      <c r="Y674" s="17" t="n"/>
      <c r="Z674" s="17" t="n"/>
    </row>
    <row r="675" ht="23.25" customHeight="1">
      <c r="A675" s="17" t="n"/>
      <c r="B675" s="17" t="n"/>
      <c r="C675" s="17" t="n"/>
      <c r="D675" s="17" t="n"/>
      <c r="E675" s="17" t="n"/>
      <c r="F675" s="17" t="n"/>
      <c r="G675" s="17" t="n"/>
      <c r="H675" s="17" t="n"/>
      <c r="I675" s="17" t="n"/>
      <c r="J675" s="17" t="n"/>
      <c r="K675" s="17" t="n"/>
      <c r="L675" s="17" t="n"/>
      <c r="M675" s="17" t="n"/>
      <c r="N675" s="17" t="n"/>
      <c r="O675" s="17" t="n"/>
      <c r="P675" s="17" t="n"/>
      <c r="Q675" s="17" t="n"/>
      <c r="R675" s="17" t="n"/>
      <c r="S675" s="17" t="n"/>
      <c r="T675" s="17" t="n"/>
      <c r="U675" s="17" t="n"/>
      <c r="V675" s="17" t="n"/>
      <c r="W675" s="17" t="n"/>
      <c r="X675" s="17" t="n"/>
      <c r="Y675" s="17" t="n"/>
      <c r="Z675" s="17" t="n"/>
    </row>
    <row r="676" ht="23.25" customHeight="1">
      <c r="A676" s="17" t="n"/>
      <c r="B676" s="17" t="n"/>
      <c r="C676" s="17" t="n"/>
      <c r="D676" s="17" t="n"/>
      <c r="E676" s="17" t="n"/>
      <c r="F676" s="17" t="n"/>
      <c r="G676" s="17" t="n"/>
      <c r="H676" s="17" t="n"/>
      <c r="I676" s="17" t="n"/>
      <c r="J676" s="17" t="n"/>
      <c r="K676" s="17" t="n"/>
      <c r="L676" s="17" t="n"/>
      <c r="M676" s="17" t="n"/>
      <c r="N676" s="17" t="n"/>
      <c r="O676" s="17" t="n"/>
      <c r="P676" s="17" t="n"/>
      <c r="Q676" s="17" t="n"/>
      <c r="R676" s="17" t="n"/>
      <c r="S676" s="17" t="n"/>
      <c r="T676" s="17" t="n"/>
      <c r="U676" s="17" t="n"/>
      <c r="V676" s="17" t="n"/>
      <c r="W676" s="17" t="n"/>
      <c r="X676" s="17" t="n"/>
      <c r="Y676" s="17" t="n"/>
      <c r="Z676" s="17" t="n"/>
    </row>
    <row r="677" ht="23.25" customHeight="1">
      <c r="A677" s="17" t="n"/>
      <c r="B677" s="17" t="n"/>
      <c r="C677" s="17" t="n"/>
      <c r="D677" s="17" t="n"/>
      <c r="E677" s="17" t="n"/>
      <c r="F677" s="17" t="n"/>
      <c r="G677" s="17" t="n"/>
      <c r="H677" s="17" t="n"/>
      <c r="I677" s="17" t="n"/>
      <c r="J677" s="17" t="n"/>
      <c r="K677" s="17" t="n"/>
      <c r="L677" s="17" t="n"/>
      <c r="M677" s="17" t="n"/>
      <c r="N677" s="17" t="n"/>
      <c r="O677" s="17" t="n"/>
      <c r="P677" s="17" t="n"/>
      <c r="Q677" s="17" t="n"/>
      <c r="R677" s="17" t="n"/>
      <c r="S677" s="17" t="n"/>
      <c r="T677" s="17" t="n"/>
      <c r="U677" s="17" t="n"/>
      <c r="V677" s="17" t="n"/>
      <c r="W677" s="17" t="n"/>
      <c r="X677" s="17" t="n"/>
      <c r="Y677" s="17" t="n"/>
      <c r="Z677" s="17" t="n"/>
    </row>
    <row r="678" ht="23.25" customHeight="1">
      <c r="A678" s="17" t="n"/>
      <c r="B678" s="17" t="n"/>
      <c r="C678" s="17" t="n"/>
      <c r="D678" s="17" t="n"/>
      <c r="E678" s="17" t="n"/>
      <c r="F678" s="17" t="n"/>
      <c r="G678" s="17" t="n"/>
      <c r="H678" s="17" t="n"/>
      <c r="I678" s="17" t="n"/>
      <c r="J678" s="17" t="n"/>
      <c r="K678" s="17" t="n"/>
      <c r="L678" s="17" t="n"/>
      <c r="M678" s="17" t="n"/>
      <c r="N678" s="17" t="n"/>
      <c r="O678" s="17" t="n"/>
      <c r="P678" s="17" t="n"/>
      <c r="Q678" s="17" t="n"/>
      <c r="R678" s="17" t="n"/>
      <c r="S678" s="17" t="n"/>
      <c r="T678" s="17" t="n"/>
      <c r="U678" s="17" t="n"/>
      <c r="V678" s="17" t="n"/>
      <c r="W678" s="17" t="n"/>
      <c r="X678" s="17" t="n"/>
      <c r="Y678" s="17" t="n"/>
      <c r="Z678" s="17" t="n"/>
    </row>
    <row r="679" ht="23.25" customHeight="1">
      <c r="A679" s="17" t="n"/>
      <c r="B679" s="17" t="n"/>
      <c r="C679" s="17" t="n"/>
      <c r="D679" s="17" t="n"/>
      <c r="E679" s="17" t="n"/>
      <c r="F679" s="17" t="n"/>
      <c r="G679" s="17" t="n"/>
      <c r="H679" s="17" t="n"/>
      <c r="I679" s="17" t="n"/>
      <c r="J679" s="17" t="n"/>
      <c r="K679" s="17" t="n"/>
      <c r="L679" s="17" t="n"/>
      <c r="M679" s="17" t="n"/>
      <c r="N679" s="17" t="n"/>
      <c r="O679" s="17" t="n"/>
      <c r="P679" s="17" t="n"/>
      <c r="Q679" s="17" t="n"/>
      <c r="R679" s="17" t="n"/>
      <c r="S679" s="17" t="n"/>
      <c r="T679" s="17" t="n"/>
      <c r="U679" s="17" t="n"/>
      <c r="V679" s="17" t="n"/>
      <c r="W679" s="17" t="n"/>
      <c r="X679" s="17" t="n"/>
      <c r="Y679" s="17" t="n"/>
      <c r="Z679" s="17" t="n"/>
    </row>
    <row r="680" ht="23.25" customHeight="1">
      <c r="A680" s="17" t="n"/>
      <c r="B680" s="17" t="n"/>
      <c r="C680" s="17" t="n"/>
      <c r="D680" s="17" t="n"/>
      <c r="E680" s="17" t="n"/>
      <c r="F680" s="17" t="n"/>
      <c r="G680" s="17" t="n"/>
      <c r="H680" s="17" t="n"/>
      <c r="I680" s="17" t="n"/>
      <c r="J680" s="17" t="n"/>
      <c r="K680" s="17" t="n"/>
      <c r="L680" s="17" t="n"/>
      <c r="M680" s="17" t="n"/>
      <c r="N680" s="17" t="n"/>
      <c r="O680" s="17" t="n"/>
      <c r="P680" s="17" t="n"/>
      <c r="Q680" s="17" t="n"/>
      <c r="R680" s="17" t="n"/>
      <c r="S680" s="17" t="n"/>
      <c r="T680" s="17" t="n"/>
      <c r="U680" s="17" t="n"/>
      <c r="V680" s="17" t="n"/>
      <c r="W680" s="17" t="n"/>
      <c r="X680" s="17" t="n"/>
      <c r="Y680" s="17" t="n"/>
      <c r="Z680" s="17" t="n"/>
    </row>
    <row r="681" ht="23.25" customHeight="1">
      <c r="A681" s="17" t="n"/>
      <c r="B681" s="17" t="n"/>
      <c r="C681" s="17" t="n"/>
      <c r="D681" s="17" t="n"/>
      <c r="E681" s="17" t="n"/>
      <c r="F681" s="17" t="n"/>
      <c r="G681" s="17" t="n"/>
      <c r="H681" s="17" t="n"/>
      <c r="I681" s="17" t="n"/>
      <c r="J681" s="17" t="n"/>
      <c r="K681" s="17" t="n"/>
      <c r="L681" s="17" t="n"/>
      <c r="M681" s="17" t="n"/>
      <c r="N681" s="17" t="n"/>
      <c r="O681" s="17" t="n"/>
      <c r="P681" s="17" t="n"/>
      <c r="Q681" s="17" t="n"/>
      <c r="R681" s="17" t="n"/>
      <c r="S681" s="17" t="n"/>
      <c r="T681" s="17" t="n"/>
      <c r="U681" s="17" t="n"/>
      <c r="V681" s="17" t="n"/>
      <c r="W681" s="17" t="n"/>
      <c r="X681" s="17" t="n"/>
      <c r="Y681" s="17" t="n"/>
      <c r="Z681" s="17" t="n"/>
    </row>
    <row r="682" ht="23.25" customHeight="1">
      <c r="A682" s="17" t="n"/>
      <c r="B682" s="17" t="n"/>
      <c r="C682" s="17" t="n"/>
      <c r="D682" s="17" t="n"/>
      <c r="E682" s="17" t="n"/>
      <c r="F682" s="17" t="n"/>
      <c r="G682" s="17" t="n"/>
      <c r="H682" s="17" t="n"/>
      <c r="I682" s="17" t="n"/>
      <c r="J682" s="17" t="n"/>
      <c r="K682" s="17" t="n"/>
      <c r="L682" s="17" t="n"/>
      <c r="M682" s="17" t="n"/>
      <c r="N682" s="17" t="n"/>
      <c r="O682" s="17" t="n"/>
      <c r="P682" s="17" t="n"/>
      <c r="Q682" s="17" t="n"/>
      <c r="R682" s="17" t="n"/>
      <c r="S682" s="17" t="n"/>
      <c r="T682" s="17" t="n"/>
      <c r="U682" s="17" t="n"/>
      <c r="V682" s="17" t="n"/>
      <c r="W682" s="17" t="n"/>
      <c r="X682" s="17" t="n"/>
      <c r="Y682" s="17" t="n"/>
      <c r="Z682" s="17" t="n"/>
    </row>
    <row r="683" ht="23.25" customHeight="1">
      <c r="A683" s="17" t="n"/>
      <c r="B683" s="17" t="n"/>
      <c r="C683" s="17" t="n"/>
      <c r="D683" s="17" t="n"/>
      <c r="E683" s="17" t="n"/>
      <c r="F683" s="17" t="n"/>
      <c r="G683" s="17" t="n"/>
      <c r="H683" s="17" t="n"/>
      <c r="I683" s="17" t="n"/>
      <c r="J683" s="17" t="n"/>
      <c r="K683" s="17" t="n"/>
      <c r="L683" s="17" t="n"/>
      <c r="M683" s="17" t="n"/>
      <c r="N683" s="17" t="n"/>
      <c r="O683" s="17" t="n"/>
      <c r="P683" s="17" t="n"/>
      <c r="Q683" s="17" t="n"/>
      <c r="R683" s="17" t="n"/>
      <c r="S683" s="17" t="n"/>
      <c r="T683" s="17" t="n"/>
      <c r="U683" s="17" t="n"/>
      <c r="V683" s="17" t="n"/>
      <c r="W683" s="17" t="n"/>
      <c r="X683" s="17" t="n"/>
      <c r="Y683" s="17" t="n"/>
      <c r="Z683" s="17" t="n"/>
    </row>
    <row r="684" ht="23.25" customHeight="1">
      <c r="A684" s="17" t="n"/>
      <c r="B684" s="17" t="n"/>
      <c r="C684" s="17" t="n"/>
      <c r="D684" s="17" t="n"/>
      <c r="E684" s="17" t="n"/>
      <c r="F684" s="17" t="n"/>
      <c r="G684" s="17" t="n"/>
      <c r="H684" s="17" t="n"/>
      <c r="I684" s="17" t="n"/>
      <c r="J684" s="17" t="n"/>
      <c r="K684" s="17" t="n"/>
      <c r="L684" s="17" t="n"/>
      <c r="M684" s="17" t="n"/>
      <c r="N684" s="17" t="n"/>
      <c r="O684" s="17" t="n"/>
      <c r="P684" s="17" t="n"/>
      <c r="Q684" s="17" t="n"/>
      <c r="R684" s="17" t="n"/>
      <c r="S684" s="17" t="n"/>
      <c r="T684" s="17" t="n"/>
      <c r="U684" s="17" t="n"/>
      <c r="V684" s="17" t="n"/>
      <c r="W684" s="17" t="n"/>
      <c r="X684" s="17" t="n"/>
      <c r="Y684" s="17" t="n"/>
      <c r="Z684" s="17" t="n"/>
    </row>
    <row r="685" ht="23.25" customHeight="1">
      <c r="A685" s="17" t="n"/>
      <c r="B685" s="17" t="n"/>
      <c r="C685" s="17" t="n"/>
      <c r="D685" s="17" t="n"/>
      <c r="E685" s="17" t="n"/>
      <c r="F685" s="17" t="n"/>
      <c r="G685" s="17" t="n"/>
      <c r="H685" s="17" t="n"/>
      <c r="I685" s="17" t="n"/>
      <c r="J685" s="17" t="n"/>
      <c r="K685" s="17" t="n"/>
      <c r="L685" s="17" t="n"/>
      <c r="M685" s="17" t="n"/>
      <c r="N685" s="17" t="n"/>
      <c r="O685" s="17" t="n"/>
      <c r="P685" s="17" t="n"/>
      <c r="Q685" s="17" t="n"/>
      <c r="R685" s="17" t="n"/>
      <c r="S685" s="17" t="n"/>
      <c r="T685" s="17" t="n"/>
      <c r="U685" s="17" t="n"/>
      <c r="V685" s="17" t="n"/>
      <c r="W685" s="17" t="n"/>
      <c r="X685" s="17" t="n"/>
      <c r="Y685" s="17" t="n"/>
      <c r="Z685" s="17" t="n"/>
    </row>
    <row r="686" ht="23.25" customHeight="1">
      <c r="A686" s="17" t="n"/>
      <c r="B686" s="17" t="n"/>
      <c r="C686" s="17" t="n"/>
      <c r="D686" s="17" t="n"/>
      <c r="E686" s="17" t="n"/>
      <c r="F686" s="17" t="n"/>
      <c r="G686" s="17" t="n"/>
      <c r="H686" s="17" t="n"/>
      <c r="I686" s="17" t="n"/>
      <c r="J686" s="17" t="n"/>
      <c r="K686" s="17" t="n"/>
      <c r="L686" s="17" t="n"/>
      <c r="M686" s="17" t="n"/>
      <c r="N686" s="17" t="n"/>
      <c r="O686" s="17" t="n"/>
      <c r="P686" s="17" t="n"/>
      <c r="Q686" s="17" t="n"/>
      <c r="R686" s="17" t="n"/>
      <c r="S686" s="17" t="n"/>
      <c r="T686" s="17" t="n"/>
      <c r="U686" s="17" t="n"/>
      <c r="V686" s="17" t="n"/>
      <c r="W686" s="17" t="n"/>
      <c r="X686" s="17" t="n"/>
      <c r="Y686" s="17" t="n"/>
      <c r="Z686" s="17" t="n"/>
    </row>
    <row r="687" ht="23.25" customHeight="1">
      <c r="A687" s="17" t="n"/>
      <c r="B687" s="17" t="n"/>
      <c r="C687" s="17" t="n"/>
      <c r="D687" s="17" t="n"/>
      <c r="E687" s="17" t="n"/>
      <c r="F687" s="17" t="n"/>
      <c r="G687" s="17" t="n"/>
      <c r="H687" s="17" t="n"/>
      <c r="I687" s="17" t="n"/>
      <c r="J687" s="17" t="n"/>
      <c r="K687" s="17" t="n"/>
      <c r="L687" s="17" t="n"/>
      <c r="M687" s="17" t="n"/>
      <c r="N687" s="17" t="n"/>
      <c r="O687" s="17" t="n"/>
      <c r="P687" s="17" t="n"/>
      <c r="Q687" s="17" t="n"/>
      <c r="R687" s="17" t="n"/>
      <c r="S687" s="17" t="n"/>
      <c r="T687" s="17" t="n"/>
      <c r="U687" s="17" t="n"/>
      <c r="V687" s="17" t="n"/>
      <c r="W687" s="17" t="n"/>
      <c r="X687" s="17" t="n"/>
      <c r="Y687" s="17" t="n"/>
      <c r="Z687" s="17" t="n"/>
    </row>
    <row r="688" ht="23.25" customHeight="1">
      <c r="A688" s="17" t="n"/>
      <c r="B688" s="17" t="n"/>
      <c r="C688" s="17" t="n"/>
      <c r="D688" s="17" t="n"/>
      <c r="E688" s="17" t="n"/>
      <c r="F688" s="17" t="n"/>
      <c r="G688" s="17" t="n"/>
      <c r="H688" s="17" t="n"/>
      <c r="I688" s="17" t="n"/>
      <c r="J688" s="17" t="n"/>
      <c r="K688" s="17" t="n"/>
      <c r="L688" s="17" t="n"/>
      <c r="M688" s="17" t="n"/>
      <c r="N688" s="17" t="n"/>
      <c r="O688" s="17" t="n"/>
      <c r="P688" s="17" t="n"/>
      <c r="Q688" s="17" t="n"/>
      <c r="R688" s="17" t="n"/>
      <c r="S688" s="17" t="n"/>
      <c r="T688" s="17" t="n"/>
      <c r="U688" s="17" t="n"/>
      <c r="V688" s="17" t="n"/>
      <c r="W688" s="17" t="n"/>
      <c r="X688" s="17" t="n"/>
      <c r="Y688" s="17" t="n"/>
      <c r="Z688" s="17" t="n"/>
    </row>
    <row r="689" ht="23.25" customHeight="1">
      <c r="A689" s="17" t="n"/>
      <c r="B689" s="17" t="n"/>
      <c r="C689" s="17" t="n"/>
      <c r="D689" s="17" t="n"/>
      <c r="E689" s="17" t="n"/>
      <c r="F689" s="17" t="n"/>
      <c r="G689" s="17" t="n"/>
      <c r="H689" s="17" t="n"/>
      <c r="I689" s="17" t="n"/>
      <c r="J689" s="17" t="n"/>
      <c r="K689" s="17" t="n"/>
      <c r="L689" s="17" t="n"/>
      <c r="M689" s="17" t="n"/>
      <c r="N689" s="17" t="n"/>
      <c r="O689" s="17" t="n"/>
      <c r="P689" s="17" t="n"/>
      <c r="Q689" s="17" t="n"/>
      <c r="R689" s="17" t="n"/>
      <c r="S689" s="17" t="n"/>
      <c r="T689" s="17" t="n"/>
      <c r="U689" s="17" t="n"/>
      <c r="V689" s="17" t="n"/>
      <c r="W689" s="17" t="n"/>
      <c r="X689" s="17" t="n"/>
      <c r="Y689" s="17" t="n"/>
      <c r="Z689" s="17" t="n"/>
    </row>
    <row r="690" ht="23.25" customHeight="1">
      <c r="A690" s="17" t="n"/>
      <c r="B690" s="17" t="n"/>
      <c r="C690" s="17" t="n"/>
      <c r="D690" s="17" t="n"/>
      <c r="E690" s="17" t="n"/>
      <c r="F690" s="17" t="n"/>
      <c r="G690" s="17" t="n"/>
      <c r="H690" s="17" t="n"/>
      <c r="I690" s="17" t="n"/>
      <c r="J690" s="17" t="n"/>
      <c r="K690" s="17" t="n"/>
      <c r="L690" s="17" t="n"/>
      <c r="M690" s="17" t="n"/>
      <c r="N690" s="17" t="n"/>
      <c r="O690" s="17" t="n"/>
      <c r="P690" s="17" t="n"/>
      <c r="Q690" s="17" t="n"/>
      <c r="R690" s="17" t="n"/>
      <c r="S690" s="17" t="n"/>
      <c r="T690" s="17" t="n"/>
      <c r="U690" s="17" t="n"/>
      <c r="V690" s="17" t="n"/>
      <c r="W690" s="17" t="n"/>
      <c r="X690" s="17" t="n"/>
      <c r="Y690" s="17" t="n"/>
      <c r="Z690" s="17" t="n"/>
    </row>
    <row r="691" ht="23.25" customHeight="1">
      <c r="A691" s="17" t="n"/>
      <c r="B691" s="17" t="n"/>
      <c r="C691" s="17" t="n"/>
      <c r="D691" s="17" t="n"/>
      <c r="E691" s="17" t="n"/>
      <c r="F691" s="17" t="n"/>
      <c r="G691" s="17" t="n"/>
      <c r="H691" s="17" t="n"/>
      <c r="I691" s="17" t="n"/>
      <c r="J691" s="17" t="n"/>
      <c r="K691" s="17" t="n"/>
      <c r="L691" s="17" t="n"/>
      <c r="M691" s="17" t="n"/>
      <c r="N691" s="17" t="n"/>
      <c r="O691" s="17" t="n"/>
      <c r="P691" s="17" t="n"/>
      <c r="Q691" s="17" t="n"/>
      <c r="R691" s="17" t="n"/>
      <c r="S691" s="17" t="n"/>
      <c r="T691" s="17" t="n"/>
      <c r="U691" s="17" t="n"/>
      <c r="V691" s="17" t="n"/>
      <c r="W691" s="17" t="n"/>
      <c r="X691" s="17" t="n"/>
      <c r="Y691" s="17" t="n"/>
      <c r="Z691" s="17" t="n"/>
    </row>
    <row r="692" ht="23.25" customHeight="1">
      <c r="A692" s="17" t="n"/>
      <c r="B692" s="17" t="n"/>
      <c r="C692" s="17" t="n"/>
      <c r="D692" s="17" t="n"/>
      <c r="E692" s="17" t="n"/>
      <c r="F692" s="17" t="n"/>
      <c r="G692" s="17" t="n"/>
      <c r="H692" s="17" t="n"/>
      <c r="I692" s="17" t="n"/>
      <c r="J692" s="17" t="n"/>
      <c r="K692" s="17" t="n"/>
      <c r="L692" s="17" t="n"/>
      <c r="M692" s="17" t="n"/>
      <c r="N692" s="17" t="n"/>
      <c r="O692" s="17" t="n"/>
      <c r="P692" s="17" t="n"/>
      <c r="Q692" s="17" t="n"/>
      <c r="R692" s="17" t="n"/>
      <c r="S692" s="17" t="n"/>
      <c r="T692" s="17" t="n"/>
      <c r="U692" s="17" t="n"/>
      <c r="V692" s="17" t="n"/>
      <c r="W692" s="17" t="n"/>
      <c r="X692" s="17" t="n"/>
      <c r="Y692" s="17" t="n"/>
      <c r="Z692" s="17" t="n"/>
    </row>
    <row r="693" ht="23.25" customHeight="1">
      <c r="A693" s="17" t="n"/>
      <c r="B693" s="17" t="n"/>
      <c r="C693" s="17" t="n"/>
      <c r="D693" s="17" t="n"/>
      <c r="E693" s="17" t="n"/>
      <c r="F693" s="17" t="n"/>
      <c r="G693" s="17" t="n"/>
      <c r="H693" s="17" t="n"/>
      <c r="I693" s="17" t="n"/>
      <c r="J693" s="17" t="n"/>
      <c r="K693" s="17" t="n"/>
      <c r="L693" s="17" t="n"/>
      <c r="M693" s="17" t="n"/>
      <c r="N693" s="17" t="n"/>
      <c r="O693" s="17" t="n"/>
      <c r="P693" s="17" t="n"/>
      <c r="Q693" s="17" t="n"/>
      <c r="R693" s="17" t="n"/>
      <c r="S693" s="17" t="n"/>
      <c r="T693" s="17" t="n"/>
      <c r="U693" s="17" t="n"/>
      <c r="V693" s="17" t="n"/>
      <c r="W693" s="17" t="n"/>
      <c r="X693" s="17" t="n"/>
      <c r="Y693" s="17" t="n"/>
      <c r="Z693" s="17" t="n"/>
    </row>
    <row r="694" ht="23.25" customHeight="1">
      <c r="A694" s="17" t="n"/>
      <c r="B694" s="17" t="n"/>
      <c r="C694" s="17" t="n"/>
      <c r="D694" s="17" t="n"/>
      <c r="E694" s="17" t="n"/>
      <c r="F694" s="17" t="n"/>
      <c r="G694" s="17" t="n"/>
      <c r="H694" s="17" t="n"/>
      <c r="I694" s="17" t="n"/>
      <c r="J694" s="17" t="n"/>
      <c r="K694" s="17" t="n"/>
      <c r="L694" s="17" t="n"/>
      <c r="M694" s="17" t="n"/>
      <c r="N694" s="17" t="n"/>
      <c r="O694" s="17" t="n"/>
      <c r="P694" s="17" t="n"/>
      <c r="Q694" s="17" t="n"/>
      <c r="R694" s="17" t="n"/>
      <c r="S694" s="17" t="n"/>
      <c r="T694" s="17" t="n"/>
      <c r="U694" s="17" t="n"/>
      <c r="V694" s="17" t="n"/>
      <c r="W694" s="17" t="n"/>
      <c r="X694" s="17" t="n"/>
      <c r="Y694" s="17" t="n"/>
      <c r="Z694" s="17" t="n"/>
    </row>
    <row r="695" ht="23.25" customHeight="1">
      <c r="A695" s="17" t="n"/>
      <c r="B695" s="17" t="n"/>
      <c r="C695" s="17" t="n"/>
      <c r="D695" s="17" t="n"/>
      <c r="E695" s="17" t="n"/>
      <c r="F695" s="17" t="n"/>
      <c r="G695" s="17" t="n"/>
      <c r="H695" s="17" t="n"/>
      <c r="I695" s="17" t="n"/>
      <c r="J695" s="17" t="n"/>
      <c r="K695" s="17" t="n"/>
      <c r="L695" s="17" t="n"/>
      <c r="M695" s="17" t="n"/>
      <c r="N695" s="17" t="n"/>
      <c r="O695" s="17" t="n"/>
      <c r="P695" s="17" t="n"/>
      <c r="Q695" s="17" t="n"/>
      <c r="R695" s="17" t="n"/>
      <c r="S695" s="17" t="n"/>
      <c r="T695" s="17" t="n"/>
      <c r="U695" s="17" t="n"/>
      <c r="V695" s="17" t="n"/>
      <c r="W695" s="17" t="n"/>
      <c r="X695" s="17" t="n"/>
      <c r="Y695" s="17" t="n"/>
      <c r="Z695" s="17" t="n"/>
    </row>
    <row r="696" ht="23.25" customHeight="1">
      <c r="A696" s="17" t="n"/>
      <c r="B696" s="17" t="n"/>
      <c r="C696" s="17" t="n"/>
      <c r="D696" s="17" t="n"/>
      <c r="E696" s="17" t="n"/>
      <c r="F696" s="17" t="n"/>
      <c r="G696" s="17" t="n"/>
      <c r="H696" s="17" t="n"/>
      <c r="I696" s="17" t="n"/>
      <c r="J696" s="17" t="n"/>
      <c r="K696" s="17" t="n"/>
      <c r="L696" s="17" t="n"/>
      <c r="M696" s="17" t="n"/>
      <c r="N696" s="17" t="n"/>
      <c r="O696" s="17" t="n"/>
      <c r="P696" s="17" t="n"/>
      <c r="Q696" s="17" t="n"/>
      <c r="R696" s="17" t="n"/>
      <c r="S696" s="17" t="n"/>
      <c r="T696" s="17" t="n"/>
      <c r="U696" s="17" t="n"/>
      <c r="V696" s="17" t="n"/>
      <c r="W696" s="17" t="n"/>
      <c r="X696" s="17" t="n"/>
      <c r="Y696" s="17" t="n"/>
      <c r="Z696" s="17" t="n"/>
    </row>
    <row r="697" ht="23.25" customHeight="1">
      <c r="A697" s="17" t="n"/>
      <c r="B697" s="17" t="n"/>
      <c r="C697" s="17" t="n"/>
      <c r="D697" s="17" t="n"/>
      <c r="E697" s="17" t="n"/>
      <c r="F697" s="17" t="n"/>
      <c r="G697" s="17" t="n"/>
      <c r="H697" s="17" t="n"/>
      <c r="I697" s="17" t="n"/>
      <c r="J697" s="17" t="n"/>
      <c r="K697" s="17" t="n"/>
      <c r="L697" s="17" t="n"/>
      <c r="M697" s="17" t="n"/>
      <c r="N697" s="17" t="n"/>
      <c r="O697" s="17" t="n"/>
      <c r="P697" s="17" t="n"/>
      <c r="Q697" s="17" t="n"/>
      <c r="R697" s="17" t="n"/>
      <c r="S697" s="17" t="n"/>
      <c r="T697" s="17" t="n"/>
      <c r="U697" s="17" t="n"/>
      <c r="V697" s="17" t="n"/>
      <c r="W697" s="17" t="n"/>
      <c r="X697" s="17" t="n"/>
      <c r="Y697" s="17" t="n"/>
      <c r="Z697" s="17" t="n"/>
    </row>
    <row r="698" ht="23.25" customHeight="1">
      <c r="A698" s="17" t="n"/>
      <c r="B698" s="17" t="n"/>
      <c r="C698" s="17" t="n"/>
      <c r="D698" s="17" t="n"/>
      <c r="E698" s="17" t="n"/>
      <c r="F698" s="17" t="n"/>
      <c r="G698" s="17" t="n"/>
      <c r="H698" s="17" t="n"/>
      <c r="I698" s="17" t="n"/>
      <c r="J698" s="17" t="n"/>
      <c r="K698" s="17" t="n"/>
      <c r="L698" s="17" t="n"/>
      <c r="M698" s="17" t="n"/>
      <c r="N698" s="17" t="n"/>
      <c r="O698" s="17" t="n"/>
      <c r="P698" s="17" t="n"/>
      <c r="Q698" s="17" t="n"/>
      <c r="R698" s="17" t="n"/>
      <c r="S698" s="17" t="n"/>
      <c r="T698" s="17" t="n"/>
      <c r="U698" s="17" t="n"/>
      <c r="V698" s="17" t="n"/>
      <c r="W698" s="17" t="n"/>
      <c r="X698" s="17" t="n"/>
      <c r="Y698" s="17" t="n"/>
      <c r="Z698" s="17" t="n"/>
    </row>
    <row r="699" ht="23.25" customHeight="1">
      <c r="A699" s="17" t="n"/>
      <c r="B699" s="17" t="n"/>
      <c r="C699" s="17" t="n"/>
      <c r="D699" s="17" t="n"/>
      <c r="E699" s="17" t="n"/>
      <c r="F699" s="17" t="n"/>
      <c r="G699" s="17" t="n"/>
      <c r="H699" s="17" t="n"/>
      <c r="I699" s="17" t="n"/>
      <c r="J699" s="17" t="n"/>
      <c r="K699" s="17" t="n"/>
      <c r="L699" s="17" t="n"/>
      <c r="M699" s="17" t="n"/>
      <c r="N699" s="17" t="n"/>
      <c r="O699" s="17" t="n"/>
      <c r="P699" s="17" t="n"/>
      <c r="Q699" s="17" t="n"/>
      <c r="R699" s="17" t="n"/>
      <c r="S699" s="17" t="n"/>
      <c r="T699" s="17" t="n"/>
      <c r="U699" s="17" t="n"/>
      <c r="V699" s="17" t="n"/>
      <c r="W699" s="17" t="n"/>
      <c r="X699" s="17" t="n"/>
      <c r="Y699" s="17" t="n"/>
      <c r="Z699" s="17" t="n"/>
    </row>
    <row r="700" ht="23.25" customHeight="1">
      <c r="A700" s="17" t="n"/>
      <c r="B700" s="17" t="n"/>
      <c r="C700" s="17" t="n"/>
      <c r="D700" s="17" t="n"/>
      <c r="E700" s="17" t="n"/>
      <c r="F700" s="17" t="n"/>
      <c r="G700" s="17" t="n"/>
      <c r="H700" s="17" t="n"/>
      <c r="I700" s="17" t="n"/>
      <c r="J700" s="17" t="n"/>
      <c r="K700" s="17" t="n"/>
      <c r="L700" s="17" t="n"/>
      <c r="M700" s="17" t="n"/>
      <c r="N700" s="17" t="n"/>
      <c r="O700" s="17" t="n"/>
      <c r="P700" s="17" t="n"/>
      <c r="Q700" s="17" t="n"/>
      <c r="R700" s="17" t="n"/>
      <c r="S700" s="17" t="n"/>
      <c r="T700" s="17" t="n"/>
      <c r="U700" s="17" t="n"/>
      <c r="V700" s="17" t="n"/>
      <c r="W700" s="17" t="n"/>
      <c r="X700" s="17" t="n"/>
      <c r="Y700" s="17" t="n"/>
      <c r="Z700" s="17" t="n"/>
    </row>
    <row r="701" ht="23.25" customHeight="1">
      <c r="A701" s="17" t="n"/>
      <c r="B701" s="17" t="n"/>
      <c r="C701" s="17" t="n"/>
      <c r="D701" s="17" t="n"/>
      <c r="E701" s="17" t="n"/>
      <c r="F701" s="17" t="n"/>
      <c r="G701" s="17" t="n"/>
      <c r="H701" s="17" t="n"/>
      <c r="I701" s="17" t="n"/>
      <c r="J701" s="17" t="n"/>
      <c r="K701" s="17" t="n"/>
      <c r="L701" s="17" t="n"/>
      <c r="M701" s="17" t="n"/>
      <c r="N701" s="17" t="n"/>
      <c r="O701" s="17" t="n"/>
      <c r="P701" s="17" t="n"/>
      <c r="Q701" s="17" t="n"/>
      <c r="R701" s="17" t="n"/>
      <c r="S701" s="17" t="n"/>
      <c r="T701" s="17" t="n"/>
      <c r="U701" s="17" t="n"/>
      <c r="V701" s="17" t="n"/>
      <c r="W701" s="17" t="n"/>
      <c r="X701" s="17" t="n"/>
      <c r="Y701" s="17" t="n"/>
      <c r="Z701" s="17" t="n"/>
    </row>
    <row r="702" ht="23.25" customHeight="1">
      <c r="A702" s="17" t="n"/>
      <c r="B702" s="17" t="n"/>
      <c r="C702" s="17" t="n"/>
      <c r="D702" s="17" t="n"/>
      <c r="E702" s="17" t="n"/>
      <c r="F702" s="17" t="n"/>
      <c r="G702" s="17" t="n"/>
      <c r="H702" s="17" t="n"/>
      <c r="I702" s="17" t="n"/>
      <c r="J702" s="17" t="n"/>
      <c r="K702" s="17" t="n"/>
      <c r="L702" s="17" t="n"/>
      <c r="M702" s="17" t="n"/>
      <c r="N702" s="17" t="n"/>
      <c r="O702" s="17" t="n"/>
      <c r="P702" s="17" t="n"/>
      <c r="Q702" s="17" t="n"/>
      <c r="R702" s="17" t="n"/>
      <c r="S702" s="17" t="n"/>
      <c r="T702" s="17" t="n"/>
      <c r="U702" s="17" t="n"/>
      <c r="V702" s="17" t="n"/>
      <c r="W702" s="17" t="n"/>
      <c r="X702" s="17" t="n"/>
      <c r="Y702" s="17" t="n"/>
      <c r="Z702" s="17" t="n"/>
    </row>
    <row r="703" ht="23.25" customHeight="1">
      <c r="A703" s="17" t="n"/>
      <c r="B703" s="17" t="n"/>
      <c r="C703" s="17" t="n"/>
      <c r="D703" s="17" t="n"/>
      <c r="E703" s="17" t="n"/>
      <c r="F703" s="17" t="n"/>
      <c r="G703" s="17" t="n"/>
      <c r="H703" s="17" t="n"/>
      <c r="I703" s="17" t="n"/>
      <c r="J703" s="17" t="n"/>
      <c r="K703" s="17" t="n"/>
      <c r="L703" s="17" t="n"/>
      <c r="M703" s="17" t="n"/>
      <c r="N703" s="17" t="n"/>
      <c r="O703" s="17" t="n"/>
      <c r="P703" s="17" t="n"/>
      <c r="Q703" s="17" t="n"/>
      <c r="R703" s="17" t="n"/>
      <c r="S703" s="17" t="n"/>
      <c r="T703" s="17" t="n"/>
      <c r="U703" s="17" t="n"/>
      <c r="V703" s="17" t="n"/>
      <c r="W703" s="17" t="n"/>
      <c r="X703" s="17" t="n"/>
      <c r="Y703" s="17" t="n"/>
      <c r="Z703" s="17" t="n"/>
    </row>
    <row r="704" ht="23.25" customHeight="1">
      <c r="A704" s="17" t="n"/>
      <c r="B704" s="17" t="n"/>
      <c r="C704" s="17" t="n"/>
      <c r="D704" s="17" t="n"/>
      <c r="E704" s="17" t="n"/>
      <c r="F704" s="17" t="n"/>
      <c r="G704" s="17" t="n"/>
      <c r="H704" s="17" t="n"/>
      <c r="I704" s="17" t="n"/>
      <c r="J704" s="17" t="n"/>
      <c r="K704" s="17" t="n"/>
      <c r="L704" s="17" t="n"/>
      <c r="M704" s="17" t="n"/>
      <c r="N704" s="17" t="n"/>
      <c r="O704" s="17" t="n"/>
      <c r="P704" s="17" t="n"/>
      <c r="Q704" s="17" t="n"/>
      <c r="R704" s="17" t="n"/>
      <c r="S704" s="17" t="n"/>
      <c r="T704" s="17" t="n"/>
      <c r="U704" s="17" t="n"/>
      <c r="V704" s="17" t="n"/>
      <c r="W704" s="17" t="n"/>
      <c r="X704" s="17" t="n"/>
      <c r="Y704" s="17" t="n"/>
      <c r="Z704" s="17" t="n"/>
    </row>
    <row r="705" ht="23.25" customHeight="1">
      <c r="A705" s="17" t="n"/>
      <c r="B705" s="17" t="n"/>
      <c r="C705" s="17" t="n"/>
      <c r="D705" s="17" t="n"/>
      <c r="E705" s="17" t="n"/>
      <c r="F705" s="17" t="n"/>
      <c r="G705" s="17" t="n"/>
      <c r="H705" s="17" t="n"/>
      <c r="I705" s="17" t="n"/>
      <c r="J705" s="17" t="n"/>
      <c r="K705" s="17" t="n"/>
      <c r="L705" s="17" t="n"/>
      <c r="M705" s="17" t="n"/>
      <c r="N705" s="17" t="n"/>
      <c r="O705" s="17" t="n"/>
      <c r="P705" s="17" t="n"/>
      <c r="Q705" s="17" t="n"/>
      <c r="R705" s="17" t="n"/>
      <c r="S705" s="17" t="n"/>
      <c r="T705" s="17" t="n"/>
      <c r="U705" s="17" t="n"/>
      <c r="V705" s="17" t="n"/>
      <c r="W705" s="17" t="n"/>
      <c r="X705" s="17" t="n"/>
      <c r="Y705" s="17" t="n"/>
      <c r="Z705" s="17" t="n"/>
    </row>
    <row r="706" ht="23.25" customHeight="1">
      <c r="A706" s="17" t="n"/>
      <c r="B706" s="17" t="n"/>
      <c r="C706" s="17" t="n"/>
      <c r="D706" s="17" t="n"/>
      <c r="E706" s="17" t="n"/>
      <c r="F706" s="17" t="n"/>
      <c r="G706" s="17" t="n"/>
      <c r="H706" s="17" t="n"/>
      <c r="I706" s="17" t="n"/>
      <c r="J706" s="17" t="n"/>
      <c r="K706" s="17" t="n"/>
      <c r="L706" s="17" t="n"/>
      <c r="M706" s="17" t="n"/>
      <c r="N706" s="17" t="n"/>
      <c r="O706" s="17" t="n"/>
      <c r="P706" s="17" t="n"/>
      <c r="Q706" s="17" t="n"/>
      <c r="R706" s="17" t="n"/>
      <c r="S706" s="17" t="n"/>
      <c r="T706" s="17" t="n"/>
      <c r="U706" s="17" t="n"/>
      <c r="V706" s="17" t="n"/>
      <c r="W706" s="17" t="n"/>
      <c r="X706" s="17" t="n"/>
      <c r="Y706" s="17" t="n"/>
      <c r="Z706" s="17" t="n"/>
    </row>
    <row r="707" ht="23.25" customHeight="1">
      <c r="A707" s="17" t="n"/>
      <c r="B707" s="17" t="n"/>
      <c r="C707" s="17" t="n"/>
      <c r="D707" s="17" t="n"/>
      <c r="E707" s="17" t="n"/>
      <c r="F707" s="17" t="n"/>
      <c r="G707" s="17" t="n"/>
      <c r="H707" s="17" t="n"/>
      <c r="I707" s="17" t="n"/>
      <c r="J707" s="17" t="n"/>
      <c r="K707" s="17" t="n"/>
      <c r="L707" s="17" t="n"/>
      <c r="M707" s="17" t="n"/>
      <c r="N707" s="17" t="n"/>
      <c r="O707" s="17" t="n"/>
      <c r="P707" s="17" t="n"/>
      <c r="Q707" s="17" t="n"/>
      <c r="R707" s="17" t="n"/>
      <c r="S707" s="17" t="n"/>
      <c r="T707" s="17" t="n"/>
      <c r="U707" s="17" t="n"/>
      <c r="V707" s="17" t="n"/>
      <c r="W707" s="17" t="n"/>
      <c r="X707" s="17" t="n"/>
      <c r="Y707" s="17" t="n"/>
      <c r="Z707" s="17" t="n"/>
    </row>
    <row r="708" ht="23.25" customHeight="1">
      <c r="A708" s="17" t="n"/>
      <c r="B708" s="17" t="n"/>
      <c r="C708" s="17" t="n"/>
      <c r="D708" s="17" t="n"/>
      <c r="E708" s="17" t="n"/>
      <c r="F708" s="17" t="n"/>
      <c r="G708" s="17" t="n"/>
      <c r="H708" s="17" t="n"/>
      <c r="I708" s="17" t="n"/>
      <c r="J708" s="17" t="n"/>
      <c r="K708" s="17" t="n"/>
      <c r="L708" s="17" t="n"/>
      <c r="M708" s="17" t="n"/>
      <c r="N708" s="17" t="n"/>
      <c r="O708" s="17" t="n"/>
      <c r="P708" s="17" t="n"/>
      <c r="Q708" s="17" t="n"/>
      <c r="R708" s="17" t="n"/>
      <c r="S708" s="17" t="n"/>
      <c r="T708" s="17" t="n"/>
      <c r="U708" s="17" t="n"/>
      <c r="V708" s="17" t="n"/>
      <c r="W708" s="17" t="n"/>
      <c r="X708" s="17" t="n"/>
      <c r="Y708" s="17" t="n"/>
      <c r="Z708" s="17" t="n"/>
    </row>
    <row r="709" ht="23.25" customHeight="1">
      <c r="A709" s="17" t="n"/>
      <c r="B709" s="17" t="n"/>
      <c r="C709" s="17" t="n"/>
      <c r="D709" s="17" t="n"/>
      <c r="E709" s="17" t="n"/>
      <c r="F709" s="17" t="n"/>
      <c r="G709" s="17" t="n"/>
      <c r="H709" s="17" t="n"/>
      <c r="I709" s="17" t="n"/>
      <c r="J709" s="17" t="n"/>
      <c r="K709" s="17" t="n"/>
      <c r="L709" s="17" t="n"/>
      <c r="M709" s="17" t="n"/>
      <c r="N709" s="17" t="n"/>
      <c r="O709" s="17" t="n"/>
      <c r="P709" s="17" t="n"/>
      <c r="Q709" s="17" t="n"/>
      <c r="R709" s="17" t="n"/>
      <c r="S709" s="17" t="n"/>
      <c r="T709" s="17" t="n"/>
      <c r="U709" s="17" t="n"/>
      <c r="V709" s="17" t="n"/>
      <c r="W709" s="17" t="n"/>
      <c r="X709" s="17" t="n"/>
      <c r="Y709" s="17" t="n"/>
      <c r="Z709" s="17" t="n"/>
    </row>
    <row r="710" ht="23.25" customHeight="1">
      <c r="A710" s="17" t="n"/>
      <c r="B710" s="17" t="n"/>
      <c r="C710" s="17" t="n"/>
      <c r="D710" s="17" t="n"/>
      <c r="E710" s="17" t="n"/>
      <c r="F710" s="17" t="n"/>
      <c r="G710" s="17" t="n"/>
      <c r="H710" s="17" t="n"/>
      <c r="I710" s="17" t="n"/>
      <c r="J710" s="17" t="n"/>
      <c r="K710" s="17" t="n"/>
      <c r="L710" s="17" t="n"/>
      <c r="M710" s="17" t="n"/>
      <c r="N710" s="17" t="n"/>
      <c r="O710" s="17" t="n"/>
      <c r="P710" s="17" t="n"/>
      <c r="Q710" s="17" t="n"/>
      <c r="R710" s="17" t="n"/>
      <c r="S710" s="17" t="n"/>
      <c r="T710" s="17" t="n"/>
      <c r="U710" s="17" t="n"/>
      <c r="V710" s="17" t="n"/>
      <c r="W710" s="17" t="n"/>
      <c r="X710" s="17" t="n"/>
      <c r="Y710" s="17" t="n"/>
      <c r="Z710" s="17" t="n"/>
    </row>
    <row r="711" ht="23.25" customHeight="1">
      <c r="A711" s="17" t="n"/>
      <c r="B711" s="17" t="n"/>
      <c r="C711" s="17" t="n"/>
      <c r="D711" s="17" t="n"/>
      <c r="E711" s="17" t="n"/>
      <c r="F711" s="17" t="n"/>
      <c r="G711" s="17" t="n"/>
      <c r="H711" s="17" t="n"/>
      <c r="I711" s="17" t="n"/>
      <c r="J711" s="17" t="n"/>
      <c r="K711" s="17" t="n"/>
      <c r="L711" s="17" t="n"/>
      <c r="M711" s="17" t="n"/>
      <c r="N711" s="17" t="n"/>
      <c r="O711" s="17" t="n"/>
      <c r="P711" s="17" t="n"/>
      <c r="Q711" s="17" t="n"/>
      <c r="R711" s="17" t="n"/>
      <c r="S711" s="17" t="n"/>
      <c r="T711" s="17" t="n"/>
      <c r="U711" s="17" t="n"/>
      <c r="V711" s="17" t="n"/>
      <c r="W711" s="17" t="n"/>
      <c r="X711" s="17" t="n"/>
      <c r="Y711" s="17" t="n"/>
      <c r="Z711" s="17" t="n"/>
    </row>
    <row r="712" ht="23.25" customHeight="1">
      <c r="A712" s="17" t="n"/>
      <c r="B712" s="17" t="n"/>
      <c r="C712" s="17" t="n"/>
      <c r="D712" s="17" t="n"/>
      <c r="E712" s="17" t="n"/>
      <c r="F712" s="17" t="n"/>
      <c r="G712" s="17" t="n"/>
      <c r="H712" s="17" t="n"/>
      <c r="I712" s="17" t="n"/>
      <c r="J712" s="17" t="n"/>
      <c r="K712" s="17" t="n"/>
      <c r="L712" s="17" t="n"/>
      <c r="M712" s="17" t="n"/>
      <c r="N712" s="17" t="n"/>
      <c r="O712" s="17" t="n"/>
      <c r="P712" s="17" t="n"/>
      <c r="Q712" s="17" t="n"/>
      <c r="R712" s="17" t="n"/>
      <c r="S712" s="17" t="n"/>
      <c r="T712" s="17" t="n"/>
      <c r="U712" s="17" t="n"/>
      <c r="V712" s="17" t="n"/>
      <c r="W712" s="17" t="n"/>
      <c r="X712" s="17" t="n"/>
      <c r="Y712" s="17" t="n"/>
      <c r="Z712" s="17" t="n"/>
    </row>
    <row r="713" ht="23.25" customHeight="1">
      <c r="A713" s="17" t="n"/>
      <c r="B713" s="17" t="n"/>
      <c r="C713" s="17" t="n"/>
      <c r="D713" s="17" t="n"/>
      <c r="E713" s="17" t="n"/>
      <c r="F713" s="17" t="n"/>
      <c r="G713" s="17" t="n"/>
      <c r="H713" s="17" t="n"/>
      <c r="I713" s="17" t="n"/>
      <c r="J713" s="17" t="n"/>
      <c r="K713" s="17" t="n"/>
      <c r="L713" s="17" t="n"/>
      <c r="M713" s="17" t="n"/>
      <c r="N713" s="17" t="n"/>
      <c r="O713" s="17" t="n"/>
      <c r="P713" s="17" t="n"/>
      <c r="Q713" s="17" t="n"/>
      <c r="R713" s="17" t="n"/>
      <c r="S713" s="17" t="n"/>
      <c r="T713" s="17" t="n"/>
      <c r="U713" s="17" t="n"/>
      <c r="V713" s="17" t="n"/>
      <c r="W713" s="17" t="n"/>
      <c r="X713" s="17" t="n"/>
      <c r="Y713" s="17" t="n"/>
      <c r="Z713" s="17" t="n"/>
    </row>
    <row r="714" ht="23.25" customHeight="1">
      <c r="A714" s="17" t="n"/>
      <c r="B714" s="17" t="n"/>
      <c r="C714" s="17" t="n"/>
      <c r="D714" s="17" t="n"/>
      <c r="E714" s="17" t="n"/>
      <c r="F714" s="17" t="n"/>
      <c r="G714" s="17" t="n"/>
      <c r="H714" s="17" t="n"/>
      <c r="I714" s="17" t="n"/>
      <c r="J714" s="17" t="n"/>
      <c r="K714" s="17" t="n"/>
      <c r="L714" s="17" t="n"/>
      <c r="M714" s="17" t="n"/>
      <c r="N714" s="17" t="n"/>
      <c r="O714" s="17" t="n"/>
      <c r="P714" s="17" t="n"/>
      <c r="Q714" s="17" t="n"/>
      <c r="R714" s="17" t="n"/>
      <c r="S714" s="17" t="n"/>
      <c r="T714" s="17" t="n"/>
      <c r="U714" s="17" t="n"/>
      <c r="V714" s="17" t="n"/>
      <c r="W714" s="17" t="n"/>
      <c r="X714" s="17" t="n"/>
      <c r="Y714" s="17" t="n"/>
      <c r="Z714" s="17" t="n"/>
    </row>
    <row r="715" ht="23.25" customHeight="1">
      <c r="A715" s="17" t="n"/>
      <c r="B715" s="17" t="n"/>
      <c r="C715" s="17" t="n"/>
      <c r="D715" s="17" t="n"/>
      <c r="E715" s="17" t="n"/>
      <c r="F715" s="17" t="n"/>
      <c r="G715" s="17" t="n"/>
      <c r="H715" s="17" t="n"/>
      <c r="I715" s="17" t="n"/>
      <c r="J715" s="17" t="n"/>
      <c r="K715" s="17" t="n"/>
      <c r="L715" s="17" t="n"/>
      <c r="M715" s="17" t="n"/>
      <c r="N715" s="17" t="n"/>
      <c r="O715" s="17" t="n"/>
      <c r="P715" s="17" t="n"/>
      <c r="Q715" s="17" t="n"/>
      <c r="R715" s="17" t="n"/>
      <c r="S715" s="17" t="n"/>
      <c r="T715" s="17" t="n"/>
      <c r="U715" s="17" t="n"/>
      <c r="V715" s="17" t="n"/>
      <c r="W715" s="17" t="n"/>
      <c r="X715" s="17" t="n"/>
      <c r="Y715" s="17" t="n"/>
      <c r="Z715" s="17" t="n"/>
    </row>
    <row r="716" ht="23.25" customHeight="1">
      <c r="A716" s="17" t="n"/>
      <c r="B716" s="17" t="n"/>
      <c r="C716" s="17" t="n"/>
      <c r="D716" s="17" t="n"/>
      <c r="E716" s="17" t="n"/>
      <c r="F716" s="17" t="n"/>
      <c r="G716" s="17" t="n"/>
      <c r="H716" s="17" t="n"/>
      <c r="I716" s="17" t="n"/>
      <c r="J716" s="17" t="n"/>
      <c r="K716" s="17" t="n"/>
      <c r="L716" s="17" t="n"/>
      <c r="M716" s="17" t="n"/>
      <c r="N716" s="17" t="n"/>
      <c r="O716" s="17" t="n"/>
      <c r="P716" s="17" t="n"/>
      <c r="Q716" s="17" t="n"/>
      <c r="R716" s="17" t="n"/>
      <c r="S716" s="17" t="n"/>
      <c r="T716" s="17" t="n"/>
      <c r="U716" s="17" t="n"/>
      <c r="V716" s="17" t="n"/>
      <c r="W716" s="17" t="n"/>
      <c r="X716" s="17" t="n"/>
      <c r="Y716" s="17" t="n"/>
      <c r="Z716" s="17" t="n"/>
    </row>
    <row r="717" ht="23.25" customHeight="1">
      <c r="A717" s="17" t="n"/>
      <c r="B717" s="17" t="n"/>
      <c r="C717" s="17" t="n"/>
      <c r="D717" s="17" t="n"/>
      <c r="E717" s="17" t="n"/>
      <c r="F717" s="17" t="n"/>
      <c r="G717" s="17" t="n"/>
      <c r="H717" s="17" t="n"/>
      <c r="I717" s="17" t="n"/>
      <c r="J717" s="17" t="n"/>
      <c r="K717" s="17" t="n"/>
      <c r="L717" s="17" t="n"/>
      <c r="M717" s="17" t="n"/>
      <c r="N717" s="17" t="n"/>
      <c r="O717" s="17" t="n"/>
      <c r="P717" s="17" t="n"/>
      <c r="Q717" s="17" t="n"/>
      <c r="R717" s="17" t="n"/>
      <c r="S717" s="17" t="n"/>
      <c r="T717" s="17" t="n"/>
      <c r="U717" s="17" t="n"/>
      <c r="V717" s="17" t="n"/>
      <c r="W717" s="17" t="n"/>
      <c r="X717" s="17" t="n"/>
      <c r="Y717" s="17" t="n"/>
      <c r="Z717" s="17" t="n"/>
    </row>
    <row r="718" ht="23.25" customHeight="1">
      <c r="A718" s="17" t="n"/>
      <c r="B718" s="17" t="n"/>
      <c r="C718" s="17" t="n"/>
      <c r="D718" s="17" t="n"/>
      <c r="E718" s="17" t="n"/>
      <c r="F718" s="17" t="n"/>
      <c r="G718" s="17" t="n"/>
      <c r="H718" s="17" t="n"/>
      <c r="I718" s="17" t="n"/>
      <c r="J718" s="17" t="n"/>
      <c r="K718" s="17" t="n"/>
      <c r="L718" s="17" t="n"/>
      <c r="M718" s="17" t="n"/>
      <c r="N718" s="17" t="n"/>
      <c r="O718" s="17" t="n"/>
      <c r="P718" s="17" t="n"/>
      <c r="Q718" s="17" t="n"/>
      <c r="R718" s="17" t="n"/>
      <c r="S718" s="17" t="n"/>
      <c r="T718" s="17" t="n"/>
      <c r="U718" s="17" t="n"/>
      <c r="V718" s="17" t="n"/>
      <c r="W718" s="17" t="n"/>
      <c r="X718" s="17" t="n"/>
      <c r="Y718" s="17" t="n"/>
      <c r="Z718" s="17" t="n"/>
    </row>
    <row r="719" ht="23.25" customHeight="1">
      <c r="A719" s="17" t="n"/>
      <c r="B719" s="17" t="n"/>
      <c r="C719" s="17" t="n"/>
      <c r="D719" s="17" t="n"/>
      <c r="E719" s="17" t="n"/>
      <c r="F719" s="17" t="n"/>
      <c r="G719" s="17" t="n"/>
      <c r="H719" s="17" t="n"/>
      <c r="I719" s="17" t="n"/>
      <c r="J719" s="17" t="n"/>
      <c r="K719" s="17" t="n"/>
      <c r="L719" s="17" t="n"/>
      <c r="M719" s="17" t="n"/>
      <c r="N719" s="17" t="n"/>
      <c r="O719" s="17" t="n"/>
      <c r="P719" s="17" t="n"/>
      <c r="Q719" s="17" t="n"/>
      <c r="R719" s="17" t="n"/>
      <c r="S719" s="17" t="n"/>
      <c r="T719" s="17" t="n"/>
      <c r="U719" s="17" t="n"/>
      <c r="V719" s="17" t="n"/>
      <c r="W719" s="17" t="n"/>
      <c r="X719" s="17" t="n"/>
      <c r="Y719" s="17" t="n"/>
      <c r="Z719" s="17" t="n"/>
    </row>
    <row r="720" ht="23.25" customHeight="1">
      <c r="A720" s="17" t="n"/>
      <c r="B720" s="17" t="n"/>
      <c r="C720" s="17" t="n"/>
      <c r="D720" s="17" t="n"/>
      <c r="E720" s="17" t="n"/>
      <c r="F720" s="17" t="n"/>
      <c r="G720" s="17" t="n"/>
      <c r="H720" s="17" t="n"/>
      <c r="I720" s="17" t="n"/>
      <c r="J720" s="17" t="n"/>
      <c r="K720" s="17" t="n"/>
      <c r="L720" s="17" t="n"/>
      <c r="M720" s="17" t="n"/>
      <c r="N720" s="17" t="n"/>
      <c r="O720" s="17" t="n"/>
      <c r="P720" s="17" t="n"/>
      <c r="Q720" s="17" t="n"/>
      <c r="R720" s="17" t="n"/>
      <c r="S720" s="17" t="n"/>
      <c r="T720" s="17" t="n"/>
      <c r="U720" s="17" t="n"/>
      <c r="V720" s="17" t="n"/>
      <c r="W720" s="17" t="n"/>
      <c r="X720" s="17" t="n"/>
      <c r="Y720" s="17" t="n"/>
      <c r="Z720" s="17" t="n"/>
    </row>
    <row r="721" ht="23.25" customHeight="1">
      <c r="A721" s="17" t="n"/>
      <c r="B721" s="17" t="n"/>
      <c r="C721" s="17" t="n"/>
      <c r="D721" s="17" t="n"/>
      <c r="E721" s="17" t="n"/>
      <c r="F721" s="17" t="n"/>
      <c r="G721" s="17" t="n"/>
      <c r="H721" s="17" t="n"/>
      <c r="I721" s="17" t="n"/>
      <c r="J721" s="17" t="n"/>
      <c r="K721" s="17" t="n"/>
      <c r="L721" s="17" t="n"/>
      <c r="M721" s="17" t="n"/>
      <c r="N721" s="17" t="n"/>
      <c r="O721" s="17" t="n"/>
      <c r="P721" s="17" t="n"/>
      <c r="Q721" s="17" t="n"/>
      <c r="R721" s="17" t="n"/>
      <c r="S721" s="17" t="n"/>
      <c r="T721" s="17" t="n"/>
      <c r="U721" s="17" t="n"/>
      <c r="V721" s="17" t="n"/>
      <c r="W721" s="17" t="n"/>
      <c r="X721" s="17" t="n"/>
      <c r="Y721" s="17" t="n"/>
      <c r="Z721" s="17" t="n"/>
    </row>
    <row r="722" ht="23.25" customHeight="1">
      <c r="A722" s="17" t="n"/>
      <c r="B722" s="17" t="n"/>
      <c r="C722" s="17" t="n"/>
      <c r="D722" s="17" t="n"/>
      <c r="E722" s="17" t="n"/>
      <c r="F722" s="17" t="n"/>
      <c r="G722" s="17" t="n"/>
      <c r="H722" s="17" t="n"/>
      <c r="I722" s="17" t="n"/>
      <c r="J722" s="17" t="n"/>
      <c r="K722" s="17" t="n"/>
      <c r="L722" s="17" t="n"/>
      <c r="M722" s="17" t="n"/>
      <c r="N722" s="17" t="n"/>
      <c r="O722" s="17" t="n"/>
      <c r="P722" s="17" t="n"/>
      <c r="Q722" s="17" t="n"/>
      <c r="R722" s="17" t="n"/>
      <c r="S722" s="17" t="n"/>
      <c r="T722" s="17" t="n"/>
      <c r="U722" s="17" t="n"/>
      <c r="V722" s="17" t="n"/>
      <c r="W722" s="17" t="n"/>
      <c r="X722" s="17" t="n"/>
      <c r="Y722" s="17" t="n"/>
      <c r="Z722" s="17" t="n"/>
    </row>
    <row r="723" ht="23.25" customHeight="1">
      <c r="A723" s="17" t="n"/>
      <c r="B723" s="17" t="n"/>
      <c r="C723" s="17" t="n"/>
      <c r="D723" s="17" t="n"/>
      <c r="E723" s="17" t="n"/>
      <c r="F723" s="17" t="n"/>
      <c r="G723" s="17" t="n"/>
      <c r="H723" s="17" t="n"/>
      <c r="I723" s="17" t="n"/>
      <c r="J723" s="17" t="n"/>
      <c r="K723" s="17" t="n"/>
      <c r="L723" s="17" t="n"/>
      <c r="M723" s="17" t="n"/>
      <c r="N723" s="17" t="n"/>
      <c r="O723" s="17" t="n"/>
      <c r="P723" s="17" t="n"/>
      <c r="Q723" s="17" t="n"/>
      <c r="R723" s="17" t="n"/>
      <c r="S723" s="17" t="n"/>
      <c r="T723" s="17" t="n"/>
      <c r="U723" s="17" t="n"/>
      <c r="V723" s="17" t="n"/>
      <c r="W723" s="17" t="n"/>
      <c r="X723" s="17" t="n"/>
      <c r="Y723" s="17" t="n"/>
      <c r="Z723" s="17" t="n"/>
    </row>
    <row r="724" ht="23.25" customHeight="1">
      <c r="A724" s="17" t="n"/>
      <c r="B724" s="17" t="n"/>
      <c r="C724" s="17" t="n"/>
      <c r="D724" s="17" t="n"/>
      <c r="E724" s="17" t="n"/>
      <c r="F724" s="17" t="n"/>
      <c r="G724" s="17" t="n"/>
      <c r="H724" s="17" t="n"/>
      <c r="I724" s="17" t="n"/>
      <c r="J724" s="17" t="n"/>
      <c r="K724" s="17" t="n"/>
      <c r="L724" s="17" t="n"/>
      <c r="M724" s="17" t="n"/>
      <c r="N724" s="17" t="n"/>
      <c r="O724" s="17" t="n"/>
      <c r="P724" s="17" t="n"/>
      <c r="Q724" s="17" t="n"/>
      <c r="R724" s="17" t="n"/>
      <c r="S724" s="17" t="n"/>
      <c r="T724" s="17" t="n"/>
      <c r="U724" s="17" t="n"/>
      <c r="V724" s="17" t="n"/>
      <c r="W724" s="17" t="n"/>
      <c r="X724" s="17" t="n"/>
      <c r="Y724" s="17" t="n"/>
      <c r="Z724" s="17" t="n"/>
    </row>
    <row r="725" ht="23.25" customHeight="1">
      <c r="A725" s="17" t="n"/>
      <c r="B725" s="17" t="n"/>
      <c r="C725" s="17" t="n"/>
      <c r="D725" s="17" t="n"/>
      <c r="E725" s="17" t="n"/>
      <c r="F725" s="17" t="n"/>
      <c r="G725" s="17" t="n"/>
      <c r="H725" s="17" t="n"/>
      <c r="I725" s="17" t="n"/>
      <c r="J725" s="17" t="n"/>
      <c r="K725" s="17" t="n"/>
      <c r="L725" s="17" t="n"/>
      <c r="M725" s="17" t="n"/>
      <c r="N725" s="17" t="n"/>
      <c r="O725" s="17" t="n"/>
      <c r="P725" s="17" t="n"/>
      <c r="Q725" s="17" t="n"/>
      <c r="R725" s="17" t="n"/>
      <c r="S725" s="17" t="n"/>
      <c r="T725" s="17" t="n"/>
      <c r="U725" s="17" t="n"/>
      <c r="V725" s="17" t="n"/>
      <c r="W725" s="17" t="n"/>
      <c r="X725" s="17" t="n"/>
      <c r="Y725" s="17" t="n"/>
      <c r="Z725" s="17" t="n"/>
    </row>
    <row r="726" ht="23.25" customHeight="1">
      <c r="A726" s="17" t="n"/>
      <c r="B726" s="17" t="n"/>
      <c r="C726" s="17" t="n"/>
      <c r="D726" s="17" t="n"/>
      <c r="E726" s="17" t="n"/>
      <c r="F726" s="17" t="n"/>
      <c r="G726" s="17" t="n"/>
      <c r="H726" s="17" t="n"/>
      <c r="I726" s="17" t="n"/>
      <c r="J726" s="17" t="n"/>
      <c r="K726" s="17" t="n"/>
      <c r="L726" s="17" t="n"/>
      <c r="M726" s="17" t="n"/>
      <c r="N726" s="17" t="n"/>
      <c r="O726" s="17" t="n"/>
      <c r="P726" s="17" t="n"/>
      <c r="Q726" s="17" t="n"/>
      <c r="R726" s="17" t="n"/>
      <c r="S726" s="17" t="n"/>
      <c r="T726" s="17" t="n"/>
      <c r="U726" s="17" t="n"/>
      <c r="V726" s="17" t="n"/>
      <c r="W726" s="17" t="n"/>
      <c r="X726" s="17" t="n"/>
      <c r="Y726" s="17" t="n"/>
      <c r="Z726" s="17" t="n"/>
    </row>
    <row r="727" ht="23.25" customHeight="1">
      <c r="A727" s="17" t="n"/>
      <c r="B727" s="17" t="n"/>
      <c r="C727" s="17" t="n"/>
      <c r="D727" s="17" t="n"/>
      <c r="E727" s="17" t="n"/>
      <c r="F727" s="17" t="n"/>
      <c r="G727" s="17" t="n"/>
      <c r="H727" s="17" t="n"/>
      <c r="I727" s="17" t="n"/>
      <c r="J727" s="17" t="n"/>
      <c r="K727" s="17" t="n"/>
      <c r="L727" s="17" t="n"/>
      <c r="M727" s="17" t="n"/>
      <c r="N727" s="17" t="n"/>
      <c r="O727" s="17" t="n"/>
      <c r="P727" s="17" t="n"/>
      <c r="Q727" s="17" t="n"/>
      <c r="R727" s="17" t="n"/>
      <c r="S727" s="17" t="n"/>
      <c r="T727" s="17" t="n"/>
      <c r="U727" s="17" t="n"/>
      <c r="V727" s="17" t="n"/>
      <c r="W727" s="17" t="n"/>
      <c r="X727" s="17" t="n"/>
      <c r="Y727" s="17" t="n"/>
      <c r="Z727" s="17" t="n"/>
    </row>
    <row r="728" ht="23.25" customHeight="1">
      <c r="A728" s="17" t="n"/>
      <c r="B728" s="17" t="n"/>
      <c r="C728" s="17" t="n"/>
      <c r="D728" s="17" t="n"/>
      <c r="E728" s="17" t="n"/>
      <c r="F728" s="17" t="n"/>
      <c r="G728" s="17" t="n"/>
      <c r="H728" s="17" t="n"/>
      <c r="I728" s="17" t="n"/>
      <c r="J728" s="17" t="n"/>
      <c r="K728" s="17" t="n"/>
      <c r="L728" s="17" t="n"/>
      <c r="M728" s="17" t="n"/>
      <c r="N728" s="17" t="n"/>
      <c r="O728" s="17" t="n"/>
      <c r="P728" s="17" t="n"/>
      <c r="Q728" s="17" t="n"/>
      <c r="R728" s="17" t="n"/>
      <c r="S728" s="17" t="n"/>
      <c r="T728" s="17" t="n"/>
      <c r="U728" s="17" t="n"/>
      <c r="V728" s="17" t="n"/>
      <c r="W728" s="17" t="n"/>
      <c r="X728" s="17" t="n"/>
      <c r="Y728" s="17" t="n"/>
      <c r="Z728" s="17" t="n"/>
    </row>
    <row r="729" ht="23.25" customHeight="1">
      <c r="A729" s="17" t="n"/>
      <c r="B729" s="17" t="n"/>
      <c r="C729" s="17" t="n"/>
      <c r="D729" s="17" t="n"/>
      <c r="E729" s="17" t="n"/>
      <c r="F729" s="17" t="n"/>
      <c r="G729" s="17" t="n"/>
      <c r="H729" s="17" t="n"/>
      <c r="I729" s="17" t="n"/>
      <c r="J729" s="17" t="n"/>
      <c r="K729" s="17" t="n"/>
      <c r="L729" s="17" t="n"/>
      <c r="M729" s="17" t="n"/>
      <c r="N729" s="17" t="n"/>
      <c r="O729" s="17" t="n"/>
      <c r="P729" s="17" t="n"/>
      <c r="Q729" s="17" t="n"/>
      <c r="R729" s="17" t="n"/>
      <c r="S729" s="17" t="n"/>
      <c r="T729" s="17" t="n"/>
      <c r="U729" s="17" t="n"/>
      <c r="V729" s="17" t="n"/>
      <c r="W729" s="17" t="n"/>
      <c r="X729" s="17" t="n"/>
      <c r="Y729" s="17" t="n"/>
      <c r="Z729" s="17" t="n"/>
    </row>
    <row r="730" ht="23.25" customHeight="1">
      <c r="A730" s="17" t="n"/>
      <c r="B730" s="17" t="n"/>
      <c r="C730" s="17" t="n"/>
      <c r="D730" s="17" t="n"/>
      <c r="E730" s="17" t="n"/>
      <c r="F730" s="17" t="n"/>
      <c r="G730" s="17" t="n"/>
      <c r="H730" s="17" t="n"/>
      <c r="I730" s="17" t="n"/>
      <c r="J730" s="17" t="n"/>
      <c r="K730" s="17" t="n"/>
      <c r="L730" s="17" t="n"/>
      <c r="M730" s="17" t="n"/>
      <c r="N730" s="17" t="n"/>
      <c r="O730" s="17" t="n"/>
      <c r="P730" s="17" t="n"/>
      <c r="Q730" s="17" t="n"/>
      <c r="R730" s="17" t="n"/>
      <c r="S730" s="17" t="n"/>
      <c r="T730" s="17" t="n"/>
      <c r="U730" s="17" t="n"/>
      <c r="V730" s="17" t="n"/>
      <c r="W730" s="17" t="n"/>
      <c r="X730" s="17" t="n"/>
      <c r="Y730" s="17" t="n"/>
      <c r="Z730" s="17" t="n"/>
    </row>
    <row r="731" ht="23.25" customHeight="1">
      <c r="A731" s="17" t="n"/>
      <c r="B731" s="17" t="n"/>
      <c r="C731" s="17" t="n"/>
      <c r="D731" s="17" t="n"/>
      <c r="E731" s="17" t="n"/>
      <c r="F731" s="17" t="n"/>
      <c r="G731" s="17" t="n"/>
      <c r="H731" s="17" t="n"/>
      <c r="I731" s="17" t="n"/>
      <c r="J731" s="17" t="n"/>
      <c r="K731" s="17" t="n"/>
      <c r="L731" s="17" t="n"/>
      <c r="M731" s="17" t="n"/>
      <c r="N731" s="17" t="n"/>
      <c r="O731" s="17" t="n"/>
      <c r="P731" s="17" t="n"/>
      <c r="Q731" s="17" t="n"/>
      <c r="R731" s="17" t="n"/>
      <c r="S731" s="17" t="n"/>
      <c r="T731" s="17" t="n"/>
      <c r="U731" s="17" t="n"/>
      <c r="V731" s="17" t="n"/>
      <c r="W731" s="17" t="n"/>
      <c r="X731" s="17" t="n"/>
      <c r="Y731" s="17" t="n"/>
      <c r="Z731" s="17" t="n"/>
    </row>
    <row r="732" ht="23.25" customHeight="1">
      <c r="A732" s="17" t="n"/>
      <c r="B732" s="17" t="n"/>
      <c r="C732" s="17" t="n"/>
      <c r="D732" s="17" t="n"/>
      <c r="E732" s="17" t="n"/>
      <c r="F732" s="17" t="n"/>
      <c r="G732" s="17" t="n"/>
      <c r="H732" s="17" t="n"/>
      <c r="I732" s="17" t="n"/>
      <c r="J732" s="17" t="n"/>
      <c r="K732" s="17" t="n"/>
      <c r="L732" s="17" t="n"/>
      <c r="M732" s="17" t="n"/>
      <c r="N732" s="17" t="n"/>
      <c r="O732" s="17" t="n"/>
      <c r="P732" s="17" t="n"/>
      <c r="Q732" s="17" t="n"/>
      <c r="R732" s="17" t="n"/>
      <c r="S732" s="17" t="n"/>
      <c r="T732" s="17" t="n"/>
      <c r="U732" s="17" t="n"/>
      <c r="V732" s="17" t="n"/>
      <c r="W732" s="17" t="n"/>
      <c r="X732" s="17" t="n"/>
      <c r="Y732" s="17" t="n"/>
      <c r="Z732" s="17" t="n"/>
    </row>
    <row r="733" ht="23.25" customHeight="1">
      <c r="A733" s="17" t="n"/>
      <c r="B733" s="17" t="n"/>
      <c r="C733" s="17" t="n"/>
      <c r="D733" s="17" t="n"/>
      <c r="E733" s="17" t="n"/>
      <c r="F733" s="17" t="n"/>
      <c r="G733" s="17" t="n"/>
      <c r="H733" s="17" t="n"/>
      <c r="I733" s="17" t="n"/>
      <c r="J733" s="17" t="n"/>
      <c r="K733" s="17" t="n"/>
      <c r="L733" s="17" t="n"/>
      <c r="M733" s="17" t="n"/>
      <c r="N733" s="17" t="n"/>
      <c r="O733" s="17" t="n"/>
      <c r="P733" s="17" t="n"/>
      <c r="Q733" s="17" t="n"/>
      <c r="R733" s="17" t="n"/>
      <c r="S733" s="17" t="n"/>
      <c r="T733" s="17" t="n"/>
      <c r="U733" s="17" t="n"/>
      <c r="V733" s="17" t="n"/>
      <c r="W733" s="17" t="n"/>
      <c r="X733" s="17" t="n"/>
      <c r="Y733" s="17" t="n"/>
      <c r="Z733" s="17" t="n"/>
    </row>
    <row r="734" ht="23.25" customHeight="1">
      <c r="A734" s="17" t="n"/>
      <c r="B734" s="17" t="n"/>
      <c r="C734" s="17" t="n"/>
      <c r="D734" s="17" t="n"/>
      <c r="E734" s="17" t="n"/>
      <c r="F734" s="17" t="n"/>
      <c r="G734" s="17" t="n"/>
      <c r="H734" s="17" t="n"/>
      <c r="I734" s="17" t="n"/>
      <c r="J734" s="17" t="n"/>
      <c r="K734" s="17" t="n"/>
      <c r="L734" s="17" t="n"/>
      <c r="M734" s="17" t="n"/>
      <c r="N734" s="17" t="n"/>
      <c r="O734" s="17" t="n"/>
      <c r="P734" s="17" t="n"/>
      <c r="Q734" s="17" t="n"/>
      <c r="R734" s="17" t="n"/>
      <c r="S734" s="17" t="n"/>
      <c r="T734" s="17" t="n"/>
      <c r="U734" s="17" t="n"/>
      <c r="V734" s="17" t="n"/>
      <c r="W734" s="17" t="n"/>
      <c r="X734" s="17" t="n"/>
      <c r="Y734" s="17" t="n"/>
      <c r="Z734" s="17" t="n"/>
    </row>
    <row r="735" ht="23.25" customHeight="1">
      <c r="A735" s="17" t="n"/>
      <c r="B735" s="17" t="n"/>
      <c r="C735" s="17" t="n"/>
      <c r="D735" s="17" t="n"/>
      <c r="E735" s="17" t="n"/>
      <c r="F735" s="17" t="n"/>
      <c r="G735" s="17" t="n"/>
      <c r="H735" s="17" t="n"/>
      <c r="I735" s="17" t="n"/>
      <c r="J735" s="17" t="n"/>
      <c r="K735" s="17" t="n"/>
      <c r="L735" s="17" t="n"/>
      <c r="M735" s="17" t="n"/>
      <c r="N735" s="17" t="n"/>
      <c r="O735" s="17" t="n"/>
      <c r="P735" s="17" t="n"/>
      <c r="Q735" s="17" t="n"/>
      <c r="R735" s="17" t="n"/>
      <c r="S735" s="17" t="n"/>
      <c r="T735" s="17" t="n"/>
      <c r="U735" s="17" t="n"/>
      <c r="V735" s="17" t="n"/>
      <c r="W735" s="17" t="n"/>
      <c r="X735" s="17" t="n"/>
      <c r="Y735" s="17" t="n"/>
      <c r="Z735" s="17" t="n"/>
    </row>
    <row r="736" ht="23.25" customHeight="1">
      <c r="A736" s="17" t="n"/>
      <c r="B736" s="17" t="n"/>
      <c r="C736" s="17" t="n"/>
      <c r="D736" s="17" t="n"/>
      <c r="E736" s="17" t="n"/>
      <c r="F736" s="17" t="n"/>
      <c r="G736" s="17" t="n"/>
      <c r="H736" s="17" t="n"/>
      <c r="I736" s="17" t="n"/>
      <c r="J736" s="17" t="n"/>
      <c r="K736" s="17" t="n"/>
      <c r="L736" s="17" t="n"/>
      <c r="M736" s="17" t="n"/>
      <c r="N736" s="17" t="n"/>
      <c r="O736" s="17" t="n"/>
      <c r="P736" s="17" t="n"/>
      <c r="Q736" s="17" t="n"/>
      <c r="R736" s="17" t="n"/>
      <c r="S736" s="17" t="n"/>
      <c r="T736" s="17" t="n"/>
      <c r="U736" s="17" t="n"/>
      <c r="V736" s="17" t="n"/>
      <c r="W736" s="17" t="n"/>
      <c r="X736" s="17" t="n"/>
      <c r="Y736" s="17" t="n"/>
      <c r="Z736" s="17" t="n"/>
    </row>
    <row r="737" ht="23.25" customHeight="1">
      <c r="A737" s="17" t="n"/>
      <c r="B737" s="17" t="n"/>
      <c r="C737" s="17" t="n"/>
      <c r="D737" s="17" t="n"/>
      <c r="E737" s="17" t="n"/>
      <c r="F737" s="17" t="n"/>
      <c r="G737" s="17" t="n"/>
      <c r="H737" s="17" t="n"/>
      <c r="I737" s="17" t="n"/>
      <c r="J737" s="17" t="n"/>
      <c r="K737" s="17" t="n"/>
      <c r="L737" s="17" t="n"/>
      <c r="M737" s="17" t="n"/>
      <c r="N737" s="17" t="n"/>
      <c r="O737" s="17" t="n"/>
      <c r="P737" s="17" t="n"/>
      <c r="Q737" s="17" t="n"/>
      <c r="R737" s="17" t="n"/>
      <c r="S737" s="17" t="n"/>
      <c r="T737" s="17" t="n"/>
      <c r="U737" s="17" t="n"/>
      <c r="V737" s="17" t="n"/>
      <c r="W737" s="17" t="n"/>
      <c r="X737" s="17" t="n"/>
      <c r="Y737" s="17" t="n"/>
      <c r="Z737" s="17" t="n"/>
    </row>
    <row r="738" ht="23.25" customHeight="1">
      <c r="A738" s="17" t="n"/>
      <c r="B738" s="17" t="n"/>
      <c r="C738" s="17" t="n"/>
      <c r="D738" s="17" t="n"/>
      <c r="E738" s="17" t="n"/>
      <c r="F738" s="17" t="n"/>
      <c r="G738" s="17" t="n"/>
      <c r="H738" s="17" t="n"/>
      <c r="I738" s="17" t="n"/>
      <c r="J738" s="17" t="n"/>
      <c r="K738" s="17" t="n"/>
      <c r="L738" s="17" t="n"/>
      <c r="M738" s="17" t="n"/>
      <c r="N738" s="17" t="n"/>
      <c r="O738" s="17" t="n"/>
      <c r="P738" s="17" t="n"/>
      <c r="Q738" s="17" t="n"/>
      <c r="R738" s="17" t="n"/>
      <c r="S738" s="17" t="n"/>
      <c r="T738" s="17" t="n"/>
      <c r="U738" s="17" t="n"/>
      <c r="V738" s="17" t="n"/>
      <c r="W738" s="17" t="n"/>
      <c r="X738" s="17" t="n"/>
      <c r="Y738" s="17" t="n"/>
      <c r="Z738" s="17" t="n"/>
    </row>
    <row r="739" ht="23.25" customHeight="1">
      <c r="A739" s="17" t="n"/>
      <c r="B739" s="17" t="n"/>
      <c r="C739" s="17" t="n"/>
      <c r="D739" s="17" t="n"/>
      <c r="E739" s="17" t="n"/>
      <c r="F739" s="17" t="n"/>
      <c r="G739" s="17" t="n"/>
      <c r="H739" s="17" t="n"/>
      <c r="I739" s="17" t="n"/>
      <c r="J739" s="17" t="n"/>
      <c r="K739" s="17" t="n"/>
      <c r="L739" s="17" t="n"/>
      <c r="M739" s="17" t="n"/>
      <c r="N739" s="17" t="n"/>
      <c r="O739" s="17" t="n"/>
      <c r="P739" s="17" t="n"/>
      <c r="Q739" s="17" t="n"/>
      <c r="R739" s="17" t="n"/>
      <c r="S739" s="17" t="n"/>
      <c r="T739" s="17" t="n"/>
      <c r="U739" s="17" t="n"/>
      <c r="V739" s="17" t="n"/>
      <c r="W739" s="17" t="n"/>
      <c r="X739" s="17" t="n"/>
      <c r="Y739" s="17" t="n"/>
      <c r="Z739" s="17" t="n"/>
    </row>
    <row r="740" ht="23.25" customHeight="1">
      <c r="A740" s="17" t="n"/>
      <c r="B740" s="17" t="n"/>
      <c r="C740" s="17" t="n"/>
      <c r="D740" s="17" t="n"/>
      <c r="E740" s="17" t="n"/>
      <c r="F740" s="17" t="n"/>
      <c r="G740" s="17" t="n"/>
      <c r="H740" s="17" t="n"/>
      <c r="I740" s="17" t="n"/>
      <c r="J740" s="17" t="n"/>
      <c r="K740" s="17" t="n"/>
      <c r="L740" s="17" t="n"/>
      <c r="M740" s="17" t="n"/>
      <c r="N740" s="17" t="n"/>
      <c r="O740" s="17" t="n"/>
      <c r="P740" s="17" t="n"/>
      <c r="Q740" s="17" t="n"/>
      <c r="R740" s="17" t="n"/>
      <c r="S740" s="17" t="n"/>
      <c r="T740" s="17" t="n"/>
      <c r="U740" s="17" t="n"/>
      <c r="V740" s="17" t="n"/>
      <c r="W740" s="17" t="n"/>
      <c r="X740" s="17" t="n"/>
      <c r="Y740" s="17" t="n"/>
      <c r="Z740" s="17" t="n"/>
    </row>
    <row r="741" ht="23.25" customHeight="1">
      <c r="A741" s="17" t="n"/>
      <c r="B741" s="17" t="n"/>
      <c r="C741" s="17" t="n"/>
      <c r="D741" s="17" t="n"/>
      <c r="E741" s="17" t="n"/>
      <c r="F741" s="17" t="n"/>
      <c r="G741" s="17" t="n"/>
      <c r="H741" s="17" t="n"/>
      <c r="I741" s="17" t="n"/>
      <c r="J741" s="17" t="n"/>
      <c r="K741" s="17" t="n"/>
      <c r="L741" s="17" t="n"/>
      <c r="M741" s="17" t="n"/>
      <c r="N741" s="17" t="n"/>
      <c r="O741" s="17" t="n"/>
      <c r="P741" s="17" t="n"/>
      <c r="Q741" s="17" t="n"/>
      <c r="R741" s="17" t="n"/>
      <c r="S741" s="17" t="n"/>
      <c r="T741" s="17" t="n"/>
      <c r="U741" s="17" t="n"/>
      <c r="V741" s="17" t="n"/>
      <c r="W741" s="17" t="n"/>
      <c r="X741" s="17" t="n"/>
      <c r="Y741" s="17" t="n"/>
      <c r="Z741" s="17" t="n"/>
    </row>
    <row r="742" ht="23.25" customHeight="1">
      <c r="A742" s="17" t="n"/>
      <c r="B742" s="17" t="n"/>
      <c r="C742" s="17" t="n"/>
      <c r="D742" s="17" t="n"/>
      <c r="E742" s="17" t="n"/>
      <c r="F742" s="17" t="n"/>
      <c r="G742" s="17" t="n"/>
      <c r="H742" s="17" t="n"/>
      <c r="I742" s="17" t="n"/>
      <c r="J742" s="17" t="n"/>
      <c r="K742" s="17" t="n"/>
      <c r="L742" s="17" t="n"/>
      <c r="M742" s="17" t="n"/>
      <c r="N742" s="17" t="n"/>
      <c r="O742" s="17" t="n"/>
      <c r="P742" s="17" t="n"/>
      <c r="Q742" s="17" t="n"/>
      <c r="R742" s="17" t="n"/>
      <c r="S742" s="17" t="n"/>
      <c r="T742" s="17" t="n"/>
      <c r="U742" s="17" t="n"/>
      <c r="V742" s="17" t="n"/>
      <c r="W742" s="17" t="n"/>
      <c r="X742" s="17" t="n"/>
      <c r="Y742" s="17" t="n"/>
      <c r="Z742" s="17" t="n"/>
    </row>
    <row r="743" ht="23.25" customHeight="1">
      <c r="A743" s="17" t="n"/>
      <c r="B743" s="17" t="n"/>
      <c r="C743" s="17" t="n"/>
      <c r="D743" s="17" t="n"/>
      <c r="E743" s="17" t="n"/>
      <c r="F743" s="17" t="n"/>
      <c r="G743" s="17" t="n"/>
      <c r="H743" s="17" t="n"/>
      <c r="I743" s="17" t="n"/>
      <c r="J743" s="17" t="n"/>
      <c r="K743" s="17" t="n"/>
      <c r="L743" s="17" t="n"/>
      <c r="M743" s="17" t="n"/>
      <c r="N743" s="17" t="n"/>
      <c r="O743" s="17" t="n"/>
      <c r="P743" s="17" t="n"/>
      <c r="Q743" s="17" t="n"/>
      <c r="R743" s="17" t="n"/>
      <c r="S743" s="17" t="n"/>
      <c r="T743" s="17" t="n"/>
      <c r="U743" s="17" t="n"/>
      <c r="V743" s="17" t="n"/>
      <c r="W743" s="17" t="n"/>
      <c r="X743" s="17" t="n"/>
      <c r="Y743" s="17" t="n"/>
      <c r="Z743" s="17" t="n"/>
    </row>
    <row r="744" ht="23.25" customHeight="1">
      <c r="A744" s="17" t="n"/>
      <c r="B744" s="17" t="n"/>
      <c r="C744" s="17" t="n"/>
      <c r="D744" s="17" t="n"/>
      <c r="E744" s="17" t="n"/>
      <c r="F744" s="17" t="n"/>
      <c r="G744" s="17" t="n"/>
      <c r="H744" s="17" t="n"/>
      <c r="I744" s="17" t="n"/>
      <c r="J744" s="17" t="n"/>
      <c r="K744" s="17" t="n"/>
      <c r="L744" s="17" t="n"/>
      <c r="M744" s="17" t="n"/>
      <c r="N744" s="17" t="n"/>
      <c r="O744" s="17" t="n"/>
      <c r="P744" s="17" t="n"/>
      <c r="Q744" s="17" t="n"/>
      <c r="R744" s="17" t="n"/>
      <c r="S744" s="17" t="n"/>
      <c r="T744" s="17" t="n"/>
      <c r="U744" s="17" t="n"/>
      <c r="V744" s="17" t="n"/>
      <c r="W744" s="17" t="n"/>
      <c r="X744" s="17" t="n"/>
      <c r="Y744" s="17" t="n"/>
      <c r="Z744" s="17" t="n"/>
    </row>
    <row r="745" ht="23.25" customHeight="1">
      <c r="A745" s="17" t="n"/>
      <c r="B745" s="17" t="n"/>
      <c r="C745" s="17" t="n"/>
      <c r="D745" s="17" t="n"/>
      <c r="E745" s="17" t="n"/>
      <c r="F745" s="17" t="n"/>
      <c r="G745" s="17" t="n"/>
      <c r="H745" s="17" t="n"/>
      <c r="I745" s="17" t="n"/>
      <c r="J745" s="17" t="n"/>
      <c r="K745" s="17" t="n"/>
      <c r="L745" s="17" t="n"/>
      <c r="M745" s="17" t="n"/>
      <c r="N745" s="17" t="n"/>
      <c r="O745" s="17" t="n"/>
      <c r="P745" s="17" t="n"/>
      <c r="Q745" s="17" t="n"/>
      <c r="R745" s="17" t="n"/>
      <c r="S745" s="17" t="n"/>
      <c r="T745" s="17" t="n"/>
      <c r="U745" s="17" t="n"/>
      <c r="V745" s="17" t="n"/>
      <c r="W745" s="17" t="n"/>
      <c r="X745" s="17" t="n"/>
      <c r="Y745" s="17" t="n"/>
      <c r="Z745" s="17" t="n"/>
    </row>
    <row r="746" ht="23.25" customHeight="1">
      <c r="A746" s="17" t="n"/>
      <c r="B746" s="17" t="n"/>
      <c r="C746" s="17" t="n"/>
      <c r="D746" s="17" t="n"/>
      <c r="E746" s="17" t="n"/>
      <c r="F746" s="17" t="n"/>
      <c r="G746" s="17" t="n"/>
      <c r="H746" s="17" t="n"/>
      <c r="I746" s="17" t="n"/>
      <c r="J746" s="17" t="n"/>
      <c r="K746" s="17" t="n"/>
      <c r="L746" s="17" t="n"/>
      <c r="M746" s="17" t="n"/>
      <c r="N746" s="17" t="n"/>
      <c r="O746" s="17" t="n"/>
      <c r="P746" s="17" t="n"/>
      <c r="Q746" s="17" t="n"/>
      <c r="R746" s="17" t="n"/>
      <c r="S746" s="17" t="n"/>
      <c r="T746" s="17" t="n"/>
      <c r="U746" s="17" t="n"/>
      <c r="V746" s="17" t="n"/>
      <c r="W746" s="17" t="n"/>
      <c r="X746" s="17" t="n"/>
      <c r="Y746" s="17" t="n"/>
      <c r="Z746" s="17" t="n"/>
    </row>
    <row r="747" ht="23.25" customHeight="1">
      <c r="A747" s="17" t="n"/>
      <c r="B747" s="17" t="n"/>
      <c r="C747" s="17" t="n"/>
      <c r="D747" s="17" t="n"/>
      <c r="E747" s="17" t="n"/>
      <c r="F747" s="17" t="n"/>
      <c r="G747" s="17" t="n"/>
      <c r="H747" s="17" t="n"/>
      <c r="I747" s="17" t="n"/>
      <c r="J747" s="17" t="n"/>
      <c r="K747" s="17" t="n"/>
      <c r="L747" s="17" t="n"/>
      <c r="M747" s="17" t="n"/>
      <c r="N747" s="17" t="n"/>
      <c r="O747" s="17" t="n"/>
      <c r="P747" s="17" t="n"/>
      <c r="Q747" s="17" t="n"/>
      <c r="R747" s="17" t="n"/>
      <c r="S747" s="17" t="n"/>
      <c r="T747" s="17" t="n"/>
      <c r="U747" s="17" t="n"/>
      <c r="V747" s="17" t="n"/>
      <c r="W747" s="17" t="n"/>
      <c r="X747" s="17" t="n"/>
      <c r="Y747" s="17" t="n"/>
      <c r="Z747" s="17" t="n"/>
    </row>
    <row r="748" ht="23.25" customHeight="1">
      <c r="A748" s="17" t="n"/>
      <c r="B748" s="17" t="n"/>
      <c r="C748" s="17" t="n"/>
      <c r="D748" s="17" t="n"/>
      <c r="E748" s="17" t="n"/>
      <c r="F748" s="17" t="n"/>
      <c r="G748" s="17" t="n"/>
      <c r="H748" s="17" t="n"/>
      <c r="I748" s="17" t="n"/>
      <c r="J748" s="17" t="n"/>
      <c r="K748" s="17" t="n"/>
      <c r="L748" s="17" t="n"/>
      <c r="M748" s="17" t="n"/>
      <c r="N748" s="17" t="n"/>
      <c r="O748" s="17" t="n"/>
      <c r="P748" s="17" t="n"/>
      <c r="Q748" s="17" t="n"/>
      <c r="R748" s="17" t="n"/>
      <c r="S748" s="17" t="n"/>
      <c r="T748" s="17" t="n"/>
      <c r="U748" s="17" t="n"/>
      <c r="V748" s="17" t="n"/>
      <c r="W748" s="17" t="n"/>
      <c r="X748" s="17" t="n"/>
      <c r="Y748" s="17" t="n"/>
      <c r="Z748" s="17" t="n"/>
    </row>
    <row r="749" ht="23.25" customHeight="1">
      <c r="A749" s="17" t="n"/>
      <c r="B749" s="17" t="n"/>
      <c r="C749" s="17" t="n"/>
      <c r="D749" s="17" t="n"/>
      <c r="E749" s="17" t="n"/>
      <c r="F749" s="17" t="n"/>
      <c r="G749" s="17" t="n"/>
      <c r="H749" s="17" t="n"/>
      <c r="I749" s="17" t="n"/>
      <c r="J749" s="17" t="n"/>
      <c r="K749" s="17" t="n"/>
      <c r="L749" s="17" t="n"/>
      <c r="M749" s="17" t="n"/>
      <c r="N749" s="17" t="n"/>
      <c r="O749" s="17" t="n"/>
      <c r="P749" s="17" t="n"/>
      <c r="Q749" s="17" t="n"/>
      <c r="R749" s="17" t="n"/>
      <c r="S749" s="17" t="n"/>
      <c r="T749" s="17" t="n"/>
      <c r="U749" s="17" t="n"/>
      <c r="V749" s="17" t="n"/>
      <c r="W749" s="17" t="n"/>
      <c r="X749" s="17" t="n"/>
      <c r="Y749" s="17" t="n"/>
      <c r="Z749" s="17" t="n"/>
    </row>
    <row r="750" ht="23.25" customHeight="1">
      <c r="A750" s="17" t="n"/>
      <c r="B750" s="17" t="n"/>
      <c r="C750" s="17" t="n"/>
      <c r="D750" s="17" t="n"/>
      <c r="E750" s="17" t="n"/>
      <c r="F750" s="17" t="n"/>
      <c r="G750" s="17" t="n"/>
      <c r="H750" s="17" t="n"/>
      <c r="I750" s="17" t="n"/>
      <c r="J750" s="17" t="n"/>
      <c r="K750" s="17" t="n"/>
      <c r="L750" s="17" t="n"/>
      <c r="M750" s="17" t="n"/>
      <c r="N750" s="17" t="n"/>
      <c r="O750" s="17" t="n"/>
      <c r="P750" s="17" t="n"/>
      <c r="Q750" s="17" t="n"/>
      <c r="R750" s="17" t="n"/>
      <c r="S750" s="17" t="n"/>
      <c r="T750" s="17" t="n"/>
      <c r="U750" s="17" t="n"/>
      <c r="V750" s="17" t="n"/>
      <c r="W750" s="17" t="n"/>
      <c r="X750" s="17" t="n"/>
      <c r="Y750" s="17" t="n"/>
      <c r="Z750" s="17" t="n"/>
    </row>
    <row r="751" ht="23.25" customHeight="1">
      <c r="A751" s="17" t="n"/>
      <c r="B751" s="17" t="n"/>
      <c r="C751" s="17" t="n"/>
      <c r="D751" s="17" t="n"/>
      <c r="E751" s="17" t="n"/>
      <c r="F751" s="17" t="n"/>
      <c r="G751" s="17" t="n"/>
      <c r="H751" s="17" t="n"/>
      <c r="I751" s="17" t="n"/>
      <c r="J751" s="17" t="n"/>
      <c r="K751" s="17" t="n"/>
      <c r="L751" s="17" t="n"/>
      <c r="M751" s="17" t="n"/>
      <c r="N751" s="17" t="n"/>
      <c r="O751" s="17" t="n"/>
      <c r="P751" s="17" t="n"/>
      <c r="Q751" s="17" t="n"/>
      <c r="R751" s="17" t="n"/>
      <c r="S751" s="17" t="n"/>
      <c r="T751" s="17" t="n"/>
      <c r="U751" s="17" t="n"/>
      <c r="V751" s="17" t="n"/>
      <c r="W751" s="17" t="n"/>
      <c r="X751" s="17" t="n"/>
      <c r="Y751" s="17" t="n"/>
      <c r="Z751" s="17" t="n"/>
    </row>
    <row r="752" ht="23.25" customHeight="1">
      <c r="A752" s="17" t="n"/>
      <c r="B752" s="17" t="n"/>
      <c r="C752" s="17" t="n"/>
      <c r="D752" s="17" t="n"/>
      <c r="E752" s="17" t="n"/>
      <c r="F752" s="17" t="n"/>
      <c r="G752" s="17" t="n"/>
      <c r="H752" s="17" t="n"/>
      <c r="I752" s="17" t="n"/>
      <c r="J752" s="17" t="n"/>
      <c r="K752" s="17" t="n"/>
      <c r="L752" s="17" t="n"/>
      <c r="M752" s="17" t="n"/>
      <c r="N752" s="17" t="n"/>
      <c r="O752" s="17" t="n"/>
      <c r="P752" s="17" t="n"/>
      <c r="Q752" s="17" t="n"/>
      <c r="R752" s="17" t="n"/>
      <c r="S752" s="17" t="n"/>
      <c r="T752" s="17" t="n"/>
      <c r="U752" s="17" t="n"/>
      <c r="V752" s="17" t="n"/>
      <c r="W752" s="17" t="n"/>
      <c r="X752" s="17" t="n"/>
      <c r="Y752" s="17" t="n"/>
      <c r="Z752" s="17" t="n"/>
    </row>
    <row r="753" ht="23.25" customHeight="1">
      <c r="A753" s="17" t="n"/>
      <c r="B753" s="17" t="n"/>
      <c r="C753" s="17" t="n"/>
      <c r="D753" s="17" t="n"/>
      <c r="E753" s="17" t="n"/>
      <c r="F753" s="17" t="n"/>
      <c r="G753" s="17" t="n"/>
      <c r="H753" s="17" t="n"/>
      <c r="I753" s="17" t="n"/>
      <c r="J753" s="17" t="n"/>
      <c r="K753" s="17" t="n"/>
      <c r="L753" s="17" t="n"/>
      <c r="M753" s="17" t="n"/>
      <c r="N753" s="17" t="n"/>
      <c r="O753" s="17" t="n"/>
      <c r="P753" s="17" t="n"/>
      <c r="Q753" s="17" t="n"/>
      <c r="R753" s="17" t="n"/>
      <c r="S753" s="17" t="n"/>
      <c r="T753" s="17" t="n"/>
      <c r="U753" s="17" t="n"/>
      <c r="V753" s="17" t="n"/>
      <c r="W753" s="17" t="n"/>
      <c r="X753" s="17" t="n"/>
      <c r="Y753" s="17" t="n"/>
      <c r="Z753" s="17" t="n"/>
    </row>
    <row r="754" ht="23.25" customHeight="1">
      <c r="A754" s="17" t="n"/>
      <c r="B754" s="17" t="n"/>
      <c r="C754" s="17" t="n"/>
      <c r="D754" s="17" t="n"/>
      <c r="E754" s="17" t="n"/>
      <c r="F754" s="17" t="n"/>
      <c r="G754" s="17" t="n"/>
      <c r="H754" s="17" t="n"/>
      <c r="I754" s="17" t="n"/>
      <c r="J754" s="17" t="n"/>
      <c r="K754" s="17" t="n"/>
      <c r="L754" s="17" t="n"/>
      <c r="M754" s="17" t="n"/>
      <c r="N754" s="17" t="n"/>
      <c r="O754" s="17" t="n"/>
      <c r="P754" s="17" t="n"/>
      <c r="Q754" s="17" t="n"/>
      <c r="R754" s="17" t="n"/>
      <c r="S754" s="17" t="n"/>
      <c r="T754" s="17" t="n"/>
      <c r="U754" s="17" t="n"/>
      <c r="V754" s="17" t="n"/>
      <c r="W754" s="17" t="n"/>
      <c r="X754" s="17" t="n"/>
      <c r="Y754" s="17" t="n"/>
      <c r="Z754" s="17" t="n"/>
    </row>
    <row r="755" ht="23.25" customHeight="1">
      <c r="A755" s="17" t="n"/>
      <c r="B755" s="17" t="n"/>
      <c r="C755" s="17" t="n"/>
      <c r="D755" s="17" t="n"/>
      <c r="E755" s="17" t="n"/>
      <c r="F755" s="17" t="n"/>
      <c r="G755" s="17" t="n"/>
      <c r="H755" s="17" t="n"/>
      <c r="I755" s="17" t="n"/>
      <c r="J755" s="17" t="n"/>
      <c r="K755" s="17" t="n"/>
      <c r="L755" s="17" t="n"/>
      <c r="M755" s="17" t="n"/>
      <c r="N755" s="17" t="n"/>
      <c r="O755" s="17" t="n"/>
      <c r="P755" s="17" t="n"/>
      <c r="Q755" s="17" t="n"/>
      <c r="R755" s="17" t="n"/>
      <c r="S755" s="17" t="n"/>
      <c r="T755" s="17" t="n"/>
      <c r="U755" s="17" t="n"/>
      <c r="V755" s="17" t="n"/>
      <c r="W755" s="17" t="n"/>
      <c r="X755" s="17" t="n"/>
      <c r="Y755" s="17" t="n"/>
      <c r="Z755" s="17" t="n"/>
    </row>
    <row r="756" ht="23.25" customHeight="1">
      <c r="A756" s="17" t="n"/>
      <c r="B756" s="17" t="n"/>
      <c r="C756" s="17" t="n"/>
      <c r="D756" s="17" t="n"/>
      <c r="E756" s="17" t="n"/>
      <c r="F756" s="17" t="n"/>
      <c r="G756" s="17" t="n"/>
      <c r="H756" s="17" t="n"/>
      <c r="I756" s="17" t="n"/>
      <c r="J756" s="17" t="n"/>
      <c r="K756" s="17" t="n"/>
      <c r="L756" s="17" t="n"/>
      <c r="M756" s="17" t="n"/>
      <c r="N756" s="17" t="n"/>
      <c r="O756" s="17" t="n"/>
      <c r="P756" s="17" t="n"/>
      <c r="Q756" s="17" t="n"/>
      <c r="R756" s="17" t="n"/>
      <c r="S756" s="17" t="n"/>
      <c r="T756" s="17" t="n"/>
      <c r="U756" s="17" t="n"/>
      <c r="V756" s="17" t="n"/>
      <c r="W756" s="17" t="n"/>
      <c r="X756" s="17" t="n"/>
      <c r="Y756" s="17" t="n"/>
      <c r="Z756" s="17" t="n"/>
    </row>
    <row r="757" ht="23.25" customHeight="1">
      <c r="A757" s="17" t="n"/>
      <c r="B757" s="17" t="n"/>
      <c r="C757" s="17" t="n"/>
      <c r="D757" s="17" t="n"/>
      <c r="E757" s="17" t="n"/>
      <c r="F757" s="17" t="n"/>
      <c r="G757" s="17" t="n"/>
      <c r="H757" s="17" t="n"/>
      <c r="I757" s="17" t="n"/>
      <c r="J757" s="17" t="n"/>
      <c r="K757" s="17" t="n"/>
      <c r="L757" s="17" t="n"/>
      <c r="M757" s="17" t="n"/>
      <c r="N757" s="17" t="n"/>
      <c r="O757" s="17" t="n"/>
      <c r="P757" s="17" t="n"/>
      <c r="Q757" s="17" t="n"/>
      <c r="R757" s="17" t="n"/>
      <c r="S757" s="17" t="n"/>
      <c r="T757" s="17" t="n"/>
      <c r="U757" s="17" t="n"/>
      <c r="V757" s="17" t="n"/>
      <c r="W757" s="17" t="n"/>
      <c r="X757" s="17" t="n"/>
      <c r="Y757" s="17" t="n"/>
      <c r="Z757" s="17" t="n"/>
    </row>
    <row r="758" ht="23.25" customHeight="1">
      <c r="A758" s="17" t="n"/>
      <c r="B758" s="17" t="n"/>
      <c r="C758" s="17" t="n"/>
      <c r="D758" s="17" t="n"/>
      <c r="E758" s="17" t="n"/>
      <c r="F758" s="17" t="n"/>
      <c r="G758" s="17" t="n"/>
      <c r="H758" s="17" t="n"/>
      <c r="I758" s="17" t="n"/>
      <c r="J758" s="17" t="n"/>
      <c r="K758" s="17" t="n"/>
      <c r="L758" s="17" t="n"/>
      <c r="M758" s="17" t="n"/>
      <c r="N758" s="17" t="n"/>
      <c r="O758" s="17" t="n"/>
      <c r="P758" s="17" t="n"/>
      <c r="Q758" s="17" t="n"/>
      <c r="R758" s="17" t="n"/>
      <c r="S758" s="17" t="n"/>
      <c r="T758" s="17" t="n"/>
      <c r="U758" s="17" t="n"/>
      <c r="V758" s="17" t="n"/>
      <c r="W758" s="17" t="n"/>
      <c r="X758" s="17" t="n"/>
      <c r="Y758" s="17" t="n"/>
      <c r="Z758" s="17" t="n"/>
    </row>
    <row r="759" ht="23.25" customHeight="1">
      <c r="A759" s="17" t="n"/>
      <c r="B759" s="17" t="n"/>
      <c r="C759" s="17" t="n"/>
      <c r="D759" s="17" t="n"/>
      <c r="E759" s="17" t="n"/>
      <c r="F759" s="17" t="n"/>
      <c r="G759" s="17" t="n"/>
      <c r="H759" s="17" t="n"/>
      <c r="I759" s="17" t="n"/>
      <c r="J759" s="17" t="n"/>
      <c r="K759" s="17" t="n"/>
      <c r="L759" s="17" t="n"/>
      <c r="M759" s="17" t="n"/>
      <c r="N759" s="17" t="n"/>
      <c r="O759" s="17" t="n"/>
      <c r="P759" s="17" t="n"/>
      <c r="Q759" s="17" t="n"/>
      <c r="R759" s="17" t="n"/>
      <c r="S759" s="17" t="n"/>
      <c r="T759" s="17" t="n"/>
      <c r="U759" s="17" t="n"/>
      <c r="V759" s="17" t="n"/>
      <c r="W759" s="17" t="n"/>
      <c r="X759" s="17" t="n"/>
      <c r="Y759" s="17" t="n"/>
      <c r="Z759" s="17" t="n"/>
    </row>
    <row r="760" ht="23.25" customHeight="1">
      <c r="A760" s="17" t="n"/>
      <c r="B760" s="17" t="n"/>
      <c r="C760" s="17" t="n"/>
      <c r="D760" s="17" t="n"/>
      <c r="E760" s="17" t="n"/>
      <c r="F760" s="17" t="n"/>
      <c r="G760" s="17" t="n"/>
      <c r="H760" s="17" t="n"/>
      <c r="I760" s="17" t="n"/>
      <c r="J760" s="17" t="n"/>
      <c r="K760" s="17" t="n"/>
      <c r="L760" s="17" t="n"/>
      <c r="M760" s="17" t="n"/>
      <c r="N760" s="17" t="n"/>
      <c r="O760" s="17" t="n"/>
      <c r="P760" s="17" t="n"/>
      <c r="Q760" s="17" t="n"/>
      <c r="R760" s="17" t="n"/>
      <c r="S760" s="17" t="n"/>
      <c r="T760" s="17" t="n"/>
      <c r="U760" s="17" t="n"/>
      <c r="V760" s="17" t="n"/>
      <c r="W760" s="17" t="n"/>
      <c r="X760" s="17" t="n"/>
      <c r="Y760" s="17" t="n"/>
      <c r="Z760" s="17" t="n"/>
    </row>
    <row r="761" ht="23.25" customHeight="1">
      <c r="A761" s="17" t="n"/>
      <c r="B761" s="17" t="n"/>
      <c r="C761" s="17" t="n"/>
      <c r="D761" s="17" t="n"/>
      <c r="E761" s="17" t="n"/>
      <c r="F761" s="17" t="n"/>
      <c r="G761" s="17" t="n"/>
      <c r="H761" s="17" t="n"/>
      <c r="I761" s="17" t="n"/>
      <c r="J761" s="17" t="n"/>
      <c r="K761" s="17" t="n"/>
      <c r="L761" s="17" t="n"/>
      <c r="M761" s="17" t="n"/>
      <c r="N761" s="17" t="n"/>
      <c r="O761" s="17" t="n"/>
      <c r="P761" s="17" t="n"/>
      <c r="Q761" s="17" t="n"/>
      <c r="R761" s="17" t="n"/>
      <c r="S761" s="17" t="n"/>
      <c r="T761" s="17" t="n"/>
      <c r="U761" s="17" t="n"/>
      <c r="V761" s="17" t="n"/>
      <c r="W761" s="17" t="n"/>
      <c r="X761" s="17" t="n"/>
      <c r="Y761" s="17" t="n"/>
      <c r="Z761" s="17" t="n"/>
    </row>
    <row r="762" ht="23.25" customHeight="1">
      <c r="A762" s="17" t="n"/>
      <c r="B762" s="17" t="n"/>
      <c r="C762" s="17" t="n"/>
      <c r="D762" s="17" t="n"/>
      <c r="E762" s="17" t="n"/>
      <c r="F762" s="17" t="n"/>
      <c r="G762" s="17" t="n"/>
      <c r="H762" s="17" t="n"/>
      <c r="I762" s="17" t="n"/>
      <c r="J762" s="17" t="n"/>
      <c r="K762" s="17" t="n"/>
      <c r="L762" s="17" t="n"/>
      <c r="M762" s="17" t="n"/>
      <c r="N762" s="17" t="n"/>
      <c r="O762" s="17" t="n"/>
      <c r="P762" s="17" t="n"/>
      <c r="Q762" s="17" t="n"/>
      <c r="R762" s="17" t="n"/>
      <c r="S762" s="17" t="n"/>
      <c r="T762" s="17" t="n"/>
      <c r="U762" s="17" t="n"/>
      <c r="V762" s="17" t="n"/>
      <c r="W762" s="17" t="n"/>
      <c r="X762" s="17" t="n"/>
      <c r="Y762" s="17" t="n"/>
      <c r="Z762" s="17" t="n"/>
    </row>
    <row r="763" ht="23.25" customHeight="1">
      <c r="A763" s="17" t="n"/>
      <c r="B763" s="17" t="n"/>
      <c r="C763" s="17" t="n"/>
      <c r="D763" s="17" t="n"/>
      <c r="E763" s="17" t="n"/>
      <c r="F763" s="17" t="n"/>
      <c r="G763" s="17" t="n"/>
      <c r="H763" s="17" t="n"/>
      <c r="I763" s="17" t="n"/>
      <c r="J763" s="17" t="n"/>
      <c r="K763" s="17" t="n"/>
      <c r="L763" s="17" t="n"/>
      <c r="M763" s="17" t="n"/>
      <c r="N763" s="17" t="n"/>
      <c r="O763" s="17" t="n"/>
      <c r="P763" s="17" t="n"/>
      <c r="Q763" s="17" t="n"/>
      <c r="R763" s="17" t="n"/>
      <c r="S763" s="17" t="n"/>
      <c r="T763" s="17" t="n"/>
      <c r="U763" s="17" t="n"/>
      <c r="V763" s="17" t="n"/>
      <c r="W763" s="17" t="n"/>
      <c r="X763" s="17" t="n"/>
      <c r="Y763" s="17" t="n"/>
      <c r="Z763" s="17" t="n"/>
    </row>
    <row r="764" ht="23.25" customHeight="1">
      <c r="A764" s="17" t="n"/>
      <c r="B764" s="17" t="n"/>
      <c r="C764" s="17" t="n"/>
      <c r="D764" s="17" t="n"/>
      <c r="E764" s="17" t="n"/>
      <c r="F764" s="17" t="n"/>
      <c r="G764" s="17" t="n"/>
      <c r="H764" s="17" t="n"/>
      <c r="I764" s="17" t="n"/>
      <c r="J764" s="17" t="n"/>
      <c r="K764" s="17" t="n"/>
      <c r="L764" s="17" t="n"/>
      <c r="M764" s="17" t="n"/>
      <c r="N764" s="17" t="n"/>
      <c r="O764" s="17" t="n"/>
      <c r="P764" s="17" t="n"/>
      <c r="Q764" s="17" t="n"/>
      <c r="R764" s="17" t="n"/>
      <c r="S764" s="17" t="n"/>
      <c r="T764" s="17" t="n"/>
      <c r="U764" s="17" t="n"/>
      <c r="V764" s="17" t="n"/>
      <c r="W764" s="17" t="n"/>
      <c r="X764" s="17" t="n"/>
      <c r="Y764" s="17" t="n"/>
      <c r="Z764" s="17" t="n"/>
    </row>
    <row r="765" ht="23.25" customHeight="1">
      <c r="A765" s="17" t="n"/>
      <c r="B765" s="17" t="n"/>
      <c r="C765" s="17" t="n"/>
      <c r="D765" s="17" t="n"/>
      <c r="E765" s="17" t="n"/>
      <c r="F765" s="17" t="n"/>
      <c r="G765" s="17" t="n"/>
      <c r="H765" s="17" t="n"/>
      <c r="I765" s="17" t="n"/>
      <c r="J765" s="17" t="n"/>
      <c r="K765" s="17" t="n"/>
      <c r="L765" s="17" t="n"/>
      <c r="M765" s="17" t="n"/>
      <c r="N765" s="17" t="n"/>
      <c r="O765" s="17" t="n"/>
      <c r="P765" s="17" t="n"/>
      <c r="Q765" s="17" t="n"/>
      <c r="R765" s="17" t="n"/>
      <c r="S765" s="17" t="n"/>
      <c r="T765" s="17" t="n"/>
      <c r="U765" s="17" t="n"/>
      <c r="V765" s="17" t="n"/>
      <c r="W765" s="17" t="n"/>
      <c r="X765" s="17" t="n"/>
      <c r="Y765" s="17" t="n"/>
      <c r="Z765" s="17" t="n"/>
    </row>
    <row r="766" ht="23.25" customHeight="1">
      <c r="A766" s="17" t="n"/>
      <c r="B766" s="17" t="n"/>
      <c r="C766" s="17" t="n"/>
      <c r="D766" s="17" t="n"/>
      <c r="E766" s="17" t="n"/>
      <c r="F766" s="17" t="n"/>
      <c r="G766" s="17" t="n"/>
      <c r="H766" s="17" t="n"/>
      <c r="I766" s="17" t="n"/>
      <c r="J766" s="17" t="n"/>
      <c r="K766" s="17" t="n"/>
      <c r="L766" s="17" t="n"/>
      <c r="M766" s="17" t="n"/>
      <c r="N766" s="17" t="n"/>
      <c r="O766" s="17" t="n"/>
      <c r="P766" s="17" t="n"/>
      <c r="Q766" s="17" t="n"/>
      <c r="R766" s="17" t="n"/>
      <c r="S766" s="17" t="n"/>
      <c r="T766" s="17" t="n"/>
      <c r="U766" s="17" t="n"/>
      <c r="V766" s="17" t="n"/>
      <c r="W766" s="17" t="n"/>
      <c r="X766" s="17" t="n"/>
      <c r="Y766" s="17" t="n"/>
      <c r="Z766" s="17" t="n"/>
    </row>
    <row r="767" ht="23.25" customHeight="1">
      <c r="A767" s="17" t="n"/>
      <c r="B767" s="17" t="n"/>
      <c r="C767" s="17" t="n"/>
      <c r="D767" s="17" t="n"/>
      <c r="E767" s="17" t="n"/>
      <c r="F767" s="17" t="n"/>
      <c r="G767" s="17" t="n"/>
      <c r="H767" s="17" t="n"/>
      <c r="I767" s="17" t="n"/>
      <c r="J767" s="17" t="n"/>
      <c r="K767" s="17" t="n"/>
      <c r="L767" s="17" t="n"/>
      <c r="M767" s="17" t="n"/>
      <c r="N767" s="17" t="n"/>
      <c r="O767" s="17" t="n"/>
      <c r="P767" s="17" t="n"/>
      <c r="Q767" s="17" t="n"/>
      <c r="R767" s="17" t="n"/>
      <c r="S767" s="17" t="n"/>
      <c r="T767" s="17" t="n"/>
      <c r="U767" s="17" t="n"/>
      <c r="V767" s="17" t="n"/>
      <c r="W767" s="17" t="n"/>
      <c r="X767" s="17" t="n"/>
      <c r="Y767" s="17" t="n"/>
      <c r="Z767" s="17" t="n"/>
    </row>
    <row r="768" ht="23.25" customHeight="1">
      <c r="A768" s="17" t="n"/>
      <c r="B768" s="17" t="n"/>
      <c r="C768" s="17" t="n"/>
      <c r="D768" s="17" t="n"/>
      <c r="E768" s="17" t="n"/>
      <c r="F768" s="17" t="n"/>
      <c r="G768" s="17" t="n"/>
      <c r="H768" s="17" t="n"/>
      <c r="I768" s="17" t="n"/>
      <c r="J768" s="17" t="n"/>
      <c r="K768" s="17" t="n"/>
      <c r="L768" s="17" t="n"/>
      <c r="M768" s="17" t="n"/>
      <c r="N768" s="17" t="n"/>
      <c r="O768" s="17" t="n"/>
      <c r="P768" s="17" t="n"/>
      <c r="Q768" s="17" t="n"/>
      <c r="R768" s="17" t="n"/>
      <c r="S768" s="17" t="n"/>
      <c r="T768" s="17" t="n"/>
      <c r="U768" s="17" t="n"/>
      <c r="V768" s="17" t="n"/>
      <c r="W768" s="17" t="n"/>
      <c r="X768" s="17" t="n"/>
      <c r="Y768" s="17" t="n"/>
      <c r="Z768" s="17" t="n"/>
    </row>
    <row r="769" ht="23.25" customHeight="1">
      <c r="A769" s="17" t="n"/>
      <c r="B769" s="17" t="n"/>
      <c r="C769" s="17" t="n"/>
      <c r="D769" s="17" t="n"/>
      <c r="E769" s="17" t="n"/>
      <c r="F769" s="17" t="n"/>
      <c r="G769" s="17" t="n"/>
      <c r="H769" s="17" t="n"/>
      <c r="I769" s="17" t="n"/>
      <c r="J769" s="17" t="n"/>
      <c r="K769" s="17" t="n"/>
      <c r="L769" s="17" t="n"/>
      <c r="M769" s="17" t="n"/>
      <c r="N769" s="17" t="n"/>
      <c r="O769" s="17" t="n"/>
      <c r="P769" s="17" t="n"/>
      <c r="Q769" s="17" t="n"/>
      <c r="R769" s="17" t="n"/>
      <c r="S769" s="17" t="n"/>
      <c r="T769" s="17" t="n"/>
      <c r="U769" s="17" t="n"/>
      <c r="V769" s="17" t="n"/>
      <c r="W769" s="17" t="n"/>
      <c r="X769" s="17" t="n"/>
      <c r="Y769" s="17" t="n"/>
      <c r="Z769" s="17" t="n"/>
    </row>
    <row r="770" ht="23.25" customHeight="1">
      <c r="A770" s="17" t="n"/>
      <c r="B770" s="17" t="n"/>
      <c r="C770" s="17" t="n"/>
      <c r="D770" s="17" t="n"/>
      <c r="E770" s="17" t="n"/>
      <c r="F770" s="17" t="n"/>
      <c r="G770" s="17" t="n"/>
      <c r="H770" s="17" t="n"/>
      <c r="I770" s="17" t="n"/>
      <c r="J770" s="17" t="n"/>
      <c r="K770" s="17" t="n"/>
      <c r="L770" s="17" t="n"/>
      <c r="M770" s="17" t="n"/>
      <c r="N770" s="17" t="n"/>
      <c r="O770" s="17" t="n"/>
      <c r="P770" s="17" t="n"/>
      <c r="Q770" s="17" t="n"/>
      <c r="R770" s="17" t="n"/>
      <c r="S770" s="17" t="n"/>
      <c r="T770" s="17" t="n"/>
      <c r="U770" s="17" t="n"/>
      <c r="V770" s="17" t="n"/>
      <c r="W770" s="17" t="n"/>
      <c r="X770" s="17" t="n"/>
      <c r="Y770" s="17" t="n"/>
      <c r="Z770" s="17" t="n"/>
    </row>
    <row r="771" ht="23.25" customHeight="1">
      <c r="A771" s="17" t="n"/>
      <c r="B771" s="17" t="n"/>
      <c r="C771" s="17" t="n"/>
      <c r="D771" s="17" t="n"/>
      <c r="E771" s="17" t="n"/>
      <c r="F771" s="17" t="n"/>
      <c r="G771" s="17" t="n"/>
      <c r="H771" s="17" t="n"/>
      <c r="I771" s="17" t="n"/>
      <c r="J771" s="17" t="n"/>
      <c r="K771" s="17" t="n"/>
      <c r="L771" s="17" t="n"/>
      <c r="M771" s="17" t="n"/>
      <c r="N771" s="17" t="n"/>
      <c r="O771" s="17" t="n"/>
      <c r="P771" s="17" t="n"/>
      <c r="Q771" s="17" t="n"/>
      <c r="R771" s="17" t="n"/>
      <c r="S771" s="17" t="n"/>
      <c r="T771" s="17" t="n"/>
      <c r="U771" s="17" t="n"/>
      <c r="V771" s="17" t="n"/>
      <c r="W771" s="17" t="n"/>
      <c r="X771" s="17" t="n"/>
      <c r="Y771" s="17" t="n"/>
      <c r="Z771" s="17" t="n"/>
    </row>
    <row r="772" ht="23.25" customHeight="1">
      <c r="A772" s="17" t="n"/>
      <c r="B772" s="17" t="n"/>
      <c r="C772" s="17" t="n"/>
      <c r="D772" s="17" t="n"/>
      <c r="E772" s="17" t="n"/>
      <c r="F772" s="17" t="n"/>
      <c r="G772" s="17" t="n"/>
      <c r="H772" s="17" t="n"/>
      <c r="I772" s="17" t="n"/>
      <c r="J772" s="17" t="n"/>
      <c r="K772" s="17" t="n"/>
      <c r="L772" s="17" t="n"/>
      <c r="M772" s="17" t="n"/>
      <c r="N772" s="17" t="n"/>
      <c r="O772" s="17" t="n"/>
      <c r="P772" s="17" t="n"/>
      <c r="Q772" s="17" t="n"/>
      <c r="R772" s="17" t="n"/>
      <c r="S772" s="17" t="n"/>
      <c r="T772" s="17" t="n"/>
      <c r="U772" s="17" t="n"/>
      <c r="V772" s="17" t="n"/>
      <c r="W772" s="17" t="n"/>
      <c r="X772" s="17" t="n"/>
      <c r="Y772" s="17" t="n"/>
      <c r="Z772" s="17" t="n"/>
    </row>
    <row r="773" ht="23.25" customHeight="1">
      <c r="A773" s="17" t="n"/>
      <c r="B773" s="17" t="n"/>
      <c r="C773" s="17" t="n"/>
      <c r="D773" s="17" t="n"/>
      <c r="E773" s="17" t="n"/>
      <c r="F773" s="17" t="n"/>
      <c r="G773" s="17" t="n"/>
      <c r="H773" s="17" t="n"/>
      <c r="I773" s="17" t="n"/>
      <c r="J773" s="17" t="n"/>
      <c r="K773" s="17" t="n"/>
      <c r="L773" s="17" t="n"/>
      <c r="M773" s="17" t="n"/>
      <c r="N773" s="17" t="n"/>
      <c r="O773" s="17" t="n"/>
      <c r="P773" s="17" t="n"/>
      <c r="Q773" s="17" t="n"/>
      <c r="R773" s="17" t="n"/>
      <c r="S773" s="17" t="n"/>
      <c r="T773" s="17" t="n"/>
      <c r="U773" s="17" t="n"/>
      <c r="V773" s="17" t="n"/>
      <c r="W773" s="17" t="n"/>
      <c r="X773" s="17" t="n"/>
      <c r="Y773" s="17" t="n"/>
      <c r="Z773" s="17" t="n"/>
    </row>
    <row r="774" ht="23.25" customHeight="1">
      <c r="A774" s="17" t="n"/>
      <c r="B774" s="17" t="n"/>
      <c r="C774" s="17" t="n"/>
      <c r="D774" s="17" t="n"/>
      <c r="E774" s="17" t="n"/>
      <c r="F774" s="17" t="n"/>
      <c r="G774" s="17" t="n"/>
      <c r="H774" s="17" t="n"/>
      <c r="I774" s="17" t="n"/>
      <c r="J774" s="17" t="n"/>
      <c r="K774" s="17" t="n"/>
      <c r="L774" s="17" t="n"/>
      <c r="M774" s="17" t="n"/>
      <c r="N774" s="17" t="n"/>
      <c r="O774" s="17" t="n"/>
      <c r="P774" s="17" t="n"/>
      <c r="Q774" s="17" t="n"/>
      <c r="R774" s="17" t="n"/>
      <c r="S774" s="17" t="n"/>
      <c r="T774" s="17" t="n"/>
      <c r="U774" s="17" t="n"/>
      <c r="V774" s="17" t="n"/>
      <c r="W774" s="17" t="n"/>
      <c r="X774" s="17" t="n"/>
      <c r="Y774" s="17" t="n"/>
      <c r="Z774" s="17" t="n"/>
    </row>
    <row r="775" ht="23.25" customHeight="1">
      <c r="A775" s="17" t="n"/>
      <c r="B775" s="17" t="n"/>
      <c r="C775" s="17" t="n"/>
      <c r="D775" s="17" t="n"/>
      <c r="E775" s="17" t="n"/>
      <c r="F775" s="17" t="n"/>
      <c r="G775" s="17" t="n"/>
      <c r="H775" s="17" t="n"/>
      <c r="I775" s="17" t="n"/>
      <c r="J775" s="17" t="n"/>
      <c r="K775" s="17" t="n"/>
      <c r="L775" s="17" t="n"/>
      <c r="M775" s="17" t="n"/>
      <c r="N775" s="17" t="n"/>
      <c r="O775" s="17" t="n"/>
      <c r="P775" s="17" t="n"/>
      <c r="Q775" s="17" t="n"/>
      <c r="R775" s="17" t="n"/>
      <c r="S775" s="17" t="n"/>
      <c r="T775" s="17" t="n"/>
      <c r="U775" s="17" t="n"/>
      <c r="V775" s="17" t="n"/>
      <c r="W775" s="17" t="n"/>
      <c r="X775" s="17" t="n"/>
      <c r="Y775" s="17" t="n"/>
      <c r="Z775" s="17" t="n"/>
    </row>
    <row r="776" ht="23.25" customHeight="1">
      <c r="A776" s="17" t="n"/>
      <c r="B776" s="17" t="n"/>
      <c r="C776" s="17" t="n"/>
      <c r="D776" s="17" t="n"/>
      <c r="E776" s="17" t="n"/>
      <c r="F776" s="17" t="n"/>
      <c r="G776" s="17" t="n"/>
      <c r="H776" s="17" t="n"/>
      <c r="I776" s="17" t="n"/>
      <c r="J776" s="17" t="n"/>
      <c r="K776" s="17" t="n"/>
      <c r="L776" s="17" t="n"/>
      <c r="M776" s="17" t="n"/>
      <c r="N776" s="17" t="n"/>
      <c r="O776" s="17" t="n"/>
      <c r="P776" s="17" t="n"/>
      <c r="Q776" s="17" t="n"/>
      <c r="R776" s="17" t="n"/>
      <c r="S776" s="17" t="n"/>
      <c r="T776" s="17" t="n"/>
      <c r="U776" s="17" t="n"/>
      <c r="V776" s="17" t="n"/>
      <c r="W776" s="17" t="n"/>
      <c r="X776" s="17" t="n"/>
      <c r="Y776" s="17" t="n"/>
      <c r="Z776" s="17" t="n"/>
    </row>
    <row r="777" ht="23.25" customHeight="1">
      <c r="A777" s="17" t="n"/>
      <c r="B777" s="17" t="n"/>
      <c r="C777" s="17" t="n"/>
      <c r="D777" s="17" t="n"/>
      <c r="E777" s="17" t="n"/>
      <c r="F777" s="17" t="n"/>
      <c r="G777" s="17" t="n"/>
      <c r="H777" s="17" t="n"/>
      <c r="I777" s="17" t="n"/>
      <c r="J777" s="17" t="n"/>
      <c r="K777" s="17" t="n"/>
      <c r="L777" s="17" t="n"/>
      <c r="M777" s="17" t="n"/>
      <c r="N777" s="17" t="n"/>
      <c r="O777" s="17" t="n"/>
      <c r="P777" s="17" t="n"/>
      <c r="Q777" s="17" t="n"/>
      <c r="R777" s="17" t="n"/>
      <c r="S777" s="17" t="n"/>
      <c r="T777" s="17" t="n"/>
      <c r="U777" s="17" t="n"/>
      <c r="V777" s="17" t="n"/>
      <c r="W777" s="17" t="n"/>
      <c r="X777" s="17" t="n"/>
      <c r="Y777" s="17" t="n"/>
      <c r="Z777" s="17" t="n"/>
    </row>
    <row r="778" ht="23.25" customHeight="1">
      <c r="A778" s="17" t="n"/>
      <c r="B778" s="17" t="n"/>
      <c r="C778" s="17" t="n"/>
      <c r="D778" s="17" t="n"/>
      <c r="E778" s="17" t="n"/>
      <c r="F778" s="17" t="n"/>
      <c r="G778" s="17" t="n"/>
      <c r="H778" s="17" t="n"/>
      <c r="I778" s="17" t="n"/>
      <c r="J778" s="17" t="n"/>
      <c r="K778" s="17" t="n"/>
      <c r="L778" s="17" t="n"/>
      <c r="M778" s="17" t="n"/>
      <c r="N778" s="17" t="n"/>
      <c r="O778" s="17" t="n"/>
      <c r="P778" s="17" t="n"/>
      <c r="Q778" s="17" t="n"/>
      <c r="R778" s="17" t="n"/>
      <c r="S778" s="17" t="n"/>
      <c r="T778" s="17" t="n"/>
      <c r="U778" s="17" t="n"/>
      <c r="V778" s="17" t="n"/>
      <c r="W778" s="17" t="n"/>
      <c r="X778" s="17" t="n"/>
      <c r="Y778" s="17" t="n"/>
      <c r="Z778" s="17" t="n"/>
    </row>
    <row r="779" ht="23.25" customHeight="1">
      <c r="A779" s="17" t="n"/>
      <c r="B779" s="17" t="n"/>
      <c r="C779" s="17" t="n"/>
      <c r="D779" s="17" t="n"/>
      <c r="E779" s="17" t="n"/>
      <c r="F779" s="17" t="n"/>
      <c r="G779" s="17" t="n"/>
      <c r="H779" s="17" t="n"/>
      <c r="I779" s="17" t="n"/>
      <c r="J779" s="17" t="n"/>
      <c r="K779" s="17" t="n"/>
      <c r="L779" s="17" t="n"/>
      <c r="M779" s="17" t="n"/>
      <c r="N779" s="17" t="n"/>
      <c r="O779" s="17" t="n"/>
      <c r="P779" s="17" t="n"/>
      <c r="Q779" s="17" t="n"/>
      <c r="R779" s="17" t="n"/>
      <c r="S779" s="17" t="n"/>
      <c r="T779" s="17" t="n"/>
      <c r="U779" s="17" t="n"/>
      <c r="V779" s="17" t="n"/>
      <c r="W779" s="17" t="n"/>
      <c r="X779" s="17" t="n"/>
      <c r="Y779" s="17" t="n"/>
      <c r="Z779" s="17" t="n"/>
    </row>
    <row r="780" ht="23.25" customHeight="1">
      <c r="A780" s="17" t="n"/>
      <c r="B780" s="17" t="n"/>
      <c r="C780" s="17" t="n"/>
      <c r="D780" s="17" t="n"/>
      <c r="E780" s="17" t="n"/>
      <c r="F780" s="17" t="n"/>
      <c r="G780" s="17" t="n"/>
      <c r="H780" s="17" t="n"/>
      <c r="I780" s="17" t="n"/>
      <c r="J780" s="17" t="n"/>
      <c r="K780" s="17" t="n"/>
      <c r="L780" s="17" t="n"/>
      <c r="M780" s="17" t="n"/>
      <c r="N780" s="17" t="n"/>
      <c r="O780" s="17" t="n"/>
      <c r="P780" s="17" t="n"/>
      <c r="Q780" s="17" t="n"/>
      <c r="R780" s="17" t="n"/>
      <c r="S780" s="17" t="n"/>
      <c r="T780" s="17" t="n"/>
      <c r="U780" s="17" t="n"/>
      <c r="V780" s="17" t="n"/>
      <c r="W780" s="17" t="n"/>
      <c r="X780" s="17" t="n"/>
      <c r="Y780" s="17" t="n"/>
      <c r="Z780" s="17" t="n"/>
    </row>
    <row r="781" ht="23.25" customHeight="1">
      <c r="A781" s="17" t="n"/>
      <c r="B781" s="17" t="n"/>
      <c r="C781" s="17" t="n"/>
      <c r="D781" s="17" t="n"/>
      <c r="E781" s="17" t="n"/>
      <c r="F781" s="17" t="n"/>
      <c r="G781" s="17" t="n"/>
      <c r="H781" s="17" t="n"/>
      <c r="I781" s="17" t="n"/>
      <c r="J781" s="17" t="n"/>
      <c r="K781" s="17" t="n"/>
      <c r="L781" s="17" t="n"/>
      <c r="M781" s="17" t="n"/>
      <c r="N781" s="17" t="n"/>
      <c r="O781" s="17" t="n"/>
      <c r="P781" s="17" t="n"/>
      <c r="Q781" s="17" t="n"/>
      <c r="R781" s="17" t="n"/>
      <c r="S781" s="17" t="n"/>
      <c r="T781" s="17" t="n"/>
      <c r="U781" s="17" t="n"/>
      <c r="V781" s="17" t="n"/>
      <c r="W781" s="17" t="n"/>
      <c r="X781" s="17" t="n"/>
      <c r="Y781" s="17" t="n"/>
      <c r="Z781" s="17" t="n"/>
    </row>
    <row r="782" ht="23.25" customHeight="1">
      <c r="A782" s="17" t="n"/>
      <c r="B782" s="17" t="n"/>
      <c r="C782" s="17" t="n"/>
      <c r="D782" s="17" t="n"/>
      <c r="E782" s="17" t="n"/>
      <c r="F782" s="17" t="n"/>
      <c r="G782" s="17" t="n"/>
      <c r="H782" s="17" t="n"/>
      <c r="I782" s="17" t="n"/>
      <c r="J782" s="17" t="n"/>
      <c r="K782" s="17" t="n"/>
      <c r="L782" s="17" t="n"/>
      <c r="M782" s="17" t="n"/>
      <c r="N782" s="17" t="n"/>
      <c r="O782" s="17" t="n"/>
      <c r="P782" s="17" t="n"/>
      <c r="Q782" s="17" t="n"/>
      <c r="R782" s="17" t="n"/>
      <c r="S782" s="17" t="n"/>
      <c r="T782" s="17" t="n"/>
      <c r="U782" s="17" t="n"/>
      <c r="V782" s="17" t="n"/>
      <c r="W782" s="17" t="n"/>
      <c r="X782" s="17" t="n"/>
      <c r="Y782" s="17" t="n"/>
      <c r="Z782" s="17" t="n"/>
    </row>
    <row r="783" ht="23.25" customHeight="1">
      <c r="A783" s="17" t="n"/>
      <c r="B783" s="17" t="n"/>
      <c r="C783" s="17" t="n"/>
      <c r="D783" s="17" t="n"/>
      <c r="E783" s="17" t="n"/>
      <c r="F783" s="17" t="n"/>
      <c r="G783" s="17" t="n"/>
      <c r="H783" s="17" t="n"/>
      <c r="I783" s="17" t="n"/>
      <c r="J783" s="17" t="n"/>
      <c r="K783" s="17" t="n"/>
      <c r="L783" s="17" t="n"/>
      <c r="M783" s="17" t="n"/>
      <c r="N783" s="17" t="n"/>
      <c r="O783" s="17" t="n"/>
      <c r="P783" s="17" t="n"/>
      <c r="Q783" s="17" t="n"/>
      <c r="R783" s="17" t="n"/>
      <c r="S783" s="17" t="n"/>
      <c r="T783" s="17" t="n"/>
      <c r="U783" s="17" t="n"/>
      <c r="V783" s="17" t="n"/>
      <c r="W783" s="17" t="n"/>
      <c r="X783" s="17" t="n"/>
      <c r="Y783" s="17" t="n"/>
      <c r="Z783" s="17" t="n"/>
    </row>
    <row r="784" ht="23.25" customHeight="1">
      <c r="A784" s="17" t="n"/>
      <c r="B784" s="17" t="n"/>
      <c r="C784" s="17" t="n"/>
      <c r="D784" s="17" t="n"/>
      <c r="E784" s="17" t="n"/>
      <c r="F784" s="17" t="n"/>
      <c r="G784" s="17" t="n"/>
      <c r="H784" s="17" t="n"/>
      <c r="I784" s="17" t="n"/>
      <c r="J784" s="17" t="n"/>
      <c r="K784" s="17" t="n"/>
      <c r="L784" s="17" t="n"/>
      <c r="M784" s="17" t="n"/>
      <c r="N784" s="17" t="n"/>
      <c r="O784" s="17" t="n"/>
      <c r="P784" s="17" t="n"/>
      <c r="Q784" s="17" t="n"/>
      <c r="R784" s="17" t="n"/>
      <c r="S784" s="17" t="n"/>
      <c r="T784" s="17" t="n"/>
      <c r="U784" s="17" t="n"/>
      <c r="V784" s="17" t="n"/>
      <c r="W784" s="17" t="n"/>
      <c r="X784" s="17" t="n"/>
      <c r="Y784" s="17" t="n"/>
      <c r="Z784" s="17" t="n"/>
    </row>
    <row r="785" ht="23.25" customHeight="1">
      <c r="A785" s="17" t="n"/>
      <c r="B785" s="17" t="n"/>
      <c r="C785" s="17" t="n"/>
      <c r="D785" s="17" t="n"/>
      <c r="E785" s="17" t="n"/>
      <c r="F785" s="17" t="n"/>
      <c r="G785" s="17" t="n"/>
      <c r="H785" s="17" t="n"/>
      <c r="I785" s="17" t="n"/>
      <c r="J785" s="17" t="n"/>
      <c r="K785" s="17" t="n"/>
      <c r="L785" s="17" t="n"/>
      <c r="M785" s="17" t="n"/>
      <c r="N785" s="17" t="n"/>
      <c r="O785" s="17" t="n"/>
      <c r="P785" s="17" t="n"/>
      <c r="Q785" s="17" t="n"/>
      <c r="R785" s="17" t="n"/>
      <c r="S785" s="17" t="n"/>
      <c r="T785" s="17" t="n"/>
      <c r="U785" s="17" t="n"/>
      <c r="V785" s="17" t="n"/>
      <c r="W785" s="17" t="n"/>
      <c r="X785" s="17" t="n"/>
      <c r="Y785" s="17" t="n"/>
      <c r="Z785" s="17" t="n"/>
    </row>
    <row r="786" ht="23.25" customHeight="1">
      <c r="A786" s="17" t="n"/>
      <c r="B786" s="17" t="n"/>
      <c r="C786" s="17" t="n"/>
      <c r="D786" s="17" t="n"/>
      <c r="E786" s="17" t="n"/>
      <c r="F786" s="17" t="n"/>
      <c r="G786" s="17" t="n"/>
      <c r="H786" s="17" t="n"/>
      <c r="I786" s="17" t="n"/>
      <c r="J786" s="17" t="n"/>
      <c r="K786" s="17" t="n"/>
      <c r="L786" s="17" t="n"/>
      <c r="M786" s="17" t="n"/>
      <c r="N786" s="17" t="n"/>
      <c r="O786" s="17" t="n"/>
      <c r="P786" s="17" t="n"/>
      <c r="Q786" s="17" t="n"/>
      <c r="R786" s="17" t="n"/>
      <c r="S786" s="17" t="n"/>
      <c r="T786" s="17" t="n"/>
      <c r="U786" s="17" t="n"/>
      <c r="V786" s="17" t="n"/>
      <c r="W786" s="17" t="n"/>
      <c r="X786" s="17" t="n"/>
      <c r="Y786" s="17" t="n"/>
      <c r="Z786" s="17" t="n"/>
    </row>
    <row r="787" ht="23.25" customHeight="1">
      <c r="A787" s="17" t="n"/>
      <c r="B787" s="17" t="n"/>
      <c r="C787" s="17" t="n"/>
      <c r="D787" s="17" t="n"/>
      <c r="E787" s="17" t="n"/>
      <c r="F787" s="17" t="n"/>
      <c r="G787" s="17" t="n"/>
      <c r="H787" s="17" t="n"/>
      <c r="I787" s="17" t="n"/>
      <c r="J787" s="17" t="n"/>
      <c r="K787" s="17" t="n"/>
      <c r="L787" s="17" t="n"/>
      <c r="M787" s="17" t="n"/>
      <c r="N787" s="17" t="n"/>
      <c r="O787" s="17" t="n"/>
      <c r="P787" s="17" t="n"/>
      <c r="Q787" s="17" t="n"/>
      <c r="R787" s="17" t="n"/>
      <c r="S787" s="17" t="n"/>
      <c r="T787" s="17" t="n"/>
      <c r="U787" s="17" t="n"/>
      <c r="V787" s="17" t="n"/>
      <c r="W787" s="17" t="n"/>
      <c r="X787" s="17" t="n"/>
      <c r="Y787" s="17" t="n"/>
      <c r="Z787" s="17" t="n"/>
    </row>
    <row r="788" ht="23.25" customHeight="1">
      <c r="A788" s="17" t="n"/>
      <c r="B788" s="17" t="n"/>
      <c r="C788" s="17" t="n"/>
      <c r="D788" s="17" t="n"/>
      <c r="E788" s="17" t="n"/>
      <c r="F788" s="17" t="n"/>
      <c r="G788" s="17" t="n"/>
      <c r="H788" s="17" t="n"/>
      <c r="I788" s="17" t="n"/>
      <c r="J788" s="17" t="n"/>
      <c r="K788" s="17" t="n"/>
      <c r="L788" s="17" t="n"/>
      <c r="M788" s="17" t="n"/>
      <c r="N788" s="17" t="n"/>
      <c r="O788" s="17" t="n"/>
      <c r="P788" s="17" t="n"/>
      <c r="Q788" s="17" t="n"/>
      <c r="R788" s="17" t="n"/>
      <c r="S788" s="17" t="n"/>
      <c r="T788" s="17" t="n"/>
      <c r="U788" s="17" t="n"/>
      <c r="V788" s="17" t="n"/>
      <c r="W788" s="17" t="n"/>
      <c r="X788" s="17" t="n"/>
      <c r="Y788" s="17" t="n"/>
      <c r="Z788" s="17" t="n"/>
    </row>
    <row r="789" ht="23.25" customHeight="1">
      <c r="A789" s="17" t="n"/>
      <c r="B789" s="17" t="n"/>
      <c r="C789" s="17" t="n"/>
      <c r="D789" s="17" t="n"/>
      <c r="E789" s="17" t="n"/>
      <c r="F789" s="17" t="n"/>
      <c r="G789" s="17" t="n"/>
      <c r="H789" s="17" t="n"/>
      <c r="I789" s="17" t="n"/>
      <c r="J789" s="17" t="n"/>
      <c r="K789" s="17" t="n"/>
      <c r="L789" s="17" t="n"/>
      <c r="M789" s="17" t="n"/>
      <c r="N789" s="17" t="n"/>
      <c r="O789" s="17" t="n"/>
      <c r="P789" s="17" t="n"/>
      <c r="Q789" s="17" t="n"/>
      <c r="R789" s="17" t="n"/>
      <c r="S789" s="17" t="n"/>
      <c r="T789" s="17" t="n"/>
      <c r="U789" s="17" t="n"/>
      <c r="V789" s="17" t="n"/>
      <c r="W789" s="17" t="n"/>
      <c r="X789" s="17" t="n"/>
      <c r="Y789" s="17" t="n"/>
      <c r="Z789" s="17" t="n"/>
    </row>
    <row r="790" ht="23.25" customHeight="1">
      <c r="A790" s="17" t="n"/>
      <c r="B790" s="17" t="n"/>
      <c r="C790" s="17" t="n"/>
      <c r="D790" s="17" t="n"/>
      <c r="E790" s="17" t="n"/>
      <c r="F790" s="17" t="n"/>
      <c r="G790" s="17" t="n"/>
      <c r="H790" s="17" t="n"/>
      <c r="I790" s="17" t="n"/>
      <c r="J790" s="17" t="n"/>
      <c r="K790" s="17" t="n"/>
      <c r="L790" s="17" t="n"/>
      <c r="M790" s="17" t="n"/>
      <c r="N790" s="17" t="n"/>
      <c r="O790" s="17" t="n"/>
      <c r="P790" s="17" t="n"/>
      <c r="Q790" s="17" t="n"/>
      <c r="R790" s="17" t="n"/>
      <c r="S790" s="17" t="n"/>
      <c r="T790" s="17" t="n"/>
      <c r="U790" s="17" t="n"/>
      <c r="V790" s="17" t="n"/>
      <c r="W790" s="17" t="n"/>
      <c r="X790" s="17" t="n"/>
      <c r="Y790" s="17" t="n"/>
      <c r="Z790" s="17" t="n"/>
    </row>
    <row r="791" ht="23.25" customHeight="1">
      <c r="A791" s="17" t="n"/>
      <c r="B791" s="17" t="n"/>
      <c r="C791" s="17" t="n"/>
      <c r="D791" s="17" t="n"/>
      <c r="E791" s="17" t="n"/>
      <c r="F791" s="17" t="n"/>
      <c r="G791" s="17" t="n"/>
      <c r="H791" s="17" t="n"/>
      <c r="I791" s="17" t="n"/>
      <c r="J791" s="17" t="n"/>
      <c r="K791" s="17" t="n"/>
      <c r="L791" s="17" t="n"/>
      <c r="M791" s="17" t="n"/>
      <c r="N791" s="17" t="n"/>
      <c r="O791" s="17" t="n"/>
      <c r="P791" s="17" t="n"/>
      <c r="Q791" s="17" t="n"/>
      <c r="R791" s="17" t="n"/>
      <c r="S791" s="17" t="n"/>
      <c r="T791" s="17" t="n"/>
      <c r="U791" s="17" t="n"/>
      <c r="V791" s="17" t="n"/>
      <c r="W791" s="17" t="n"/>
      <c r="X791" s="17" t="n"/>
      <c r="Y791" s="17" t="n"/>
      <c r="Z791" s="17" t="n"/>
    </row>
    <row r="792" ht="23.25" customHeight="1">
      <c r="A792" s="17" t="n"/>
      <c r="B792" s="17" t="n"/>
      <c r="C792" s="17" t="n"/>
      <c r="D792" s="17" t="n"/>
      <c r="E792" s="17" t="n"/>
      <c r="F792" s="17" t="n"/>
      <c r="G792" s="17" t="n"/>
      <c r="H792" s="17" t="n"/>
      <c r="I792" s="17" t="n"/>
      <c r="J792" s="17" t="n"/>
      <c r="K792" s="17" t="n"/>
      <c r="L792" s="17" t="n"/>
      <c r="M792" s="17" t="n"/>
      <c r="N792" s="17" t="n"/>
      <c r="O792" s="17" t="n"/>
      <c r="P792" s="17" t="n"/>
      <c r="Q792" s="17" t="n"/>
      <c r="R792" s="17" t="n"/>
      <c r="S792" s="17" t="n"/>
      <c r="T792" s="17" t="n"/>
      <c r="U792" s="17" t="n"/>
      <c r="V792" s="17" t="n"/>
      <c r="W792" s="17" t="n"/>
      <c r="X792" s="17" t="n"/>
      <c r="Y792" s="17" t="n"/>
      <c r="Z792" s="17" t="n"/>
    </row>
    <row r="793" ht="23.25" customHeight="1">
      <c r="A793" s="17" t="n"/>
      <c r="B793" s="17" t="n"/>
      <c r="C793" s="17" t="n"/>
      <c r="D793" s="17" t="n"/>
      <c r="E793" s="17" t="n"/>
      <c r="F793" s="17" t="n"/>
      <c r="G793" s="17" t="n"/>
      <c r="H793" s="17" t="n"/>
      <c r="I793" s="17" t="n"/>
      <c r="J793" s="17" t="n"/>
      <c r="K793" s="17" t="n"/>
      <c r="L793" s="17" t="n"/>
      <c r="M793" s="17" t="n"/>
      <c r="N793" s="17" t="n"/>
      <c r="O793" s="17" t="n"/>
      <c r="P793" s="17" t="n"/>
      <c r="Q793" s="17" t="n"/>
      <c r="R793" s="17" t="n"/>
      <c r="S793" s="17" t="n"/>
      <c r="T793" s="17" t="n"/>
      <c r="U793" s="17" t="n"/>
      <c r="V793" s="17" t="n"/>
      <c r="W793" s="17" t="n"/>
      <c r="X793" s="17" t="n"/>
      <c r="Y793" s="17" t="n"/>
      <c r="Z793" s="17" t="n"/>
    </row>
    <row r="794" ht="23.25" customHeight="1">
      <c r="A794" s="17" t="n"/>
      <c r="B794" s="17" t="n"/>
      <c r="C794" s="17" t="n"/>
      <c r="D794" s="17" t="n"/>
      <c r="E794" s="17" t="n"/>
      <c r="F794" s="17" t="n"/>
      <c r="G794" s="17" t="n"/>
      <c r="H794" s="17" t="n"/>
      <c r="I794" s="17" t="n"/>
      <c r="J794" s="17" t="n"/>
      <c r="K794" s="17" t="n"/>
      <c r="L794" s="17" t="n"/>
      <c r="M794" s="17" t="n"/>
      <c r="N794" s="17" t="n"/>
      <c r="O794" s="17" t="n"/>
      <c r="P794" s="17" t="n"/>
      <c r="Q794" s="17" t="n"/>
      <c r="R794" s="17" t="n"/>
      <c r="S794" s="17" t="n"/>
      <c r="T794" s="17" t="n"/>
      <c r="U794" s="17" t="n"/>
      <c r="V794" s="17" t="n"/>
      <c r="W794" s="17" t="n"/>
      <c r="X794" s="17" t="n"/>
      <c r="Y794" s="17" t="n"/>
      <c r="Z794" s="17" t="n"/>
    </row>
    <row r="795" ht="23.25" customHeight="1">
      <c r="A795" s="17" t="n"/>
      <c r="B795" s="17" t="n"/>
      <c r="C795" s="17" t="n"/>
      <c r="D795" s="17" t="n"/>
      <c r="E795" s="17" t="n"/>
      <c r="F795" s="17" t="n"/>
      <c r="G795" s="17" t="n"/>
      <c r="H795" s="17" t="n"/>
      <c r="I795" s="17" t="n"/>
      <c r="J795" s="17" t="n"/>
      <c r="K795" s="17" t="n"/>
      <c r="L795" s="17" t="n"/>
      <c r="M795" s="17" t="n"/>
      <c r="N795" s="17" t="n"/>
      <c r="O795" s="17" t="n"/>
      <c r="P795" s="17" t="n"/>
      <c r="Q795" s="17" t="n"/>
      <c r="R795" s="17" t="n"/>
      <c r="S795" s="17" t="n"/>
      <c r="T795" s="17" t="n"/>
      <c r="U795" s="17" t="n"/>
      <c r="V795" s="17" t="n"/>
      <c r="W795" s="17" t="n"/>
      <c r="X795" s="17" t="n"/>
      <c r="Y795" s="17" t="n"/>
      <c r="Z795" s="17" t="n"/>
    </row>
    <row r="796" ht="23.25" customHeight="1">
      <c r="A796" s="17" t="n"/>
      <c r="B796" s="17" t="n"/>
      <c r="C796" s="17" t="n"/>
      <c r="D796" s="17" t="n"/>
      <c r="E796" s="17" t="n"/>
      <c r="F796" s="17" t="n"/>
      <c r="G796" s="17" t="n"/>
      <c r="H796" s="17" t="n"/>
      <c r="I796" s="17" t="n"/>
      <c r="J796" s="17" t="n"/>
      <c r="K796" s="17" t="n"/>
      <c r="L796" s="17" t="n"/>
      <c r="M796" s="17" t="n"/>
      <c r="N796" s="17" t="n"/>
      <c r="O796" s="17" t="n"/>
      <c r="P796" s="17" t="n"/>
      <c r="Q796" s="17" t="n"/>
      <c r="R796" s="17" t="n"/>
      <c r="S796" s="17" t="n"/>
      <c r="T796" s="17" t="n"/>
      <c r="U796" s="17" t="n"/>
      <c r="V796" s="17" t="n"/>
      <c r="W796" s="17" t="n"/>
      <c r="X796" s="17" t="n"/>
      <c r="Y796" s="17" t="n"/>
      <c r="Z796" s="17" t="n"/>
    </row>
    <row r="797" ht="23.25" customHeight="1">
      <c r="A797" s="17" t="n"/>
      <c r="B797" s="17" t="n"/>
      <c r="C797" s="17" t="n"/>
      <c r="D797" s="17" t="n"/>
      <c r="E797" s="17" t="n"/>
      <c r="F797" s="17" t="n"/>
      <c r="G797" s="17" t="n"/>
      <c r="H797" s="17" t="n"/>
      <c r="I797" s="17" t="n"/>
      <c r="J797" s="17" t="n"/>
      <c r="K797" s="17" t="n"/>
      <c r="L797" s="17" t="n"/>
      <c r="M797" s="17" t="n"/>
      <c r="N797" s="17" t="n"/>
      <c r="O797" s="17" t="n"/>
      <c r="P797" s="17" t="n"/>
      <c r="Q797" s="17" t="n"/>
      <c r="R797" s="17" t="n"/>
      <c r="S797" s="17" t="n"/>
      <c r="T797" s="17" t="n"/>
      <c r="U797" s="17" t="n"/>
      <c r="V797" s="17" t="n"/>
      <c r="W797" s="17" t="n"/>
      <c r="X797" s="17" t="n"/>
      <c r="Y797" s="17" t="n"/>
      <c r="Z797" s="17" t="n"/>
    </row>
    <row r="798" ht="23.25" customHeight="1">
      <c r="A798" s="17" t="n"/>
      <c r="B798" s="17" t="n"/>
      <c r="C798" s="17" t="n"/>
      <c r="D798" s="17" t="n"/>
      <c r="E798" s="17" t="n"/>
      <c r="F798" s="17" t="n"/>
      <c r="G798" s="17" t="n"/>
      <c r="H798" s="17" t="n"/>
      <c r="I798" s="17" t="n"/>
      <c r="J798" s="17" t="n"/>
      <c r="K798" s="17" t="n"/>
      <c r="L798" s="17" t="n"/>
      <c r="M798" s="17" t="n"/>
      <c r="N798" s="17" t="n"/>
      <c r="O798" s="17" t="n"/>
      <c r="P798" s="17" t="n"/>
      <c r="Q798" s="17" t="n"/>
      <c r="R798" s="17" t="n"/>
      <c r="S798" s="17" t="n"/>
      <c r="T798" s="17" t="n"/>
      <c r="U798" s="17" t="n"/>
      <c r="V798" s="17" t="n"/>
      <c r="W798" s="17" t="n"/>
      <c r="X798" s="17" t="n"/>
      <c r="Y798" s="17" t="n"/>
      <c r="Z798" s="17" t="n"/>
    </row>
    <row r="799" ht="23.25" customHeight="1">
      <c r="A799" s="17" t="n"/>
      <c r="B799" s="17" t="n"/>
      <c r="C799" s="17" t="n"/>
      <c r="D799" s="17" t="n"/>
      <c r="E799" s="17" t="n"/>
      <c r="F799" s="17" t="n"/>
      <c r="G799" s="17" t="n"/>
      <c r="H799" s="17" t="n"/>
      <c r="I799" s="17" t="n"/>
      <c r="J799" s="17" t="n"/>
      <c r="K799" s="17" t="n"/>
      <c r="L799" s="17" t="n"/>
      <c r="M799" s="17" t="n"/>
      <c r="N799" s="17" t="n"/>
      <c r="O799" s="17" t="n"/>
      <c r="P799" s="17" t="n"/>
      <c r="Q799" s="17" t="n"/>
      <c r="R799" s="17" t="n"/>
      <c r="S799" s="17" t="n"/>
      <c r="T799" s="17" t="n"/>
      <c r="U799" s="17" t="n"/>
      <c r="V799" s="17" t="n"/>
      <c r="W799" s="17" t="n"/>
      <c r="X799" s="17" t="n"/>
      <c r="Y799" s="17" t="n"/>
      <c r="Z799" s="17" t="n"/>
    </row>
    <row r="800" ht="23.25" customHeight="1">
      <c r="A800" s="17" t="n"/>
      <c r="B800" s="17" t="n"/>
      <c r="C800" s="17" t="n"/>
      <c r="D800" s="17" t="n"/>
      <c r="E800" s="17" t="n"/>
      <c r="F800" s="17" t="n"/>
      <c r="G800" s="17" t="n"/>
      <c r="H800" s="17" t="n"/>
      <c r="I800" s="17" t="n"/>
      <c r="J800" s="17" t="n"/>
      <c r="K800" s="17" t="n"/>
      <c r="L800" s="17" t="n"/>
      <c r="M800" s="17" t="n"/>
      <c r="N800" s="17" t="n"/>
      <c r="O800" s="17" t="n"/>
      <c r="P800" s="17" t="n"/>
      <c r="Q800" s="17" t="n"/>
      <c r="R800" s="17" t="n"/>
      <c r="S800" s="17" t="n"/>
      <c r="T800" s="17" t="n"/>
      <c r="U800" s="17" t="n"/>
      <c r="V800" s="17" t="n"/>
      <c r="W800" s="17" t="n"/>
      <c r="X800" s="17" t="n"/>
      <c r="Y800" s="17" t="n"/>
      <c r="Z800" s="17" t="n"/>
    </row>
    <row r="801" ht="23.25" customHeight="1">
      <c r="A801" s="17" t="n"/>
      <c r="B801" s="17" t="n"/>
      <c r="C801" s="17" t="n"/>
      <c r="D801" s="17" t="n"/>
      <c r="E801" s="17" t="n"/>
      <c r="F801" s="17" t="n"/>
      <c r="G801" s="17" t="n"/>
      <c r="H801" s="17" t="n"/>
      <c r="I801" s="17" t="n"/>
      <c r="J801" s="17" t="n"/>
      <c r="K801" s="17" t="n"/>
      <c r="L801" s="17" t="n"/>
      <c r="M801" s="17" t="n"/>
      <c r="N801" s="17" t="n"/>
      <c r="O801" s="17" t="n"/>
      <c r="P801" s="17" t="n"/>
      <c r="Q801" s="17" t="n"/>
      <c r="R801" s="17" t="n"/>
      <c r="S801" s="17" t="n"/>
      <c r="T801" s="17" t="n"/>
      <c r="U801" s="17" t="n"/>
      <c r="V801" s="17" t="n"/>
      <c r="W801" s="17" t="n"/>
      <c r="X801" s="17" t="n"/>
      <c r="Y801" s="17" t="n"/>
      <c r="Z801" s="17" t="n"/>
    </row>
    <row r="802" ht="23.25" customHeight="1">
      <c r="A802" s="17" t="n"/>
      <c r="B802" s="17" t="n"/>
      <c r="C802" s="17" t="n"/>
      <c r="D802" s="17" t="n"/>
      <c r="E802" s="17" t="n"/>
      <c r="F802" s="17" t="n"/>
      <c r="G802" s="17" t="n"/>
      <c r="H802" s="17" t="n"/>
      <c r="I802" s="17" t="n"/>
      <c r="J802" s="17" t="n"/>
      <c r="K802" s="17" t="n"/>
      <c r="L802" s="17" t="n"/>
      <c r="M802" s="17" t="n"/>
      <c r="N802" s="17" t="n"/>
      <c r="O802" s="17" t="n"/>
      <c r="P802" s="17" t="n"/>
      <c r="Q802" s="17" t="n"/>
      <c r="R802" s="17" t="n"/>
      <c r="S802" s="17" t="n"/>
      <c r="T802" s="17" t="n"/>
      <c r="U802" s="17" t="n"/>
      <c r="V802" s="17" t="n"/>
      <c r="W802" s="17" t="n"/>
      <c r="X802" s="17" t="n"/>
      <c r="Y802" s="17" t="n"/>
      <c r="Z802" s="17" t="n"/>
    </row>
    <row r="803" ht="23.25" customHeight="1">
      <c r="A803" s="17" t="n"/>
      <c r="B803" s="17" t="n"/>
      <c r="C803" s="17" t="n"/>
      <c r="D803" s="17" t="n"/>
      <c r="E803" s="17" t="n"/>
      <c r="F803" s="17" t="n"/>
      <c r="G803" s="17" t="n"/>
      <c r="H803" s="17" t="n"/>
      <c r="I803" s="17" t="n"/>
      <c r="J803" s="17" t="n"/>
      <c r="K803" s="17" t="n"/>
      <c r="L803" s="17" t="n"/>
      <c r="M803" s="17" t="n"/>
      <c r="N803" s="17" t="n"/>
      <c r="O803" s="17" t="n"/>
      <c r="P803" s="17" t="n"/>
      <c r="Q803" s="17" t="n"/>
      <c r="R803" s="17" t="n"/>
      <c r="S803" s="17" t="n"/>
      <c r="T803" s="17" t="n"/>
      <c r="U803" s="17" t="n"/>
      <c r="V803" s="17" t="n"/>
      <c r="W803" s="17" t="n"/>
      <c r="X803" s="17" t="n"/>
      <c r="Y803" s="17" t="n"/>
      <c r="Z803" s="17" t="n"/>
    </row>
    <row r="804" ht="23.25" customHeight="1">
      <c r="A804" s="17" t="n"/>
      <c r="B804" s="17" t="n"/>
      <c r="C804" s="17" t="n"/>
      <c r="D804" s="17" t="n"/>
      <c r="E804" s="17" t="n"/>
      <c r="F804" s="17" t="n"/>
      <c r="G804" s="17" t="n"/>
      <c r="H804" s="17" t="n"/>
      <c r="I804" s="17" t="n"/>
      <c r="J804" s="17" t="n"/>
      <c r="K804" s="17" t="n"/>
      <c r="L804" s="17" t="n"/>
      <c r="M804" s="17" t="n"/>
      <c r="N804" s="17" t="n"/>
      <c r="O804" s="17" t="n"/>
      <c r="P804" s="17" t="n"/>
      <c r="Q804" s="17" t="n"/>
      <c r="R804" s="17" t="n"/>
      <c r="S804" s="17" t="n"/>
      <c r="T804" s="17" t="n"/>
      <c r="U804" s="17" t="n"/>
      <c r="V804" s="17" t="n"/>
      <c r="W804" s="17" t="n"/>
      <c r="X804" s="17" t="n"/>
      <c r="Y804" s="17" t="n"/>
      <c r="Z804" s="17" t="n"/>
    </row>
    <row r="805" ht="23.25" customHeight="1">
      <c r="A805" s="17" t="n"/>
      <c r="B805" s="17" t="n"/>
      <c r="C805" s="17" t="n"/>
      <c r="D805" s="17" t="n"/>
      <c r="E805" s="17" t="n"/>
      <c r="F805" s="17" t="n"/>
      <c r="G805" s="17" t="n"/>
      <c r="H805" s="17" t="n"/>
      <c r="I805" s="17" t="n"/>
      <c r="J805" s="17" t="n"/>
      <c r="K805" s="17" t="n"/>
      <c r="L805" s="17" t="n"/>
      <c r="M805" s="17" t="n"/>
      <c r="N805" s="17" t="n"/>
      <c r="O805" s="17" t="n"/>
      <c r="P805" s="17" t="n"/>
      <c r="Q805" s="17" t="n"/>
      <c r="R805" s="17" t="n"/>
      <c r="S805" s="17" t="n"/>
      <c r="T805" s="17" t="n"/>
      <c r="U805" s="17" t="n"/>
      <c r="V805" s="17" t="n"/>
      <c r="W805" s="17" t="n"/>
      <c r="X805" s="17" t="n"/>
      <c r="Y805" s="17" t="n"/>
      <c r="Z805" s="17" t="n"/>
    </row>
    <row r="806" ht="23.25" customHeight="1">
      <c r="A806" s="17" t="n"/>
      <c r="B806" s="17" t="n"/>
      <c r="C806" s="17" t="n"/>
      <c r="D806" s="17" t="n"/>
      <c r="E806" s="17" t="n"/>
      <c r="F806" s="17" t="n"/>
      <c r="G806" s="17" t="n"/>
      <c r="H806" s="17" t="n"/>
      <c r="I806" s="17" t="n"/>
      <c r="J806" s="17" t="n"/>
      <c r="K806" s="17" t="n"/>
      <c r="L806" s="17" t="n"/>
      <c r="M806" s="17" t="n"/>
      <c r="N806" s="17" t="n"/>
      <c r="O806" s="17" t="n"/>
      <c r="P806" s="17" t="n"/>
      <c r="Q806" s="17" t="n"/>
      <c r="R806" s="17" t="n"/>
      <c r="S806" s="17" t="n"/>
      <c r="T806" s="17" t="n"/>
      <c r="U806" s="17" t="n"/>
      <c r="V806" s="17" t="n"/>
      <c r="W806" s="17" t="n"/>
      <c r="X806" s="17" t="n"/>
      <c r="Y806" s="17" t="n"/>
      <c r="Z806" s="17" t="n"/>
    </row>
    <row r="807" ht="23.25" customHeight="1">
      <c r="A807" s="17" t="n"/>
      <c r="B807" s="17" t="n"/>
      <c r="C807" s="17" t="n"/>
      <c r="D807" s="17" t="n"/>
      <c r="E807" s="17" t="n"/>
      <c r="F807" s="17" t="n"/>
      <c r="G807" s="17" t="n"/>
      <c r="H807" s="17" t="n"/>
      <c r="I807" s="17" t="n"/>
      <c r="J807" s="17" t="n"/>
      <c r="K807" s="17" t="n"/>
      <c r="L807" s="17" t="n"/>
      <c r="M807" s="17" t="n"/>
      <c r="N807" s="17" t="n"/>
      <c r="O807" s="17" t="n"/>
      <c r="P807" s="17" t="n"/>
      <c r="Q807" s="17" t="n"/>
      <c r="R807" s="17" t="n"/>
      <c r="S807" s="17" t="n"/>
      <c r="T807" s="17" t="n"/>
      <c r="U807" s="17" t="n"/>
      <c r="V807" s="17" t="n"/>
      <c r="W807" s="17" t="n"/>
      <c r="X807" s="17" t="n"/>
      <c r="Y807" s="17" t="n"/>
      <c r="Z807" s="17" t="n"/>
    </row>
    <row r="808" ht="23.25" customHeight="1">
      <c r="A808" s="17" t="n"/>
      <c r="B808" s="17" t="n"/>
      <c r="C808" s="17" t="n"/>
      <c r="D808" s="17" t="n"/>
      <c r="E808" s="17" t="n"/>
      <c r="F808" s="17" t="n"/>
      <c r="G808" s="17" t="n"/>
      <c r="H808" s="17" t="n"/>
      <c r="I808" s="17" t="n"/>
      <c r="J808" s="17" t="n"/>
      <c r="K808" s="17" t="n"/>
      <c r="L808" s="17" t="n"/>
      <c r="M808" s="17" t="n"/>
      <c r="N808" s="17" t="n"/>
      <c r="O808" s="17" t="n"/>
      <c r="P808" s="17" t="n"/>
      <c r="Q808" s="17" t="n"/>
      <c r="R808" s="17" t="n"/>
      <c r="S808" s="17" t="n"/>
      <c r="T808" s="17" t="n"/>
      <c r="U808" s="17" t="n"/>
      <c r="V808" s="17" t="n"/>
      <c r="W808" s="17" t="n"/>
      <c r="X808" s="17" t="n"/>
      <c r="Y808" s="17" t="n"/>
      <c r="Z808" s="17" t="n"/>
    </row>
    <row r="809" ht="23.25" customHeight="1">
      <c r="A809" s="17" t="n"/>
      <c r="B809" s="17" t="n"/>
      <c r="C809" s="17" t="n"/>
      <c r="D809" s="17" t="n"/>
      <c r="E809" s="17" t="n"/>
      <c r="F809" s="17" t="n"/>
      <c r="G809" s="17" t="n"/>
      <c r="H809" s="17" t="n"/>
      <c r="I809" s="17" t="n"/>
      <c r="J809" s="17" t="n"/>
      <c r="K809" s="17" t="n"/>
      <c r="L809" s="17" t="n"/>
      <c r="M809" s="17" t="n"/>
      <c r="N809" s="17" t="n"/>
      <c r="O809" s="17" t="n"/>
      <c r="P809" s="17" t="n"/>
      <c r="Q809" s="17" t="n"/>
      <c r="R809" s="17" t="n"/>
      <c r="S809" s="17" t="n"/>
      <c r="T809" s="17" t="n"/>
      <c r="U809" s="17" t="n"/>
      <c r="V809" s="17" t="n"/>
      <c r="W809" s="17" t="n"/>
      <c r="X809" s="17" t="n"/>
      <c r="Y809" s="17" t="n"/>
      <c r="Z809" s="17" t="n"/>
    </row>
    <row r="810" ht="23.25" customHeight="1">
      <c r="A810" s="17" t="n"/>
      <c r="B810" s="17" t="n"/>
      <c r="C810" s="17" t="n"/>
      <c r="D810" s="17" t="n"/>
      <c r="E810" s="17" t="n"/>
      <c r="F810" s="17" t="n"/>
      <c r="G810" s="17" t="n"/>
      <c r="H810" s="17" t="n"/>
      <c r="I810" s="17" t="n"/>
      <c r="J810" s="17" t="n"/>
      <c r="K810" s="17" t="n"/>
      <c r="L810" s="17" t="n"/>
      <c r="M810" s="17" t="n"/>
      <c r="N810" s="17" t="n"/>
      <c r="O810" s="17" t="n"/>
      <c r="P810" s="17" t="n"/>
      <c r="Q810" s="17" t="n"/>
      <c r="R810" s="17" t="n"/>
      <c r="S810" s="17" t="n"/>
      <c r="T810" s="17" t="n"/>
      <c r="U810" s="17" t="n"/>
      <c r="V810" s="17" t="n"/>
      <c r="W810" s="17" t="n"/>
      <c r="X810" s="17" t="n"/>
      <c r="Y810" s="17" t="n"/>
      <c r="Z810" s="17" t="n"/>
    </row>
    <row r="811" ht="23.25" customHeight="1">
      <c r="A811" s="17" t="n"/>
      <c r="B811" s="17" t="n"/>
      <c r="C811" s="17" t="n"/>
      <c r="D811" s="17" t="n"/>
      <c r="E811" s="17" t="n"/>
      <c r="F811" s="17" t="n"/>
      <c r="G811" s="17" t="n"/>
      <c r="H811" s="17" t="n"/>
      <c r="I811" s="17" t="n"/>
      <c r="J811" s="17" t="n"/>
      <c r="K811" s="17" t="n"/>
      <c r="L811" s="17" t="n"/>
      <c r="M811" s="17" t="n"/>
      <c r="N811" s="17" t="n"/>
      <c r="O811" s="17" t="n"/>
      <c r="P811" s="17" t="n"/>
      <c r="Q811" s="17" t="n"/>
      <c r="R811" s="17" t="n"/>
      <c r="S811" s="17" t="n"/>
      <c r="T811" s="17" t="n"/>
      <c r="U811" s="17" t="n"/>
      <c r="V811" s="17" t="n"/>
      <c r="W811" s="17" t="n"/>
      <c r="X811" s="17" t="n"/>
      <c r="Y811" s="17" t="n"/>
      <c r="Z811" s="17" t="n"/>
    </row>
    <row r="812" ht="23.25" customHeight="1">
      <c r="A812" s="17" t="n"/>
      <c r="B812" s="17" t="n"/>
      <c r="C812" s="17" t="n"/>
      <c r="D812" s="17" t="n"/>
      <c r="E812" s="17" t="n"/>
      <c r="F812" s="17" t="n"/>
      <c r="G812" s="17" t="n"/>
      <c r="H812" s="17" t="n"/>
      <c r="I812" s="17" t="n"/>
      <c r="J812" s="17" t="n"/>
      <c r="K812" s="17" t="n"/>
      <c r="L812" s="17" t="n"/>
      <c r="M812" s="17" t="n"/>
      <c r="N812" s="17" t="n"/>
      <c r="O812" s="17" t="n"/>
      <c r="P812" s="17" t="n"/>
      <c r="Q812" s="17" t="n"/>
      <c r="R812" s="17" t="n"/>
      <c r="S812" s="17" t="n"/>
      <c r="T812" s="17" t="n"/>
      <c r="U812" s="17" t="n"/>
      <c r="V812" s="17" t="n"/>
      <c r="W812" s="17" t="n"/>
      <c r="X812" s="17" t="n"/>
      <c r="Y812" s="17" t="n"/>
      <c r="Z812" s="17" t="n"/>
    </row>
    <row r="813" ht="23.25" customHeight="1">
      <c r="A813" s="17" t="n"/>
      <c r="B813" s="17" t="n"/>
      <c r="C813" s="17" t="n"/>
      <c r="D813" s="17" t="n"/>
      <c r="E813" s="17" t="n"/>
      <c r="F813" s="17" t="n"/>
      <c r="G813" s="17" t="n"/>
      <c r="H813" s="17" t="n"/>
      <c r="I813" s="17" t="n"/>
      <c r="J813" s="17" t="n"/>
      <c r="K813" s="17" t="n"/>
      <c r="L813" s="17" t="n"/>
      <c r="M813" s="17" t="n"/>
      <c r="N813" s="17" t="n"/>
      <c r="O813" s="17" t="n"/>
      <c r="P813" s="17" t="n"/>
      <c r="Q813" s="17" t="n"/>
      <c r="R813" s="17" t="n"/>
      <c r="S813" s="17" t="n"/>
      <c r="T813" s="17" t="n"/>
      <c r="U813" s="17" t="n"/>
      <c r="V813" s="17" t="n"/>
      <c r="W813" s="17" t="n"/>
      <c r="X813" s="17" t="n"/>
      <c r="Y813" s="17" t="n"/>
      <c r="Z813" s="17" t="n"/>
    </row>
    <row r="814" ht="23.25" customHeight="1">
      <c r="A814" s="17" t="n"/>
      <c r="B814" s="17" t="n"/>
      <c r="C814" s="17" t="n"/>
      <c r="D814" s="17" t="n"/>
      <c r="E814" s="17" t="n"/>
      <c r="F814" s="17" t="n"/>
      <c r="G814" s="17" t="n"/>
      <c r="H814" s="17" t="n"/>
      <c r="I814" s="17" t="n"/>
      <c r="J814" s="17" t="n"/>
      <c r="K814" s="17" t="n"/>
      <c r="L814" s="17" t="n"/>
      <c r="M814" s="17" t="n"/>
      <c r="N814" s="17" t="n"/>
      <c r="O814" s="17" t="n"/>
      <c r="P814" s="17" t="n"/>
      <c r="Q814" s="17" t="n"/>
      <c r="R814" s="17" t="n"/>
      <c r="S814" s="17" t="n"/>
      <c r="T814" s="17" t="n"/>
      <c r="U814" s="17" t="n"/>
      <c r="V814" s="17" t="n"/>
      <c r="W814" s="17" t="n"/>
      <c r="X814" s="17" t="n"/>
      <c r="Y814" s="17" t="n"/>
      <c r="Z814" s="17" t="n"/>
    </row>
    <row r="815" ht="23.25" customHeight="1">
      <c r="A815" s="17" t="n"/>
      <c r="B815" s="17" t="n"/>
      <c r="C815" s="17" t="n"/>
      <c r="D815" s="17" t="n"/>
      <c r="E815" s="17" t="n"/>
      <c r="F815" s="17" t="n"/>
      <c r="G815" s="17" t="n"/>
      <c r="H815" s="17" t="n"/>
      <c r="I815" s="17" t="n"/>
      <c r="J815" s="17" t="n"/>
      <c r="K815" s="17" t="n"/>
      <c r="L815" s="17" t="n"/>
      <c r="M815" s="17" t="n"/>
      <c r="N815" s="17" t="n"/>
      <c r="O815" s="17" t="n"/>
      <c r="P815" s="17" t="n"/>
      <c r="Q815" s="17" t="n"/>
      <c r="R815" s="17" t="n"/>
      <c r="S815" s="17" t="n"/>
      <c r="T815" s="17" t="n"/>
      <c r="U815" s="17" t="n"/>
      <c r="V815" s="17" t="n"/>
      <c r="W815" s="17" t="n"/>
      <c r="X815" s="17" t="n"/>
      <c r="Y815" s="17" t="n"/>
      <c r="Z815" s="17" t="n"/>
    </row>
    <row r="816" ht="23.25" customHeight="1">
      <c r="A816" s="17" t="n"/>
      <c r="B816" s="17" t="n"/>
      <c r="C816" s="17" t="n"/>
      <c r="D816" s="17" t="n"/>
      <c r="E816" s="17" t="n"/>
      <c r="F816" s="17" t="n"/>
      <c r="G816" s="17" t="n"/>
      <c r="H816" s="17" t="n"/>
      <c r="I816" s="17" t="n"/>
      <c r="J816" s="17" t="n"/>
      <c r="K816" s="17" t="n"/>
      <c r="L816" s="17" t="n"/>
      <c r="M816" s="17" t="n"/>
      <c r="N816" s="17" t="n"/>
      <c r="O816" s="17" t="n"/>
      <c r="P816" s="17" t="n"/>
      <c r="Q816" s="17" t="n"/>
      <c r="R816" s="17" t="n"/>
      <c r="S816" s="17" t="n"/>
      <c r="T816" s="17" t="n"/>
      <c r="U816" s="17" t="n"/>
      <c r="V816" s="17" t="n"/>
      <c r="W816" s="17" t="n"/>
      <c r="X816" s="17" t="n"/>
      <c r="Y816" s="17" t="n"/>
      <c r="Z816" s="17" t="n"/>
    </row>
    <row r="817" ht="23.25" customHeight="1">
      <c r="A817" s="17" t="n"/>
      <c r="B817" s="17" t="n"/>
      <c r="C817" s="17" t="n"/>
      <c r="D817" s="17" t="n"/>
      <c r="E817" s="17" t="n"/>
      <c r="F817" s="17" t="n"/>
      <c r="G817" s="17" t="n"/>
      <c r="H817" s="17" t="n"/>
      <c r="I817" s="17" t="n"/>
      <c r="J817" s="17" t="n"/>
      <c r="K817" s="17" t="n"/>
      <c r="L817" s="17" t="n"/>
      <c r="M817" s="17" t="n"/>
      <c r="N817" s="17" t="n"/>
      <c r="O817" s="17" t="n"/>
      <c r="P817" s="17" t="n"/>
      <c r="Q817" s="17" t="n"/>
      <c r="R817" s="17" t="n"/>
      <c r="S817" s="17" t="n"/>
      <c r="T817" s="17" t="n"/>
      <c r="U817" s="17" t="n"/>
      <c r="V817" s="17" t="n"/>
      <c r="W817" s="17" t="n"/>
      <c r="X817" s="17" t="n"/>
      <c r="Y817" s="17" t="n"/>
      <c r="Z817" s="17" t="n"/>
    </row>
    <row r="818" ht="23.25" customHeight="1">
      <c r="A818" s="17" t="n"/>
      <c r="B818" s="17" t="n"/>
      <c r="C818" s="17" t="n"/>
      <c r="D818" s="17" t="n"/>
      <c r="E818" s="17" t="n"/>
      <c r="F818" s="17" t="n"/>
      <c r="G818" s="17" t="n"/>
      <c r="H818" s="17" t="n"/>
      <c r="I818" s="17" t="n"/>
      <c r="J818" s="17" t="n"/>
      <c r="K818" s="17" t="n"/>
      <c r="L818" s="17" t="n"/>
      <c r="M818" s="17" t="n"/>
      <c r="N818" s="17" t="n"/>
      <c r="O818" s="17" t="n"/>
      <c r="P818" s="17" t="n"/>
      <c r="Q818" s="17" t="n"/>
      <c r="R818" s="17" t="n"/>
      <c r="S818" s="17" t="n"/>
      <c r="T818" s="17" t="n"/>
      <c r="U818" s="17" t="n"/>
      <c r="V818" s="17" t="n"/>
      <c r="W818" s="17" t="n"/>
      <c r="X818" s="17" t="n"/>
      <c r="Y818" s="17" t="n"/>
      <c r="Z818" s="17" t="n"/>
    </row>
    <row r="819" ht="23.25" customHeight="1">
      <c r="A819" s="17" t="n"/>
      <c r="B819" s="17" t="n"/>
      <c r="C819" s="17" t="n"/>
      <c r="D819" s="17" t="n"/>
      <c r="E819" s="17" t="n"/>
      <c r="F819" s="17" t="n"/>
      <c r="G819" s="17" t="n"/>
      <c r="H819" s="17" t="n"/>
      <c r="I819" s="17" t="n"/>
      <c r="J819" s="17" t="n"/>
      <c r="K819" s="17" t="n"/>
      <c r="L819" s="17" t="n"/>
      <c r="M819" s="17" t="n"/>
      <c r="N819" s="17" t="n"/>
      <c r="O819" s="17" t="n"/>
      <c r="P819" s="17" t="n"/>
      <c r="Q819" s="17" t="n"/>
      <c r="R819" s="17" t="n"/>
      <c r="S819" s="17" t="n"/>
      <c r="T819" s="17" t="n"/>
      <c r="U819" s="17" t="n"/>
      <c r="V819" s="17" t="n"/>
      <c r="W819" s="17" t="n"/>
      <c r="X819" s="17" t="n"/>
      <c r="Y819" s="17" t="n"/>
      <c r="Z819" s="17" t="n"/>
    </row>
    <row r="820" ht="23.25" customHeight="1">
      <c r="A820" s="17" t="n"/>
      <c r="B820" s="17" t="n"/>
      <c r="C820" s="17" t="n"/>
      <c r="D820" s="17" t="n"/>
      <c r="E820" s="17" t="n"/>
      <c r="F820" s="17" t="n"/>
      <c r="G820" s="17" t="n"/>
      <c r="H820" s="17" t="n"/>
      <c r="I820" s="17" t="n"/>
      <c r="J820" s="17" t="n"/>
      <c r="K820" s="17" t="n"/>
      <c r="L820" s="17" t="n"/>
      <c r="M820" s="17" t="n"/>
      <c r="N820" s="17" t="n"/>
      <c r="O820" s="17" t="n"/>
      <c r="P820" s="17" t="n"/>
      <c r="Q820" s="17" t="n"/>
      <c r="R820" s="17" t="n"/>
      <c r="S820" s="17" t="n"/>
      <c r="T820" s="17" t="n"/>
      <c r="U820" s="17" t="n"/>
      <c r="V820" s="17" t="n"/>
      <c r="W820" s="17" t="n"/>
      <c r="X820" s="17" t="n"/>
      <c r="Y820" s="17" t="n"/>
      <c r="Z820" s="17" t="n"/>
    </row>
    <row r="821" ht="23.25" customHeight="1">
      <c r="A821" s="17" t="n"/>
      <c r="B821" s="17" t="n"/>
      <c r="C821" s="17" t="n"/>
      <c r="D821" s="17" t="n"/>
      <c r="E821" s="17" t="n"/>
      <c r="F821" s="17" t="n"/>
      <c r="G821" s="17" t="n"/>
      <c r="H821" s="17" t="n"/>
      <c r="I821" s="17" t="n"/>
      <c r="J821" s="17" t="n"/>
      <c r="K821" s="17" t="n"/>
      <c r="L821" s="17" t="n"/>
      <c r="M821" s="17" t="n"/>
      <c r="N821" s="17" t="n"/>
      <c r="O821" s="17" t="n"/>
      <c r="P821" s="17" t="n"/>
      <c r="Q821" s="17" t="n"/>
      <c r="R821" s="17" t="n"/>
      <c r="S821" s="17" t="n"/>
      <c r="T821" s="17" t="n"/>
      <c r="U821" s="17" t="n"/>
      <c r="V821" s="17" t="n"/>
      <c r="W821" s="17" t="n"/>
      <c r="X821" s="17" t="n"/>
      <c r="Y821" s="17" t="n"/>
      <c r="Z821" s="17" t="n"/>
    </row>
    <row r="822" ht="23.25" customHeight="1">
      <c r="A822" s="17" t="n"/>
      <c r="B822" s="17" t="n"/>
      <c r="C822" s="17" t="n"/>
      <c r="D822" s="17" t="n"/>
      <c r="E822" s="17" t="n"/>
      <c r="F822" s="17" t="n"/>
      <c r="G822" s="17" t="n"/>
      <c r="H822" s="17" t="n"/>
      <c r="I822" s="17" t="n"/>
      <c r="J822" s="17" t="n"/>
      <c r="K822" s="17" t="n"/>
      <c r="L822" s="17" t="n"/>
      <c r="M822" s="17" t="n"/>
      <c r="N822" s="17" t="n"/>
      <c r="O822" s="17" t="n"/>
      <c r="P822" s="17" t="n"/>
      <c r="Q822" s="17" t="n"/>
      <c r="R822" s="17" t="n"/>
      <c r="S822" s="17" t="n"/>
      <c r="T822" s="17" t="n"/>
      <c r="U822" s="17" t="n"/>
      <c r="V822" s="17" t="n"/>
      <c r="W822" s="17" t="n"/>
      <c r="X822" s="17" t="n"/>
      <c r="Y822" s="17" t="n"/>
      <c r="Z822" s="17" t="n"/>
    </row>
    <row r="823" ht="23.25" customHeight="1">
      <c r="A823" s="17" t="n"/>
      <c r="B823" s="17" t="n"/>
      <c r="C823" s="17" t="n"/>
      <c r="D823" s="17" t="n"/>
      <c r="E823" s="17" t="n"/>
      <c r="F823" s="17" t="n"/>
      <c r="G823" s="17" t="n"/>
      <c r="H823" s="17" t="n"/>
      <c r="I823" s="17" t="n"/>
      <c r="J823" s="17" t="n"/>
      <c r="K823" s="17" t="n"/>
      <c r="L823" s="17" t="n"/>
      <c r="M823" s="17" t="n"/>
      <c r="N823" s="17" t="n"/>
      <c r="O823" s="17" t="n"/>
      <c r="P823" s="17" t="n"/>
      <c r="Q823" s="17" t="n"/>
      <c r="R823" s="17" t="n"/>
      <c r="S823" s="17" t="n"/>
      <c r="T823" s="17" t="n"/>
      <c r="U823" s="17" t="n"/>
      <c r="V823" s="17" t="n"/>
      <c r="W823" s="17" t="n"/>
      <c r="X823" s="17" t="n"/>
      <c r="Y823" s="17" t="n"/>
      <c r="Z823" s="17" t="n"/>
    </row>
    <row r="824" ht="23.25" customHeight="1">
      <c r="A824" s="17" t="n"/>
      <c r="B824" s="17" t="n"/>
      <c r="C824" s="17" t="n"/>
      <c r="D824" s="17" t="n"/>
      <c r="E824" s="17" t="n"/>
      <c r="F824" s="17" t="n"/>
      <c r="G824" s="17" t="n"/>
      <c r="H824" s="17" t="n"/>
      <c r="I824" s="17" t="n"/>
      <c r="J824" s="17" t="n"/>
      <c r="K824" s="17" t="n"/>
      <c r="L824" s="17" t="n"/>
      <c r="M824" s="17" t="n"/>
      <c r="N824" s="17" t="n"/>
      <c r="O824" s="17" t="n"/>
      <c r="P824" s="17" t="n"/>
      <c r="Q824" s="17" t="n"/>
      <c r="R824" s="17" t="n"/>
      <c r="S824" s="17" t="n"/>
      <c r="T824" s="17" t="n"/>
      <c r="U824" s="17" t="n"/>
      <c r="V824" s="17" t="n"/>
      <c r="W824" s="17" t="n"/>
      <c r="X824" s="17" t="n"/>
      <c r="Y824" s="17" t="n"/>
      <c r="Z824" s="17" t="n"/>
    </row>
    <row r="825" ht="23.25" customHeight="1">
      <c r="A825" s="17" t="n"/>
      <c r="B825" s="17" t="n"/>
      <c r="C825" s="17" t="n"/>
      <c r="D825" s="17" t="n"/>
      <c r="E825" s="17" t="n"/>
      <c r="F825" s="17" t="n"/>
      <c r="G825" s="17" t="n"/>
      <c r="H825" s="17" t="n"/>
      <c r="I825" s="17" t="n"/>
      <c r="J825" s="17" t="n"/>
      <c r="K825" s="17" t="n"/>
      <c r="L825" s="17" t="n"/>
      <c r="M825" s="17" t="n"/>
      <c r="N825" s="17" t="n"/>
      <c r="O825" s="17" t="n"/>
      <c r="P825" s="17" t="n"/>
      <c r="Q825" s="17" t="n"/>
      <c r="R825" s="17" t="n"/>
      <c r="S825" s="17" t="n"/>
      <c r="T825" s="17" t="n"/>
      <c r="U825" s="17" t="n"/>
      <c r="V825" s="17" t="n"/>
      <c r="W825" s="17" t="n"/>
      <c r="X825" s="17" t="n"/>
      <c r="Y825" s="17" t="n"/>
      <c r="Z825" s="17" t="n"/>
    </row>
    <row r="826" ht="23.25" customHeight="1">
      <c r="A826" s="17" t="n"/>
      <c r="B826" s="17" t="n"/>
      <c r="C826" s="17" t="n"/>
      <c r="D826" s="17" t="n"/>
      <c r="E826" s="17" t="n"/>
      <c r="F826" s="17" t="n"/>
      <c r="G826" s="17" t="n"/>
      <c r="H826" s="17" t="n"/>
      <c r="I826" s="17" t="n"/>
      <c r="J826" s="17" t="n"/>
      <c r="K826" s="17" t="n"/>
      <c r="L826" s="17" t="n"/>
      <c r="M826" s="17" t="n"/>
      <c r="N826" s="17" t="n"/>
      <c r="O826" s="17" t="n"/>
      <c r="P826" s="17" t="n"/>
      <c r="Q826" s="17" t="n"/>
      <c r="R826" s="17" t="n"/>
      <c r="S826" s="17" t="n"/>
      <c r="T826" s="17" t="n"/>
      <c r="U826" s="17" t="n"/>
      <c r="V826" s="17" t="n"/>
      <c r="W826" s="17" t="n"/>
      <c r="X826" s="17" t="n"/>
      <c r="Y826" s="17" t="n"/>
      <c r="Z826" s="17" t="n"/>
    </row>
    <row r="827" ht="23.25" customHeight="1">
      <c r="A827" s="17" t="n"/>
      <c r="B827" s="17" t="n"/>
      <c r="C827" s="17" t="n"/>
      <c r="D827" s="17" t="n"/>
      <c r="E827" s="17" t="n"/>
      <c r="F827" s="17" t="n"/>
      <c r="G827" s="17" t="n"/>
      <c r="H827" s="17" t="n"/>
      <c r="I827" s="17" t="n"/>
      <c r="J827" s="17" t="n"/>
      <c r="K827" s="17" t="n"/>
      <c r="L827" s="17" t="n"/>
      <c r="M827" s="17" t="n"/>
      <c r="N827" s="17" t="n"/>
      <c r="O827" s="17" t="n"/>
      <c r="P827" s="17" t="n"/>
      <c r="Q827" s="17" t="n"/>
      <c r="R827" s="17" t="n"/>
      <c r="S827" s="17" t="n"/>
      <c r="T827" s="17" t="n"/>
      <c r="U827" s="17" t="n"/>
      <c r="V827" s="17" t="n"/>
      <c r="W827" s="17" t="n"/>
      <c r="X827" s="17" t="n"/>
      <c r="Y827" s="17" t="n"/>
      <c r="Z827" s="17" t="n"/>
    </row>
    <row r="828" ht="23.25" customHeight="1">
      <c r="A828" s="17" t="n"/>
      <c r="B828" s="17" t="n"/>
      <c r="C828" s="17" t="n"/>
      <c r="D828" s="17" t="n"/>
      <c r="E828" s="17" t="n"/>
      <c r="F828" s="17" t="n"/>
      <c r="G828" s="17" t="n"/>
      <c r="H828" s="17" t="n"/>
      <c r="I828" s="17" t="n"/>
      <c r="J828" s="17" t="n"/>
      <c r="K828" s="17" t="n"/>
      <c r="L828" s="17" t="n"/>
      <c r="M828" s="17" t="n"/>
      <c r="N828" s="17" t="n"/>
      <c r="O828" s="17" t="n"/>
      <c r="P828" s="17" t="n"/>
      <c r="Q828" s="17" t="n"/>
      <c r="R828" s="17" t="n"/>
      <c r="S828" s="17" t="n"/>
      <c r="T828" s="17" t="n"/>
      <c r="U828" s="17" t="n"/>
      <c r="V828" s="17" t="n"/>
      <c r="W828" s="17" t="n"/>
      <c r="X828" s="17" t="n"/>
      <c r="Y828" s="17" t="n"/>
      <c r="Z828" s="17" t="n"/>
    </row>
    <row r="829" ht="23.25" customHeight="1">
      <c r="A829" s="17" t="n"/>
      <c r="B829" s="17" t="n"/>
      <c r="C829" s="17" t="n"/>
      <c r="D829" s="17" t="n"/>
      <c r="E829" s="17" t="n"/>
      <c r="F829" s="17" t="n"/>
      <c r="G829" s="17" t="n"/>
      <c r="H829" s="17" t="n"/>
      <c r="I829" s="17" t="n"/>
      <c r="J829" s="17" t="n"/>
      <c r="K829" s="17" t="n"/>
      <c r="L829" s="17" t="n"/>
      <c r="M829" s="17" t="n"/>
      <c r="N829" s="17" t="n"/>
      <c r="O829" s="17" t="n"/>
      <c r="P829" s="17" t="n"/>
      <c r="Q829" s="17" t="n"/>
      <c r="R829" s="17" t="n"/>
      <c r="S829" s="17" t="n"/>
      <c r="T829" s="17" t="n"/>
      <c r="U829" s="17" t="n"/>
      <c r="V829" s="17" t="n"/>
      <c r="W829" s="17" t="n"/>
      <c r="X829" s="17" t="n"/>
      <c r="Y829" s="17" t="n"/>
      <c r="Z829" s="17" t="n"/>
    </row>
    <row r="830" ht="23.25" customHeight="1">
      <c r="A830" s="17" t="n"/>
      <c r="B830" s="17" t="n"/>
      <c r="C830" s="17" t="n"/>
      <c r="D830" s="17" t="n"/>
      <c r="E830" s="17" t="n"/>
      <c r="F830" s="17" t="n"/>
      <c r="G830" s="17" t="n"/>
      <c r="H830" s="17" t="n"/>
      <c r="I830" s="17" t="n"/>
      <c r="J830" s="17" t="n"/>
      <c r="K830" s="17" t="n"/>
      <c r="L830" s="17" t="n"/>
      <c r="M830" s="17" t="n"/>
      <c r="N830" s="17" t="n"/>
      <c r="O830" s="17" t="n"/>
      <c r="P830" s="17" t="n"/>
      <c r="Q830" s="17" t="n"/>
      <c r="R830" s="17" t="n"/>
      <c r="S830" s="17" t="n"/>
      <c r="T830" s="17" t="n"/>
      <c r="U830" s="17" t="n"/>
      <c r="V830" s="17" t="n"/>
      <c r="W830" s="17" t="n"/>
      <c r="X830" s="17" t="n"/>
      <c r="Y830" s="17" t="n"/>
      <c r="Z830" s="17" t="n"/>
    </row>
    <row r="831" ht="23.25" customHeight="1">
      <c r="A831" s="17" t="n"/>
      <c r="B831" s="17" t="n"/>
      <c r="C831" s="17" t="n"/>
      <c r="D831" s="17" t="n"/>
      <c r="E831" s="17" t="n"/>
      <c r="F831" s="17" t="n"/>
      <c r="G831" s="17" t="n"/>
      <c r="H831" s="17" t="n"/>
      <c r="I831" s="17" t="n"/>
      <c r="J831" s="17" t="n"/>
      <c r="K831" s="17" t="n"/>
      <c r="L831" s="17" t="n"/>
      <c r="M831" s="17" t="n"/>
      <c r="N831" s="17" t="n"/>
      <c r="O831" s="17" t="n"/>
      <c r="P831" s="17" t="n"/>
      <c r="Q831" s="17" t="n"/>
      <c r="R831" s="17" t="n"/>
      <c r="S831" s="17" t="n"/>
      <c r="T831" s="17" t="n"/>
      <c r="U831" s="17" t="n"/>
      <c r="V831" s="17" t="n"/>
      <c r="W831" s="17" t="n"/>
      <c r="X831" s="17" t="n"/>
      <c r="Y831" s="17" t="n"/>
      <c r="Z831" s="17" t="n"/>
    </row>
    <row r="832" ht="23.25" customHeight="1">
      <c r="A832" s="17" t="n"/>
      <c r="B832" s="17" t="n"/>
      <c r="C832" s="17" t="n"/>
      <c r="D832" s="17" t="n"/>
      <c r="E832" s="17" t="n"/>
      <c r="F832" s="17" t="n"/>
      <c r="G832" s="17" t="n"/>
      <c r="H832" s="17" t="n"/>
      <c r="I832" s="17" t="n"/>
      <c r="J832" s="17" t="n"/>
      <c r="K832" s="17" t="n"/>
      <c r="L832" s="17" t="n"/>
      <c r="M832" s="17" t="n"/>
      <c r="N832" s="17" t="n"/>
      <c r="O832" s="17" t="n"/>
      <c r="P832" s="17" t="n"/>
      <c r="Q832" s="17" t="n"/>
      <c r="R832" s="17" t="n"/>
      <c r="S832" s="17" t="n"/>
      <c r="T832" s="17" t="n"/>
      <c r="U832" s="17" t="n"/>
      <c r="V832" s="17" t="n"/>
      <c r="W832" s="17" t="n"/>
      <c r="X832" s="17" t="n"/>
      <c r="Y832" s="17" t="n"/>
      <c r="Z832" s="17" t="n"/>
    </row>
    <row r="833" ht="23.25" customHeight="1">
      <c r="A833" s="17" t="n"/>
      <c r="B833" s="17" t="n"/>
      <c r="C833" s="17" t="n"/>
      <c r="D833" s="17" t="n"/>
      <c r="E833" s="17" t="n"/>
      <c r="F833" s="17" t="n"/>
      <c r="G833" s="17" t="n"/>
      <c r="H833" s="17" t="n"/>
      <c r="I833" s="17" t="n"/>
      <c r="J833" s="17" t="n"/>
      <c r="K833" s="17" t="n"/>
      <c r="L833" s="17" t="n"/>
      <c r="M833" s="17" t="n"/>
      <c r="N833" s="17" t="n"/>
      <c r="O833" s="17" t="n"/>
      <c r="P833" s="17" t="n"/>
      <c r="Q833" s="17" t="n"/>
      <c r="R833" s="17" t="n"/>
      <c r="S833" s="17" t="n"/>
      <c r="T833" s="17" t="n"/>
      <c r="U833" s="17" t="n"/>
      <c r="V833" s="17" t="n"/>
      <c r="W833" s="17" t="n"/>
      <c r="X833" s="17" t="n"/>
      <c r="Y833" s="17" t="n"/>
      <c r="Z833" s="17" t="n"/>
    </row>
    <row r="834" ht="23.25" customHeight="1">
      <c r="A834" s="17" t="n"/>
      <c r="B834" s="17" t="n"/>
      <c r="C834" s="17" t="n"/>
      <c r="D834" s="17" t="n"/>
      <c r="E834" s="17" t="n"/>
      <c r="F834" s="17" t="n"/>
      <c r="G834" s="17" t="n"/>
      <c r="H834" s="17" t="n"/>
      <c r="I834" s="17" t="n"/>
      <c r="J834" s="17" t="n"/>
      <c r="K834" s="17" t="n"/>
      <c r="L834" s="17" t="n"/>
      <c r="M834" s="17" t="n"/>
      <c r="N834" s="17" t="n"/>
      <c r="O834" s="17" t="n"/>
      <c r="P834" s="17" t="n"/>
      <c r="Q834" s="17" t="n"/>
      <c r="R834" s="17" t="n"/>
      <c r="S834" s="17" t="n"/>
      <c r="T834" s="17" t="n"/>
      <c r="U834" s="17" t="n"/>
      <c r="V834" s="17" t="n"/>
      <c r="W834" s="17" t="n"/>
      <c r="X834" s="17" t="n"/>
      <c r="Y834" s="17" t="n"/>
      <c r="Z834" s="17" t="n"/>
    </row>
    <row r="835" ht="23.25" customHeight="1">
      <c r="A835" s="17" t="n"/>
      <c r="B835" s="17" t="n"/>
      <c r="C835" s="17" t="n"/>
      <c r="D835" s="17" t="n"/>
      <c r="E835" s="17" t="n"/>
      <c r="F835" s="17" t="n"/>
      <c r="G835" s="17" t="n"/>
      <c r="H835" s="17" t="n"/>
      <c r="I835" s="17" t="n"/>
      <c r="J835" s="17" t="n"/>
      <c r="K835" s="17" t="n"/>
      <c r="L835" s="17" t="n"/>
      <c r="M835" s="17" t="n"/>
      <c r="N835" s="17" t="n"/>
      <c r="O835" s="17" t="n"/>
      <c r="P835" s="17" t="n"/>
      <c r="Q835" s="17" t="n"/>
      <c r="R835" s="17" t="n"/>
      <c r="S835" s="17" t="n"/>
      <c r="T835" s="17" t="n"/>
      <c r="U835" s="17" t="n"/>
      <c r="V835" s="17" t="n"/>
      <c r="W835" s="17" t="n"/>
      <c r="X835" s="17" t="n"/>
      <c r="Y835" s="17" t="n"/>
      <c r="Z835" s="17" t="n"/>
    </row>
    <row r="836" ht="23.25" customHeight="1">
      <c r="A836" s="17" t="n"/>
      <c r="B836" s="17" t="n"/>
      <c r="C836" s="17" t="n"/>
      <c r="D836" s="17" t="n"/>
      <c r="E836" s="17" t="n"/>
      <c r="F836" s="17" t="n"/>
      <c r="G836" s="17" t="n"/>
      <c r="H836" s="17" t="n"/>
      <c r="I836" s="17" t="n"/>
      <c r="J836" s="17" t="n"/>
      <c r="K836" s="17" t="n"/>
      <c r="L836" s="17" t="n"/>
      <c r="M836" s="17" t="n"/>
      <c r="N836" s="17" t="n"/>
      <c r="O836" s="17" t="n"/>
      <c r="P836" s="17" t="n"/>
      <c r="Q836" s="17" t="n"/>
      <c r="R836" s="17" t="n"/>
      <c r="S836" s="17" t="n"/>
      <c r="T836" s="17" t="n"/>
      <c r="U836" s="17" t="n"/>
      <c r="V836" s="17" t="n"/>
      <c r="W836" s="17" t="n"/>
      <c r="X836" s="17" t="n"/>
      <c r="Y836" s="17" t="n"/>
      <c r="Z836" s="17" t="n"/>
    </row>
    <row r="837" ht="23.25" customHeight="1">
      <c r="A837" s="17" t="n"/>
      <c r="B837" s="17" t="n"/>
      <c r="C837" s="17" t="n"/>
      <c r="D837" s="17" t="n"/>
      <c r="E837" s="17" t="n"/>
      <c r="F837" s="17" t="n"/>
      <c r="G837" s="17" t="n"/>
      <c r="H837" s="17" t="n"/>
      <c r="I837" s="17" t="n"/>
      <c r="J837" s="17" t="n"/>
      <c r="K837" s="17" t="n"/>
      <c r="L837" s="17" t="n"/>
      <c r="M837" s="17" t="n"/>
      <c r="N837" s="17" t="n"/>
      <c r="O837" s="17" t="n"/>
      <c r="P837" s="17" t="n"/>
      <c r="Q837" s="17" t="n"/>
      <c r="R837" s="17" t="n"/>
      <c r="S837" s="17" t="n"/>
      <c r="T837" s="17" t="n"/>
      <c r="U837" s="17" t="n"/>
      <c r="V837" s="17" t="n"/>
      <c r="W837" s="17" t="n"/>
      <c r="X837" s="17" t="n"/>
      <c r="Y837" s="17" t="n"/>
      <c r="Z837" s="17" t="n"/>
    </row>
    <row r="838" ht="23.25" customHeight="1">
      <c r="A838" s="17" t="n"/>
      <c r="B838" s="17" t="n"/>
      <c r="C838" s="17" t="n"/>
      <c r="D838" s="17" t="n"/>
      <c r="E838" s="17" t="n"/>
      <c r="F838" s="17" t="n"/>
      <c r="G838" s="17" t="n"/>
      <c r="H838" s="17" t="n"/>
      <c r="I838" s="17" t="n"/>
      <c r="J838" s="17" t="n"/>
      <c r="K838" s="17" t="n"/>
      <c r="L838" s="17" t="n"/>
      <c r="M838" s="17" t="n"/>
      <c r="N838" s="17" t="n"/>
      <c r="O838" s="17" t="n"/>
      <c r="P838" s="17" t="n"/>
      <c r="Q838" s="17" t="n"/>
      <c r="R838" s="17" t="n"/>
      <c r="S838" s="17" t="n"/>
      <c r="T838" s="17" t="n"/>
      <c r="U838" s="17" t="n"/>
      <c r="V838" s="17" t="n"/>
      <c r="W838" s="17" t="n"/>
      <c r="X838" s="17" t="n"/>
      <c r="Y838" s="17" t="n"/>
      <c r="Z838" s="17" t="n"/>
    </row>
    <row r="839" ht="23.25" customHeight="1">
      <c r="A839" s="17" t="n"/>
      <c r="B839" s="17" t="n"/>
      <c r="C839" s="17" t="n"/>
      <c r="D839" s="17" t="n"/>
      <c r="E839" s="17" t="n"/>
      <c r="F839" s="17" t="n"/>
      <c r="G839" s="17" t="n"/>
      <c r="H839" s="17" t="n"/>
      <c r="I839" s="17" t="n"/>
      <c r="J839" s="17" t="n"/>
      <c r="K839" s="17" t="n"/>
      <c r="L839" s="17" t="n"/>
      <c r="M839" s="17" t="n"/>
      <c r="N839" s="17" t="n"/>
      <c r="O839" s="17" t="n"/>
      <c r="P839" s="17" t="n"/>
      <c r="Q839" s="17" t="n"/>
      <c r="R839" s="17" t="n"/>
      <c r="S839" s="17" t="n"/>
      <c r="T839" s="17" t="n"/>
      <c r="U839" s="17" t="n"/>
      <c r="V839" s="17" t="n"/>
      <c r="W839" s="17" t="n"/>
      <c r="X839" s="17" t="n"/>
      <c r="Y839" s="17" t="n"/>
      <c r="Z839" s="17" t="n"/>
    </row>
    <row r="840" ht="23.25" customHeight="1">
      <c r="A840" s="17" t="n"/>
      <c r="B840" s="17" t="n"/>
      <c r="C840" s="17" t="n"/>
      <c r="D840" s="17" t="n"/>
      <c r="E840" s="17" t="n"/>
      <c r="F840" s="17" t="n"/>
      <c r="G840" s="17" t="n"/>
      <c r="H840" s="17" t="n"/>
      <c r="I840" s="17" t="n"/>
      <c r="J840" s="17" t="n"/>
      <c r="K840" s="17" t="n"/>
      <c r="L840" s="17" t="n"/>
      <c r="M840" s="17" t="n"/>
      <c r="N840" s="17" t="n"/>
      <c r="O840" s="17" t="n"/>
      <c r="P840" s="17" t="n"/>
      <c r="Q840" s="17" t="n"/>
      <c r="R840" s="17" t="n"/>
      <c r="S840" s="17" t="n"/>
      <c r="T840" s="17" t="n"/>
      <c r="U840" s="17" t="n"/>
      <c r="V840" s="17" t="n"/>
      <c r="W840" s="17" t="n"/>
      <c r="X840" s="17" t="n"/>
      <c r="Y840" s="17" t="n"/>
      <c r="Z840" s="17" t="n"/>
    </row>
    <row r="841" ht="23.25" customHeight="1">
      <c r="A841" s="17" t="n"/>
      <c r="B841" s="17" t="n"/>
      <c r="C841" s="17" t="n"/>
      <c r="D841" s="17" t="n"/>
      <c r="E841" s="17" t="n"/>
      <c r="F841" s="17" t="n"/>
      <c r="G841" s="17" t="n"/>
      <c r="H841" s="17" t="n"/>
      <c r="I841" s="17" t="n"/>
      <c r="J841" s="17" t="n"/>
      <c r="K841" s="17" t="n"/>
      <c r="L841" s="17" t="n"/>
      <c r="M841" s="17" t="n"/>
      <c r="N841" s="17" t="n"/>
      <c r="O841" s="17" t="n"/>
      <c r="P841" s="17" t="n"/>
      <c r="Q841" s="17" t="n"/>
      <c r="R841" s="17" t="n"/>
      <c r="S841" s="17" t="n"/>
      <c r="T841" s="17" t="n"/>
      <c r="U841" s="17" t="n"/>
      <c r="V841" s="17" t="n"/>
      <c r="W841" s="17" t="n"/>
      <c r="X841" s="17" t="n"/>
      <c r="Y841" s="17" t="n"/>
      <c r="Z841" s="17" t="n"/>
    </row>
    <row r="842" ht="23.25" customHeight="1">
      <c r="A842" s="17" t="n"/>
      <c r="B842" s="17" t="n"/>
      <c r="C842" s="17" t="n"/>
      <c r="D842" s="17" t="n"/>
      <c r="E842" s="17" t="n"/>
      <c r="F842" s="17" t="n"/>
      <c r="G842" s="17" t="n"/>
      <c r="H842" s="17" t="n"/>
      <c r="I842" s="17" t="n"/>
      <c r="J842" s="17" t="n"/>
      <c r="K842" s="17" t="n"/>
      <c r="L842" s="17" t="n"/>
      <c r="M842" s="17" t="n"/>
      <c r="N842" s="17" t="n"/>
      <c r="O842" s="17" t="n"/>
      <c r="P842" s="17" t="n"/>
      <c r="Q842" s="17" t="n"/>
      <c r="R842" s="17" t="n"/>
      <c r="S842" s="17" t="n"/>
      <c r="T842" s="17" t="n"/>
      <c r="U842" s="17" t="n"/>
      <c r="V842" s="17" t="n"/>
      <c r="W842" s="17" t="n"/>
      <c r="X842" s="17" t="n"/>
      <c r="Y842" s="17" t="n"/>
      <c r="Z842" s="17" t="n"/>
    </row>
    <row r="843" ht="23.25" customHeight="1">
      <c r="A843" s="17" t="n"/>
      <c r="B843" s="17" t="n"/>
      <c r="C843" s="17" t="n"/>
      <c r="D843" s="17" t="n"/>
      <c r="E843" s="17" t="n"/>
      <c r="F843" s="17" t="n"/>
      <c r="G843" s="17" t="n"/>
      <c r="H843" s="17" t="n"/>
      <c r="I843" s="17" t="n"/>
      <c r="J843" s="17" t="n"/>
      <c r="K843" s="17" t="n"/>
      <c r="L843" s="17" t="n"/>
      <c r="M843" s="17" t="n"/>
      <c r="N843" s="17" t="n"/>
      <c r="O843" s="17" t="n"/>
      <c r="P843" s="17" t="n"/>
      <c r="Q843" s="17" t="n"/>
      <c r="R843" s="17" t="n"/>
      <c r="S843" s="17" t="n"/>
      <c r="T843" s="17" t="n"/>
      <c r="U843" s="17" t="n"/>
      <c r="V843" s="17" t="n"/>
      <c r="W843" s="17" t="n"/>
      <c r="X843" s="17" t="n"/>
      <c r="Y843" s="17" t="n"/>
      <c r="Z843" s="17" t="n"/>
    </row>
    <row r="844" ht="23.25" customHeight="1">
      <c r="A844" s="17" t="n"/>
      <c r="B844" s="17" t="n"/>
      <c r="C844" s="17" t="n"/>
      <c r="D844" s="17" t="n"/>
      <c r="E844" s="17" t="n"/>
      <c r="F844" s="17" t="n"/>
      <c r="G844" s="17" t="n"/>
      <c r="H844" s="17" t="n"/>
      <c r="I844" s="17" t="n"/>
      <c r="J844" s="17" t="n"/>
      <c r="K844" s="17" t="n"/>
      <c r="L844" s="17" t="n"/>
      <c r="M844" s="17" t="n"/>
      <c r="N844" s="17" t="n"/>
      <c r="O844" s="17" t="n"/>
      <c r="P844" s="17" t="n"/>
      <c r="Q844" s="17" t="n"/>
      <c r="R844" s="17" t="n"/>
      <c r="S844" s="17" t="n"/>
      <c r="T844" s="17" t="n"/>
      <c r="U844" s="17" t="n"/>
      <c r="V844" s="17" t="n"/>
      <c r="W844" s="17" t="n"/>
      <c r="X844" s="17" t="n"/>
      <c r="Y844" s="17" t="n"/>
      <c r="Z844" s="17" t="n"/>
    </row>
    <row r="845" ht="23.25" customHeight="1">
      <c r="A845" s="17" t="n"/>
      <c r="B845" s="17" t="n"/>
      <c r="C845" s="17" t="n"/>
      <c r="D845" s="17" t="n"/>
      <c r="E845" s="17" t="n"/>
      <c r="F845" s="17" t="n"/>
      <c r="G845" s="17" t="n"/>
      <c r="H845" s="17" t="n"/>
      <c r="I845" s="17" t="n"/>
      <c r="J845" s="17" t="n"/>
      <c r="K845" s="17" t="n"/>
      <c r="L845" s="17" t="n"/>
      <c r="M845" s="17" t="n"/>
      <c r="N845" s="17" t="n"/>
      <c r="O845" s="17" t="n"/>
      <c r="P845" s="17" t="n"/>
      <c r="Q845" s="17" t="n"/>
      <c r="R845" s="17" t="n"/>
      <c r="S845" s="17" t="n"/>
      <c r="T845" s="17" t="n"/>
      <c r="U845" s="17" t="n"/>
      <c r="V845" s="17" t="n"/>
      <c r="W845" s="17" t="n"/>
      <c r="X845" s="17" t="n"/>
      <c r="Y845" s="17" t="n"/>
      <c r="Z845" s="17" t="n"/>
    </row>
    <row r="846" ht="23.25" customHeight="1">
      <c r="A846" s="17" t="n"/>
      <c r="B846" s="17" t="n"/>
      <c r="C846" s="17" t="n"/>
      <c r="D846" s="17" t="n"/>
      <c r="E846" s="17" t="n"/>
      <c r="F846" s="17" t="n"/>
      <c r="G846" s="17" t="n"/>
      <c r="H846" s="17" t="n"/>
      <c r="I846" s="17" t="n"/>
      <c r="J846" s="17" t="n"/>
      <c r="K846" s="17" t="n"/>
      <c r="L846" s="17" t="n"/>
      <c r="M846" s="17" t="n"/>
      <c r="N846" s="17" t="n"/>
      <c r="O846" s="17" t="n"/>
      <c r="P846" s="17" t="n"/>
      <c r="Q846" s="17" t="n"/>
      <c r="R846" s="17" t="n"/>
      <c r="S846" s="17" t="n"/>
      <c r="T846" s="17" t="n"/>
      <c r="U846" s="17" t="n"/>
      <c r="V846" s="17" t="n"/>
      <c r="W846" s="17" t="n"/>
      <c r="X846" s="17" t="n"/>
      <c r="Y846" s="17" t="n"/>
      <c r="Z846" s="17" t="n"/>
    </row>
    <row r="847" ht="23.25" customHeight="1">
      <c r="A847" s="17" t="n"/>
      <c r="B847" s="17" t="n"/>
      <c r="C847" s="17" t="n"/>
      <c r="D847" s="17" t="n"/>
      <c r="E847" s="17" t="n"/>
      <c r="F847" s="17" t="n"/>
      <c r="G847" s="17" t="n"/>
      <c r="H847" s="17" t="n"/>
      <c r="I847" s="17" t="n"/>
      <c r="J847" s="17" t="n"/>
      <c r="K847" s="17" t="n"/>
      <c r="L847" s="17" t="n"/>
      <c r="M847" s="17" t="n"/>
      <c r="N847" s="17" t="n"/>
      <c r="O847" s="17" t="n"/>
      <c r="P847" s="17" t="n"/>
      <c r="Q847" s="17" t="n"/>
      <c r="R847" s="17" t="n"/>
      <c r="S847" s="17" t="n"/>
      <c r="T847" s="17" t="n"/>
      <c r="U847" s="17" t="n"/>
      <c r="V847" s="17" t="n"/>
      <c r="W847" s="17" t="n"/>
      <c r="X847" s="17" t="n"/>
      <c r="Y847" s="17" t="n"/>
      <c r="Z847" s="17" t="n"/>
    </row>
    <row r="848" ht="23.25" customHeight="1">
      <c r="A848" s="17" t="n"/>
      <c r="B848" s="17" t="n"/>
      <c r="C848" s="17" t="n"/>
      <c r="D848" s="17" t="n"/>
      <c r="E848" s="17" t="n"/>
      <c r="F848" s="17" t="n"/>
      <c r="G848" s="17" t="n"/>
      <c r="H848" s="17" t="n"/>
      <c r="I848" s="17" t="n"/>
      <c r="J848" s="17" t="n"/>
      <c r="K848" s="17" t="n"/>
      <c r="L848" s="17" t="n"/>
      <c r="M848" s="17" t="n"/>
      <c r="N848" s="17" t="n"/>
      <c r="O848" s="17" t="n"/>
      <c r="P848" s="17" t="n"/>
      <c r="Q848" s="17" t="n"/>
      <c r="R848" s="17" t="n"/>
      <c r="S848" s="17" t="n"/>
      <c r="T848" s="17" t="n"/>
      <c r="U848" s="17" t="n"/>
      <c r="V848" s="17" t="n"/>
      <c r="W848" s="17" t="n"/>
      <c r="X848" s="17" t="n"/>
      <c r="Y848" s="17" t="n"/>
      <c r="Z848" s="17" t="n"/>
    </row>
    <row r="849" ht="23.25" customHeight="1">
      <c r="A849" s="17" t="n"/>
      <c r="B849" s="17" t="n"/>
      <c r="C849" s="17" t="n"/>
      <c r="D849" s="17" t="n"/>
      <c r="E849" s="17" t="n"/>
      <c r="F849" s="17" t="n"/>
      <c r="G849" s="17" t="n"/>
      <c r="H849" s="17" t="n"/>
      <c r="I849" s="17" t="n"/>
      <c r="J849" s="17" t="n"/>
      <c r="K849" s="17" t="n"/>
      <c r="L849" s="17" t="n"/>
      <c r="M849" s="17" t="n"/>
      <c r="N849" s="17" t="n"/>
      <c r="O849" s="17" t="n"/>
      <c r="P849" s="17" t="n"/>
      <c r="Q849" s="17" t="n"/>
      <c r="R849" s="17" t="n"/>
      <c r="S849" s="17" t="n"/>
      <c r="T849" s="17" t="n"/>
      <c r="U849" s="17" t="n"/>
      <c r="V849" s="17" t="n"/>
      <c r="W849" s="17" t="n"/>
      <c r="X849" s="17" t="n"/>
      <c r="Y849" s="17" t="n"/>
      <c r="Z849" s="17" t="n"/>
    </row>
    <row r="850" ht="23.25" customHeight="1">
      <c r="A850" s="17" t="n"/>
      <c r="B850" s="17" t="n"/>
      <c r="C850" s="17" t="n"/>
      <c r="D850" s="17" t="n"/>
      <c r="E850" s="17" t="n"/>
      <c r="F850" s="17" t="n"/>
      <c r="G850" s="17" t="n"/>
      <c r="H850" s="17" t="n"/>
      <c r="I850" s="17" t="n"/>
      <c r="J850" s="17" t="n"/>
      <c r="K850" s="17" t="n"/>
      <c r="L850" s="17" t="n"/>
      <c r="M850" s="17" t="n"/>
      <c r="N850" s="17" t="n"/>
      <c r="O850" s="17" t="n"/>
      <c r="P850" s="17" t="n"/>
      <c r="Q850" s="17" t="n"/>
      <c r="R850" s="17" t="n"/>
      <c r="S850" s="17" t="n"/>
      <c r="T850" s="17" t="n"/>
      <c r="U850" s="17" t="n"/>
      <c r="V850" s="17" t="n"/>
      <c r="W850" s="17" t="n"/>
      <c r="X850" s="17" t="n"/>
      <c r="Y850" s="17" t="n"/>
      <c r="Z850" s="17" t="n"/>
    </row>
    <row r="851" ht="23.25" customHeight="1">
      <c r="A851" s="17" t="n"/>
      <c r="B851" s="17" t="n"/>
      <c r="C851" s="17" t="n"/>
      <c r="D851" s="17" t="n"/>
      <c r="E851" s="17" t="n"/>
      <c r="F851" s="17" t="n"/>
      <c r="G851" s="17" t="n"/>
      <c r="H851" s="17" t="n"/>
      <c r="I851" s="17" t="n"/>
      <c r="J851" s="17" t="n"/>
      <c r="K851" s="17" t="n"/>
      <c r="L851" s="17" t="n"/>
      <c r="M851" s="17" t="n"/>
      <c r="N851" s="17" t="n"/>
      <c r="O851" s="17" t="n"/>
      <c r="P851" s="17" t="n"/>
      <c r="Q851" s="17" t="n"/>
      <c r="R851" s="17" t="n"/>
      <c r="S851" s="17" t="n"/>
      <c r="T851" s="17" t="n"/>
      <c r="U851" s="17" t="n"/>
      <c r="V851" s="17" t="n"/>
      <c r="W851" s="17" t="n"/>
      <c r="X851" s="17" t="n"/>
      <c r="Y851" s="17" t="n"/>
      <c r="Z851" s="17" t="n"/>
    </row>
    <row r="852" ht="23.25" customHeight="1">
      <c r="A852" s="17" t="n"/>
      <c r="B852" s="17" t="n"/>
      <c r="C852" s="17" t="n"/>
      <c r="D852" s="17" t="n"/>
      <c r="E852" s="17" t="n"/>
      <c r="F852" s="17" t="n"/>
      <c r="G852" s="17" t="n"/>
      <c r="H852" s="17" t="n"/>
      <c r="I852" s="17" t="n"/>
      <c r="J852" s="17" t="n"/>
      <c r="K852" s="17" t="n"/>
      <c r="L852" s="17" t="n"/>
      <c r="M852" s="17" t="n"/>
      <c r="N852" s="17" t="n"/>
      <c r="O852" s="17" t="n"/>
      <c r="P852" s="17" t="n"/>
      <c r="Q852" s="17" t="n"/>
      <c r="R852" s="17" t="n"/>
      <c r="S852" s="17" t="n"/>
      <c r="T852" s="17" t="n"/>
      <c r="U852" s="17" t="n"/>
      <c r="V852" s="17" t="n"/>
      <c r="W852" s="17" t="n"/>
      <c r="X852" s="17" t="n"/>
      <c r="Y852" s="17" t="n"/>
      <c r="Z852" s="17" t="n"/>
    </row>
    <row r="853" ht="23.25" customHeight="1">
      <c r="A853" s="17" t="n"/>
      <c r="B853" s="17" t="n"/>
      <c r="C853" s="17" t="n"/>
      <c r="D853" s="17" t="n"/>
      <c r="E853" s="17" t="n"/>
      <c r="F853" s="17" t="n"/>
      <c r="G853" s="17" t="n"/>
      <c r="H853" s="17" t="n"/>
      <c r="I853" s="17" t="n"/>
      <c r="J853" s="17" t="n"/>
      <c r="K853" s="17" t="n"/>
      <c r="L853" s="17" t="n"/>
      <c r="M853" s="17" t="n"/>
      <c r="N853" s="17" t="n"/>
      <c r="O853" s="17" t="n"/>
      <c r="P853" s="17" t="n"/>
      <c r="Q853" s="17" t="n"/>
      <c r="R853" s="17" t="n"/>
      <c r="S853" s="17" t="n"/>
      <c r="T853" s="17" t="n"/>
      <c r="U853" s="17" t="n"/>
      <c r="V853" s="17" t="n"/>
      <c r="W853" s="17" t="n"/>
      <c r="X853" s="17" t="n"/>
      <c r="Y853" s="17" t="n"/>
      <c r="Z853" s="17" t="n"/>
    </row>
    <row r="854" ht="23.25" customHeight="1">
      <c r="A854" s="17" t="n"/>
      <c r="B854" s="17" t="n"/>
      <c r="C854" s="17" t="n"/>
      <c r="D854" s="17" t="n"/>
      <c r="E854" s="17" t="n"/>
      <c r="F854" s="17" t="n"/>
      <c r="G854" s="17" t="n"/>
      <c r="H854" s="17" t="n"/>
      <c r="I854" s="17" t="n"/>
      <c r="J854" s="17" t="n"/>
      <c r="K854" s="17" t="n"/>
      <c r="L854" s="17" t="n"/>
      <c r="M854" s="17" t="n"/>
      <c r="N854" s="17" t="n"/>
      <c r="O854" s="17" t="n"/>
      <c r="P854" s="17" t="n"/>
      <c r="Q854" s="17" t="n"/>
      <c r="R854" s="17" t="n"/>
      <c r="S854" s="17" t="n"/>
      <c r="T854" s="17" t="n"/>
      <c r="U854" s="17" t="n"/>
      <c r="V854" s="17" t="n"/>
      <c r="W854" s="17" t="n"/>
      <c r="X854" s="17" t="n"/>
      <c r="Y854" s="17" t="n"/>
      <c r="Z854" s="17" t="n"/>
    </row>
    <row r="855" ht="23.25" customHeight="1">
      <c r="A855" s="17" t="n"/>
      <c r="B855" s="17" t="n"/>
      <c r="C855" s="17" t="n"/>
      <c r="D855" s="17" t="n"/>
      <c r="E855" s="17" t="n"/>
      <c r="F855" s="17" t="n"/>
      <c r="G855" s="17" t="n"/>
      <c r="H855" s="17" t="n"/>
      <c r="I855" s="17" t="n"/>
      <c r="J855" s="17" t="n"/>
      <c r="K855" s="17" t="n"/>
      <c r="L855" s="17" t="n"/>
      <c r="M855" s="17" t="n"/>
      <c r="N855" s="17" t="n"/>
      <c r="O855" s="17" t="n"/>
      <c r="P855" s="17" t="n"/>
      <c r="Q855" s="17" t="n"/>
      <c r="R855" s="17" t="n"/>
      <c r="S855" s="17" t="n"/>
      <c r="T855" s="17" t="n"/>
      <c r="U855" s="17" t="n"/>
      <c r="V855" s="17" t="n"/>
      <c r="W855" s="17" t="n"/>
      <c r="X855" s="17" t="n"/>
      <c r="Y855" s="17" t="n"/>
      <c r="Z855" s="17" t="n"/>
    </row>
    <row r="856" ht="23.25" customHeight="1">
      <c r="A856" s="17" t="n"/>
      <c r="B856" s="17" t="n"/>
      <c r="C856" s="17" t="n"/>
      <c r="D856" s="17" t="n"/>
      <c r="E856" s="17" t="n"/>
      <c r="F856" s="17" t="n"/>
      <c r="G856" s="17" t="n"/>
      <c r="H856" s="17" t="n"/>
      <c r="I856" s="17" t="n"/>
      <c r="J856" s="17" t="n"/>
      <c r="K856" s="17" t="n"/>
      <c r="L856" s="17" t="n"/>
      <c r="M856" s="17" t="n"/>
      <c r="N856" s="17" t="n"/>
      <c r="O856" s="17" t="n"/>
      <c r="P856" s="17" t="n"/>
      <c r="Q856" s="17" t="n"/>
      <c r="R856" s="17" t="n"/>
      <c r="S856" s="17" t="n"/>
      <c r="T856" s="17" t="n"/>
      <c r="U856" s="17" t="n"/>
      <c r="V856" s="17" t="n"/>
      <c r="W856" s="17" t="n"/>
      <c r="X856" s="17" t="n"/>
      <c r="Y856" s="17" t="n"/>
      <c r="Z856" s="17" t="n"/>
    </row>
    <row r="857" ht="23.25" customHeight="1">
      <c r="A857" s="17" t="n"/>
      <c r="B857" s="17" t="n"/>
      <c r="C857" s="17" t="n"/>
      <c r="D857" s="17" t="n"/>
      <c r="E857" s="17" t="n"/>
      <c r="F857" s="17" t="n"/>
      <c r="G857" s="17" t="n"/>
      <c r="H857" s="17" t="n"/>
      <c r="I857" s="17" t="n"/>
      <c r="J857" s="17" t="n"/>
      <c r="K857" s="17" t="n"/>
      <c r="L857" s="17" t="n"/>
      <c r="M857" s="17" t="n"/>
      <c r="N857" s="17" t="n"/>
      <c r="O857" s="17" t="n"/>
      <c r="P857" s="17" t="n"/>
      <c r="Q857" s="17" t="n"/>
      <c r="R857" s="17" t="n"/>
      <c r="S857" s="17" t="n"/>
      <c r="T857" s="17" t="n"/>
      <c r="U857" s="17" t="n"/>
      <c r="V857" s="17" t="n"/>
      <c r="W857" s="17" t="n"/>
      <c r="X857" s="17" t="n"/>
      <c r="Y857" s="17" t="n"/>
      <c r="Z857" s="17" t="n"/>
    </row>
    <row r="858" ht="23.25" customHeight="1">
      <c r="A858" s="17" t="n"/>
      <c r="B858" s="17" t="n"/>
      <c r="C858" s="17" t="n"/>
      <c r="D858" s="17" t="n"/>
      <c r="E858" s="17" t="n"/>
      <c r="F858" s="17" t="n"/>
      <c r="G858" s="17" t="n"/>
      <c r="H858" s="17" t="n"/>
      <c r="I858" s="17" t="n"/>
      <c r="J858" s="17" t="n"/>
      <c r="K858" s="17" t="n"/>
      <c r="L858" s="17" t="n"/>
      <c r="M858" s="17" t="n"/>
      <c r="N858" s="17" t="n"/>
      <c r="O858" s="17" t="n"/>
      <c r="P858" s="17" t="n"/>
      <c r="Q858" s="17" t="n"/>
      <c r="R858" s="17" t="n"/>
      <c r="S858" s="17" t="n"/>
      <c r="T858" s="17" t="n"/>
      <c r="U858" s="17" t="n"/>
      <c r="V858" s="17" t="n"/>
      <c r="W858" s="17" t="n"/>
      <c r="X858" s="17" t="n"/>
      <c r="Y858" s="17" t="n"/>
      <c r="Z858" s="17" t="n"/>
    </row>
    <row r="859" ht="23.25" customHeight="1">
      <c r="A859" s="17" t="n"/>
      <c r="B859" s="17" t="n"/>
      <c r="C859" s="17" t="n"/>
      <c r="D859" s="17" t="n"/>
      <c r="E859" s="17" t="n"/>
      <c r="F859" s="17" t="n"/>
      <c r="G859" s="17" t="n"/>
      <c r="H859" s="17" t="n"/>
      <c r="I859" s="17" t="n"/>
      <c r="J859" s="17" t="n"/>
      <c r="K859" s="17" t="n"/>
      <c r="L859" s="17" t="n"/>
      <c r="M859" s="17" t="n"/>
      <c r="N859" s="17" t="n"/>
      <c r="O859" s="17" t="n"/>
      <c r="P859" s="17" t="n"/>
      <c r="Q859" s="17" t="n"/>
      <c r="R859" s="17" t="n"/>
      <c r="S859" s="17" t="n"/>
      <c r="T859" s="17" t="n"/>
      <c r="U859" s="17" t="n"/>
      <c r="V859" s="17" t="n"/>
      <c r="W859" s="17" t="n"/>
      <c r="X859" s="17" t="n"/>
      <c r="Y859" s="17" t="n"/>
      <c r="Z859" s="17" t="n"/>
    </row>
    <row r="860" ht="23.25" customHeight="1">
      <c r="A860" s="17" t="n"/>
      <c r="B860" s="17" t="n"/>
      <c r="C860" s="17" t="n"/>
      <c r="D860" s="17" t="n"/>
      <c r="E860" s="17" t="n"/>
      <c r="F860" s="17" t="n"/>
      <c r="G860" s="17" t="n"/>
      <c r="H860" s="17" t="n"/>
      <c r="I860" s="17" t="n"/>
      <c r="J860" s="17" t="n"/>
      <c r="K860" s="17" t="n"/>
      <c r="L860" s="17" t="n"/>
      <c r="M860" s="17" t="n"/>
      <c r="N860" s="17" t="n"/>
      <c r="O860" s="17" t="n"/>
      <c r="P860" s="17" t="n"/>
      <c r="Q860" s="17" t="n"/>
      <c r="R860" s="17" t="n"/>
      <c r="S860" s="17" t="n"/>
      <c r="T860" s="17" t="n"/>
      <c r="U860" s="17" t="n"/>
      <c r="V860" s="17" t="n"/>
      <c r="W860" s="17" t="n"/>
      <c r="X860" s="17" t="n"/>
      <c r="Y860" s="17" t="n"/>
      <c r="Z860" s="17" t="n"/>
    </row>
    <row r="861" ht="23.25" customHeight="1">
      <c r="A861" s="17" t="n"/>
      <c r="B861" s="17" t="n"/>
      <c r="C861" s="17" t="n"/>
      <c r="D861" s="17" t="n"/>
      <c r="E861" s="17" t="n"/>
      <c r="F861" s="17" t="n"/>
      <c r="G861" s="17" t="n"/>
      <c r="H861" s="17" t="n"/>
      <c r="I861" s="17" t="n"/>
      <c r="J861" s="17" t="n"/>
      <c r="K861" s="17" t="n"/>
      <c r="L861" s="17" t="n"/>
      <c r="M861" s="17" t="n"/>
      <c r="N861" s="17" t="n"/>
      <c r="O861" s="17" t="n"/>
      <c r="P861" s="17" t="n"/>
      <c r="Q861" s="17" t="n"/>
      <c r="R861" s="17" t="n"/>
      <c r="S861" s="17" t="n"/>
      <c r="T861" s="17" t="n"/>
      <c r="U861" s="17" t="n"/>
      <c r="V861" s="17" t="n"/>
      <c r="W861" s="17" t="n"/>
      <c r="X861" s="17" t="n"/>
      <c r="Y861" s="17" t="n"/>
      <c r="Z861" s="17" t="n"/>
    </row>
    <row r="862" ht="23.25" customHeight="1">
      <c r="A862" s="17" t="n"/>
      <c r="B862" s="17" t="n"/>
      <c r="C862" s="17" t="n"/>
      <c r="D862" s="17" t="n"/>
      <c r="E862" s="17" t="n"/>
      <c r="F862" s="17" t="n"/>
      <c r="G862" s="17" t="n"/>
      <c r="H862" s="17" t="n"/>
      <c r="I862" s="17" t="n"/>
      <c r="J862" s="17" t="n"/>
      <c r="K862" s="17" t="n"/>
      <c r="L862" s="17" t="n"/>
      <c r="M862" s="17" t="n"/>
      <c r="N862" s="17" t="n"/>
      <c r="O862" s="17" t="n"/>
      <c r="P862" s="17" t="n"/>
      <c r="Q862" s="17" t="n"/>
      <c r="R862" s="17" t="n"/>
      <c r="S862" s="17" t="n"/>
      <c r="T862" s="17" t="n"/>
      <c r="U862" s="17" t="n"/>
      <c r="V862" s="17" t="n"/>
      <c r="W862" s="17" t="n"/>
      <c r="X862" s="17" t="n"/>
      <c r="Y862" s="17" t="n"/>
      <c r="Z862" s="17" t="n"/>
    </row>
    <row r="863" ht="23.25" customHeight="1">
      <c r="A863" s="17" t="n"/>
      <c r="B863" s="17" t="n"/>
      <c r="C863" s="17" t="n"/>
      <c r="D863" s="17" t="n"/>
      <c r="E863" s="17" t="n"/>
      <c r="F863" s="17" t="n"/>
      <c r="G863" s="17" t="n"/>
      <c r="H863" s="17" t="n"/>
      <c r="I863" s="17" t="n"/>
      <c r="J863" s="17" t="n"/>
      <c r="K863" s="17" t="n"/>
      <c r="L863" s="17" t="n"/>
      <c r="M863" s="17" t="n"/>
      <c r="N863" s="17" t="n"/>
      <c r="O863" s="17" t="n"/>
      <c r="P863" s="17" t="n"/>
      <c r="Q863" s="17" t="n"/>
      <c r="R863" s="17" t="n"/>
      <c r="S863" s="17" t="n"/>
      <c r="T863" s="17" t="n"/>
      <c r="U863" s="17" t="n"/>
      <c r="V863" s="17" t="n"/>
      <c r="W863" s="17" t="n"/>
      <c r="X863" s="17" t="n"/>
      <c r="Y863" s="17" t="n"/>
      <c r="Z863" s="17" t="n"/>
    </row>
    <row r="864" ht="23.25" customHeight="1">
      <c r="A864" s="17" t="n"/>
      <c r="B864" s="17" t="n"/>
      <c r="C864" s="17" t="n"/>
      <c r="D864" s="17" t="n"/>
      <c r="E864" s="17" t="n"/>
      <c r="F864" s="17" t="n"/>
      <c r="G864" s="17" t="n"/>
      <c r="H864" s="17" t="n"/>
      <c r="I864" s="17" t="n"/>
      <c r="J864" s="17" t="n"/>
      <c r="K864" s="17" t="n"/>
      <c r="L864" s="17" t="n"/>
      <c r="M864" s="17" t="n"/>
      <c r="N864" s="17" t="n"/>
      <c r="O864" s="17" t="n"/>
      <c r="P864" s="17" t="n"/>
      <c r="Q864" s="17" t="n"/>
      <c r="R864" s="17" t="n"/>
      <c r="S864" s="17" t="n"/>
      <c r="T864" s="17" t="n"/>
      <c r="U864" s="17" t="n"/>
      <c r="V864" s="17" t="n"/>
      <c r="W864" s="17" t="n"/>
      <c r="X864" s="17" t="n"/>
      <c r="Y864" s="17" t="n"/>
      <c r="Z864" s="17" t="n"/>
    </row>
    <row r="865" ht="23.25" customHeight="1">
      <c r="A865" s="17" t="n"/>
      <c r="B865" s="17" t="n"/>
      <c r="C865" s="17" t="n"/>
      <c r="D865" s="17" t="n"/>
      <c r="E865" s="17" t="n"/>
      <c r="F865" s="17" t="n"/>
      <c r="G865" s="17" t="n"/>
      <c r="H865" s="17" t="n"/>
      <c r="I865" s="17" t="n"/>
      <c r="J865" s="17" t="n"/>
      <c r="K865" s="17" t="n"/>
      <c r="L865" s="17" t="n"/>
      <c r="M865" s="17" t="n"/>
      <c r="N865" s="17" t="n"/>
      <c r="O865" s="17" t="n"/>
      <c r="P865" s="17" t="n"/>
      <c r="Q865" s="17" t="n"/>
      <c r="R865" s="17" t="n"/>
      <c r="S865" s="17" t="n"/>
      <c r="T865" s="17" t="n"/>
      <c r="U865" s="17" t="n"/>
      <c r="V865" s="17" t="n"/>
      <c r="W865" s="17" t="n"/>
      <c r="X865" s="17" t="n"/>
      <c r="Y865" s="17" t="n"/>
      <c r="Z865" s="17" t="n"/>
    </row>
    <row r="866" ht="23.25" customHeight="1">
      <c r="A866" s="17" t="n"/>
      <c r="B866" s="17" t="n"/>
      <c r="C866" s="17" t="n"/>
      <c r="D866" s="17" t="n"/>
      <c r="E866" s="17" t="n"/>
      <c r="F866" s="17" t="n"/>
      <c r="G866" s="17" t="n"/>
      <c r="H866" s="17" t="n"/>
      <c r="I866" s="17" t="n"/>
      <c r="J866" s="17" t="n"/>
      <c r="K866" s="17" t="n"/>
      <c r="L866" s="17" t="n"/>
      <c r="M866" s="17" t="n"/>
      <c r="N866" s="17" t="n"/>
      <c r="O866" s="17" t="n"/>
      <c r="P866" s="17" t="n"/>
      <c r="Q866" s="17" t="n"/>
      <c r="R866" s="17" t="n"/>
      <c r="S866" s="17" t="n"/>
      <c r="T866" s="17" t="n"/>
      <c r="U866" s="17" t="n"/>
      <c r="V866" s="17" t="n"/>
      <c r="W866" s="17" t="n"/>
      <c r="X866" s="17" t="n"/>
      <c r="Y866" s="17" t="n"/>
      <c r="Z866" s="17" t="n"/>
    </row>
    <row r="867" ht="23.25" customHeight="1">
      <c r="A867" s="17" t="n"/>
      <c r="B867" s="17" t="n"/>
      <c r="C867" s="17" t="n"/>
      <c r="D867" s="17" t="n"/>
      <c r="E867" s="17" t="n"/>
      <c r="F867" s="17" t="n"/>
      <c r="G867" s="17" t="n"/>
      <c r="H867" s="17" t="n"/>
      <c r="I867" s="17" t="n"/>
      <c r="J867" s="17" t="n"/>
      <c r="K867" s="17" t="n"/>
      <c r="L867" s="17" t="n"/>
      <c r="M867" s="17" t="n"/>
      <c r="N867" s="17" t="n"/>
      <c r="O867" s="17" t="n"/>
      <c r="P867" s="17" t="n"/>
      <c r="Q867" s="17" t="n"/>
      <c r="R867" s="17" t="n"/>
      <c r="S867" s="17" t="n"/>
      <c r="T867" s="17" t="n"/>
      <c r="U867" s="17" t="n"/>
      <c r="V867" s="17" t="n"/>
      <c r="W867" s="17" t="n"/>
      <c r="X867" s="17" t="n"/>
      <c r="Y867" s="17" t="n"/>
      <c r="Z867" s="17" t="n"/>
    </row>
    <row r="868" ht="23.25" customHeight="1">
      <c r="A868" s="17" t="n"/>
      <c r="B868" s="17" t="n"/>
      <c r="C868" s="17" t="n"/>
      <c r="D868" s="17" t="n"/>
      <c r="E868" s="17" t="n"/>
      <c r="F868" s="17" t="n"/>
      <c r="G868" s="17" t="n"/>
      <c r="H868" s="17" t="n"/>
      <c r="I868" s="17" t="n"/>
      <c r="J868" s="17" t="n"/>
      <c r="K868" s="17" t="n"/>
      <c r="L868" s="17" t="n"/>
      <c r="M868" s="17" t="n"/>
      <c r="N868" s="17" t="n"/>
      <c r="O868" s="17" t="n"/>
      <c r="P868" s="17" t="n"/>
      <c r="Q868" s="17" t="n"/>
      <c r="R868" s="17" t="n"/>
      <c r="S868" s="17" t="n"/>
      <c r="T868" s="17" t="n"/>
      <c r="U868" s="17" t="n"/>
      <c r="V868" s="17" t="n"/>
      <c r="W868" s="17" t="n"/>
      <c r="X868" s="17" t="n"/>
      <c r="Y868" s="17" t="n"/>
      <c r="Z868" s="17" t="n"/>
    </row>
    <row r="869" ht="23.25" customHeight="1">
      <c r="A869" s="17" t="n"/>
      <c r="B869" s="17" t="n"/>
      <c r="C869" s="17" t="n"/>
      <c r="D869" s="17" t="n"/>
      <c r="E869" s="17" t="n"/>
      <c r="F869" s="17" t="n"/>
      <c r="G869" s="17" t="n"/>
      <c r="H869" s="17" t="n"/>
      <c r="I869" s="17" t="n"/>
      <c r="J869" s="17" t="n"/>
      <c r="K869" s="17" t="n"/>
      <c r="L869" s="17" t="n"/>
      <c r="M869" s="17" t="n"/>
      <c r="N869" s="17" t="n"/>
      <c r="O869" s="17" t="n"/>
      <c r="P869" s="17" t="n"/>
      <c r="Q869" s="17" t="n"/>
      <c r="R869" s="17" t="n"/>
      <c r="S869" s="17" t="n"/>
      <c r="T869" s="17" t="n"/>
      <c r="U869" s="17" t="n"/>
      <c r="V869" s="17" t="n"/>
      <c r="W869" s="17" t="n"/>
      <c r="X869" s="17" t="n"/>
      <c r="Y869" s="17" t="n"/>
      <c r="Z869" s="17" t="n"/>
    </row>
    <row r="870" ht="23.25" customHeight="1">
      <c r="A870" s="17" t="n"/>
      <c r="B870" s="17" t="n"/>
      <c r="C870" s="17" t="n"/>
      <c r="D870" s="17" t="n"/>
      <c r="E870" s="17" t="n"/>
      <c r="F870" s="17" t="n"/>
      <c r="G870" s="17" t="n"/>
      <c r="H870" s="17" t="n"/>
      <c r="I870" s="17" t="n"/>
      <c r="J870" s="17" t="n"/>
      <c r="K870" s="17" t="n"/>
      <c r="L870" s="17" t="n"/>
      <c r="M870" s="17" t="n"/>
      <c r="N870" s="17" t="n"/>
      <c r="O870" s="17" t="n"/>
      <c r="P870" s="17" t="n"/>
      <c r="Q870" s="17" t="n"/>
      <c r="R870" s="17" t="n"/>
      <c r="S870" s="17" t="n"/>
      <c r="T870" s="17" t="n"/>
      <c r="U870" s="17" t="n"/>
      <c r="V870" s="17" t="n"/>
      <c r="W870" s="17" t="n"/>
      <c r="X870" s="17" t="n"/>
      <c r="Y870" s="17" t="n"/>
      <c r="Z870" s="17" t="n"/>
    </row>
    <row r="871" ht="23.25" customHeight="1">
      <c r="A871" s="17" t="n"/>
      <c r="B871" s="17" t="n"/>
      <c r="C871" s="17" t="n"/>
      <c r="D871" s="17" t="n"/>
      <c r="E871" s="17" t="n"/>
      <c r="F871" s="17" t="n"/>
      <c r="G871" s="17" t="n"/>
      <c r="H871" s="17" t="n"/>
      <c r="I871" s="17" t="n"/>
      <c r="J871" s="17" t="n"/>
      <c r="K871" s="17" t="n"/>
      <c r="L871" s="17" t="n"/>
      <c r="M871" s="17" t="n"/>
      <c r="N871" s="17" t="n"/>
      <c r="O871" s="17" t="n"/>
      <c r="P871" s="17" t="n"/>
      <c r="Q871" s="17" t="n"/>
      <c r="R871" s="17" t="n"/>
      <c r="S871" s="17" t="n"/>
      <c r="T871" s="17" t="n"/>
      <c r="U871" s="17" t="n"/>
      <c r="V871" s="17" t="n"/>
      <c r="W871" s="17" t="n"/>
      <c r="X871" s="17" t="n"/>
      <c r="Y871" s="17" t="n"/>
      <c r="Z871" s="17" t="n"/>
    </row>
    <row r="872" ht="23.25" customHeight="1">
      <c r="A872" s="17" t="n"/>
      <c r="B872" s="17" t="n"/>
      <c r="C872" s="17" t="n"/>
      <c r="D872" s="17" t="n"/>
      <c r="E872" s="17" t="n"/>
      <c r="F872" s="17" t="n"/>
      <c r="G872" s="17" t="n"/>
      <c r="H872" s="17" t="n"/>
      <c r="I872" s="17" t="n"/>
      <c r="J872" s="17" t="n"/>
      <c r="K872" s="17" t="n"/>
      <c r="L872" s="17" t="n"/>
      <c r="M872" s="17" t="n"/>
      <c r="N872" s="17" t="n"/>
      <c r="O872" s="17" t="n"/>
      <c r="P872" s="17" t="n"/>
      <c r="Q872" s="17" t="n"/>
      <c r="R872" s="17" t="n"/>
      <c r="S872" s="17" t="n"/>
      <c r="T872" s="17" t="n"/>
      <c r="U872" s="17" t="n"/>
      <c r="V872" s="17" t="n"/>
      <c r="W872" s="17" t="n"/>
      <c r="X872" s="17" t="n"/>
      <c r="Y872" s="17" t="n"/>
      <c r="Z872" s="17" t="n"/>
    </row>
    <row r="873" ht="23.25" customHeight="1">
      <c r="A873" s="17" t="n"/>
      <c r="B873" s="17" t="n"/>
      <c r="C873" s="17" t="n"/>
      <c r="D873" s="17" t="n"/>
      <c r="E873" s="17" t="n"/>
      <c r="F873" s="17" t="n"/>
      <c r="G873" s="17" t="n"/>
      <c r="H873" s="17" t="n"/>
      <c r="I873" s="17" t="n"/>
      <c r="J873" s="17" t="n"/>
      <c r="K873" s="17" t="n"/>
      <c r="L873" s="17" t="n"/>
      <c r="M873" s="17" t="n"/>
      <c r="N873" s="17" t="n"/>
      <c r="O873" s="17" t="n"/>
      <c r="P873" s="17" t="n"/>
      <c r="Q873" s="17" t="n"/>
      <c r="R873" s="17" t="n"/>
      <c r="S873" s="17" t="n"/>
      <c r="T873" s="17" t="n"/>
      <c r="U873" s="17" t="n"/>
      <c r="V873" s="17" t="n"/>
      <c r="W873" s="17" t="n"/>
      <c r="X873" s="17" t="n"/>
      <c r="Y873" s="17" t="n"/>
      <c r="Z873" s="17" t="n"/>
    </row>
    <row r="874" ht="23.25" customHeight="1">
      <c r="A874" s="17" t="n"/>
      <c r="B874" s="17" t="n"/>
      <c r="C874" s="17" t="n"/>
      <c r="D874" s="17" t="n"/>
      <c r="E874" s="17" t="n"/>
      <c r="F874" s="17" t="n"/>
      <c r="G874" s="17" t="n"/>
      <c r="H874" s="17" t="n"/>
      <c r="I874" s="17" t="n"/>
      <c r="J874" s="17" t="n"/>
      <c r="K874" s="17" t="n"/>
      <c r="L874" s="17" t="n"/>
      <c r="M874" s="17" t="n"/>
      <c r="N874" s="17" t="n"/>
      <c r="O874" s="17" t="n"/>
      <c r="P874" s="17" t="n"/>
      <c r="Q874" s="17" t="n"/>
      <c r="R874" s="17" t="n"/>
      <c r="S874" s="17" t="n"/>
      <c r="T874" s="17" t="n"/>
      <c r="U874" s="17" t="n"/>
      <c r="V874" s="17" t="n"/>
      <c r="W874" s="17" t="n"/>
      <c r="X874" s="17" t="n"/>
      <c r="Y874" s="17" t="n"/>
      <c r="Z874" s="17" t="n"/>
    </row>
    <row r="875" ht="23.25" customHeight="1">
      <c r="A875" s="17" t="n"/>
      <c r="B875" s="17" t="n"/>
      <c r="C875" s="17" t="n"/>
      <c r="D875" s="17" t="n"/>
      <c r="E875" s="17" t="n"/>
      <c r="F875" s="17" t="n"/>
      <c r="G875" s="17" t="n"/>
      <c r="H875" s="17" t="n"/>
      <c r="I875" s="17" t="n"/>
      <c r="J875" s="17" t="n"/>
      <c r="K875" s="17" t="n"/>
      <c r="L875" s="17" t="n"/>
      <c r="M875" s="17" t="n"/>
      <c r="N875" s="17" t="n"/>
      <c r="O875" s="17" t="n"/>
      <c r="P875" s="17" t="n"/>
      <c r="Q875" s="17" t="n"/>
      <c r="R875" s="17" t="n"/>
      <c r="S875" s="17" t="n"/>
      <c r="T875" s="17" t="n"/>
      <c r="U875" s="17" t="n"/>
      <c r="V875" s="17" t="n"/>
      <c r="W875" s="17" t="n"/>
      <c r="X875" s="17" t="n"/>
      <c r="Y875" s="17" t="n"/>
      <c r="Z875" s="17" t="n"/>
    </row>
    <row r="876" ht="23.25" customHeight="1">
      <c r="A876" s="17" t="n"/>
      <c r="B876" s="17" t="n"/>
      <c r="C876" s="17" t="n"/>
      <c r="D876" s="17" t="n"/>
      <c r="E876" s="17" t="n"/>
      <c r="F876" s="17" t="n"/>
      <c r="G876" s="17" t="n"/>
      <c r="H876" s="17" t="n"/>
      <c r="I876" s="17" t="n"/>
      <c r="J876" s="17" t="n"/>
      <c r="K876" s="17" t="n"/>
      <c r="L876" s="17" t="n"/>
      <c r="M876" s="17" t="n"/>
      <c r="N876" s="17" t="n"/>
      <c r="O876" s="17" t="n"/>
      <c r="P876" s="17" t="n"/>
      <c r="Q876" s="17" t="n"/>
      <c r="R876" s="17" t="n"/>
      <c r="S876" s="17" t="n"/>
      <c r="T876" s="17" t="n"/>
      <c r="U876" s="17" t="n"/>
      <c r="V876" s="17" t="n"/>
      <c r="W876" s="17" t="n"/>
      <c r="X876" s="17" t="n"/>
      <c r="Y876" s="17" t="n"/>
      <c r="Z876" s="17" t="n"/>
    </row>
    <row r="877" ht="23.25" customHeight="1">
      <c r="A877" s="17" t="n"/>
      <c r="B877" s="17" t="n"/>
      <c r="C877" s="17" t="n"/>
      <c r="D877" s="17" t="n"/>
      <c r="E877" s="17" t="n"/>
      <c r="F877" s="17" t="n"/>
      <c r="G877" s="17" t="n"/>
      <c r="H877" s="17" t="n"/>
      <c r="I877" s="17" t="n"/>
      <c r="J877" s="17" t="n"/>
      <c r="K877" s="17" t="n"/>
      <c r="L877" s="17" t="n"/>
      <c r="M877" s="17" t="n"/>
      <c r="N877" s="17" t="n"/>
      <c r="O877" s="17" t="n"/>
      <c r="P877" s="17" t="n"/>
      <c r="Q877" s="17" t="n"/>
      <c r="R877" s="17" t="n"/>
      <c r="S877" s="17" t="n"/>
      <c r="T877" s="17" t="n"/>
      <c r="U877" s="17" t="n"/>
      <c r="V877" s="17" t="n"/>
      <c r="W877" s="17" t="n"/>
      <c r="X877" s="17" t="n"/>
      <c r="Y877" s="17" t="n"/>
      <c r="Z877" s="17" t="n"/>
    </row>
    <row r="878" ht="23.25" customHeight="1">
      <c r="A878" s="17" t="n"/>
      <c r="B878" s="17" t="n"/>
      <c r="C878" s="17" t="n"/>
      <c r="D878" s="17" t="n"/>
      <c r="E878" s="17" t="n"/>
      <c r="F878" s="17" t="n"/>
      <c r="G878" s="17" t="n"/>
      <c r="H878" s="17" t="n"/>
      <c r="I878" s="17" t="n"/>
      <c r="J878" s="17" t="n"/>
      <c r="K878" s="17" t="n"/>
      <c r="L878" s="17" t="n"/>
      <c r="M878" s="17" t="n"/>
      <c r="N878" s="17" t="n"/>
      <c r="O878" s="17" t="n"/>
      <c r="P878" s="17" t="n"/>
      <c r="Q878" s="17" t="n"/>
      <c r="R878" s="17" t="n"/>
      <c r="S878" s="17" t="n"/>
      <c r="T878" s="17" t="n"/>
      <c r="U878" s="17" t="n"/>
      <c r="V878" s="17" t="n"/>
      <c r="W878" s="17" t="n"/>
      <c r="X878" s="17" t="n"/>
      <c r="Y878" s="17" t="n"/>
      <c r="Z878" s="17" t="n"/>
    </row>
    <row r="879" ht="23.25" customHeight="1">
      <c r="A879" s="17" t="n"/>
      <c r="B879" s="17" t="n"/>
      <c r="C879" s="17" t="n"/>
      <c r="D879" s="17" t="n"/>
      <c r="E879" s="17" t="n"/>
      <c r="F879" s="17" t="n"/>
      <c r="G879" s="17" t="n"/>
      <c r="H879" s="17" t="n"/>
      <c r="I879" s="17" t="n"/>
      <c r="J879" s="17" t="n"/>
      <c r="K879" s="17" t="n"/>
      <c r="L879" s="17" t="n"/>
      <c r="M879" s="17" t="n"/>
      <c r="N879" s="17" t="n"/>
      <c r="O879" s="17" t="n"/>
      <c r="P879" s="17" t="n"/>
      <c r="Q879" s="17" t="n"/>
      <c r="R879" s="17" t="n"/>
      <c r="S879" s="17" t="n"/>
      <c r="T879" s="17" t="n"/>
      <c r="U879" s="17" t="n"/>
      <c r="V879" s="17" t="n"/>
      <c r="W879" s="17" t="n"/>
      <c r="X879" s="17" t="n"/>
      <c r="Y879" s="17" t="n"/>
      <c r="Z879" s="17" t="n"/>
    </row>
    <row r="880" ht="23.25" customHeight="1">
      <c r="A880" s="17" t="n"/>
      <c r="B880" s="17" t="n"/>
      <c r="C880" s="17" t="n"/>
      <c r="D880" s="17" t="n"/>
      <c r="E880" s="17" t="n"/>
      <c r="F880" s="17" t="n"/>
      <c r="G880" s="17" t="n"/>
      <c r="H880" s="17" t="n"/>
      <c r="I880" s="17" t="n"/>
      <c r="J880" s="17" t="n"/>
      <c r="K880" s="17" t="n"/>
      <c r="L880" s="17" t="n"/>
      <c r="M880" s="17" t="n"/>
      <c r="N880" s="17" t="n"/>
      <c r="O880" s="17" t="n"/>
      <c r="P880" s="17" t="n"/>
      <c r="Q880" s="17" t="n"/>
      <c r="R880" s="17" t="n"/>
      <c r="S880" s="17" t="n"/>
      <c r="T880" s="17" t="n"/>
      <c r="U880" s="17" t="n"/>
      <c r="V880" s="17" t="n"/>
      <c r="W880" s="17" t="n"/>
      <c r="X880" s="17" t="n"/>
      <c r="Y880" s="17" t="n"/>
      <c r="Z880" s="17" t="n"/>
    </row>
    <row r="881" ht="23.25" customHeight="1">
      <c r="A881" s="17" t="n"/>
      <c r="B881" s="17" t="n"/>
      <c r="C881" s="17" t="n"/>
      <c r="D881" s="17" t="n"/>
      <c r="E881" s="17" t="n"/>
      <c r="F881" s="17" t="n"/>
      <c r="G881" s="17" t="n"/>
      <c r="H881" s="17" t="n"/>
      <c r="I881" s="17" t="n"/>
      <c r="J881" s="17" t="n"/>
      <c r="K881" s="17" t="n"/>
      <c r="L881" s="17" t="n"/>
      <c r="M881" s="17" t="n"/>
      <c r="N881" s="17" t="n"/>
      <c r="O881" s="17" t="n"/>
      <c r="P881" s="17" t="n"/>
      <c r="Q881" s="17" t="n"/>
      <c r="R881" s="17" t="n"/>
      <c r="S881" s="17" t="n"/>
      <c r="T881" s="17" t="n"/>
      <c r="U881" s="17" t="n"/>
      <c r="V881" s="17" t="n"/>
      <c r="W881" s="17" t="n"/>
      <c r="X881" s="17" t="n"/>
      <c r="Y881" s="17" t="n"/>
      <c r="Z881" s="17" t="n"/>
    </row>
    <row r="882" ht="23.25" customHeight="1">
      <c r="A882" s="17" t="n"/>
      <c r="B882" s="17" t="n"/>
      <c r="C882" s="17" t="n"/>
      <c r="D882" s="17" t="n"/>
      <c r="E882" s="17" t="n"/>
      <c r="F882" s="17" t="n"/>
      <c r="G882" s="17" t="n"/>
      <c r="H882" s="17" t="n"/>
      <c r="I882" s="17" t="n"/>
      <c r="J882" s="17" t="n"/>
      <c r="K882" s="17" t="n"/>
      <c r="L882" s="17" t="n"/>
      <c r="M882" s="17" t="n"/>
      <c r="N882" s="17" t="n"/>
      <c r="O882" s="17" t="n"/>
      <c r="P882" s="17" t="n"/>
      <c r="Q882" s="17" t="n"/>
      <c r="R882" s="17" t="n"/>
      <c r="S882" s="17" t="n"/>
      <c r="T882" s="17" t="n"/>
      <c r="U882" s="17" t="n"/>
      <c r="V882" s="17" t="n"/>
      <c r="W882" s="17" t="n"/>
      <c r="X882" s="17" t="n"/>
      <c r="Y882" s="17" t="n"/>
      <c r="Z882" s="17" t="n"/>
    </row>
    <row r="883" ht="23.25" customHeight="1">
      <c r="A883" s="17" t="n"/>
      <c r="B883" s="17" t="n"/>
      <c r="C883" s="17" t="n"/>
      <c r="D883" s="17" t="n"/>
      <c r="E883" s="17" t="n"/>
      <c r="F883" s="17" t="n"/>
      <c r="G883" s="17" t="n"/>
      <c r="H883" s="17" t="n"/>
      <c r="I883" s="17" t="n"/>
      <c r="J883" s="17" t="n"/>
      <c r="K883" s="17" t="n"/>
      <c r="L883" s="17" t="n"/>
      <c r="M883" s="17" t="n"/>
      <c r="N883" s="17" t="n"/>
      <c r="O883" s="17" t="n"/>
      <c r="P883" s="17" t="n"/>
      <c r="Q883" s="17" t="n"/>
      <c r="R883" s="17" t="n"/>
      <c r="S883" s="17" t="n"/>
      <c r="T883" s="17" t="n"/>
      <c r="U883" s="17" t="n"/>
      <c r="V883" s="17" t="n"/>
      <c r="W883" s="17" t="n"/>
      <c r="X883" s="17" t="n"/>
      <c r="Y883" s="17" t="n"/>
      <c r="Z883" s="17" t="n"/>
    </row>
    <row r="884" ht="23.25" customHeight="1">
      <c r="A884" s="17" t="n"/>
      <c r="B884" s="17" t="n"/>
      <c r="C884" s="17" t="n"/>
      <c r="D884" s="17" t="n"/>
      <c r="E884" s="17" t="n"/>
      <c r="F884" s="17" t="n"/>
      <c r="G884" s="17" t="n"/>
      <c r="H884" s="17" t="n"/>
      <c r="I884" s="17" t="n"/>
      <c r="J884" s="17" t="n"/>
      <c r="K884" s="17" t="n"/>
      <c r="L884" s="17" t="n"/>
      <c r="M884" s="17" t="n"/>
      <c r="N884" s="17" t="n"/>
      <c r="O884" s="17" t="n"/>
      <c r="P884" s="17" t="n"/>
      <c r="Q884" s="17" t="n"/>
      <c r="R884" s="17" t="n"/>
      <c r="S884" s="17" t="n"/>
      <c r="T884" s="17" t="n"/>
      <c r="U884" s="17" t="n"/>
      <c r="V884" s="17" t="n"/>
      <c r="W884" s="17" t="n"/>
      <c r="X884" s="17" t="n"/>
      <c r="Y884" s="17" t="n"/>
      <c r="Z884" s="17" t="n"/>
    </row>
    <row r="885" ht="23.25" customHeight="1">
      <c r="A885" s="17" t="n"/>
      <c r="B885" s="17" t="n"/>
      <c r="C885" s="17" t="n"/>
      <c r="D885" s="17" t="n"/>
      <c r="E885" s="17" t="n"/>
      <c r="F885" s="17" t="n"/>
      <c r="G885" s="17" t="n"/>
      <c r="H885" s="17" t="n"/>
      <c r="I885" s="17" t="n"/>
      <c r="J885" s="17" t="n"/>
      <c r="K885" s="17" t="n"/>
      <c r="L885" s="17" t="n"/>
      <c r="M885" s="17" t="n"/>
      <c r="N885" s="17" t="n"/>
      <c r="O885" s="17" t="n"/>
      <c r="P885" s="17" t="n"/>
      <c r="Q885" s="17" t="n"/>
      <c r="R885" s="17" t="n"/>
      <c r="S885" s="17" t="n"/>
      <c r="T885" s="17" t="n"/>
      <c r="U885" s="17" t="n"/>
      <c r="V885" s="17" t="n"/>
      <c r="W885" s="17" t="n"/>
      <c r="X885" s="17" t="n"/>
      <c r="Y885" s="17" t="n"/>
      <c r="Z885" s="17" t="n"/>
    </row>
    <row r="886" ht="23.25" customHeight="1">
      <c r="A886" s="17" t="n"/>
      <c r="B886" s="17" t="n"/>
      <c r="C886" s="17" t="n"/>
      <c r="D886" s="17" t="n"/>
      <c r="E886" s="17" t="n"/>
      <c r="F886" s="17" t="n"/>
      <c r="G886" s="17" t="n"/>
      <c r="H886" s="17" t="n"/>
      <c r="I886" s="17" t="n"/>
      <c r="J886" s="17" t="n"/>
      <c r="K886" s="17" t="n"/>
      <c r="L886" s="17" t="n"/>
      <c r="M886" s="17" t="n"/>
      <c r="N886" s="17" t="n"/>
      <c r="O886" s="17" t="n"/>
      <c r="P886" s="17" t="n"/>
      <c r="Q886" s="17" t="n"/>
      <c r="R886" s="17" t="n"/>
      <c r="S886" s="17" t="n"/>
      <c r="T886" s="17" t="n"/>
      <c r="U886" s="17" t="n"/>
      <c r="V886" s="17" t="n"/>
      <c r="W886" s="17" t="n"/>
      <c r="X886" s="17" t="n"/>
      <c r="Y886" s="17" t="n"/>
      <c r="Z886" s="17" t="n"/>
    </row>
    <row r="887" ht="23.25" customHeight="1">
      <c r="A887" s="17" t="n"/>
      <c r="B887" s="17" t="n"/>
      <c r="C887" s="17" t="n"/>
      <c r="D887" s="17" t="n"/>
      <c r="E887" s="17" t="n"/>
      <c r="F887" s="17" t="n"/>
      <c r="G887" s="17" t="n"/>
      <c r="H887" s="17" t="n"/>
      <c r="I887" s="17" t="n"/>
      <c r="J887" s="17" t="n"/>
      <c r="K887" s="17" t="n"/>
      <c r="L887" s="17" t="n"/>
      <c r="M887" s="17" t="n"/>
      <c r="N887" s="17" t="n"/>
      <c r="O887" s="17" t="n"/>
      <c r="P887" s="17" t="n"/>
      <c r="Q887" s="17" t="n"/>
      <c r="R887" s="17" t="n"/>
      <c r="S887" s="17" t="n"/>
      <c r="T887" s="17" t="n"/>
      <c r="U887" s="17" t="n"/>
      <c r="V887" s="17" t="n"/>
      <c r="W887" s="17" t="n"/>
      <c r="X887" s="17" t="n"/>
      <c r="Y887" s="17" t="n"/>
      <c r="Z887" s="17" t="n"/>
    </row>
    <row r="888" ht="23.25" customHeight="1">
      <c r="A888" s="17" t="n"/>
      <c r="B888" s="17" t="n"/>
      <c r="C888" s="17" t="n"/>
      <c r="D888" s="17" t="n"/>
      <c r="E888" s="17" t="n"/>
      <c r="F888" s="17" t="n"/>
      <c r="G888" s="17" t="n"/>
      <c r="H888" s="17" t="n"/>
      <c r="I888" s="17" t="n"/>
      <c r="J888" s="17" t="n"/>
      <c r="K888" s="17" t="n"/>
      <c r="L888" s="17" t="n"/>
      <c r="M888" s="17" t="n"/>
      <c r="N888" s="17" t="n"/>
      <c r="O888" s="17" t="n"/>
      <c r="P888" s="17" t="n"/>
      <c r="Q888" s="17" t="n"/>
      <c r="R888" s="17" t="n"/>
      <c r="S888" s="17" t="n"/>
      <c r="T888" s="17" t="n"/>
      <c r="U888" s="17" t="n"/>
      <c r="V888" s="17" t="n"/>
      <c r="W888" s="17" t="n"/>
      <c r="X888" s="17" t="n"/>
      <c r="Y888" s="17" t="n"/>
      <c r="Z888" s="17" t="n"/>
    </row>
    <row r="889" ht="23.25" customHeight="1">
      <c r="A889" s="17" t="n"/>
      <c r="B889" s="17" t="n"/>
      <c r="C889" s="17" t="n"/>
      <c r="D889" s="17" t="n"/>
      <c r="E889" s="17" t="n"/>
      <c r="F889" s="17" t="n"/>
      <c r="G889" s="17" t="n"/>
      <c r="H889" s="17" t="n"/>
      <c r="I889" s="17" t="n"/>
      <c r="J889" s="17" t="n"/>
      <c r="K889" s="17" t="n"/>
      <c r="L889" s="17" t="n"/>
      <c r="M889" s="17" t="n"/>
      <c r="N889" s="17" t="n"/>
      <c r="O889" s="17" t="n"/>
      <c r="P889" s="17" t="n"/>
      <c r="Q889" s="17" t="n"/>
      <c r="R889" s="17" t="n"/>
      <c r="S889" s="17" t="n"/>
      <c r="T889" s="17" t="n"/>
      <c r="U889" s="17" t="n"/>
      <c r="V889" s="17" t="n"/>
      <c r="W889" s="17" t="n"/>
      <c r="X889" s="17" t="n"/>
      <c r="Y889" s="17" t="n"/>
      <c r="Z889" s="17" t="n"/>
    </row>
    <row r="890" ht="23.25" customHeight="1">
      <c r="A890" s="17" t="n"/>
      <c r="B890" s="17" t="n"/>
      <c r="C890" s="17" t="n"/>
      <c r="D890" s="17" t="n"/>
      <c r="E890" s="17" t="n"/>
      <c r="F890" s="17" t="n"/>
      <c r="G890" s="17" t="n"/>
      <c r="H890" s="17" t="n"/>
      <c r="I890" s="17" t="n"/>
      <c r="J890" s="17" t="n"/>
      <c r="K890" s="17" t="n"/>
      <c r="L890" s="17" t="n"/>
      <c r="M890" s="17" t="n"/>
      <c r="N890" s="17" t="n"/>
      <c r="O890" s="17" t="n"/>
      <c r="P890" s="17" t="n"/>
      <c r="Q890" s="17" t="n"/>
      <c r="R890" s="17" t="n"/>
      <c r="S890" s="17" t="n"/>
      <c r="T890" s="17" t="n"/>
      <c r="U890" s="17" t="n"/>
      <c r="V890" s="17" t="n"/>
      <c r="W890" s="17" t="n"/>
      <c r="X890" s="17" t="n"/>
      <c r="Y890" s="17" t="n"/>
      <c r="Z890" s="17" t="n"/>
    </row>
    <row r="891" ht="23.25" customHeight="1">
      <c r="A891" s="17" t="n"/>
      <c r="B891" s="17" t="n"/>
      <c r="C891" s="17" t="n"/>
      <c r="D891" s="17" t="n"/>
      <c r="E891" s="17" t="n"/>
      <c r="F891" s="17" t="n"/>
      <c r="G891" s="17" t="n"/>
      <c r="H891" s="17" t="n"/>
      <c r="I891" s="17" t="n"/>
      <c r="J891" s="17" t="n"/>
      <c r="K891" s="17" t="n"/>
      <c r="L891" s="17" t="n"/>
      <c r="M891" s="17" t="n"/>
      <c r="N891" s="17" t="n"/>
      <c r="O891" s="17" t="n"/>
      <c r="P891" s="17" t="n"/>
      <c r="Q891" s="17" t="n"/>
      <c r="R891" s="17" t="n"/>
      <c r="S891" s="17" t="n"/>
      <c r="T891" s="17" t="n"/>
      <c r="U891" s="17" t="n"/>
      <c r="V891" s="17" t="n"/>
      <c r="W891" s="17" t="n"/>
      <c r="X891" s="17" t="n"/>
      <c r="Y891" s="17" t="n"/>
      <c r="Z891" s="17" t="n"/>
    </row>
    <row r="892" ht="23.25" customHeight="1">
      <c r="A892" s="17" t="n"/>
      <c r="B892" s="17" t="n"/>
      <c r="C892" s="17" t="n"/>
      <c r="D892" s="17" t="n"/>
      <c r="E892" s="17" t="n"/>
      <c r="F892" s="17" t="n"/>
      <c r="G892" s="17" t="n"/>
      <c r="H892" s="17" t="n"/>
      <c r="I892" s="17" t="n"/>
      <c r="J892" s="17" t="n"/>
      <c r="K892" s="17" t="n"/>
      <c r="L892" s="17" t="n"/>
      <c r="M892" s="17" t="n"/>
      <c r="N892" s="17" t="n"/>
      <c r="O892" s="17" t="n"/>
      <c r="P892" s="17" t="n"/>
      <c r="Q892" s="17" t="n"/>
      <c r="R892" s="17" t="n"/>
      <c r="S892" s="17" t="n"/>
      <c r="T892" s="17" t="n"/>
      <c r="U892" s="17" t="n"/>
      <c r="V892" s="17" t="n"/>
      <c r="W892" s="17" t="n"/>
      <c r="X892" s="17" t="n"/>
      <c r="Y892" s="17" t="n"/>
      <c r="Z892" s="17" t="n"/>
    </row>
    <row r="893" ht="23.25" customHeight="1">
      <c r="A893" s="17" t="n"/>
      <c r="B893" s="17" t="n"/>
      <c r="C893" s="17" t="n"/>
      <c r="D893" s="17" t="n"/>
      <c r="E893" s="17" t="n"/>
      <c r="F893" s="17" t="n"/>
      <c r="G893" s="17" t="n"/>
      <c r="H893" s="17" t="n"/>
      <c r="I893" s="17" t="n"/>
      <c r="J893" s="17" t="n"/>
      <c r="K893" s="17" t="n"/>
      <c r="L893" s="17" t="n"/>
      <c r="M893" s="17" t="n"/>
      <c r="N893" s="17" t="n"/>
      <c r="O893" s="17" t="n"/>
      <c r="P893" s="17" t="n"/>
      <c r="Q893" s="17" t="n"/>
      <c r="R893" s="17" t="n"/>
      <c r="S893" s="17" t="n"/>
      <c r="T893" s="17" t="n"/>
      <c r="U893" s="17" t="n"/>
      <c r="V893" s="17" t="n"/>
      <c r="W893" s="17" t="n"/>
      <c r="X893" s="17" t="n"/>
      <c r="Y893" s="17" t="n"/>
      <c r="Z893" s="17" t="n"/>
    </row>
    <row r="894" ht="23.25" customHeight="1">
      <c r="A894" s="17" t="n"/>
      <c r="B894" s="17" t="n"/>
      <c r="C894" s="17" t="n"/>
      <c r="D894" s="17" t="n"/>
      <c r="E894" s="17" t="n"/>
      <c r="F894" s="17" t="n"/>
      <c r="G894" s="17" t="n"/>
      <c r="H894" s="17" t="n"/>
      <c r="I894" s="17" t="n"/>
      <c r="J894" s="17" t="n"/>
      <c r="K894" s="17" t="n"/>
      <c r="L894" s="17" t="n"/>
      <c r="M894" s="17" t="n"/>
      <c r="N894" s="17" t="n"/>
      <c r="O894" s="17" t="n"/>
      <c r="P894" s="17" t="n"/>
      <c r="Q894" s="17" t="n"/>
      <c r="R894" s="17" t="n"/>
      <c r="S894" s="17" t="n"/>
      <c r="T894" s="17" t="n"/>
      <c r="U894" s="17" t="n"/>
      <c r="V894" s="17" t="n"/>
      <c r="W894" s="17" t="n"/>
      <c r="X894" s="17" t="n"/>
      <c r="Y894" s="17" t="n"/>
      <c r="Z894" s="17" t="n"/>
    </row>
    <row r="895" ht="23.25" customHeight="1">
      <c r="A895" s="17" t="n"/>
      <c r="B895" s="17" t="n"/>
      <c r="C895" s="17" t="n"/>
      <c r="D895" s="17" t="n"/>
      <c r="E895" s="17" t="n"/>
      <c r="F895" s="17" t="n"/>
      <c r="G895" s="17" t="n"/>
      <c r="H895" s="17" t="n"/>
      <c r="I895" s="17" t="n"/>
      <c r="J895" s="17" t="n"/>
      <c r="K895" s="17" t="n"/>
      <c r="L895" s="17" t="n"/>
      <c r="M895" s="17" t="n"/>
      <c r="N895" s="17" t="n"/>
      <c r="O895" s="17" t="n"/>
      <c r="P895" s="17" t="n"/>
      <c r="Q895" s="17" t="n"/>
      <c r="R895" s="17" t="n"/>
      <c r="S895" s="17" t="n"/>
      <c r="T895" s="17" t="n"/>
      <c r="U895" s="17" t="n"/>
      <c r="V895" s="17" t="n"/>
      <c r="W895" s="17" t="n"/>
      <c r="X895" s="17" t="n"/>
      <c r="Y895" s="17" t="n"/>
      <c r="Z895" s="17" t="n"/>
    </row>
    <row r="896" ht="23.25" customHeight="1">
      <c r="A896" s="17" t="n"/>
      <c r="B896" s="17" t="n"/>
      <c r="C896" s="17" t="n"/>
      <c r="D896" s="17" t="n"/>
      <c r="E896" s="17" t="n"/>
      <c r="F896" s="17" t="n"/>
      <c r="G896" s="17" t="n"/>
      <c r="H896" s="17" t="n"/>
      <c r="I896" s="17" t="n"/>
      <c r="J896" s="17" t="n"/>
      <c r="K896" s="17" t="n"/>
      <c r="L896" s="17" t="n"/>
      <c r="M896" s="17" t="n"/>
      <c r="N896" s="17" t="n"/>
      <c r="O896" s="17" t="n"/>
      <c r="P896" s="17" t="n"/>
      <c r="Q896" s="17" t="n"/>
      <c r="R896" s="17" t="n"/>
      <c r="S896" s="17" t="n"/>
      <c r="T896" s="17" t="n"/>
      <c r="U896" s="17" t="n"/>
      <c r="V896" s="17" t="n"/>
      <c r="W896" s="17" t="n"/>
      <c r="X896" s="17" t="n"/>
      <c r="Y896" s="17" t="n"/>
      <c r="Z896" s="17" t="n"/>
    </row>
    <row r="897" ht="23.25" customHeight="1">
      <c r="A897" s="17" t="n"/>
      <c r="B897" s="17" t="n"/>
      <c r="C897" s="17" t="n"/>
      <c r="D897" s="17" t="n"/>
      <c r="E897" s="17" t="n"/>
      <c r="F897" s="17" t="n"/>
      <c r="G897" s="17" t="n"/>
      <c r="H897" s="17" t="n"/>
      <c r="I897" s="17" t="n"/>
      <c r="J897" s="17" t="n"/>
      <c r="K897" s="17" t="n"/>
      <c r="L897" s="17" t="n"/>
      <c r="M897" s="17" t="n"/>
      <c r="N897" s="17" t="n"/>
      <c r="O897" s="17" t="n"/>
      <c r="P897" s="17" t="n"/>
      <c r="Q897" s="17" t="n"/>
      <c r="R897" s="17" t="n"/>
      <c r="S897" s="17" t="n"/>
      <c r="T897" s="17" t="n"/>
      <c r="U897" s="17" t="n"/>
      <c r="V897" s="17" t="n"/>
      <c r="W897" s="17" t="n"/>
      <c r="X897" s="17" t="n"/>
      <c r="Y897" s="17" t="n"/>
      <c r="Z897" s="17" t="n"/>
    </row>
    <row r="898" ht="23.25" customHeight="1">
      <c r="A898" s="17" t="n"/>
      <c r="B898" s="17" t="n"/>
      <c r="C898" s="17" t="n"/>
      <c r="D898" s="17" t="n"/>
      <c r="E898" s="17" t="n"/>
      <c r="F898" s="17" t="n"/>
      <c r="G898" s="17" t="n"/>
      <c r="H898" s="17" t="n"/>
      <c r="I898" s="17" t="n"/>
      <c r="J898" s="17" t="n"/>
      <c r="K898" s="17" t="n"/>
      <c r="L898" s="17" t="n"/>
      <c r="M898" s="17" t="n"/>
      <c r="N898" s="17" t="n"/>
      <c r="O898" s="17" t="n"/>
      <c r="P898" s="17" t="n"/>
      <c r="Q898" s="17" t="n"/>
      <c r="R898" s="17" t="n"/>
      <c r="S898" s="17" t="n"/>
      <c r="T898" s="17" t="n"/>
      <c r="U898" s="17" t="n"/>
      <c r="V898" s="17" t="n"/>
      <c r="W898" s="17" t="n"/>
      <c r="X898" s="17" t="n"/>
      <c r="Y898" s="17" t="n"/>
      <c r="Z898" s="17" t="n"/>
    </row>
    <row r="899" ht="23.25" customHeight="1">
      <c r="A899" s="17" t="n"/>
      <c r="B899" s="17" t="n"/>
      <c r="C899" s="17" t="n"/>
      <c r="D899" s="17" t="n"/>
      <c r="E899" s="17" t="n"/>
      <c r="F899" s="17" t="n"/>
      <c r="G899" s="17" t="n"/>
      <c r="H899" s="17" t="n"/>
      <c r="I899" s="17" t="n"/>
      <c r="J899" s="17" t="n"/>
      <c r="K899" s="17" t="n"/>
      <c r="L899" s="17" t="n"/>
      <c r="M899" s="17" t="n"/>
      <c r="N899" s="17" t="n"/>
      <c r="O899" s="17" t="n"/>
      <c r="P899" s="17" t="n"/>
      <c r="Q899" s="17" t="n"/>
      <c r="R899" s="17" t="n"/>
      <c r="S899" s="17" t="n"/>
      <c r="T899" s="17" t="n"/>
      <c r="U899" s="17" t="n"/>
      <c r="V899" s="17" t="n"/>
      <c r="W899" s="17" t="n"/>
      <c r="X899" s="17" t="n"/>
      <c r="Y899" s="17" t="n"/>
      <c r="Z899" s="17" t="n"/>
    </row>
    <row r="900" ht="23.25" customHeight="1">
      <c r="A900" s="17" t="n"/>
      <c r="B900" s="17" t="n"/>
      <c r="C900" s="17" t="n"/>
      <c r="D900" s="17" t="n"/>
      <c r="E900" s="17" t="n"/>
      <c r="F900" s="17" t="n"/>
      <c r="G900" s="17" t="n"/>
      <c r="H900" s="17" t="n"/>
      <c r="I900" s="17" t="n"/>
      <c r="J900" s="17" t="n"/>
      <c r="K900" s="17" t="n"/>
      <c r="L900" s="17" t="n"/>
      <c r="M900" s="17" t="n"/>
      <c r="N900" s="17" t="n"/>
      <c r="O900" s="17" t="n"/>
      <c r="P900" s="17" t="n"/>
      <c r="Q900" s="17" t="n"/>
      <c r="R900" s="17" t="n"/>
      <c r="S900" s="17" t="n"/>
      <c r="T900" s="17" t="n"/>
      <c r="U900" s="17" t="n"/>
      <c r="V900" s="17" t="n"/>
      <c r="W900" s="17" t="n"/>
      <c r="X900" s="17" t="n"/>
      <c r="Y900" s="17" t="n"/>
      <c r="Z900" s="17" t="n"/>
    </row>
    <row r="901" ht="23.25" customHeight="1">
      <c r="A901" s="17" t="n"/>
      <c r="B901" s="17" t="n"/>
      <c r="C901" s="17" t="n"/>
      <c r="D901" s="17" t="n"/>
      <c r="E901" s="17" t="n"/>
      <c r="F901" s="17" t="n"/>
      <c r="G901" s="17" t="n"/>
      <c r="H901" s="17" t="n"/>
      <c r="I901" s="17" t="n"/>
      <c r="J901" s="17" t="n"/>
      <c r="K901" s="17" t="n"/>
      <c r="L901" s="17" t="n"/>
      <c r="M901" s="17" t="n"/>
      <c r="N901" s="17" t="n"/>
      <c r="O901" s="17" t="n"/>
      <c r="P901" s="17" t="n"/>
      <c r="Q901" s="17" t="n"/>
      <c r="R901" s="17" t="n"/>
      <c r="S901" s="17" t="n"/>
      <c r="T901" s="17" t="n"/>
      <c r="U901" s="17" t="n"/>
      <c r="V901" s="17" t="n"/>
      <c r="W901" s="17" t="n"/>
      <c r="X901" s="17" t="n"/>
      <c r="Y901" s="17" t="n"/>
      <c r="Z901" s="17" t="n"/>
    </row>
    <row r="902" ht="23.25" customHeight="1">
      <c r="A902" s="17" t="n"/>
      <c r="B902" s="17" t="n"/>
      <c r="C902" s="17" t="n"/>
      <c r="D902" s="17" t="n"/>
      <c r="E902" s="17" t="n"/>
      <c r="F902" s="17" t="n"/>
      <c r="G902" s="17" t="n"/>
      <c r="H902" s="17" t="n"/>
      <c r="I902" s="17" t="n"/>
      <c r="J902" s="17" t="n"/>
      <c r="K902" s="17" t="n"/>
      <c r="L902" s="17" t="n"/>
      <c r="M902" s="17" t="n"/>
      <c r="N902" s="17" t="n"/>
      <c r="O902" s="17" t="n"/>
      <c r="P902" s="17" t="n"/>
      <c r="Q902" s="17" t="n"/>
      <c r="R902" s="17" t="n"/>
      <c r="S902" s="17" t="n"/>
      <c r="T902" s="17" t="n"/>
      <c r="U902" s="17" t="n"/>
      <c r="V902" s="17" t="n"/>
      <c r="W902" s="17" t="n"/>
      <c r="X902" s="17" t="n"/>
      <c r="Y902" s="17" t="n"/>
      <c r="Z902" s="17" t="n"/>
    </row>
    <row r="903" ht="23.25" customHeight="1">
      <c r="A903" s="17" t="n"/>
      <c r="B903" s="17" t="n"/>
      <c r="C903" s="17" t="n"/>
      <c r="D903" s="17" t="n"/>
      <c r="E903" s="17" t="n"/>
      <c r="F903" s="17" t="n"/>
      <c r="G903" s="17" t="n"/>
      <c r="H903" s="17" t="n"/>
      <c r="I903" s="17" t="n"/>
      <c r="J903" s="17" t="n"/>
      <c r="K903" s="17" t="n"/>
      <c r="L903" s="17" t="n"/>
      <c r="M903" s="17" t="n"/>
      <c r="N903" s="17" t="n"/>
      <c r="O903" s="17" t="n"/>
      <c r="P903" s="17" t="n"/>
      <c r="Q903" s="17" t="n"/>
      <c r="R903" s="17" t="n"/>
      <c r="S903" s="17" t="n"/>
      <c r="T903" s="17" t="n"/>
      <c r="U903" s="17" t="n"/>
      <c r="V903" s="17" t="n"/>
      <c r="W903" s="17" t="n"/>
      <c r="X903" s="17" t="n"/>
      <c r="Y903" s="17" t="n"/>
      <c r="Z903" s="17" t="n"/>
    </row>
    <row r="904" ht="23.25" customHeight="1">
      <c r="A904" s="17" t="n"/>
      <c r="B904" s="17" t="n"/>
      <c r="C904" s="17" t="n"/>
      <c r="D904" s="17" t="n"/>
      <c r="E904" s="17" t="n"/>
      <c r="F904" s="17" t="n"/>
      <c r="G904" s="17" t="n"/>
      <c r="H904" s="17" t="n"/>
      <c r="I904" s="17" t="n"/>
      <c r="J904" s="17" t="n"/>
      <c r="K904" s="17" t="n"/>
      <c r="L904" s="17" t="n"/>
      <c r="M904" s="17" t="n"/>
      <c r="N904" s="17" t="n"/>
      <c r="O904" s="17" t="n"/>
      <c r="P904" s="17" t="n"/>
      <c r="Q904" s="17" t="n"/>
      <c r="R904" s="17" t="n"/>
      <c r="S904" s="17" t="n"/>
      <c r="T904" s="17" t="n"/>
      <c r="U904" s="17" t="n"/>
      <c r="V904" s="17" t="n"/>
      <c r="W904" s="17" t="n"/>
      <c r="X904" s="17" t="n"/>
      <c r="Y904" s="17" t="n"/>
      <c r="Z904" s="17" t="n"/>
    </row>
    <row r="905" ht="23.25" customHeight="1">
      <c r="A905" s="17" t="n"/>
      <c r="B905" s="17" t="n"/>
      <c r="C905" s="17" t="n"/>
      <c r="D905" s="17" t="n"/>
      <c r="E905" s="17" t="n"/>
      <c r="F905" s="17" t="n"/>
      <c r="G905" s="17" t="n"/>
      <c r="H905" s="17" t="n"/>
      <c r="I905" s="17" t="n"/>
      <c r="J905" s="17" t="n"/>
      <c r="K905" s="17" t="n"/>
      <c r="L905" s="17" t="n"/>
      <c r="M905" s="17" t="n"/>
      <c r="N905" s="17" t="n"/>
      <c r="O905" s="17" t="n"/>
      <c r="P905" s="17" t="n"/>
      <c r="Q905" s="17" t="n"/>
      <c r="R905" s="17" t="n"/>
      <c r="S905" s="17" t="n"/>
      <c r="T905" s="17" t="n"/>
      <c r="U905" s="17" t="n"/>
      <c r="V905" s="17" t="n"/>
      <c r="W905" s="17" t="n"/>
      <c r="X905" s="17" t="n"/>
      <c r="Y905" s="17" t="n"/>
      <c r="Z905" s="17" t="n"/>
    </row>
    <row r="906" ht="23.25" customHeight="1">
      <c r="A906" s="17" t="n"/>
      <c r="B906" s="17" t="n"/>
      <c r="C906" s="17" t="n"/>
      <c r="D906" s="17" t="n"/>
      <c r="E906" s="17" t="n"/>
      <c r="F906" s="17" t="n"/>
      <c r="G906" s="17" t="n"/>
      <c r="H906" s="17" t="n"/>
      <c r="I906" s="17" t="n"/>
      <c r="J906" s="17" t="n"/>
      <c r="K906" s="17" t="n"/>
      <c r="L906" s="17" t="n"/>
      <c r="M906" s="17" t="n"/>
      <c r="N906" s="17" t="n"/>
      <c r="O906" s="17" t="n"/>
      <c r="P906" s="17" t="n"/>
      <c r="Q906" s="17" t="n"/>
      <c r="R906" s="17" t="n"/>
      <c r="S906" s="17" t="n"/>
      <c r="T906" s="17" t="n"/>
      <c r="U906" s="17" t="n"/>
      <c r="V906" s="17" t="n"/>
      <c r="W906" s="17" t="n"/>
      <c r="X906" s="17" t="n"/>
      <c r="Y906" s="17" t="n"/>
      <c r="Z906" s="17" t="n"/>
    </row>
    <row r="907" ht="23.25" customHeight="1">
      <c r="A907" s="17" t="n"/>
      <c r="B907" s="17" t="n"/>
      <c r="C907" s="17" t="n"/>
      <c r="D907" s="17" t="n"/>
      <c r="E907" s="17" t="n"/>
      <c r="F907" s="17" t="n"/>
      <c r="G907" s="17" t="n"/>
      <c r="H907" s="17" t="n"/>
      <c r="I907" s="17" t="n"/>
      <c r="J907" s="17" t="n"/>
      <c r="K907" s="17" t="n"/>
      <c r="L907" s="17" t="n"/>
      <c r="M907" s="17" t="n"/>
      <c r="N907" s="17" t="n"/>
      <c r="O907" s="17" t="n"/>
      <c r="P907" s="17" t="n"/>
      <c r="Q907" s="17" t="n"/>
      <c r="R907" s="17" t="n"/>
      <c r="S907" s="17" t="n"/>
      <c r="T907" s="17" t="n"/>
      <c r="U907" s="17" t="n"/>
      <c r="V907" s="17" t="n"/>
      <c r="W907" s="17" t="n"/>
      <c r="X907" s="17" t="n"/>
      <c r="Y907" s="17" t="n"/>
      <c r="Z907" s="17" t="n"/>
    </row>
    <row r="908" ht="23.25" customHeight="1">
      <c r="A908" s="17" t="n"/>
      <c r="B908" s="17" t="n"/>
      <c r="C908" s="17" t="n"/>
      <c r="D908" s="17" t="n"/>
      <c r="E908" s="17" t="n"/>
      <c r="F908" s="17" t="n"/>
      <c r="G908" s="17" t="n"/>
      <c r="H908" s="17" t="n"/>
      <c r="I908" s="17" t="n"/>
      <c r="J908" s="17" t="n"/>
      <c r="K908" s="17" t="n"/>
      <c r="L908" s="17" t="n"/>
      <c r="M908" s="17" t="n"/>
      <c r="N908" s="17" t="n"/>
      <c r="O908" s="17" t="n"/>
      <c r="P908" s="17" t="n"/>
      <c r="Q908" s="17" t="n"/>
      <c r="R908" s="17" t="n"/>
      <c r="S908" s="17" t="n"/>
      <c r="T908" s="17" t="n"/>
      <c r="U908" s="17" t="n"/>
      <c r="V908" s="17" t="n"/>
      <c r="W908" s="17" t="n"/>
      <c r="X908" s="17" t="n"/>
      <c r="Y908" s="17" t="n"/>
      <c r="Z908" s="17" t="n"/>
    </row>
    <row r="909" ht="23.25" customHeight="1">
      <c r="A909" s="17" t="n"/>
      <c r="B909" s="17" t="n"/>
      <c r="C909" s="17" t="n"/>
      <c r="D909" s="17" t="n"/>
      <c r="E909" s="17" t="n"/>
      <c r="F909" s="17" t="n"/>
      <c r="G909" s="17" t="n"/>
      <c r="H909" s="17" t="n"/>
      <c r="I909" s="17" t="n"/>
      <c r="J909" s="17" t="n"/>
      <c r="K909" s="17" t="n"/>
      <c r="L909" s="17" t="n"/>
      <c r="M909" s="17" t="n"/>
      <c r="N909" s="17" t="n"/>
      <c r="O909" s="17" t="n"/>
      <c r="P909" s="17" t="n"/>
      <c r="Q909" s="17" t="n"/>
      <c r="R909" s="17" t="n"/>
      <c r="S909" s="17" t="n"/>
      <c r="T909" s="17" t="n"/>
      <c r="U909" s="17" t="n"/>
      <c r="V909" s="17" t="n"/>
      <c r="W909" s="17" t="n"/>
      <c r="X909" s="17" t="n"/>
      <c r="Y909" s="17" t="n"/>
      <c r="Z909" s="17" t="n"/>
    </row>
    <row r="910" ht="23.25" customHeight="1">
      <c r="A910" s="17" t="n"/>
      <c r="B910" s="17" t="n"/>
      <c r="C910" s="17" t="n"/>
      <c r="D910" s="17" t="n"/>
      <c r="E910" s="17" t="n"/>
      <c r="F910" s="17" t="n"/>
      <c r="G910" s="17" t="n"/>
      <c r="H910" s="17" t="n"/>
      <c r="I910" s="17" t="n"/>
      <c r="J910" s="17" t="n"/>
      <c r="K910" s="17" t="n"/>
      <c r="L910" s="17" t="n"/>
      <c r="M910" s="17" t="n"/>
      <c r="N910" s="17" t="n"/>
      <c r="O910" s="17" t="n"/>
      <c r="P910" s="17" t="n"/>
      <c r="Q910" s="17" t="n"/>
      <c r="R910" s="17" t="n"/>
      <c r="S910" s="17" t="n"/>
      <c r="T910" s="17" t="n"/>
      <c r="U910" s="17" t="n"/>
      <c r="V910" s="17" t="n"/>
      <c r="W910" s="17" t="n"/>
      <c r="X910" s="17" t="n"/>
      <c r="Y910" s="17" t="n"/>
      <c r="Z910" s="17" t="n"/>
    </row>
    <row r="911" ht="23.25" customHeight="1">
      <c r="A911" s="17" t="n"/>
      <c r="B911" s="17" t="n"/>
      <c r="C911" s="17" t="n"/>
      <c r="D911" s="17" t="n"/>
      <c r="E911" s="17" t="n"/>
      <c r="F911" s="17" t="n"/>
      <c r="G911" s="17" t="n"/>
      <c r="H911" s="17" t="n"/>
      <c r="I911" s="17" t="n"/>
      <c r="J911" s="17" t="n"/>
      <c r="K911" s="17" t="n"/>
      <c r="L911" s="17" t="n"/>
      <c r="M911" s="17" t="n"/>
      <c r="N911" s="17" t="n"/>
      <c r="O911" s="17" t="n"/>
      <c r="P911" s="17" t="n"/>
      <c r="Q911" s="17" t="n"/>
      <c r="R911" s="17" t="n"/>
      <c r="S911" s="17" t="n"/>
      <c r="T911" s="17" t="n"/>
      <c r="U911" s="17" t="n"/>
      <c r="V911" s="17" t="n"/>
      <c r="W911" s="17" t="n"/>
      <c r="X911" s="17" t="n"/>
      <c r="Y911" s="17" t="n"/>
      <c r="Z911" s="17" t="n"/>
    </row>
    <row r="912" ht="23.25" customHeight="1">
      <c r="A912" s="17" t="n"/>
      <c r="B912" s="17" t="n"/>
      <c r="C912" s="17" t="n"/>
      <c r="D912" s="17" t="n"/>
      <c r="E912" s="17" t="n"/>
      <c r="F912" s="17" t="n"/>
      <c r="G912" s="17" t="n"/>
      <c r="H912" s="17" t="n"/>
      <c r="I912" s="17" t="n"/>
      <c r="J912" s="17" t="n"/>
      <c r="K912" s="17" t="n"/>
      <c r="L912" s="17" t="n"/>
      <c r="M912" s="17" t="n"/>
      <c r="N912" s="17" t="n"/>
      <c r="O912" s="17" t="n"/>
      <c r="P912" s="17" t="n"/>
      <c r="Q912" s="17" t="n"/>
      <c r="R912" s="17" t="n"/>
      <c r="S912" s="17" t="n"/>
      <c r="T912" s="17" t="n"/>
      <c r="U912" s="17" t="n"/>
      <c r="V912" s="17" t="n"/>
      <c r="W912" s="17" t="n"/>
      <c r="X912" s="17" t="n"/>
      <c r="Y912" s="17" t="n"/>
      <c r="Z912" s="17" t="n"/>
    </row>
    <row r="913" ht="23.25" customHeight="1">
      <c r="A913" s="17" t="n"/>
      <c r="B913" s="17" t="n"/>
      <c r="C913" s="17" t="n"/>
      <c r="D913" s="17" t="n"/>
      <c r="E913" s="17" t="n"/>
      <c r="F913" s="17" t="n"/>
      <c r="G913" s="17" t="n"/>
      <c r="H913" s="17" t="n"/>
      <c r="I913" s="17" t="n"/>
      <c r="J913" s="17" t="n"/>
      <c r="K913" s="17" t="n"/>
      <c r="L913" s="17" t="n"/>
      <c r="M913" s="17" t="n"/>
      <c r="N913" s="17" t="n"/>
      <c r="O913" s="17" t="n"/>
      <c r="P913" s="17" t="n"/>
      <c r="Q913" s="17" t="n"/>
      <c r="R913" s="17" t="n"/>
      <c r="S913" s="17" t="n"/>
      <c r="T913" s="17" t="n"/>
      <c r="U913" s="17" t="n"/>
      <c r="V913" s="17" t="n"/>
      <c r="W913" s="17" t="n"/>
      <c r="X913" s="17" t="n"/>
      <c r="Y913" s="17" t="n"/>
      <c r="Z913" s="17" t="n"/>
    </row>
    <row r="914" ht="23.25" customHeight="1">
      <c r="A914" s="17" t="n"/>
      <c r="B914" s="17" t="n"/>
      <c r="C914" s="17" t="n"/>
      <c r="D914" s="17" t="n"/>
      <c r="E914" s="17" t="n"/>
      <c r="F914" s="17" t="n"/>
      <c r="G914" s="17" t="n"/>
      <c r="H914" s="17" t="n"/>
      <c r="I914" s="17" t="n"/>
      <c r="J914" s="17" t="n"/>
      <c r="K914" s="17" t="n"/>
      <c r="L914" s="17" t="n"/>
      <c r="M914" s="17" t="n"/>
      <c r="N914" s="17" t="n"/>
      <c r="O914" s="17" t="n"/>
      <c r="P914" s="17" t="n"/>
      <c r="Q914" s="17" t="n"/>
      <c r="R914" s="17" t="n"/>
      <c r="S914" s="17" t="n"/>
      <c r="T914" s="17" t="n"/>
      <c r="U914" s="17" t="n"/>
      <c r="V914" s="17" t="n"/>
      <c r="W914" s="17" t="n"/>
      <c r="X914" s="17" t="n"/>
      <c r="Y914" s="17" t="n"/>
      <c r="Z914" s="17" t="n"/>
    </row>
    <row r="915" ht="23.25" customHeight="1">
      <c r="A915" s="17" t="n"/>
      <c r="B915" s="17" t="n"/>
      <c r="C915" s="17" t="n"/>
      <c r="D915" s="17" t="n"/>
      <c r="E915" s="17" t="n"/>
      <c r="F915" s="17" t="n"/>
      <c r="G915" s="17" t="n"/>
      <c r="H915" s="17" t="n"/>
      <c r="I915" s="17" t="n"/>
      <c r="J915" s="17" t="n"/>
      <c r="K915" s="17" t="n"/>
      <c r="L915" s="17" t="n"/>
      <c r="M915" s="17" t="n"/>
      <c r="N915" s="17" t="n"/>
      <c r="O915" s="17" t="n"/>
      <c r="P915" s="17" t="n"/>
      <c r="Q915" s="17" t="n"/>
      <c r="R915" s="17" t="n"/>
      <c r="S915" s="17" t="n"/>
      <c r="T915" s="17" t="n"/>
      <c r="U915" s="17" t="n"/>
      <c r="V915" s="17" t="n"/>
      <c r="W915" s="17" t="n"/>
      <c r="X915" s="17" t="n"/>
      <c r="Y915" s="17" t="n"/>
      <c r="Z915" s="17" t="n"/>
    </row>
    <row r="916" ht="23.25" customHeight="1">
      <c r="A916" s="17" t="n"/>
      <c r="B916" s="17" t="n"/>
      <c r="C916" s="17" t="n"/>
      <c r="D916" s="17" t="n"/>
      <c r="E916" s="17" t="n"/>
      <c r="F916" s="17" t="n"/>
      <c r="G916" s="17" t="n"/>
      <c r="H916" s="17" t="n"/>
      <c r="I916" s="17" t="n"/>
      <c r="J916" s="17" t="n"/>
      <c r="K916" s="17" t="n"/>
      <c r="L916" s="17" t="n"/>
      <c r="M916" s="17" t="n"/>
      <c r="N916" s="17" t="n"/>
      <c r="O916" s="17" t="n"/>
      <c r="P916" s="17" t="n"/>
      <c r="Q916" s="17" t="n"/>
      <c r="R916" s="17" t="n"/>
      <c r="S916" s="17" t="n"/>
      <c r="T916" s="17" t="n"/>
      <c r="U916" s="17" t="n"/>
      <c r="V916" s="17" t="n"/>
      <c r="W916" s="17" t="n"/>
      <c r="X916" s="17" t="n"/>
      <c r="Y916" s="17" t="n"/>
      <c r="Z916" s="17" t="n"/>
    </row>
    <row r="917" ht="23.25" customHeight="1">
      <c r="A917" s="17" t="n"/>
      <c r="B917" s="17" t="n"/>
      <c r="C917" s="17" t="n"/>
      <c r="D917" s="17" t="n"/>
      <c r="E917" s="17" t="n"/>
      <c r="F917" s="17" t="n"/>
      <c r="G917" s="17" t="n"/>
      <c r="H917" s="17" t="n"/>
      <c r="I917" s="17" t="n"/>
      <c r="J917" s="17" t="n"/>
      <c r="K917" s="17" t="n"/>
      <c r="L917" s="17" t="n"/>
      <c r="M917" s="17" t="n"/>
      <c r="N917" s="17" t="n"/>
      <c r="O917" s="17" t="n"/>
      <c r="P917" s="17" t="n"/>
      <c r="Q917" s="17" t="n"/>
      <c r="R917" s="17" t="n"/>
      <c r="S917" s="17" t="n"/>
      <c r="T917" s="17" t="n"/>
      <c r="U917" s="17" t="n"/>
      <c r="V917" s="17" t="n"/>
      <c r="W917" s="17" t="n"/>
      <c r="X917" s="17" t="n"/>
      <c r="Y917" s="17" t="n"/>
      <c r="Z917" s="17" t="n"/>
    </row>
    <row r="918" ht="23.25" customHeight="1">
      <c r="A918" s="17" t="n"/>
      <c r="B918" s="17" t="n"/>
      <c r="C918" s="17" t="n"/>
      <c r="D918" s="17" t="n"/>
      <c r="E918" s="17" t="n"/>
      <c r="F918" s="17" t="n"/>
      <c r="G918" s="17" t="n"/>
      <c r="H918" s="17" t="n"/>
      <c r="I918" s="17" t="n"/>
      <c r="J918" s="17" t="n"/>
      <c r="K918" s="17" t="n"/>
      <c r="L918" s="17" t="n"/>
      <c r="M918" s="17" t="n"/>
      <c r="N918" s="17" t="n"/>
      <c r="O918" s="17" t="n"/>
      <c r="P918" s="17" t="n"/>
      <c r="Q918" s="17" t="n"/>
      <c r="R918" s="17" t="n"/>
      <c r="S918" s="17" t="n"/>
      <c r="T918" s="17" t="n"/>
      <c r="U918" s="17" t="n"/>
      <c r="V918" s="17" t="n"/>
      <c r="W918" s="17" t="n"/>
      <c r="X918" s="17" t="n"/>
      <c r="Y918" s="17" t="n"/>
      <c r="Z918" s="17" t="n"/>
    </row>
    <row r="919" ht="23.25" customHeight="1">
      <c r="A919" s="17" t="n"/>
      <c r="B919" s="17" t="n"/>
      <c r="C919" s="17" t="n"/>
      <c r="D919" s="17" t="n"/>
      <c r="E919" s="17" t="n"/>
      <c r="F919" s="17" t="n"/>
      <c r="G919" s="17" t="n"/>
      <c r="H919" s="17" t="n"/>
      <c r="I919" s="17" t="n"/>
      <c r="J919" s="17" t="n"/>
      <c r="K919" s="17" t="n"/>
      <c r="L919" s="17" t="n"/>
      <c r="M919" s="17" t="n"/>
      <c r="N919" s="17" t="n"/>
      <c r="O919" s="17" t="n"/>
      <c r="P919" s="17" t="n"/>
      <c r="Q919" s="17" t="n"/>
      <c r="R919" s="17" t="n"/>
      <c r="S919" s="17" t="n"/>
      <c r="T919" s="17" t="n"/>
      <c r="U919" s="17" t="n"/>
      <c r="V919" s="17" t="n"/>
      <c r="W919" s="17" t="n"/>
      <c r="X919" s="17" t="n"/>
      <c r="Y919" s="17" t="n"/>
      <c r="Z919" s="17" t="n"/>
    </row>
    <row r="920" ht="23.25" customHeight="1">
      <c r="A920" s="17" t="n"/>
      <c r="B920" s="17" t="n"/>
      <c r="C920" s="17" t="n"/>
      <c r="D920" s="17" t="n"/>
      <c r="E920" s="17" t="n"/>
      <c r="F920" s="17" t="n"/>
      <c r="G920" s="17" t="n"/>
      <c r="H920" s="17" t="n"/>
      <c r="I920" s="17" t="n"/>
      <c r="J920" s="17" t="n"/>
      <c r="K920" s="17" t="n"/>
      <c r="L920" s="17" t="n"/>
      <c r="M920" s="17" t="n"/>
      <c r="N920" s="17" t="n"/>
      <c r="O920" s="17" t="n"/>
      <c r="P920" s="17" t="n"/>
      <c r="Q920" s="17" t="n"/>
      <c r="R920" s="17" t="n"/>
      <c r="S920" s="17" t="n"/>
      <c r="T920" s="17" t="n"/>
      <c r="U920" s="17" t="n"/>
      <c r="V920" s="17" t="n"/>
      <c r="W920" s="17" t="n"/>
      <c r="X920" s="17" t="n"/>
      <c r="Y920" s="17" t="n"/>
      <c r="Z920" s="17" t="n"/>
    </row>
    <row r="921" ht="23.25" customHeight="1">
      <c r="A921" s="17" t="n"/>
      <c r="B921" s="17" t="n"/>
      <c r="C921" s="17" t="n"/>
      <c r="D921" s="17" t="n"/>
      <c r="E921" s="17" t="n"/>
      <c r="F921" s="17" t="n"/>
      <c r="G921" s="17" t="n"/>
      <c r="H921" s="17" t="n"/>
      <c r="I921" s="17" t="n"/>
      <c r="J921" s="17" t="n"/>
      <c r="K921" s="17" t="n"/>
      <c r="L921" s="17" t="n"/>
      <c r="M921" s="17" t="n"/>
      <c r="N921" s="17" t="n"/>
      <c r="O921" s="17" t="n"/>
      <c r="P921" s="17" t="n"/>
      <c r="Q921" s="17" t="n"/>
      <c r="R921" s="17" t="n"/>
      <c r="S921" s="17" t="n"/>
      <c r="T921" s="17" t="n"/>
      <c r="U921" s="17" t="n"/>
      <c r="V921" s="17" t="n"/>
      <c r="W921" s="17" t="n"/>
      <c r="X921" s="17" t="n"/>
      <c r="Y921" s="17" t="n"/>
      <c r="Z921" s="17" t="n"/>
    </row>
    <row r="922" ht="23.25" customHeight="1">
      <c r="A922" s="17" t="n"/>
      <c r="B922" s="17" t="n"/>
      <c r="C922" s="17" t="n"/>
      <c r="D922" s="17" t="n"/>
      <c r="E922" s="17" t="n"/>
      <c r="F922" s="17" t="n"/>
      <c r="G922" s="17" t="n"/>
      <c r="H922" s="17" t="n"/>
      <c r="I922" s="17" t="n"/>
      <c r="J922" s="17" t="n"/>
      <c r="K922" s="17" t="n"/>
      <c r="L922" s="17" t="n"/>
      <c r="M922" s="17" t="n"/>
      <c r="N922" s="17" t="n"/>
      <c r="O922" s="17" t="n"/>
      <c r="P922" s="17" t="n"/>
      <c r="Q922" s="17" t="n"/>
      <c r="R922" s="17" t="n"/>
      <c r="S922" s="17" t="n"/>
      <c r="T922" s="17" t="n"/>
      <c r="U922" s="17" t="n"/>
      <c r="V922" s="17" t="n"/>
      <c r="W922" s="17" t="n"/>
      <c r="X922" s="17" t="n"/>
      <c r="Y922" s="17" t="n"/>
      <c r="Z922" s="17" t="n"/>
    </row>
    <row r="923" ht="23.25" customHeight="1">
      <c r="A923" s="17" t="n"/>
      <c r="B923" s="17" t="n"/>
      <c r="C923" s="17" t="n"/>
      <c r="D923" s="17" t="n"/>
      <c r="E923" s="17" t="n"/>
      <c r="F923" s="17" t="n"/>
      <c r="G923" s="17" t="n"/>
      <c r="H923" s="17" t="n"/>
      <c r="I923" s="17" t="n"/>
      <c r="J923" s="17" t="n"/>
      <c r="K923" s="17" t="n"/>
      <c r="L923" s="17" t="n"/>
      <c r="M923" s="17" t="n"/>
      <c r="N923" s="17" t="n"/>
      <c r="O923" s="17" t="n"/>
      <c r="P923" s="17" t="n"/>
      <c r="Q923" s="17" t="n"/>
      <c r="R923" s="17" t="n"/>
      <c r="S923" s="17" t="n"/>
      <c r="T923" s="17" t="n"/>
      <c r="U923" s="17" t="n"/>
      <c r="V923" s="17" t="n"/>
      <c r="W923" s="17" t="n"/>
      <c r="X923" s="17" t="n"/>
      <c r="Y923" s="17" t="n"/>
      <c r="Z923" s="17" t="n"/>
    </row>
    <row r="924" ht="23.25" customHeight="1">
      <c r="A924" s="17" t="n"/>
      <c r="B924" s="17" t="n"/>
      <c r="C924" s="17" t="n"/>
      <c r="D924" s="17" t="n"/>
      <c r="E924" s="17" t="n"/>
      <c r="F924" s="17" t="n"/>
      <c r="G924" s="17" t="n"/>
      <c r="H924" s="17" t="n"/>
      <c r="I924" s="17" t="n"/>
      <c r="J924" s="17" t="n"/>
      <c r="K924" s="17" t="n"/>
      <c r="L924" s="17" t="n"/>
      <c r="M924" s="17" t="n"/>
      <c r="N924" s="17" t="n"/>
      <c r="O924" s="17" t="n"/>
      <c r="P924" s="17" t="n"/>
      <c r="Q924" s="17" t="n"/>
      <c r="R924" s="17" t="n"/>
      <c r="S924" s="17" t="n"/>
      <c r="T924" s="17" t="n"/>
      <c r="U924" s="17" t="n"/>
      <c r="V924" s="17" t="n"/>
      <c r="W924" s="17" t="n"/>
      <c r="X924" s="17" t="n"/>
      <c r="Y924" s="17" t="n"/>
      <c r="Z924" s="17" t="n"/>
    </row>
    <row r="925" ht="23.25" customHeight="1">
      <c r="A925" s="17" t="n"/>
      <c r="B925" s="17" t="n"/>
      <c r="C925" s="17" t="n"/>
      <c r="D925" s="17" t="n"/>
      <c r="E925" s="17" t="n"/>
      <c r="F925" s="17" t="n"/>
      <c r="G925" s="17" t="n"/>
      <c r="H925" s="17" t="n"/>
      <c r="I925" s="17" t="n"/>
      <c r="J925" s="17" t="n"/>
      <c r="K925" s="17" t="n"/>
      <c r="L925" s="17" t="n"/>
      <c r="M925" s="17" t="n"/>
      <c r="N925" s="17" t="n"/>
      <c r="O925" s="17" t="n"/>
      <c r="P925" s="17" t="n"/>
      <c r="Q925" s="17" t="n"/>
      <c r="R925" s="17" t="n"/>
      <c r="S925" s="17" t="n"/>
      <c r="T925" s="17" t="n"/>
      <c r="U925" s="17" t="n"/>
      <c r="V925" s="17" t="n"/>
      <c r="W925" s="17" t="n"/>
      <c r="X925" s="17" t="n"/>
      <c r="Y925" s="17" t="n"/>
      <c r="Z925" s="17" t="n"/>
    </row>
    <row r="926" ht="23.25" customHeight="1">
      <c r="A926" s="17" t="n"/>
      <c r="B926" s="17" t="n"/>
      <c r="C926" s="17" t="n"/>
      <c r="D926" s="17" t="n"/>
      <c r="E926" s="17" t="n"/>
      <c r="F926" s="17" t="n"/>
      <c r="G926" s="17" t="n"/>
      <c r="H926" s="17" t="n"/>
      <c r="I926" s="17" t="n"/>
      <c r="J926" s="17" t="n"/>
      <c r="K926" s="17" t="n"/>
      <c r="L926" s="17" t="n"/>
      <c r="M926" s="17" t="n"/>
      <c r="N926" s="17" t="n"/>
      <c r="O926" s="17" t="n"/>
      <c r="P926" s="17" t="n"/>
      <c r="Q926" s="17" t="n"/>
      <c r="R926" s="17" t="n"/>
      <c r="S926" s="17" t="n"/>
      <c r="T926" s="17" t="n"/>
      <c r="U926" s="17" t="n"/>
      <c r="V926" s="17" t="n"/>
      <c r="W926" s="17" t="n"/>
      <c r="X926" s="17" t="n"/>
      <c r="Y926" s="17" t="n"/>
      <c r="Z926" s="17" t="n"/>
    </row>
    <row r="927" ht="23.25" customHeight="1">
      <c r="A927" s="17" t="n"/>
      <c r="B927" s="17" t="n"/>
      <c r="C927" s="17" t="n"/>
      <c r="D927" s="17" t="n"/>
      <c r="E927" s="17" t="n"/>
      <c r="F927" s="17" t="n"/>
      <c r="G927" s="17" t="n"/>
      <c r="H927" s="17" t="n"/>
      <c r="I927" s="17" t="n"/>
      <c r="J927" s="17" t="n"/>
      <c r="K927" s="17" t="n"/>
      <c r="L927" s="17" t="n"/>
      <c r="M927" s="17" t="n"/>
      <c r="N927" s="17" t="n"/>
      <c r="O927" s="17" t="n"/>
      <c r="P927" s="17" t="n"/>
      <c r="Q927" s="17" t="n"/>
      <c r="R927" s="17" t="n"/>
      <c r="S927" s="17" t="n"/>
      <c r="T927" s="17" t="n"/>
      <c r="U927" s="17" t="n"/>
      <c r="V927" s="17" t="n"/>
      <c r="W927" s="17" t="n"/>
      <c r="X927" s="17" t="n"/>
      <c r="Y927" s="17" t="n"/>
      <c r="Z927" s="17" t="n"/>
    </row>
    <row r="928" ht="23.25" customHeight="1">
      <c r="A928" s="17" t="n"/>
      <c r="B928" s="17" t="n"/>
      <c r="C928" s="17" t="n"/>
      <c r="D928" s="17" t="n"/>
      <c r="E928" s="17" t="n"/>
      <c r="F928" s="17" t="n"/>
      <c r="G928" s="17" t="n"/>
      <c r="H928" s="17" t="n"/>
      <c r="I928" s="17" t="n"/>
      <c r="J928" s="17" t="n"/>
      <c r="K928" s="17" t="n"/>
      <c r="L928" s="17" t="n"/>
      <c r="M928" s="17" t="n"/>
      <c r="N928" s="17" t="n"/>
      <c r="O928" s="17" t="n"/>
      <c r="P928" s="17" t="n"/>
      <c r="Q928" s="17" t="n"/>
      <c r="R928" s="17" t="n"/>
      <c r="S928" s="17" t="n"/>
      <c r="T928" s="17" t="n"/>
      <c r="U928" s="17" t="n"/>
      <c r="V928" s="17" t="n"/>
      <c r="W928" s="17" t="n"/>
      <c r="X928" s="17" t="n"/>
      <c r="Y928" s="17" t="n"/>
      <c r="Z928" s="17" t="n"/>
    </row>
    <row r="929" ht="23.25" customHeight="1">
      <c r="A929" s="17" t="n"/>
      <c r="B929" s="17" t="n"/>
      <c r="C929" s="17" t="n"/>
      <c r="D929" s="17" t="n"/>
      <c r="E929" s="17" t="n"/>
      <c r="F929" s="17" t="n"/>
      <c r="G929" s="17" t="n"/>
      <c r="H929" s="17" t="n"/>
      <c r="I929" s="17" t="n"/>
      <c r="J929" s="17" t="n"/>
      <c r="K929" s="17" t="n"/>
      <c r="L929" s="17" t="n"/>
      <c r="M929" s="17" t="n"/>
      <c r="N929" s="17" t="n"/>
      <c r="O929" s="17" t="n"/>
      <c r="P929" s="17" t="n"/>
      <c r="Q929" s="17" t="n"/>
      <c r="R929" s="17" t="n"/>
      <c r="S929" s="17" t="n"/>
      <c r="T929" s="17" t="n"/>
      <c r="U929" s="17" t="n"/>
      <c r="V929" s="17" t="n"/>
      <c r="W929" s="17" t="n"/>
      <c r="X929" s="17" t="n"/>
      <c r="Y929" s="17" t="n"/>
      <c r="Z929" s="17" t="n"/>
    </row>
    <row r="930" ht="23.25" customHeight="1">
      <c r="A930" s="17" t="n"/>
      <c r="B930" s="17" t="n"/>
      <c r="C930" s="17" t="n"/>
      <c r="D930" s="17" t="n"/>
      <c r="E930" s="17" t="n"/>
      <c r="F930" s="17" t="n"/>
      <c r="G930" s="17" t="n"/>
      <c r="H930" s="17" t="n"/>
      <c r="I930" s="17" t="n"/>
      <c r="J930" s="17" t="n"/>
      <c r="K930" s="17" t="n"/>
      <c r="L930" s="17" t="n"/>
      <c r="M930" s="17" t="n"/>
      <c r="N930" s="17" t="n"/>
      <c r="O930" s="17" t="n"/>
      <c r="P930" s="17" t="n"/>
      <c r="Q930" s="17" t="n"/>
      <c r="R930" s="17" t="n"/>
      <c r="S930" s="17" t="n"/>
      <c r="T930" s="17" t="n"/>
      <c r="U930" s="17" t="n"/>
      <c r="V930" s="17" t="n"/>
      <c r="W930" s="17" t="n"/>
      <c r="X930" s="17" t="n"/>
      <c r="Y930" s="17" t="n"/>
      <c r="Z930" s="17" t="n"/>
    </row>
    <row r="931" ht="23.25" customHeight="1">
      <c r="A931" s="17" t="n"/>
      <c r="B931" s="17" t="n"/>
      <c r="C931" s="17" t="n"/>
      <c r="D931" s="17" t="n"/>
      <c r="E931" s="17" t="n"/>
      <c r="F931" s="17" t="n"/>
      <c r="G931" s="17" t="n"/>
      <c r="H931" s="17" t="n"/>
      <c r="I931" s="17" t="n"/>
      <c r="J931" s="17" t="n"/>
      <c r="K931" s="17" t="n"/>
      <c r="L931" s="17" t="n"/>
      <c r="M931" s="17" t="n"/>
      <c r="N931" s="17" t="n"/>
      <c r="O931" s="17" t="n"/>
      <c r="P931" s="17" t="n"/>
      <c r="Q931" s="17" t="n"/>
      <c r="R931" s="17" t="n"/>
      <c r="S931" s="17" t="n"/>
      <c r="T931" s="17" t="n"/>
      <c r="U931" s="17" t="n"/>
      <c r="V931" s="17" t="n"/>
      <c r="W931" s="17" t="n"/>
      <c r="X931" s="17" t="n"/>
      <c r="Y931" s="17" t="n"/>
      <c r="Z931" s="17" t="n"/>
    </row>
    <row r="932" ht="23.25" customHeight="1">
      <c r="A932" s="17" t="n"/>
      <c r="B932" s="17" t="n"/>
      <c r="C932" s="17" t="n"/>
      <c r="D932" s="17" t="n"/>
      <c r="E932" s="17" t="n"/>
      <c r="F932" s="17" t="n"/>
      <c r="G932" s="17" t="n"/>
      <c r="H932" s="17" t="n"/>
      <c r="I932" s="17" t="n"/>
      <c r="J932" s="17" t="n"/>
      <c r="K932" s="17" t="n"/>
      <c r="L932" s="17" t="n"/>
      <c r="M932" s="17" t="n"/>
      <c r="N932" s="17" t="n"/>
      <c r="O932" s="17" t="n"/>
      <c r="P932" s="17" t="n"/>
      <c r="Q932" s="17" t="n"/>
      <c r="R932" s="17" t="n"/>
      <c r="S932" s="17" t="n"/>
      <c r="T932" s="17" t="n"/>
      <c r="U932" s="17" t="n"/>
      <c r="V932" s="17" t="n"/>
      <c r="W932" s="17" t="n"/>
      <c r="X932" s="17" t="n"/>
      <c r="Y932" s="17" t="n"/>
      <c r="Z932" s="17" t="n"/>
    </row>
    <row r="933" ht="23.25" customHeight="1">
      <c r="A933" s="17" t="n"/>
      <c r="B933" s="17" t="n"/>
      <c r="C933" s="17" t="n"/>
      <c r="D933" s="17" t="n"/>
      <c r="E933" s="17" t="n"/>
      <c r="F933" s="17" t="n"/>
      <c r="G933" s="17" t="n"/>
      <c r="H933" s="17" t="n"/>
      <c r="I933" s="17" t="n"/>
      <c r="J933" s="17" t="n"/>
      <c r="K933" s="17" t="n"/>
      <c r="L933" s="17" t="n"/>
      <c r="M933" s="17" t="n"/>
      <c r="N933" s="17" t="n"/>
      <c r="O933" s="17" t="n"/>
      <c r="P933" s="17" t="n"/>
      <c r="Q933" s="17" t="n"/>
      <c r="R933" s="17" t="n"/>
      <c r="S933" s="17" t="n"/>
      <c r="T933" s="17" t="n"/>
      <c r="U933" s="17" t="n"/>
      <c r="V933" s="17" t="n"/>
      <c r="W933" s="17" t="n"/>
      <c r="X933" s="17" t="n"/>
      <c r="Y933" s="17" t="n"/>
      <c r="Z933" s="17" t="n"/>
    </row>
    <row r="934" ht="23.25" customHeight="1">
      <c r="A934" s="17" t="n"/>
      <c r="B934" s="17" t="n"/>
      <c r="C934" s="17" t="n"/>
      <c r="D934" s="17" t="n"/>
      <c r="E934" s="17" t="n"/>
      <c r="F934" s="17" t="n"/>
      <c r="G934" s="17" t="n"/>
      <c r="H934" s="17" t="n"/>
      <c r="I934" s="17" t="n"/>
      <c r="J934" s="17" t="n"/>
      <c r="K934" s="17" t="n"/>
      <c r="L934" s="17" t="n"/>
      <c r="M934" s="17" t="n"/>
      <c r="N934" s="17" t="n"/>
      <c r="O934" s="17" t="n"/>
      <c r="P934" s="17" t="n"/>
      <c r="Q934" s="17" t="n"/>
      <c r="R934" s="17" t="n"/>
      <c r="S934" s="17" t="n"/>
      <c r="T934" s="17" t="n"/>
      <c r="U934" s="17" t="n"/>
      <c r="V934" s="17" t="n"/>
      <c r="W934" s="17" t="n"/>
      <c r="X934" s="17" t="n"/>
      <c r="Y934" s="17" t="n"/>
      <c r="Z934" s="17" t="n"/>
    </row>
    <row r="935" ht="23.25" customHeight="1">
      <c r="A935" s="17" t="n"/>
      <c r="B935" s="17" t="n"/>
      <c r="C935" s="17" t="n"/>
      <c r="D935" s="17" t="n"/>
      <c r="E935" s="17" t="n"/>
      <c r="F935" s="17" t="n"/>
      <c r="G935" s="17" t="n"/>
      <c r="H935" s="17" t="n"/>
      <c r="I935" s="17" t="n"/>
      <c r="J935" s="17" t="n"/>
      <c r="K935" s="17" t="n"/>
      <c r="L935" s="17" t="n"/>
      <c r="M935" s="17" t="n"/>
      <c r="N935" s="17" t="n"/>
      <c r="O935" s="17" t="n"/>
      <c r="P935" s="17" t="n"/>
      <c r="Q935" s="17" t="n"/>
      <c r="R935" s="17" t="n"/>
      <c r="S935" s="17" t="n"/>
      <c r="T935" s="17" t="n"/>
      <c r="U935" s="17" t="n"/>
      <c r="V935" s="17" t="n"/>
      <c r="W935" s="17" t="n"/>
      <c r="X935" s="17" t="n"/>
      <c r="Y935" s="17" t="n"/>
      <c r="Z935" s="17" t="n"/>
    </row>
    <row r="936" ht="23.25" customHeight="1">
      <c r="A936" s="17" t="n"/>
      <c r="B936" s="17" t="n"/>
      <c r="C936" s="17" t="n"/>
      <c r="D936" s="17" t="n"/>
      <c r="E936" s="17" t="n"/>
      <c r="F936" s="17" t="n"/>
      <c r="G936" s="17" t="n"/>
      <c r="H936" s="17" t="n"/>
      <c r="I936" s="17" t="n"/>
      <c r="J936" s="17" t="n"/>
      <c r="K936" s="17" t="n"/>
      <c r="L936" s="17" t="n"/>
      <c r="M936" s="17" t="n"/>
      <c r="N936" s="17" t="n"/>
      <c r="O936" s="17" t="n"/>
      <c r="P936" s="17" t="n"/>
      <c r="Q936" s="17" t="n"/>
      <c r="R936" s="17" t="n"/>
      <c r="S936" s="17" t="n"/>
      <c r="T936" s="17" t="n"/>
      <c r="U936" s="17" t="n"/>
      <c r="V936" s="17" t="n"/>
      <c r="W936" s="17" t="n"/>
      <c r="X936" s="17" t="n"/>
      <c r="Y936" s="17" t="n"/>
      <c r="Z936" s="17" t="n"/>
    </row>
    <row r="937" ht="23.25" customHeight="1">
      <c r="A937" s="17" t="n"/>
      <c r="B937" s="17" t="n"/>
      <c r="C937" s="17" t="n"/>
      <c r="D937" s="17" t="n"/>
      <c r="E937" s="17" t="n"/>
      <c r="F937" s="17" t="n"/>
      <c r="G937" s="17" t="n"/>
      <c r="H937" s="17" t="n"/>
      <c r="I937" s="17" t="n"/>
      <c r="J937" s="17" t="n"/>
      <c r="K937" s="17" t="n"/>
      <c r="L937" s="17" t="n"/>
      <c r="M937" s="17" t="n"/>
      <c r="N937" s="17" t="n"/>
      <c r="O937" s="17" t="n"/>
      <c r="P937" s="17" t="n"/>
      <c r="Q937" s="17" t="n"/>
      <c r="R937" s="17" t="n"/>
      <c r="S937" s="17" t="n"/>
      <c r="T937" s="17" t="n"/>
      <c r="U937" s="17" t="n"/>
      <c r="V937" s="17" t="n"/>
      <c r="W937" s="17" t="n"/>
      <c r="X937" s="17" t="n"/>
      <c r="Y937" s="17" t="n"/>
      <c r="Z937" s="17" t="n"/>
    </row>
    <row r="938" ht="23.25" customHeight="1">
      <c r="A938" s="17" t="n"/>
      <c r="B938" s="17" t="n"/>
      <c r="C938" s="17" t="n"/>
      <c r="D938" s="17" t="n"/>
      <c r="E938" s="17" t="n"/>
      <c r="F938" s="17" t="n"/>
      <c r="G938" s="17" t="n"/>
      <c r="H938" s="17" t="n"/>
      <c r="I938" s="17" t="n"/>
      <c r="J938" s="17" t="n"/>
      <c r="K938" s="17" t="n"/>
      <c r="L938" s="17" t="n"/>
      <c r="M938" s="17" t="n"/>
      <c r="N938" s="17" t="n"/>
      <c r="O938" s="17" t="n"/>
      <c r="P938" s="17" t="n"/>
      <c r="Q938" s="17" t="n"/>
      <c r="R938" s="17" t="n"/>
      <c r="S938" s="17" t="n"/>
      <c r="T938" s="17" t="n"/>
      <c r="U938" s="17" t="n"/>
      <c r="V938" s="17" t="n"/>
      <c r="W938" s="17" t="n"/>
      <c r="X938" s="17" t="n"/>
      <c r="Y938" s="17" t="n"/>
      <c r="Z938" s="17" t="n"/>
    </row>
    <row r="939" ht="23.25" customHeight="1">
      <c r="A939" s="17" t="n"/>
      <c r="B939" s="17" t="n"/>
      <c r="C939" s="17" t="n"/>
      <c r="D939" s="17" t="n"/>
      <c r="E939" s="17" t="n"/>
      <c r="F939" s="17" t="n"/>
      <c r="G939" s="17" t="n"/>
      <c r="H939" s="17" t="n"/>
      <c r="I939" s="17" t="n"/>
      <c r="J939" s="17" t="n"/>
      <c r="K939" s="17" t="n"/>
      <c r="L939" s="17" t="n"/>
      <c r="M939" s="17" t="n"/>
      <c r="N939" s="17" t="n"/>
      <c r="O939" s="17" t="n"/>
      <c r="P939" s="17" t="n"/>
      <c r="Q939" s="17" t="n"/>
      <c r="R939" s="17" t="n"/>
      <c r="S939" s="17" t="n"/>
      <c r="T939" s="17" t="n"/>
      <c r="U939" s="17" t="n"/>
      <c r="V939" s="17" t="n"/>
      <c r="W939" s="17" t="n"/>
      <c r="X939" s="17" t="n"/>
      <c r="Y939" s="17" t="n"/>
      <c r="Z939" s="17" t="n"/>
    </row>
    <row r="940" ht="23.25" customHeight="1">
      <c r="A940" s="17" t="n"/>
      <c r="B940" s="17" t="n"/>
      <c r="C940" s="17" t="n"/>
      <c r="D940" s="17" t="n"/>
      <c r="E940" s="17" t="n"/>
      <c r="F940" s="17" t="n"/>
      <c r="G940" s="17" t="n"/>
      <c r="H940" s="17" t="n"/>
      <c r="I940" s="17" t="n"/>
      <c r="J940" s="17" t="n"/>
      <c r="K940" s="17" t="n"/>
      <c r="L940" s="17" t="n"/>
      <c r="M940" s="17" t="n"/>
      <c r="N940" s="17" t="n"/>
      <c r="O940" s="17" t="n"/>
      <c r="P940" s="17" t="n"/>
      <c r="Q940" s="17" t="n"/>
      <c r="R940" s="17" t="n"/>
      <c r="S940" s="17" t="n"/>
      <c r="T940" s="17" t="n"/>
      <c r="U940" s="17" t="n"/>
      <c r="V940" s="17" t="n"/>
      <c r="W940" s="17" t="n"/>
      <c r="X940" s="17" t="n"/>
      <c r="Y940" s="17" t="n"/>
      <c r="Z940" s="17" t="n"/>
    </row>
    <row r="941" ht="23.25" customHeight="1">
      <c r="A941" s="17" t="n"/>
      <c r="B941" s="17" t="n"/>
      <c r="C941" s="17" t="n"/>
      <c r="D941" s="17" t="n"/>
      <c r="E941" s="17" t="n"/>
      <c r="F941" s="17" t="n"/>
      <c r="G941" s="17" t="n"/>
      <c r="H941" s="17" t="n"/>
      <c r="I941" s="17" t="n"/>
      <c r="J941" s="17" t="n"/>
      <c r="K941" s="17" t="n"/>
      <c r="L941" s="17" t="n"/>
      <c r="M941" s="17" t="n"/>
      <c r="N941" s="17" t="n"/>
      <c r="O941" s="17" t="n"/>
      <c r="P941" s="17" t="n"/>
      <c r="Q941" s="17" t="n"/>
      <c r="R941" s="17" t="n"/>
      <c r="S941" s="17" t="n"/>
      <c r="T941" s="17" t="n"/>
      <c r="U941" s="17" t="n"/>
      <c r="V941" s="17" t="n"/>
      <c r="W941" s="17" t="n"/>
      <c r="X941" s="17" t="n"/>
      <c r="Y941" s="17" t="n"/>
      <c r="Z941" s="17" t="n"/>
    </row>
    <row r="942" ht="23.25" customHeight="1">
      <c r="A942" s="17" t="n"/>
      <c r="B942" s="17" t="n"/>
      <c r="C942" s="17" t="n"/>
      <c r="D942" s="17" t="n"/>
      <c r="E942" s="17" t="n"/>
      <c r="F942" s="17" t="n"/>
      <c r="G942" s="17" t="n"/>
      <c r="H942" s="17" t="n"/>
      <c r="I942" s="17" t="n"/>
      <c r="J942" s="17" t="n"/>
      <c r="K942" s="17" t="n"/>
      <c r="L942" s="17" t="n"/>
      <c r="M942" s="17" t="n"/>
      <c r="N942" s="17" t="n"/>
      <c r="O942" s="17" t="n"/>
      <c r="P942" s="17" t="n"/>
      <c r="Q942" s="17" t="n"/>
      <c r="R942" s="17" t="n"/>
      <c r="S942" s="17" t="n"/>
      <c r="T942" s="17" t="n"/>
      <c r="U942" s="17" t="n"/>
      <c r="V942" s="17" t="n"/>
      <c r="W942" s="17" t="n"/>
      <c r="X942" s="17" t="n"/>
      <c r="Y942" s="17" t="n"/>
      <c r="Z942" s="17" t="n"/>
    </row>
    <row r="943" ht="23.25" customHeight="1">
      <c r="A943" s="17" t="n"/>
      <c r="B943" s="17" t="n"/>
      <c r="C943" s="17" t="n"/>
      <c r="D943" s="17" t="n"/>
      <c r="E943" s="17" t="n"/>
      <c r="F943" s="17" t="n"/>
      <c r="G943" s="17" t="n"/>
      <c r="H943" s="17" t="n"/>
      <c r="I943" s="17" t="n"/>
      <c r="J943" s="17" t="n"/>
      <c r="K943" s="17" t="n"/>
      <c r="L943" s="17" t="n"/>
      <c r="M943" s="17" t="n"/>
      <c r="N943" s="17" t="n"/>
      <c r="O943" s="17" t="n"/>
      <c r="P943" s="17" t="n"/>
      <c r="Q943" s="17" t="n"/>
      <c r="R943" s="17" t="n"/>
      <c r="S943" s="17" t="n"/>
      <c r="T943" s="17" t="n"/>
      <c r="U943" s="17" t="n"/>
      <c r="V943" s="17" t="n"/>
      <c r="W943" s="17" t="n"/>
      <c r="X943" s="17" t="n"/>
      <c r="Y943" s="17" t="n"/>
      <c r="Z943" s="17" t="n"/>
    </row>
    <row r="944" ht="23.25" customHeight="1">
      <c r="A944" s="17" t="n"/>
      <c r="B944" s="17" t="n"/>
      <c r="C944" s="17" t="n"/>
      <c r="D944" s="17" t="n"/>
      <c r="E944" s="17" t="n"/>
      <c r="F944" s="17" t="n"/>
      <c r="G944" s="17" t="n"/>
      <c r="H944" s="17" t="n"/>
      <c r="I944" s="17" t="n"/>
      <c r="J944" s="17" t="n"/>
      <c r="K944" s="17" t="n"/>
      <c r="L944" s="17" t="n"/>
      <c r="M944" s="17" t="n"/>
      <c r="N944" s="17" t="n"/>
      <c r="O944" s="17" t="n"/>
      <c r="P944" s="17" t="n"/>
      <c r="Q944" s="17" t="n"/>
      <c r="R944" s="17" t="n"/>
      <c r="S944" s="17" t="n"/>
      <c r="T944" s="17" t="n"/>
      <c r="U944" s="17" t="n"/>
      <c r="V944" s="17" t="n"/>
      <c r="W944" s="17" t="n"/>
      <c r="X944" s="17" t="n"/>
      <c r="Y944" s="17" t="n"/>
      <c r="Z944" s="17" t="n"/>
    </row>
    <row r="945" ht="23.25" customHeight="1">
      <c r="A945" s="17" t="n"/>
      <c r="B945" s="17" t="n"/>
      <c r="C945" s="17" t="n"/>
      <c r="D945" s="17" t="n"/>
      <c r="E945" s="17" t="n"/>
      <c r="F945" s="17" t="n"/>
      <c r="G945" s="17" t="n"/>
      <c r="H945" s="17" t="n"/>
      <c r="I945" s="17" t="n"/>
      <c r="J945" s="17" t="n"/>
      <c r="K945" s="17" t="n"/>
      <c r="L945" s="17" t="n"/>
      <c r="M945" s="17" t="n"/>
      <c r="N945" s="17" t="n"/>
      <c r="O945" s="17" t="n"/>
      <c r="P945" s="17" t="n"/>
      <c r="Q945" s="17" t="n"/>
      <c r="R945" s="17" t="n"/>
      <c r="S945" s="17" t="n"/>
      <c r="T945" s="17" t="n"/>
      <c r="U945" s="17" t="n"/>
      <c r="V945" s="17" t="n"/>
      <c r="W945" s="17" t="n"/>
      <c r="X945" s="17" t="n"/>
      <c r="Y945" s="17" t="n"/>
      <c r="Z945" s="17" t="n"/>
    </row>
    <row r="946" ht="23.25" customHeight="1">
      <c r="A946" s="17" t="n"/>
      <c r="B946" s="17" t="n"/>
      <c r="C946" s="17" t="n"/>
      <c r="D946" s="17" t="n"/>
      <c r="E946" s="17" t="n"/>
      <c r="F946" s="17" t="n"/>
      <c r="G946" s="17" t="n"/>
      <c r="H946" s="17" t="n"/>
      <c r="I946" s="17" t="n"/>
      <c r="J946" s="17" t="n"/>
      <c r="K946" s="17" t="n"/>
      <c r="L946" s="17" t="n"/>
      <c r="M946" s="17" t="n"/>
      <c r="N946" s="17" t="n"/>
      <c r="O946" s="17" t="n"/>
      <c r="P946" s="17" t="n"/>
      <c r="Q946" s="17" t="n"/>
      <c r="R946" s="17" t="n"/>
      <c r="S946" s="17" t="n"/>
      <c r="T946" s="17" t="n"/>
      <c r="U946" s="17" t="n"/>
      <c r="V946" s="17" t="n"/>
      <c r="W946" s="17" t="n"/>
      <c r="X946" s="17" t="n"/>
      <c r="Y946" s="17" t="n"/>
      <c r="Z946" s="17" t="n"/>
    </row>
    <row r="947" ht="23.25" customHeight="1">
      <c r="A947" s="17" t="n"/>
      <c r="B947" s="17" t="n"/>
      <c r="C947" s="17" t="n"/>
      <c r="D947" s="17" t="n"/>
      <c r="E947" s="17" t="n"/>
      <c r="F947" s="17" t="n"/>
      <c r="G947" s="17" t="n"/>
      <c r="H947" s="17" t="n"/>
      <c r="I947" s="17" t="n"/>
      <c r="J947" s="17" t="n"/>
      <c r="K947" s="17" t="n"/>
      <c r="L947" s="17" t="n"/>
      <c r="M947" s="17" t="n"/>
      <c r="N947" s="17" t="n"/>
      <c r="O947" s="17" t="n"/>
      <c r="P947" s="17" t="n"/>
      <c r="Q947" s="17" t="n"/>
      <c r="R947" s="17" t="n"/>
      <c r="S947" s="17" t="n"/>
      <c r="T947" s="17" t="n"/>
      <c r="U947" s="17" t="n"/>
      <c r="V947" s="17" t="n"/>
      <c r="W947" s="17" t="n"/>
      <c r="X947" s="17" t="n"/>
      <c r="Y947" s="17" t="n"/>
      <c r="Z947" s="17" t="n"/>
    </row>
    <row r="948" ht="23.25" customHeight="1">
      <c r="A948" s="17" t="n"/>
      <c r="B948" s="17" t="n"/>
      <c r="C948" s="17" t="n"/>
      <c r="D948" s="17" t="n"/>
      <c r="E948" s="17" t="n"/>
      <c r="F948" s="17" t="n"/>
      <c r="G948" s="17" t="n"/>
      <c r="H948" s="17" t="n"/>
      <c r="I948" s="17" t="n"/>
      <c r="J948" s="17" t="n"/>
      <c r="K948" s="17" t="n"/>
      <c r="L948" s="17" t="n"/>
      <c r="M948" s="17" t="n"/>
      <c r="N948" s="17" t="n"/>
      <c r="O948" s="17" t="n"/>
      <c r="P948" s="17" t="n"/>
      <c r="Q948" s="17" t="n"/>
      <c r="R948" s="17" t="n"/>
      <c r="S948" s="17" t="n"/>
      <c r="T948" s="17" t="n"/>
      <c r="U948" s="17" t="n"/>
      <c r="V948" s="17" t="n"/>
      <c r="W948" s="17" t="n"/>
      <c r="X948" s="17" t="n"/>
      <c r="Y948" s="17" t="n"/>
      <c r="Z948" s="17" t="n"/>
    </row>
    <row r="949" ht="23.25" customHeight="1">
      <c r="A949" s="17" t="n"/>
      <c r="B949" s="17" t="n"/>
      <c r="C949" s="17" t="n"/>
      <c r="D949" s="17" t="n"/>
      <c r="E949" s="17" t="n"/>
      <c r="F949" s="17" t="n"/>
      <c r="G949" s="17" t="n"/>
      <c r="H949" s="17" t="n"/>
      <c r="I949" s="17" t="n"/>
      <c r="J949" s="17" t="n"/>
      <c r="K949" s="17" t="n"/>
      <c r="L949" s="17" t="n"/>
      <c r="M949" s="17" t="n"/>
      <c r="N949" s="17" t="n"/>
      <c r="O949" s="17" t="n"/>
      <c r="P949" s="17" t="n"/>
      <c r="Q949" s="17" t="n"/>
      <c r="R949" s="17" t="n"/>
      <c r="S949" s="17" t="n"/>
      <c r="T949" s="17" t="n"/>
      <c r="U949" s="17" t="n"/>
      <c r="V949" s="17" t="n"/>
      <c r="W949" s="17" t="n"/>
      <c r="X949" s="17" t="n"/>
      <c r="Y949" s="17" t="n"/>
      <c r="Z949" s="17" t="n"/>
    </row>
    <row r="950" ht="23.25" customHeight="1">
      <c r="A950" s="17" t="n"/>
      <c r="B950" s="17" t="n"/>
      <c r="C950" s="17" t="n"/>
      <c r="D950" s="17" t="n"/>
      <c r="E950" s="17" t="n"/>
      <c r="F950" s="17" t="n"/>
      <c r="G950" s="17" t="n"/>
      <c r="H950" s="17" t="n"/>
      <c r="I950" s="17" t="n"/>
      <c r="J950" s="17" t="n"/>
      <c r="K950" s="17" t="n"/>
      <c r="L950" s="17" t="n"/>
      <c r="M950" s="17" t="n"/>
      <c r="N950" s="17" t="n"/>
      <c r="O950" s="17" t="n"/>
      <c r="P950" s="17" t="n"/>
      <c r="Q950" s="17" t="n"/>
      <c r="R950" s="17" t="n"/>
      <c r="S950" s="17" t="n"/>
      <c r="T950" s="17" t="n"/>
      <c r="U950" s="17" t="n"/>
      <c r="V950" s="17" t="n"/>
      <c r="W950" s="17" t="n"/>
      <c r="X950" s="17" t="n"/>
      <c r="Y950" s="17" t="n"/>
      <c r="Z950" s="17" t="n"/>
    </row>
    <row r="951" ht="23.25" customHeight="1">
      <c r="A951" s="17" t="n"/>
      <c r="B951" s="17" t="n"/>
      <c r="C951" s="17" t="n"/>
      <c r="D951" s="17" t="n"/>
      <c r="E951" s="17" t="n"/>
      <c r="F951" s="17" t="n"/>
      <c r="G951" s="17" t="n"/>
      <c r="H951" s="17" t="n"/>
      <c r="I951" s="17" t="n"/>
      <c r="J951" s="17" t="n"/>
      <c r="K951" s="17" t="n"/>
      <c r="L951" s="17" t="n"/>
      <c r="M951" s="17" t="n"/>
      <c r="N951" s="17" t="n"/>
      <c r="O951" s="17" t="n"/>
      <c r="P951" s="17" t="n"/>
      <c r="Q951" s="17" t="n"/>
      <c r="R951" s="17" t="n"/>
      <c r="S951" s="17" t="n"/>
      <c r="T951" s="17" t="n"/>
      <c r="U951" s="17" t="n"/>
      <c r="V951" s="17" t="n"/>
      <c r="W951" s="17" t="n"/>
      <c r="X951" s="17" t="n"/>
      <c r="Y951" s="17" t="n"/>
      <c r="Z951" s="17" t="n"/>
    </row>
    <row r="952" ht="23.25" customHeight="1">
      <c r="A952" s="17" t="n"/>
      <c r="B952" s="17" t="n"/>
      <c r="C952" s="17" t="n"/>
      <c r="D952" s="17" t="n"/>
      <c r="E952" s="17" t="n"/>
      <c r="F952" s="17" t="n"/>
      <c r="G952" s="17" t="n"/>
      <c r="H952" s="17" t="n"/>
      <c r="I952" s="17" t="n"/>
      <c r="J952" s="17" t="n"/>
      <c r="K952" s="17" t="n"/>
      <c r="L952" s="17" t="n"/>
      <c r="M952" s="17" t="n"/>
      <c r="N952" s="17" t="n"/>
      <c r="O952" s="17" t="n"/>
      <c r="P952" s="17" t="n"/>
      <c r="Q952" s="17" t="n"/>
      <c r="R952" s="17" t="n"/>
      <c r="S952" s="17" t="n"/>
      <c r="T952" s="17" t="n"/>
      <c r="U952" s="17" t="n"/>
      <c r="V952" s="17" t="n"/>
      <c r="W952" s="17" t="n"/>
      <c r="X952" s="17" t="n"/>
      <c r="Y952" s="17" t="n"/>
      <c r="Z952" s="17" t="n"/>
    </row>
    <row r="953" ht="23.25" customHeight="1">
      <c r="A953" s="17" t="n"/>
      <c r="B953" s="17" t="n"/>
      <c r="C953" s="17" t="n"/>
      <c r="D953" s="17" t="n"/>
      <c r="E953" s="17" t="n"/>
      <c r="F953" s="17" t="n"/>
      <c r="G953" s="17" t="n"/>
      <c r="H953" s="17" t="n"/>
      <c r="I953" s="17" t="n"/>
      <c r="J953" s="17" t="n"/>
      <c r="K953" s="17" t="n"/>
      <c r="L953" s="17" t="n"/>
      <c r="M953" s="17" t="n"/>
      <c r="N953" s="17" t="n"/>
      <c r="O953" s="17" t="n"/>
      <c r="P953" s="17" t="n"/>
      <c r="Q953" s="17" t="n"/>
      <c r="R953" s="17" t="n"/>
      <c r="S953" s="17" t="n"/>
      <c r="T953" s="17" t="n"/>
      <c r="U953" s="17" t="n"/>
      <c r="V953" s="17" t="n"/>
      <c r="W953" s="17" t="n"/>
      <c r="X953" s="17" t="n"/>
      <c r="Y953" s="17" t="n"/>
      <c r="Z953" s="17" t="n"/>
    </row>
    <row r="954" ht="23.25" customHeight="1">
      <c r="A954" s="17" t="n"/>
      <c r="B954" s="17" t="n"/>
      <c r="C954" s="17" t="n"/>
      <c r="D954" s="17" t="n"/>
      <c r="E954" s="17" t="n"/>
      <c r="F954" s="17" t="n"/>
      <c r="G954" s="17" t="n"/>
      <c r="H954" s="17" t="n"/>
      <c r="I954" s="17" t="n"/>
      <c r="J954" s="17" t="n"/>
      <c r="K954" s="17" t="n"/>
      <c r="L954" s="17" t="n"/>
      <c r="M954" s="17" t="n"/>
      <c r="N954" s="17" t="n"/>
      <c r="O954" s="17" t="n"/>
      <c r="P954" s="17" t="n"/>
      <c r="Q954" s="17" t="n"/>
      <c r="R954" s="17" t="n"/>
      <c r="S954" s="17" t="n"/>
      <c r="T954" s="17" t="n"/>
      <c r="U954" s="17" t="n"/>
      <c r="V954" s="17" t="n"/>
      <c r="W954" s="17" t="n"/>
      <c r="X954" s="17" t="n"/>
      <c r="Y954" s="17" t="n"/>
      <c r="Z954" s="17" t="n"/>
    </row>
    <row r="955" ht="23.25" customHeight="1">
      <c r="A955" s="17" t="n"/>
      <c r="B955" s="17" t="n"/>
      <c r="C955" s="17" t="n"/>
      <c r="D955" s="17" t="n"/>
      <c r="E955" s="17" t="n"/>
      <c r="F955" s="17" t="n"/>
      <c r="G955" s="17" t="n"/>
      <c r="H955" s="17" t="n"/>
      <c r="I955" s="17" t="n"/>
      <c r="J955" s="17" t="n"/>
      <c r="K955" s="17" t="n"/>
      <c r="L955" s="17" t="n"/>
      <c r="M955" s="17" t="n"/>
      <c r="N955" s="17" t="n"/>
      <c r="O955" s="17" t="n"/>
      <c r="P955" s="17" t="n"/>
      <c r="Q955" s="17" t="n"/>
      <c r="R955" s="17" t="n"/>
      <c r="S955" s="17" t="n"/>
      <c r="T955" s="17" t="n"/>
      <c r="U955" s="17" t="n"/>
      <c r="V955" s="17" t="n"/>
      <c r="W955" s="17" t="n"/>
      <c r="X955" s="17" t="n"/>
      <c r="Y955" s="17" t="n"/>
      <c r="Z955" s="17" t="n"/>
    </row>
    <row r="956" ht="23.25" customHeight="1">
      <c r="A956" s="17" t="n"/>
      <c r="B956" s="17" t="n"/>
      <c r="C956" s="17" t="n"/>
      <c r="D956" s="17" t="n"/>
      <c r="E956" s="17" t="n"/>
      <c r="F956" s="17" t="n"/>
      <c r="G956" s="17" t="n"/>
      <c r="H956" s="17" t="n"/>
      <c r="I956" s="17" t="n"/>
      <c r="J956" s="17" t="n"/>
      <c r="K956" s="17" t="n"/>
      <c r="L956" s="17" t="n"/>
      <c r="M956" s="17" t="n"/>
      <c r="N956" s="17" t="n"/>
      <c r="O956" s="17" t="n"/>
      <c r="P956" s="17" t="n"/>
      <c r="Q956" s="17" t="n"/>
      <c r="R956" s="17" t="n"/>
      <c r="S956" s="17" t="n"/>
      <c r="T956" s="17" t="n"/>
      <c r="U956" s="17" t="n"/>
      <c r="V956" s="17" t="n"/>
      <c r="W956" s="17" t="n"/>
      <c r="X956" s="17" t="n"/>
      <c r="Y956" s="17" t="n"/>
      <c r="Z956" s="17" t="n"/>
    </row>
    <row r="957" ht="23.25" customHeight="1">
      <c r="A957" s="17" t="n"/>
      <c r="B957" s="17" t="n"/>
      <c r="C957" s="17" t="n"/>
      <c r="D957" s="17" t="n"/>
      <c r="E957" s="17" t="n"/>
      <c r="F957" s="17" t="n"/>
      <c r="G957" s="17" t="n"/>
      <c r="H957" s="17" t="n"/>
      <c r="I957" s="17" t="n"/>
      <c r="J957" s="17" t="n"/>
      <c r="K957" s="17" t="n"/>
      <c r="L957" s="17" t="n"/>
      <c r="M957" s="17" t="n"/>
      <c r="N957" s="17" t="n"/>
      <c r="O957" s="17" t="n"/>
      <c r="P957" s="17" t="n"/>
      <c r="Q957" s="17" t="n"/>
      <c r="R957" s="17" t="n"/>
      <c r="S957" s="17" t="n"/>
      <c r="T957" s="17" t="n"/>
      <c r="U957" s="17" t="n"/>
      <c r="V957" s="17" t="n"/>
      <c r="W957" s="17" t="n"/>
      <c r="X957" s="17" t="n"/>
      <c r="Y957" s="17" t="n"/>
      <c r="Z957" s="17" t="n"/>
    </row>
    <row r="958" ht="23.25" customHeight="1">
      <c r="A958" s="17" t="n"/>
      <c r="B958" s="17" t="n"/>
      <c r="C958" s="17" t="n"/>
      <c r="D958" s="17" t="n"/>
      <c r="E958" s="17" t="n"/>
      <c r="F958" s="17" t="n"/>
      <c r="G958" s="17" t="n"/>
      <c r="H958" s="17" t="n"/>
      <c r="I958" s="17" t="n"/>
      <c r="J958" s="17" t="n"/>
      <c r="K958" s="17" t="n"/>
      <c r="L958" s="17" t="n"/>
      <c r="M958" s="17" t="n"/>
      <c r="N958" s="17" t="n"/>
      <c r="O958" s="17" t="n"/>
      <c r="P958" s="17" t="n"/>
      <c r="Q958" s="17" t="n"/>
      <c r="R958" s="17" t="n"/>
      <c r="S958" s="17" t="n"/>
      <c r="T958" s="17" t="n"/>
      <c r="U958" s="17" t="n"/>
      <c r="V958" s="17" t="n"/>
      <c r="W958" s="17" t="n"/>
      <c r="X958" s="17" t="n"/>
      <c r="Y958" s="17" t="n"/>
      <c r="Z958" s="17" t="n"/>
    </row>
    <row r="959" ht="23.25" customHeight="1">
      <c r="A959" s="17" t="n"/>
      <c r="B959" s="17" t="n"/>
      <c r="C959" s="17" t="n"/>
      <c r="D959" s="17" t="n"/>
      <c r="E959" s="17" t="n"/>
      <c r="F959" s="17" t="n"/>
      <c r="G959" s="17" t="n"/>
      <c r="H959" s="17" t="n"/>
      <c r="I959" s="17" t="n"/>
      <c r="J959" s="17" t="n"/>
      <c r="K959" s="17" t="n"/>
      <c r="L959" s="17" t="n"/>
      <c r="M959" s="17" t="n"/>
      <c r="N959" s="17" t="n"/>
      <c r="O959" s="17" t="n"/>
      <c r="P959" s="17" t="n"/>
      <c r="Q959" s="17" t="n"/>
      <c r="R959" s="17" t="n"/>
      <c r="S959" s="17" t="n"/>
      <c r="T959" s="17" t="n"/>
      <c r="U959" s="17" t="n"/>
      <c r="V959" s="17" t="n"/>
      <c r="W959" s="17" t="n"/>
      <c r="X959" s="17" t="n"/>
      <c r="Y959" s="17" t="n"/>
      <c r="Z959" s="17" t="n"/>
    </row>
    <row r="960" ht="23.25" customHeight="1">
      <c r="A960" s="17" t="n"/>
      <c r="B960" s="17" t="n"/>
      <c r="C960" s="17" t="n"/>
      <c r="D960" s="17" t="n"/>
      <c r="E960" s="17" t="n"/>
      <c r="F960" s="17" t="n"/>
      <c r="G960" s="17" t="n"/>
      <c r="H960" s="17" t="n"/>
      <c r="I960" s="17" t="n"/>
      <c r="J960" s="17" t="n"/>
      <c r="K960" s="17" t="n"/>
      <c r="L960" s="17" t="n"/>
      <c r="M960" s="17" t="n"/>
      <c r="N960" s="17" t="n"/>
      <c r="O960" s="17" t="n"/>
      <c r="P960" s="17" t="n"/>
      <c r="Q960" s="17" t="n"/>
      <c r="R960" s="17" t="n"/>
      <c r="S960" s="17" t="n"/>
      <c r="T960" s="17" t="n"/>
      <c r="U960" s="17" t="n"/>
      <c r="V960" s="17" t="n"/>
      <c r="W960" s="17" t="n"/>
      <c r="X960" s="17" t="n"/>
      <c r="Y960" s="17" t="n"/>
      <c r="Z960" s="17" t="n"/>
    </row>
    <row r="961" ht="23.25" customHeight="1">
      <c r="A961" s="17" t="n"/>
      <c r="B961" s="17" t="n"/>
      <c r="C961" s="17" t="n"/>
      <c r="D961" s="17" t="n"/>
      <c r="E961" s="17" t="n"/>
      <c r="F961" s="17" t="n"/>
      <c r="G961" s="17" t="n"/>
      <c r="H961" s="17" t="n"/>
      <c r="I961" s="17" t="n"/>
      <c r="J961" s="17" t="n"/>
      <c r="K961" s="17" t="n"/>
      <c r="L961" s="17" t="n"/>
      <c r="M961" s="17" t="n"/>
      <c r="N961" s="17" t="n"/>
      <c r="O961" s="17" t="n"/>
      <c r="P961" s="17" t="n"/>
      <c r="Q961" s="17" t="n"/>
      <c r="R961" s="17" t="n"/>
      <c r="S961" s="17" t="n"/>
      <c r="T961" s="17" t="n"/>
      <c r="U961" s="17" t="n"/>
      <c r="V961" s="17" t="n"/>
      <c r="W961" s="17" t="n"/>
      <c r="X961" s="17" t="n"/>
      <c r="Y961" s="17" t="n"/>
      <c r="Z961" s="17" t="n"/>
    </row>
    <row r="962" ht="23.25" customHeight="1">
      <c r="A962" s="17" t="n"/>
      <c r="B962" s="17" t="n"/>
      <c r="C962" s="17" t="n"/>
      <c r="D962" s="17" t="n"/>
      <c r="E962" s="17" t="n"/>
      <c r="F962" s="17" t="n"/>
      <c r="G962" s="17" t="n"/>
      <c r="H962" s="17" t="n"/>
      <c r="I962" s="17" t="n"/>
      <c r="J962" s="17" t="n"/>
      <c r="K962" s="17" t="n"/>
      <c r="L962" s="17" t="n"/>
      <c r="M962" s="17" t="n"/>
      <c r="N962" s="17" t="n"/>
      <c r="O962" s="17" t="n"/>
      <c r="P962" s="17" t="n"/>
      <c r="Q962" s="17" t="n"/>
      <c r="R962" s="17" t="n"/>
      <c r="S962" s="17" t="n"/>
      <c r="T962" s="17" t="n"/>
      <c r="U962" s="17" t="n"/>
      <c r="V962" s="17" t="n"/>
      <c r="W962" s="17" t="n"/>
      <c r="X962" s="17" t="n"/>
      <c r="Y962" s="17" t="n"/>
      <c r="Z962" s="17" t="n"/>
    </row>
    <row r="963" ht="23.25" customHeight="1">
      <c r="A963" s="17" t="n"/>
      <c r="B963" s="17" t="n"/>
      <c r="C963" s="17" t="n"/>
      <c r="D963" s="17" t="n"/>
      <c r="E963" s="17" t="n"/>
      <c r="F963" s="17" t="n"/>
      <c r="G963" s="17" t="n"/>
      <c r="H963" s="17" t="n"/>
      <c r="I963" s="17" t="n"/>
      <c r="J963" s="17" t="n"/>
      <c r="K963" s="17" t="n"/>
      <c r="L963" s="17" t="n"/>
      <c r="M963" s="17" t="n"/>
      <c r="N963" s="17" t="n"/>
      <c r="O963" s="17" t="n"/>
      <c r="P963" s="17" t="n"/>
      <c r="Q963" s="17" t="n"/>
      <c r="R963" s="17" t="n"/>
      <c r="S963" s="17" t="n"/>
      <c r="T963" s="17" t="n"/>
      <c r="U963" s="17" t="n"/>
      <c r="V963" s="17" t="n"/>
      <c r="W963" s="17" t="n"/>
      <c r="X963" s="17" t="n"/>
      <c r="Y963" s="17" t="n"/>
      <c r="Z963" s="17" t="n"/>
    </row>
    <row r="964" ht="23.25" customHeight="1">
      <c r="A964" s="17" t="n"/>
      <c r="B964" s="17" t="n"/>
      <c r="C964" s="17" t="n"/>
      <c r="D964" s="17" t="n"/>
      <c r="E964" s="17" t="n"/>
      <c r="F964" s="17" t="n"/>
      <c r="G964" s="17" t="n"/>
      <c r="H964" s="17" t="n"/>
      <c r="I964" s="17" t="n"/>
      <c r="J964" s="17" t="n"/>
      <c r="K964" s="17" t="n"/>
      <c r="L964" s="17" t="n"/>
      <c r="M964" s="17" t="n"/>
      <c r="N964" s="17" t="n"/>
      <c r="O964" s="17" t="n"/>
      <c r="P964" s="17" t="n"/>
      <c r="Q964" s="17" t="n"/>
      <c r="R964" s="17" t="n"/>
      <c r="S964" s="17" t="n"/>
      <c r="T964" s="17" t="n"/>
      <c r="U964" s="17" t="n"/>
      <c r="V964" s="17" t="n"/>
      <c r="W964" s="17" t="n"/>
      <c r="X964" s="17" t="n"/>
      <c r="Y964" s="17" t="n"/>
      <c r="Z964" s="17" t="n"/>
    </row>
    <row r="965" ht="23.25" customHeight="1">
      <c r="A965" s="17" t="n"/>
      <c r="B965" s="17" t="n"/>
      <c r="C965" s="17" t="n"/>
      <c r="D965" s="17" t="n"/>
      <c r="E965" s="17" t="n"/>
      <c r="F965" s="17" t="n"/>
      <c r="G965" s="17" t="n"/>
      <c r="H965" s="17" t="n"/>
      <c r="I965" s="17" t="n"/>
      <c r="J965" s="17" t="n"/>
      <c r="K965" s="17" t="n"/>
      <c r="L965" s="17" t="n"/>
      <c r="M965" s="17" t="n"/>
      <c r="N965" s="17" t="n"/>
      <c r="O965" s="17" t="n"/>
      <c r="P965" s="17" t="n"/>
      <c r="Q965" s="17" t="n"/>
      <c r="R965" s="17" t="n"/>
      <c r="S965" s="17" t="n"/>
      <c r="T965" s="17" t="n"/>
      <c r="U965" s="17" t="n"/>
      <c r="V965" s="17" t="n"/>
      <c r="W965" s="17" t="n"/>
      <c r="X965" s="17" t="n"/>
      <c r="Y965" s="17" t="n"/>
      <c r="Z965" s="17" t="n"/>
    </row>
    <row r="966" ht="23.25" customHeight="1">
      <c r="A966" s="17" t="n"/>
      <c r="B966" s="17" t="n"/>
      <c r="C966" s="17" t="n"/>
      <c r="D966" s="17" t="n"/>
      <c r="E966" s="17" t="n"/>
      <c r="F966" s="17" t="n"/>
      <c r="G966" s="17" t="n"/>
      <c r="H966" s="17" t="n"/>
      <c r="I966" s="17" t="n"/>
      <c r="J966" s="17" t="n"/>
      <c r="K966" s="17" t="n"/>
      <c r="L966" s="17" t="n"/>
      <c r="M966" s="17" t="n"/>
      <c r="N966" s="17" t="n"/>
      <c r="O966" s="17" t="n"/>
      <c r="P966" s="17" t="n"/>
      <c r="Q966" s="17" t="n"/>
      <c r="R966" s="17" t="n"/>
      <c r="S966" s="17" t="n"/>
      <c r="T966" s="17" t="n"/>
      <c r="U966" s="17" t="n"/>
      <c r="V966" s="17" t="n"/>
      <c r="W966" s="17" t="n"/>
      <c r="X966" s="17" t="n"/>
      <c r="Y966" s="17" t="n"/>
      <c r="Z966" s="17" t="n"/>
    </row>
    <row r="967" ht="23.25" customHeight="1">
      <c r="A967" s="17" t="n"/>
      <c r="B967" s="17" t="n"/>
      <c r="C967" s="17" t="n"/>
      <c r="D967" s="17" t="n"/>
      <c r="E967" s="17" t="n"/>
      <c r="F967" s="17" t="n"/>
      <c r="G967" s="17" t="n"/>
      <c r="H967" s="17" t="n"/>
      <c r="I967" s="17" t="n"/>
      <c r="J967" s="17" t="n"/>
      <c r="K967" s="17" t="n"/>
      <c r="L967" s="17" t="n"/>
      <c r="M967" s="17" t="n"/>
      <c r="N967" s="17" t="n"/>
      <c r="O967" s="17" t="n"/>
      <c r="P967" s="17" t="n"/>
      <c r="Q967" s="17" t="n"/>
      <c r="R967" s="17" t="n"/>
      <c r="S967" s="17" t="n"/>
      <c r="T967" s="17" t="n"/>
      <c r="U967" s="17" t="n"/>
      <c r="V967" s="17" t="n"/>
      <c r="W967" s="17" t="n"/>
      <c r="X967" s="17" t="n"/>
      <c r="Y967" s="17" t="n"/>
      <c r="Z967" s="17" t="n"/>
    </row>
    <row r="968" ht="23.25" customHeight="1">
      <c r="A968" s="17" t="n"/>
      <c r="B968" s="17" t="n"/>
      <c r="C968" s="17" t="n"/>
      <c r="D968" s="17" t="n"/>
      <c r="E968" s="17" t="n"/>
      <c r="F968" s="17" t="n"/>
      <c r="G968" s="17" t="n"/>
      <c r="H968" s="17" t="n"/>
      <c r="I968" s="17" t="n"/>
      <c r="J968" s="17" t="n"/>
      <c r="K968" s="17" t="n"/>
      <c r="L968" s="17" t="n"/>
      <c r="M968" s="17" t="n"/>
      <c r="N968" s="17" t="n"/>
      <c r="O968" s="17" t="n"/>
      <c r="P968" s="17" t="n"/>
      <c r="Q968" s="17" t="n"/>
      <c r="R968" s="17" t="n"/>
      <c r="S968" s="17" t="n"/>
      <c r="T968" s="17" t="n"/>
      <c r="U968" s="17" t="n"/>
      <c r="V968" s="17" t="n"/>
      <c r="W968" s="17" t="n"/>
      <c r="X968" s="17" t="n"/>
      <c r="Y968" s="17" t="n"/>
      <c r="Z968" s="17" t="n"/>
    </row>
    <row r="969" ht="23.25" customHeight="1">
      <c r="A969" s="17" t="n"/>
      <c r="B969" s="17" t="n"/>
      <c r="C969" s="17" t="n"/>
      <c r="D969" s="17" t="n"/>
      <c r="E969" s="17" t="n"/>
      <c r="F969" s="17" t="n"/>
      <c r="G969" s="17" t="n"/>
      <c r="H969" s="17" t="n"/>
      <c r="I969" s="17" t="n"/>
      <c r="J969" s="17" t="n"/>
      <c r="K969" s="17" t="n"/>
      <c r="L969" s="17" t="n"/>
      <c r="M969" s="17" t="n"/>
      <c r="N969" s="17" t="n"/>
      <c r="O969" s="17" t="n"/>
      <c r="P969" s="17" t="n"/>
      <c r="Q969" s="17" t="n"/>
      <c r="R969" s="17" t="n"/>
      <c r="S969" s="17" t="n"/>
      <c r="T969" s="17" t="n"/>
      <c r="U969" s="17" t="n"/>
      <c r="V969" s="17" t="n"/>
      <c r="W969" s="17" t="n"/>
      <c r="X969" s="17" t="n"/>
      <c r="Y969" s="17" t="n"/>
      <c r="Z969" s="17" t="n"/>
    </row>
    <row r="970" ht="23.25" customHeight="1">
      <c r="A970" s="17" t="n"/>
      <c r="B970" s="17" t="n"/>
      <c r="C970" s="17" t="n"/>
      <c r="D970" s="17" t="n"/>
      <c r="E970" s="17" t="n"/>
      <c r="F970" s="17" t="n"/>
      <c r="G970" s="17" t="n"/>
      <c r="H970" s="17" t="n"/>
      <c r="I970" s="17" t="n"/>
      <c r="J970" s="17" t="n"/>
      <c r="K970" s="17" t="n"/>
      <c r="L970" s="17" t="n"/>
      <c r="M970" s="17" t="n"/>
      <c r="N970" s="17" t="n"/>
      <c r="O970" s="17" t="n"/>
      <c r="P970" s="17" t="n"/>
      <c r="Q970" s="17" t="n"/>
      <c r="R970" s="17" t="n"/>
      <c r="S970" s="17" t="n"/>
      <c r="T970" s="17" t="n"/>
      <c r="U970" s="17" t="n"/>
      <c r="V970" s="17" t="n"/>
      <c r="W970" s="17" t="n"/>
      <c r="X970" s="17" t="n"/>
      <c r="Y970" s="17" t="n"/>
      <c r="Z970" s="17" t="n"/>
    </row>
    <row r="971" ht="23.25" customHeight="1">
      <c r="A971" s="17" t="n"/>
      <c r="B971" s="17" t="n"/>
      <c r="C971" s="17" t="n"/>
      <c r="D971" s="17" t="n"/>
      <c r="E971" s="17" t="n"/>
      <c r="F971" s="17" t="n"/>
      <c r="G971" s="17" t="n"/>
      <c r="H971" s="17" t="n"/>
      <c r="I971" s="17" t="n"/>
      <c r="J971" s="17" t="n"/>
      <c r="K971" s="17" t="n"/>
      <c r="L971" s="17" t="n"/>
      <c r="M971" s="17" t="n"/>
      <c r="N971" s="17" t="n"/>
      <c r="O971" s="17" t="n"/>
      <c r="P971" s="17" t="n"/>
      <c r="Q971" s="17" t="n"/>
      <c r="R971" s="17" t="n"/>
      <c r="S971" s="17" t="n"/>
      <c r="T971" s="17" t="n"/>
      <c r="U971" s="17" t="n"/>
      <c r="V971" s="17" t="n"/>
      <c r="W971" s="17" t="n"/>
      <c r="X971" s="17" t="n"/>
      <c r="Y971" s="17" t="n"/>
      <c r="Z971" s="17" t="n"/>
    </row>
    <row r="972" ht="23.25" customHeight="1">
      <c r="A972" s="17" t="n"/>
      <c r="B972" s="17" t="n"/>
      <c r="C972" s="17" t="n"/>
      <c r="D972" s="17" t="n"/>
      <c r="E972" s="17" t="n"/>
      <c r="F972" s="17" t="n"/>
      <c r="G972" s="17" t="n"/>
      <c r="H972" s="17" t="n"/>
      <c r="I972" s="17" t="n"/>
      <c r="J972" s="17" t="n"/>
      <c r="K972" s="17" t="n"/>
      <c r="L972" s="17" t="n"/>
      <c r="M972" s="17" t="n"/>
      <c r="N972" s="17" t="n"/>
      <c r="O972" s="17" t="n"/>
      <c r="P972" s="17" t="n"/>
      <c r="Q972" s="17" t="n"/>
      <c r="R972" s="17" t="n"/>
      <c r="S972" s="17" t="n"/>
      <c r="T972" s="17" t="n"/>
      <c r="U972" s="17" t="n"/>
      <c r="V972" s="17" t="n"/>
      <c r="W972" s="17" t="n"/>
      <c r="X972" s="17" t="n"/>
      <c r="Y972" s="17" t="n"/>
      <c r="Z972" s="17" t="n"/>
    </row>
    <row r="973" ht="23.25" customHeight="1">
      <c r="A973" s="17" t="n"/>
      <c r="B973" s="17" t="n"/>
      <c r="C973" s="17" t="n"/>
      <c r="D973" s="17" t="n"/>
      <c r="E973" s="17" t="n"/>
      <c r="F973" s="17" t="n"/>
      <c r="G973" s="17" t="n"/>
      <c r="H973" s="17" t="n"/>
      <c r="I973" s="17" t="n"/>
      <c r="J973" s="17" t="n"/>
      <c r="K973" s="17" t="n"/>
      <c r="L973" s="17" t="n"/>
      <c r="M973" s="17" t="n"/>
      <c r="N973" s="17" t="n"/>
      <c r="O973" s="17" t="n"/>
      <c r="P973" s="17" t="n"/>
      <c r="Q973" s="17" t="n"/>
      <c r="R973" s="17" t="n"/>
      <c r="S973" s="17" t="n"/>
      <c r="T973" s="17" t="n"/>
      <c r="U973" s="17" t="n"/>
      <c r="V973" s="17" t="n"/>
      <c r="W973" s="17" t="n"/>
      <c r="X973" s="17" t="n"/>
      <c r="Y973" s="17" t="n"/>
      <c r="Z973" s="17" t="n"/>
    </row>
    <row r="974" ht="23.25" customHeight="1">
      <c r="A974" s="17" t="n"/>
      <c r="B974" s="17" t="n"/>
      <c r="C974" s="17" t="n"/>
      <c r="D974" s="17" t="n"/>
      <c r="E974" s="17" t="n"/>
      <c r="F974" s="17" t="n"/>
      <c r="G974" s="17" t="n"/>
      <c r="H974" s="17" t="n"/>
      <c r="I974" s="17" t="n"/>
      <c r="J974" s="17" t="n"/>
      <c r="K974" s="17" t="n"/>
      <c r="L974" s="17" t="n"/>
      <c r="M974" s="17" t="n"/>
      <c r="N974" s="17" t="n"/>
      <c r="O974" s="17" t="n"/>
      <c r="P974" s="17" t="n"/>
      <c r="Q974" s="17" t="n"/>
      <c r="R974" s="17" t="n"/>
      <c r="S974" s="17" t="n"/>
      <c r="T974" s="17" t="n"/>
      <c r="U974" s="17" t="n"/>
      <c r="V974" s="17" t="n"/>
      <c r="W974" s="17" t="n"/>
      <c r="X974" s="17" t="n"/>
      <c r="Y974" s="17" t="n"/>
      <c r="Z974" s="17" t="n"/>
    </row>
    <row r="975" ht="23.25" customHeight="1">
      <c r="A975" s="17" t="n"/>
      <c r="B975" s="17" t="n"/>
      <c r="C975" s="17" t="n"/>
      <c r="D975" s="17" t="n"/>
      <c r="E975" s="17" t="n"/>
      <c r="F975" s="17" t="n"/>
      <c r="G975" s="17" t="n"/>
      <c r="H975" s="17" t="n"/>
      <c r="I975" s="17" t="n"/>
      <c r="J975" s="17" t="n"/>
      <c r="K975" s="17" t="n"/>
      <c r="L975" s="17" t="n"/>
      <c r="M975" s="17" t="n"/>
      <c r="N975" s="17" t="n"/>
      <c r="O975" s="17" t="n"/>
      <c r="P975" s="17" t="n"/>
      <c r="Q975" s="17" t="n"/>
      <c r="R975" s="17" t="n"/>
      <c r="S975" s="17" t="n"/>
      <c r="T975" s="17" t="n"/>
      <c r="U975" s="17" t="n"/>
      <c r="V975" s="17" t="n"/>
      <c r="W975" s="17" t="n"/>
      <c r="X975" s="17" t="n"/>
      <c r="Y975" s="17" t="n"/>
      <c r="Z975" s="17" t="n"/>
    </row>
    <row r="976" ht="23.25" customHeight="1">
      <c r="A976" s="17" t="n"/>
      <c r="B976" s="17" t="n"/>
      <c r="C976" s="17" t="n"/>
      <c r="D976" s="17" t="n"/>
      <c r="E976" s="17" t="n"/>
      <c r="F976" s="17" t="n"/>
      <c r="G976" s="17" t="n"/>
      <c r="H976" s="17" t="n"/>
      <c r="I976" s="17" t="n"/>
      <c r="J976" s="17" t="n"/>
      <c r="K976" s="17" t="n"/>
      <c r="L976" s="17" t="n"/>
      <c r="M976" s="17" t="n"/>
      <c r="N976" s="17" t="n"/>
      <c r="O976" s="17" t="n"/>
      <c r="P976" s="17" t="n"/>
      <c r="Q976" s="17" t="n"/>
      <c r="R976" s="17" t="n"/>
      <c r="S976" s="17" t="n"/>
      <c r="T976" s="17" t="n"/>
      <c r="U976" s="17" t="n"/>
      <c r="V976" s="17" t="n"/>
      <c r="W976" s="17" t="n"/>
      <c r="X976" s="17" t="n"/>
      <c r="Y976" s="17" t="n"/>
      <c r="Z976" s="17" t="n"/>
    </row>
    <row r="977" ht="23.25" customHeight="1">
      <c r="A977" s="17" t="n"/>
      <c r="B977" s="17" t="n"/>
      <c r="C977" s="17" t="n"/>
      <c r="D977" s="17" t="n"/>
      <c r="E977" s="17" t="n"/>
      <c r="F977" s="17" t="n"/>
      <c r="G977" s="17" t="n"/>
      <c r="H977" s="17" t="n"/>
      <c r="I977" s="17" t="n"/>
      <c r="J977" s="17" t="n"/>
      <c r="K977" s="17" t="n"/>
      <c r="L977" s="17" t="n"/>
      <c r="M977" s="17" t="n"/>
      <c r="N977" s="17" t="n"/>
      <c r="O977" s="17" t="n"/>
      <c r="P977" s="17" t="n"/>
      <c r="Q977" s="17" t="n"/>
      <c r="R977" s="17" t="n"/>
      <c r="S977" s="17" t="n"/>
      <c r="T977" s="17" t="n"/>
      <c r="U977" s="17" t="n"/>
      <c r="V977" s="17" t="n"/>
      <c r="W977" s="17" t="n"/>
      <c r="X977" s="17" t="n"/>
      <c r="Y977" s="17" t="n"/>
      <c r="Z977" s="17" t="n"/>
    </row>
    <row r="978" ht="23.25" customHeight="1">
      <c r="A978" s="17" t="n"/>
      <c r="B978" s="17" t="n"/>
      <c r="C978" s="17" t="n"/>
      <c r="D978" s="17" t="n"/>
      <c r="E978" s="17" t="n"/>
      <c r="F978" s="17" t="n"/>
      <c r="G978" s="17" t="n"/>
      <c r="H978" s="17" t="n"/>
      <c r="I978" s="17" t="n"/>
      <c r="J978" s="17" t="n"/>
      <c r="K978" s="17" t="n"/>
      <c r="L978" s="17" t="n"/>
      <c r="M978" s="17" t="n"/>
      <c r="N978" s="17" t="n"/>
      <c r="O978" s="17" t="n"/>
      <c r="P978" s="17" t="n"/>
      <c r="Q978" s="17" t="n"/>
      <c r="R978" s="17" t="n"/>
      <c r="S978" s="17" t="n"/>
      <c r="T978" s="17" t="n"/>
      <c r="U978" s="17" t="n"/>
      <c r="V978" s="17" t="n"/>
      <c r="W978" s="17" t="n"/>
      <c r="X978" s="17" t="n"/>
      <c r="Y978" s="17" t="n"/>
      <c r="Z978" s="17" t="n"/>
    </row>
    <row r="979" ht="23.25" customHeight="1">
      <c r="A979" s="17" t="n"/>
      <c r="B979" s="17" t="n"/>
      <c r="C979" s="17" t="n"/>
      <c r="D979" s="17" t="n"/>
      <c r="E979" s="17" t="n"/>
      <c r="F979" s="17" t="n"/>
      <c r="G979" s="17" t="n"/>
      <c r="H979" s="17" t="n"/>
      <c r="I979" s="17" t="n"/>
      <c r="J979" s="17" t="n"/>
      <c r="K979" s="17" t="n"/>
      <c r="L979" s="17" t="n"/>
      <c r="M979" s="17" t="n"/>
      <c r="N979" s="17" t="n"/>
      <c r="O979" s="17" t="n"/>
      <c r="P979" s="17" t="n"/>
      <c r="Q979" s="17" t="n"/>
      <c r="R979" s="17" t="n"/>
      <c r="S979" s="17" t="n"/>
      <c r="T979" s="17" t="n"/>
      <c r="U979" s="17" t="n"/>
      <c r="V979" s="17" t="n"/>
      <c r="W979" s="17" t="n"/>
      <c r="X979" s="17" t="n"/>
      <c r="Y979" s="17" t="n"/>
      <c r="Z979" s="17" t="n"/>
    </row>
    <row r="980" ht="23.25" customHeight="1">
      <c r="A980" s="17" t="n"/>
      <c r="B980" s="17" t="n"/>
      <c r="C980" s="17" t="n"/>
      <c r="D980" s="17" t="n"/>
      <c r="E980" s="17" t="n"/>
      <c r="F980" s="17" t="n"/>
      <c r="G980" s="17" t="n"/>
      <c r="H980" s="17" t="n"/>
      <c r="I980" s="17" t="n"/>
      <c r="J980" s="17" t="n"/>
      <c r="K980" s="17" t="n"/>
      <c r="L980" s="17" t="n"/>
      <c r="M980" s="17" t="n"/>
      <c r="N980" s="17" t="n"/>
      <c r="O980" s="17" t="n"/>
      <c r="P980" s="17" t="n"/>
      <c r="Q980" s="17" t="n"/>
      <c r="R980" s="17" t="n"/>
      <c r="S980" s="17" t="n"/>
      <c r="T980" s="17" t="n"/>
      <c r="U980" s="17" t="n"/>
      <c r="V980" s="17" t="n"/>
      <c r="W980" s="17" t="n"/>
      <c r="X980" s="17" t="n"/>
      <c r="Y980" s="17" t="n"/>
      <c r="Z980" s="17" t="n"/>
    </row>
    <row r="981" ht="23.25" customHeight="1">
      <c r="A981" s="17" t="n"/>
      <c r="B981" s="17" t="n"/>
      <c r="C981" s="17" t="n"/>
      <c r="D981" s="17" t="n"/>
      <c r="E981" s="17" t="n"/>
      <c r="F981" s="17" t="n"/>
      <c r="G981" s="17" t="n"/>
      <c r="H981" s="17" t="n"/>
      <c r="I981" s="17" t="n"/>
      <c r="J981" s="17" t="n"/>
      <c r="K981" s="17" t="n"/>
      <c r="L981" s="17" t="n"/>
      <c r="M981" s="17" t="n"/>
      <c r="N981" s="17" t="n"/>
      <c r="O981" s="17" t="n"/>
      <c r="P981" s="17" t="n"/>
      <c r="Q981" s="17" t="n"/>
      <c r="R981" s="17" t="n"/>
      <c r="S981" s="17" t="n"/>
      <c r="T981" s="17" t="n"/>
      <c r="U981" s="17" t="n"/>
      <c r="V981" s="17" t="n"/>
      <c r="W981" s="17" t="n"/>
      <c r="X981" s="17" t="n"/>
      <c r="Y981" s="17" t="n"/>
      <c r="Z981" s="17" t="n"/>
    </row>
    <row r="982" ht="23.25" customHeight="1">
      <c r="A982" s="17" t="n"/>
      <c r="B982" s="17" t="n"/>
      <c r="C982" s="17" t="n"/>
      <c r="D982" s="17" t="n"/>
      <c r="E982" s="17" t="n"/>
      <c r="F982" s="17" t="n"/>
      <c r="G982" s="17" t="n"/>
      <c r="H982" s="17" t="n"/>
      <c r="I982" s="17" t="n"/>
      <c r="J982" s="17" t="n"/>
      <c r="K982" s="17" t="n"/>
      <c r="L982" s="17" t="n"/>
      <c r="M982" s="17" t="n"/>
      <c r="N982" s="17" t="n"/>
      <c r="O982" s="17" t="n"/>
      <c r="P982" s="17" t="n"/>
      <c r="Q982" s="17" t="n"/>
      <c r="R982" s="17" t="n"/>
      <c r="S982" s="17" t="n"/>
      <c r="T982" s="17" t="n"/>
      <c r="U982" s="17" t="n"/>
      <c r="V982" s="17" t="n"/>
      <c r="W982" s="17" t="n"/>
      <c r="X982" s="17" t="n"/>
      <c r="Y982" s="17" t="n"/>
      <c r="Z982" s="17" t="n"/>
    </row>
    <row r="983" ht="23.25" customHeight="1">
      <c r="A983" s="17" t="n"/>
      <c r="B983" s="17" t="n"/>
      <c r="C983" s="17" t="n"/>
      <c r="D983" s="17" t="n"/>
      <c r="E983" s="17" t="n"/>
      <c r="F983" s="17" t="n"/>
      <c r="G983" s="17" t="n"/>
      <c r="H983" s="17" t="n"/>
      <c r="I983" s="17" t="n"/>
      <c r="J983" s="17" t="n"/>
      <c r="K983" s="17" t="n"/>
      <c r="L983" s="17" t="n"/>
      <c r="M983" s="17" t="n"/>
      <c r="N983" s="17" t="n"/>
      <c r="O983" s="17" t="n"/>
      <c r="P983" s="17" t="n"/>
      <c r="Q983" s="17" t="n"/>
      <c r="R983" s="17" t="n"/>
      <c r="S983" s="17" t="n"/>
      <c r="T983" s="17" t="n"/>
      <c r="U983" s="17" t="n"/>
      <c r="V983" s="17" t="n"/>
      <c r="W983" s="17" t="n"/>
      <c r="X983" s="17" t="n"/>
      <c r="Y983" s="17" t="n"/>
      <c r="Z983" s="17" t="n"/>
    </row>
    <row r="984" ht="23.25" customHeight="1">
      <c r="A984" s="17" t="n"/>
      <c r="B984" s="17" t="n"/>
      <c r="C984" s="17" t="n"/>
      <c r="D984" s="17" t="n"/>
      <c r="E984" s="17" t="n"/>
      <c r="F984" s="17" t="n"/>
      <c r="G984" s="17" t="n"/>
      <c r="H984" s="17" t="n"/>
      <c r="I984" s="17" t="n"/>
      <c r="J984" s="17" t="n"/>
      <c r="K984" s="17" t="n"/>
      <c r="L984" s="17" t="n"/>
      <c r="M984" s="17" t="n"/>
      <c r="N984" s="17" t="n"/>
      <c r="O984" s="17" t="n"/>
      <c r="P984" s="17" t="n"/>
      <c r="Q984" s="17" t="n"/>
      <c r="R984" s="17" t="n"/>
      <c r="S984" s="17" t="n"/>
      <c r="T984" s="17" t="n"/>
      <c r="U984" s="17" t="n"/>
      <c r="V984" s="17" t="n"/>
      <c r="W984" s="17" t="n"/>
      <c r="X984" s="17" t="n"/>
      <c r="Y984" s="17" t="n"/>
      <c r="Z984" s="17" t="n"/>
    </row>
    <row r="985" ht="23.25" customHeight="1">
      <c r="A985" s="17" t="n"/>
      <c r="B985" s="17" t="n"/>
      <c r="C985" s="17" t="n"/>
      <c r="D985" s="17" t="n"/>
      <c r="E985" s="17" t="n"/>
      <c r="F985" s="17" t="n"/>
      <c r="G985" s="17" t="n"/>
      <c r="H985" s="17" t="n"/>
      <c r="I985" s="17" t="n"/>
      <c r="J985" s="17" t="n"/>
      <c r="K985" s="17" t="n"/>
      <c r="L985" s="17" t="n"/>
      <c r="M985" s="17" t="n"/>
      <c r="N985" s="17" t="n"/>
      <c r="O985" s="17" t="n"/>
      <c r="P985" s="17" t="n"/>
      <c r="Q985" s="17" t="n"/>
      <c r="R985" s="17" t="n"/>
      <c r="S985" s="17" t="n"/>
      <c r="T985" s="17" t="n"/>
      <c r="U985" s="17" t="n"/>
      <c r="V985" s="17" t="n"/>
      <c r="W985" s="17" t="n"/>
      <c r="X985" s="17" t="n"/>
      <c r="Y985" s="17" t="n"/>
      <c r="Z985" s="17" t="n"/>
    </row>
    <row r="986" ht="23.25" customHeight="1">
      <c r="A986" s="17" t="n"/>
      <c r="B986" s="17" t="n"/>
      <c r="C986" s="17" t="n"/>
      <c r="D986" s="17" t="n"/>
      <c r="E986" s="17" t="n"/>
      <c r="F986" s="17" t="n"/>
      <c r="G986" s="17" t="n"/>
      <c r="H986" s="17" t="n"/>
      <c r="I986" s="17" t="n"/>
      <c r="J986" s="17" t="n"/>
      <c r="K986" s="17" t="n"/>
      <c r="L986" s="17" t="n"/>
      <c r="M986" s="17" t="n"/>
      <c r="N986" s="17" t="n"/>
      <c r="O986" s="17" t="n"/>
      <c r="P986" s="17" t="n"/>
      <c r="Q986" s="17" t="n"/>
      <c r="R986" s="17" t="n"/>
      <c r="S986" s="17" t="n"/>
      <c r="T986" s="17" t="n"/>
      <c r="U986" s="17" t="n"/>
      <c r="V986" s="17" t="n"/>
      <c r="W986" s="17" t="n"/>
      <c r="X986" s="17" t="n"/>
      <c r="Y986" s="17" t="n"/>
      <c r="Z986" s="17" t="n"/>
    </row>
    <row r="987" ht="23.25" customHeight="1">
      <c r="A987" s="17" t="n"/>
      <c r="B987" s="17" t="n"/>
      <c r="C987" s="17" t="n"/>
      <c r="D987" s="17" t="n"/>
      <c r="E987" s="17" t="n"/>
      <c r="F987" s="17" t="n"/>
      <c r="G987" s="17" t="n"/>
      <c r="H987" s="17" t="n"/>
      <c r="I987" s="17" t="n"/>
      <c r="J987" s="17" t="n"/>
      <c r="K987" s="17" t="n"/>
      <c r="L987" s="17" t="n"/>
      <c r="M987" s="17" t="n"/>
      <c r="N987" s="17" t="n"/>
      <c r="O987" s="17" t="n"/>
      <c r="P987" s="17" t="n"/>
      <c r="Q987" s="17" t="n"/>
      <c r="R987" s="17" t="n"/>
      <c r="S987" s="17" t="n"/>
      <c r="T987" s="17" t="n"/>
      <c r="U987" s="17" t="n"/>
      <c r="V987" s="17" t="n"/>
      <c r="W987" s="17" t="n"/>
      <c r="X987" s="17" t="n"/>
      <c r="Y987" s="17" t="n"/>
      <c r="Z987" s="17" t="n"/>
    </row>
    <row r="988" ht="23.25" customHeight="1">
      <c r="A988" s="17" t="n"/>
      <c r="B988" s="17" t="n"/>
      <c r="C988" s="17" t="n"/>
      <c r="D988" s="17" t="n"/>
      <c r="E988" s="17" t="n"/>
      <c r="F988" s="17" t="n"/>
      <c r="G988" s="17" t="n"/>
      <c r="H988" s="17" t="n"/>
      <c r="I988" s="17" t="n"/>
      <c r="J988" s="17" t="n"/>
      <c r="K988" s="17" t="n"/>
      <c r="L988" s="17" t="n"/>
      <c r="M988" s="17" t="n"/>
      <c r="N988" s="17" t="n"/>
      <c r="O988" s="17" t="n"/>
      <c r="P988" s="17" t="n"/>
      <c r="Q988" s="17" t="n"/>
      <c r="R988" s="17" t="n"/>
      <c r="S988" s="17" t="n"/>
      <c r="T988" s="17" t="n"/>
      <c r="U988" s="17" t="n"/>
      <c r="V988" s="17" t="n"/>
      <c r="W988" s="17" t="n"/>
      <c r="X988" s="17" t="n"/>
      <c r="Y988" s="17" t="n"/>
      <c r="Z988" s="17" t="n"/>
    </row>
    <row r="989" ht="23.25" customHeight="1">
      <c r="A989" s="17" t="n"/>
      <c r="B989" s="17" t="n"/>
      <c r="C989" s="17" t="n"/>
      <c r="D989" s="17" t="n"/>
      <c r="E989" s="17" t="n"/>
      <c r="F989" s="17" t="n"/>
      <c r="G989" s="17" t="n"/>
      <c r="H989" s="17" t="n"/>
      <c r="I989" s="17" t="n"/>
      <c r="J989" s="17" t="n"/>
      <c r="K989" s="17" t="n"/>
      <c r="L989" s="17" t="n"/>
      <c r="M989" s="17" t="n"/>
      <c r="N989" s="17" t="n"/>
      <c r="O989" s="17" t="n"/>
      <c r="P989" s="17" t="n"/>
      <c r="Q989" s="17" t="n"/>
      <c r="R989" s="17" t="n"/>
      <c r="S989" s="17" t="n"/>
      <c r="T989" s="17" t="n"/>
      <c r="U989" s="17" t="n"/>
      <c r="V989" s="17" t="n"/>
      <c r="W989" s="17" t="n"/>
      <c r="X989" s="17" t="n"/>
      <c r="Y989" s="17" t="n"/>
      <c r="Z989" s="17" t="n"/>
    </row>
    <row r="990" ht="23.25" customHeight="1">
      <c r="A990" s="17" t="n"/>
      <c r="B990" s="17" t="n"/>
      <c r="C990" s="17" t="n"/>
      <c r="D990" s="17" t="n"/>
      <c r="E990" s="17" t="n"/>
      <c r="F990" s="17" t="n"/>
      <c r="G990" s="17" t="n"/>
      <c r="H990" s="17" t="n"/>
      <c r="I990" s="17" t="n"/>
      <c r="J990" s="17" t="n"/>
      <c r="K990" s="17" t="n"/>
      <c r="L990" s="17" t="n"/>
      <c r="M990" s="17" t="n"/>
      <c r="N990" s="17" t="n"/>
      <c r="O990" s="17" t="n"/>
      <c r="P990" s="17" t="n"/>
      <c r="Q990" s="17" t="n"/>
      <c r="R990" s="17" t="n"/>
      <c r="S990" s="17" t="n"/>
      <c r="T990" s="17" t="n"/>
      <c r="U990" s="17" t="n"/>
      <c r="V990" s="17" t="n"/>
      <c r="W990" s="17" t="n"/>
      <c r="X990" s="17" t="n"/>
      <c r="Y990" s="17" t="n"/>
      <c r="Z990" s="17" t="n"/>
    </row>
    <row r="991" ht="23.25" customHeight="1">
      <c r="A991" s="17" t="n"/>
      <c r="B991" s="17" t="n"/>
      <c r="C991" s="17" t="n"/>
      <c r="D991" s="17" t="n"/>
      <c r="E991" s="17" t="n"/>
      <c r="F991" s="17" t="n"/>
      <c r="G991" s="17" t="n"/>
      <c r="H991" s="17" t="n"/>
      <c r="I991" s="17" t="n"/>
      <c r="J991" s="17" t="n"/>
      <c r="K991" s="17" t="n"/>
      <c r="L991" s="17" t="n"/>
      <c r="M991" s="17" t="n"/>
      <c r="N991" s="17" t="n"/>
      <c r="O991" s="17" t="n"/>
      <c r="P991" s="17" t="n"/>
      <c r="Q991" s="17" t="n"/>
      <c r="R991" s="17" t="n"/>
      <c r="S991" s="17" t="n"/>
      <c r="T991" s="17" t="n"/>
      <c r="U991" s="17" t="n"/>
      <c r="V991" s="17" t="n"/>
      <c r="W991" s="17" t="n"/>
      <c r="X991" s="17" t="n"/>
      <c r="Y991" s="17" t="n"/>
      <c r="Z991" s="17" t="n"/>
    </row>
    <row r="992" ht="23.25" customHeight="1">
      <c r="A992" s="17" t="n"/>
      <c r="B992" s="17" t="n"/>
      <c r="C992" s="17" t="n"/>
      <c r="D992" s="17" t="n"/>
      <c r="E992" s="17" t="n"/>
      <c r="F992" s="17" t="n"/>
      <c r="G992" s="17" t="n"/>
      <c r="H992" s="17" t="n"/>
      <c r="I992" s="17" t="n"/>
      <c r="J992" s="17" t="n"/>
      <c r="K992" s="17" t="n"/>
      <c r="L992" s="17" t="n"/>
      <c r="M992" s="17" t="n"/>
      <c r="N992" s="17" t="n"/>
      <c r="O992" s="17" t="n"/>
      <c r="P992" s="17" t="n"/>
      <c r="Q992" s="17" t="n"/>
      <c r="R992" s="17" t="n"/>
      <c r="S992" s="17" t="n"/>
      <c r="T992" s="17" t="n"/>
      <c r="U992" s="17" t="n"/>
      <c r="V992" s="17" t="n"/>
      <c r="W992" s="17" t="n"/>
      <c r="X992" s="17" t="n"/>
      <c r="Y992" s="17" t="n"/>
      <c r="Z992" s="17" t="n"/>
    </row>
    <row r="993" ht="23.25" customHeight="1">
      <c r="A993" s="17" t="n"/>
      <c r="B993" s="17" t="n"/>
      <c r="C993" s="17" t="n"/>
      <c r="D993" s="17" t="n"/>
      <c r="E993" s="17" t="n"/>
      <c r="F993" s="17" t="n"/>
      <c r="G993" s="17" t="n"/>
      <c r="H993" s="17" t="n"/>
      <c r="I993" s="17" t="n"/>
      <c r="J993" s="17" t="n"/>
      <c r="K993" s="17" t="n"/>
      <c r="L993" s="17" t="n"/>
      <c r="M993" s="17" t="n"/>
      <c r="N993" s="17" t="n"/>
      <c r="O993" s="17" t="n"/>
      <c r="P993" s="17" t="n"/>
      <c r="Q993" s="17" t="n"/>
      <c r="R993" s="17" t="n"/>
      <c r="S993" s="17" t="n"/>
      <c r="T993" s="17" t="n"/>
      <c r="U993" s="17" t="n"/>
      <c r="V993" s="17" t="n"/>
      <c r="W993" s="17" t="n"/>
      <c r="X993" s="17" t="n"/>
      <c r="Y993" s="17" t="n"/>
      <c r="Z993" s="17" t="n"/>
    </row>
    <row r="994" ht="23.25" customHeight="1">
      <c r="A994" s="17" t="n"/>
      <c r="B994" s="17" t="n"/>
      <c r="C994" s="17" t="n"/>
      <c r="D994" s="17" t="n"/>
      <c r="E994" s="17" t="n"/>
      <c r="F994" s="17" t="n"/>
      <c r="G994" s="17" t="n"/>
      <c r="H994" s="17" t="n"/>
      <c r="I994" s="17" t="n"/>
      <c r="J994" s="17" t="n"/>
      <c r="K994" s="17" t="n"/>
      <c r="L994" s="17" t="n"/>
      <c r="M994" s="17" t="n"/>
      <c r="N994" s="17" t="n"/>
      <c r="O994" s="17" t="n"/>
      <c r="P994" s="17" t="n"/>
      <c r="Q994" s="17" t="n"/>
      <c r="R994" s="17" t="n"/>
      <c r="S994" s="17" t="n"/>
      <c r="T994" s="17" t="n"/>
      <c r="U994" s="17" t="n"/>
      <c r="V994" s="17" t="n"/>
      <c r="W994" s="17" t="n"/>
      <c r="X994" s="17" t="n"/>
      <c r="Y994" s="17" t="n"/>
      <c r="Z994" s="17" t="n"/>
    </row>
    <row r="995" ht="23.25" customHeight="1">
      <c r="A995" s="17" t="n"/>
      <c r="B995" s="17" t="n"/>
      <c r="C995" s="17" t="n"/>
      <c r="D995" s="17" t="n"/>
      <c r="E995" s="17" t="n"/>
      <c r="F995" s="17" t="n"/>
      <c r="G995" s="17" t="n"/>
      <c r="H995" s="17" t="n"/>
      <c r="I995" s="17" t="n"/>
      <c r="J995" s="17" t="n"/>
      <c r="K995" s="17" t="n"/>
      <c r="L995" s="17" t="n"/>
      <c r="M995" s="17" t="n"/>
      <c r="N995" s="17" t="n"/>
      <c r="O995" s="17" t="n"/>
      <c r="P995" s="17" t="n"/>
      <c r="Q995" s="17" t="n"/>
      <c r="R995" s="17" t="n"/>
      <c r="S995" s="17" t="n"/>
      <c r="T995" s="17" t="n"/>
      <c r="U995" s="17" t="n"/>
      <c r="V995" s="17" t="n"/>
      <c r="W995" s="17" t="n"/>
      <c r="X995" s="17" t="n"/>
      <c r="Y995" s="17" t="n"/>
      <c r="Z995" s="17" t="n"/>
    </row>
    <row r="996" ht="23.25" customHeight="1">
      <c r="A996" s="17" t="n"/>
      <c r="B996" s="17" t="n"/>
      <c r="C996" s="17" t="n"/>
      <c r="D996" s="17" t="n"/>
      <c r="E996" s="17" t="n"/>
      <c r="F996" s="17" t="n"/>
      <c r="G996" s="17" t="n"/>
      <c r="H996" s="17" t="n"/>
      <c r="I996" s="17" t="n"/>
      <c r="J996" s="17" t="n"/>
      <c r="K996" s="17" t="n"/>
      <c r="L996" s="17" t="n"/>
      <c r="M996" s="17" t="n"/>
      <c r="N996" s="17" t="n"/>
      <c r="O996" s="17" t="n"/>
      <c r="P996" s="17" t="n"/>
      <c r="Q996" s="17" t="n"/>
      <c r="R996" s="17" t="n"/>
      <c r="S996" s="17" t="n"/>
      <c r="T996" s="17" t="n"/>
      <c r="U996" s="17" t="n"/>
      <c r="V996" s="17" t="n"/>
      <c r="W996" s="17" t="n"/>
      <c r="X996" s="17" t="n"/>
      <c r="Y996" s="17" t="n"/>
      <c r="Z996" s="17" t="n"/>
    </row>
    <row r="997" ht="23.25" customHeight="1">
      <c r="A997" s="17" t="n"/>
      <c r="B997" s="17" t="n"/>
      <c r="C997" s="17" t="n"/>
      <c r="D997" s="17" t="n"/>
      <c r="E997" s="17" t="n"/>
      <c r="F997" s="17" t="n"/>
      <c r="G997" s="17" t="n"/>
      <c r="H997" s="17" t="n"/>
      <c r="I997" s="17" t="n"/>
      <c r="J997" s="17" t="n"/>
      <c r="K997" s="17" t="n"/>
      <c r="L997" s="17" t="n"/>
      <c r="M997" s="17" t="n"/>
      <c r="N997" s="17" t="n"/>
      <c r="O997" s="17" t="n"/>
      <c r="P997" s="17" t="n"/>
      <c r="Q997" s="17" t="n"/>
      <c r="R997" s="17" t="n"/>
      <c r="S997" s="17" t="n"/>
      <c r="T997" s="17" t="n"/>
      <c r="U997" s="17" t="n"/>
      <c r="V997" s="17" t="n"/>
      <c r="W997" s="17" t="n"/>
      <c r="X997" s="17" t="n"/>
      <c r="Y997" s="17" t="n"/>
      <c r="Z997" s="17" t="n"/>
    </row>
    <row r="998" ht="23.25" customHeight="1">
      <c r="A998" s="17" t="n"/>
      <c r="B998" s="17" t="n"/>
      <c r="C998" s="17" t="n"/>
      <c r="D998" s="17" t="n"/>
      <c r="E998" s="17" t="n"/>
      <c r="F998" s="17" t="n"/>
      <c r="G998" s="17" t="n"/>
      <c r="H998" s="17" t="n"/>
      <c r="I998" s="17" t="n"/>
      <c r="J998" s="17" t="n"/>
      <c r="K998" s="17" t="n"/>
      <c r="L998" s="17" t="n"/>
      <c r="M998" s="17" t="n"/>
      <c r="N998" s="17" t="n"/>
      <c r="O998" s="17" t="n"/>
      <c r="P998" s="17" t="n"/>
      <c r="Q998" s="17" t="n"/>
      <c r="R998" s="17" t="n"/>
      <c r="S998" s="17" t="n"/>
      <c r="T998" s="17" t="n"/>
      <c r="U998" s="17" t="n"/>
      <c r="V998" s="17" t="n"/>
      <c r="W998" s="17" t="n"/>
      <c r="X998" s="17" t="n"/>
      <c r="Y998" s="17" t="n"/>
      <c r="Z998" s="17" t="n"/>
    </row>
    <row r="999" ht="23.25" customHeight="1">
      <c r="A999" s="17" t="n"/>
      <c r="B999" s="17" t="n"/>
      <c r="C999" s="17" t="n"/>
      <c r="D999" s="17" t="n"/>
      <c r="E999" s="17" t="n"/>
      <c r="F999" s="17" t="n"/>
      <c r="G999" s="17" t="n"/>
      <c r="H999" s="17" t="n"/>
      <c r="I999" s="17" t="n"/>
      <c r="J999" s="17" t="n"/>
      <c r="K999" s="17" t="n"/>
      <c r="L999" s="17" t="n"/>
      <c r="M999" s="17" t="n"/>
      <c r="N999" s="17" t="n"/>
      <c r="O999" s="17" t="n"/>
      <c r="P999" s="17" t="n"/>
      <c r="Q999" s="17" t="n"/>
      <c r="R999" s="17" t="n"/>
      <c r="S999" s="17" t="n"/>
      <c r="T999" s="17" t="n"/>
      <c r="U999" s="17" t="n"/>
      <c r="V999" s="17" t="n"/>
      <c r="W999" s="17" t="n"/>
      <c r="X999" s="17" t="n"/>
      <c r="Y999" s="17" t="n"/>
      <c r="Z999" s="17" t="n"/>
    </row>
    <row r="1000" ht="23.25" customHeight="1">
      <c r="A1000" s="17" t="n"/>
      <c r="B1000" s="17" t="n"/>
      <c r="C1000" s="17" t="n"/>
      <c r="D1000" s="17" t="n"/>
      <c r="E1000" s="17" t="n"/>
      <c r="F1000" s="17" t="n"/>
      <c r="G1000" s="17" t="n"/>
      <c r="H1000" s="17" t="n"/>
      <c r="I1000" s="17" t="n"/>
      <c r="J1000" s="17" t="n"/>
      <c r="K1000" s="17" t="n"/>
      <c r="L1000" s="17" t="n"/>
      <c r="M1000" s="17" t="n"/>
      <c r="N1000" s="17" t="n"/>
      <c r="O1000" s="17" t="n"/>
      <c r="P1000" s="17" t="n"/>
      <c r="Q1000" s="17" t="n"/>
      <c r="R1000" s="17" t="n"/>
      <c r="S1000" s="17" t="n"/>
      <c r="T1000" s="17" t="n"/>
      <c r="U1000" s="17" t="n"/>
      <c r="V1000" s="17" t="n"/>
      <c r="W1000" s="17" t="n"/>
      <c r="X1000" s="17" t="n"/>
      <c r="Y1000" s="17" t="n"/>
      <c r="Z1000" s="17" t="n"/>
    </row>
  </sheetData>
  <mergeCells count="2">
    <mergeCell ref="G2:H2"/>
    <mergeCell ref="I2:J2"/>
  </mergeCells>
  <pageMargins left="0.7" right="0.7" top="0.75" bottom="0.75" header="0" footer="0"/>
  <pageSetup orientation="landscape"/>
</worksheet>
</file>

<file path=xl/worksheets/sheet12.xml><?xml version="1.0" encoding="utf-8"?>
<worksheet xmlns="http://schemas.openxmlformats.org/spreadsheetml/2006/main">
  <sheetPr>
    <tabColor rgb="00663398"/>
    <outlinePr summaryBelow="1" summaryRight="1"/>
    <pageSetUpPr/>
  </sheetPr>
  <dimension ref="A1:N17"/>
  <sheetViews>
    <sheetView workbookViewId="0">
      <selection activeCell="A1" sqref="A1"/>
    </sheetView>
  </sheetViews>
  <sheetFormatPr baseColWidth="8" defaultColWidth="14.453125" defaultRowHeight="15" customHeight="1"/>
  <cols>
    <col width="8.7265625" customWidth="1" style="16" min="1" max="5"/>
    <col width="11.81640625" customWidth="1" style="16" min="6" max="6"/>
    <col width="13.81640625" customWidth="1" style="16" min="7" max="7"/>
    <col width="8.7265625" customWidth="1" style="16" min="8" max="11"/>
    <col width="10.81640625" customWidth="1" style="16" min="12" max="12"/>
    <col width="14.26953125" customWidth="1" style="16" min="13" max="14"/>
    <col width="8.7265625" customWidth="1" style="16" min="15" max="26"/>
    <col width="14.453125" customWidth="1" style="16" min="27" max="16384"/>
  </cols>
  <sheetData>
    <row r="1"/>
    <row r="2" ht="14.5" customHeight="1">
      <c r="G2" s="301" t="n">
        <v>10000000</v>
      </c>
    </row>
    <row r="3" ht="14" customHeight="1">
      <c r="F3" s="302" t="n">
        <v>1.46</v>
      </c>
      <c r="G3" s="302" t="n">
        <v>1.46</v>
      </c>
    </row>
    <row r="4" ht="14" customHeight="1">
      <c r="G4" s="302" t="n">
        <v>0.02</v>
      </c>
    </row>
    <row r="5" ht="14" customHeight="1">
      <c r="F5" s="303" t="inlineStr">
        <is>
          <t>Long GBP/USD</t>
        </is>
      </c>
      <c r="G5" s="303" t="inlineStr">
        <is>
          <t>Long GBP/USD Put</t>
        </is>
      </c>
    </row>
    <row r="6" ht="14.5" customHeight="1">
      <c r="E6" s="304">
        <f>E7-0.02</f>
        <v/>
      </c>
      <c r="F6" s="305">
        <f>(E6-$F$3)*$G$2</f>
        <v/>
      </c>
      <c r="G6" s="305">
        <f>(-G$4+MAX(0,G$3-$E6))*$G$2</f>
        <v/>
      </c>
    </row>
    <row r="7" ht="14.5" customHeight="1">
      <c r="E7" s="304">
        <f>E8-0.02</f>
        <v/>
      </c>
      <c r="F7" s="305">
        <f>(E7-$F$3)*$G$2</f>
        <v/>
      </c>
      <c r="G7" s="305">
        <f>(-G$4+MAX(0,G$3-$E7))*$G$2</f>
        <v/>
      </c>
    </row>
    <row r="8" ht="14.5" customHeight="1">
      <c r="E8" s="304">
        <f>E9-0.02</f>
        <v/>
      </c>
      <c r="F8" s="305">
        <f>(E8-$F$3)*$G$2</f>
        <v/>
      </c>
      <c r="G8" s="305">
        <f>(-G$4+MAX(0,G$3-$E8))*$G$2</f>
        <v/>
      </c>
    </row>
    <row r="9" ht="14.5" customHeight="1">
      <c r="E9" s="304">
        <f>E10-0.02</f>
        <v/>
      </c>
      <c r="F9" s="305">
        <f>(E9-$F$3)*$G$2</f>
        <v/>
      </c>
      <c r="G9" s="305">
        <f>(-G$4+MAX(0,G$3-$E9))*$G$2</f>
        <v/>
      </c>
      <c r="L9" s="302" t="n">
        <v>15000000</v>
      </c>
    </row>
    <row r="10" ht="14.5" customHeight="1">
      <c r="E10" s="306" t="n">
        <v>1.46</v>
      </c>
      <c r="F10" s="305">
        <f>(E10-$F$3)*$G$2</f>
        <v/>
      </c>
      <c r="G10" s="305">
        <f>(-G$4+MAX(0,G$3-$E10))*$G$2</f>
        <v/>
      </c>
      <c r="L10" s="302" t="n">
        <v>212200</v>
      </c>
    </row>
    <row r="11" ht="14.5" customHeight="1">
      <c r="E11" s="304">
        <f>E10+0.02</f>
        <v/>
      </c>
      <c r="F11" s="305">
        <f>(E11-$F$3)*$G$2</f>
        <v/>
      </c>
      <c r="G11" s="305">
        <f>(-G$4+MAX(0,G$3-$E11))*$G$2</f>
        <v/>
      </c>
      <c r="L11" s="307">
        <f>L9-L10</f>
        <v/>
      </c>
    </row>
    <row r="12" ht="14.5" customHeight="1">
      <c r="E12" s="304">
        <f>E11+0.02</f>
        <v/>
      </c>
      <c r="F12" s="305">
        <f>(E12-$F$3)*$G$2</f>
        <v/>
      </c>
      <c r="G12" s="305">
        <f>(-G$4+MAX(0,G$3-$E12))*$G$2</f>
        <v/>
      </c>
    </row>
    <row r="13" ht="14.5" customHeight="1">
      <c r="E13" s="304">
        <f>E12+0.02</f>
        <v/>
      </c>
      <c r="F13" s="305">
        <f>(E13-$F$3)*$G$2</f>
        <v/>
      </c>
      <c r="G13" s="305">
        <f>(-G$4+MAX(0,G$3-$E13))*$G$2</f>
        <v/>
      </c>
    </row>
    <row r="14" ht="14.5" customHeight="1">
      <c r="E14" s="304">
        <f>E13+0.02</f>
        <v/>
      </c>
      <c r="F14" s="305">
        <f>(E14-$F$3)*$G$2</f>
        <v/>
      </c>
      <c r="G14" s="305">
        <f>(-G$4+MAX(0,G$3-$E14))*$G$2</f>
        <v/>
      </c>
      <c r="L14" s="308" t="n">
        <v>8957747</v>
      </c>
      <c r="M14" s="309">
        <f>L15/L16</f>
        <v/>
      </c>
      <c r="N14" s="310" t="n">
        <v>5000000</v>
      </c>
    </row>
    <row r="15" ht="14.5" customHeight="1">
      <c r="L15" s="308" t="n">
        <v>8450705</v>
      </c>
      <c r="M15" s="307">
        <f>M14*L16</f>
        <v/>
      </c>
      <c r="N15" s="307">
        <f>N14*L16</f>
        <v/>
      </c>
    </row>
    <row r="16" ht="14.5" customHeight="1">
      <c r="L16" s="311" t="n">
        <v>1.8</v>
      </c>
      <c r="M16" s="302" t="n">
        <v>1.06</v>
      </c>
      <c r="N16" s="304">
        <f>L15*M16</f>
        <v/>
      </c>
    </row>
    <row r="17" ht="14" customHeight="1">
      <c r="L17" s="303" t="inlineStr">
        <is>
          <t>$8,957,747 = ($8,450,705) ($1.80/£)</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Format="1" customHeight="1" s="16"/>
    <row r="34" ht="15.75" customFormat="1" customHeight="1" s="16"/>
    <row r="35" ht="15.75" customFormat="1" customHeight="1" s="16"/>
    <row r="36" ht="15.75" customFormat="1" customHeight="1" s="16"/>
    <row r="37" ht="15.75" customFormat="1" customHeight="1" s="16"/>
    <row r="38" ht="15.75" customFormat="1" customHeight="1" s="16"/>
    <row r="39" ht="15.75" customFormat="1" customHeight="1" s="16"/>
    <row r="40" ht="15.75" customFormat="1" customHeight="1" s="16"/>
    <row r="41" ht="15.75" customFormat="1" customHeight="1" s="16"/>
    <row r="42" ht="15.75" customFormat="1" customHeight="1" s="16"/>
    <row r="43" ht="15.75" customFormat="1" customHeight="1" s="16"/>
    <row r="44" ht="15.75" customFormat="1" customHeight="1" s="16"/>
    <row r="45" ht="15.75" customFormat="1" customHeight="1" s="16"/>
    <row r="46" ht="15.75" customFormat="1" customHeight="1" s="16"/>
    <row r="47" ht="15.75" customFormat="1" customHeight="1" s="16"/>
    <row r="48" ht="15.75" customFormat="1" customHeight="1" s="16"/>
    <row r="49" ht="15.75" customFormat="1" customHeight="1" s="16"/>
    <row r="50" ht="15.75" customFormat="1" customHeight="1" s="16"/>
    <row r="51" ht="15.75" customFormat="1" customHeight="1" s="16"/>
    <row r="52" ht="15.75" customFormat="1" customHeight="1" s="16"/>
    <row r="53" ht="15.75" customFormat="1" customHeight="1" s="16"/>
    <row r="54" ht="15.75" customFormat="1" customHeight="1" s="16"/>
    <row r="55" ht="15.75" customFormat="1" customHeight="1" s="16"/>
    <row r="56" ht="15.75" customFormat="1" customHeight="1" s="16"/>
    <row r="57" ht="15.75" customFormat="1" customHeight="1" s="16"/>
    <row r="58" ht="15.75" customFormat="1" customHeight="1" s="16"/>
    <row r="59" ht="15.75" customFormat="1" customHeight="1" s="16"/>
    <row r="60" ht="15.75" customFormat="1" customHeight="1" s="16"/>
    <row r="61" ht="15.75" customFormat="1" customHeight="1" s="16"/>
    <row r="62" ht="15.75" customFormat="1" customHeight="1" s="16"/>
    <row r="63" ht="15.75" customFormat="1" customHeight="1" s="16"/>
    <row r="64" ht="15.75" customFormat="1" customHeight="1" s="16"/>
    <row r="65" ht="15.75" customFormat="1" customHeight="1" s="16"/>
    <row r="66" ht="15.75" customFormat="1" customHeight="1" s="16"/>
    <row r="67" ht="15.75" customFormat="1" customHeight="1" s="16"/>
    <row r="68" ht="15.75" customFormat="1" customHeight="1" s="16"/>
    <row r="69" ht="15.75" customFormat="1" customHeight="1" s="16"/>
    <row r="70" ht="15.75" customFormat="1" customHeight="1" s="16"/>
    <row r="71" ht="15.75" customFormat="1" customHeight="1" s="16"/>
    <row r="72" ht="15.75" customFormat="1" customHeight="1" s="16"/>
    <row r="73" ht="15.75" customFormat="1" customHeight="1" s="16"/>
    <row r="74" ht="15.75" customFormat="1" customHeight="1" s="16"/>
    <row r="75" ht="15.75" customFormat="1" customHeight="1" s="16"/>
    <row r="76" ht="15.75" customFormat="1" customHeight="1" s="16"/>
    <row r="77" ht="15.75" customFormat="1" customHeight="1" s="16"/>
    <row r="78" ht="15.75" customFormat="1" customHeight="1" s="16"/>
    <row r="79" ht="15.75" customFormat="1" customHeight="1" s="16"/>
    <row r="80" ht="15.75" customFormat="1" customHeight="1" s="16"/>
    <row r="81" ht="15.75" customFormat="1" customHeight="1" s="16"/>
    <row r="82" ht="15.75" customFormat="1" customHeight="1" s="16"/>
    <row r="83" ht="15.75" customFormat="1" customHeight="1" s="16"/>
    <row r="84" ht="15.75" customFormat="1" customHeight="1" s="16"/>
    <row r="85" ht="15.75" customFormat="1" customHeight="1" s="16"/>
    <row r="86" ht="15.75" customFormat="1" customHeight="1" s="16"/>
    <row r="87" ht="15.75" customFormat="1" customHeight="1" s="16"/>
    <row r="88" ht="15.75" customFormat="1" customHeight="1" s="16"/>
    <row r="89" ht="15.75" customFormat="1" customHeight="1" s="16"/>
    <row r="90" ht="15.75" customFormat="1" customHeight="1" s="16"/>
    <row r="91" ht="15.75" customFormat="1" customHeight="1" s="16"/>
    <row r="92" ht="15.75" customFormat="1" customHeight="1" s="16"/>
    <row r="93" ht="15.75" customFormat="1" customHeight="1" s="16"/>
    <row r="94" ht="15.75" customFormat="1" customHeight="1" s="16"/>
    <row r="95" ht="15.75" customFormat="1" customHeight="1" s="16"/>
    <row r="96" ht="15.75" customFormat="1" customHeight="1" s="16"/>
    <row r="97" ht="15.75" customFormat="1" customHeight="1" s="16"/>
    <row r="98" ht="15.75" customFormat="1" customHeight="1" s="16"/>
    <row r="99" ht="15.75" customFormat="1" customHeight="1" s="16"/>
    <row r="100" ht="15.75" customFormat="1" customHeight="1" s="16"/>
    <row r="101" ht="15.75" customFormat="1" customHeight="1" s="16"/>
    <row r="102" ht="15.75" customFormat="1" customHeight="1" s="16"/>
    <row r="103" ht="15.75" customFormat="1" customHeight="1" s="16"/>
    <row r="104" ht="15.75" customFormat="1" customHeight="1" s="16"/>
    <row r="105" ht="15.75" customFormat="1" customHeight="1" s="16"/>
    <row r="106" ht="15.75" customFormat="1" customHeight="1" s="16"/>
    <row r="107" ht="15.75" customFormat="1" customHeight="1" s="16"/>
    <row r="108" ht="15.75" customFormat="1" customHeight="1" s="16"/>
    <row r="109" ht="15.75" customFormat="1" customHeight="1" s="16"/>
    <row r="110" ht="15.75" customFormat="1" customHeight="1" s="16"/>
    <row r="111" ht="15.75" customFormat="1" customHeight="1" s="16"/>
    <row r="112" ht="15.75" customFormat="1" customHeight="1" s="16"/>
    <row r="113" ht="15.75" customFormat="1" customHeight="1" s="16"/>
    <row r="114" ht="15.75" customFormat="1" customHeight="1" s="16"/>
    <row r="115" ht="15.75" customFormat="1" customHeight="1" s="16"/>
    <row r="116" ht="15.75" customFormat="1" customHeight="1" s="16"/>
    <row r="117" ht="15.75" customFormat="1" customHeight="1" s="16"/>
    <row r="118" ht="15.75" customFormat="1" customHeight="1" s="16"/>
    <row r="119" ht="15.75" customFormat="1" customHeight="1" s="16"/>
    <row r="120" ht="15.75" customFormat="1" customHeight="1" s="16"/>
    <row r="121" ht="15.75" customFormat="1" customHeight="1" s="16"/>
    <row r="122" ht="15.75" customFormat="1" customHeight="1" s="16"/>
    <row r="123" ht="15.75" customFormat="1" customHeight="1" s="16"/>
    <row r="124" ht="15.75" customFormat="1" customHeight="1" s="16"/>
    <row r="125" ht="15.75" customFormat="1" customHeight="1" s="16"/>
    <row r="126" ht="15.75" customFormat="1" customHeight="1" s="16"/>
    <row r="127" ht="15.75" customFormat="1" customHeight="1" s="16"/>
    <row r="128" ht="15.75" customFormat="1" customHeight="1" s="16"/>
    <row r="129" ht="15.75" customFormat="1" customHeight="1" s="16"/>
    <row r="130" ht="15.75" customFormat="1" customHeight="1" s="16"/>
    <row r="131" ht="15.75" customFormat="1" customHeight="1" s="16"/>
    <row r="132" ht="15.75" customFormat="1" customHeight="1" s="16"/>
    <row r="133" ht="15.75" customFormat="1" customHeight="1" s="16"/>
    <row r="134" ht="15.75" customFormat="1" customHeight="1" s="16"/>
    <row r="135" ht="15.75" customFormat="1" customHeight="1" s="16"/>
    <row r="136" ht="15.75" customFormat="1" customHeight="1" s="16"/>
    <row r="137" ht="15.75" customFormat="1" customHeight="1" s="16"/>
    <row r="138" ht="15.75" customFormat="1" customHeight="1" s="16"/>
    <row r="139" ht="15.75" customFormat="1" customHeight="1" s="16"/>
    <row r="140" ht="15.75" customFormat="1" customHeight="1" s="16"/>
    <row r="141" ht="15.75" customFormat="1" customHeight="1" s="16"/>
    <row r="142" ht="15.75" customFormat="1" customHeight="1" s="16"/>
    <row r="143" ht="15.75" customFormat="1" customHeight="1" s="16"/>
    <row r="144" ht="15.75" customFormat="1" customHeight="1" s="16"/>
    <row r="145" ht="15.75" customFormat="1" customHeight="1" s="16"/>
    <row r="146" ht="15.75" customFormat="1" customHeight="1" s="16"/>
    <row r="147" ht="15.75" customFormat="1" customHeight="1" s="16"/>
    <row r="148" ht="15.75" customFormat="1" customHeight="1" s="16"/>
    <row r="149" ht="15.75" customFormat="1" customHeight="1" s="16"/>
    <row r="150" ht="15.75" customFormat="1" customHeight="1" s="16"/>
    <row r="151" ht="15.75" customFormat="1" customHeight="1" s="16"/>
    <row r="152" ht="15.75" customFormat="1" customHeight="1" s="16"/>
    <row r="153" ht="15.75" customFormat="1" customHeight="1" s="16"/>
    <row r="154" ht="15.75" customFormat="1" customHeight="1" s="16"/>
    <row r="155" ht="15.75" customFormat="1" customHeight="1" s="16"/>
    <row r="156" ht="15.75" customFormat="1" customHeight="1" s="16"/>
    <row r="157" ht="15.75" customFormat="1" customHeight="1" s="16"/>
    <row r="158" ht="15.75" customFormat="1" customHeight="1" s="16"/>
    <row r="159" ht="15.75" customFormat="1" customHeight="1" s="16"/>
    <row r="160" ht="15.75" customFormat="1" customHeight="1" s="16"/>
    <row r="161" ht="15.75" customFormat="1" customHeight="1" s="16"/>
    <row r="162" ht="15.75" customFormat="1" customHeight="1" s="16"/>
    <row r="163" ht="15.75" customFormat="1" customHeight="1" s="16"/>
    <row r="164" ht="15.75" customFormat="1" customHeight="1" s="16"/>
    <row r="165" ht="15.75" customFormat="1" customHeight="1" s="16"/>
    <row r="166" ht="15.75" customFormat="1" customHeight="1" s="16"/>
    <row r="167" ht="15.75" customFormat="1" customHeight="1" s="16"/>
    <row r="168" ht="15.75" customFormat="1" customHeight="1" s="16"/>
    <row r="169" ht="15.75" customFormat="1" customHeight="1" s="16"/>
    <row r="170" ht="15.75" customFormat="1" customHeight="1" s="16"/>
    <row r="171" ht="15.75" customFormat="1" customHeight="1" s="16"/>
    <row r="172" ht="15.75" customFormat="1" customHeight="1" s="16"/>
    <row r="173" ht="15.75" customFormat="1" customHeight="1" s="16"/>
    <row r="174" ht="15.75" customFormat="1" customHeight="1" s="16"/>
    <row r="175" ht="15.75" customFormat="1" customHeight="1" s="16"/>
    <row r="176" ht="15.75" customFormat="1" customHeight="1" s="16"/>
    <row r="177" ht="15.75" customFormat="1" customHeight="1" s="16"/>
    <row r="178" ht="15.75" customFormat="1" customHeight="1" s="16"/>
    <row r="179" ht="15.75" customFormat="1" customHeight="1" s="16"/>
    <row r="180" ht="15.75" customFormat="1" customHeight="1" s="16"/>
    <row r="181" ht="15.75" customFormat="1" customHeight="1" s="16"/>
    <row r="182" ht="15.75" customFormat="1" customHeight="1" s="16"/>
    <row r="183" ht="15.75" customFormat="1" customHeight="1" s="16"/>
    <row r="184" ht="15.75" customFormat="1" customHeight="1" s="16"/>
    <row r="185" ht="15.75" customFormat="1" customHeight="1" s="16"/>
    <row r="186" ht="15.75" customFormat="1" customHeight="1" s="16"/>
    <row r="187" ht="15.75" customFormat="1" customHeight="1" s="16"/>
    <row r="188" ht="15.75" customFormat="1" customHeight="1" s="16"/>
    <row r="189" ht="15.75" customFormat="1" customHeight="1" s="16"/>
    <row r="190" ht="15.75" customFormat="1" customHeight="1" s="16"/>
    <row r="191" ht="15.75" customFormat="1" customHeight="1" s="16"/>
    <row r="192" ht="15.75" customFormat="1" customHeight="1" s="16"/>
    <row r="193" ht="15.75" customFormat="1" customHeight="1" s="16"/>
    <row r="194" ht="15.75" customFormat="1" customHeight="1" s="16"/>
    <row r="195" ht="15.75" customFormat="1" customHeight="1" s="16"/>
    <row r="196" ht="15.75" customFormat="1" customHeight="1" s="16"/>
    <row r="197" ht="15.75" customFormat="1" customHeight="1" s="16"/>
    <row r="198" ht="15.75" customFormat="1" customHeight="1" s="16"/>
    <row r="199" ht="15.75" customFormat="1" customHeight="1" s="16"/>
    <row r="200" ht="15.75" customFormat="1" customHeight="1" s="16"/>
    <row r="201" ht="15.75" customFormat="1" customHeight="1" s="16"/>
    <row r="202" ht="15.75" customFormat="1" customHeight="1" s="16"/>
    <row r="203" ht="15.75" customFormat="1" customHeight="1" s="16"/>
    <row r="204" ht="15.75" customFormat="1" customHeight="1" s="16"/>
    <row r="205" ht="15.75" customFormat="1" customHeight="1" s="16"/>
    <row r="206" ht="15.75" customFormat="1" customHeight="1" s="16"/>
    <row r="207" ht="15.75" customFormat="1" customHeight="1" s="16"/>
    <row r="208" ht="15.75" customFormat="1" customHeight="1" s="16"/>
    <row r="209" ht="15.75" customFormat="1" customHeight="1" s="16"/>
    <row r="210" ht="15.75" customFormat="1" customHeight="1" s="16"/>
    <row r="211" ht="15.75" customFormat="1" customHeight="1" s="16"/>
    <row r="212" ht="15.75" customFormat="1" customHeight="1" s="16"/>
    <row r="213" ht="15.75" customFormat="1" customHeight="1" s="16"/>
    <row r="214" ht="15.75" customFormat="1" customHeight="1" s="16"/>
    <row r="215" ht="15.75" customFormat="1" customHeight="1" s="16"/>
    <row r="216" ht="15.75" customFormat="1" customHeight="1" s="16"/>
    <row r="217" ht="15.75" customFormat="1" customHeight="1" s="16"/>
    <row r="218" ht="15.75" customFormat="1" customHeight="1" s="16"/>
    <row r="219" ht="15.75" customFormat="1" customHeight="1" s="16"/>
    <row r="220" ht="15.75" customFormat="1" customHeight="1" s="16"/>
    <row r="221" ht="15.75" customFormat="1" customHeight="1" s="16"/>
    <row r="222" ht="15.75" customFormat="1" customHeight="1" s="16"/>
    <row r="223" ht="15.75" customFormat="1" customHeight="1" s="16"/>
    <row r="224" ht="15.75" customFormat="1" customHeight="1" s="16"/>
    <row r="225" ht="15.75" customFormat="1" customHeight="1" s="16"/>
    <row r="226" ht="15.75" customFormat="1" customHeight="1" s="16"/>
    <row r="227" ht="15.75" customFormat="1" customHeight="1" s="16"/>
    <row r="228" ht="15.75" customFormat="1" customHeight="1" s="16"/>
    <row r="229" ht="15.75" customFormat="1" customHeight="1" s="16"/>
    <row r="230" ht="15.75" customFormat="1" customHeight="1" s="16"/>
    <row r="231" ht="15.75" customFormat="1" customHeight="1" s="16"/>
    <row r="232" ht="15.75" customFormat="1" customHeight="1" s="16"/>
    <row r="233" ht="15.75" customFormat="1" customHeight="1" s="16"/>
    <row r="234" ht="15.75" customFormat="1" customHeight="1" s="16"/>
    <row r="235" ht="15.75" customFormat="1" customHeight="1" s="16"/>
    <row r="236" ht="15.75" customFormat="1" customHeight="1" s="16"/>
    <row r="237" ht="15.75" customFormat="1" customHeight="1" s="16"/>
    <row r="238" ht="15.75" customFormat="1" customHeight="1" s="16"/>
    <row r="239" ht="15.75" customFormat="1" customHeight="1" s="16"/>
    <row r="240" ht="15.75" customFormat="1" customHeight="1" s="16"/>
    <row r="241" ht="15.75" customFormat="1" customHeight="1" s="16"/>
    <row r="242" ht="15.75" customFormat="1" customHeight="1" s="16"/>
    <row r="243" ht="15.75" customFormat="1" customHeight="1" s="16"/>
    <row r="244" ht="15.75" customFormat="1" customHeight="1" s="16"/>
    <row r="245" ht="15.75" customFormat="1" customHeight="1" s="16"/>
    <row r="246" ht="15.75" customFormat="1" customHeight="1" s="16"/>
    <row r="247" ht="15.75" customFormat="1" customHeight="1" s="16"/>
    <row r="248" ht="15.75" customFormat="1" customHeight="1" s="16"/>
    <row r="249" ht="15.75" customFormat="1" customHeight="1" s="16"/>
    <row r="250" ht="15.75" customFormat="1" customHeight="1" s="16"/>
    <row r="251" ht="15.75" customFormat="1" customHeight="1" s="16"/>
    <row r="252" ht="15.75" customFormat="1" customHeight="1" s="16"/>
    <row r="253" ht="15.75" customFormat="1" customHeight="1" s="16"/>
    <row r="254" ht="15.75" customFormat="1" customHeight="1" s="16"/>
    <row r="255" ht="15.75" customFormat="1" customHeight="1" s="16"/>
    <row r="256" ht="15.75" customFormat="1" customHeight="1" s="16"/>
    <row r="257" ht="15.75" customFormat="1" customHeight="1" s="16"/>
    <row r="258" ht="15.75" customFormat="1" customHeight="1" s="16"/>
    <row r="259" ht="15.75" customFormat="1" customHeight="1" s="16"/>
    <row r="260" ht="15.75" customFormat="1" customHeight="1" s="16"/>
    <row r="261" ht="15.75" customFormat="1" customHeight="1" s="16"/>
    <row r="262" ht="15.75" customFormat="1" customHeight="1" s="16"/>
    <row r="263" ht="15.75" customFormat="1" customHeight="1" s="16"/>
    <row r="264" ht="15.75" customFormat="1" customHeight="1" s="16"/>
    <row r="265" ht="15.75" customFormat="1" customHeight="1" s="16"/>
    <row r="266" ht="15.75" customFormat="1" customHeight="1" s="16"/>
    <row r="267" ht="15.75" customFormat="1" customHeight="1" s="16"/>
    <row r="268" ht="15.75" customFormat="1" customHeight="1" s="16"/>
    <row r="269" ht="15.75" customFormat="1" customHeight="1" s="16"/>
    <row r="270" ht="15.75" customFormat="1" customHeight="1" s="16"/>
    <row r="271" ht="15.75" customFormat="1" customHeight="1" s="16"/>
    <row r="272" ht="15.75" customFormat="1" customHeight="1" s="16"/>
    <row r="273" ht="15.75" customFormat="1" customHeight="1" s="16"/>
    <row r="274" ht="15.75" customFormat="1" customHeight="1" s="16"/>
    <row r="275" ht="15.75" customFormat="1" customHeight="1" s="16"/>
    <row r="276" ht="15.75" customFormat="1" customHeight="1" s="16"/>
    <row r="277" ht="15.75" customFormat="1" customHeight="1" s="16"/>
    <row r="278" ht="15.75" customFormat="1" customHeight="1" s="16"/>
    <row r="279" ht="15.75" customFormat="1" customHeight="1" s="16"/>
    <row r="280" ht="15.75" customFormat="1" customHeight="1" s="16"/>
    <row r="281" ht="15.75" customFormat="1" customHeight="1" s="16"/>
    <row r="282" ht="15.75" customFormat="1" customHeight="1" s="16"/>
    <row r="283" ht="15.75" customFormat="1" customHeight="1" s="16"/>
    <row r="284" ht="15.75" customFormat="1" customHeight="1" s="16"/>
    <row r="285" ht="15.75" customFormat="1" customHeight="1" s="16"/>
    <row r="286" ht="15.75" customFormat="1" customHeight="1" s="16"/>
    <row r="287" ht="15.75" customFormat="1" customHeight="1" s="16"/>
    <row r="288" ht="15.75" customFormat="1" customHeight="1" s="16"/>
    <row r="289" ht="15.75" customFormat="1" customHeight="1" s="16"/>
    <row r="290" ht="15.75" customFormat="1" customHeight="1" s="16"/>
    <row r="291" ht="15.75" customFormat="1" customHeight="1" s="16"/>
    <row r="292" ht="15.75" customFormat="1" customHeight="1" s="16"/>
    <row r="293" ht="15.75" customFormat="1" customHeight="1" s="16"/>
    <row r="294" ht="15.75" customFormat="1" customHeight="1" s="16"/>
    <row r="295" ht="15.75" customFormat="1" customHeight="1" s="16"/>
    <row r="296" ht="15.75" customFormat="1" customHeight="1" s="16"/>
    <row r="297" ht="15.75" customFormat="1" customHeight="1" s="16"/>
    <row r="298" ht="15.75" customFormat="1" customHeight="1" s="16"/>
    <row r="299" ht="15.75" customFormat="1" customHeight="1" s="16"/>
    <row r="300" ht="15.75" customFormat="1" customHeight="1" s="16"/>
    <row r="301" ht="15.75" customFormat="1" customHeight="1" s="16"/>
    <row r="302" ht="15.75" customFormat="1" customHeight="1" s="16"/>
    <row r="303" ht="15.75" customFormat="1" customHeight="1" s="16"/>
    <row r="304" ht="15.75" customFormat="1" customHeight="1" s="16"/>
    <row r="305" ht="15.75" customFormat="1" customHeight="1" s="16"/>
    <row r="306" ht="15.75" customFormat="1" customHeight="1" s="16"/>
    <row r="307" ht="15.75" customFormat="1" customHeight="1" s="16"/>
    <row r="308" ht="15.75" customFormat="1" customHeight="1" s="16"/>
    <row r="309" ht="15.75" customFormat="1" customHeight="1" s="16"/>
    <row r="310" ht="15.75" customFormat="1" customHeight="1" s="16"/>
    <row r="311" ht="15.75" customFormat="1" customHeight="1" s="16"/>
    <row r="312" ht="15.75" customFormat="1" customHeight="1" s="16"/>
    <row r="313" ht="15.75" customFormat="1" customHeight="1" s="16"/>
    <row r="314" ht="15.75" customFormat="1" customHeight="1" s="16"/>
    <row r="315" ht="15.75" customFormat="1" customHeight="1" s="16"/>
    <row r="316" ht="15.75" customFormat="1" customHeight="1" s="16"/>
    <row r="317" ht="15.75" customFormat="1" customHeight="1" s="16"/>
    <row r="318" ht="15.75" customFormat="1" customHeight="1" s="16"/>
    <row r="319" ht="15.75" customFormat="1" customHeight="1" s="16"/>
    <row r="320" ht="15.75" customFormat="1" customHeight="1" s="16"/>
    <row r="321" ht="15.75" customFormat="1" customHeight="1" s="16"/>
    <row r="322" ht="15.75" customFormat="1" customHeight="1" s="16"/>
    <row r="323" ht="15.75" customFormat="1" customHeight="1" s="16"/>
    <row r="324" ht="15.75" customFormat="1" customHeight="1" s="16"/>
    <row r="325" ht="15.75" customFormat="1" customHeight="1" s="16"/>
    <row r="326" ht="15.75" customFormat="1" customHeight="1" s="16"/>
    <row r="327" ht="15.75" customFormat="1" customHeight="1" s="16"/>
    <row r="328" ht="15.75" customFormat="1" customHeight="1" s="16"/>
    <row r="329" ht="15.75" customFormat="1" customHeight="1" s="16"/>
    <row r="330" ht="15.75" customFormat="1" customHeight="1" s="16"/>
    <row r="331" ht="15.75" customFormat="1" customHeight="1" s="16"/>
    <row r="332" ht="15.75" customFormat="1" customHeight="1" s="16"/>
    <row r="333" ht="15.75" customFormat="1" customHeight="1" s="16"/>
    <row r="334" ht="15.75" customFormat="1" customHeight="1" s="16"/>
    <row r="335" ht="15.75" customFormat="1" customHeight="1" s="16"/>
    <row r="336" ht="15.75" customFormat="1" customHeight="1" s="16"/>
    <row r="337" ht="15.75" customFormat="1" customHeight="1" s="16"/>
    <row r="338" ht="15.75" customFormat="1" customHeight="1" s="16"/>
    <row r="339" ht="15.75" customFormat="1" customHeight="1" s="16"/>
    <row r="340" ht="15.75" customFormat="1" customHeight="1" s="16"/>
    <row r="341" ht="15.75" customFormat="1" customHeight="1" s="16"/>
    <row r="342" ht="15.75" customFormat="1" customHeight="1" s="16"/>
    <row r="343" ht="15.75" customFormat="1" customHeight="1" s="16"/>
    <row r="344" ht="15.75" customFormat="1" customHeight="1" s="16"/>
    <row r="345" ht="15.75" customFormat="1" customHeight="1" s="16"/>
    <row r="346" ht="15.75" customFormat="1" customHeight="1" s="16"/>
    <row r="347" ht="15.75" customFormat="1" customHeight="1" s="16"/>
    <row r="348" ht="15.75" customFormat="1" customHeight="1" s="16"/>
    <row r="349" ht="15.75" customFormat="1" customHeight="1" s="16"/>
    <row r="350" ht="15.75" customFormat="1" customHeight="1" s="16"/>
    <row r="351" ht="15.75" customFormat="1" customHeight="1" s="16"/>
    <row r="352" ht="15.75" customFormat="1" customHeight="1" s="16"/>
    <row r="353" ht="15.75" customFormat="1" customHeight="1" s="16"/>
    <row r="354" ht="15.75" customFormat="1" customHeight="1" s="16"/>
    <row r="355" ht="15.75" customFormat="1" customHeight="1" s="16"/>
    <row r="356" ht="15.75" customFormat="1" customHeight="1" s="16"/>
    <row r="357" ht="15.75" customFormat="1" customHeight="1" s="16"/>
    <row r="358" ht="15.75" customFormat="1" customHeight="1" s="16"/>
    <row r="359" ht="15.75" customFormat="1" customHeight="1" s="16"/>
    <row r="360" ht="15.75" customFormat="1" customHeight="1" s="16"/>
    <row r="361" ht="15.75" customFormat="1" customHeight="1" s="16"/>
    <row r="362" ht="15.75" customFormat="1" customHeight="1" s="16"/>
    <row r="363" ht="15.75" customFormat="1" customHeight="1" s="16"/>
    <row r="364" ht="15.75" customFormat="1" customHeight="1" s="16"/>
    <row r="365" ht="15.75" customFormat="1" customHeight="1" s="16"/>
    <row r="366" ht="15.75" customFormat="1" customHeight="1" s="16"/>
    <row r="367" ht="15.75" customFormat="1" customHeight="1" s="16"/>
    <row r="368" ht="15.75" customFormat="1" customHeight="1" s="16"/>
    <row r="369" ht="15.75" customFormat="1" customHeight="1" s="16"/>
    <row r="370" ht="15.75" customFormat="1" customHeight="1" s="16"/>
    <row r="371" ht="15.75" customFormat="1" customHeight="1" s="16"/>
    <row r="372" ht="15.75" customFormat="1" customHeight="1" s="16"/>
    <row r="373" ht="15.75" customFormat="1" customHeight="1" s="16"/>
    <row r="374" ht="15.75" customFormat="1" customHeight="1" s="16"/>
    <row r="375" ht="15.75" customFormat="1" customHeight="1" s="16"/>
    <row r="376" ht="15.75" customFormat="1" customHeight="1" s="16"/>
    <row r="377" ht="15.75" customFormat="1" customHeight="1" s="16"/>
    <row r="378" ht="15.75" customFormat="1" customHeight="1" s="16"/>
    <row r="379" ht="15.75" customFormat="1" customHeight="1" s="16"/>
    <row r="380" ht="15.75" customFormat="1" customHeight="1" s="16"/>
    <row r="381" ht="15.75" customFormat="1" customHeight="1" s="16"/>
    <row r="382" ht="15.75" customFormat="1" customHeight="1" s="16"/>
    <row r="383" ht="15.75" customFormat="1" customHeight="1" s="16"/>
    <row r="384" ht="15.75" customFormat="1" customHeight="1" s="16"/>
    <row r="385" ht="15.75" customFormat="1" customHeight="1" s="16"/>
    <row r="386" ht="15.75" customFormat="1" customHeight="1" s="16"/>
    <row r="387" ht="15.75" customFormat="1" customHeight="1" s="16"/>
    <row r="388" ht="15.75" customFormat="1" customHeight="1" s="16"/>
    <row r="389" ht="15.75" customFormat="1" customHeight="1" s="16"/>
    <row r="390" ht="15.75" customFormat="1" customHeight="1" s="16"/>
    <row r="391" ht="15.75" customFormat="1" customHeight="1" s="16"/>
    <row r="392" ht="15.75" customFormat="1" customHeight="1" s="16"/>
    <row r="393" ht="15.75" customFormat="1" customHeight="1" s="16"/>
    <row r="394" ht="15.75" customFormat="1" customHeight="1" s="16"/>
    <row r="395" ht="15.75" customFormat="1" customHeight="1" s="16"/>
    <row r="396" ht="15.75" customFormat="1" customHeight="1" s="16"/>
    <row r="397" ht="15.75" customFormat="1" customHeight="1" s="16"/>
    <row r="398" ht="15.75" customFormat="1" customHeight="1" s="16"/>
    <row r="399" ht="15.75" customFormat="1" customHeight="1" s="16"/>
    <row r="400" ht="15.75" customFormat="1" customHeight="1" s="16"/>
    <row r="401" ht="15.75" customFormat="1" customHeight="1" s="16"/>
    <row r="402" ht="15.75" customFormat="1" customHeight="1" s="16"/>
    <row r="403" ht="15.75" customFormat="1" customHeight="1" s="16"/>
    <row r="404" ht="15.75" customFormat="1" customHeight="1" s="16"/>
    <row r="405" ht="15.75" customFormat="1" customHeight="1" s="16"/>
    <row r="406" ht="15.75" customFormat="1" customHeight="1" s="16"/>
    <row r="407" ht="15.75" customFormat="1" customHeight="1" s="16"/>
    <row r="408" ht="15.75" customFormat="1" customHeight="1" s="16"/>
    <row r="409" ht="15.75" customFormat="1" customHeight="1" s="16"/>
    <row r="410" ht="15.75" customFormat="1" customHeight="1" s="16"/>
    <row r="411" ht="15.75" customFormat="1" customHeight="1" s="16"/>
    <row r="412" ht="15.75" customFormat="1" customHeight="1" s="16"/>
    <row r="413" ht="15.75" customFormat="1" customHeight="1" s="16"/>
    <row r="414" ht="15.75" customFormat="1" customHeight="1" s="16"/>
    <row r="415" ht="15.75" customFormat="1" customHeight="1" s="16"/>
    <row r="416" ht="15.75" customFormat="1" customHeight="1" s="16"/>
    <row r="417" ht="15.75" customFormat="1" customHeight="1" s="16"/>
    <row r="418" ht="15.75" customFormat="1" customHeight="1" s="16"/>
    <row r="419" ht="15.75" customFormat="1" customHeight="1" s="16"/>
    <row r="420" ht="15.75" customFormat="1" customHeight="1" s="16"/>
    <row r="421" ht="15.75" customFormat="1" customHeight="1" s="16"/>
    <row r="422" ht="15.75" customFormat="1" customHeight="1" s="16"/>
    <row r="423" ht="15.75" customFormat="1" customHeight="1" s="16"/>
    <row r="424" ht="15.75" customFormat="1" customHeight="1" s="16"/>
    <row r="425" ht="15.75" customFormat="1" customHeight="1" s="16"/>
    <row r="426" ht="15.75" customFormat="1" customHeight="1" s="16"/>
    <row r="427" ht="15.75" customFormat="1" customHeight="1" s="16"/>
    <row r="428" ht="15.75" customFormat="1" customHeight="1" s="16"/>
    <row r="429" ht="15.75" customFormat="1" customHeight="1" s="16"/>
    <row r="430" ht="15.75" customFormat="1" customHeight="1" s="16"/>
    <row r="431" ht="15.75" customFormat="1" customHeight="1" s="16"/>
    <row r="432" ht="15.75" customFormat="1" customHeight="1" s="16"/>
    <row r="433" ht="15.75" customFormat="1" customHeight="1" s="16"/>
    <row r="434" ht="15.75" customFormat="1" customHeight="1" s="16"/>
    <row r="435" ht="15.75" customFormat="1" customHeight="1" s="16"/>
    <row r="436" ht="15.75" customFormat="1" customHeight="1" s="16"/>
    <row r="437" ht="15.75" customFormat="1" customHeight="1" s="16"/>
    <row r="438" ht="15.75" customFormat="1" customHeight="1" s="16"/>
    <row r="439" ht="15.75" customFormat="1" customHeight="1" s="16"/>
    <row r="440" ht="15.75" customFormat="1" customHeight="1" s="16"/>
    <row r="441" ht="15.75" customFormat="1" customHeight="1" s="16"/>
    <row r="442" ht="15.75" customFormat="1" customHeight="1" s="16"/>
    <row r="443" ht="15.75" customFormat="1" customHeight="1" s="16"/>
    <row r="444" ht="15.75" customFormat="1" customHeight="1" s="16"/>
    <row r="445" ht="15.75" customFormat="1" customHeight="1" s="16"/>
    <row r="446" ht="15.75" customFormat="1" customHeight="1" s="16"/>
    <row r="447" ht="15.75" customFormat="1" customHeight="1" s="16"/>
    <row r="448" ht="15.75" customFormat="1" customHeight="1" s="16"/>
    <row r="449" ht="15.75" customFormat="1" customHeight="1" s="16"/>
    <row r="450" ht="15.75" customFormat="1" customHeight="1" s="16"/>
    <row r="451" ht="15.75" customFormat="1" customHeight="1" s="16"/>
    <row r="452" ht="15.75" customFormat="1" customHeight="1" s="16"/>
    <row r="453" ht="15.75" customFormat="1" customHeight="1" s="16"/>
    <row r="454" ht="15.75" customFormat="1" customHeight="1" s="16"/>
    <row r="455" ht="15.75" customFormat="1" customHeight="1" s="16"/>
    <row r="456" ht="15.75" customFormat="1" customHeight="1" s="16"/>
    <row r="457" ht="15.75" customFormat="1" customHeight="1" s="16"/>
    <row r="458" ht="15.75" customFormat="1" customHeight="1" s="16"/>
    <row r="459" ht="15.75" customFormat="1" customHeight="1" s="16"/>
    <row r="460" ht="15.75" customFormat="1" customHeight="1" s="16"/>
    <row r="461" ht="15.75" customFormat="1" customHeight="1" s="16"/>
    <row r="462" ht="15.75" customFormat="1" customHeight="1" s="16"/>
    <row r="463" ht="15.75" customFormat="1" customHeight="1" s="16"/>
    <row r="464" ht="15.75" customFormat="1" customHeight="1" s="16"/>
    <row r="465" ht="15.75" customFormat="1" customHeight="1" s="16"/>
    <row r="466" ht="15.75" customFormat="1" customHeight="1" s="16"/>
    <row r="467" ht="15.75" customFormat="1" customHeight="1" s="16"/>
    <row r="468" ht="15.75" customFormat="1" customHeight="1" s="16"/>
    <row r="469" ht="15.75" customFormat="1" customHeight="1" s="16"/>
    <row r="470" ht="15.75" customFormat="1" customHeight="1" s="16"/>
    <row r="471" ht="15.75" customFormat="1" customHeight="1" s="16"/>
    <row r="472" ht="15.75" customFormat="1" customHeight="1" s="16"/>
    <row r="473" ht="15.75" customFormat="1" customHeight="1" s="16"/>
    <row r="474" ht="15.75" customFormat="1" customHeight="1" s="16"/>
    <row r="475" ht="15.75" customFormat="1" customHeight="1" s="16"/>
    <row r="476" ht="15.75" customFormat="1" customHeight="1" s="16"/>
    <row r="477" ht="15.75" customFormat="1" customHeight="1" s="16"/>
    <row r="478" ht="15.75" customFormat="1" customHeight="1" s="16"/>
    <row r="479" ht="15.75" customFormat="1" customHeight="1" s="16"/>
    <row r="480" ht="15.75" customFormat="1" customHeight="1" s="16"/>
    <row r="481" ht="15.75" customFormat="1" customHeight="1" s="16"/>
    <row r="482" ht="15.75" customFormat="1" customHeight="1" s="16"/>
    <row r="483" ht="15.75" customFormat="1" customHeight="1" s="16"/>
    <row r="484" ht="15.75" customFormat="1" customHeight="1" s="16"/>
    <row r="485" ht="15.75" customFormat="1" customHeight="1" s="16"/>
    <row r="486" ht="15.75" customFormat="1" customHeight="1" s="16"/>
    <row r="487" ht="15.75" customFormat="1" customHeight="1" s="16"/>
    <row r="488" ht="15.75" customFormat="1" customHeight="1" s="16"/>
    <row r="489" ht="15.75" customFormat="1" customHeight="1" s="16"/>
    <row r="490" ht="15.75" customFormat="1" customHeight="1" s="16"/>
    <row r="491" ht="15.75" customFormat="1" customHeight="1" s="16"/>
    <row r="492" ht="15.75" customFormat="1" customHeight="1" s="16"/>
    <row r="493" ht="15.75" customFormat="1" customHeight="1" s="16"/>
    <row r="494" ht="15.75" customFormat="1" customHeight="1" s="16"/>
    <row r="495" ht="15.75" customFormat="1" customHeight="1" s="16"/>
    <row r="496" ht="15.75" customFormat="1" customHeight="1" s="16"/>
    <row r="497" ht="15.75" customFormat="1" customHeight="1" s="16"/>
    <row r="498" ht="15.75" customFormat="1" customHeight="1" s="16"/>
    <row r="499" ht="15.75" customFormat="1" customHeight="1" s="16"/>
    <row r="500" ht="15.75" customFormat="1" customHeight="1" s="16"/>
    <row r="501" ht="15.75" customFormat="1" customHeight="1" s="16"/>
    <row r="502" ht="15.75" customFormat="1" customHeight="1" s="16"/>
    <row r="503" ht="15.75" customFormat="1" customHeight="1" s="16"/>
    <row r="504" ht="15.75" customFormat="1" customHeight="1" s="16"/>
    <row r="505" ht="15.75" customFormat="1" customHeight="1" s="16"/>
    <row r="506" ht="15.75" customFormat="1" customHeight="1" s="16"/>
    <row r="507" ht="15.75" customFormat="1" customHeight="1" s="16"/>
    <row r="508" ht="15.75" customFormat="1" customHeight="1" s="16"/>
    <row r="509" ht="15.75" customFormat="1" customHeight="1" s="16"/>
    <row r="510" ht="15.75" customFormat="1" customHeight="1" s="16"/>
    <row r="511" ht="15.75" customFormat="1" customHeight="1" s="16"/>
    <row r="512" ht="15.75" customFormat="1" customHeight="1" s="16"/>
    <row r="513" ht="15.75" customFormat="1" customHeight="1" s="16"/>
    <row r="514" ht="15.75" customFormat="1" customHeight="1" s="16"/>
    <row r="515" ht="15.75" customFormat="1" customHeight="1" s="16"/>
    <row r="516" ht="15.75" customFormat="1" customHeight="1" s="16"/>
    <row r="517" ht="15.75" customFormat="1" customHeight="1" s="16"/>
    <row r="518" ht="15.75" customFormat="1" customHeight="1" s="16"/>
    <row r="519" ht="15.75" customFormat="1" customHeight="1" s="16"/>
    <row r="520" ht="15.75" customFormat="1" customHeight="1" s="16"/>
    <row r="521" ht="15.75" customFormat="1" customHeight="1" s="16"/>
    <row r="522" ht="15.75" customFormat="1" customHeight="1" s="16"/>
    <row r="523" ht="15.75" customFormat="1" customHeight="1" s="16"/>
    <row r="524" ht="15.75" customFormat="1" customHeight="1" s="16"/>
    <row r="525" ht="15.75" customFormat="1" customHeight="1" s="16"/>
    <row r="526" ht="15.75" customFormat="1" customHeight="1" s="16"/>
    <row r="527" ht="15.75" customFormat="1" customHeight="1" s="16"/>
    <row r="528" ht="15.75" customFormat="1" customHeight="1" s="16"/>
    <row r="529" ht="15.75" customFormat="1" customHeight="1" s="16"/>
    <row r="530" ht="15.75" customFormat="1" customHeight="1" s="16"/>
    <row r="531" ht="15.75" customFormat="1" customHeight="1" s="16"/>
    <row r="532" ht="15.75" customFormat="1" customHeight="1" s="16"/>
    <row r="533" ht="15.75" customFormat="1" customHeight="1" s="16"/>
    <row r="534" ht="15.75" customFormat="1" customHeight="1" s="16"/>
    <row r="535" ht="15.75" customFormat="1" customHeight="1" s="16"/>
    <row r="536" ht="15.75" customFormat="1" customHeight="1" s="16"/>
    <row r="537" ht="15.75" customFormat="1" customHeight="1" s="16"/>
    <row r="538" ht="15.75" customFormat="1" customHeight="1" s="16"/>
    <row r="539" ht="15.75" customFormat="1" customHeight="1" s="16"/>
    <row r="540" ht="15.75" customFormat="1" customHeight="1" s="16"/>
    <row r="541" ht="15.75" customFormat="1" customHeight="1" s="16"/>
    <row r="542" ht="15.75" customFormat="1" customHeight="1" s="16"/>
    <row r="543" ht="15.75" customFormat="1" customHeight="1" s="16"/>
    <row r="544" ht="15.75" customFormat="1" customHeight="1" s="16"/>
    <row r="545" ht="15.75" customFormat="1" customHeight="1" s="16"/>
    <row r="546" ht="15.75" customFormat="1" customHeight="1" s="16"/>
    <row r="547" ht="15.75" customFormat="1" customHeight="1" s="16"/>
    <row r="548" ht="15.75" customFormat="1" customHeight="1" s="16"/>
    <row r="549" ht="15.75" customFormat="1" customHeight="1" s="16"/>
    <row r="550" ht="15.75" customFormat="1" customHeight="1" s="16"/>
    <row r="551" ht="15.75" customFormat="1" customHeight="1" s="16"/>
    <row r="552" ht="15.75" customFormat="1" customHeight="1" s="16"/>
    <row r="553" ht="15.75" customFormat="1" customHeight="1" s="16"/>
    <row r="554" ht="15.75" customFormat="1" customHeight="1" s="16"/>
    <row r="555" ht="15.75" customFormat="1" customHeight="1" s="16"/>
    <row r="556" ht="15.75" customFormat="1" customHeight="1" s="16"/>
    <row r="557" ht="15.75" customFormat="1" customHeight="1" s="16"/>
    <row r="558" ht="15.75" customFormat="1" customHeight="1" s="16"/>
    <row r="559" ht="15.75" customFormat="1" customHeight="1" s="16"/>
    <row r="560" ht="15.75" customFormat="1" customHeight="1" s="16"/>
    <row r="561" ht="15.75" customFormat="1" customHeight="1" s="16"/>
    <row r="562" ht="15.75" customFormat="1" customHeight="1" s="16"/>
    <row r="563" ht="15.75" customFormat="1" customHeight="1" s="16"/>
    <row r="564" ht="15.75" customFormat="1" customHeight="1" s="16"/>
    <row r="565" ht="15.75" customFormat="1" customHeight="1" s="16"/>
    <row r="566" ht="15.75" customFormat="1" customHeight="1" s="16"/>
    <row r="567" ht="15.75" customFormat="1" customHeight="1" s="16"/>
    <row r="568" ht="15.75" customFormat="1" customHeight="1" s="16"/>
    <row r="569" ht="15.75" customFormat="1" customHeight="1" s="16"/>
    <row r="570" ht="15.75" customFormat="1" customHeight="1" s="16"/>
    <row r="571" ht="15.75" customFormat="1" customHeight="1" s="16"/>
    <row r="572" ht="15.75" customFormat="1" customHeight="1" s="16"/>
    <row r="573" ht="15.75" customFormat="1" customHeight="1" s="16"/>
    <row r="574" ht="15.75" customFormat="1" customHeight="1" s="16"/>
    <row r="575" ht="15.75" customFormat="1" customHeight="1" s="16"/>
    <row r="576" ht="15.75" customFormat="1" customHeight="1" s="16"/>
    <row r="577" ht="15.75" customFormat="1" customHeight="1" s="16"/>
    <row r="578" ht="15.75" customFormat="1" customHeight="1" s="16"/>
    <row r="579" ht="15.75" customFormat="1" customHeight="1" s="16"/>
    <row r="580" ht="15.75" customFormat="1" customHeight="1" s="16"/>
    <row r="581" ht="15.75" customFormat="1" customHeight="1" s="16"/>
    <row r="582" ht="15.75" customFormat="1" customHeight="1" s="16"/>
    <row r="583" ht="15.75" customFormat="1" customHeight="1" s="16"/>
    <row r="584" ht="15.75" customFormat="1" customHeight="1" s="16"/>
    <row r="585" ht="15.75" customFormat="1" customHeight="1" s="16"/>
    <row r="586" ht="15.75" customFormat="1" customHeight="1" s="16"/>
    <row r="587" ht="15.75" customFormat="1" customHeight="1" s="16"/>
    <row r="588" ht="15.75" customFormat="1" customHeight="1" s="16"/>
    <row r="589" ht="15.75" customFormat="1" customHeight="1" s="16"/>
    <row r="590" ht="15.75" customFormat="1" customHeight="1" s="16"/>
    <row r="591" ht="15.75" customFormat="1" customHeight="1" s="16"/>
    <row r="592" ht="15.75" customFormat="1" customHeight="1" s="16"/>
    <row r="593" ht="15.75" customFormat="1" customHeight="1" s="16"/>
    <row r="594" ht="15.75" customFormat="1" customHeight="1" s="16"/>
    <row r="595" ht="15.75" customFormat="1" customHeight="1" s="16"/>
    <row r="596" ht="15.75" customFormat="1" customHeight="1" s="16"/>
    <row r="597" ht="15.75" customFormat="1" customHeight="1" s="16"/>
    <row r="598" ht="15.75" customFormat="1" customHeight="1" s="16"/>
    <row r="599" ht="15.75" customFormat="1" customHeight="1" s="16"/>
    <row r="600" ht="15.75" customFormat="1" customHeight="1" s="16"/>
    <row r="601" ht="15.75" customFormat="1" customHeight="1" s="16"/>
    <row r="602" ht="15.75" customFormat="1" customHeight="1" s="16"/>
    <row r="603" ht="15.75" customFormat="1" customHeight="1" s="16"/>
    <row r="604" ht="15.75" customFormat="1" customHeight="1" s="16"/>
    <row r="605" ht="15.75" customFormat="1" customHeight="1" s="16"/>
    <row r="606" ht="15.75" customFormat="1" customHeight="1" s="16"/>
    <row r="607" ht="15.75" customFormat="1" customHeight="1" s="16"/>
    <row r="608" ht="15.75" customFormat="1" customHeight="1" s="16"/>
    <row r="609" ht="15.75" customFormat="1" customHeight="1" s="16"/>
    <row r="610" ht="15.75" customFormat="1" customHeight="1" s="16"/>
    <row r="611" ht="15.75" customFormat="1" customHeight="1" s="16"/>
    <row r="612" ht="15.75" customFormat="1" customHeight="1" s="16"/>
    <row r="613" ht="15.75" customFormat="1" customHeight="1" s="16"/>
    <row r="614" ht="15.75" customFormat="1" customHeight="1" s="16"/>
    <row r="615" ht="15.75" customFormat="1" customHeight="1" s="16"/>
    <row r="616" ht="15.75" customFormat="1" customHeight="1" s="16"/>
    <row r="617" ht="15.75" customFormat="1" customHeight="1" s="16"/>
    <row r="618" ht="15.75" customFormat="1" customHeight="1" s="16"/>
    <row r="619" ht="15.75" customFormat="1" customHeight="1" s="16"/>
    <row r="620" ht="15.75" customFormat="1" customHeight="1" s="16"/>
    <row r="621" ht="15.75" customFormat="1" customHeight="1" s="16"/>
    <row r="622" ht="15.75" customFormat="1" customHeight="1" s="16"/>
    <row r="623" ht="15.75" customFormat="1" customHeight="1" s="16"/>
    <row r="624" ht="15.75" customFormat="1" customHeight="1" s="16"/>
    <row r="625" ht="15.75" customFormat="1" customHeight="1" s="16"/>
    <row r="626" ht="15.75" customFormat="1" customHeight="1" s="16"/>
    <row r="627" ht="15.75" customFormat="1" customHeight="1" s="16"/>
    <row r="628" ht="15.75" customFormat="1" customHeight="1" s="16"/>
    <row r="629" ht="15.75" customFormat="1" customHeight="1" s="16"/>
    <row r="630" ht="15.75" customFormat="1" customHeight="1" s="16"/>
    <row r="631" ht="15.75" customFormat="1" customHeight="1" s="16"/>
    <row r="632" ht="15.75" customFormat="1" customHeight="1" s="16"/>
    <row r="633" ht="15.75" customFormat="1" customHeight="1" s="16"/>
    <row r="634" ht="15.75" customFormat="1" customHeight="1" s="16"/>
    <row r="635" ht="15.75" customFormat="1" customHeight="1" s="16"/>
    <row r="636" ht="15.75" customFormat="1" customHeight="1" s="16"/>
    <row r="637" ht="15.75" customFormat="1" customHeight="1" s="16"/>
    <row r="638" ht="15.75" customFormat="1" customHeight="1" s="16"/>
    <row r="639" ht="15.75" customFormat="1" customHeight="1" s="16"/>
    <row r="640" ht="15.75" customFormat="1" customHeight="1" s="16"/>
    <row r="641" ht="15.75" customFormat="1" customHeight="1" s="16"/>
    <row r="642" ht="15.75" customFormat="1" customHeight="1" s="16"/>
    <row r="643" ht="15.75" customFormat="1" customHeight="1" s="16"/>
    <row r="644" ht="15.75" customFormat="1" customHeight="1" s="16"/>
    <row r="645" ht="15.75" customFormat="1" customHeight="1" s="16"/>
    <row r="646" ht="15.75" customFormat="1" customHeight="1" s="16"/>
    <row r="647" ht="15.75" customFormat="1" customHeight="1" s="16"/>
    <row r="648" ht="15.75" customFormat="1" customHeight="1" s="16"/>
    <row r="649" ht="15.75" customFormat="1" customHeight="1" s="16"/>
    <row r="650" ht="15.75" customFormat="1" customHeight="1" s="16"/>
    <row r="651" ht="15.75" customFormat="1" customHeight="1" s="16"/>
    <row r="652" ht="15.75" customFormat="1" customHeight="1" s="16"/>
    <row r="653" ht="15.75" customFormat="1" customHeight="1" s="16"/>
    <row r="654" ht="15.75" customFormat="1" customHeight="1" s="16"/>
    <row r="655" ht="15.75" customFormat="1" customHeight="1" s="16"/>
    <row r="656" ht="15.75" customFormat="1" customHeight="1" s="16"/>
    <row r="657" ht="15.75" customFormat="1" customHeight="1" s="16"/>
    <row r="658" ht="15.75" customFormat="1" customHeight="1" s="16"/>
    <row r="659" ht="15.75" customFormat="1" customHeight="1" s="16"/>
    <row r="660" ht="15.75" customFormat="1" customHeight="1" s="16"/>
    <row r="661" ht="15.75" customFormat="1" customHeight="1" s="16"/>
    <row r="662" ht="15.75" customFormat="1" customHeight="1" s="16"/>
    <row r="663" ht="15.75" customFormat="1" customHeight="1" s="16"/>
    <row r="664" ht="15.75" customFormat="1" customHeight="1" s="16"/>
    <row r="665" ht="15.75" customFormat="1" customHeight="1" s="16"/>
    <row r="666" ht="15.75" customFormat="1" customHeight="1" s="16"/>
    <row r="667" ht="15.75" customFormat="1" customHeight="1" s="16"/>
    <row r="668" ht="15.75" customFormat="1" customHeight="1" s="16"/>
    <row r="669" ht="15.75" customFormat="1" customHeight="1" s="16"/>
    <row r="670" ht="15.75" customFormat="1" customHeight="1" s="16"/>
    <row r="671" ht="15.75" customFormat="1" customHeight="1" s="16"/>
    <row r="672" ht="15.75" customFormat="1" customHeight="1" s="16"/>
    <row r="673" ht="15.75" customFormat="1" customHeight="1" s="16"/>
    <row r="674" ht="15.75" customFormat="1" customHeight="1" s="16"/>
    <row r="675" ht="15.75" customFormat="1" customHeight="1" s="16"/>
    <row r="676" ht="15.75" customFormat="1" customHeight="1" s="16"/>
    <row r="677" ht="15.75" customFormat="1" customHeight="1" s="16"/>
    <row r="678" ht="15.75" customFormat="1" customHeight="1" s="16"/>
    <row r="679" ht="15.75" customFormat="1" customHeight="1" s="16"/>
    <row r="680" ht="15.75" customFormat="1" customHeight="1" s="16"/>
    <row r="681" ht="15.75" customFormat="1" customHeight="1" s="16"/>
    <row r="682" ht="15.75" customFormat="1" customHeight="1" s="16"/>
    <row r="683" ht="15.75" customFormat="1" customHeight="1" s="16"/>
    <row r="684" ht="15.75" customFormat="1" customHeight="1" s="16"/>
    <row r="685" ht="15.75" customFormat="1" customHeight="1" s="16"/>
    <row r="686" ht="15.75" customFormat="1" customHeight="1" s="16"/>
    <row r="687" ht="15.75" customFormat="1" customHeight="1" s="16"/>
    <row r="688" ht="15.75" customFormat="1" customHeight="1" s="16"/>
    <row r="689" ht="15.75" customFormat="1" customHeight="1" s="16"/>
    <row r="690" ht="15.75" customFormat="1" customHeight="1" s="16"/>
    <row r="691" ht="15.75" customFormat="1" customHeight="1" s="16"/>
    <row r="692" ht="15.75" customFormat="1" customHeight="1" s="16"/>
    <row r="693" ht="15.75" customFormat="1" customHeight="1" s="16"/>
    <row r="694" ht="15.75" customFormat="1" customHeight="1" s="16"/>
    <row r="695" ht="15.75" customFormat="1" customHeight="1" s="16"/>
    <row r="696" ht="15.75" customFormat="1" customHeight="1" s="16"/>
    <row r="697" ht="15.75" customFormat="1" customHeight="1" s="16"/>
    <row r="698" ht="15.75" customFormat="1" customHeight="1" s="16"/>
    <row r="699" ht="15.75" customFormat="1" customHeight="1" s="16"/>
    <row r="700" ht="15.75" customFormat="1" customHeight="1" s="16"/>
    <row r="701" ht="15.75" customFormat="1" customHeight="1" s="16"/>
    <row r="702" ht="15.75" customFormat="1" customHeight="1" s="16"/>
    <row r="703" ht="15.75" customFormat="1" customHeight="1" s="16"/>
    <row r="704" ht="15.75" customFormat="1" customHeight="1" s="16"/>
    <row r="705" ht="15.75" customFormat="1" customHeight="1" s="16"/>
    <row r="706" ht="15.75" customFormat="1" customHeight="1" s="16"/>
    <row r="707" ht="15.75" customFormat="1" customHeight="1" s="16"/>
    <row r="708" ht="15.75" customFormat="1" customHeight="1" s="16"/>
    <row r="709" ht="15.75" customFormat="1" customHeight="1" s="16"/>
    <row r="710" ht="15.75" customFormat="1" customHeight="1" s="16"/>
    <row r="711" ht="15.75" customFormat="1" customHeight="1" s="16"/>
    <row r="712" ht="15.75" customFormat="1" customHeight="1" s="16"/>
    <row r="713" ht="15.75" customFormat="1" customHeight="1" s="16"/>
    <row r="714" ht="15.75" customFormat="1" customHeight="1" s="16"/>
    <row r="715" ht="15.75" customFormat="1" customHeight="1" s="16"/>
    <row r="716" ht="15.75" customFormat="1" customHeight="1" s="16"/>
    <row r="717" ht="15.75" customFormat="1" customHeight="1" s="16"/>
    <row r="718" ht="15.75" customFormat="1" customHeight="1" s="16"/>
    <row r="719" ht="15.75" customFormat="1" customHeight="1" s="16"/>
    <row r="720" ht="15.75" customFormat="1" customHeight="1" s="16"/>
    <row r="721" ht="15.75" customFormat="1" customHeight="1" s="16"/>
    <row r="722" ht="15.75" customFormat="1" customHeight="1" s="16"/>
    <row r="723" ht="15.75" customFormat="1" customHeight="1" s="16"/>
    <row r="724" ht="15.75" customFormat="1" customHeight="1" s="16"/>
    <row r="725" ht="15.75" customFormat="1" customHeight="1" s="16"/>
    <row r="726" ht="15.75" customFormat="1" customHeight="1" s="16"/>
    <row r="727" ht="15.75" customFormat="1" customHeight="1" s="16"/>
    <row r="728" ht="15.75" customFormat="1" customHeight="1" s="16"/>
    <row r="729" ht="15.75" customFormat="1" customHeight="1" s="16"/>
    <row r="730" ht="15.75" customFormat="1" customHeight="1" s="16"/>
    <row r="731" ht="15.75" customFormat="1" customHeight="1" s="16"/>
    <row r="732" ht="15.75" customFormat="1" customHeight="1" s="16"/>
    <row r="733" ht="15.75" customFormat="1" customHeight="1" s="16"/>
    <row r="734" ht="15.75" customFormat="1" customHeight="1" s="16"/>
    <row r="735" ht="15.75" customFormat="1" customHeight="1" s="16"/>
    <row r="736" ht="15.75" customFormat="1" customHeight="1" s="16"/>
    <row r="737" ht="15.75" customFormat="1" customHeight="1" s="16"/>
    <row r="738" ht="15.75" customFormat="1" customHeight="1" s="16"/>
    <row r="739" ht="15.75" customFormat="1" customHeight="1" s="16"/>
    <row r="740" ht="15.75" customFormat="1" customHeight="1" s="16"/>
    <row r="741" ht="15.75" customFormat="1" customHeight="1" s="16"/>
    <row r="742" ht="15.75" customFormat="1" customHeight="1" s="16"/>
    <row r="743" ht="15.75" customFormat="1" customHeight="1" s="16"/>
    <row r="744" ht="15.75" customFormat="1" customHeight="1" s="16"/>
    <row r="745" ht="15.75" customFormat="1" customHeight="1" s="16"/>
    <row r="746" ht="15.75" customFormat="1" customHeight="1" s="16"/>
    <row r="747" ht="15.75" customFormat="1" customHeight="1" s="16"/>
    <row r="748" ht="15.75" customFormat="1" customHeight="1" s="16"/>
    <row r="749" ht="15.75" customFormat="1" customHeight="1" s="16"/>
    <row r="750" ht="15.75" customFormat="1" customHeight="1" s="16"/>
    <row r="751" ht="15.75" customFormat="1" customHeight="1" s="16"/>
    <row r="752" ht="15.75" customFormat="1" customHeight="1" s="16"/>
    <row r="753" ht="15.75" customFormat="1" customHeight="1" s="16"/>
    <row r="754" ht="15.75" customFormat="1" customHeight="1" s="16"/>
    <row r="755" ht="15.75" customFormat="1" customHeight="1" s="16"/>
    <row r="756" ht="15.75" customFormat="1" customHeight="1" s="16"/>
    <row r="757" ht="15.75" customFormat="1" customHeight="1" s="16"/>
    <row r="758" ht="15.75" customFormat="1" customHeight="1" s="16"/>
    <row r="759" ht="15.75" customFormat="1" customHeight="1" s="16"/>
    <row r="760" ht="15.75" customFormat="1" customHeight="1" s="16"/>
    <row r="761" ht="15.75" customFormat="1" customHeight="1" s="16"/>
    <row r="762" ht="15.75" customFormat="1" customHeight="1" s="16"/>
    <row r="763" ht="15.75" customFormat="1" customHeight="1" s="16"/>
    <row r="764" ht="15.75" customFormat="1" customHeight="1" s="16"/>
    <row r="765" ht="15.75" customFormat="1" customHeight="1" s="16"/>
    <row r="766" ht="15.75" customFormat="1" customHeight="1" s="16"/>
    <row r="767" ht="15.75" customFormat="1" customHeight="1" s="16"/>
    <row r="768" ht="15.75" customFormat="1" customHeight="1" s="16"/>
    <row r="769" ht="15.75" customFormat="1" customHeight="1" s="16"/>
    <row r="770" ht="15.75" customFormat="1" customHeight="1" s="16"/>
    <row r="771" ht="15.75" customFormat="1" customHeight="1" s="16"/>
    <row r="772" ht="15.75" customFormat="1" customHeight="1" s="16"/>
    <row r="773" ht="15.75" customFormat="1" customHeight="1" s="16"/>
    <row r="774" ht="15.75" customFormat="1" customHeight="1" s="16"/>
    <row r="775" ht="15.75" customFormat="1" customHeight="1" s="16"/>
    <row r="776" ht="15.75" customFormat="1" customHeight="1" s="16"/>
    <row r="777" ht="15.75" customFormat="1" customHeight="1" s="16"/>
    <row r="778" ht="15.75" customFormat="1" customHeight="1" s="16"/>
    <row r="779" ht="15.75" customFormat="1" customHeight="1" s="16"/>
    <row r="780" ht="15.75" customFormat="1" customHeight="1" s="16"/>
    <row r="781" ht="15.75" customFormat="1" customHeight="1" s="16"/>
    <row r="782" ht="15.75" customFormat="1" customHeight="1" s="16"/>
    <row r="783" ht="15.75" customFormat="1" customHeight="1" s="16"/>
    <row r="784" ht="15.75" customFormat="1" customHeight="1" s="16"/>
    <row r="785" ht="15.75" customFormat="1" customHeight="1" s="16"/>
    <row r="786" ht="15.75" customFormat="1" customHeight="1" s="16"/>
    <row r="787" ht="15.75" customFormat="1" customHeight="1" s="16"/>
    <row r="788" ht="15.75" customFormat="1" customHeight="1" s="16"/>
    <row r="789" ht="15.75" customFormat="1" customHeight="1" s="16"/>
    <row r="790" ht="15.75" customFormat="1" customHeight="1" s="16"/>
    <row r="791" ht="15.75" customFormat="1" customHeight="1" s="16"/>
    <row r="792" ht="15.75" customFormat="1" customHeight="1" s="16"/>
    <row r="793" ht="15.75" customFormat="1" customHeight="1" s="16"/>
    <row r="794" ht="15.75" customFormat="1" customHeight="1" s="16"/>
    <row r="795" ht="15.75" customFormat="1" customHeight="1" s="16"/>
    <row r="796" ht="15.75" customFormat="1" customHeight="1" s="16"/>
    <row r="797" ht="15.75" customFormat="1" customHeight="1" s="16"/>
    <row r="798" ht="15.75" customFormat="1" customHeight="1" s="16"/>
    <row r="799" ht="15.75" customFormat="1" customHeight="1" s="16"/>
    <row r="800" ht="15.75" customFormat="1" customHeight="1" s="16"/>
    <row r="801" ht="15.75" customFormat="1" customHeight="1" s="16"/>
    <row r="802" ht="15.75" customFormat="1" customHeight="1" s="16"/>
    <row r="803" ht="15.75" customFormat="1" customHeight="1" s="16"/>
    <row r="804" ht="15.75" customFormat="1" customHeight="1" s="16"/>
    <row r="805" ht="15.75" customFormat="1" customHeight="1" s="16"/>
    <row r="806" ht="15.75" customFormat="1" customHeight="1" s="16"/>
    <row r="807" ht="15.75" customFormat="1" customHeight="1" s="16"/>
    <row r="808" ht="15.75" customFormat="1" customHeight="1" s="16"/>
    <row r="809" ht="15.75" customFormat="1" customHeight="1" s="16"/>
    <row r="810" ht="15.75" customFormat="1" customHeight="1" s="16"/>
    <row r="811" ht="15.75" customFormat="1" customHeight="1" s="16"/>
    <row r="812" ht="15.75" customFormat="1" customHeight="1" s="16"/>
    <row r="813" ht="15.75" customFormat="1" customHeight="1" s="16"/>
    <row r="814" ht="15.75" customFormat="1" customHeight="1" s="16"/>
    <row r="815" ht="15.75" customFormat="1" customHeight="1" s="16"/>
    <row r="816" ht="15.75" customFormat="1" customHeight="1" s="16"/>
    <row r="817" ht="15.75" customFormat="1" customHeight="1" s="16"/>
    <row r="818" ht="15.75" customFormat="1" customHeight="1" s="16"/>
    <row r="819" ht="15.75" customFormat="1" customHeight="1" s="16"/>
    <row r="820" ht="15.75" customFormat="1" customHeight="1" s="16"/>
    <row r="821" ht="15.75" customFormat="1" customHeight="1" s="16"/>
    <row r="822" ht="15.75" customFormat="1" customHeight="1" s="16"/>
    <row r="823" ht="15.75" customFormat="1" customHeight="1" s="16"/>
    <row r="824" ht="15.75" customFormat="1" customHeight="1" s="16"/>
    <row r="825" ht="15.75" customFormat="1" customHeight="1" s="16"/>
    <row r="826" ht="15.75" customFormat="1" customHeight="1" s="16"/>
    <row r="827" ht="15.75" customFormat="1" customHeight="1" s="16"/>
    <row r="828" ht="15.75" customFormat="1" customHeight="1" s="16"/>
    <row r="829" ht="15.75" customFormat="1" customHeight="1" s="16"/>
    <row r="830" ht="15.75" customFormat="1" customHeight="1" s="16"/>
    <row r="831" ht="15.75" customFormat="1" customHeight="1" s="16"/>
    <row r="832" ht="15.75" customFormat="1" customHeight="1" s="16"/>
    <row r="833" ht="15.75" customFormat="1" customHeight="1" s="16"/>
    <row r="834" ht="15.75" customFormat="1" customHeight="1" s="16"/>
    <row r="835" ht="15.75" customFormat="1" customHeight="1" s="16"/>
    <row r="836" ht="15.75" customFormat="1" customHeight="1" s="16"/>
    <row r="837" ht="15.75" customFormat="1" customHeight="1" s="16"/>
    <row r="838" ht="15.75" customFormat="1" customHeight="1" s="16"/>
    <row r="839" ht="15.75" customFormat="1" customHeight="1" s="16"/>
    <row r="840" ht="15.75" customFormat="1" customHeight="1" s="16"/>
    <row r="841" ht="15.75" customFormat="1" customHeight="1" s="16"/>
    <row r="842" ht="15.75" customFormat="1" customHeight="1" s="16"/>
    <row r="843" ht="15.75" customFormat="1" customHeight="1" s="16"/>
    <row r="844" ht="15.75" customFormat="1" customHeight="1" s="16"/>
    <row r="845" ht="15.75" customFormat="1" customHeight="1" s="16"/>
    <row r="846" ht="15.75" customFormat="1" customHeight="1" s="16"/>
    <row r="847" ht="15.75" customFormat="1" customHeight="1" s="16"/>
    <row r="848" ht="15.75" customFormat="1" customHeight="1" s="16"/>
    <row r="849" ht="15.75" customFormat="1" customHeight="1" s="16"/>
    <row r="850" ht="15.75" customFormat="1" customHeight="1" s="16"/>
    <row r="851" ht="15.75" customFormat="1" customHeight="1" s="16"/>
    <row r="852" ht="15.75" customFormat="1" customHeight="1" s="16"/>
    <row r="853" ht="15.75" customFormat="1" customHeight="1" s="16"/>
    <row r="854" ht="15.75" customFormat="1" customHeight="1" s="16"/>
    <row r="855" ht="15.75" customFormat="1" customHeight="1" s="16"/>
    <row r="856" ht="15.75" customFormat="1" customHeight="1" s="16"/>
    <row r="857" ht="15.75" customFormat="1" customHeight="1" s="16"/>
    <row r="858" ht="15.75" customFormat="1" customHeight="1" s="16"/>
    <row r="859" ht="15.75" customFormat="1" customHeight="1" s="16"/>
    <row r="860" ht="15.75" customFormat="1" customHeight="1" s="16"/>
    <row r="861" ht="15.75" customFormat="1" customHeight="1" s="16"/>
    <row r="862" ht="15.75" customFormat="1" customHeight="1" s="16"/>
    <row r="863" ht="15.75" customFormat="1" customHeight="1" s="16"/>
    <row r="864" ht="15.75" customFormat="1" customHeight="1" s="16"/>
    <row r="865" ht="15.75" customFormat="1" customHeight="1" s="16"/>
    <row r="866" ht="15.75" customFormat="1" customHeight="1" s="16"/>
    <row r="867" ht="15.75" customFormat="1" customHeight="1" s="16"/>
    <row r="868" ht="15.75" customFormat="1" customHeight="1" s="16"/>
    <row r="869" ht="15.75" customFormat="1" customHeight="1" s="16"/>
    <row r="870" ht="15.75" customFormat="1" customHeight="1" s="16"/>
    <row r="871" ht="15.75" customFormat="1" customHeight="1" s="16"/>
    <row r="872" ht="15.75" customFormat="1" customHeight="1" s="16"/>
    <row r="873" ht="15.75" customFormat="1" customHeight="1" s="16"/>
    <row r="874" ht="15.75" customFormat="1" customHeight="1" s="16"/>
    <row r="875" ht="15.75" customFormat="1" customHeight="1" s="16"/>
    <row r="876" ht="15.75" customFormat="1" customHeight="1" s="16"/>
    <row r="877" ht="15.75" customFormat="1" customHeight="1" s="16"/>
    <row r="878" ht="15.75" customFormat="1" customHeight="1" s="16"/>
    <row r="879" ht="15.75" customFormat="1" customHeight="1" s="16"/>
    <row r="880" ht="15.75" customFormat="1" customHeight="1" s="16"/>
    <row r="881" ht="15.75" customFormat="1" customHeight="1" s="16"/>
    <row r="882" ht="15.75" customFormat="1" customHeight="1" s="16"/>
    <row r="883" ht="15.75" customFormat="1" customHeight="1" s="16"/>
    <row r="884" ht="15.75" customFormat="1" customHeight="1" s="16"/>
    <row r="885" ht="15.75" customFormat="1" customHeight="1" s="16"/>
    <row r="886" ht="15.75" customFormat="1" customHeight="1" s="16"/>
    <row r="887" ht="15.75" customFormat="1" customHeight="1" s="16"/>
    <row r="888" ht="15.75" customFormat="1" customHeight="1" s="16"/>
    <row r="889" ht="15.75" customFormat="1" customHeight="1" s="16"/>
    <row r="890" ht="15.75" customFormat="1" customHeight="1" s="16"/>
    <row r="891" ht="15.75" customFormat="1" customHeight="1" s="16"/>
    <row r="892" ht="15.75" customFormat="1" customHeight="1" s="16"/>
    <row r="893" ht="15.75" customFormat="1" customHeight="1" s="16"/>
    <row r="894" ht="15.75" customFormat="1" customHeight="1" s="16"/>
    <row r="895" ht="15.75" customFormat="1" customHeight="1" s="16"/>
    <row r="896" ht="15.75" customFormat="1" customHeight="1" s="16"/>
    <row r="897" ht="15.75" customFormat="1" customHeight="1" s="16"/>
    <row r="898" ht="15.75" customFormat="1" customHeight="1" s="16"/>
    <row r="899" ht="15.75" customFormat="1" customHeight="1" s="16"/>
    <row r="900" ht="15.75" customFormat="1" customHeight="1" s="16"/>
    <row r="901" ht="15.75" customFormat="1" customHeight="1" s="16"/>
    <row r="902" ht="15.75" customFormat="1" customHeight="1" s="16"/>
    <row r="903" ht="15.75" customFormat="1" customHeight="1" s="16"/>
    <row r="904" ht="15.75" customFormat="1" customHeight="1" s="16"/>
    <row r="905" ht="15.75" customFormat="1" customHeight="1" s="16"/>
    <row r="906" ht="15.75" customFormat="1" customHeight="1" s="16"/>
    <row r="907" ht="15.75" customFormat="1" customHeight="1" s="16"/>
    <row r="908" ht="15.75" customFormat="1" customHeight="1" s="16"/>
    <row r="909" ht="15.75" customFormat="1" customHeight="1" s="16"/>
    <row r="910" ht="15.75" customFormat="1" customHeight="1" s="16"/>
    <row r="911" ht="15.75" customFormat="1" customHeight="1" s="16"/>
    <row r="912" ht="15.75" customFormat="1" customHeight="1" s="16"/>
    <row r="913" ht="15.75" customFormat="1" customHeight="1" s="16"/>
    <row r="914" ht="15.75" customFormat="1" customHeight="1" s="16"/>
    <row r="915" ht="15.75" customFormat="1" customHeight="1" s="16"/>
    <row r="916" ht="15.75" customFormat="1" customHeight="1" s="16"/>
    <row r="917" ht="15.75" customFormat="1" customHeight="1" s="16"/>
    <row r="918" ht="15.75" customFormat="1" customHeight="1" s="16"/>
    <row r="919" ht="15.75" customFormat="1" customHeight="1" s="16"/>
    <row r="920" ht="15.75" customFormat="1" customHeight="1" s="16"/>
    <row r="921" ht="15.75" customFormat="1" customHeight="1" s="16"/>
    <row r="922" ht="15.75" customFormat="1" customHeight="1" s="16"/>
    <row r="923" ht="15.75" customFormat="1" customHeight="1" s="16"/>
    <row r="924" ht="15.75" customFormat="1" customHeight="1" s="16"/>
    <row r="925" ht="15.75" customFormat="1" customHeight="1" s="16"/>
    <row r="926" ht="15.75" customFormat="1" customHeight="1" s="16"/>
    <row r="927" ht="15.75" customFormat="1" customHeight="1" s="16"/>
    <row r="928" ht="15.75" customFormat="1" customHeight="1" s="16"/>
    <row r="929" ht="15.75" customFormat="1" customHeight="1" s="16"/>
    <row r="930" ht="15.75" customFormat="1" customHeight="1" s="16"/>
    <row r="931" ht="15.75" customFormat="1" customHeight="1" s="16"/>
    <row r="932" ht="15.75" customFormat="1" customHeight="1" s="16"/>
    <row r="933" ht="15.75" customFormat="1" customHeight="1" s="16"/>
    <row r="934" ht="15.75" customFormat="1" customHeight="1" s="16"/>
    <row r="935" ht="15.75" customFormat="1" customHeight="1" s="16"/>
    <row r="936" ht="15.75" customFormat="1" customHeight="1" s="16"/>
    <row r="937" ht="15.75" customFormat="1" customHeight="1" s="16"/>
    <row r="938" ht="15.75" customFormat="1" customHeight="1" s="16"/>
    <row r="939" ht="15.75" customFormat="1" customHeight="1" s="16"/>
    <row r="940" ht="15.75" customFormat="1" customHeight="1" s="16"/>
    <row r="941" ht="15.75" customFormat="1" customHeight="1" s="16"/>
    <row r="942" ht="15.75" customFormat="1" customHeight="1" s="16"/>
    <row r="943" ht="15.75" customFormat="1" customHeight="1" s="16"/>
    <row r="944" ht="15.75" customFormat="1" customHeight="1" s="16"/>
    <row r="945" ht="15.75" customFormat="1" customHeight="1" s="16"/>
    <row r="946" ht="15.75" customFormat="1" customHeight="1" s="16"/>
    <row r="947" ht="15.75" customFormat="1" customHeight="1" s="16"/>
    <row r="948" ht="15.75" customFormat="1" customHeight="1" s="16"/>
    <row r="949" ht="15.75" customFormat="1" customHeight="1" s="16"/>
    <row r="950" ht="15.75" customFormat="1" customHeight="1" s="16"/>
    <row r="951" ht="15.75" customFormat="1" customHeight="1" s="16"/>
    <row r="952" ht="15.75" customFormat="1" customHeight="1" s="16"/>
    <row r="953" ht="15.75" customFormat="1" customHeight="1" s="16"/>
    <row r="954" ht="15.75" customFormat="1" customHeight="1" s="16"/>
    <row r="955" ht="15.75" customFormat="1" customHeight="1" s="16"/>
    <row r="956" ht="15.75" customFormat="1" customHeight="1" s="16"/>
    <row r="957" ht="15.75" customFormat="1" customHeight="1" s="16"/>
    <row r="958" ht="15.75" customFormat="1" customHeight="1" s="16"/>
    <row r="959" ht="15.75" customFormat="1" customHeight="1" s="16"/>
    <row r="960" ht="15.75" customFormat="1" customHeight="1" s="16"/>
    <row r="961" ht="15.75" customFormat="1" customHeight="1" s="16"/>
    <row r="962" ht="15.75" customFormat="1" customHeight="1" s="16"/>
    <row r="963" ht="15.75" customFormat="1" customHeight="1" s="16"/>
    <row r="964" ht="15.75" customFormat="1" customHeight="1" s="16"/>
    <row r="965" ht="15.75" customFormat="1" customHeight="1" s="16"/>
    <row r="966" ht="15.75" customFormat="1" customHeight="1" s="16"/>
    <row r="967" ht="15.75" customFormat="1" customHeight="1" s="16"/>
    <row r="968" ht="15.75" customFormat="1" customHeight="1" s="16"/>
    <row r="969" ht="15.75" customFormat="1" customHeight="1" s="16"/>
    <row r="970" ht="15.75" customFormat="1" customHeight="1" s="16"/>
    <row r="971" ht="15.75" customFormat="1" customHeight="1" s="16"/>
    <row r="972" ht="15.75" customFormat="1" customHeight="1" s="16"/>
    <row r="973" ht="15.75" customFormat="1" customHeight="1" s="16"/>
    <row r="974" ht="15.75" customFormat="1" customHeight="1" s="16"/>
    <row r="975" ht="15.75" customFormat="1" customHeight="1" s="16"/>
    <row r="976" ht="15.75" customFormat="1" customHeight="1" s="16"/>
    <row r="977" ht="15.75" customFormat="1" customHeight="1" s="16"/>
    <row r="978" ht="15.75" customFormat="1" customHeight="1" s="16"/>
    <row r="979" ht="15.75" customFormat="1" customHeight="1" s="16"/>
    <row r="980" ht="15.75" customFormat="1" customHeight="1" s="16"/>
    <row r="981" ht="15.75" customFormat="1" customHeight="1" s="16"/>
    <row r="982" ht="15.75" customFormat="1" customHeight="1" s="16"/>
    <row r="983" ht="15.75" customFormat="1" customHeight="1" s="16"/>
    <row r="984" ht="15.75" customFormat="1" customHeight="1" s="16"/>
    <row r="985" ht="15.75" customFormat="1" customHeight="1" s="16"/>
    <row r="986" ht="15.75" customFormat="1" customHeight="1" s="16"/>
    <row r="987" ht="15.75" customFormat="1" customHeight="1" s="16"/>
    <row r="988" ht="15.75" customFormat="1" customHeight="1" s="16"/>
    <row r="989" ht="15.75" customFormat="1" customHeight="1" s="16"/>
    <row r="990" ht="15.75" customFormat="1" customHeight="1" s="16"/>
    <row r="991" ht="15.75" customFormat="1" customHeight="1" s="16"/>
    <row r="992" ht="15.75" customFormat="1" customHeight="1" s="16"/>
    <row r="993" ht="15.75" customFormat="1" customHeight="1" s="16"/>
    <row r="994" ht="15.75" customFormat="1" customHeight="1" s="16"/>
    <row r="995" ht="15.75" customFormat="1" customHeight="1" s="16"/>
    <row r="996" ht="15.75" customFormat="1" customHeight="1" s="16"/>
    <row r="997" ht="15.75" customFormat="1" customHeight="1" s="16"/>
    <row r="998" ht="15.75" customFormat="1" customHeight="1" s="16"/>
    <row r="999" ht="15.75" customFormat="1" customHeight="1" s="16"/>
    <row r="1000" ht="15.75" customFormat="1" customHeight="1" s="16"/>
  </sheetData>
  <pageMargins left="0.7" right="0.7" top="0.75" bottom="0.75" header="0" footer="0"/>
  <pageSetup orientation="landscape"/>
</worksheet>
</file>

<file path=xl/worksheets/sheet13.xml><?xml version="1.0" encoding="utf-8"?>
<worksheet xmlns="http://schemas.openxmlformats.org/spreadsheetml/2006/main">
  <sheetPr>
    <tabColor rgb="00117A8B"/>
    <outlinePr summaryBelow="1" summaryRight="1"/>
    <pageSetUpPr/>
  </sheetPr>
  <dimension ref="B2:I10"/>
  <sheetViews>
    <sheetView showGridLines="0" topLeftCell="DP1" zoomScale="110" workbookViewId="0">
      <pane xSplit="1" ySplit="5" topLeftCell="B6" activePane="bottomRight" state="frozen"/>
      <selection pane="topRight"/>
      <selection pane="bottomLeft"/>
      <selection pane="bottomRight" activeCell="L34" sqref="L34"/>
    </sheetView>
  </sheetViews>
  <sheetFormatPr baseColWidth="8" defaultRowHeight="12.5"/>
  <cols>
    <col width="2" customWidth="1" min="1" max="1"/>
    <col width="6" customWidth="1" min="2" max="2"/>
    <col width="55" customWidth="1" min="3" max="3"/>
    <col width="14" customWidth="1" min="4" max="4"/>
    <col width="2" customWidth="1" min="5" max="5"/>
    <col width="5" customWidth="1" min="7" max="7"/>
    <col width="14" customWidth="1" min="8" max="8"/>
    <col width="4" customWidth="1" min="9" max="9"/>
  </cols>
  <sheetData>
    <row r="2" ht="34" customHeight="1">
      <c r="B2" s="276" t="inlineStr">
        <is>
          <t>Chapter 8 — Transaction Hedging (Receivables &amp; Payables)</t>
        </is>
      </c>
    </row>
    <row r="3" ht="20" customHeight="1">
      <c r="B3" s="236" t="inlineStr">
        <is>
          <t>Contents — click a tab name to jump to that sheet</t>
        </is>
      </c>
    </row>
    <row r="5">
      <c r="B5" s="239" t="inlineStr">
        <is>
          <t>#</t>
        </is>
      </c>
      <c r="C5" s="239" t="inlineStr">
        <is>
          <t>Tab Name</t>
        </is>
      </c>
      <c r="D5" s="239" t="inlineStr">
        <is>
          <t>Type</t>
        </is>
      </c>
      <c r="G5" s="239" t="inlineStr">
        <is>
          <t>Color key</t>
        </is>
      </c>
    </row>
    <row r="6">
      <c r="B6" s="277" t="n">
        <v>1</v>
      </c>
      <c r="C6" s="278" t="inlineStr">
        <is>
          <t>Transaction Hedging (Receivable</t>
        </is>
      </c>
      <c r="D6" s="279" t="inlineStr">
        <is>
          <t>Worksheet</t>
        </is>
      </c>
      <c r="G6" s="280" t="inlineStr"/>
      <c r="H6" s="281" t="inlineStr">
        <is>
          <t>Input</t>
        </is>
      </c>
    </row>
    <row r="7">
      <c r="B7" s="298" t="n">
        <v>2</v>
      </c>
      <c r="C7" s="299" t="inlineStr">
        <is>
          <t>Transaction Hedging (Payables)</t>
        </is>
      </c>
      <c r="D7" s="300" t="inlineStr">
        <is>
          <t>Worksheet</t>
        </is>
      </c>
      <c r="G7" s="282" t="inlineStr"/>
      <c r="H7" s="283" t="inlineStr">
        <is>
          <t>Formula</t>
        </is>
      </c>
    </row>
    <row r="8">
      <c r="G8" s="282" t="inlineStr"/>
      <c r="H8" s="284" t="inlineStr">
        <is>
          <t>Array formula</t>
        </is>
      </c>
    </row>
    <row r="9">
      <c r="G9" s="282" t="inlineStr"/>
      <c r="H9" s="285" t="inlineStr">
        <is>
          <t>Linked cell</t>
        </is>
      </c>
    </row>
    <row r="10">
      <c r="G10" s="286" t="inlineStr">
        <is>
          <t>See the "Color Key" tab for full legend</t>
        </is>
      </c>
    </row>
  </sheetData>
  <mergeCells count="4">
    <mergeCell ref="G5:I5"/>
    <mergeCell ref="G10:I10"/>
    <mergeCell ref="B3:E3"/>
    <mergeCell ref="B2:E2"/>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G10" r:id="rId3"/>
  </hyperlinks>
  <pageMargins left="0.7" right="0.7" top="0.75" bottom="0.75" header="0.3" footer="0.3"/>
</worksheet>
</file>

<file path=xl/worksheets/sheet14.xml><?xml version="1.0" encoding="utf-8"?>
<worksheet xmlns="http://schemas.openxmlformats.org/spreadsheetml/2006/main">
  <sheetPr>
    <tabColor rgb="00117A8B"/>
    <outlinePr summaryBelow="0" summaryRight="0"/>
    <pageSetUpPr/>
  </sheetPr>
  <dimension ref="A1:AD1014"/>
  <sheetViews>
    <sheetView workbookViewId="0">
      <selection activeCell="A1" sqref="A1"/>
    </sheetView>
  </sheetViews>
  <sheetFormatPr baseColWidth="8" defaultColWidth="12.6328125" defaultRowHeight="15.75" customHeight="1"/>
  <cols>
    <col width="3" customWidth="1" style="35" min="1" max="1"/>
    <col width="4.453125" customWidth="1" style="35" min="2" max="2"/>
    <col width="43.6328125" customWidth="1" style="35" min="3" max="3"/>
    <col width="33.453125" customWidth="1" style="35" min="4" max="4"/>
    <col width="26.08984375" customWidth="1" style="35" min="5" max="5"/>
    <col width="34.36328125" customWidth="1" style="35" min="6" max="6"/>
    <col width="31.36328125" customWidth="1" style="35" min="7" max="7"/>
    <col width="48.453125" customWidth="1" style="35" min="8" max="8"/>
    <col width="34.36328125" customWidth="1" style="35" min="9" max="9"/>
    <col width="24" customWidth="1" style="35" min="10" max="10"/>
    <col width="33" customWidth="1" style="35" min="11" max="11"/>
    <col width="33.08984375" customWidth="1" style="35" min="12" max="12"/>
    <col width="39.7265625" customWidth="1" style="35" min="13" max="13"/>
    <col width="12.6328125" customWidth="1" style="35" min="14" max="16384"/>
  </cols>
  <sheetData>
    <row r="1" ht="15.75" customHeight="1">
      <c r="A1" s="37" t="n"/>
      <c r="B1" s="36" t="n"/>
      <c r="C1" s="36" t="n"/>
      <c r="D1" s="36" t="n"/>
      <c r="E1" s="36" t="n"/>
      <c r="F1" s="36" t="n"/>
      <c r="G1" s="36" t="n"/>
      <c r="H1" s="36" t="n"/>
      <c r="I1" s="36" t="n"/>
      <c r="J1" s="36" t="n"/>
      <c r="K1" s="36" t="n"/>
      <c r="L1" s="36" t="n"/>
      <c r="M1" s="36" t="n"/>
      <c r="N1" s="36" t="n"/>
      <c r="O1" s="36" t="n"/>
      <c r="P1" s="36" t="n"/>
      <c r="Q1" s="36" t="n"/>
      <c r="R1" s="36" t="n"/>
      <c r="S1" s="36" t="n"/>
      <c r="T1" s="36" t="n"/>
      <c r="U1" s="36" t="n"/>
      <c r="V1" s="36" t="n"/>
      <c r="W1" s="36" t="n"/>
      <c r="X1" s="36" t="n"/>
      <c r="Y1" s="36" t="n"/>
      <c r="Z1" s="36" t="n"/>
      <c r="AA1" s="36" t="n"/>
      <c r="AB1" s="36" t="n"/>
      <c r="AC1" s="36" t="n"/>
      <c r="AD1" s="36" t="n"/>
    </row>
    <row r="2" ht="15.75" customHeight="1">
      <c r="A2" s="37" t="n"/>
      <c r="B2" s="36" t="n"/>
      <c r="C2" s="146" t="inlineStr">
        <is>
          <t>Hedging Foreign Currency Receivables</t>
        </is>
      </c>
      <c r="D2" s="36" t="n"/>
      <c r="E2" s="36" t="n"/>
      <c r="F2" s="36" t="n"/>
      <c r="G2" s="36" t="n"/>
      <c r="H2" s="36" t="n"/>
      <c r="I2" s="36" t="n"/>
      <c r="J2" s="36" t="n"/>
      <c r="K2" s="36" t="n"/>
      <c r="L2" s="36" t="n"/>
      <c r="M2" s="36" t="n"/>
      <c r="N2" s="36" t="n"/>
      <c r="O2" s="36" t="n"/>
      <c r="P2" s="36" t="n"/>
      <c r="Q2" s="36" t="n"/>
      <c r="R2" s="36" t="n"/>
      <c r="S2" s="36" t="n"/>
      <c r="T2" s="36" t="n"/>
      <c r="U2" s="36" t="n"/>
      <c r="V2" s="36" t="n"/>
      <c r="W2" s="36" t="n"/>
      <c r="X2" s="36" t="n"/>
      <c r="Y2" s="36" t="n"/>
      <c r="Z2" s="36" t="n"/>
      <c r="AA2" s="36" t="n"/>
      <c r="AB2" s="36" t="n"/>
      <c r="AC2" s="36" t="n"/>
      <c r="AD2" s="36" t="n"/>
    </row>
    <row r="3" ht="15.75" customHeight="1">
      <c r="A3" s="37" t="n"/>
      <c r="B3" s="36" t="n"/>
      <c r="C3" s="312" t="inlineStr">
        <is>
          <t xml:space="preserve">Suppose Boeing Corporation exported a landing gear of Boeing 737 aircraft to British Airways and billed £10 million receivable in one year.
</t>
        </is>
      </c>
      <c r="D3" s="313" t="n"/>
      <c r="E3" s="313" t="n"/>
      <c r="F3" s="313" t="n"/>
      <c r="G3" s="313" t="n"/>
      <c r="H3" s="313" t="n"/>
      <c r="I3" s="313" t="n"/>
      <c r="J3" s="314" t="n"/>
      <c r="K3" s="36" t="n"/>
      <c r="L3" s="36" t="n"/>
      <c r="M3" s="36" t="n"/>
      <c r="N3" s="36" t="n"/>
      <c r="O3" s="36" t="n"/>
      <c r="P3" s="36" t="n"/>
      <c r="Q3" s="36" t="n"/>
      <c r="R3" s="36" t="n"/>
      <c r="S3" s="36" t="n"/>
      <c r="T3" s="36" t="n"/>
      <c r="U3" s="36" t="n"/>
      <c r="V3" s="36" t="n"/>
      <c r="W3" s="36" t="n"/>
      <c r="X3" s="36" t="n"/>
      <c r="Y3" s="36" t="n"/>
      <c r="Z3" s="36" t="n"/>
      <c r="AA3" s="36" t="n"/>
      <c r="AB3" s="36" t="n"/>
      <c r="AC3" s="36" t="n"/>
      <c r="AD3" s="36" t="n"/>
    </row>
    <row r="4" ht="15.75" customHeight="1" thickBot="1">
      <c r="A4" s="37" t="n"/>
      <c r="B4" s="36" t="n"/>
      <c r="C4" s="115" t="n"/>
      <c r="D4" s="115" t="n"/>
      <c r="E4" s="115" t="n"/>
      <c r="F4" s="115" t="n"/>
      <c r="G4" s="36" t="n"/>
      <c r="H4" s="115" t="n"/>
      <c r="I4" s="36" t="n"/>
      <c r="J4" s="36" t="n"/>
      <c r="K4" s="36" t="n"/>
      <c r="L4" s="36" t="n"/>
      <c r="M4" s="36" t="n"/>
      <c r="N4" s="36" t="n"/>
      <c r="O4" s="36" t="n"/>
      <c r="P4" s="36" t="n"/>
      <c r="Q4" s="36" t="n"/>
      <c r="R4" s="36" t="n"/>
      <c r="S4" s="36" t="n"/>
      <c r="T4" s="36" t="n"/>
      <c r="U4" s="36" t="n"/>
      <c r="V4" s="36" t="n"/>
      <c r="W4" s="36" t="n"/>
      <c r="X4" s="36" t="n"/>
      <c r="Y4" s="36" t="n"/>
      <c r="Z4" s="36" t="n"/>
      <c r="AA4" s="36" t="n"/>
      <c r="AB4" s="36" t="n"/>
      <c r="AC4" s="36" t="n"/>
      <c r="AD4" s="36" t="n"/>
    </row>
    <row r="5" ht="15.75" customHeight="1" thickTop="1">
      <c r="A5" s="37" t="n"/>
      <c r="B5" s="109" t="n"/>
      <c r="C5" s="145" t="inlineStr">
        <is>
          <t>Given</t>
        </is>
      </c>
      <c r="D5" s="315" t="n"/>
      <c r="E5" s="315" t="n"/>
      <c r="F5" s="143" t="inlineStr">
        <is>
          <t xml:space="preserve">Variables </t>
        </is>
      </c>
      <c r="G5" s="142" t="n"/>
      <c r="H5" s="141" t="inlineStr">
        <is>
          <t>Key</t>
        </is>
      </c>
      <c r="I5" s="39" t="n"/>
      <c r="J5" s="36" t="n"/>
      <c r="K5" s="36" t="n"/>
      <c r="L5" s="36" t="n"/>
      <c r="M5" s="36" t="n"/>
      <c r="N5" s="36" t="n"/>
      <c r="O5" s="36" t="n"/>
      <c r="P5" s="36" t="n"/>
      <c r="Q5" s="36" t="n"/>
      <c r="R5" s="36" t="n"/>
      <c r="S5" s="36" t="n"/>
      <c r="T5" s="36" t="n"/>
      <c r="U5" s="36" t="n"/>
      <c r="V5" s="36" t="n"/>
      <c r="W5" s="36" t="n"/>
      <c r="X5" s="36" t="n"/>
      <c r="Y5" s="36" t="n"/>
      <c r="Z5" s="36" t="n"/>
      <c r="AA5" s="36" t="n"/>
      <c r="AB5" s="36" t="n"/>
      <c r="AC5" s="36" t="n"/>
      <c r="AD5" s="36" t="n"/>
    </row>
    <row r="6" ht="15.75" customHeight="1">
      <c r="A6" s="37" t="n"/>
      <c r="B6" s="109" t="n"/>
      <c r="C6" s="316" t="inlineStr">
        <is>
          <t>1-Year Receivable</t>
        </is>
      </c>
      <c r="D6" s="317" t="n"/>
      <c r="E6" s="317" t="n"/>
      <c r="F6" s="318" t="n">
        <v>10000000</v>
      </c>
      <c r="G6" s="319" t="n"/>
      <c r="H6" s="137" t="inlineStr">
        <is>
          <t>Editable</t>
        </is>
      </c>
      <c r="I6" s="320" t="n"/>
      <c r="J6" s="36" t="n"/>
      <c r="K6" s="36" t="n"/>
      <c r="L6" s="36" t="n"/>
      <c r="M6" s="36" t="n"/>
      <c r="N6" s="36" t="n"/>
      <c r="O6" s="36" t="n"/>
      <c r="P6" s="36" t="n"/>
      <c r="Q6" s="36" t="n"/>
      <c r="R6" s="36" t="n"/>
      <c r="S6" s="36" t="n"/>
      <c r="T6" s="36" t="n"/>
      <c r="U6" s="36" t="n"/>
      <c r="V6" s="36" t="n"/>
      <c r="W6" s="36" t="n"/>
      <c r="X6" s="36" t="n"/>
      <c r="Y6" s="36" t="n"/>
      <c r="Z6" s="36" t="n"/>
      <c r="AA6" s="36" t="n"/>
      <c r="AB6" s="36" t="n"/>
      <c r="AC6" s="36" t="n"/>
      <c r="AD6" s="36" t="n"/>
    </row>
    <row r="7" ht="15.75" customHeight="1">
      <c r="A7" s="37" t="n"/>
      <c r="B7" s="109" t="n"/>
      <c r="C7" s="316" t="inlineStr">
        <is>
          <t>Current GBP/USD Spot Exchange Rate</t>
        </is>
      </c>
      <c r="D7" s="126" t="n"/>
      <c r="E7" s="126" t="n"/>
      <c r="F7" s="321" t="n">
        <v>1.5</v>
      </c>
      <c r="G7" s="322" t="n"/>
      <c r="H7" s="134" t="inlineStr">
        <is>
          <t>Outcome</t>
        </is>
      </c>
      <c r="I7" s="39" t="n"/>
      <c r="J7" s="36" t="n"/>
      <c r="K7" s="36" t="n"/>
      <c r="L7" s="36" t="n"/>
      <c r="M7" s="36" t="n"/>
      <c r="N7" s="36" t="n"/>
      <c r="O7" s="36" t="n"/>
      <c r="P7" s="36" t="n"/>
      <c r="Q7" s="36" t="n"/>
      <c r="R7" s="36" t="n"/>
      <c r="S7" s="36" t="n"/>
      <c r="T7" s="36" t="n"/>
      <c r="U7" s="36" t="n"/>
      <c r="V7" s="36" t="n"/>
      <c r="W7" s="36" t="n"/>
      <c r="X7" s="36" t="n"/>
      <c r="Y7" s="36" t="n"/>
      <c r="Z7" s="36" t="n"/>
      <c r="AA7" s="36" t="n"/>
      <c r="AB7" s="36" t="n"/>
      <c r="AC7" s="36" t="n"/>
      <c r="AD7" s="36" t="n"/>
    </row>
    <row r="8" ht="15.75" customHeight="1" thickBot="1">
      <c r="A8" s="37" t="n"/>
      <c r="B8" s="109" t="n"/>
      <c r="C8" s="323" t="inlineStr">
        <is>
          <t>Money Market</t>
        </is>
      </c>
      <c r="D8" s="131" t="n"/>
      <c r="E8" s="131" t="n"/>
      <c r="F8" s="133" t="n"/>
      <c r="G8" s="39" t="n"/>
      <c r="H8" s="324" t="inlineStr">
        <is>
          <t>Formulas</t>
        </is>
      </c>
      <c r="I8" s="36" t="n"/>
      <c r="J8" s="36" t="n"/>
      <c r="K8" s="36" t="n"/>
      <c r="L8" s="36" t="n"/>
      <c r="M8" s="36" t="n"/>
      <c r="N8" s="36" t="n"/>
      <c r="O8" s="36" t="n"/>
      <c r="P8" s="36" t="n"/>
      <c r="Q8" s="36" t="n"/>
      <c r="R8" s="36" t="n"/>
      <c r="S8" s="36" t="n"/>
      <c r="T8" s="36" t="n"/>
      <c r="U8" s="36" t="n"/>
      <c r="V8" s="36" t="n"/>
      <c r="W8" s="36" t="n"/>
      <c r="X8" s="36" t="n"/>
      <c r="Y8" s="36" t="n"/>
      <c r="Z8" s="36" t="n"/>
      <c r="AA8" s="36" t="n"/>
      <c r="AB8" s="36" t="n"/>
      <c r="AC8" s="36" t="n"/>
      <c r="AD8" s="36" t="n"/>
    </row>
    <row r="9" ht="15.75" customHeight="1">
      <c r="A9" s="37" t="n"/>
      <c r="B9" s="109" t="n"/>
      <c r="C9" s="316" t="inlineStr">
        <is>
          <t>U.S. 1-Year Interest Rate (domestic)</t>
        </is>
      </c>
      <c r="D9" s="131" t="n"/>
      <c r="E9" s="131" t="n"/>
      <c r="F9" s="325" t="n">
        <v>0.061</v>
      </c>
      <c r="G9" s="39" t="n"/>
      <c r="H9" s="36" t="n"/>
      <c r="I9" s="36" t="n"/>
      <c r="J9" s="36" t="n"/>
      <c r="K9" s="36" t="n"/>
      <c r="L9" s="36" t="n"/>
      <c r="M9" s="36" t="n"/>
      <c r="N9" s="36" t="n"/>
      <c r="O9" s="36" t="n"/>
      <c r="P9" s="36" t="n"/>
      <c r="Q9" s="36" t="n"/>
      <c r="R9" s="36" t="n"/>
      <c r="S9" s="36" t="n"/>
      <c r="T9" s="36" t="n"/>
      <c r="U9" s="36" t="n"/>
      <c r="V9" s="36" t="n"/>
      <c r="W9" s="36" t="n"/>
      <c r="X9" s="36" t="n"/>
      <c r="Y9" s="36" t="n"/>
      <c r="Z9" s="36" t="n"/>
      <c r="AA9" s="36" t="n"/>
      <c r="AB9" s="36" t="n"/>
      <c r="AC9" s="36" t="n"/>
      <c r="AD9" s="36" t="n"/>
    </row>
    <row r="10" ht="15.75" customHeight="1">
      <c r="A10" s="37" t="n"/>
      <c r="B10" s="109" t="n"/>
      <c r="C10" s="316" t="inlineStr">
        <is>
          <t>U.K. 1-Year Interest Rate (foreign)</t>
        </is>
      </c>
      <c r="D10" s="131" t="n"/>
      <c r="E10" s="131" t="n"/>
      <c r="F10" s="325" t="n">
        <v>0.09</v>
      </c>
      <c r="G10" s="326" t="inlineStr">
        <is>
          <t>&lt;--what if 8% TIME PERMITTING</t>
        </is>
      </c>
      <c r="H10" s="36" t="n"/>
      <c r="I10" s="36" t="n"/>
      <c r="J10" s="36" t="n"/>
      <c r="K10" s="36" t="n"/>
      <c r="L10" s="36" t="n"/>
      <c r="M10" s="36" t="n"/>
      <c r="N10" s="36" t="n"/>
      <c r="O10" s="36" t="n"/>
      <c r="P10" s="36" t="n"/>
      <c r="Q10" s="36" t="n"/>
      <c r="R10" s="36" t="n"/>
      <c r="S10" s="36" t="n"/>
      <c r="T10" s="36" t="n"/>
      <c r="U10" s="36" t="n"/>
      <c r="V10" s="36" t="n"/>
      <c r="W10" s="36" t="n"/>
      <c r="X10" s="36" t="n"/>
      <c r="Y10" s="36" t="n"/>
      <c r="Z10" s="36" t="n"/>
      <c r="AA10" s="36" t="n"/>
      <c r="AB10" s="36" t="n"/>
      <c r="AC10" s="36" t="n"/>
      <c r="AD10" s="36" t="n"/>
    </row>
    <row r="11" ht="15.75" customHeight="1">
      <c r="A11" s="37" t="n"/>
      <c r="B11" s="109" t="n"/>
      <c r="C11" s="323" t="inlineStr">
        <is>
          <t>Forwards</t>
        </is>
      </c>
      <c r="D11" s="126" t="n"/>
      <c r="E11" s="126" t="n"/>
      <c r="F11" s="128" t="n"/>
      <c r="G11" s="39" t="n"/>
      <c r="H11" s="36" t="n"/>
      <c r="I11" s="36" t="n"/>
      <c r="J11" s="36" t="n"/>
      <c r="K11" s="36" t="n"/>
      <c r="L11" s="36" t="n"/>
      <c r="M11" s="36" t="n"/>
      <c r="N11" s="36" t="n"/>
      <c r="O11" s="36" t="n"/>
      <c r="P11" s="36" t="n"/>
      <c r="Q11" s="36" t="n"/>
      <c r="R11" s="36" t="n"/>
      <c r="S11" s="36" t="n"/>
      <c r="T11" s="36" t="n"/>
      <c r="U11" s="36" t="n"/>
      <c r="V11" s="36" t="n"/>
      <c r="W11" s="36" t="n"/>
      <c r="X11" s="36" t="n"/>
      <c r="Y11" s="36" t="n"/>
      <c r="Z11" s="36" t="n"/>
      <c r="AA11" s="36" t="n"/>
      <c r="AB11" s="36" t="n"/>
      <c r="AC11" s="36" t="n"/>
      <c r="AD11" s="36" t="n"/>
    </row>
    <row r="12" ht="15.75" customHeight="1">
      <c r="A12" s="37" t="n"/>
      <c r="B12" s="109" t="n"/>
      <c r="C12" s="316" t="inlineStr">
        <is>
          <t>GBP/USD 1-Year Forward Exchange Rate</t>
        </is>
      </c>
      <c r="D12" s="126" t="n"/>
      <c r="E12" s="126" t="n"/>
      <c r="F12" s="321" t="n">
        <v>1.46</v>
      </c>
      <c r="G12" s="39" t="n"/>
      <c r="H12" s="36" t="n"/>
      <c r="I12" s="36" t="n"/>
      <c r="J12" s="36" t="n"/>
      <c r="K12" s="36" t="n"/>
      <c r="L12" s="36" t="n"/>
      <c r="M12" s="36" t="n"/>
      <c r="N12" s="36" t="n"/>
      <c r="O12" s="36" t="n"/>
      <c r="P12" s="36" t="n"/>
      <c r="Q12" s="36" t="n"/>
      <c r="R12" s="36" t="n"/>
      <c r="S12" s="36" t="n"/>
      <c r="T12" s="36" t="n"/>
      <c r="U12" s="36" t="n"/>
      <c r="V12" s="36" t="n"/>
      <c r="W12" s="36" t="n"/>
      <c r="X12" s="36" t="n"/>
      <c r="Y12" s="36" t="n"/>
      <c r="Z12" s="36" t="n"/>
      <c r="AA12" s="36" t="n"/>
      <c r="AB12" s="36" t="n"/>
      <c r="AC12" s="36" t="n"/>
      <c r="AD12" s="36" t="n"/>
    </row>
    <row r="13" ht="15.75" customHeight="1">
      <c r="A13" s="37" t="n"/>
      <c r="B13" s="109" t="n"/>
      <c r="C13" s="323" t="inlineStr">
        <is>
          <t>Options</t>
        </is>
      </c>
      <c r="D13" s="36" t="n"/>
      <c r="E13" s="36" t="n"/>
      <c r="F13" s="123" t="n"/>
      <c r="G13" s="39" t="n"/>
      <c r="H13" s="36" t="n"/>
      <c r="I13" s="36" t="n"/>
      <c r="J13" s="36" t="n"/>
      <c r="K13" s="36" t="n"/>
      <c r="L13" s="36" t="n"/>
      <c r="M13" s="36" t="n"/>
      <c r="N13" s="36" t="n"/>
      <c r="O13" s="36" t="n"/>
      <c r="P13" s="36" t="n"/>
      <c r="Q13" s="36" t="n"/>
      <c r="R13" s="36" t="n"/>
      <c r="S13" s="36" t="n"/>
      <c r="T13" s="36" t="n"/>
      <c r="U13" s="36" t="n"/>
      <c r="V13" s="36" t="n"/>
      <c r="W13" s="36" t="n"/>
      <c r="X13" s="36" t="n"/>
      <c r="Y13" s="36" t="n"/>
      <c r="Z13" s="36" t="n"/>
      <c r="AA13" s="36" t="n"/>
      <c r="AB13" s="36" t="n"/>
      <c r="AC13" s="36" t="n"/>
      <c r="AD13" s="36" t="n"/>
    </row>
    <row r="14" ht="15.75" customHeight="1">
      <c r="A14" s="37" t="n"/>
      <c r="B14" s="109" t="n"/>
      <c r="C14" s="327" t="inlineStr">
        <is>
          <t>GBP/USD Put Strike Price</t>
        </is>
      </c>
      <c r="D14" s="121" t="n"/>
      <c r="E14" s="121" t="n"/>
      <c r="F14" s="328" t="n">
        <v>1.46</v>
      </c>
      <c r="G14" s="39" t="n"/>
      <c r="H14" s="36" t="n"/>
      <c r="I14" s="36" t="n"/>
      <c r="J14" s="36" t="n"/>
      <c r="K14" s="36" t="n"/>
      <c r="L14" s="36" t="n"/>
      <c r="M14" s="36" t="n"/>
      <c r="N14" s="36" t="n"/>
      <c r="O14" s="36" t="n"/>
      <c r="P14" s="36" t="n"/>
      <c r="Q14" s="36" t="n"/>
      <c r="R14" s="36" t="n"/>
      <c r="S14" s="36" t="n"/>
      <c r="T14" s="36" t="n"/>
      <c r="U14" s="36" t="n"/>
      <c r="V14" s="36" t="n"/>
      <c r="W14" s="36" t="n"/>
      <c r="X14" s="36" t="n"/>
      <c r="Y14" s="36" t="n"/>
      <c r="Z14" s="36" t="n"/>
      <c r="AA14" s="36" t="n"/>
      <c r="AB14" s="36" t="n"/>
      <c r="AC14" s="36" t="n"/>
      <c r="AD14" s="36" t="n"/>
    </row>
    <row r="15" ht="15.75" customHeight="1" thickBot="1">
      <c r="A15" s="37" t="n"/>
      <c r="B15" s="109" t="n"/>
      <c r="C15" s="329" t="inlineStr">
        <is>
          <t>GBP/USD Put Price</t>
        </is>
      </c>
      <c r="D15" s="118" t="n"/>
      <c r="E15" s="118" t="n"/>
      <c r="F15" s="330" t="n">
        <v>0.02</v>
      </c>
      <c r="G15" s="39" t="n"/>
      <c r="H15" s="98" t="n"/>
      <c r="I15" s="36" t="n"/>
      <c r="J15" s="98" t="n"/>
      <c r="K15" s="98" t="n"/>
      <c r="L15" s="98" t="n"/>
      <c r="M15" s="98" t="n"/>
      <c r="N15" s="36" t="n"/>
      <c r="O15" s="36" t="n"/>
      <c r="P15" s="36" t="n"/>
      <c r="Q15" s="36" t="n"/>
      <c r="R15" s="36" t="n"/>
      <c r="S15" s="36" t="n"/>
      <c r="T15" s="36" t="n"/>
      <c r="U15" s="36" t="n"/>
      <c r="V15" s="36" t="n"/>
      <c r="W15" s="36" t="n"/>
      <c r="X15" s="36" t="n"/>
      <c r="Y15" s="36" t="n"/>
      <c r="Z15" s="36" t="n"/>
      <c r="AA15" s="36" t="n"/>
      <c r="AB15" s="36" t="n"/>
      <c r="AC15" s="36" t="n"/>
      <c r="AD15" s="36" t="n"/>
    </row>
    <row r="16" ht="15.75" customHeight="1" thickTop="1">
      <c r="A16" s="37" t="n"/>
      <c r="B16" s="36" t="n"/>
      <c r="C16" s="90" t="n"/>
      <c r="D16" s="90" t="n"/>
      <c r="E16" s="90" t="n"/>
      <c r="F16" s="90" t="n"/>
      <c r="G16" s="331" t="n"/>
      <c r="H16" s="331" t="n"/>
      <c r="I16" s="115" t="n"/>
      <c r="J16" s="114" t="n"/>
      <c r="K16" s="98" t="n"/>
      <c r="L16" s="36" t="n"/>
      <c r="M16" s="36" t="n"/>
      <c r="N16" s="36" t="n"/>
      <c r="O16" s="36" t="n"/>
      <c r="P16" s="36" t="n"/>
      <c r="Q16" s="36" t="n"/>
      <c r="R16" s="36" t="n"/>
      <c r="S16" s="36" t="n"/>
      <c r="T16" s="36" t="n"/>
      <c r="U16" s="36" t="n"/>
      <c r="V16" s="36" t="n"/>
      <c r="W16" s="36" t="n"/>
      <c r="X16" s="36" t="n"/>
      <c r="Y16" s="36" t="n"/>
      <c r="Z16" s="36" t="n"/>
      <c r="AA16" s="36" t="n"/>
      <c r="AB16" s="36" t="n"/>
      <c r="AC16" s="36" t="n"/>
      <c r="AD16" s="36" t="n"/>
    </row>
    <row r="17" ht="15.75" customHeight="1">
      <c r="A17" s="37" t="n"/>
      <c r="B17" s="109" t="n"/>
      <c r="C17" s="332" t="inlineStr">
        <is>
          <t>1. Forward Hedge</t>
        </is>
      </c>
      <c r="D17" s="333" t="n"/>
      <c r="E17" s="333" t="n"/>
      <c r="F17" s="333" t="n"/>
      <c r="G17" s="333" t="n"/>
      <c r="H17" s="333" t="n"/>
      <c r="I17" s="333" t="n"/>
      <c r="J17" s="334" t="n"/>
      <c r="K17" s="39" t="n"/>
      <c r="L17" s="36" t="n"/>
      <c r="M17" s="36" t="n"/>
      <c r="N17" s="36" t="n"/>
      <c r="O17" s="36" t="n"/>
      <c r="P17" s="36" t="n"/>
      <c r="Q17" s="36" t="n"/>
      <c r="R17" s="36" t="n"/>
      <c r="S17" s="36" t="n"/>
      <c r="T17" s="36" t="n"/>
      <c r="U17" s="36" t="n"/>
      <c r="V17" s="36" t="n"/>
      <c r="W17" s="36" t="n"/>
      <c r="X17" s="36" t="n"/>
      <c r="Y17" s="36" t="n"/>
      <c r="Z17" s="36" t="n"/>
      <c r="AA17" s="36" t="n"/>
      <c r="AB17" s="36" t="n"/>
      <c r="AC17" s="36" t="n"/>
      <c r="AD17" s="36" t="n"/>
    </row>
    <row r="18" ht="15.75" customHeight="1">
      <c r="A18" s="37" t="n"/>
      <c r="B18" s="109" t="n"/>
      <c r="C18" s="335" t="inlineStr">
        <is>
          <t>[a] Sell GBP/USD 1-Year Forward</t>
        </is>
      </c>
      <c r="D18" s="336" t="n"/>
      <c r="E18" s="337" t="n"/>
      <c r="F18" s="338">
        <f>F6*for_GBPUSD</f>
        <v/>
      </c>
      <c r="G18" s="339" t="inlineStr">
        <is>
          <t xml:space="preserve">&lt;-- LOCKED IN: in one year we will have this amount </t>
        </is>
      </c>
      <c r="H18" s="336" t="n"/>
      <c r="I18" s="336" t="n"/>
      <c r="J18" s="340" t="n"/>
      <c r="K18" s="39" t="n"/>
      <c r="L18" s="36" t="n"/>
      <c r="M18" s="36" t="n"/>
      <c r="N18" s="36" t="n"/>
      <c r="O18" s="36" t="n"/>
      <c r="P18" s="36" t="n"/>
      <c r="Q18" s="36" t="n"/>
      <c r="R18" s="36" t="n"/>
      <c r="S18" s="36" t="n"/>
      <c r="T18" s="36" t="n"/>
      <c r="U18" s="36" t="n"/>
      <c r="V18" s="36" t="n"/>
      <c r="W18" s="36" t="n"/>
      <c r="X18" s="36" t="n"/>
      <c r="Y18" s="36" t="n"/>
      <c r="Z18" s="36" t="n"/>
      <c r="AA18" s="36" t="n"/>
      <c r="AB18" s="36" t="n"/>
      <c r="AC18" s="36" t="n"/>
      <c r="AD18" s="36" t="n"/>
    </row>
    <row r="19" ht="15.75" customHeight="1">
      <c r="A19" s="37" t="n"/>
      <c r="B19" s="36" t="n"/>
      <c r="C19" s="90" t="n"/>
      <c r="D19" s="90" t="n"/>
      <c r="E19" s="90" t="n"/>
      <c r="F19" s="90" t="n"/>
      <c r="G19" s="341" t="n"/>
      <c r="H19" s="90" t="n"/>
      <c r="I19" s="90" t="n"/>
      <c r="J19" s="90" t="n"/>
      <c r="K19" s="36" t="n"/>
      <c r="L19" s="36" t="n"/>
      <c r="M19" s="36" t="n"/>
      <c r="N19" s="36" t="n"/>
      <c r="O19" s="36" t="n"/>
      <c r="P19" s="36" t="n"/>
      <c r="Q19" s="36" t="n"/>
      <c r="R19" s="36" t="n"/>
      <c r="S19" s="36" t="n"/>
      <c r="T19" s="36" t="n"/>
      <c r="U19" s="36" t="n"/>
      <c r="V19" s="36" t="n"/>
      <c r="W19" s="36" t="n"/>
      <c r="X19" s="36" t="n"/>
      <c r="Y19" s="36" t="n"/>
      <c r="Z19" s="36" t="n"/>
      <c r="AA19" s="36" t="n"/>
      <c r="AB19" s="36" t="n"/>
      <c r="AC19" s="36" t="n"/>
      <c r="AD19" s="36" t="n"/>
    </row>
    <row r="20" ht="15.75" customHeight="1">
      <c r="A20" s="37" t="n"/>
      <c r="B20" s="109" t="n"/>
      <c r="C20" s="342" t="inlineStr">
        <is>
          <t>2. Money Market Hedge</t>
        </is>
      </c>
      <c r="D20" s="333" t="n"/>
      <c r="E20" s="333" t="n"/>
      <c r="F20" s="333" t="n"/>
      <c r="G20" s="333" t="n"/>
      <c r="H20" s="333" t="n"/>
      <c r="I20" s="333" t="n"/>
      <c r="J20" s="334" t="n"/>
      <c r="K20" s="39" t="n"/>
      <c r="L20" s="36" t="n"/>
      <c r="M20" s="36" t="n"/>
      <c r="N20" s="36" t="n"/>
      <c r="O20" s="36" t="n"/>
      <c r="P20" s="36" t="n"/>
      <c r="Q20" s="36" t="n"/>
      <c r="R20" s="36" t="n"/>
      <c r="S20" s="36" t="n"/>
      <c r="T20" s="36" t="n"/>
      <c r="U20" s="36" t="n"/>
      <c r="V20" s="36" t="n"/>
      <c r="W20" s="36" t="n"/>
      <c r="X20" s="36" t="n"/>
      <c r="Y20" s="36" t="n"/>
      <c r="Z20" s="36" t="n"/>
      <c r="AA20" s="36" t="n"/>
      <c r="AB20" s="36" t="n"/>
      <c r="AC20" s="36" t="n"/>
      <c r="AD20" s="36" t="n"/>
    </row>
    <row r="21" ht="15.75" customHeight="1">
      <c r="A21" s="37" t="n"/>
      <c r="B21" s="109" t="n"/>
      <c r="C21" s="343" t="inlineStr">
        <is>
          <t>[a] Borrow the discounted present value of the foreign receivable</t>
        </is>
      </c>
      <c r="D21" s="313" t="n"/>
      <c r="E21" s="314" t="n"/>
      <c r="F21" s="344">
        <f>F6/(1+F10)</f>
        <v/>
      </c>
      <c r="G21" s="97" t="n"/>
      <c r="H21" s="313" t="n"/>
      <c r="I21" s="313" t="n"/>
      <c r="J21" s="345" t="n"/>
      <c r="K21" s="39" t="n"/>
      <c r="L21" s="36" t="n"/>
      <c r="M21" s="36" t="n"/>
      <c r="N21" s="36" t="n"/>
      <c r="O21" s="36" t="n"/>
      <c r="P21" s="36" t="n"/>
      <c r="Q21" s="36" t="n"/>
      <c r="R21" s="36" t="n"/>
      <c r="S21" s="36" t="n"/>
      <c r="T21" s="36" t="n"/>
      <c r="U21" s="36" t="n"/>
      <c r="V21" s="36" t="n"/>
      <c r="W21" s="36" t="n"/>
      <c r="X21" s="36" t="n"/>
      <c r="Y21" s="36" t="n"/>
      <c r="Z21" s="36" t="n"/>
      <c r="AA21" s="36" t="n"/>
      <c r="AB21" s="36" t="n"/>
      <c r="AC21" s="36" t="n"/>
      <c r="AD21" s="36" t="n"/>
    </row>
    <row r="22" ht="15.75" customHeight="1">
      <c r="A22" s="37" t="n"/>
      <c r="B22" s="109" t="n"/>
      <c r="C22" s="343" t="inlineStr">
        <is>
          <t>[b] Convert [a] into domestic at the current spot exchange</t>
        </is>
      </c>
      <c r="D22" s="313" t="n"/>
      <c r="E22" s="314" t="n"/>
      <c r="F22" s="346">
        <f>F21*F7</f>
        <v/>
      </c>
      <c r="G22" s="97" t="n"/>
      <c r="H22" s="313" t="n"/>
      <c r="I22" s="313" t="n"/>
      <c r="J22" s="345" t="n"/>
      <c r="K22" s="39" t="n"/>
      <c r="L22" s="36" t="n"/>
      <c r="M22" s="36" t="n"/>
      <c r="N22" s="36" t="n"/>
      <c r="O22" s="36" t="n"/>
      <c r="P22" s="36" t="n"/>
      <c r="Q22" s="36" t="n"/>
      <c r="R22" s="36" t="n"/>
      <c r="S22" s="36" t="n"/>
      <c r="T22" s="36" t="n"/>
      <c r="U22" s="36" t="n"/>
      <c r="V22" s="36" t="n"/>
      <c r="W22" s="36" t="n"/>
      <c r="X22" s="36" t="n"/>
      <c r="Y22" s="36" t="n"/>
      <c r="Z22" s="36" t="n"/>
      <c r="AA22" s="36" t="n"/>
      <c r="AB22" s="36" t="n"/>
      <c r="AC22" s="36" t="n"/>
      <c r="AD22" s="36" t="n"/>
    </row>
    <row r="23" ht="15.75" customHeight="1">
      <c r="A23" s="37" t="n"/>
      <c r="B23" s="109" t="n"/>
      <c r="C23" s="343" t="inlineStr">
        <is>
          <t>[c] Invest [b] at the prevailing domestic interest rate</t>
        </is>
      </c>
      <c r="D23" s="313" t="n"/>
      <c r="E23" s="314" t="n"/>
      <c r="F23" s="346">
        <f>F22*(1+F9)</f>
        <v/>
      </c>
      <c r="G23" s="97" t="n"/>
      <c r="H23" s="313" t="n"/>
      <c r="I23" s="313" t="n"/>
      <c r="J23" s="345" t="n"/>
      <c r="K23" s="39" t="n"/>
      <c r="L23" s="36" t="n"/>
      <c r="M23" s="36" t="n"/>
      <c r="N23" s="36" t="n"/>
      <c r="O23" s="36" t="n"/>
      <c r="P23" s="36" t="n"/>
      <c r="Q23" s="36" t="n"/>
      <c r="R23" s="36" t="n"/>
      <c r="S23" s="36" t="n"/>
      <c r="T23" s="36" t="n"/>
      <c r="U23" s="36" t="n"/>
      <c r="V23" s="36" t="n"/>
      <c r="W23" s="36" t="n"/>
      <c r="X23" s="36" t="n"/>
      <c r="Y23" s="36" t="n"/>
      <c r="Z23" s="36" t="n"/>
      <c r="AA23" s="36" t="n"/>
      <c r="AB23" s="36" t="n"/>
      <c r="AC23" s="36" t="n"/>
      <c r="AD23" s="36" t="n"/>
    </row>
    <row r="24" ht="15.75" customHeight="1">
      <c r="A24" s="37" t="n"/>
      <c r="B24" s="109" t="n"/>
      <c r="C24" s="96" t="n"/>
      <c r="D24" s="107" t="n"/>
      <c r="E24" s="107" t="n"/>
      <c r="F24" s="338">
        <f>F23</f>
        <v/>
      </c>
      <c r="G24" s="339" t="inlineStr">
        <is>
          <t xml:space="preserve">&lt;-- LOCKED IN: in one year we will have this amount </t>
        </is>
      </c>
      <c r="H24" s="336" t="n"/>
      <c r="I24" s="336" t="n"/>
      <c r="J24" s="340" t="n"/>
      <c r="K24" s="39" t="n"/>
      <c r="L24" s="36" t="n"/>
      <c r="M24" s="36" t="n"/>
      <c r="N24" s="36" t="n"/>
      <c r="O24" s="36" t="n"/>
      <c r="P24" s="36" t="n"/>
      <c r="Q24" s="36" t="n"/>
      <c r="R24" s="36" t="n"/>
      <c r="S24" s="36" t="n"/>
      <c r="T24" s="36" t="n"/>
      <c r="U24" s="36" t="n"/>
      <c r="V24" s="36" t="n"/>
      <c r="W24" s="36" t="n"/>
      <c r="X24" s="36" t="n"/>
      <c r="Y24" s="36" t="n"/>
      <c r="Z24" s="36" t="n"/>
      <c r="AA24" s="36" t="n"/>
      <c r="AB24" s="36" t="n"/>
      <c r="AC24" s="36" t="n"/>
      <c r="AD24" s="36" t="n"/>
    </row>
    <row r="25" ht="15.75" customHeight="1">
      <c r="A25" s="37" t="n"/>
      <c r="B25" s="36" t="n"/>
      <c r="C25" s="90" t="n"/>
      <c r="D25" s="90" t="n"/>
      <c r="E25" s="90" t="n"/>
      <c r="F25" s="90" t="n"/>
      <c r="G25" s="341" t="n"/>
      <c r="H25" s="90" t="n"/>
      <c r="I25" s="90" t="n"/>
      <c r="J25" s="90" t="n"/>
      <c r="K25" s="36" t="n"/>
      <c r="L25" s="36" t="n"/>
      <c r="M25" s="36" t="n"/>
      <c r="N25" s="36" t="n"/>
      <c r="O25" s="36" t="n"/>
      <c r="P25" s="36" t="n"/>
      <c r="Q25" s="36" t="n"/>
      <c r="R25" s="36" t="n"/>
      <c r="S25" s="36" t="n"/>
      <c r="T25" s="36" t="n"/>
      <c r="U25" s="36" t="n"/>
      <c r="V25" s="36" t="n"/>
      <c r="W25" s="36" t="n"/>
      <c r="X25" s="36" t="n"/>
      <c r="Y25" s="36" t="n"/>
      <c r="Z25" s="36" t="n"/>
      <c r="AA25" s="36" t="n"/>
      <c r="AB25" s="36" t="n"/>
      <c r="AC25" s="36" t="n"/>
      <c r="AD25" s="36" t="n"/>
    </row>
    <row r="26" ht="15.75" customHeight="1">
      <c r="A26" s="37" t="n"/>
      <c r="B26" s="109" t="n"/>
      <c r="C26" s="342" t="inlineStr">
        <is>
          <t>3. Option Hedge</t>
        </is>
      </c>
      <c r="D26" s="333" t="n"/>
      <c r="E26" s="333" t="n"/>
      <c r="F26" s="333" t="n"/>
      <c r="G26" s="333" t="n"/>
      <c r="H26" s="333" t="n"/>
      <c r="I26" s="333" t="n"/>
      <c r="J26" s="334" t="n"/>
      <c r="K26" s="39" t="n"/>
      <c r="L26" s="36" t="n"/>
      <c r="M26" s="36" t="n"/>
      <c r="N26" s="36" t="n"/>
      <c r="O26" s="36" t="n"/>
      <c r="P26" s="36" t="n"/>
      <c r="Q26" s="36" t="n"/>
      <c r="R26" s="36" t="n"/>
      <c r="S26" s="36" t="n"/>
      <c r="T26" s="36" t="n"/>
      <c r="U26" s="36" t="n"/>
      <c r="V26" s="36" t="n"/>
      <c r="W26" s="36" t="n"/>
      <c r="X26" s="36" t="n"/>
      <c r="Y26" s="36" t="n"/>
      <c r="Z26" s="36" t="n"/>
      <c r="AA26" s="36" t="n"/>
      <c r="AB26" s="36" t="n"/>
      <c r="AC26" s="36" t="n"/>
      <c r="AD26" s="36" t="n"/>
    </row>
    <row r="27" ht="15.75" customHeight="1">
      <c r="A27" s="37" t="n"/>
      <c r="B27" s="109" t="n"/>
      <c r="C27" s="343" t="inlineStr">
        <is>
          <t>[a] Buy puts</t>
        </is>
      </c>
      <c r="D27" s="313" t="n"/>
      <c r="E27" s="314" t="n"/>
      <c r="F27" s="346">
        <f>-put_price*recievable</f>
        <v/>
      </c>
      <c r="G27" s="347">
        <f>_xlfn.FORMULATEXT(F27)</f>
        <v/>
      </c>
      <c r="H27" s="36" t="n"/>
      <c r="I27" s="36" t="n"/>
      <c r="J27" s="97" t="n"/>
      <c r="K27" s="39" t="n"/>
      <c r="L27" s="36" t="n"/>
      <c r="M27" s="36" t="n"/>
      <c r="N27" s="36" t="n"/>
      <c r="O27" s="36" t="n"/>
      <c r="P27" s="36" t="n"/>
      <c r="Q27" s="36" t="n"/>
      <c r="R27" s="36" t="n"/>
      <c r="S27" s="36" t="n"/>
      <c r="T27" s="36" t="n"/>
      <c r="U27" s="36" t="n"/>
      <c r="V27" s="36" t="n"/>
      <c r="W27" s="36" t="n"/>
      <c r="X27" s="36" t="n"/>
      <c r="Y27" s="36" t="n"/>
      <c r="Z27" s="36" t="n"/>
      <c r="AA27" s="36" t="n"/>
      <c r="AB27" s="36" t="n"/>
      <c r="AC27" s="36" t="n"/>
      <c r="AD27" s="36" t="n"/>
    </row>
    <row r="28" ht="15.75" customHeight="1">
      <c r="A28" s="37" t="n"/>
      <c r="B28" s="109" t="n"/>
      <c r="C28" s="343" t="inlineStr">
        <is>
          <t>[b] Determine 1-year future value equivalent of [a]</t>
        </is>
      </c>
      <c r="D28" s="313" t="n"/>
      <c r="E28" s="314" t="n"/>
      <c r="F28" s="346">
        <f>F27*(1+F9)</f>
        <v/>
      </c>
      <c r="G28" s="98" t="n"/>
      <c r="H28" s="36" t="n"/>
      <c r="I28" s="36" t="n"/>
      <c r="J28" s="97" t="n"/>
      <c r="K28" s="39" t="n"/>
      <c r="L28" s="36" t="n"/>
      <c r="M28" s="36" t="n"/>
      <c r="N28" s="36" t="n"/>
      <c r="O28" s="36" t="n"/>
      <c r="P28" s="36" t="n"/>
      <c r="Q28" s="36" t="n"/>
      <c r="R28" s="36" t="n"/>
      <c r="S28" s="36" t="n"/>
      <c r="T28" s="36" t="n"/>
      <c r="U28" s="36" t="n"/>
      <c r="V28" s="36" t="n"/>
      <c r="W28" s="36" t="n"/>
      <c r="X28" s="36" t="n"/>
      <c r="Y28" s="36" t="n"/>
      <c r="Z28" s="36" t="n"/>
      <c r="AA28" s="36" t="n"/>
      <c r="AB28" s="36" t="n"/>
      <c r="AC28" s="36" t="n"/>
      <c r="AD28" s="36" t="n"/>
    </row>
    <row r="29" ht="15.75" customHeight="1">
      <c r="A29" s="37" t="n"/>
      <c r="B29" s="109" t="n"/>
      <c r="C29" s="96" t="n"/>
      <c r="D29" s="95" t="n"/>
      <c r="E29" s="95" t="n"/>
      <c r="F29" s="348">
        <f>MIN(G33:G45)</f>
        <v/>
      </c>
      <c r="G29" s="339" t="inlineStr">
        <is>
          <t>&lt;-- LOWEST: variable amount depends on where GBP/USD spot ends up in 1 year</t>
        </is>
      </c>
      <c r="H29" s="336" t="n"/>
      <c r="I29" s="336" t="n"/>
      <c r="J29" s="340" t="n"/>
      <c r="K29" s="39" t="n"/>
      <c r="L29" s="36" t="n"/>
      <c r="M29" s="36" t="n"/>
      <c r="N29" s="36" t="n"/>
      <c r="O29" s="36" t="n"/>
      <c r="P29" s="36" t="n"/>
      <c r="Q29" s="36" t="n"/>
      <c r="R29" s="36" t="n"/>
      <c r="S29" s="36" t="n"/>
      <c r="T29" s="36" t="n"/>
      <c r="U29" s="36" t="n"/>
      <c r="V29" s="36" t="n"/>
      <c r="W29" s="36" t="n"/>
      <c r="X29" s="36" t="n"/>
      <c r="Y29" s="36" t="n"/>
      <c r="Z29" s="36" t="n"/>
      <c r="AA29" s="36" t="n"/>
      <c r="AB29" s="36" t="n"/>
      <c r="AC29" s="36" t="n"/>
      <c r="AD29" s="36" t="n"/>
    </row>
    <row r="30" ht="15.75" customHeight="1">
      <c r="A30" s="37" t="n"/>
      <c r="B30" s="36" t="n"/>
      <c r="C30" s="38" t="n"/>
      <c r="D30" s="90" t="n"/>
      <c r="E30" s="90" t="n"/>
      <c r="F30" s="90" t="n"/>
      <c r="G30" s="341" t="n"/>
      <c r="H30" s="38" t="n"/>
      <c r="I30" s="38" t="n"/>
      <c r="J30" s="38" t="n"/>
      <c r="K30" s="36" t="n"/>
      <c r="L30" s="36" t="n"/>
      <c r="M30" s="36" t="n"/>
      <c r="N30" s="36" t="n"/>
      <c r="O30" s="36" t="n"/>
      <c r="P30" s="36" t="n"/>
      <c r="Q30" s="36" t="n"/>
      <c r="R30" s="36" t="n"/>
      <c r="S30" s="36" t="n"/>
      <c r="T30" s="36" t="n"/>
      <c r="U30" s="36" t="n"/>
      <c r="V30" s="36" t="n"/>
      <c r="W30" s="36" t="n"/>
      <c r="X30" s="36" t="n"/>
      <c r="Y30" s="36" t="n"/>
      <c r="Z30" s="36" t="n"/>
      <c r="AA30" s="36" t="n"/>
      <c r="AB30" s="36" t="n"/>
      <c r="AC30" s="36" t="n"/>
      <c r="AD30" s="36" t="n"/>
    </row>
    <row r="31" ht="15.75" customHeight="1">
      <c r="A31" s="37" t="n"/>
      <c r="B31" s="109" t="n"/>
      <c r="C31" s="349" t="inlineStr">
        <is>
          <t>GBP/USD
Spot Exchange Rate
(scenarios in 1 year)</t>
        </is>
      </c>
      <c r="D31" s="350" t="inlineStr">
        <is>
          <t>In one year, we receive</t>
        </is>
      </c>
      <c r="E31" s="351" t="n"/>
      <c r="F31" s="351" t="n"/>
      <c r="G31" s="352" t="n"/>
      <c r="H31" s="353" t="inlineStr">
        <is>
          <t>Hedge Profit (Loss) vs. No Hedge</t>
        </is>
      </c>
      <c r="I31" s="351" t="n"/>
      <c r="J31" s="352" t="n"/>
      <c r="K31" s="350" t="inlineStr">
        <is>
          <t>Winner</t>
        </is>
      </c>
      <c r="L31" s="352" t="n"/>
      <c r="M31" s="39" t="n"/>
      <c r="N31" s="36" t="n"/>
      <c r="O31" s="36" t="n"/>
      <c r="P31" s="36" t="n"/>
      <c r="Q31" s="36" t="n"/>
      <c r="R31" s="36" t="n"/>
      <c r="S31" s="36" t="n"/>
      <c r="T31" s="36" t="n"/>
      <c r="U31" s="36" t="n"/>
      <c r="V31" s="36" t="n"/>
      <c r="W31" s="36" t="n"/>
      <c r="X31" s="36" t="n"/>
      <c r="Y31" s="36" t="n"/>
      <c r="Z31" s="36" t="n"/>
      <c r="AA31" s="36" t="n"/>
      <c r="AB31" s="36" t="n"/>
      <c r="AC31" s="36" t="n"/>
      <c r="AD31" s="36" t="n"/>
    </row>
    <row r="32" ht="15.75" customHeight="1" thickBot="1">
      <c r="A32" s="37" t="n"/>
      <c r="B32" s="109" t="n"/>
      <c r="C32" s="354" t="n"/>
      <c r="D32" s="75" t="inlineStr">
        <is>
          <t>0. No Hedge</t>
        </is>
      </c>
      <c r="E32" s="81" t="inlineStr">
        <is>
          <t>1. Forward Hedge</t>
        </is>
      </c>
      <c r="F32" s="80" t="inlineStr">
        <is>
          <t>2. Money Market Hedge</t>
        </is>
      </c>
      <c r="G32" s="355" t="inlineStr">
        <is>
          <t>3. Option Hedge</t>
        </is>
      </c>
      <c r="H32" s="356" t="inlineStr">
        <is>
          <t>1. Forward Hedge
(F - St) x Notional Value</t>
        </is>
      </c>
      <c r="I32" s="77" t="inlineStr">
        <is>
          <t>2. Money Market Hedge</t>
        </is>
      </c>
      <c r="J32" s="357" t="inlineStr">
        <is>
          <t>3. Option Hedge</t>
        </is>
      </c>
      <c r="K32" s="75" t="inlineStr">
        <is>
          <t>of Hedge / No Hedge</t>
        </is>
      </c>
      <c r="L32" s="74" t="inlineStr">
        <is>
          <t>of Hedges</t>
        </is>
      </c>
      <c r="M32" s="39" t="n"/>
      <c r="N32" s="36" t="n"/>
      <c r="O32" s="36" t="n"/>
      <c r="P32" s="36" t="n"/>
      <c r="Q32" s="36" t="n"/>
      <c r="R32" s="36" t="n"/>
      <c r="S32" s="36" t="n"/>
      <c r="T32" s="36" t="n"/>
      <c r="U32" s="36" t="n"/>
      <c r="V32" s="36" t="n"/>
      <c r="W32" s="36" t="n"/>
      <c r="X32" s="36" t="n"/>
      <c r="Y32" s="36" t="n"/>
      <c r="Z32" s="36" t="n"/>
      <c r="AA32" s="36" t="n"/>
      <c r="AB32" s="36" t="n"/>
      <c r="AC32" s="36" t="n"/>
      <c r="AD32" s="36" t="n"/>
    </row>
    <row r="33" ht="15.75" customHeight="1" thickBot="1">
      <c r="A33" s="51" t="n"/>
      <c r="B33" s="358" t="inlineStr">
        <is>
          <t>Future Spot Price</t>
        </is>
      </c>
      <c r="C33" s="359">
        <f>C34-0.01</f>
        <v/>
      </c>
      <c r="D33" s="360">
        <f>C33*$F$6</f>
        <v/>
      </c>
      <c r="E33" s="361">
        <f>$D33+($F$12-C33)*$F$6</f>
        <v/>
      </c>
      <c r="F33" s="362">
        <f>$F$24</f>
        <v/>
      </c>
      <c r="G33" s="363">
        <f>hedge_no+J33</f>
        <v/>
      </c>
      <c r="H33" s="360">
        <f>($F$12-C33)*$F$6</f>
        <v/>
      </c>
      <c r="I33" s="361">
        <f>$F$24-D33</f>
        <v/>
      </c>
      <c r="J33" s="364">
        <f>fv_put_outlay+MAX(0,(x_put-gbpusd_1y_scenario)*recievable)</f>
        <v/>
      </c>
      <c r="K33" s="365">
        <f>IF(E33= MAX(D33,E33,F33,G33),$E$32,IF(F33= MAX(D33,E33,F33,G33),$F$32,IF(G33= MAX(D33,E33,F33,G33),$G$32,$D$32)))</f>
        <v/>
      </c>
      <c r="L33" s="366">
        <f>IF(E33= MAX(E33,F33,G33),$E$32,IF(F33= MAX(E33,F33,G33),$F$32,$G$32))</f>
        <v/>
      </c>
      <c r="M33" s="367" t="inlineStr">
        <is>
          <t>&lt;-- Worse (GBP depreciates)</t>
        </is>
      </c>
      <c r="N33" s="36" t="n"/>
      <c r="O33" s="36" t="n"/>
      <c r="P33" s="36" t="n"/>
      <c r="Q33" s="36" t="n"/>
      <c r="R33" s="36" t="n"/>
      <c r="S33" s="36" t="n"/>
      <c r="T33" s="36" t="n"/>
      <c r="U33" s="36" t="n"/>
      <c r="V33" s="36" t="n"/>
      <c r="W33" s="36" t="n"/>
      <c r="X33" s="36" t="n"/>
      <c r="Y33" s="36" t="n"/>
      <c r="Z33" s="36" t="n"/>
      <c r="AA33" s="36" t="n"/>
      <c r="AB33" s="36" t="n"/>
      <c r="AC33" s="36" t="n"/>
      <c r="AD33" s="36" t="n"/>
    </row>
    <row r="34" ht="15.75" customHeight="1" thickBot="1">
      <c r="A34" s="51" t="n"/>
      <c r="B34" s="368" t="n"/>
      <c r="C34" s="369">
        <f>C35-0.01</f>
        <v/>
      </c>
      <c r="D34" s="370">
        <f>C34*$F$6</f>
        <v/>
      </c>
      <c r="E34" s="371">
        <f>$D34+($F$12-C34)*$F$6</f>
        <v/>
      </c>
      <c r="F34" s="372">
        <f>$F$24</f>
        <v/>
      </c>
      <c r="G34" s="373">
        <f>$D34+J34</f>
        <v/>
      </c>
      <c r="H34" s="370">
        <f>($F$12-C34)*$F$6</f>
        <v/>
      </c>
      <c r="I34" s="371">
        <f>$F$24-D34</f>
        <v/>
      </c>
      <c r="J34" s="364">
        <f>fv_put_outlay+MAX(0,(x_put-gbpusd_1y_scenario)*recievable)</f>
        <v/>
      </c>
      <c r="K34" s="374">
        <f>IF(E34= MAX(D34,E34,F34,G34),$E$32,IF(F34= MAX(D34,E34,F34,G34),$F$32,IF(G34= MAX(D34,E34,F34,G34),$G$32,$D$32)))</f>
        <v/>
      </c>
      <c r="L34" s="375">
        <f>IF(E34= MAX(E34,F34,G34),$E$32,IF(F34= MAX(E34,F34,G34),$F$32,$G$32))</f>
        <v/>
      </c>
      <c r="M34" s="63" t="n"/>
      <c r="N34" s="36" t="n"/>
      <c r="O34" s="36" t="n"/>
      <c r="P34" s="36" t="n"/>
      <c r="Q34" s="36" t="n"/>
      <c r="R34" s="36" t="n"/>
      <c r="S34" s="36" t="n"/>
      <c r="T34" s="36" t="n"/>
      <c r="U34" s="36" t="n"/>
      <c r="V34" s="36" t="n"/>
      <c r="W34" s="36" t="n"/>
      <c r="X34" s="36" t="n"/>
      <c r="Y34" s="36" t="n"/>
      <c r="Z34" s="36" t="n"/>
      <c r="AA34" s="36" t="n"/>
      <c r="AB34" s="36" t="n"/>
      <c r="AC34" s="36" t="n"/>
      <c r="AD34" s="36" t="n"/>
    </row>
    <row r="35" ht="15.75" customHeight="1" thickBot="1">
      <c r="A35" s="51" t="n"/>
      <c r="B35" s="368" t="n"/>
      <c r="C35" s="369">
        <f>C36-0.01</f>
        <v/>
      </c>
      <c r="D35" s="370">
        <f>C35*$F$6</f>
        <v/>
      </c>
      <c r="E35" s="371">
        <f>$D35+($F$12-C35)*$F$6</f>
        <v/>
      </c>
      <c r="F35" s="372">
        <f>$F$24</f>
        <v/>
      </c>
      <c r="G35" s="373">
        <f>$D35+J35</f>
        <v/>
      </c>
      <c r="H35" s="370">
        <f>($F$12-C35)*$F$6</f>
        <v/>
      </c>
      <c r="I35" s="371">
        <f>$F$24-D35</f>
        <v/>
      </c>
      <c r="J35" s="364">
        <f>fv_put_outlay+MAX(0,(x_put-gbpusd_1y_scenario)*recievable)</f>
        <v/>
      </c>
      <c r="K35" s="374">
        <f>IF(E35= MAX(D35,E35,F35,G35),$E$32,IF(F35= MAX(D35,E35,F35,G35),$F$32,IF(G35= MAX(D35,E35,F35,G35),$G$32,$D$32)))</f>
        <v/>
      </c>
      <c r="L35" s="375">
        <f>IF(E35= MAX(E35,F35,G35),$E$32,IF(F35= MAX(E35,F35,G35),$F$32,$G$32))</f>
        <v/>
      </c>
      <c r="M35" s="39" t="n"/>
      <c r="N35" s="36" t="n"/>
      <c r="O35" s="36" t="n"/>
      <c r="P35" s="36" t="n"/>
      <c r="Q35" s="36" t="n"/>
      <c r="R35" s="36" t="n"/>
      <c r="S35" s="36" t="n"/>
      <c r="T35" s="36" t="n"/>
      <c r="U35" s="36" t="n"/>
      <c r="V35" s="36" t="n"/>
      <c r="W35" s="36" t="n"/>
      <c r="X35" s="36" t="n"/>
      <c r="Y35" s="36" t="n"/>
      <c r="Z35" s="36" t="n"/>
      <c r="AA35" s="36" t="n"/>
      <c r="AB35" s="36" t="n"/>
      <c r="AC35" s="36" t="n"/>
      <c r="AD35" s="36" t="n"/>
    </row>
    <row r="36" ht="15.75" customHeight="1" thickBot="1">
      <c r="A36" s="51" t="n"/>
      <c r="B36" s="368" t="n"/>
      <c r="C36" s="369">
        <f>C37-0.01</f>
        <v/>
      </c>
      <c r="D36" s="370">
        <f>C36*$F$6</f>
        <v/>
      </c>
      <c r="E36" s="371">
        <f>$D36+($F$12-C36)*$F$6</f>
        <v/>
      </c>
      <c r="F36" s="372">
        <f>$F$24</f>
        <v/>
      </c>
      <c r="G36" s="373">
        <f>$D36+J36</f>
        <v/>
      </c>
      <c r="H36" s="370">
        <f>($F$12-C36)*$F$6</f>
        <v/>
      </c>
      <c r="I36" s="371">
        <f>$F$24-D36</f>
        <v/>
      </c>
      <c r="J36" s="364">
        <f>fv_put_outlay+MAX(0,(x_put-gbpusd_1y_scenario)*recievable)</f>
        <v/>
      </c>
      <c r="K36" s="374">
        <f>IF(E36= MAX(D36,E36,F36,G36),$E$32,IF(F36= MAX(D36,E36,F36,G36),$F$32,IF(G36= MAX(D36,E36,F36,G36),$G$32,$D$32)))</f>
        <v/>
      </c>
      <c r="L36" s="375">
        <f>IF(E36= MAX(E36,F36,G36),$E$32,IF(F36= MAX(E36,F36,G36),$F$32,$G$32))</f>
        <v/>
      </c>
      <c r="M36" s="39" t="n"/>
      <c r="N36" s="36" t="n"/>
      <c r="O36" s="36" t="n"/>
      <c r="P36" s="36" t="n"/>
      <c r="Q36" s="36" t="n"/>
      <c r="R36" s="36" t="n"/>
      <c r="S36" s="36" t="n"/>
      <c r="T36" s="36" t="n"/>
      <c r="U36" s="36" t="n"/>
      <c r="V36" s="36" t="n"/>
      <c r="W36" s="36" t="n"/>
      <c r="X36" s="36" t="n"/>
      <c r="Y36" s="36" t="n"/>
      <c r="Z36" s="36" t="n"/>
      <c r="AA36" s="36" t="n"/>
      <c r="AB36" s="36" t="n"/>
      <c r="AC36" s="36" t="n"/>
      <c r="AD36" s="36" t="n"/>
    </row>
    <row r="37" ht="23" customHeight="1" thickBot="1">
      <c r="A37" s="51" t="n"/>
      <c r="B37" s="368" t="n"/>
      <c r="C37" s="369">
        <f>C38-0.01</f>
        <v/>
      </c>
      <c r="D37" s="370">
        <f>C37*$F$6</f>
        <v/>
      </c>
      <c r="E37" s="371">
        <f>$D37+($F$12-C37)*$F$6</f>
        <v/>
      </c>
      <c r="F37" s="372">
        <f>$F$24</f>
        <v/>
      </c>
      <c r="G37" s="373">
        <f>$D37+J37</f>
        <v/>
      </c>
      <c r="H37" s="370">
        <f>($F$12-C37)*$F$6</f>
        <v/>
      </c>
      <c r="I37" s="371">
        <f>$F$24-D37</f>
        <v/>
      </c>
      <c r="J37" s="364">
        <f>fv_put_outlay+MAX(0,(x_put-gbpusd_1y_scenario)*recievable)</f>
        <v/>
      </c>
      <c r="K37" s="374">
        <f>IF(E37= MAX(D37,E37,F37,G37),$E$32,IF(F37= MAX(D37,E37,F37,G37),$F$32,IF(G37= MAX(D37,E37,F37,G37),$G$32,$D$32)))</f>
        <v/>
      </c>
      <c r="L37" s="375">
        <f>IF(E37= MAX(E37,F37,G37),$E$32,IF(F37= MAX(E37,F37,G37),$F$32,$G$32))</f>
        <v/>
      </c>
      <c r="M37" s="39" t="n"/>
      <c r="N37" s="36" t="n"/>
      <c r="O37" s="36" t="n"/>
      <c r="P37" s="36" t="n"/>
      <c r="Q37" s="36" t="n"/>
      <c r="R37" s="36" t="n"/>
      <c r="S37" s="36" t="n"/>
      <c r="T37" s="36" t="n"/>
      <c r="U37" s="36" t="n"/>
      <c r="V37" s="36" t="n"/>
      <c r="W37" s="36" t="n"/>
      <c r="X37" s="36" t="n"/>
      <c r="Y37" s="36" t="n"/>
      <c r="Z37" s="36" t="n"/>
      <c r="AA37" s="36" t="n"/>
      <c r="AB37" s="36" t="n"/>
      <c r="AC37" s="36" t="n"/>
      <c r="AD37" s="36" t="n"/>
    </row>
    <row r="38" ht="23" customHeight="1" thickBot="1">
      <c r="A38" s="51" t="n"/>
      <c r="B38" s="368" t="n"/>
      <c r="C38" s="369">
        <f>C39-0.01</f>
        <v/>
      </c>
      <c r="D38" s="370">
        <f>C38*$F$6</f>
        <v/>
      </c>
      <c r="E38" s="371">
        <f>$D38+($F$12-C38)*$F$6</f>
        <v/>
      </c>
      <c r="F38" s="372">
        <f>$F$24</f>
        <v/>
      </c>
      <c r="G38" s="373">
        <f>$D38+J38</f>
        <v/>
      </c>
      <c r="H38" s="370">
        <f>($F$12-C38)*$F$6</f>
        <v/>
      </c>
      <c r="I38" s="371">
        <f>$F$24-D38</f>
        <v/>
      </c>
      <c r="J38" s="364">
        <f>fv_put_outlay+MAX(0,(x_put-gbpusd_1y_scenario)*recievable)</f>
        <v/>
      </c>
      <c r="K38" s="374">
        <f>IF(E38= MAX(D38,E38,F38,G38),$E$32,IF(F38= MAX(D38,E38,F38,G38),$F$32,IF(G38= MAX(D38,E38,F38,G38),$G$32,$D$32)))</f>
        <v/>
      </c>
      <c r="L38" s="375">
        <f>IF(E38= MAX(E38,F38,G38),$E$32,IF(F38= MAX(E38,F38,G38),$F$32,$G$32))</f>
        <v/>
      </c>
      <c r="M38" s="39" t="n"/>
      <c r="N38" s="36" t="n"/>
      <c r="O38" s="36" t="n"/>
      <c r="P38" s="36" t="n"/>
      <c r="Q38" s="36" t="n"/>
      <c r="R38" s="36" t="n"/>
      <c r="S38" s="36" t="n"/>
      <c r="T38" s="36" t="n"/>
      <c r="U38" s="36" t="n"/>
      <c r="V38" s="36" t="n"/>
      <c r="W38" s="36" t="n"/>
      <c r="X38" s="36" t="n"/>
      <c r="Y38" s="36" t="n"/>
      <c r="Z38" s="36" t="n"/>
      <c r="AA38" s="36" t="n"/>
      <c r="AB38" s="36" t="n"/>
      <c r="AC38" s="36" t="n"/>
      <c r="AD38" s="36" t="n"/>
    </row>
    <row r="39" ht="23" customHeight="1" thickBot="1">
      <c r="A39" s="51" t="n"/>
      <c r="B39" s="368" t="n"/>
      <c r="C39" s="376" t="n">
        <v>1.46</v>
      </c>
      <c r="D39" s="370">
        <f>C39*$F$6</f>
        <v/>
      </c>
      <c r="E39" s="371">
        <f>$D39+($F$12-C39)*$F$6</f>
        <v/>
      </c>
      <c r="F39" s="372">
        <f>$F$24</f>
        <v/>
      </c>
      <c r="G39" s="373">
        <f>$D39+J39</f>
        <v/>
      </c>
      <c r="H39" s="370">
        <f>($F$12-C39)*$F$6</f>
        <v/>
      </c>
      <c r="I39" s="371">
        <f>$F$24-D39</f>
        <v/>
      </c>
      <c r="J39" s="364">
        <f>fv_put_outlay+MAX(0,(x_put-gbpusd_1y_scenario)*recievable)</f>
        <v/>
      </c>
      <c r="K39" s="374">
        <f>IF(E39= MAX(D39,E39,F39,G39),$E$32,IF(F39= MAX(D39,E39,F39,G39),$F$32,IF(G39= MAX(D39,E39,F39,G39),$G$32,$D$32)))</f>
        <v/>
      </c>
      <c r="L39" s="375">
        <f>IF(E39= MAX(E39,F39,G39),$E$32,IF(F39= MAX(E39,F39,G39),$F$32,$G$32))</f>
        <v/>
      </c>
      <c r="M39" s="367" t="inlineStr">
        <is>
          <t>&lt;-- baseline</t>
        </is>
      </c>
      <c r="N39" s="36" t="n"/>
      <c r="O39" s="36" t="n"/>
      <c r="P39" s="36" t="n"/>
      <c r="Q39" s="36" t="n"/>
      <c r="R39" s="36" t="n"/>
      <c r="S39" s="36" t="n"/>
      <c r="T39" s="36" t="n"/>
      <c r="U39" s="36" t="n"/>
      <c r="V39" s="36" t="n"/>
      <c r="W39" s="36" t="n"/>
      <c r="X39" s="36" t="n"/>
      <c r="Y39" s="36" t="n"/>
      <c r="Z39" s="36" t="n"/>
      <c r="AA39" s="36" t="n"/>
      <c r="AB39" s="36" t="n"/>
      <c r="AC39" s="36" t="n"/>
      <c r="AD39" s="36" t="n"/>
    </row>
    <row r="40" ht="23" customHeight="1" thickBot="1">
      <c r="A40" s="51" t="n"/>
      <c r="B40" s="368" t="n"/>
      <c r="C40" s="369">
        <f>C39+0.01</f>
        <v/>
      </c>
      <c r="D40" s="370">
        <f>C40*$F$6</f>
        <v/>
      </c>
      <c r="E40" s="371">
        <f>$D40+($F$12-C40)*$F$6</f>
        <v/>
      </c>
      <c r="F40" s="372">
        <f>$F$24</f>
        <v/>
      </c>
      <c r="G40" s="373">
        <f>$D40+J40</f>
        <v/>
      </c>
      <c r="H40" s="370">
        <f>($F$12-C40)*$F$6</f>
        <v/>
      </c>
      <c r="I40" s="371">
        <f>$F$24-D40</f>
        <v/>
      </c>
      <c r="J40" s="364">
        <f>fv_put_outlay+MAX(0,(x_put-gbpusd_1y_scenario)*recievable)</f>
        <v/>
      </c>
      <c r="K40" s="374">
        <f>IF(E40= MAX(D40,E40,F40,G40),$E$32,IF(F40= MAX(D40,E40,F40,G40),$F$32,IF(G40= MAX(D40,E40,F40,G40),$G$32,$D$32)))</f>
        <v/>
      </c>
      <c r="L40" s="375">
        <f>IF(E40= MAX(E40,F40,G40),$E$32,IF(F40= MAX(E40,F40,G40),$F$32,$G$32))</f>
        <v/>
      </c>
      <c r="M40" s="39" t="n"/>
      <c r="N40" s="36" t="n"/>
      <c r="O40" s="36" t="n"/>
      <c r="P40" s="36" t="n"/>
      <c r="Q40" s="36" t="n"/>
      <c r="R40" s="36" t="n"/>
      <c r="S40" s="36" t="n"/>
      <c r="T40" s="36" t="n"/>
      <c r="U40" s="36" t="n"/>
      <c r="V40" s="36" t="n"/>
      <c r="W40" s="36" t="n"/>
      <c r="X40" s="36" t="n"/>
      <c r="Y40" s="36" t="n"/>
      <c r="Z40" s="36" t="n"/>
      <c r="AA40" s="36" t="n"/>
      <c r="AB40" s="36" t="n"/>
      <c r="AC40" s="36" t="n"/>
      <c r="AD40" s="36" t="n"/>
    </row>
    <row r="41" ht="23" customHeight="1" thickBot="1">
      <c r="A41" s="51" t="n"/>
      <c r="B41" s="368" t="n"/>
      <c r="C41" s="369">
        <f>C40+0.01</f>
        <v/>
      </c>
      <c r="D41" s="370">
        <f>C41*$F$6</f>
        <v/>
      </c>
      <c r="E41" s="371">
        <f>$D41+($F$12-C41)*$F$6</f>
        <v/>
      </c>
      <c r="F41" s="372">
        <f>$F$24</f>
        <v/>
      </c>
      <c r="G41" s="373">
        <f>$D41+J41</f>
        <v/>
      </c>
      <c r="H41" s="370">
        <f>($F$12-C41)*$F$6</f>
        <v/>
      </c>
      <c r="I41" s="371">
        <f>$F$24-D41</f>
        <v/>
      </c>
      <c r="J41" s="364">
        <f>fv_put_outlay+MAX(0,(x_put-gbpusd_1y_scenario)*recievable)</f>
        <v/>
      </c>
      <c r="K41" s="374">
        <f>IF(E41= MAX(D41,E41,F41,G41),$E$32,IF(F41= MAX(D41,E41,F41,G41),$F$32,IF(G41= MAX(D41,E41,F41,G41),$G$32,$D$32)))</f>
        <v/>
      </c>
      <c r="L41" s="375">
        <f>IF(E41= MAX(E41,F41,G41),$E$32,IF(F41= MAX(E41,F41,G41),$F$32,$G$32))</f>
        <v/>
      </c>
      <c r="M41" s="39" t="n"/>
      <c r="N41" s="36" t="n"/>
      <c r="O41" s="36" t="n"/>
      <c r="P41" s="36" t="n"/>
      <c r="Q41" s="36" t="n"/>
      <c r="R41" s="36" t="n"/>
      <c r="S41" s="36" t="n"/>
      <c r="T41" s="36" t="n"/>
      <c r="U41" s="36" t="n"/>
      <c r="V41" s="36" t="n"/>
      <c r="W41" s="36" t="n"/>
      <c r="X41" s="36" t="n"/>
      <c r="Y41" s="36" t="n"/>
      <c r="Z41" s="36" t="n"/>
      <c r="AA41" s="36" t="n"/>
      <c r="AB41" s="36" t="n"/>
      <c r="AC41" s="36" t="n"/>
      <c r="AD41" s="36" t="n"/>
    </row>
    <row r="42" ht="23" customHeight="1" thickBot="1">
      <c r="A42" s="51" t="n"/>
      <c r="B42" s="368" t="n"/>
      <c r="C42" s="369">
        <f>C41+0.01</f>
        <v/>
      </c>
      <c r="D42" s="370">
        <f>C42*$F$6</f>
        <v/>
      </c>
      <c r="E42" s="371">
        <f>$D42+($F$12-C42)*$F$6</f>
        <v/>
      </c>
      <c r="F42" s="372">
        <f>$F$24</f>
        <v/>
      </c>
      <c r="G42" s="373">
        <f>$D42+J42</f>
        <v/>
      </c>
      <c r="H42" s="370">
        <f>($F$12-C42)*$F$6</f>
        <v/>
      </c>
      <c r="I42" s="371">
        <f>$F$24-D42</f>
        <v/>
      </c>
      <c r="J42" s="364">
        <f>fv_put_outlay+MAX(0,(x_put-gbpusd_1y_scenario)*recievable)</f>
        <v/>
      </c>
      <c r="K42" s="374">
        <f>IF(E42= MAX(D42,E42,F42,G42),$E$32,IF(F42= MAX(D42,E42,F42,G42),$F$32,IF(G42= MAX(D42,E42,F42,G42),$G$32,$D$32)))</f>
        <v/>
      </c>
      <c r="L42" s="377">
        <f>IF(E42= MAX(E42,F42,G42),$E$32,IF(F42= MAX(E42,F42,G42),$F$32,$G$32))</f>
        <v/>
      </c>
      <c r="M42" s="39" t="n"/>
      <c r="N42" s="36" t="n"/>
      <c r="O42" s="36" t="n"/>
      <c r="P42" s="36" t="n"/>
      <c r="Q42" s="36" t="n"/>
      <c r="R42" s="36" t="n"/>
      <c r="S42" s="36" t="n"/>
      <c r="T42" s="36" t="n"/>
      <c r="U42" s="36" t="n"/>
      <c r="V42" s="36" t="n"/>
      <c r="W42" s="36" t="n"/>
      <c r="X42" s="36" t="n"/>
      <c r="Y42" s="36" t="n"/>
      <c r="Z42" s="36" t="n"/>
      <c r="AA42" s="36" t="n"/>
      <c r="AB42" s="36" t="n"/>
      <c r="AC42" s="36" t="n"/>
      <c r="AD42" s="36" t="n"/>
    </row>
    <row r="43" ht="23" customHeight="1" thickBot="1">
      <c r="A43" s="51" t="n"/>
      <c r="B43" s="368" t="n"/>
      <c r="C43" s="369">
        <f>C42+0.01</f>
        <v/>
      </c>
      <c r="D43" s="370">
        <f>C43*$F$6</f>
        <v/>
      </c>
      <c r="E43" s="371">
        <f>$D43+($F$12-C43)*$F$6</f>
        <v/>
      </c>
      <c r="F43" s="372">
        <f>$F$24</f>
        <v/>
      </c>
      <c r="G43" s="373">
        <f>$D43+J43</f>
        <v/>
      </c>
      <c r="H43" s="370">
        <f>($F$12-C43)*$F$6</f>
        <v/>
      </c>
      <c r="I43" s="371">
        <f>$F$24-D43</f>
        <v/>
      </c>
      <c r="J43" s="364">
        <f>fv_put_outlay+MAX(0,(x_put-gbpusd_1y_scenario)*recievable)</f>
        <v/>
      </c>
      <c r="K43" s="374">
        <f>IF(E43= MAX(D43,E43,F43,G43),$E$32,IF(F43= MAX(D43,E43,F43,G43),$F$32,IF(G43= MAX(D43,E43,F43,G43),$G$32,$D$32)))</f>
        <v/>
      </c>
      <c r="L43" s="377">
        <f>IF(E43= MAX(E43,F43,G43),$E$32,IF(F43= MAX(E43,F43,G43),$F$32,$G$32))</f>
        <v/>
      </c>
      <c r="M43" s="39" t="n"/>
      <c r="N43" s="36" t="n"/>
      <c r="O43" s="36" t="n"/>
      <c r="P43" s="36" t="n"/>
      <c r="Q43" s="36" t="n"/>
      <c r="R43" s="36" t="n"/>
      <c r="S43" s="36" t="n"/>
      <c r="T43" s="36" t="n"/>
      <c r="U43" s="36" t="n"/>
      <c r="V43" s="36" t="n"/>
      <c r="W43" s="36" t="n"/>
      <c r="X43" s="36" t="n"/>
      <c r="Y43" s="36" t="n"/>
      <c r="Z43" s="36" t="n"/>
      <c r="AA43" s="36" t="n"/>
      <c r="AB43" s="36" t="n"/>
      <c r="AC43" s="36" t="n"/>
      <c r="AD43" s="36" t="n"/>
    </row>
    <row r="44" ht="23" customHeight="1" thickBot="1">
      <c r="A44" s="51" t="n"/>
      <c r="B44" s="368" t="n"/>
      <c r="C44" s="369">
        <f>C43+0.01</f>
        <v/>
      </c>
      <c r="D44" s="370">
        <f>C44*$F$6</f>
        <v/>
      </c>
      <c r="E44" s="371">
        <f>$D44+($F$12-C44)*$F$6</f>
        <v/>
      </c>
      <c r="F44" s="372">
        <f>$F$24</f>
        <v/>
      </c>
      <c r="G44" s="373">
        <f>$D44+J44</f>
        <v/>
      </c>
      <c r="H44" s="370">
        <f>($F$12-C44)*$F$6</f>
        <v/>
      </c>
      <c r="I44" s="371">
        <f>$F$24-D44</f>
        <v/>
      </c>
      <c r="J44" s="364">
        <f>fv_put_outlay+MAX(0,(x_put-gbpusd_1y_scenario)*recievable)</f>
        <v/>
      </c>
      <c r="K44" s="374">
        <f>IF(E44= MAX(D44,E44,F44,G44),$E$32,IF(F44= MAX(D44,E44,F44,G44),$F$32,IF(G44= MAX(D44,E44,F44,G44),$G$32,$D$32)))</f>
        <v/>
      </c>
      <c r="L44" s="377">
        <f>IF(E44= MAX(E44,F44,G44),$E$32,IF(F44= MAX(E44,F44,G44),$F$32,$G$32))</f>
        <v/>
      </c>
      <c r="M44" s="39" t="n"/>
      <c r="N44" s="36" t="n"/>
      <c r="O44" s="36" t="n"/>
      <c r="P44" s="36" t="n"/>
      <c r="Q44" s="36" t="n"/>
      <c r="R44" s="36" t="n"/>
      <c r="S44" s="36" t="n"/>
      <c r="T44" s="36" t="n"/>
      <c r="U44" s="36" t="n"/>
      <c r="V44" s="36" t="n"/>
      <c r="W44" s="36" t="n"/>
      <c r="X44" s="36" t="n"/>
      <c r="Y44" s="36" t="n"/>
      <c r="Z44" s="36" t="n"/>
      <c r="AA44" s="36" t="n"/>
      <c r="AB44" s="36" t="n"/>
      <c r="AC44" s="36" t="n"/>
      <c r="AD44" s="36" t="n"/>
    </row>
    <row r="45" ht="23" customHeight="1" thickBot="1">
      <c r="A45" s="51" t="n"/>
      <c r="B45" s="378" t="n"/>
      <c r="C45" s="379">
        <f>C44+0.01</f>
        <v/>
      </c>
      <c r="D45" s="380">
        <f>C45*$F$6</f>
        <v/>
      </c>
      <c r="E45" s="381">
        <f>$D45+($F$12-C45)*$F$6</f>
        <v/>
      </c>
      <c r="F45" s="382">
        <f>$F$24</f>
        <v/>
      </c>
      <c r="G45" s="383">
        <f>$D45+J45</f>
        <v/>
      </c>
      <c r="H45" s="380">
        <f>($F$12-C45)*$F$6</f>
        <v/>
      </c>
      <c r="I45" s="381">
        <f>$F$24-D45</f>
        <v/>
      </c>
      <c r="J45" s="364">
        <f>fv_put_outlay+MAX(0,(x_put-gbpusd_1y_scenario)*recievable)</f>
        <v/>
      </c>
      <c r="K45" s="384">
        <f>IF(E45= MAX(D45,E45,F45,G45),$E$32,IF(F45= MAX(D45,E45,F45,G45),$F$32,IF(G45= MAX(D45,E45,F45,G45),$G$32,$D$32)))</f>
        <v/>
      </c>
      <c r="L45" s="385">
        <f>IF(E45= MAX(E45,F45,G45),$E$32,IF(F45= MAX(E45,F45,G45),$F$32,$G$32))</f>
        <v/>
      </c>
      <c r="M45" s="367" t="inlineStr">
        <is>
          <t>&lt;-- Better (GBP appreciates)</t>
        </is>
      </c>
      <c r="N45" s="36" t="n"/>
      <c r="O45" s="36" t="n"/>
      <c r="P45" s="36" t="n"/>
      <c r="Q45" s="36" t="n"/>
      <c r="R45" s="36" t="n"/>
      <c r="S45" s="36" t="n"/>
      <c r="T45" s="36" t="n"/>
      <c r="U45" s="36" t="n"/>
      <c r="V45" s="36" t="n"/>
      <c r="W45" s="36" t="n"/>
      <c r="X45" s="36" t="n"/>
      <c r="Y45" s="36" t="n"/>
      <c r="Z45" s="36" t="n"/>
      <c r="AA45" s="36" t="n"/>
      <c r="AB45" s="36" t="n"/>
      <c r="AC45" s="36" t="n"/>
      <c r="AD45" s="36" t="n"/>
    </row>
    <row r="46" ht="22.5" customHeight="1">
      <c r="A46" s="37" t="n"/>
      <c r="B46" s="36" t="n"/>
      <c r="C46" s="38" t="n"/>
      <c r="D46" s="38" t="n"/>
      <c r="E46" s="38" t="n"/>
      <c r="F46" s="38" t="n"/>
      <c r="G46" s="38" t="n"/>
      <c r="H46" s="38" t="n"/>
      <c r="I46" s="38" t="n"/>
      <c r="J46" s="38" t="n"/>
      <c r="K46" s="38" t="n"/>
      <c r="L46" s="38" t="n"/>
      <c r="M46" s="36" t="n"/>
      <c r="N46" s="36" t="n"/>
      <c r="O46" s="36" t="n"/>
      <c r="P46" s="36" t="n"/>
      <c r="Q46" s="36" t="n"/>
      <c r="R46" s="36" t="n"/>
      <c r="S46" s="36" t="n"/>
      <c r="T46" s="36" t="n"/>
      <c r="U46" s="36" t="n"/>
      <c r="V46" s="36" t="n"/>
      <c r="W46" s="36" t="n"/>
      <c r="X46" s="36" t="n"/>
      <c r="Y46" s="36" t="n"/>
      <c r="Z46" s="36" t="n"/>
      <c r="AA46" s="36" t="n"/>
      <c r="AB46" s="36" t="n"/>
      <c r="AC46" s="36" t="n"/>
      <c r="AD46" s="36" t="n"/>
    </row>
    <row r="47" ht="22.5" customHeight="1">
      <c r="A47" s="37" t="n"/>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c r="AA47" s="36" t="n"/>
      <c r="AB47" s="36" t="n"/>
      <c r="AC47" s="36" t="n"/>
      <c r="AD47" s="36" t="n"/>
    </row>
    <row r="48" ht="22.5" customHeight="1">
      <c r="A48" s="37" t="n"/>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36" t="n"/>
      <c r="AD48" s="36" t="n"/>
    </row>
    <row r="49" ht="22.5" customHeight="1">
      <c r="A49" s="37"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c r="AC49" s="36" t="n"/>
      <c r="AD49" s="36" t="n"/>
    </row>
    <row r="50" ht="22.5" customHeight="1">
      <c r="A50" s="37"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c r="AA50" s="36" t="n"/>
      <c r="AB50" s="36" t="n"/>
      <c r="AC50" s="36" t="n"/>
      <c r="AD50" s="36" t="n"/>
    </row>
    <row r="51" ht="22.5" customHeight="1">
      <c r="A51" s="37"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c r="AA51" s="36" t="n"/>
      <c r="AB51" s="36" t="n"/>
      <c r="AC51" s="36" t="n"/>
      <c r="AD51" s="36" t="n"/>
    </row>
    <row r="52" ht="22.5" customHeight="1">
      <c r="A52" s="37"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c r="AA52" s="36" t="n"/>
      <c r="AB52" s="36" t="n"/>
      <c r="AC52" s="36" t="n"/>
      <c r="AD52" s="36" t="n"/>
    </row>
    <row r="53" ht="22.5" customHeight="1">
      <c r="A53" s="37"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c r="AA53" s="36" t="n"/>
      <c r="AB53" s="36" t="n"/>
      <c r="AC53" s="36" t="n"/>
      <c r="AD53" s="36" t="n"/>
    </row>
    <row r="54" ht="22.5" customHeight="1">
      <c r="A54" s="37"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c r="AA54" s="36" t="n"/>
      <c r="AB54" s="36" t="n"/>
      <c r="AC54" s="36" t="n"/>
      <c r="AD54" s="36" t="n"/>
    </row>
    <row r="55" ht="22.5" customHeight="1">
      <c r="A55" s="37" t="n"/>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c r="AA55" s="36" t="n"/>
      <c r="AB55" s="36" t="n"/>
      <c r="AC55" s="36" t="n"/>
      <c r="AD55" s="36" t="n"/>
    </row>
    <row r="56" ht="22.5" customHeight="1">
      <c r="A56" s="37" t="n"/>
      <c r="B56" s="36"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c r="AA56" s="36" t="n"/>
      <c r="AB56" s="36" t="n"/>
      <c r="AC56" s="36" t="n"/>
      <c r="AD56" s="36" t="n"/>
    </row>
    <row r="57" ht="22.5" customHeight="1">
      <c r="A57" s="37" t="n"/>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c r="AC57" s="36" t="n"/>
      <c r="AD57" s="36" t="n"/>
    </row>
    <row r="58" ht="22.5" customHeight="1">
      <c r="A58" s="37" t="n"/>
      <c r="B58" s="36"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c r="AA58" s="36" t="n"/>
      <c r="AB58" s="36" t="n"/>
      <c r="AC58" s="36" t="n"/>
      <c r="AD58" s="36" t="n"/>
    </row>
    <row r="59" ht="22.5" customHeight="1">
      <c r="A59" s="37" t="n"/>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c r="AA59" s="36" t="n"/>
      <c r="AB59" s="36" t="n"/>
      <c r="AC59" s="36" t="n"/>
      <c r="AD59" s="36" t="n"/>
    </row>
    <row r="60" ht="22.5" customHeight="1">
      <c r="A60" s="37" t="n"/>
      <c r="B60" s="36"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c r="AA60" s="36" t="n"/>
      <c r="AB60" s="36" t="n"/>
      <c r="AC60" s="36" t="n"/>
      <c r="AD60" s="36" t="n"/>
    </row>
    <row r="61" ht="22.5" customHeight="1">
      <c r="A61" s="37" t="n"/>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c r="AA61" s="36" t="n"/>
      <c r="AB61" s="36" t="n"/>
      <c r="AC61" s="36" t="n"/>
      <c r="AD61" s="36" t="n"/>
    </row>
    <row r="62" ht="22.5" customHeight="1">
      <c r="A62" s="37" t="n"/>
      <c r="B62" s="36"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c r="AA62" s="36" t="n"/>
      <c r="AB62" s="36" t="n"/>
      <c r="AC62" s="36" t="n"/>
      <c r="AD62" s="36" t="n"/>
    </row>
    <row r="63" ht="22.5" customHeight="1">
      <c r="A63" s="37" t="n"/>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c r="AA63" s="36" t="n"/>
      <c r="AB63" s="36" t="n"/>
      <c r="AC63" s="36" t="n"/>
      <c r="AD63" s="36" t="n"/>
    </row>
    <row r="64" ht="22.5" customHeight="1">
      <c r="A64" s="37" t="n"/>
      <c r="B64" s="36"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c r="AA64" s="36" t="n"/>
      <c r="AB64" s="36" t="n"/>
      <c r="AC64" s="36" t="n"/>
      <c r="AD64" s="36" t="n"/>
    </row>
    <row r="65" ht="22.5" customHeight="1">
      <c r="A65" s="37" t="n"/>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c r="AA65" s="36" t="n"/>
      <c r="AB65" s="36" t="n"/>
      <c r="AC65" s="36" t="n"/>
      <c r="AD65" s="36" t="n"/>
    </row>
    <row r="66" ht="22.5" customHeight="1">
      <c r="A66" s="37" t="n"/>
      <c r="B66" s="36"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c r="AA66" s="36" t="n"/>
      <c r="AB66" s="36" t="n"/>
      <c r="AC66" s="36" t="n"/>
      <c r="AD66" s="36" t="n"/>
    </row>
    <row r="67" ht="22.5" customHeight="1">
      <c r="A67" s="37" t="n"/>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c r="AA67" s="36" t="n"/>
      <c r="AB67" s="36" t="n"/>
      <c r="AC67" s="36" t="n"/>
      <c r="AD67" s="36" t="n"/>
    </row>
    <row r="68" ht="22.5" customHeight="1">
      <c r="A68" s="37" t="n"/>
      <c r="B68" s="36"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c r="AC68" s="36" t="n"/>
      <c r="AD68" s="36" t="n"/>
    </row>
    <row r="69" ht="22.5" customHeight="1">
      <c r="A69" s="37" t="n"/>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c r="AA69" s="36" t="n"/>
      <c r="AB69" s="36" t="n"/>
      <c r="AC69" s="36" t="n"/>
      <c r="AD69" s="36" t="n"/>
    </row>
    <row r="70" ht="22.5" customHeight="1">
      <c r="A70" s="37" t="n"/>
      <c r="B70" s="36"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c r="AA70" s="36" t="n"/>
      <c r="AB70" s="36" t="n"/>
      <c r="AC70" s="36" t="n"/>
      <c r="AD70" s="36" t="n"/>
    </row>
    <row r="71" ht="22.5" customHeight="1">
      <c r="A71" s="37" t="n"/>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c r="AA71" s="36" t="n"/>
      <c r="AB71" s="36" t="n"/>
      <c r="AC71" s="36" t="n"/>
      <c r="AD71" s="36" t="n"/>
    </row>
    <row r="72" ht="22.5" customHeight="1">
      <c r="A72" s="37" t="n"/>
      <c r="B72" s="36"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c r="AA72" s="36" t="n"/>
      <c r="AB72" s="36" t="n"/>
      <c r="AC72" s="36" t="n"/>
      <c r="AD72" s="36" t="n"/>
    </row>
    <row r="73" ht="22.5" customHeight="1">
      <c r="A73" s="37" t="n"/>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c r="AC73" s="36" t="n"/>
      <c r="AD73" s="36" t="n"/>
    </row>
    <row r="74" ht="22.5" customHeight="1">
      <c r="A74" s="37" t="n"/>
      <c r="B74" s="36"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c r="AA74" s="36" t="n"/>
      <c r="AB74" s="36" t="n"/>
      <c r="AC74" s="36" t="n"/>
      <c r="AD74" s="36" t="n"/>
    </row>
    <row r="75" ht="22.5" customHeight="1">
      <c r="A75" s="37" t="n"/>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c r="AA75" s="36" t="n"/>
      <c r="AB75" s="36" t="n"/>
      <c r="AC75" s="36" t="n"/>
      <c r="AD75" s="36" t="n"/>
    </row>
    <row r="76" ht="22.5" customHeight="1">
      <c r="A76" s="37"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c r="AA76" s="36" t="n"/>
      <c r="AB76" s="36" t="n"/>
      <c r="AC76" s="36" t="n"/>
      <c r="AD76" s="36" t="n"/>
    </row>
    <row r="77" ht="22.5" customHeight="1">
      <c r="A77" s="37"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c r="AA77" s="36" t="n"/>
      <c r="AB77" s="36" t="n"/>
      <c r="AC77" s="36" t="n"/>
      <c r="AD77" s="36" t="n"/>
    </row>
    <row r="78" ht="22.5" customHeight="1">
      <c r="A78" s="37"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c r="AA78" s="36" t="n"/>
      <c r="AB78" s="36" t="n"/>
      <c r="AC78" s="36" t="n"/>
      <c r="AD78" s="36" t="n"/>
    </row>
    <row r="79" ht="22.5" customHeight="1">
      <c r="A79" s="37"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c r="AA79" s="36" t="n"/>
      <c r="AB79" s="36" t="n"/>
      <c r="AC79" s="36" t="n"/>
      <c r="AD79" s="36" t="n"/>
    </row>
    <row r="80" ht="22.5" customHeight="1">
      <c r="A80" s="37"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c r="AA80" s="36" t="n"/>
      <c r="AB80" s="36" t="n"/>
      <c r="AC80" s="36" t="n"/>
      <c r="AD80" s="36" t="n"/>
    </row>
    <row r="81" ht="22.5" customHeight="1">
      <c r="A81" s="37"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c r="AA81" s="36" t="n"/>
      <c r="AB81" s="36" t="n"/>
      <c r="AC81" s="36" t="n"/>
      <c r="AD81" s="36" t="n"/>
    </row>
    <row r="82" ht="22.5" customHeight="1">
      <c r="A82" s="37"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c r="AA82" s="36" t="n"/>
      <c r="AB82" s="36" t="n"/>
      <c r="AC82" s="36" t="n"/>
      <c r="AD82" s="36" t="n"/>
    </row>
    <row r="83" ht="22.5" customHeight="1">
      <c r="A83" s="37"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c r="AA83" s="36" t="n"/>
      <c r="AB83" s="36" t="n"/>
      <c r="AC83" s="36" t="n"/>
      <c r="AD83" s="36" t="n"/>
    </row>
    <row r="84" ht="22.5" customHeight="1">
      <c r="A84" s="37"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c r="AA84" s="36" t="n"/>
      <c r="AB84" s="36" t="n"/>
      <c r="AC84" s="36" t="n"/>
      <c r="AD84" s="36" t="n"/>
    </row>
    <row r="85" ht="22.5" customHeight="1">
      <c r="A85" s="37"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c r="AA85" s="36" t="n"/>
      <c r="AB85" s="36" t="n"/>
      <c r="AC85" s="36" t="n"/>
      <c r="AD85" s="36" t="n"/>
    </row>
    <row r="86" ht="22.5" customHeight="1">
      <c r="A86" s="37"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c r="AA86" s="36" t="n"/>
      <c r="AB86" s="36" t="n"/>
      <c r="AC86" s="36" t="n"/>
      <c r="AD86" s="36" t="n"/>
    </row>
    <row r="87" ht="22.5" customHeight="1">
      <c r="A87" s="37" t="n"/>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c r="AA87" s="36" t="n"/>
      <c r="AB87" s="36" t="n"/>
      <c r="AC87" s="36" t="n"/>
      <c r="AD87" s="36" t="n"/>
    </row>
    <row r="88" ht="22.5" customHeight="1">
      <c r="A88" s="37"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c r="AA88" s="36" t="n"/>
      <c r="AB88" s="36" t="n"/>
      <c r="AC88" s="36" t="n"/>
      <c r="AD88" s="36" t="n"/>
    </row>
    <row r="89" ht="22.5" customHeight="1">
      <c r="A89" s="37"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c r="AA89" s="36" t="n"/>
      <c r="AB89" s="36" t="n"/>
      <c r="AC89" s="36" t="n"/>
      <c r="AD89" s="36" t="n"/>
    </row>
    <row r="90" ht="22.5" customHeight="1">
      <c r="A90" s="37"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c r="AA90" s="36" t="n"/>
      <c r="AB90" s="36" t="n"/>
      <c r="AC90" s="36" t="n"/>
      <c r="AD90" s="36" t="n"/>
    </row>
    <row r="91" ht="22.5" customHeight="1">
      <c r="A91" s="37"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c r="AA91" s="36" t="n"/>
      <c r="AB91" s="36" t="n"/>
      <c r="AC91" s="36" t="n"/>
      <c r="AD91" s="36" t="n"/>
    </row>
    <row r="92" ht="22.5" customHeight="1">
      <c r="A92" s="37"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c r="AA92" s="36" t="n"/>
      <c r="AB92" s="36" t="n"/>
      <c r="AC92" s="36" t="n"/>
      <c r="AD92" s="36" t="n"/>
    </row>
    <row r="93" ht="22.5" customHeight="1">
      <c r="A93" s="37" t="n"/>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c r="AA93" s="36" t="n"/>
      <c r="AB93" s="36" t="n"/>
      <c r="AC93" s="36" t="n"/>
      <c r="AD93" s="36" t="n"/>
    </row>
    <row r="94" ht="22.5" customHeight="1">
      <c r="A94" s="37"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c r="AA94" s="36" t="n"/>
      <c r="AB94" s="36" t="n"/>
      <c r="AC94" s="36" t="n"/>
      <c r="AD94" s="36" t="n"/>
    </row>
    <row r="95" ht="22.5" customHeight="1">
      <c r="A95" s="37"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c r="AA95" s="36" t="n"/>
      <c r="AB95" s="36" t="n"/>
      <c r="AC95" s="36" t="n"/>
      <c r="AD95" s="36" t="n"/>
    </row>
    <row r="96" ht="22.5" customHeight="1">
      <c r="A96" s="37"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c r="AA96" s="36" t="n"/>
      <c r="AB96" s="36" t="n"/>
      <c r="AC96" s="36" t="n"/>
      <c r="AD96" s="36" t="n"/>
    </row>
    <row r="97" ht="22.5" customHeight="1">
      <c r="A97" s="37"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c r="AA97" s="36" t="n"/>
      <c r="AB97" s="36" t="n"/>
      <c r="AC97" s="36" t="n"/>
      <c r="AD97" s="36" t="n"/>
    </row>
    <row r="98" ht="22.5" customHeight="1">
      <c r="A98" s="37"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c r="AA98" s="36" t="n"/>
      <c r="AB98" s="36" t="n"/>
      <c r="AC98" s="36" t="n"/>
      <c r="AD98" s="36" t="n"/>
    </row>
    <row r="99" ht="22.5" customHeight="1">
      <c r="A99" s="37"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c r="AA99" s="36" t="n"/>
      <c r="AB99" s="36" t="n"/>
      <c r="AC99" s="36" t="n"/>
      <c r="AD99" s="36" t="n"/>
    </row>
    <row r="100" ht="22.5" customHeight="1">
      <c r="A100" s="37"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c r="AA100" s="36" t="n"/>
      <c r="AB100" s="36" t="n"/>
      <c r="AC100" s="36" t="n"/>
      <c r="AD100" s="36" t="n"/>
    </row>
    <row r="101" ht="22.5" customHeight="1">
      <c r="A101" s="37"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c r="AA101" s="36" t="n"/>
      <c r="AB101" s="36" t="n"/>
      <c r="AC101" s="36" t="n"/>
      <c r="AD101" s="36" t="n"/>
    </row>
    <row r="102" ht="22.5" customHeight="1">
      <c r="A102" s="37"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c r="AA102" s="36" t="n"/>
      <c r="AB102" s="36" t="n"/>
      <c r="AC102" s="36" t="n"/>
      <c r="AD102" s="36" t="n"/>
    </row>
    <row r="103" ht="22.5" customHeight="1">
      <c r="A103" s="37"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c r="AA103" s="36" t="n"/>
      <c r="AB103" s="36" t="n"/>
      <c r="AC103" s="36" t="n"/>
      <c r="AD103" s="36" t="n"/>
    </row>
    <row r="104" ht="22.5" customHeight="1">
      <c r="A104" s="37"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c r="AA104" s="36" t="n"/>
      <c r="AB104" s="36" t="n"/>
      <c r="AC104" s="36" t="n"/>
      <c r="AD104" s="36" t="n"/>
    </row>
    <row r="105" ht="22.5" customHeight="1">
      <c r="A105" s="37"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c r="AA105" s="36" t="n"/>
      <c r="AB105" s="36" t="n"/>
      <c r="AC105" s="36" t="n"/>
      <c r="AD105" s="36" t="n"/>
    </row>
    <row r="106" ht="22.5" customHeight="1">
      <c r="A106" s="37"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c r="AA106" s="36" t="n"/>
      <c r="AB106" s="36" t="n"/>
      <c r="AC106" s="36" t="n"/>
      <c r="AD106" s="36" t="n"/>
    </row>
    <row r="107" ht="22.5" customHeight="1">
      <c r="A107" s="37"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c r="AA107" s="36" t="n"/>
      <c r="AB107" s="36" t="n"/>
      <c r="AC107" s="36" t="n"/>
      <c r="AD107" s="36" t="n"/>
    </row>
    <row r="108" ht="22.5" customHeight="1">
      <c r="A108" s="37"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c r="AA108" s="36" t="n"/>
      <c r="AB108" s="36" t="n"/>
      <c r="AC108" s="36" t="n"/>
      <c r="AD108" s="36" t="n"/>
    </row>
    <row r="109" ht="22.5" customHeight="1">
      <c r="A109" s="37"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c r="AA109" s="36" t="n"/>
      <c r="AB109" s="36" t="n"/>
      <c r="AC109" s="36" t="n"/>
      <c r="AD109" s="36" t="n"/>
    </row>
    <row r="110" ht="22.5" customHeight="1">
      <c r="A110" s="37"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c r="AA110" s="36" t="n"/>
      <c r="AB110" s="36" t="n"/>
      <c r="AC110" s="36" t="n"/>
      <c r="AD110" s="36" t="n"/>
    </row>
    <row r="111" ht="22.5" customHeight="1">
      <c r="A111" s="37"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c r="AA111" s="36" t="n"/>
      <c r="AB111" s="36" t="n"/>
      <c r="AC111" s="36" t="n"/>
      <c r="AD111" s="36" t="n"/>
    </row>
    <row r="112" ht="22.5" customHeight="1">
      <c r="A112" s="37"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c r="AA112" s="36" t="n"/>
      <c r="AB112" s="36" t="n"/>
      <c r="AC112" s="36" t="n"/>
      <c r="AD112" s="36" t="n"/>
    </row>
    <row r="113" ht="22.5" customHeight="1">
      <c r="A113" s="37"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c r="AA113" s="36" t="n"/>
      <c r="AB113" s="36" t="n"/>
      <c r="AC113" s="36" t="n"/>
      <c r="AD113" s="36" t="n"/>
    </row>
    <row r="114" ht="22.5" customHeight="1">
      <c r="A114" s="37"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c r="AA114" s="36" t="n"/>
      <c r="AB114" s="36" t="n"/>
      <c r="AC114" s="36" t="n"/>
      <c r="AD114" s="36" t="n"/>
    </row>
    <row r="115" ht="22.5" customHeight="1">
      <c r="A115" s="37"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c r="AA115" s="36" t="n"/>
      <c r="AB115" s="36" t="n"/>
      <c r="AC115" s="36" t="n"/>
      <c r="AD115" s="36" t="n"/>
    </row>
    <row r="116" ht="22.5" customHeight="1">
      <c r="A116" s="37"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c r="AA116" s="36" t="n"/>
      <c r="AB116" s="36" t="n"/>
      <c r="AC116" s="36" t="n"/>
      <c r="AD116" s="36" t="n"/>
    </row>
    <row r="117" ht="22.5" customHeight="1">
      <c r="A117" s="37"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c r="AA117" s="36" t="n"/>
      <c r="AB117" s="36" t="n"/>
      <c r="AC117" s="36" t="n"/>
      <c r="AD117" s="36" t="n"/>
    </row>
    <row r="118" ht="22.5" customHeight="1">
      <c r="A118" s="37"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c r="AA118" s="36" t="n"/>
      <c r="AB118" s="36" t="n"/>
      <c r="AC118" s="36" t="n"/>
      <c r="AD118" s="36" t="n"/>
    </row>
    <row r="119" ht="22.5" customHeight="1">
      <c r="A119" s="37"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c r="AA119" s="36" t="n"/>
      <c r="AB119" s="36" t="n"/>
      <c r="AC119" s="36" t="n"/>
      <c r="AD119" s="36" t="n"/>
    </row>
    <row r="120" ht="22.5" customHeight="1">
      <c r="A120" s="37"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c r="AA120" s="36" t="n"/>
      <c r="AB120" s="36" t="n"/>
      <c r="AC120" s="36" t="n"/>
      <c r="AD120" s="36" t="n"/>
    </row>
    <row r="121" ht="22.5" customHeight="1">
      <c r="A121" s="37" t="n"/>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c r="AA121" s="36" t="n"/>
      <c r="AB121" s="36" t="n"/>
      <c r="AC121" s="36" t="n"/>
      <c r="AD121" s="36" t="n"/>
    </row>
    <row r="122" ht="22.5" customHeight="1">
      <c r="A122" s="37"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c r="AA122" s="36" t="n"/>
      <c r="AB122" s="36" t="n"/>
      <c r="AC122" s="36" t="n"/>
      <c r="AD122" s="36" t="n"/>
    </row>
    <row r="123" ht="22.5" customHeight="1">
      <c r="A123" s="37"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c r="AA123" s="36" t="n"/>
      <c r="AB123" s="36" t="n"/>
      <c r="AC123" s="36" t="n"/>
      <c r="AD123" s="36" t="n"/>
    </row>
    <row r="124" ht="22.5" customHeight="1">
      <c r="A124" s="37"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c r="AA124" s="36" t="n"/>
      <c r="AB124" s="36" t="n"/>
      <c r="AC124" s="36" t="n"/>
      <c r="AD124" s="36" t="n"/>
    </row>
    <row r="125" ht="22.5" customHeight="1">
      <c r="A125" s="37"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c r="AA125" s="36" t="n"/>
      <c r="AB125" s="36" t="n"/>
      <c r="AC125" s="36" t="n"/>
      <c r="AD125" s="36" t="n"/>
    </row>
    <row r="126" ht="22.5" customHeight="1">
      <c r="A126" s="37"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c r="AA126" s="36" t="n"/>
      <c r="AB126" s="36" t="n"/>
      <c r="AC126" s="36" t="n"/>
      <c r="AD126" s="36" t="n"/>
    </row>
    <row r="127" ht="22.5" customHeight="1">
      <c r="A127" s="37"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c r="AA127" s="36" t="n"/>
      <c r="AB127" s="36" t="n"/>
      <c r="AC127" s="36" t="n"/>
      <c r="AD127" s="36" t="n"/>
    </row>
    <row r="128" ht="22.5" customHeight="1">
      <c r="A128" s="37"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c r="AA128" s="36" t="n"/>
      <c r="AB128" s="36" t="n"/>
      <c r="AC128" s="36" t="n"/>
      <c r="AD128" s="36" t="n"/>
    </row>
    <row r="129" ht="22.5" customHeight="1">
      <c r="A129" s="37"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c r="AA129" s="36" t="n"/>
      <c r="AB129" s="36" t="n"/>
      <c r="AC129" s="36" t="n"/>
      <c r="AD129" s="36" t="n"/>
    </row>
    <row r="130" ht="22.5" customHeight="1">
      <c r="A130" s="37"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c r="AA130" s="36" t="n"/>
      <c r="AB130" s="36" t="n"/>
      <c r="AC130" s="36" t="n"/>
      <c r="AD130" s="36" t="n"/>
    </row>
    <row r="131" ht="22.5" customHeight="1">
      <c r="A131" s="37"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c r="AA131" s="36" t="n"/>
      <c r="AB131" s="36" t="n"/>
      <c r="AC131" s="36" t="n"/>
      <c r="AD131" s="36" t="n"/>
    </row>
    <row r="132" ht="22.5" customHeight="1">
      <c r="A132" s="37"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c r="AA132" s="36" t="n"/>
      <c r="AB132" s="36" t="n"/>
      <c r="AC132" s="36" t="n"/>
      <c r="AD132" s="36" t="n"/>
    </row>
    <row r="133" ht="22.5" customHeight="1">
      <c r="A133" s="37"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c r="AA133" s="36" t="n"/>
      <c r="AB133" s="36" t="n"/>
      <c r="AC133" s="36" t="n"/>
      <c r="AD133" s="36" t="n"/>
    </row>
    <row r="134" ht="22.5" customHeight="1">
      <c r="A134" s="37"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c r="AA134" s="36" t="n"/>
      <c r="AB134" s="36" t="n"/>
      <c r="AC134" s="36" t="n"/>
      <c r="AD134" s="36" t="n"/>
    </row>
    <row r="135" ht="22.5" customHeight="1">
      <c r="A135" s="37"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c r="AC135" s="36" t="n"/>
      <c r="AD135" s="36" t="n"/>
    </row>
    <row r="136" ht="22.5" customHeight="1">
      <c r="A136" s="37"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c r="AA136" s="36" t="n"/>
      <c r="AB136" s="36" t="n"/>
      <c r="AC136" s="36" t="n"/>
      <c r="AD136" s="36" t="n"/>
    </row>
    <row r="137" ht="22.5" customHeight="1">
      <c r="A137" s="37"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c r="AA137" s="36" t="n"/>
      <c r="AB137" s="36" t="n"/>
      <c r="AC137" s="36" t="n"/>
      <c r="AD137" s="36" t="n"/>
    </row>
    <row r="138" ht="22.5" customHeight="1">
      <c r="A138" s="37"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c r="AA138" s="36" t="n"/>
      <c r="AB138" s="36" t="n"/>
      <c r="AC138" s="36" t="n"/>
      <c r="AD138" s="36" t="n"/>
    </row>
    <row r="139" ht="22.5" customHeight="1">
      <c r="A139" s="37"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c r="AC139" s="36" t="n"/>
      <c r="AD139" s="36" t="n"/>
    </row>
    <row r="140" ht="22.5" customHeight="1">
      <c r="A140" s="37"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c r="AA140" s="36" t="n"/>
      <c r="AB140" s="36" t="n"/>
      <c r="AC140" s="36" t="n"/>
      <c r="AD140" s="36" t="n"/>
    </row>
    <row r="141" ht="22.5" customHeight="1">
      <c r="A141" s="37"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c r="AC141" s="36" t="n"/>
      <c r="AD141" s="36" t="n"/>
    </row>
    <row r="142" ht="22.5" customHeight="1">
      <c r="A142" s="37"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c r="AA142" s="36" t="n"/>
      <c r="AB142" s="36" t="n"/>
      <c r="AC142" s="36" t="n"/>
      <c r="AD142" s="36" t="n"/>
    </row>
    <row r="143" ht="22.5" customHeight="1">
      <c r="A143" s="37"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c r="AA143" s="36" t="n"/>
      <c r="AB143" s="36" t="n"/>
      <c r="AC143" s="36" t="n"/>
      <c r="AD143" s="36" t="n"/>
    </row>
    <row r="144" ht="22.5" customHeight="1">
      <c r="A144" s="37"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c r="AA144" s="36" t="n"/>
      <c r="AB144" s="36" t="n"/>
      <c r="AC144" s="36" t="n"/>
      <c r="AD144" s="36" t="n"/>
    </row>
    <row r="145" ht="22.5" customHeight="1">
      <c r="A145" s="37" t="n"/>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c r="AA145" s="36" t="n"/>
      <c r="AB145" s="36" t="n"/>
      <c r="AC145" s="36" t="n"/>
      <c r="AD145" s="36" t="n"/>
    </row>
    <row r="146" ht="22.5" customHeight="1">
      <c r="A146" s="37" t="n"/>
      <c r="B146" s="36" t="n"/>
      <c r="C146" s="36"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c r="AA146" s="36" t="n"/>
      <c r="AB146" s="36" t="n"/>
      <c r="AC146" s="36" t="n"/>
      <c r="AD146" s="36" t="n"/>
    </row>
    <row r="147" ht="22.5" customHeight="1">
      <c r="A147" s="37" t="n"/>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c r="AA147" s="36" t="n"/>
      <c r="AB147" s="36" t="n"/>
      <c r="AC147" s="36" t="n"/>
      <c r="AD147" s="36" t="n"/>
    </row>
    <row r="148" ht="22.5" customHeight="1">
      <c r="A148" s="37" t="n"/>
      <c r="B148" s="36" t="n"/>
      <c r="C148" s="36"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c r="AA148" s="36" t="n"/>
      <c r="AB148" s="36" t="n"/>
      <c r="AC148" s="36" t="n"/>
      <c r="AD148" s="36" t="n"/>
    </row>
    <row r="149" ht="22.5" customHeight="1">
      <c r="A149" s="37" t="n"/>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c r="AA149" s="36" t="n"/>
      <c r="AB149" s="36" t="n"/>
      <c r="AC149" s="36" t="n"/>
      <c r="AD149" s="36" t="n"/>
    </row>
    <row r="150" ht="22.5" customHeight="1">
      <c r="A150" s="37" t="n"/>
      <c r="B150" s="36" t="n"/>
      <c r="C150" s="36"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c r="AA150" s="36" t="n"/>
      <c r="AB150" s="36" t="n"/>
      <c r="AC150" s="36" t="n"/>
      <c r="AD150" s="36" t="n"/>
    </row>
    <row r="151" ht="22.5" customHeight="1">
      <c r="A151" s="37" t="n"/>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c r="AA151" s="36" t="n"/>
      <c r="AB151" s="36" t="n"/>
      <c r="AC151" s="36" t="n"/>
      <c r="AD151" s="36" t="n"/>
    </row>
    <row r="152" ht="22.5" customHeight="1">
      <c r="A152" s="37"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c r="AA152" s="36" t="n"/>
      <c r="AB152" s="36" t="n"/>
      <c r="AC152" s="36" t="n"/>
      <c r="AD152" s="36" t="n"/>
    </row>
    <row r="153" ht="22.5" customHeight="1">
      <c r="A153" s="37"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c r="AA153" s="36" t="n"/>
      <c r="AB153" s="36" t="n"/>
      <c r="AC153" s="36" t="n"/>
      <c r="AD153" s="36" t="n"/>
    </row>
    <row r="154" ht="22.5" customHeight="1">
      <c r="A154" s="37"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c r="AA154" s="36" t="n"/>
      <c r="AB154" s="36" t="n"/>
      <c r="AC154" s="36" t="n"/>
      <c r="AD154" s="36" t="n"/>
    </row>
    <row r="155" ht="22.5" customHeight="1">
      <c r="A155" s="37"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c r="AA155" s="36" t="n"/>
      <c r="AB155" s="36" t="n"/>
      <c r="AC155" s="36" t="n"/>
      <c r="AD155" s="36" t="n"/>
    </row>
    <row r="156" ht="22.5" customHeight="1">
      <c r="A156" s="37"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c r="AA156" s="36" t="n"/>
      <c r="AB156" s="36" t="n"/>
      <c r="AC156" s="36" t="n"/>
      <c r="AD156" s="36" t="n"/>
    </row>
    <row r="157" ht="22.5" customHeight="1">
      <c r="A157" s="37" t="n"/>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c r="AA157" s="36" t="n"/>
      <c r="AB157" s="36" t="n"/>
      <c r="AC157" s="36" t="n"/>
      <c r="AD157" s="36" t="n"/>
    </row>
    <row r="158" ht="22.5" customHeight="1">
      <c r="A158" s="37"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c r="AA158" s="36" t="n"/>
      <c r="AB158" s="36" t="n"/>
      <c r="AC158" s="36" t="n"/>
      <c r="AD158" s="36" t="n"/>
    </row>
    <row r="159" ht="22.5" customHeight="1">
      <c r="A159" s="37"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c r="AA159" s="36" t="n"/>
      <c r="AB159" s="36" t="n"/>
      <c r="AC159" s="36" t="n"/>
      <c r="AD159" s="36" t="n"/>
    </row>
    <row r="160" ht="22.5" customHeight="1">
      <c r="A160" s="37"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c r="AA160" s="36" t="n"/>
      <c r="AB160" s="36" t="n"/>
      <c r="AC160" s="36" t="n"/>
      <c r="AD160" s="36" t="n"/>
    </row>
    <row r="161" ht="22.5" customHeight="1">
      <c r="A161" s="37"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c r="AA161" s="36" t="n"/>
      <c r="AB161" s="36" t="n"/>
      <c r="AC161" s="36" t="n"/>
      <c r="AD161" s="36" t="n"/>
    </row>
    <row r="162" ht="22.5" customHeight="1">
      <c r="A162" s="37"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c r="AA162" s="36" t="n"/>
      <c r="AB162" s="36" t="n"/>
      <c r="AC162" s="36" t="n"/>
      <c r="AD162" s="36" t="n"/>
    </row>
    <row r="163" ht="22.5" customHeight="1">
      <c r="A163" s="37"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c r="AA163" s="36" t="n"/>
      <c r="AB163" s="36" t="n"/>
      <c r="AC163" s="36" t="n"/>
      <c r="AD163" s="36" t="n"/>
    </row>
    <row r="164" ht="22.5" customHeight="1">
      <c r="A164" s="37"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c r="AC164" s="36" t="n"/>
      <c r="AD164" s="36" t="n"/>
    </row>
    <row r="165" ht="22.5" customHeight="1">
      <c r="A165" s="37"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c r="AA165" s="36" t="n"/>
      <c r="AB165" s="36" t="n"/>
      <c r="AC165" s="36" t="n"/>
      <c r="AD165" s="36" t="n"/>
    </row>
    <row r="166" ht="22.5" customHeight="1">
      <c r="A166" s="37"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c r="AA166" s="36" t="n"/>
      <c r="AB166" s="36" t="n"/>
      <c r="AC166" s="36" t="n"/>
      <c r="AD166" s="36" t="n"/>
    </row>
    <row r="167" ht="22.5" customHeight="1">
      <c r="A167" s="37"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c r="AA167" s="36" t="n"/>
      <c r="AB167" s="36" t="n"/>
      <c r="AC167" s="36" t="n"/>
      <c r="AD167" s="36" t="n"/>
    </row>
    <row r="168" ht="22.5" customHeight="1">
      <c r="A168" s="37"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c r="AA168" s="36" t="n"/>
      <c r="AB168" s="36" t="n"/>
      <c r="AC168" s="36" t="n"/>
      <c r="AD168" s="36" t="n"/>
    </row>
    <row r="169" ht="22.5" customHeight="1">
      <c r="A169" s="37"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c r="AA169" s="36" t="n"/>
      <c r="AB169" s="36" t="n"/>
      <c r="AC169" s="36" t="n"/>
      <c r="AD169" s="36" t="n"/>
    </row>
    <row r="170" ht="22.5" customHeight="1">
      <c r="A170" s="37"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c r="AA170" s="36" t="n"/>
      <c r="AB170" s="36" t="n"/>
      <c r="AC170" s="36" t="n"/>
      <c r="AD170" s="36" t="n"/>
    </row>
    <row r="171" ht="22.5" customHeight="1">
      <c r="A171" s="37"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c r="AA171" s="36" t="n"/>
      <c r="AB171" s="36" t="n"/>
      <c r="AC171" s="36" t="n"/>
      <c r="AD171" s="36" t="n"/>
    </row>
    <row r="172" ht="22.5" customHeight="1">
      <c r="A172" s="37"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c r="AA172" s="36" t="n"/>
      <c r="AB172" s="36" t="n"/>
      <c r="AC172" s="36" t="n"/>
      <c r="AD172" s="36" t="n"/>
    </row>
    <row r="173" ht="22.5" customHeight="1">
      <c r="A173" s="37"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c r="AA173" s="36" t="n"/>
      <c r="AB173" s="36" t="n"/>
      <c r="AC173" s="36" t="n"/>
      <c r="AD173" s="36" t="n"/>
    </row>
    <row r="174" ht="22.5" customHeight="1">
      <c r="A174" s="37"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c r="AA174" s="36" t="n"/>
      <c r="AB174" s="36" t="n"/>
      <c r="AC174" s="36" t="n"/>
      <c r="AD174" s="36" t="n"/>
    </row>
    <row r="175" ht="22.5" customHeight="1">
      <c r="A175" s="37"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c r="AA175" s="36" t="n"/>
      <c r="AB175" s="36" t="n"/>
      <c r="AC175" s="36" t="n"/>
      <c r="AD175" s="36" t="n"/>
    </row>
    <row r="176" ht="22.5" customHeight="1">
      <c r="A176" s="37"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c r="AA176" s="36" t="n"/>
      <c r="AB176" s="36" t="n"/>
      <c r="AC176" s="36" t="n"/>
      <c r="AD176" s="36" t="n"/>
    </row>
    <row r="177" ht="22.5" customHeight="1">
      <c r="A177" s="37"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c r="AA177" s="36" t="n"/>
      <c r="AB177" s="36" t="n"/>
      <c r="AC177" s="36" t="n"/>
      <c r="AD177" s="36" t="n"/>
    </row>
    <row r="178" ht="22.5" customHeight="1">
      <c r="A178" s="37"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c r="AA178" s="36" t="n"/>
      <c r="AB178" s="36" t="n"/>
      <c r="AC178" s="36" t="n"/>
      <c r="AD178" s="36" t="n"/>
    </row>
    <row r="179" ht="22.5" customHeight="1">
      <c r="A179" s="37"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c r="AA179" s="36" t="n"/>
      <c r="AB179" s="36" t="n"/>
      <c r="AC179" s="36" t="n"/>
      <c r="AD179" s="36" t="n"/>
    </row>
    <row r="180" ht="22.5" customHeight="1">
      <c r="A180" s="37"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c r="AA180" s="36" t="n"/>
      <c r="AB180" s="36" t="n"/>
      <c r="AC180" s="36" t="n"/>
      <c r="AD180" s="36" t="n"/>
    </row>
    <row r="181" ht="22.5" customHeight="1">
      <c r="A181" s="37"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c r="AA181" s="36" t="n"/>
      <c r="AB181" s="36" t="n"/>
      <c r="AC181" s="36" t="n"/>
      <c r="AD181" s="36" t="n"/>
    </row>
    <row r="182" ht="22.5" customHeight="1">
      <c r="A182" s="37"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c r="AA182" s="36" t="n"/>
      <c r="AB182" s="36" t="n"/>
      <c r="AC182" s="36" t="n"/>
      <c r="AD182" s="36" t="n"/>
    </row>
    <row r="183" ht="22.5" customHeight="1">
      <c r="A183" s="37"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c r="AA183" s="36" t="n"/>
      <c r="AB183" s="36" t="n"/>
      <c r="AC183" s="36" t="n"/>
      <c r="AD183" s="36" t="n"/>
    </row>
    <row r="184" ht="22.5" customHeight="1">
      <c r="A184" s="37"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c r="AA184" s="36" t="n"/>
      <c r="AB184" s="36" t="n"/>
      <c r="AC184" s="36" t="n"/>
      <c r="AD184" s="36" t="n"/>
    </row>
    <row r="185" ht="22.5" customHeight="1">
      <c r="A185" s="37"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c r="AA185" s="36" t="n"/>
      <c r="AB185" s="36" t="n"/>
      <c r="AC185" s="36" t="n"/>
      <c r="AD185" s="36" t="n"/>
    </row>
    <row r="186" ht="22.5" customHeight="1">
      <c r="A186" s="37"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c r="AA186" s="36" t="n"/>
      <c r="AB186" s="36" t="n"/>
      <c r="AC186" s="36" t="n"/>
      <c r="AD186" s="36" t="n"/>
    </row>
    <row r="187" ht="22.5" customHeight="1">
      <c r="A187" s="37"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c r="AA187" s="36" t="n"/>
      <c r="AB187" s="36" t="n"/>
      <c r="AC187" s="36" t="n"/>
      <c r="AD187" s="36" t="n"/>
    </row>
    <row r="188" ht="22.5" customHeight="1">
      <c r="A188" s="37"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c r="AA188" s="36" t="n"/>
      <c r="AB188" s="36" t="n"/>
      <c r="AC188" s="36" t="n"/>
      <c r="AD188" s="36" t="n"/>
    </row>
    <row r="189" ht="22.5" customHeight="1">
      <c r="A189" s="37"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c r="AA189" s="36" t="n"/>
      <c r="AB189" s="36" t="n"/>
      <c r="AC189" s="36" t="n"/>
      <c r="AD189" s="36" t="n"/>
    </row>
    <row r="190" ht="22.5" customHeight="1">
      <c r="A190" s="37"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c r="AA190" s="36" t="n"/>
      <c r="AB190" s="36" t="n"/>
      <c r="AC190" s="36" t="n"/>
      <c r="AD190" s="36" t="n"/>
    </row>
    <row r="191" ht="22.5" customHeight="1">
      <c r="A191" s="37"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c r="AA191" s="36" t="n"/>
      <c r="AB191" s="36" t="n"/>
      <c r="AC191" s="36" t="n"/>
      <c r="AD191" s="36" t="n"/>
    </row>
    <row r="192" ht="22.5" customHeight="1">
      <c r="A192" s="37"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c r="AA192" s="36" t="n"/>
      <c r="AB192" s="36" t="n"/>
      <c r="AC192" s="36" t="n"/>
      <c r="AD192" s="36" t="n"/>
    </row>
    <row r="193" ht="22.5" customHeight="1">
      <c r="A193" s="37"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c r="AA193" s="36" t="n"/>
      <c r="AB193" s="36" t="n"/>
      <c r="AC193" s="36" t="n"/>
      <c r="AD193" s="36" t="n"/>
    </row>
    <row r="194" ht="22.5" customHeight="1">
      <c r="A194" s="37"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c r="AA194" s="36" t="n"/>
      <c r="AB194" s="36" t="n"/>
      <c r="AC194" s="36" t="n"/>
      <c r="AD194" s="36" t="n"/>
    </row>
    <row r="195" ht="22.5" customHeight="1">
      <c r="A195" s="37"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c r="AA195" s="36" t="n"/>
      <c r="AB195" s="36" t="n"/>
      <c r="AC195" s="36" t="n"/>
      <c r="AD195" s="36" t="n"/>
    </row>
    <row r="196" ht="22.5" customHeight="1">
      <c r="A196" s="37"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c r="AA196" s="36" t="n"/>
      <c r="AB196" s="36" t="n"/>
      <c r="AC196" s="36" t="n"/>
      <c r="AD196" s="36" t="n"/>
    </row>
    <row r="197" ht="22.5" customHeight="1">
      <c r="A197" s="37"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c r="AA197" s="36" t="n"/>
      <c r="AB197" s="36" t="n"/>
      <c r="AC197" s="36" t="n"/>
      <c r="AD197" s="36" t="n"/>
    </row>
    <row r="198" ht="22.5" customHeight="1">
      <c r="A198" s="37"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c r="AA198" s="36" t="n"/>
      <c r="AB198" s="36" t="n"/>
      <c r="AC198" s="36" t="n"/>
      <c r="AD198" s="36" t="n"/>
    </row>
    <row r="199" ht="22.5" customHeight="1">
      <c r="A199" s="37"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c r="AA199" s="36" t="n"/>
      <c r="AB199" s="36" t="n"/>
      <c r="AC199" s="36" t="n"/>
      <c r="AD199" s="36" t="n"/>
    </row>
    <row r="200" ht="22.5" customHeight="1">
      <c r="A200" s="37"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c r="AA200" s="36" t="n"/>
      <c r="AB200" s="36" t="n"/>
      <c r="AC200" s="36" t="n"/>
      <c r="AD200" s="36" t="n"/>
    </row>
    <row r="201" ht="22.5" customHeight="1">
      <c r="A201" s="37"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c r="AA201" s="36" t="n"/>
      <c r="AB201" s="36" t="n"/>
      <c r="AC201" s="36" t="n"/>
      <c r="AD201" s="36" t="n"/>
    </row>
    <row r="202" ht="22.5" customHeight="1">
      <c r="A202" s="37"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c r="AA202" s="36" t="n"/>
      <c r="AB202" s="36" t="n"/>
      <c r="AC202" s="36" t="n"/>
      <c r="AD202" s="36" t="n"/>
    </row>
    <row r="203" ht="22.5" customHeight="1">
      <c r="A203" s="37"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c r="AA203" s="36" t="n"/>
      <c r="AB203" s="36" t="n"/>
      <c r="AC203" s="36" t="n"/>
      <c r="AD203" s="36" t="n"/>
    </row>
    <row r="204" ht="22.5" customHeight="1">
      <c r="A204" s="37"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c r="AA204" s="36" t="n"/>
      <c r="AB204" s="36" t="n"/>
      <c r="AC204" s="36" t="n"/>
      <c r="AD204" s="36" t="n"/>
    </row>
    <row r="205" ht="22.5" customHeight="1">
      <c r="A205" s="37"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c r="AA205" s="36" t="n"/>
      <c r="AB205" s="36" t="n"/>
      <c r="AC205" s="36" t="n"/>
      <c r="AD205" s="36" t="n"/>
    </row>
    <row r="206" ht="22.5" customHeight="1">
      <c r="A206" s="37"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c r="AA206" s="36" t="n"/>
      <c r="AB206" s="36" t="n"/>
      <c r="AC206" s="36" t="n"/>
      <c r="AD206" s="36" t="n"/>
    </row>
    <row r="207" ht="22.5" customHeight="1">
      <c r="A207" s="37"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c r="AA207" s="36" t="n"/>
      <c r="AB207" s="36" t="n"/>
      <c r="AC207" s="36" t="n"/>
      <c r="AD207" s="36" t="n"/>
    </row>
    <row r="208" ht="22.5" customHeight="1">
      <c r="A208" s="37"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c r="AA208" s="36" t="n"/>
      <c r="AB208" s="36" t="n"/>
      <c r="AC208" s="36" t="n"/>
      <c r="AD208" s="36" t="n"/>
    </row>
    <row r="209" ht="22.5" customHeight="1">
      <c r="A209" s="37"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c r="AA209" s="36" t="n"/>
      <c r="AB209" s="36" t="n"/>
      <c r="AC209" s="36" t="n"/>
      <c r="AD209" s="36" t="n"/>
    </row>
    <row r="210" ht="22.5" customHeight="1">
      <c r="A210" s="37"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c r="AA210" s="36" t="n"/>
      <c r="AB210" s="36" t="n"/>
      <c r="AC210" s="36" t="n"/>
      <c r="AD210" s="36" t="n"/>
    </row>
    <row r="211" ht="22.5" customHeight="1">
      <c r="A211" s="37"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c r="AA211" s="36" t="n"/>
      <c r="AB211" s="36" t="n"/>
      <c r="AC211" s="36" t="n"/>
      <c r="AD211" s="36" t="n"/>
    </row>
    <row r="212" ht="22.5" customHeight="1">
      <c r="A212" s="37"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c r="AA212" s="36" t="n"/>
      <c r="AB212" s="36" t="n"/>
      <c r="AC212" s="36" t="n"/>
      <c r="AD212" s="36" t="n"/>
    </row>
    <row r="213" ht="22.5" customHeight="1">
      <c r="A213" s="37"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c r="AA213" s="36" t="n"/>
      <c r="AB213" s="36" t="n"/>
      <c r="AC213" s="36" t="n"/>
      <c r="AD213" s="36" t="n"/>
    </row>
    <row r="214" ht="22.5" customHeight="1">
      <c r="A214" s="37" t="n"/>
      <c r="B214" s="36"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c r="AA214" s="36" t="n"/>
      <c r="AB214" s="36" t="n"/>
      <c r="AC214" s="36" t="n"/>
      <c r="AD214" s="36" t="n"/>
    </row>
    <row r="215" ht="22.5" customHeight="1">
      <c r="A215" s="37"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c r="AA215" s="36" t="n"/>
      <c r="AB215" s="36" t="n"/>
      <c r="AC215" s="36" t="n"/>
      <c r="AD215" s="36" t="n"/>
    </row>
    <row r="216" ht="22.5" customHeight="1">
      <c r="A216" s="37"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c r="AA216" s="36" t="n"/>
      <c r="AB216" s="36" t="n"/>
      <c r="AC216" s="36" t="n"/>
      <c r="AD216" s="36" t="n"/>
    </row>
    <row r="217" ht="22.5" customHeight="1">
      <c r="A217" s="37"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c r="AA217" s="36" t="n"/>
      <c r="AB217" s="36" t="n"/>
      <c r="AC217" s="36" t="n"/>
      <c r="AD217" s="36" t="n"/>
    </row>
    <row r="218" ht="22.5" customHeight="1">
      <c r="A218" s="37"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c r="AA218" s="36" t="n"/>
      <c r="AB218" s="36" t="n"/>
      <c r="AC218" s="36" t="n"/>
      <c r="AD218" s="36" t="n"/>
    </row>
    <row r="219" ht="22.5" customHeight="1">
      <c r="A219" s="37"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c r="AA219" s="36" t="n"/>
      <c r="AB219" s="36" t="n"/>
      <c r="AC219" s="36" t="n"/>
      <c r="AD219" s="36" t="n"/>
    </row>
    <row r="220" ht="22.5" customHeight="1">
      <c r="A220" s="37"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c r="AA220" s="36" t="n"/>
      <c r="AB220" s="36" t="n"/>
      <c r="AC220" s="36" t="n"/>
      <c r="AD220" s="36" t="n"/>
    </row>
    <row r="221" ht="22.5" customHeight="1">
      <c r="A221" s="37"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c r="AA221" s="36" t="n"/>
      <c r="AB221" s="36" t="n"/>
      <c r="AC221" s="36" t="n"/>
      <c r="AD221" s="36" t="n"/>
    </row>
    <row r="222" ht="22.5" customHeight="1">
      <c r="A222" s="37"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c r="AA222" s="36" t="n"/>
      <c r="AB222" s="36" t="n"/>
      <c r="AC222" s="36" t="n"/>
      <c r="AD222" s="36" t="n"/>
    </row>
    <row r="223" ht="22.5" customHeight="1">
      <c r="A223" s="37"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c r="AA223" s="36" t="n"/>
      <c r="AB223" s="36" t="n"/>
      <c r="AC223" s="36" t="n"/>
      <c r="AD223" s="36" t="n"/>
    </row>
    <row r="224" ht="22.5" customHeight="1">
      <c r="A224" s="37"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c r="AA224" s="36" t="n"/>
      <c r="AB224" s="36" t="n"/>
      <c r="AC224" s="36" t="n"/>
      <c r="AD224" s="36" t="n"/>
    </row>
    <row r="225" ht="22.5" customHeight="1">
      <c r="A225" s="37"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c r="AA225" s="36" t="n"/>
      <c r="AB225" s="36" t="n"/>
      <c r="AC225" s="36" t="n"/>
      <c r="AD225" s="36" t="n"/>
    </row>
    <row r="226" ht="22.5" customHeight="1">
      <c r="A226" s="37"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c r="AA226" s="36" t="n"/>
      <c r="AB226" s="36" t="n"/>
      <c r="AC226" s="36" t="n"/>
      <c r="AD226" s="36" t="n"/>
    </row>
    <row r="227" ht="22.5" customHeight="1">
      <c r="A227" s="37"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c r="AA227" s="36" t="n"/>
      <c r="AB227" s="36" t="n"/>
      <c r="AC227" s="36" t="n"/>
      <c r="AD227" s="36" t="n"/>
    </row>
    <row r="228" ht="22.5" customHeight="1">
      <c r="A228" s="37"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c r="AA228" s="36" t="n"/>
      <c r="AB228" s="36" t="n"/>
      <c r="AC228" s="36" t="n"/>
      <c r="AD228" s="36" t="n"/>
    </row>
    <row r="229" ht="22.5" customHeight="1">
      <c r="A229" s="37"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c r="AA229" s="36" t="n"/>
      <c r="AB229" s="36" t="n"/>
      <c r="AC229" s="36" t="n"/>
      <c r="AD229" s="36" t="n"/>
    </row>
    <row r="230" ht="22.5" customHeight="1">
      <c r="A230" s="37"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c r="AA230" s="36" t="n"/>
      <c r="AB230" s="36" t="n"/>
      <c r="AC230" s="36" t="n"/>
      <c r="AD230" s="36" t="n"/>
    </row>
    <row r="231" ht="22.5" customHeight="1">
      <c r="A231" s="37"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c r="AA231" s="36" t="n"/>
      <c r="AB231" s="36" t="n"/>
      <c r="AC231" s="36" t="n"/>
      <c r="AD231" s="36" t="n"/>
    </row>
    <row r="232" ht="22.5" customHeight="1">
      <c r="A232" s="37"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c r="AA232" s="36" t="n"/>
      <c r="AB232" s="36" t="n"/>
      <c r="AC232" s="36" t="n"/>
      <c r="AD232" s="36" t="n"/>
    </row>
    <row r="233" ht="22.5" customHeight="1">
      <c r="A233" s="37"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c r="AA233" s="36" t="n"/>
      <c r="AB233" s="36" t="n"/>
      <c r="AC233" s="36" t="n"/>
      <c r="AD233" s="36" t="n"/>
    </row>
    <row r="234" ht="22.5" customHeight="1">
      <c r="A234" s="37"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c r="AA234" s="36" t="n"/>
      <c r="AB234" s="36" t="n"/>
      <c r="AC234" s="36" t="n"/>
      <c r="AD234" s="36" t="n"/>
    </row>
    <row r="235" ht="22.5" customHeight="1">
      <c r="A235" s="37"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c r="AA235" s="36" t="n"/>
      <c r="AB235" s="36" t="n"/>
      <c r="AC235" s="36" t="n"/>
      <c r="AD235" s="36" t="n"/>
    </row>
    <row r="236" ht="22.5" customHeight="1">
      <c r="A236" s="37"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c r="AA236" s="36" t="n"/>
      <c r="AB236" s="36" t="n"/>
      <c r="AC236" s="36" t="n"/>
      <c r="AD236" s="36" t="n"/>
    </row>
    <row r="237" ht="22.5" customHeight="1">
      <c r="A237" s="37"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c r="AA237" s="36" t="n"/>
      <c r="AB237" s="36" t="n"/>
      <c r="AC237" s="36" t="n"/>
      <c r="AD237" s="36" t="n"/>
    </row>
    <row r="238" ht="22.5" customHeight="1">
      <c r="A238" s="37"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c r="AA238" s="36" t="n"/>
      <c r="AB238" s="36" t="n"/>
      <c r="AC238" s="36" t="n"/>
      <c r="AD238" s="36" t="n"/>
    </row>
    <row r="239" ht="22.5" customHeight="1">
      <c r="A239" s="37"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c r="AA239" s="36" t="n"/>
      <c r="AB239" s="36" t="n"/>
      <c r="AC239" s="36" t="n"/>
      <c r="AD239" s="36" t="n"/>
    </row>
    <row r="240" ht="22.5" customHeight="1">
      <c r="A240" s="37"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c r="AA240" s="36" t="n"/>
      <c r="AB240" s="36" t="n"/>
      <c r="AC240" s="36" t="n"/>
      <c r="AD240" s="36" t="n"/>
    </row>
    <row r="241" ht="22.5" customHeight="1">
      <c r="A241" s="37"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c r="AA241" s="36" t="n"/>
      <c r="AB241" s="36" t="n"/>
      <c r="AC241" s="36" t="n"/>
      <c r="AD241" s="36" t="n"/>
    </row>
    <row r="242" ht="22.5" customHeight="1">
      <c r="A242" s="37"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c r="AA242" s="36" t="n"/>
      <c r="AB242" s="36" t="n"/>
      <c r="AC242" s="36" t="n"/>
      <c r="AD242" s="36" t="n"/>
    </row>
    <row r="243" ht="22.5" customHeight="1">
      <c r="A243" s="37"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c r="AA243" s="36" t="n"/>
      <c r="AB243" s="36" t="n"/>
      <c r="AC243" s="36" t="n"/>
      <c r="AD243" s="36" t="n"/>
    </row>
    <row r="244" ht="22.5" customHeight="1">
      <c r="A244" s="37"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c r="AA244" s="36" t="n"/>
      <c r="AB244" s="36" t="n"/>
      <c r="AC244" s="36" t="n"/>
      <c r="AD244" s="36" t="n"/>
    </row>
    <row r="245" ht="22.5" customHeight="1">
      <c r="A245" s="37"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c r="AA245" s="36" t="n"/>
      <c r="AB245" s="36" t="n"/>
      <c r="AC245" s="36" t="n"/>
      <c r="AD245" s="36" t="n"/>
    </row>
    <row r="246" ht="22.5" customHeight="1">
      <c r="A246" s="37"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c r="AA246" s="36" t="n"/>
      <c r="AB246" s="36" t="n"/>
      <c r="AC246" s="36" t="n"/>
      <c r="AD246" s="36" t="n"/>
    </row>
    <row r="247" ht="22.5" customHeight="1">
      <c r="A247" s="37"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c r="AA247" s="36" t="n"/>
      <c r="AB247" s="36" t="n"/>
      <c r="AC247" s="36" t="n"/>
      <c r="AD247" s="36" t="n"/>
    </row>
    <row r="248" ht="22.5" customHeight="1">
      <c r="A248" s="37"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c r="AA248" s="36" t="n"/>
      <c r="AB248" s="36" t="n"/>
      <c r="AC248" s="36" t="n"/>
      <c r="AD248" s="36" t="n"/>
    </row>
    <row r="249" ht="22.5" customHeight="1">
      <c r="A249" s="37"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c r="AA249" s="36" t="n"/>
      <c r="AB249" s="36" t="n"/>
      <c r="AC249" s="36" t="n"/>
      <c r="AD249" s="36" t="n"/>
    </row>
    <row r="250" ht="22.5" customHeight="1">
      <c r="A250" s="37"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c r="AA250" s="36" t="n"/>
      <c r="AB250" s="36" t="n"/>
      <c r="AC250" s="36" t="n"/>
      <c r="AD250" s="36" t="n"/>
    </row>
    <row r="251" ht="22.5" customHeight="1">
      <c r="A251" s="37"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c r="AA251" s="36" t="n"/>
      <c r="AB251" s="36" t="n"/>
      <c r="AC251" s="36" t="n"/>
      <c r="AD251" s="36" t="n"/>
    </row>
    <row r="252" ht="22.5" customHeight="1">
      <c r="A252" s="37"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c r="AA252" s="36" t="n"/>
      <c r="AB252" s="36" t="n"/>
      <c r="AC252" s="36" t="n"/>
      <c r="AD252" s="36" t="n"/>
    </row>
    <row r="253" ht="22.5" customHeight="1">
      <c r="A253" s="37"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c r="AA253" s="36" t="n"/>
      <c r="AB253" s="36" t="n"/>
      <c r="AC253" s="36" t="n"/>
      <c r="AD253" s="36" t="n"/>
    </row>
    <row r="254" ht="22.5" customHeight="1">
      <c r="A254" s="37"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c r="AA254" s="36" t="n"/>
      <c r="AB254" s="36" t="n"/>
      <c r="AC254" s="36" t="n"/>
      <c r="AD254" s="36" t="n"/>
    </row>
    <row r="255" ht="22.5" customHeight="1">
      <c r="A255" s="37"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c r="AA255" s="36" t="n"/>
      <c r="AB255" s="36" t="n"/>
      <c r="AC255" s="36" t="n"/>
      <c r="AD255" s="36" t="n"/>
    </row>
    <row r="256" ht="22.5" customHeight="1">
      <c r="A256" s="37"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c r="AA256" s="36" t="n"/>
      <c r="AB256" s="36" t="n"/>
      <c r="AC256" s="36" t="n"/>
      <c r="AD256" s="36" t="n"/>
    </row>
    <row r="257" ht="22.5" customHeight="1">
      <c r="A257" s="37"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c r="AA257" s="36" t="n"/>
      <c r="AB257" s="36" t="n"/>
      <c r="AC257" s="36" t="n"/>
      <c r="AD257" s="36" t="n"/>
    </row>
    <row r="258" ht="22.5" customHeight="1">
      <c r="A258" s="37"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c r="AA258" s="36" t="n"/>
      <c r="AB258" s="36" t="n"/>
      <c r="AC258" s="36" t="n"/>
      <c r="AD258" s="36" t="n"/>
    </row>
    <row r="259" ht="22.5" customHeight="1">
      <c r="A259" s="37"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c r="AA259" s="36" t="n"/>
      <c r="AB259" s="36" t="n"/>
      <c r="AC259" s="36" t="n"/>
      <c r="AD259" s="36" t="n"/>
    </row>
    <row r="260" ht="22.5" customHeight="1">
      <c r="A260" s="37"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c r="AA260" s="36" t="n"/>
      <c r="AB260" s="36" t="n"/>
      <c r="AC260" s="36" t="n"/>
      <c r="AD260" s="36" t="n"/>
    </row>
    <row r="261" ht="22.5" customHeight="1">
      <c r="A261" s="37"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c r="AA261" s="36" t="n"/>
      <c r="AB261" s="36" t="n"/>
      <c r="AC261" s="36" t="n"/>
      <c r="AD261" s="36" t="n"/>
    </row>
    <row r="262" ht="22.5" customHeight="1">
      <c r="A262" s="37"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c r="AA262" s="36" t="n"/>
      <c r="AB262" s="36" t="n"/>
      <c r="AC262" s="36" t="n"/>
      <c r="AD262" s="36" t="n"/>
    </row>
    <row r="263" ht="22.5" customHeight="1">
      <c r="A263" s="37"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c r="AA263" s="36" t="n"/>
      <c r="AB263" s="36" t="n"/>
      <c r="AC263" s="36" t="n"/>
      <c r="AD263" s="36" t="n"/>
    </row>
    <row r="264" ht="22.5" customHeight="1">
      <c r="A264" s="37" t="n"/>
      <c r="B264" s="36" t="n"/>
      <c r="C264" s="36"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c r="AA264" s="36" t="n"/>
      <c r="AB264" s="36" t="n"/>
      <c r="AC264" s="36" t="n"/>
      <c r="AD264" s="36" t="n"/>
    </row>
    <row r="265" ht="22.5" customHeight="1">
      <c r="A265" s="37"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c r="AA265" s="36" t="n"/>
      <c r="AB265" s="36" t="n"/>
      <c r="AC265" s="36" t="n"/>
      <c r="AD265" s="36" t="n"/>
    </row>
    <row r="266" ht="22.5" customHeight="1">
      <c r="A266" s="37"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c r="AA266" s="36" t="n"/>
      <c r="AB266" s="36" t="n"/>
      <c r="AC266" s="36" t="n"/>
      <c r="AD266" s="36" t="n"/>
    </row>
    <row r="267" ht="22.5" customHeight="1">
      <c r="A267" s="37"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c r="AA267" s="36" t="n"/>
      <c r="AB267" s="36" t="n"/>
      <c r="AC267" s="36" t="n"/>
      <c r="AD267" s="36" t="n"/>
    </row>
    <row r="268" ht="22.5" customHeight="1">
      <c r="A268" s="37"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c r="AA268" s="36" t="n"/>
      <c r="AB268" s="36" t="n"/>
      <c r="AC268" s="36" t="n"/>
      <c r="AD268" s="36" t="n"/>
    </row>
    <row r="269" ht="22.5" customHeight="1">
      <c r="A269" s="37"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c r="AA269" s="36" t="n"/>
      <c r="AB269" s="36" t="n"/>
      <c r="AC269" s="36" t="n"/>
      <c r="AD269" s="36" t="n"/>
    </row>
    <row r="270" ht="22.5" customHeight="1">
      <c r="A270" s="37"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c r="AA270" s="36" t="n"/>
      <c r="AB270" s="36" t="n"/>
      <c r="AC270" s="36" t="n"/>
      <c r="AD270" s="36" t="n"/>
    </row>
    <row r="271" ht="22.5" customHeight="1">
      <c r="A271" s="37"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c r="AA271" s="36" t="n"/>
      <c r="AB271" s="36" t="n"/>
      <c r="AC271" s="36" t="n"/>
      <c r="AD271" s="36" t="n"/>
    </row>
    <row r="272" ht="22.5" customHeight="1">
      <c r="A272" s="37"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c r="AA272" s="36" t="n"/>
      <c r="AB272" s="36" t="n"/>
      <c r="AC272" s="36" t="n"/>
      <c r="AD272" s="36" t="n"/>
    </row>
    <row r="273" ht="22.5" customHeight="1">
      <c r="A273" s="37"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c r="AA273" s="36" t="n"/>
      <c r="AB273" s="36" t="n"/>
      <c r="AC273" s="36" t="n"/>
      <c r="AD273" s="36" t="n"/>
    </row>
    <row r="274" ht="22.5" customHeight="1">
      <c r="A274" s="37"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c r="AA274" s="36" t="n"/>
      <c r="AB274" s="36" t="n"/>
      <c r="AC274" s="36" t="n"/>
      <c r="AD274" s="36" t="n"/>
    </row>
    <row r="275" ht="22.5" customHeight="1">
      <c r="A275" s="37"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c r="AA275" s="36" t="n"/>
      <c r="AB275" s="36" t="n"/>
      <c r="AC275" s="36" t="n"/>
      <c r="AD275" s="36" t="n"/>
    </row>
    <row r="276" ht="22.5" customHeight="1">
      <c r="A276" s="37"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c r="AA276" s="36" t="n"/>
      <c r="AB276" s="36" t="n"/>
      <c r="AC276" s="36" t="n"/>
      <c r="AD276" s="36" t="n"/>
    </row>
    <row r="277" ht="22.5" customHeight="1">
      <c r="A277" s="37"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c r="AA277" s="36" t="n"/>
      <c r="AB277" s="36" t="n"/>
      <c r="AC277" s="36" t="n"/>
      <c r="AD277" s="36" t="n"/>
    </row>
    <row r="278" ht="22.5" customHeight="1">
      <c r="A278" s="37"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c r="AA278" s="36" t="n"/>
      <c r="AB278" s="36" t="n"/>
      <c r="AC278" s="36" t="n"/>
      <c r="AD278" s="36" t="n"/>
    </row>
    <row r="279" ht="22.5" customHeight="1">
      <c r="A279" s="37"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c r="AA279" s="36" t="n"/>
      <c r="AB279" s="36" t="n"/>
      <c r="AC279" s="36" t="n"/>
      <c r="AD279" s="36" t="n"/>
    </row>
    <row r="280" ht="22.5" customHeight="1">
      <c r="A280" s="37"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c r="AA280" s="36" t="n"/>
      <c r="AB280" s="36" t="n"/>
      <c r="AC280" s="36" t="n"/>
      <c r="AD280" s="36" t="n"/>
    </row>
    <row r="281" ht="22.5" customHeight="1">
      <c r="A281" s="37"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c r="AA281" s="36" t="n"/>
      <c r="AB281" s="36" t="n"/>
      <c r="AC281" s="36" t="n"/>
      <c r="AD281" s="36" t="n"/>
    </row>
    <row r="282" ht="22.5" customHeight="1">
      <c r="A282" s="37"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c r="AA282" s="36" t="n"/>
      <c r="AB282" s="36" t="n"/>
      <c r="AC282" s="36" t="n"/>
      <c r="AD282" s="36" t="n"/>
    </row>
    <row r="283" ht="22.5" customHeight="1">
      <c r="A283" s="37"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c r="AA283" s="36" t="n"/>
      <c r="AB283" s="36" t="n"/>
      <c r="AC283" s="36" t="n"/>
      <c r="AD283" s="36" t="n"/>
    </row>
    <row r="284" ht="22.5" customHeight="1">
      <c r="A284" s="37"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c r="AA284" s="36" t="n"/>
      <c r="AB284" s="36" t="n"/>
      <c r="AC284" s="36" t="n"/>
      <c r="AD284" s="36" t="n"/>
    </row>
    <row r="285" ht="22.5" customHeight="1">
      <c r="A285" s="37"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c r="AA285" s="36" t="n"/>
      <c r="AB285" s="36" t="n"/>
      <c r="AC285" s="36" t="n"/>
      <c r="AD285" s="36" t="n"/>
    </row>
    <row r="286" ht="22.5" customHeight="1">
      <c r="A286" s="37"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c r="AA286" s="36" t="n"/>
      <c r="AB286" s="36" t="n"/>
      <c r="AC286" s="36" t="n"/>
      <c r="AD286" s="36" t="n"/>
    </row>
    <row r="287" ht="22.5" customHeight="1">
      <c r="A287" s="37"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c r="AA287" s="36" t="n"/>
      <c r="AB287" s="36" t="n"/>
      <c r="AC287" s="36" t="n"/>
      <c r="AD287" s="36" t="n"/>
    </row>
    <row r="288" ht="22.5" customHeight="1">
      <c r="A288" s="37" t="n"/>
      <c r="B288" s="36" t="n"/>
      <c r="C288" s="36"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c r="AA288" s="36" t="n"/>
      <c r="AB288" s="36" t="n"/>
      <c r="AC288" s="36" t="n"/>
      <c r="AD288" s="36" t="n"/>
    </row>
    <row r="289" ht="22.5" customHeight="1">
      <c r="A289" s="37" t="n"/>
      <c r="B289" s="36" t="n"/>
      <c r="C289" s="36"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c r="AA289" s="36" t="n"/>
      <c r="AB289" s="36" t="n"/>
      <c r="AC289" s="36" t="n"/>
      <c r="AD289" s="36" t="n"/>
    </row>
    <row r="290" ht="22.5" customHeight="1">
      <c r="A290" s="37" t="n"/>
      <c r="B290" s="36" t="n"/>
      <c r="C290" s="36"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c r="AA290" s="36" t="n"/>
      <c r="AB290" s="36" t="n"/>
      <c r="AC290" s="36" t="n"/>
      <c r="AD290" s="36" t="n"/>
    </row>
    <row r="291" ht="22.5" customHeight="1">
      <c r="A291" s="37" t="n"/>
      <c r="B291" s="36" t="n"/>
      <c r="C291" s="36"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c r="AA291" s="36" t="n"/>
      <c r="AB291" s="36" t="n"/>
      <c r="AC291" s="36" t="n"/>
      <c r="AD291" s="36" t="n"/>
    </row>
    <row r="292" ht="22.5" customHeight="1">
      <c r="A292" s="37" t="n"/>
      <c r="B292" s="36" t="n"/>
      <c r="C292" s="36"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c r="AA292" s="36" t="n"/>
      <c r="AB292" s="36" t="n"/>
      <c r="AC292" s="36" t="n"/>
      <c r="AD292" s="36" t="n"/>
    </row>
    <row r="293" ht="22.5" customHeight="1">
      <c r="A293" s="37" t="n"/>
      <c r="B293" s="36" t="n"/>
      <c r="C293" s="36"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c r="AA293" s="36" t="n"/>
      <c r="AB293" s="36" t="n"/>
      <c r="AC293" s="36" t="n"/>
      <c r="AD293" s="36" t="n"/>
    </row>
    <row r="294" ht="22.5" customHeight="1">
      <c r="A294" s="37" t="n"/>
      <c r="B294" s="36" t="n"/>
      <c r="C294" s="36"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c r="AA294" s="36" t="n"/>
      <c r="AB294" s="36" t="n"/>
      <c r="AC294" s="36" t="n"/>
      <c r="AD294" s="36" t="n"/>
    </row>
    <row r="295" ht="22.5" customHeight="1">
      <c r="A295" s="37" t="n"/>
      <c r="B295" s="36" t="n"/>
      <c r="C295" s="36"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c r="AA295" s="36" t="n"/>
      <c r="AB295" s="36" t="n"/>
      <c r="AC295" s="36" t="n"/>
      <c r="AD295" s="36" t="n"/>
    </row>
    <row r="296" ht="22.5" customHeight="1">
      <c r="A296" s="37" t="n"/>
      <c r="B296" s="36" t="n"/>
      <c r="C296" s="36"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c r="AA296" s="36" t="n"/>
      <c r="AB296" s="36" t="n"/>
      <c r="AC296" s="36" t="n"/>
      <c r="AD296" s="36" t="n"/>
    </row>
    <row r="297" ht="22.5" customHeight="1">
      <c r="A297" s="37" t="n"/>
      <c r="B297" s="36" t="n"/>
      <c r="C297" s="36"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c r="AA297" s="36" t="n"/>
      <c r="AB297" s="36" t="n"/>
      <c r="AC297" s="36" t="n"/>
      <c r="AD297" s="36" t="n"/>
    </row>
    <row r="298" ht="22.5" customHeight="1">
      <c r="A298" s="37" t="n"/>
      <c r="B298" s="36" t="n"/>
      <c r="C298" s="36"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c r="AA298" s="36" t="n"/>
      <c r="AB298" s="36" t="n"/>
      <c r="AC298" s="36" t="n"/>
      <c r="AD298" s="36" t="n"/>
    </row>
    <row r="299" ht="22.5" customHeight="1">
      <c r="A299" s="37" t="n"/>
      <c r="B299" s="36" t="n"/>
      <c r="C299" s="36"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c r="AA299" s="36" t="n"/>
      <c r="AB299" s="36" t="n"/>
      <c r="AC299" s="36" t="n"/>
      <c r="AD299" s="36" t="n"/>
    </row>
    <row r="300" ht="22.5" customHeight="1">
      <c r="A300" s="37" t="n"/>
      <c r="B300" s="36" t="n"/>
      <c r="C300" s="36"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c r="AA300" s="36" t="n"/>
      <c r="AB300" s="36" t="n"/>
      <c r="AC300" s="36" t="n"/>
      <c r="AD300" s="36" t="n"/>
    </row>
    <row r="301" ht="22.5" customHeight="1">
      <c r="A301" s="37" t="n"/>
      <c r="B301" s="36" t="n"/>
      <c r="C301" s="36"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c r="AA301" s="36" t="n"/>
      <c r="AB301" s="36" t="n"/>
      <c r="AC301" s="36" t="n"/>
      <c r="AD301" s="36" t="n"/>
    </row>
    <row r="302" ht="22.5" customHeight="1">
      <c r="A302" s="37" t="n"/>
      <c r="B302" s="36" t="n"/>
      <c r="C302" s="36"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c r="AA302" s="36" t="n"/>
      <c r="AB302" s="36" t="n"/>
      <c r="AC302" s="36" t="n"/>
      <c r="AD302" s="36" t="n"/>
    </row>
    <row r="303" ht="22.5" customHeight="1">
      <c r="A303" s="37" t="n"/>
      <c r="B303" s="36" t="n"/>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c r="AA303" s="36" t="n"/>
      <c r="AB303" s="36" t="n"/>
      <c r="AC303" s="36" t="n"/>
      <c r="AD303" s="36" t="n"/>
    </row>
    <row r="304" ht="22.5" customHeight="1">
      <c r="A304" s="37" t="n"/>
      <c r="B304" s="36" t="n"/>
      <c r="C304" s="36"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c r="AA304" s="36" t="n"/>
      <c r="AB304" s="36" t="n"/>
      <c r="AC304" s="36" t="n"/>
      <c r="AD304" s="36" t="n"/>
    </row>
    <row r="305" ht="22.5" customHeight="1">
      <c r="A305" s="37" t="n"/>
      <c r="B305" s="36" t="n"/>
      <c r="C305" s="36"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c r="AA305" s="36" t="n"/>
      <c r="AB305" s="36" t="n"/>
      <c r="AC305" s="36" t="n"/>
      <c r="AD305" s="36" t="n"/>
    </row>
    <row r="306" ht="22.5" customHeight="1">
      <c r="A306" s="37" t="n"/>
      <c r="B306" s="36" t="n"/>
      <c r="C306" s="36"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c r="AA306" s="36" t="n"/>
      <c r="AB306" s="36" t="n"/>
      <c r="AC306" s="36" t="n"/>
      <c r="AD306" s="36" t="n"/>
    </row>
    <row r="307" ht="22.5" customHeight="1">
      <c r="A307" s="37" t="n"/>
      <c r="B307" s="36" t="n"/>
      <c r="C307" s="36"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c r="AA307" s="36" t="n"/>
      <c r="AB307" s="36" t="n"/>
      <c r="AC307" s="36" t="n"/>
      <c r="AD307" s="36" t="n"/>
    </row>
    <row r="308" ht="22.5" customHeight="1">
      <c r="A308" s="37" t="n"/>
      <c r="B308" s="36" t="n"/>
      <c r="C308" s="36"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c r="AA308" s="36" t="n"/>
      <c r="AB308" s="36" t="n"/>
      <c r="AC308" s="36" t="n"/>
      <c r="AD308" s="36" t="n"/>
    </row>
    <row r="309" ht="22.5" customHeight="1">
      <c r="A309" s="37" t="n"/>
      <c r="B309" s="36" t="n"/>
      <c r="C309" s="36"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c r="AA309" s="36" t="n"/>
      <c r="AB309" s="36" t="n"/>
      <c r="AC309" s="36" t="n"/>
      <c r="AD309" s="36" t="n"/>
    </row>
    <row r="310" ht="22.5" customHeight="1">
      <c r="A310" s="37" t="n"/>
      <c r="B310" s="36" t="n"/>
      <c r="C310" s="36"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c r="AA310" s="36" t="n"/>
      <c r="AB310" s="36" t="n"/>
      <c r="AC310" s="36" t="n"/>
      <c r="AD310" s="36" t="n"/>
    </row>
    <row r="311" ht="22.5" customHeight="1">
      <c r="A311" s="37" t="n"/>
      <c r="B311" s="36" t="n"/>
      <c r="C311" s="36"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c r="AA311" s="36" t="n"/>
      <c r="AB311" s="36" t="n"/>
      <c r="AC311" s="36" t="n"/>
      <c r="AD311" s="36" t="n"/>
    </row>
    <row r="312" ht="22.5" customHeight="1">
      <c r="A312" s="37" t="n"/>
      <c r="B312" s="36" t="n"/>
      <c r="C312" s="36"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c r="AA312" s="36" t="n"/>
      <c r="AB312" s="36" t="n"/>
      <c r="AC312" s="36" t="n"/>
      <c r="AD312" s="36" t="n"/>
    </row>
    <row r="313" ht="22.5" customHeight="1">
      <c r="A313" s="37" t="n"/>
      <c r="B313" s="36" t="n"/>
      <c r="C313" s="36"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c r="AA313" s="36" t="n"/>
      <c r="AB313" s="36" t="n"/>
      <c r="AC313" s="36" t="n"/>
      <c r="AD313" s="36" t="n"/>
    </row>
    <row r="314" ht="22.5" customHeight="1">
      <c r="A314" s="37" t="n"/>
      <c r="B314" s="36" t="n"/>
      <c r="C314" s="36"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c r="AA314" s="36" t="n"/>
      <c r="AB314" s="36" t="n"/>
      <c r="AC314" s="36" t="n"/>
      <c r="AD314" s="36" t="n"/>
    </row>
    <row r="315" ht="22.5" customHeight="1">
      <c r="A315" s="37" t="n"/>
      <c r="B315" s="36" t="n"/>
      <c r="C315" s="36"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c r="AA315" s="36" t="n"/>
      <c r="AB315" s="36" t="n"/>
      <c r="AC315" s="36" t="n"/>
      <c r="AD315" s="36" t="n"/>
    </row>
    <row r="316" ht="22.5" customHeight="1">
      <c r="A316" s="37" t="n"/>
      <c r="B316" s="36" t="n"/>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c r="AA316" s="36" t="n"/>
      <c r="AB316" s="36" t="n"/>
      <c r="AC316" s="36" t="n"/>
      <c r="AD316" s="36" t="n"/>
    </row>
    <row r="317" ht="22.5" customHeight="1">
      <c r="A317" s="37" t="n"/>
      <c r="B317" s="36" t="n"/>
      <c r="C317" s="36"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c r="AA317" s="36" t="n"/>
      <c r="AB317" s="36" t="n"/>
      <c r="AC317" s="36" t="n"/>
      <c r="AD317" s="36" t="n"/>
    </row>
    <row r="318" ht="22.5" customHeight="1">
      <c r="A318" s="37" t="n"/>
      <c r="B318" s="36" t="n"/>
      <c r="C318" s="36"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c r="AA318" s="36" t="n"/>
      <c r="AB318" s="36" t="n"/>
      <c r="AC318" s="36" t="n"/>
      <c r="AD318" s="36" t="n"/>
    </row>
    <row r="319" ht="22.5" customHeight="1">
      <c r="A319" s="37" t="n"/>
      <c r="B319" s="36" t="n"/>
      <c r="C319" s="36"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c r="AA319" s="36" t="n"/>
      <c r="AB319" s="36" t="n"/>
      <c r="AC319" s="36" t="n"/>
      <c r="AD319" s="36" t="n"/>
    </row>
    <row r="320" ht="22.5" customHeight="1">
      <c r="A320" s="37" t="n"/>
      <c r="B320" s="36" t="n"/>
      <c r="C320" s="36"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c r="AA320" s="36" t="n"/>
      <c r="AB320" s="36" t="n"/>
      <c r="AC320" s="36" t="n"/>
      <c r="AD320" s="36" t="n"/>
    </row>
    <row r="321" ht="22.5" customHeight="1">
      <c r="A321" s="37" t="n"/>
      <c r="B321" s="36" t="n"/>
      <c r="C321" s="36"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c r="AA321" s="36" t="n"/>
      <c r="AB321" s="36" t="n"/>
      <c r="AC321" s="36" t="n"/>
      <c r="AD321" s="36" t="n"/>
    </row>
    <row r="322" ht="22.5" customHeight="1">
      <c r="A322" s="37" t="n"/>
      <c r="B322" s="36" t="n"/>
      <c r="C322" s="36"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c r="AA322" s="36" t="n"/>
      <c r="AB322" s="36" t="n"/>
      <c r="AC322" s="36" t="n"/>
      <c r="AD322" s="36" t="n"/>
    </row>
    <row r="323" ht="22.5" customHeight="1">
      <c r="A323" s="37" t="n"/>
      <c r="B323" s="36" t="n"/>
      <c r="C323" s="36"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c r="AA323" s="36" t="n"/>
      <c r="AB323" s="36" t="n"/>
      <c r="AC323" s="36" t="n"/>
      <c r="AD323" s="36" t="n"/>
    </row>
    <row r="324" ht="22.5" customHeight="1">
      <c r="A324" s="37" t="n"/>
      <c r="B324" s="36" t="n"/>
      <c r="C324" s="36"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c r="AA324" s="36" t="n"/>
      <c r="AB324" s="36" t="n"/>
      <c r="AC324" s="36" t="n"/>
      <c r="AD324" s="36" t="n"/>
    </row>
    <row r="325" ht="22.5" customHeight="1">
      <c r="A325" s="37" t="n"/>
      <c r="B325" s="36" t="n"/>
      <c r="C325" s="36"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c r="AA325" s="36" t="n"/>
      <c r="AB325" s="36" t="n"/>
      <c r="AC325" s="36" t="n"/>
      <c r="AD325" s="36" t="n"/>
    </row>
    <row r="326" ht="22.5" customHeight="1">
      <c r="A326" s="37" t="n"/>
      <c r="B326" s="36" t="n"/>
      <c r="C326" s="36"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c r="AA326" s="36" t="n"/>
      <c r="AB326" s="36" t="n"/>
      <c r="AC326" s="36" t="n"/>
      <c r="AD326" s="36" t="n"/>
    </row>
    <row r="327" ht="22.5" customHeight="1">
      <c r="A327" s="37" t="n"/>
      <c r="B327" s="36" t="n"/>
      <c r="C327" s="36"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c r="AA327" s="36" t="n"/>
      <c r="AB327" s="36" t="n"/>
      <c r="AC327" s="36" t="n"/>
      <c r="AD327" s="36" t="n"/>
    </row>
    <row r="328" ht="22.5" customHeight="1">
      <c r="A328" s="37" t="n"/>
      <c r="B328" s="36" t="n"/>
      <c r="C328" s="36"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c r="AA328" s="36" t="n"/>
      <c r="AB328" s="36" t="n"/>
      <c r="AC328" s="36" t="n"/>
      <c r="AD328" s="36" t="n"/>
    </row>
    <row r="329" ht="22.5" customHeight="1">
      <c r="A329" s="37" t="n"/>
      <c r="B329" s="36" t="n"/>
      <c r="C329" s="36"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c r="AA329" s="36" t="n"/>
      <c r="AB329" s="36" t="n"/>
      <c r="AC329" s="36" t="n"/>
      <c r="AD329" s="36" t="n"/>
    </row>
    <row r="330" ht="22.5" customHeight="1">
      <c r="A330" s="37" t="n"/>
      <c r="B330" s="36" t="n"/>
      <c r="C330" s="36"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c r="AA330" s="36" t="n"/>
      <c r="AB330" s="36" t="n"/>
      <c r="AC330" s="36" t="n"/>
      <c r="AD330" s="36" t="n"/>
    </row>
    <row r="331" ht="22.5" customHeight="1">
      <c r="A331" s="37" t="n"/>
      <c r="B331" s="36" t="n"/>
      <c r="C331" s="36"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c r="AA331" s="36" t="n"/>
      <c r="AB331" s="36" t="n"/>
      <c r="AC331" s="36" t="n"/>
      <c r="AD331" s="36" t="n"/>
    </row>
    <row r="332" ht="22.5" customHeight="1">
      <c r="A332" s="37" t="n"/>
      <c r="B332" s="36" t="n"/>
      <c r="C332" s="36"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c r="AA332" s="36" t="n"/>
      <c r="AB332" s="36" t="n"/>
      <c r="AC332" s="36" t="n"/>
      <c r="AD332" s="36" t="n"/>
    </row>
    <row r="333" ht="22.5" customHeight="1">
      <c r="A333" s="37" t="n"/>
      <c r="B333" s="36" t="n"/>
      <c r="C333" s="36"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c r="AA333" s="36" t="n"/>
      <c r="AB333" s="36" t="n"/>
      <c r="AC333" s="36" t="n"/>
      <c r="AD333" s="36" t="n"/>
    </row>
    <row r="334" ht="22.5" customHeight="1">
      <c r="A334" s="37" t="n"/>
      <c r="B334" s="36" t="n"/>
      <c r="C334" s="36"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c r="AA334" s="36" t="n"/>
      <c r="AB334" s="36" t="n"/>
      <c r="AC334" s="36" t="n"/>
      <c r="AD334" s="36" t="n"/>
    </row>
    <row r="335" ht="22.5" customHeight="1">
      <c r="A335" s="37" t="n"/>
      <c r="B335" s="36" t="n"/>
      <c r="C335" s="36"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c r="AA335" s="36" t="n"/>
      <c r="AB335" s="36" t="n"/>
      <c r="AC335" s="36" t="n"/>
      <c r="AD335" s="36" t="n"/>
    </row>
    <row r="336" ht="22.5" customHeight="1">
      <c r="A336" s="37" t="n"/>
      <c r="B336" s="36" t="n"/>
      <c r="C336" s="36"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c r="AA336" s="36" t="n"/>
      <c r="AB336" s="36" t="n"/>
      <c r="AC336" s="36" t="n"/>
      <c r="AD336" s="36" t="n"/>
    </row>
    <row r="337" ht="22.5" customHeight="1">
      <c r="A337" s="37" t="n"/>
      <c r="B337" s="36" t="n"/>
      <c r="C337" s="36"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c r="AA337" s="36" t="n"/>
      <c r="AB337" s="36" t="n"/>
      <c r="AC337" s="36" t="n"/>
      <c r="AD337" s="36" t="n"/>
    </row>
    <row r="338" ht="22.5" customHeight="1">
      <c r="A338" s="37" t="n"/>
      <c r="B338" s="36" t="n"/>
      <c r="C338" s="36"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c r="AA338" s="36" t="n"/>
      <c r="AB338" s="36" t="n"/>
      <c r="AC338" s="36" t="n"/>
      <c r="AD338" s="36" t="n"/>
    </row>
    <row r="339" ht="22.5" customHeight="1">
      <c r="A339" s="37" t="n"/>
      <c r="B339" s="36" t="n"/>
      <c r="C339" s="36"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c r="AA339" s="36" t="n"/>
      <c r="AB339" s="36" t="n"/>
      <c r="AC339" s="36" t="n"/>
      <c r="AD339" s="36" t="n"/>
    </row>
    <row r="340" ht="22.5" customHeight="1">
      <c r="A340" s="37" t="n"/>
      <c r="B340" s="36" t="n"/>
      <c r="C340" s="36"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c r="AA340" s="36" t="n"/>
      <c r="AB340" s="36" t="n"/>
      <c r="AC340" s="36" t="n"/>
      <c r="AD340" s="36" t="n"/>
    </row>
    <row r="341" ht="22.5" customHeight="1">
      <c r="A341" s="37" t="n"/>
      <c r="B341" s="36" t="n"/>
      <c r="C341" s="36"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c r="AA341" s="36" t="n"/>
      <c r="AB341" s="36" t="n"/>
      <c r="AC341" s="36" t="n"/>
      <c r="AD341" s="36" t="n"/>
    </row>
    <row r="342" ht="22.5" customHeight="1">
      <c r="A342" s="37" t="n"/>
      <c r="B342" s="36" t="n"/>
      <c r="C342" s="36"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c r="AA342" s="36" t="n"/>
      <c r="AB342" s="36" t="n"/>
      <c r="AC342" s="36" t="n"/>
      <c r="AD342" s="36" t="n"/>
    </row>
    <row r="343" ht="22.5" customHeight="1">
      <c r="A343" s="37" t="n"/>
      <c r="B343" s="36" t="n"/>
      <c r="C343" s="36"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c r="AA343" s="36" t="n"/>
      <c r="AB343" s="36" t="n"/>
      <c r="AC343" s="36" t="n"/>
      <c r="AD343" s="36" t="n"/>
    </row>
    <row r="344" ht="22.5" customHeight="1">
      <c r="A344" s="37" t="n"/>
      <c r="B344" s="36" t="n"/>
      <c r="C344" s="36"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c r="AA344" s="36" t="n"/>
      <c r="AB344" s="36" t="n"/>
      <c r="AC344" s="36" t="n"/>
      <c r="AD344" s="36" t="n"/>
    </row>
    <row r="345" ht="22.5" customHeight="1">
      <c r="A345" s="37" t="n"/>
      <c r="B345" s="36" t="n"/>
      <c r="C345" s="36"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c r="AA345" s="36" t="n"/>
      <c r="AB345" s="36" t="n"/>
      <c r="AC345" s="36" t="n"/>
      <c r="AD345" s="36" t="n"/>
    </row>
    <row r="346" ht="22.5" customHeight="1">
      <c r="A346" s="37" t="n"/>
      <c r="B346" s="36" t="n"/>
      <c r="C346" s="36"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c r="AA346" s="36" t="n"/>
      <c r="AB346" s="36" t="n"/>
      <c r="AC346" s="36" t="n"/>
      <c r="AD346" s="36" t="n"/>
    </row>
    <row r="347" ht="22.5" customHeight="1">
      <c r="A347" s="37" t="n"/>
      <c r="B347" s="36" t="n"/>
      <c r="C347" s="36"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c r="AA347" s="36" t="n"/>
      <c r="AB347" s="36" t="n"/>
      <c r="AC347" s="36" t="n"/>
      <c r="AD347" s="36" t="n"/>
    </row>
    <row r="348" ht="22.5" customHeight="1">
      <c r="A348" s="37" t="n"/>
      <c r="B348" s="36" t="n"/>
      <c r="C348" s="36"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c r="AA348" s="36" t="n"/>
      <c r="AB348" s="36" t="n"/>
      <c r="AC348" s="36" t="n"/>
      <c r="AD348" s="36" t="n"/>
    </row>
    <row r="349" ht="22.5" customHeight="1">
      <c r="A349" s="37" t="n"/>
      <c r="B349" s="36" t="n"/>
      <c r="C349" s="36"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c r="AA349" s="36" t="n"/>
      <c r="AB349" s="36" t="n"/>
      <c r="AC349" s="36" t="n"/>
      <c r="AD349" s="36" t="n"/>
    </row>
    <row r="350" ht="22.5" customHeight="1">
      <c r="A350" s="37" t="n"/>
      <c r="B350" s="36" t="n"/>
      <c r="C350" s="36"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c r="AA350" s="36" t="n"/>
      <c r="AB350" s="36" t="n"/>
      <c r="AC350" s="36" t="n"/>
      <c r="AD350" s="36" t="n"/>
    </row>
    <row r="351" ht="22.5" customHeight="1">
      <c r="A351" s="37" t="n"/>
      <c r="B351" s="36" t="n"/>
      <c r="C351" s="36"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c r="AA351" s="36" t="n"/>
      <c r="AB351" s="36" t="n"/>
      <c r="AC351" s="36" t="n"/>
      <c r="AD351" s="36" t="n"/>
    </row>
    <row r="352" ht="22.5" customHeight="1">
      <c r="A352" s="37" t="n"/>
      <c r="B352" s="36" t="n"/>
      <c r="C352" s="36"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c r="AA352" s="36" t="n"/>
      <c r="AB352" s="36" t="n"/>
      <c r="AC352" s="36" t="n"/>
      <c r="AD352" s="36" t="n"/>
    </row>
    <row r="353" ht="22.5" customHeight="1">
      <c r="A353" s="37" t="n"/>
      <c r="B353" s="36" t="n"/>
      <c r="C353" s="36"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c r="AA353" s="36" t="n"/>
      <c r="AB353" s="36" t="n"/>
      <c r="AC353" s="36" t="n"/>
      <c r="AD353" s="36" t="n"/>
    </row>
    <row r="354" ht="22.5" customHeight="1">
      <c r="A354" s="37" t="n"/>
      <c r="B354" s="36" t="n"/>
      <c r="C354" s="36"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c r="AA354" s="36" t="n"/>
      <c r="AB354" s="36" t="n"/>
      <c r="AC354" s="36" t="n"/>
      <c r="AD354" s="36" t="n"/>
    </row>
    <row r="355" ht="22.5" customHeight="1">
      <c r="A355" s="37" t="n"/>
      <c r="B355" s="36" t="n"/>
      <c r="C355" s="36"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c r="AA355" s="36" t="n"/>
      <c r="AB355" s="36" t="n"/>
      <c r="AC355" s="36" t="n"/>
      <c r="AD355" s="36" t="n"/>
    </row>
    <row r="356" ht="22.5" customHeight="1">
      <c r="A356" s="37" t="n"/>
      <c r="B356" s="36" t="n"/>
      <c r="C356" s="36"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c r="AA356" s="36" t="n"/>
      <c r="AB356" s="36" t="n"/>
      <c r="AC356" s="36" t="n"/>
      <c r="AD356" s="36" t="n"/>
    </row>
    <row r="357" ht="22.5" customHeight="1">
      <c r="A357" s="37" t="n"/>
      <c r="B357" s="36" t="n"/>
      <c r="C357" s="36"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c r="AA357" s="36" t="n"/>
      <c r="AB357" s="36" t="n"/>
      <c r="AC357" s="36" t="n"/>
      <c r="AD357" s="36" t="n"/>
    </row>
    <row r="358" ht="22.5" customHeight="1">
      <c r="A358" s="37" t="n"/>
      <c r="B358" s="36" t="n"/>
      <c r="C358" s="36"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c r="AA358" s="36" t="n"/>
      <c r="AB358" s="36" t="n"/>
      <c r="AC358" s="36" t="n"/>
      <c r="AD358" s="36" t="n"/>
    </row>
    <row r="359" ht="22.5" customHeight="1">
      <c r="A359" s="37" t="n"/>
      <c r="B359" s="36" t="n"/>
      <c r="C359" s="36"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c r="AA359" s="36" t="n"/>
      <c r="AB359" s="36" t="n"/>
      <c r="AC359" s="36" t="n"/>
      <c r="AD359" s="36" t="n"/>
    </row>
    <row r="360" ht="22.5" customHeight="1">
      <c r="A360" s="37" t="n"/>
      <c r="B360" s="36" t="n"/>
      <c r="C360" s="36"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c r="AA360" s="36" t="n"/>
      <c r="AB360" s="36" t="n"/>
      <c r="AC360" s="36" t="n"/>
      <c r="AD360" s="36" t="n"/>
    </row>
    <row r="361" ht="22.5" customHeight="1">
      <c r="A361" s="37" t="n"/>
      <c r="B361" s="36" t="n"/>
      <c r="C361" s="36"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c r="AA361" s="36" t="n"/>
      <c r="AB361" s="36" t="n"/>
      <c r="AC361" s="36" t="n"/>
      <c r="AD361" s="36" t="n"/>
    </row>
    <row r="362" ht="22.5" customHeight="1">
      <c r="A362" s="37" t="n"/>
      <c r="B362" s="36" t="n"/>
      <c r="C362" s="36"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c r="AA362" s="36" t="n"/>
      <c r="AB362" s="36" t="n"/>
      <c r="AC362" s="36" t="n"/>
      <c r="AD362" s="36" t="n"/>
    </row>
    <row r="363" ht="22.5" customHeight="1">
      <c r="A363" s="37" t="n"/>
      <c r="B363" s="36" t="n"/>
      <c r="C363" s="36"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c r="AA363" s="36" t="n"/>
      <c r="AB363" s="36" t="n"/>
      <c r="AC363" s="36" t="n"/>
      <c r="AD363" s="36" t="n"/>
    </row>
    <row r="364" ht="22.5" customHeight="1">
      <c r="A364" s="37" t="n"/>
      <c r="B364" s="36" t="n"/>
      <c r="C364" s="36"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c r="AA364" s="36" t="n"/>
      <c r="AB364" s="36" t="n"/>
      <c r="AC364" s="36" t="n"/>
      <c r="AD364" s="36" t="n"/>
    </row>
    <row r="365" ht="22.5" customHeight="1">
      <c r="A365" s="37" t="n"/>
      <c r="B365" s="36" t="n"/>
      <c r="C365" s="36"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c r="AA365" s="36" t="n"/>
      <c r="AB365" s="36" t="n"/>
      <c r="AC365" s="36" t="n"/>
      <c r="AD365" s="36" t="n"/>
    </row>
    <row r="366" ht="22.5" customHeight="1">
      <c r="A366" s="37" t="n"/>
      <c r="B366" s="36" t="n"/>
      <c r="C366" s="36"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c r="AA366" s="36" t="n"/>
      <c r="AB366" s="36" t="n"/>
      <c r="AC366" s="36" t="n"/>
      <c r="AD366" s="36" t="n"/>
    </row>
    <row r="367" ht="22.5" customHeight="1">
      <c r="A367" s="37" t="n"/>
      <c r="B367" s="36" t="n"/>
      <c r="C367" s="36"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c r="AA367" s="36" t="n"/>
      <c r="AB367" s="36" t="n"/>
      <c r="AC367" s="36" t="n"/>
      <c r="AD367" s="36" t="n"/>
    </row>
    <row r="368" ht="22.5" customHeight="1">
      <c r="A368" s="37" t="n"/>
      <c r="B368" s="36" t="n"/>
      <c r="C368" s="36"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c r="AA368" s="36" t="n"/>
      <c r="AB368" s="36" t="n"/>
      <c r="AC368" s="36" t="n"/>
      <c r="AD368" s="36" t="n"/>
    </row>
    <row r="369" ht="22.5" customHeight="1">
      <c r="A369" s="37" t="n"/>
      <c r="B369" s="36" t="n"/>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c r="AA369" s="36" t="n"/>
      <c r="AB369" s="36" t="n"/>
      <c r="AC369" s="36" t="n"/>
      <c r="AD369" s="36" t="n"/>
    </row>
    <row r="370" ht="22.5" customHeight="1">
      <c r="A370" s="37" t="n"/>
      <c r="B370" s="36" t="n"/>
      <c r="C370" s="36"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c r="AA370" s="36" t="n"/>
      <c r="AB370" s="36" t="n"/>
      <c r="AC370" s="36" t="n"/>
      <c r="AD370" s="36" t="n"/>
    </row>
    <row r="371" ht="22.5" customHeight="1">
      <c r="A371" s="37" t="n"/>
      <c r="B371" s="36" t="n"/>
      <c r="C371" s="36"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c r="AA371" s="36" t="n"/>
      <c r="AB371" s="36" t="n"/>
      <c r="AC371" s="36" t="n"/>
      <c r="AD371" s="36" t="n"/>
    </row>
    <row r="372" ht="22.5" customHeight="1">
      <c r="A372" s="37" t="n"/>
      <c r="B372" s="36" t="n"/>
      <c r="C372" s="36"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c r="AA372" s="36" t="n"/>
      <c r="AB372" s="36" t="n"/>
      <c r="AC372" s="36" t="n"/>
      <c r="AD372" s="36" t="n"/>
    </row>
    <row r="373" ht="22.5" customHeight="1">
      <c r="A373" s="37" t="n"/>
      <c r="B373" s="36" t="n"/>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c r="AA373" s="36" t="n"/>
      <c r="AB373" s="36" t="n"/>
      <c r="AC373" s="36" t="n"/>
      <c r="AD373" s="36" t="n"/>
    </row>
    <row r="374" ht="22.5" customHeight="1">
      <c r="A374" s="37" t="n"/>
      <c r="B374" s="36" t="n"/>
      <c r="C374" s="36"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c r="AA374" s="36" t="n"/>
      <c r="AB374" s="36" t="n"/>
      <c r="AC374" s="36" t="n"/>
      <c r="AD374" s="36" t="n"/>
    </row>
    <row r="375" ht="22.5" customHeight="1">
      <c r="A375" s="37" t="n"/>
      <c r="B375" s="36" t="n"/>
      <c r="C375" s="36"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c r="AA375" s="36" t="n"/>
      <c r="AB375" s="36" t="n"/>
      <c r="AC375" s="36" t="n"/>
      <c r="AD375" s="36" t="n"/>
    </row>
    <row r="376" ht="22.5" customHeight="1">
      <c r="A376" s="37" t="n"/>
      <c r="B376" s="36" t="n"/>
      <c r="C376" s="36"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c r="AA376" s="36" t="n"/>
      <c r="AB376" s="36" t="n"/>
      <c r="AC376" s="36" t="n"/>
      <c r="AD376" s="36" t="n"/>
    </row>
    <row r="377" ht="22.5" customHeight="1">
      <c r="A377" s="37" t="n"/>
      <c r="B377" s="36" t="n"/>
      <c r="C377" s="36"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c r="AA377" s="36" t="n"/>
      <c r="AB377" s="36" t="n"/>
      <c r="AC377" s="36" t="n"/>
      <c r="AD377" s="36" t="n"/>
    </row>
    <row r="378" ht="22.5" customHeight="1">
      <c r="A378" s="37" t="n"/>
      <c r="B378" s="36" t="n"/>
      <c r="C378" s="36"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c r="AA378" s="36" t="n"/>
      <c r="AB378" s="36" t="n"/>
      <c r="AC378" s="36" t="n"/>
      <c r="AD378" s="36" t="n"/>
    </row>
    <row r="379" ht="22.5" customHeight="1">
      <c r="A379" s="37" t="n"/>
      <c r="B379" s="36" t="n"/>
      <c r="C379" s="36"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c r="AA379" s="36" t="n"/>
      <c r="AB379" s="36" t="n"/>
      <c r="AC379" s="36" t="n"/>
      <c r="AD379" s="36" t="n"/>
    </row>
    <row r="380" ht="22.5" customHeight="1">
      <c r="A380" s="37" t="n"/>
      <c r="B380" s="36" t="n"/>
      <c r="C380" s="36"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c r="AA380" s="36" t="n"/>
      <c r="AB380" s="36" t="n"/>
      <c r="AC380" s="36" t="n"/>
      <c r="AD380" s="36" t="n"/>
    </row>
    <row r="381" ht="22.5" customHeight="1">
      <c r="A381" s="37" t="n"/>
      <c r="B381" s="36" t="n"/>
      <c r="C381" s="36"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c r="AA381" s="36" t="n"/>
      <c r="AB381" s="36" t="n"/>
      <c r="AC381" s="36" t="n"/>
      <c r="AD381" s="36" t="n"/>
    </row>
    <row r="382" ht="22.5" customHeight="1">
      <c r="A382" s="37" t="n"/>
      <c r="B382" s="36" t="n"/>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c r="AA382" s="36" t="n"/>
      <c r="AB382" s="36" t="n"/>
      <c r="AC382" s="36" t="n"/>
      <c r="AD382" s="36" t="n"/>
    </row>
    <row r="383" ht="22.5" customHeight="1">
      <c r="A383" s="37" t="n"/>
      <c r="B383" s="36" t="n"/>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c r="AA383" s="36" t="n"/>
      <c r="AB383" s="36" t="n"/>
      <c r="AC383" s="36" t="n"/>
      <c r="AD383" s="36" t="n"/>
    </row>
    <row r="384" ht="22.5" customHeight="1">
      <c r="A384" s="37" t="n"/>
      <c r="B384" s="36" t="n"/>
      <c r="C384" s="36"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c r="AA384" s="36" t="n"/>
      <c r="AB384" s="36" t="n"/>
      <c r="AC384" s="36" t="n"/>
      <c r="AD384" s="36" t="n"/>
    </row>
    <row r="385" ht="22.5" customHeight="1">
      <c r="A385" s="37" t="n"/>
      <c r="B385" s="36" t="n"/>
      <c r="C385" s="36"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c r="AA385" s="36" t="n"/>
      <c r="AB385" s="36" t="n"/>
      <c r="AC385" s="36" t="n"/>
      <c r="AD385" s="36" t="n"/>
    </row>
    <row r="386" ht="22.5" customHeight="1">
      <c r="A386" s="37" t="n"/>
      <c r="B386" s="36" t="n"/>
      <c r="C386" s="36"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c r="AA386" s="36" t="n"/>
      <c r="AB386" s="36" t="n"/>
      <c r="AC386" s="36" t="n"/>
      <c r="AD386" s="36" t="n"/>
    </row>
    <row r="387" ht="22.5" customHeight="1">
      <c r="A387" s="37" t="n"/>
      <c r="B387" s="36" t="n"/>
      <c r="C387" s="36"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c r="AA387" s="36" t="n"/>
      <c r="AB387" s="36" t="n"/>
      <c r="AC387" s="36" t="n"/>
      <c r="AD387" s="36" t="n"/>
    </row>
    <row r="388" ht="22.5" customHeight="1">
      <c r="A388" s="37" t="n"/>
      <c r="B388" s="36" t="n"/>
      <c r="C388" s="36"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c r="AA388" s="36" t="n"/>
      <c r="AB388" s="36" t="n"/>
      <c r="AC388" s="36" t="n"/>
      <c r="AD388" s="36" t="n"/>
    </row>
    <row r="389" ht="22.5" customHeight="1">
      <c r="A389" s="37" t="n"/>
      <c r="B389" s="36" t="n"/>
      <c r="C389" s="36"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c r="AA389" s="36" t="n"/>
      <c r="AB389" s="36" t="n"/>
      <c r="AC389" s="36" t="n"/>
      <c r="AD389" s="36" t="n"/>
    </row>
    <row r="390" ht="22.5" customHeight="1">
      <c r="A390" s="37" t="n"/>
      <c r="B390" s="36" t="n"/>
      <c r="C390" s="36"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c r="AA390" s="36" t="n"/>
      <c r="AB390" s="36" t="n"/>
      <c r="AC390" s="36" t="n"/>
      <c r="AD390" s="36" t="n"/>
    </row>
    <row r="391" ht="22.5" customHeight="1">
      <c r="A391" s="37" t="n"/>
      <c r="B391" s="36" t="n"/>
      <c r="C391" s="36"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c r="AA391" s="36" t="n"/>
      <c r="AB391" s="36" t="n"/>
      <c r="AC391" s="36" t="n"/>
      <c r="AD391" s="36" t="n"/>
    </row>
    <row r="392" ht="22.5" customHeight="1">
      <c r="A392" s="37" t="n"/>
      <c r="B392" s="36" t="n"/>
      <c r="C392" s="36"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c r="AA392" s="36" t="n"/>
      <c r="AB392" s="36" t="n"/>
      <c r="AC392" s="36" t="n"/>
      <c r="AD392" s="36" t="n"/>
    </row>
    <row r="393" ht="22.5" customHeight="1">
      <c r="A393" s="37" t="n"/>
      <c r="B393" s="36" t="n"/>
      <c r="C393" s="36"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c r="AA393" s="36" t="n"/>
      <c r="AB393" s="36" t="n"/>
      <c r="AC393" s="36" t="n"/>
      <c r="AD393" s="36" t="n"/>
    </row>
    <row r="394" ht="22.5" customHeight="1">
      <c r="A394" s="37" t="n"/>
      <c r="B394" s="36" t="n"/>
      <c r="C394" s="36"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c r="AA394" s="36" t="n"/>
      <c r="AB394" s="36" t="n"/>
      <c r="AC394" s="36" t="n"/>
      <c r="AD394" s="36" t="n"/>
    </row>
    <row r="395" ht="22.5" customHeight="1">
      <c r="A395" s="37" t="n"/>
      <c r="B395" s="36" t="n"/>
      <c r="C395" s="36"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c r="AA395" s="36" t="n"/>
      <c r="AB395" s="36" t="n"/>
      <c r="AC395" s="36" t="n"/>
      <c r="AD395" s="36" t="n"/>
    </row>
    <row r="396" ht="22.5" customHeight="1">
      <c r="A396" s="37" t="n"/>
      <c r="B396" s="36" t="n"/>
      <c r="C396" s="36"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c r="AA396" s="36" t="n"/>
      <c r="AB396" s="36" t="n"/>
      <c r="AC396" s="36" t="n"/>
      <c r="AD396" s="36" t="n"/>
    </row>
    <row r="397" ht="22.5" customHeight="1">
      <c r="A397" s="37" t="n"/>
      <c r="B397" s="36" t="n"/>
      <c r="C397" s="36"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c r="AA397" s="36" t="n"/>
      <c r="AB397" s="36" t="n"/>
      <c r="AC397" s="36" t="n"/>
      <c r="AD397" s="36" t="n"/>
    </row>
    <row r="398" ht="22.5" customHeight="1">
      <c r="A398" s="37" t="n"/>
      <c r="B398" s="36" t="n"/>
      <c r="C398" s="36"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c r="AA398" s="36" t="n"/>
      <c r="AB398" s="36" t="n"/>
      <c r="AC398" s="36" t="n"/>
      <c r="AD398" s="36" t="n"/>
    </row>
    <row r="399" ht="22.5" customHeight="1">
      <c r="A399" s="37" t="n"/>
      <c r="B399" s="36" t="n"/>
      <c r="C399" s="36"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c r="AA399" s="36" t="n"/>
      <c r="AB399" s="36" t="n"/>
      <c r="AC399" s="36" t="n"/>
      <c r="AD399" s="36" t="n"/>
    </row>
    <row r="400" ht="22.5" customHeight="1">
      <c r="A400" s="37" t="n"/>
      <c r="B400" s="36" t="n"/>
      <c r="C400" s="36"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c r="AA400" s="36" t="n"/>
      <c r="AB400" s="36" t="n"/>
      <c r="AC400" s="36" t="n"/>
      <c r="AD400" s="36" t="n"/>
    </row>
    <row r="401" ht="22.5" customHeight="1">
      <c r="A401" s="37" t="n"/>
      <c r="B401" s="36" t="n"/>
      <c r="C401" s="36"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c r="AA401" s="36" t="n"/>
      <c r="AB401" s="36" t="n"/>
      <c r="AC401" s="36" t="n"/>
      <c r="AD401" s="36" t="n"/>
    </row>
    <row r="402" ht="22.5" customHeight="1">
      <c r="A402" s="37" t="n"/>
      <c r="B402" s="36" t="n"/>
      <c r="C402" s="36"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c r="AA402" s="36" t="n"/>
      <c r="AB402" s="36" t="n"/>
      <c r="AC402" s="36" t="n"/>
      <c r="AD402" s="36" t="n"/>
    </row>
    <row r="403" ht="22.5" customHeight="1">
      <c r="A403" s="37" t="n"/>
      <c r="B403" s="36" t="n"/>
      <c r="C403" s="36"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c r="AA403" s="36" t="n"/>
      <c r="AB403" s="36" t="n"/>
      <c r="AC403" s="36" t="n"/>
      <c r="AD403" s="36" t="n"/>
    </row>
    <row r="404" ht="22.5" customHeight="1">
      <c r="A404" s="37" t="n"/>
      <c r="B404" s="36" t="n"/>
      <c r="C404" s="36"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c r="AA404" s="36" t="n"/>
      <c r="AB404" s="36" t="n"/>
      <c r="AC404" s="36" t="n"/>
      <c r="AD404" s="36" t="n"/>
    </row>
    <row r="405" ht="22.5" customHeight="1">
      <c r="A405" s="37" t="n"/>
      <c r="B405" s="36" t="n"/>
      <c r="C405" s="36"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c r="AA405" s="36" t="n"/>
      <c r="AB405" s="36" t="n"/>
      <c r="AC405" s="36" t="n"/>
      <c r="AD405" s="36" t="n"/>
    </row>
    <row r="406" ht="22.5" customHeight="1">
      <c r="A406" s="37" t="n"/>
      <c r="B406" s="36" t="n"/>
      <c r="C406" s="36"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c r="AA406" s="36" t="n"/>
      <c r="AB406" s="36" t="n"/>
      <c r="AC406" s="36" t="n"/>
      <c r="AD406" s="36" t="n"/>
    </row>
    <row r="407" ht="22.5" customHeight="1">
      <c r="A407" s="37" t="n"/>
      <c r="B407" s="36" t="n"/>
      <c r="C407" s="36"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c r="AA407" s="36" t="n"/>
      <c r="AB407" s="36" t="n"/>
      <c r="AC407" s="36" t="n"/>
      <c r="AD407" s="36" t="n"/>
    </row>
    <row r="408" ht="22.5" customHeight="1">
      <c r="A408" s="37" t="n"/>
      <c r="B408" s="36" t="n"/>
      <c r="C408" s="36"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c r="AA408" s="36" t="n"/>
      <c r="AB408" s="36" t="n"/>
      <c r="AC408" s="36" t="n"/>
      <c r="AD408" s="36" t="n"/>
    </row>
    <row r="409" ht="22.5" customHeight="1">
      <c r="A409" s="37" t="n"/>
      <c r="B409" s="36" t="n"/>
      <c r="C409" s="36"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c r="AA409" s="36" t="n"/>
      <c r="AB409" s="36" t="n"/>
      <c r="AC409" s="36" t="n"/>
      <c r="AD409" s="36" t="n"/>
    </row>
    <row r="410" ht="22.5" customHeight="1">
      <c r="A410" s="37" t="n"/>
      <c r="B410" s="36" t="n"/>
      <c r="C410" s="36"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c r="AA410" s="36" t="n"/>
      <c r="AB410" s="36" t="n"/>
      <c r="AC410" s="36" t="n"/>
      <c r="AD410" s="36" t="n"/>
    </row>
    <row r="411" ht="22.5" customHeight="1">
      <c r="A411" s="37" t="n"/>
      <c r="B411" s="36" t="n"/>
      <c r="C411" s="36"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c r="AA411" s="36" t="n"/>
      <c r="AB411" s="36" t="n"/>
      <c r="AC411" s="36" t="n"/>
      <c r="AD411" s="36" t="n"/>
    </row>
    <row r="412" ht="22.5" customHeight="1">
      <c r="A412" s="37" t="n"/>
      <c r="B412" s="36" t="n"/>
      <c r="C412" s="36"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c r="AA412" s="36" t="n"/>
      <c r="AB412" s="36" t="n"/>
      <c r="AC412" s="36" t="n"/>
      <c r="AD412" s="36" t="n"/>
    </row>
    <row r="413" ht="22.5" customHeight="1">
      <c r="A413" s="37" t="n"/>
      <c r="B413" s="36" t="n"/>
      <c r="C413" s="36"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c r="AA413" s="36" t="n"/>
      <c r="AB413" s="36" t="n"/>
      <c r="AC413" s="36" t="n"/>
      <c r="AD413" s="36" t="n"/>
    </row>
    <row r="414" ht="22.5" customHeight="1">
      <c r="A414" s="37" t="n"/>
      <c r="B414" s="36" t="n"/>
      <c r="C414" s="36"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c r="AA414" s="36" t="n"/>
      <c r="AB414" s="36" t="n"/>
      <c r="AC414" s="36" t="n"/>
      <c r="AD414" s="36" t="n"/>
    </row>
    <row r="415" ht="22.5" customHeight="1">
      <c r="A415" s="37" t="n"/>
      <c r="B415" s="36" t="n"/>
      <c r="C415" s="36"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c r="AA415" s="36" t="n"/>
      <c r="AB415" s="36" t="n"/>
      <c r="AC415" s="36" t="n"/>
      <c r="AD415" s="36" t="n"/>
    </row>
    <row r="416" ht="22.5" customHeight="1">
      <c r="A416" s="37" t="n"/>
      <c r="B416" s="36" t="n"/>
      <c r="C416" s="36"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c r="AA416" s="36" t="n"/>
      <c r="AB416" s="36" t="n"/>
      <c r="AC416" s="36" t="n"/>
      <c r="AD416" s="36" t="n"/>
    </row>
    <row r="417" ht="22.5" customHeight="1">
      <c r="A417" s="37" t="n"/>
      <c r="B417" s="36" t="n"/>
      <c r="C417" s="36"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c r="AA417" s="36" t="n"/>
      <c r="AB417" s="36" t="n"/>
      <c r="AC417" s="36" t="n"/>
      <c r="AD417" s="36" t="n"/>
    </row>
    <row r="418" ht="22.5" customHeight="1">
      <c r="A418" s="37" t="n"/>
      <c r="B418" s="36" t="n"/>
      <c r="C418" s="36"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c r="AA418" s="36" t="n"/>
      <c r="AB418" s="36" t="n"/>
      <c r="AC418" s="36" t="n"/>
      <c r="AD418" s="36" t="n"/>
    </row>
    <row r="419" ht="22.5" customHeight="1">
      <c r="A419" s="37" t="n"/>
      <c r="B419" s="36" t="n"/>
      <c r="C419" s="36"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c r="AA419" s="36" t="n"/>
      <c r="AB419" s="36" t="n"/>
      <c r="AC419" s="36" t="n"/>
      <c r="AD419" s="36" t="n"/>
    </row>
    <row r="420" ht="22.5" customHeight="1">
      <c r="A420" s="37" t="n"/>
      <c r="B420" s="36" t="n"/>
      <c r="C420" s="36"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c r="AA420" s="36" t="n"/>
      <c r="AB420" s="36" t="n"/>
      <c r="AC420" s="36" t="n"/>
      <c r="AD420" s="36" t="n"/>
    </row>
    <row r="421" ht="22.5" customHeight="1">
      <c r="A421" s="37" t="n"/>
      <c r="B421" s="36" t="n"/>
      <c r="C421" s="36"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c r="AA421" s="36" t="n"/>
      <c r="AB421" s="36" t="n"/>
      <c r="AC421" s="36" t="n"/>
      <c r="AD421" s="36" t="n"/>
    </row>
    <row r="422" ht="22.5" customHeight="1">
      <c r="A422" s="37" t="n"/>
      <c r="B422" s="36" t="n"/>
      <c r="C422" s="36"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c r="AA422" s="36" t="n"/>
      <c r="AB422" s="36" t="n"/>
      <c r="AC422" s="36" t="n"/>
      <c r="AD422" s="36" t="n"/>
    </row>
    <row r="423" ht="22.5" customHeight="1">
      <c r="A423" s="37" t="n"/>
      <c r="B423" s="36" t="n"/>
      <c r="C423" s="36"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c r="AA423" s="36" t="n"/>
      <c r="AB423" s="36" t="n"/>
      <c r="AC423" s="36" t="n"/>
      <c r="AD423" s="36" t="n"/>
    </row>
    <row r="424" ht="22.5" customHeight="1">
      <c r="A424" s="37" t="n"/>
      <c r="B424" s="36" t="n"/>
      <c r="C424" s="36"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c r="AA424" s="36" t="n"/>
      <c r="AB424" s="36" t="n"/>
      <c r="AC424" s="36" t="n"/>
      <c r="AD424" s="36" t="n"/>
    </row>
    <row r="425" ht="22.5" customHeight="1">
      <c r="A425" s="37" t="n"/>
      <c r="B425" s="36" t="n"/>
      <c r="C425" s="36"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c r="AA425" s="36" t="n"/>
      <c r="AB425" s="36" t="n"/>
      <c r="AC425" s="36" t="n"/>
      <c r="AD425" s="36" t="n"/>
    </row>
    <row r="426" ht="22.5" customHeight="1">
      <c r="A426" s="37" t="n"/>
      <c r="B426" s="36" t="n"/>
      <c r="C426" s="36"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c r="AA426" s="36" t="n"/>
      <c r="AB426" s="36" t="n"/>
      <c r="AC426" s="36" t="n"/>
      <c r="AD426" s="36" t="n"/>
    </row>
    <row r="427" ht="22.5" customHeight="1">
      <c r="A427" s="37" t="n"/>
      <c r="B427" s="36" t="n"/>
      <c r="C427" s="36"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c r="AA427" s="36" t="n"/>
      <c r="AB427" s="36" t="n"/>
      <c r="AC427" s="36" t="n"/>
      <c r="AD427" s="36" t="n"/>
    </row>
    <row r="428" ht="22.5" customHeight="1">
      <c r="A428" s="37" t="n"/>
      <c r="B428" s="36" t="n"/>
      <c r="C428" s="36"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c r="AA428" s="36" t="n"/>
      <c r="AB428" s="36" t="n"/>
      <c r="AC428" s="36" t="n"/>
      <c r="AD428" s="36" t="n"/>
    </row>
    <row r="429" ht="22.5" customHeight="1">
      <c r="A429" s="37" t="n"/>
      <c r="B429" s="36" t="n"/>
      <c r="C429" s="36"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c r="AA429" s="36" t="n"/>
      <c r="AB429" s="36" t="n"/>
      <c r="AC429" s="36" t="n"/>
      <c r="AD429" s="36" t="n"/>
    </row>
    <row r="430" ht="22.5" customHeight="1">
      <c r="A430" s="37" t="n"/>
      <c r="B430" s="36" t="n"/>
      <c r="C430" s="36"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c r="AA430" s="36" t="n"/>
      <c r="AB430" s="36" t="n"/>
      <c r="AC430" s="36" t="n"/>
      <c r="AD430" s="36" t="n"/>
    </row>
    <row r="431" ht="22.5" customHeight="1">
      <c r="A431" s="37" t="n"/>
      <c r="B431" s="36" t="n"/>
      <c r="C431" s="36"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c r="AA431" s="36" t="n"/>
      <c r="AB431" s="36" t="n"/>
      <c r="AC431" s="36" t="n"/>
      <c r="AD431" s="36" t="n"/>
    </row>
    <row r="432" ht="22.5" customHeight="1">
      <c r="A432" s="37" t="n"/>
      <c r="B432" s="36" t="n"/>
      <c r="C432" s="36"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c r="AA432" s="36" t="n"/>
      <c r="AB432" s="36" t="n"/>
      <c r="AC432" s="36" t="n"/>
      <c r="AD432" s="36" t="n"/>
    </row>
    <row r="433" ht="22.5" customHeight="1">
      <c r="A433" s="37" t="n"/>
      <c r="B433" s="36" t="n"/>
      <c r="C433" s="36"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c r="AA433" s="36" t="n"/>
      <c r="AB433" s="36" t="n"/>
      <c r="AC433" s="36" t="n"/>
      <c r="AD433" s="36" t="n"/>
    </row>
    <row r="434" ht="22.5" customHeight="1">
      <c r="A434" s="37" t="n"/>
      <c r="B434" s="36" t="n"/>
      <c r="C434" s="36"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c r="AA434" s="36" t="n"/>
      <c r="AB434" s="36" t="n"/>
      <c r="AC434" s="36" t="n"/>
      <c r="AD434" s="36" t="n"/>
    </row>
    <row r="435" ht="22.5" customHeight="1">
      <c r="A435" s="37" t="n"/>
      <c r="B435" s="36" t="n"/>
      <c r="C435" s="36"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c r="AA435" s="36" t="n"/>
      <c r="AB435" s="36" t="n"/>
      <c r="AC435" s="36" t="n"/>
      <c r="AD435" s="36" t="n"/>
    </row>
    <row r="436" ht="22.5" customHeight="1">
      <c r="A436" s="37" t="n"/>
      <c r="B436" s="36" t="n"/>
      <c r="C436" s="36"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c r="AA436" s="36" t="n"/>
      <c r="AB436" s="36" t="n"/>
      <c r="AC436" s="36" t="n"/>
      <c r="AD436" s="36" t="n"/>
    </row>
    <row r="437" ht="22.5" customHeight="1">
      <c r="A437" s="37" t="n"/>
      <c r="B437" s="36" t="n"/>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c r="AA437" s="36" t="n"/>
      <c r="AB437" s="36" t="n"/>
      <c r="AC437" s="36" t="n"/>
      <c r="AD437" s="36" t="n"/>
    </row>
    <row r="438" ht="22.5" customHeight="1">
      <c r="A438" s="37" t="n"/>
      <c r="B438" s="36" t="n"/>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c r="AA438" s="36" t="n"/>
      <c r="AB438" s="36" t="n"/>
      <c r="AC438" s="36" t="n"/>
      <c r="AD438" s="36" t="n"/>
    </row>
    <row r="439" ht="22.5" customHeight="1">
      <c r="A439" s="37" t="n"/>
      <c r="B439" s="36" t="n"/>
      <c r="C439" s="36"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c r="AA439" s="36" t="n"/>
      <c r="AB439" s="36" t="n"/>
      <c r="AC439" s="36" t="n"/>
      <c r="AD439" s="36" t="n"/>
    </row>
    <row r="440" ht="22.5" customHeight="1">
      <c r="A440" s="37" t="n"/>
      <c r="B440" s="36" t="n"/>
      <c r="C440" s="36"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c r="AA440" s="36" t="n"/>
      <c r="AB440" s="36" t="n"/>
      <c r="AC440" s="36" t="n"/>
      <c r="AD440" s="36" t="n"/>
    </row>
    <row r="441" ht="22.5" customHeight="1">
      <c r="A441" s="37" t="n"/>
      <c r="B441" s="36" t="n"/>
      <c r="C441" s="36"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c r="AA441" s="36" t="n"/>
      <c r="AB441" s="36" t="n"/>
      <c r="AC441" s="36" t="n"/>
      <c r="AD441" s="36" t="n"/>
    </row>
    <row r="442" ht="22.5" customHeight="1">
      <c r="A442" s="37" t="n"/>
      <c r="B442" s="36" t="n"/>
      <c r="C442" s="36"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c r="AA442" s="36" t="n"/>
      <c r="AB442" s="36" t="n"/>
      <c r="AC442" s="36" t="n"/>
      <c r="AD442" s="36" t="n"/>
    </row>
    <row r="443" ht="22.5" customHeight="1">
      <c r="A443" s="37" t="n"/>
      <c r="B443" s="36" t="n"/>
      <c r="C443" s="36"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c r="AA443" s="36" t="n"/>
      <c r="AB443" s="36" t="n"/>
      <c r="AC443" s="36" t="n"/>
      <c r="AD443" s="36" t="n"/>
    </row>
    <row r="444" ht="22.5" customHeight="1">
      <c r="A444" s="37" t="n"/>
      <c r="B444" s="36" t="n"/>
      <c r="C444" s="36"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c r="AA444" s="36" t="n"/>
      <c r="AB444" s="36" t="n"/>
      <c r="AC444" s="36" t="n"/>
      <c r="AD444" s="36" t="n"/>
    </row>
    <row r="445" ht="22.5" customHeight="1">
      <c r="A445" s="37" t="n"/>
      <c r="B445" s="36" t="n"/>
      <c r="C445" s="36"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c r="AA445" s="36" t="n"/>
      <c r="AB445" s="36" t="n"/>
      <c r="AC445" s="36" t="n"/>
      <c r="AD445" s="36" t="n"/>
    </row>
    <row r="446" ht="22.5" customHeight="1">
      <c r="A446" s="37" t="n"/>
      <c r="B446" s="36" t="n"/>
      <c r="C446" s="36"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c r="AA446" s="36" t="n"/>
      <c r="AB446" s="36" t="n"/>
      <c r="AC446" s="36" t="n"/>
      <c r="AD446" s="36" t="n"/>
    </row>
    <row r="447" ht="22.5" customHeight="1">
      <c r="A447" s="37" t="n"/>
      <c r="B447" s="36" t="n"/>
      <c r="C447" s="36"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c r="AA447" s="36" t="n"/>
      <c r="AB447" s="36" t="n"/>
      <c r="AC447" s="36" t="n"/>
      <c r="AD447" s="36" t="n"/>
    </row>
    <row r="448" ht="22.5" customHeight="1">
      <c r="A448" s="37" t="n"/>
      <c r="B448" s="36" t="n"/>
      <c r="C448" s="36"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c r="AA448" s="36" t="n"/>
      <c r="AB448" s="36" t="n"/>
      <c r="AC448" s="36" t="n"/>
      <c r="AD448" s="36" t="n"/>
    </row>
    <row r="449" ht="22.5" customHeight="1">
      <c r="A449" s="37" t="n"/>
      <c r="B449" s="36" t="n"/>
      <c r="C449" s="36"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c r="AA449" s="36" t="n"/>
      <c r="AB449" s="36" t="n"/>
      <c r="AC449" s="36" t="n"/>
      <c r="AD449" s="36" t="n"/>
    </row>
    <row r="450" ht="22.5" customHeight="1">
      <c r="A450" s="37" t="n"/>
      <c r="B450" s="36" t="n"/>
      <c r="C450" s="36"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c r="AA450" s="36" t="n"/>
      <c r="AB450" s="36" t="n"/>
      <c r="AC450" s="36" t="n"/>
      <c r="AD450" s="36" t="n"/>
    </row>
    <row r="451" ht="22.5" customHeight="1">
      <c r="A451" s="37" t="n"/>
      <c r="B451" s="36" t="n"/>
      <c r="C451" s="36"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c r="AA451" s="36" t="n"/>
      <c r="AB451" s="36" t="n"/>
      <c r="AC451" s="36" t="n"/>
      <c r="AD451" s="36" t="n"/>
    </row>
    <row r="452" ht="22.5" customHeight="1">
      <c r="A452" s="37" t="n"/>
      <c r="B452" s="36" t="n"/>
      <c r="C452" s="36"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c r="AA452" s="36" t="n"/>
      <c r="AB452" s="36" t="n"/>
      <c r="AC452" s="36" t="n"/>
      <c r="AD452" s="36" t="n"/>
    </row>
    <row r="453" ht="22.5" customHeight="1">
      <c r="A453" s="37" t="n"/>
      <c r="B453" s="36" t="n"/>
      <c r="C453" s="36"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c r="AA453" s="36" t="n"/>
      <c r="AB453" s="36" t="n"/>
      <c r="AC453" s="36" t="n"/>
      <c r="AD453" s="36" t="n"/>
    </row>
    <row r="454" ht="22.5" customHeight="1">
      <c r="A454" s="37" t="n"/>
      <c r="B454" s="36" t="n"/>
      <c r="C454" s="36"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c r="AA454" s="36" t="n"/>
      <c r="AB454" s="36" t="n"/>
      <c r="AC454" s="36" t="n"/>
      <c r="AD454" s="36" t="n"/>
    </row>
    <row r="455" ht="22.5" customHeight="1">
      <c r="A455" s="37" t="n"/>
      <c r="B455" s="36" t="n"/>
      <c r="C455" s="36"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c r="AA455" s="36" t="n"/>
      <c r="AB455" s="36" t="n"/>
      <c r="AC455" s="36" t="n"/>
      <c r="AD455" s="36" t="n"/>
    </row>
    <row r="456" ht="22.5" customHeight="1">
      <c r="A456" s="37" t="n"/>
      <c r="B456" s="36" t="n"/>
      <c r="C456" s="36"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c r="AA456" s="36" t="n"/>
      <c r="AB456" s="36" t="n"/>
      <c r="AC456" s="36" t="n"/>
      <c r="AD456" s="36" t="n"/>
    </row>
    <row r="457" ht="22.5" customHeight="1">
      <c r="A457" s="37" t="n"/>
      <c r="B457" s="36" t="n"/>
      <c r="C457" s="36"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c r="AA457" s="36" t="n"/>
      <c r="AB457" s="36" t="n"/>
      <c r="AC457" s="36" t="n"/>
      <c r="AD457" s="36" t="n"/>
    </row>
    <row r="458" ht="22.5" customHeight="1">
      <c r="A458" s="37" t="n"/>
      <c r="B458" s="36" t="n"/>
      <c r="C458" s="36"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c r="AA458" s="36" t="n"/>
      <c r="AB458" s="36" t="n"/>
      <c r="AC458" s="36" t="n"/>
      <c r="AD458" s="36" t="n"/>
    </row>
    <row r="459" ht="22.5" customHeight="1">
      <c r="A459" s="37" t="n"/>
      <c r="B459" s="36" t="n"/>
      <c r="C459" s="36"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c r="AA459" s="36" t="n"/>
      <c r="AB459" s="36" t="n"/>
      <c r="AC459" s="36" t="n"/>
      <c r="AD459" s="36" t="n"/>
    </row>
    <row r="460" ht="22.5" customHeight="1">
      <c r="A460" s="37" t="n"/>
      <c r="B460" s="36" t="n"/>
      <c r="C460" s="36"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c r="AA460" s="36" t="n"/>
      <c r="AB460" s="36" t="n"/>
      <c r="AC460" s="36" t="n"/>
      <c r="AD460" s="36" t="n"/>
    </row>
    <row r="461" ht="22.5" customHeight="1">
      <c r="A461" s="37" t="n"/>
      <c r="B461" s="36" t="n"/>
      <c r="C461" s="36"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c r="AA461" s="36" t="n"/>
      <c r="AB461" s="36" t="n"/>
      <c r="AC461" s="36" t="n"/>
      <c r="AD461" s="36" t="n"/>
    </row>
    <row r="462" ht="22.5" customHeight="1">
      <c r="A462" s="37" t="n"/>
      <c r="B462" s="36" t="n"/>
      <c r="C462" s="36"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c r="AA462" s="36" t="n"/>
      <c r="AB462" s="36" t="n"/>
      <c r="AC462" s="36" t="n"/>
      <c r="AD462" s="36" t="n"/>
    </row>
    <row r="463" ht="22.5" customHeight="1">
      <c r="A463" s="37" t="n"/>
      <c r="B463" s="36" t="n"/>
      <c r="C463" s="36"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c r="AA463" s="36" t="n"/>
      <c r="AB463" s="36" t="n"/>
      <c r="AC463" s="36" t="n"/>
      <c r="AD463" s="36" t="n"/>
    </row>
    <row r="464" ht="22.5" customHeight="1">
      <c r="A464" s="37" t="n"/>
      <c r="B464" s="36" t="n"/>
      <c r="C464" s="36"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c r="AA464" s="36" t="n"/>
      <c r="AB464" s="36" t="n"/>
      <c r="AC464" s="36" t="n"/>
      <c r="AD464" s="36" t="n"/>
    </row>
    <row r="465" ht="22.5" customHeight="1">
      <c r="A465" s="37" t="n"/>
      <c r="B465" s="36" t="n"/>
      <c r="C465" s="36"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c r="AA465" s="36" t="n"/>
      <c r="AB465" s="36" t="n"/>
      <c r="AC465" s="36" t="n"/>
      <c r="AD465" s="36" t="n"/>
    </row>
    <row r="466" ht="22.5" customHeight="1">
      <c r="A466" s="37" t="n"/>
      <c r="B466" s="36" t="n"/>
      <c r="C466" s="36"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c r="AA466" s="36" t="n"/>
      <c r="AB466" s="36" t="n"/>
      <c r="AC466" s="36" t="n"/>
      <c r="AD466" s="36" t="n"/>
    </row>
    <row r="467" ht="22.5" customHeight="1">
      <c r="A467" s="37" t="n"/>
      <c r="B467" s="36" t="n"/>
      <c r="C467" s="36"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c r="AA467" s="36" t="n"/>
      <c r="AB467" s="36" t="n"/>
      <c r="AC467" s="36" t="n"/>
      <c r="AD467" s="36" t="n"/>
    </row>
    <row r="468" ht="22.5" customHeight="1">
      <c r="A468" s="37" t="n"/>
      <c r="B468" s="36" t="n"/>
      <c r="C468" s="36"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c r="AA468" s="36" t="n"/>
      <c r="AB468" s="36" t="n"/>
      <c r="AC468" s="36" t="n"/>
      <c r="AD468" s="36" t="n"/>
    </row>
    <row r="469" ht="22.5" customHeight="1">
      <c r="A469" s="37" t="n"/>
      <c r="B469" s="36" t="n"/>
      <c r="C469" s="36"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c r="AA469" s="36" t="n"/>
      <c r="AB469" s="36" t="n"/>
      <c r="AC469" s="36" t="n"/>
      <c r="AD469" s="36" t="n"/>
    </row>
    <row r="470" ht="22.5" customHeight="1">
      <c r="A470" s="37" t="n"/>
      <c r="B470" s="36" t="n"/>
      <c r="C470" s="36"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c r="AA470" s="36" t="n"/>
      <c r="AB470" s="36" t="n"/>
      <c r="AC470" s="36" t="n"/>
      <c r="AD470" s="36" t="n"/>
    </row>
    <row r="471" ht="22.5" customHeight="1">
      <c r="A471" s="37" t="n"/>
      <c r="B471" s="36" t="n"/>
      <c r="C471" s="36"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c r="AA471" s="36" t="n"/>
      <c r="AB471" s="36" t="n"/>
      <c r="AC471" s="36" t="n"/>
      <c r="AD471" s="36" t="n"/>
    </row>
    <row r="472" ht="22.5" customHeight="1">
      <c r="A472" s="37" t="n"/>
      <c r="B472" s="36" t="n"/>
      <c r="C472" s="36"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c r="AA472" s="36" t="n"/>
      <c r="AB472" s="36" t="n"/>
      <c r="AC472" s="36" t="n"/>
      <c r="AD472" s="36" t="n"/>
    </row>
    <row r="473" ht="22.5" customHeight="1">
      <c r="A473" s="37" t="n"/>
      <c r="B473" s="36" t="n"/>
      <c r="C473" s="36"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c r="AA473" s="36" t="n"/>
      <c r="AB473" s="36" t="n"/>
      <c r="AC473" s="36" t="n"/>
      <c r="AD473" s="36" t="n"/>
    </row>
    <row r="474" ht="22.5" customHeight="1">
      <c r="A474" s="37" t="n"/>
      <c r="B474" s="36" t="n"/>
      <c r="C474" s="36"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c r="AA474" s="36" t="n"/>
      <c r="AB474" s="36" t="n"/>
      <c r="AC474" s="36" t="n"/>
      <c r="AD474" s="36" t="n"/>
    </row>
    <row r="475" ht="22.5" customHeight="1">
      <c r="A475" s="37" t="n"/>
      <c r="B475" s="36" t="n"/>
      <c r="C475" s="36"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c r="AA475" s="36" t="n"/>
      <c r="AB475" s="36" t="n"/>
      <c r="AC475" s="36" t="n"/>
      <c r="AD475" s="36" t="n"/>
    </row>
    <row r="476" ht="22.5" customHeight="1">
      <c r="A476" s="37" t="n"/>
      <c r="B476" s="36" t="n"/>
      <c r="C476" s="36"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c r="AA476" s="36" t="n"/>
      <c r="AB476" s="36" t="n"/>
      <c r="AC476" s="36" t="n"/>
      <c r="AD476" s="36" t="n"/>
    </row>
    <row r="477" ht="22.5" customHeight="1">
      <c r="A477" s="37" t="n"/>
      <c r="B477" s="36" t="n"/>
      <c r="C477" s="36"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c r="AA477" s="36" t="n"/>
      <c r="AB477" s="36" t="n"/>
      <c r="AC477" s="36" t="n"/>
      <c r="AD477" s="36" t="n"/>
    </row>
    <row r="478" ht="22.5" customHeight="1">
      <c r="A478" s="37" t="n"/>
      <c r="B478" s="36" t="n"/>
      <c r="C478" s="36"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c r="AA478" s="36" t="n"/>
      <c r="AB478" s="36" t="n"/>
      <c r="AC478" s="36" t="n"/>
      <c r="AD478" s="36" t="n"/>
    </row>
    <row r="479" ht="22.5" customHeight="1">
      <c r="A479" s="37" t="n"/>
      <c r="B479" s="36" t="n"/>
      <c r="C479" s="36"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c r="AA479" s="36" t="n"/>
      <c r="AB479" s="36" t="n"/>
      <c r="AC479" s="36" t="n"/>
      <c r="AD479" s="36" t="n"/>
    </row>
    <row r="480" ht="22.5" customHeight="1">
      <c r="A480" s="37" t="n"/>
      <c r="B480" s="36" t="n"/>
      <c r="C480" s="36"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c r="AA480" s="36" t="n"/>
      <c r="AB480" s="36" t="n"/>
      <c r="AC480" s="36" t="n"/>
      <c r="AD480" s="36" t="n"/>
    </row>
    <row r="481" ht="22.5" customHeight="1">
      <c r="A481" s="37" t="n"/>
      <c r="B481" s="36" t="n"/>
      <c r="C481" s="36"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c r="AA481" s="36" t="n"/>
      <c r="AB481" s="36" t="n"/>
      <c r="AC481" s="36" t="n"/>
      <c r="AD481" s="36" t="n"/>
    </row>
    <row r="482" ht="22.5" customHeight="1">
      <c r="A482" s="37" t="n"/>
      <c r="B482" s="36" t="n"/>
      <c r="C482" s="36"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c r="AA482" s="36" t="n"/>
      <c r="AB482" s="36" t="n"/>
      <c r="AC482" s="36" t="n"/>
      <c r="AD482" s="36" t="n"/>
    </row>
    <row r="483" ht="22.5" customHeight="1">
      <c r="A483" s="37" t="n"/>
      <c r="B483" s="36" t="n"/>
      <c r="C483" s="36"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c r="AA483" s="36" t="n"/>
      <c r="AB483" s="36" t="n"/>
      <c r="AC483" s="36" t="n"/>
      <c r="AD483" s="36" t="n"/>
    </row>
    <row r="484" ht="22.5" customHeight="1">
      <c r="A484" s="37" t="n"/>
      <c r="B484" s="36" t="n"/>
      <c r="C484" s="36"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c r="AA484" s="36" t="n"/>
      <c r="AB484" s="36" t="n"/>
      <c r="AC484" s="36" t="n"/>
      <c r="AD484" s="36" t="n"/>
    </row>
    <row r="485" ht="22.5" customHeight="1">
      <c r="A485" s="37" t="n"/>
      <c r="B485" s="36" t="n"/>
      <c r="C485" s="36"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c r="AA485" s="36" t="n"/>
      <c r="AB485" s="36" t="n"/>
      <c r="AC485" s="36" t="n"/>
      <c r="AD485" s="36" t="n"/>
    </row>
    <row r="486" ht="22.5" customHeight="1">
      <c r="A486" s="37" t="n"/>
      <c r="B486" s="36" t="n"/>
      <c r="C486" s="36"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c r="AA486" s="36" t="n"/>
      <c r="AB486" s="36" t="n"/>
      <c r="AC486" s="36" t="n"/>
      <c r="AD486" s="36" t="n"/>
    </row>
    <row r="487" ht="22.5" customHeight="1">
      <c r="A487" s="37" t="n"/>
      <c r="B487" s="36" t="n"/>
      <c r="C487" s="36"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c r="AA487" s="36" t="n"/>
      <c r="AB487" s="36" t="n"/>
      <c r="AC487" s="36" t="n"/>
      <c r="AD487" s="36" t="n"/>
    </row>
    <row r="488" ht="22.5" customHeight="1">
      <c r="A488" s="37" t="n"/>
      <c r="B488" s="36" t="n"/>
      <c r="C488" s="36"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c r="AA488" s="36" t="n"/>
      <c r="AB488" s="36" t="n"/>
      <c r="AC488" s="36" t="n"/>
      <c r="AD488" s="36" t="n"/>
    </row>
    <row r="489" ht="22.5" customHeight="1">
      <c r="A489" s="37" t="n"/>
      <c r="B489" s="36" t="n"/>
      <c r="C489" s="36"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c r="AA489" s="36" t="n"/>
      <c r="AB489" s="36" t="n"/>
      <c r="AC489" s="36" t="n"/>
      <c r="AD489" s="36" t="n"/>
    </row>
    <row r="490" ht="22.5" customHeight="1">
      <c r="A490" s="37" t="n"/>
      <c r="B490" s="36" t="n"/>
      <c r="C490" s="36"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c r="AA490" s="36" t="n"/>
      <c r="AB490" s="36" t="n"/>
      <c r="AC490" s="36" t="n"/>
      <c r="AD490" s="36" t="n"/>
    </row>
    <row r="491" ht="22.5" customHeight="1">
      <c r="A491" s="37" t="n"/>
      <c r="B491" s="36" t="n"/>
      <c r="C491" s="36"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c r="AA491" s="36" t="n"/>
      <c r="AB491" s="36" t="n"/>
      <c r="AC491" s="36" t="n"/>
      <c r="AD491" s="36" t="n"/>
    </row>
    <row r="492" ht="22.5" customHeight="1">
      <c r="A492" s="37" t="n"/>
      <c r="B492" s="36" t="n"/>
      <c r="C492" s="36"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c r="AA492" s="36" t="n"/>
      <c r="AB492" s="36" t="n"/>
      <c r="AC492" s="36" t="n"/>
      <c r="AD492" s="36" t="n"/>
    </row>
    <row r="493" ht="22.5" customHeight="1">
      <c r="A493" s="37" t="n"/>
      <c r="B493" s="36" t="n"/>
      <c r="C493" s="36"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c r="AA493" s="36" t="n"/>
      <c r="AB493" s="36" t="n"/>
      <c r="AC493" s="36" t="n"/>
      <c r="AD493" s="36" t="n"/>
    </row>
    <row r="494" ht="22.5" customHeight="1">
      <c r="A494" s="37" t="n"/>
      <c r="B494" s="36" t="n"/>
      <c r="C494" s="36"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c r="AA494" s="36" t="n"/>
      <c r="AB494" s="36" t="n"/>
      <c r="AC494" s="36" t="n"/>
      <c r="AD494" s="36" t="n"/>
    </row>
    <row r="495" ht="22.5" customHeight="1">
      <c r="A495" s="37" t="n"/>
      <c r="B495" s="36" t="n"/>
      <c r="C495" s="36"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c r="AA495" s="36" t="n"/>
      <c r="AB495" s="36" t="n"/>
      <c r="AC495" s="36" t="n"/>
      <c r="AD495" s="36" t="n"/>
    </row>
    <row r="496" ht="22.5" customHeight="1">
      <c r="A496" s="37" t="n"/>
      <c r="B496" s="36" t="n"/>
      <c r="C496" s="36"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c r="AA496" s="36" t="n"/>
      <c r="AB496" s="36" t="n"/>
      <c r="AC496" s="36" t="n"/>
      <c r="AD496" s="36" t="n"/>
    </row>
    <row r="497" ht="22.5" customHeight="1">
      <c r="A497" s="37" t="n"/>
      <c r="B497" s="36" t="n"/>
      <c r="C497" s="36"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c r="AA497" s="36" t="n"/>
      <c r="AB497" s="36" t="n"/>
      <c r="AC497" s="36" t="n"/>
      <c r="AD497" s="36" t="n"/>
    </row>
    <row r="498" ht="22.5" customHeight="1">
      <c r="A498" s="37" t="n"/>
      <c r="B498" s="36" t="n"/>
      <c r="C498" s="36"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c r="AA498" s="36" t="n"/>
      <c r="AB498" s="36" t="n"/>
      <c r="AC498" s="36" t="n"/>
      <c r="AD498" s="36" t="n"/>
    </row>
    <row r="499" ht="22.5" customHeight="1">
      <c r="A499" s="37" t="n"/>
      <c r="B499" s="36" t="n"/>
      <c r="C499" s="36"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c r="AA499" s="36" t="n"/>
      <c r="AB499" s="36" t="n"/>
      <c r="AC499" s="36" t="n"/>
      <c r="AD499" s="36" t="n"/>
    </row>
    <row r="500" ht="22.5" customHeight="1">
      <c r="A500" s="37" t="n"/>
      <c r="B500" s="36" t="n"/>
      <c r="C500" s="36"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c r="AA500" s="36" t="n"/>
      <c r="AB500" s="36" t="n"/>
      <c r="AC500" s="36" t="n"/>
      <c r="AD500" s="36" t="n"/>
    </row>
    <row r="501" ht="22.5" customHeight="1">
      <c r="A501" s="37" t="n"/>
      <c r="B501" s="36" t="n"/>
      <c r="C501" s="36"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c r="AA501" s="36" t="n"/>
      <c r="AB501" s="36" t="n"/>
      <c r="AC501" s="36" t="n"/>
      <c r="AD501" s="36" t="n"/>
    </row>
    <row r="502" ht="22.5" customHeight="1">
      <c r="A502" s="37" t="n"/>
      <c r="B502" s="36" t="n"/>
      <c r="C502" s="36"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c r="AA502" s="36" t="n"/>
      <c r="AB502" s="36" t="n"/>
      <c r="AC502" s="36" t="n"/>
      <c r="AD502" s="36" t="n"/>
    </row>
    <row r="503" ht="22.5" customHeight="1">
      <c r="A503" s="37" t="n"/>
      <c r="B503" s="36" t="n"/>
      <c r="C503" s="36"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c r="AA503" s="36" t="n"/>
      <c r="AB503" s="36" t="n"/>
      <c r="AC503" s="36" t="n"/>
      <c r="AD503" s="36" t="n"/>
    </row>
    <row r="504" ht="22.5" customHeight="1">
      <c r="A504" s="37" t="n"/>
      <c r="B504" s="36" t="n"/>
      <c r="C504" s="36"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c r="AA504" s="36" t="n"/>
      <c r="AB504" s="36" t="n"/>
      <c r="AC504" s="36" t="n"/>
      <c r="AD504" s="36" t="n"/>
    </row>
    <row r="505" ht="22.5" customHeight="1">
      <c r="A505" s="37" t="n"/>
      <c r="B505" s="36" t="n"/>
      <c r="C505" s="36"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c r="AA505" s="36" t="n"/>
      <c r="AB505" s="36" t="n"/>
      <c r="AC505" s="36" t="n"/>
      <c r="AD505" s="36" t="n"/>
    </row>
    <row r="506" ht="22.5" customHeight="1">
      <c r="A506" s="37" t="n"/>
      <c r="B506" s="36" t="n"/>
      <c r="C506" s="36"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c r="AA506" s="36" t="n"/>
      <c r="AB506" s="36" t="n"/>
      <c r="AC506" s="36" t="n"/>
      <c r="AD506" s="36" t="n"/>
    </row>
    <row r="507" ht="22.5" customHeight="1">
      <c r="A507" s="37" t="n"/>
      <c r="B507" s="36" t="n"/>
      <c r="C507" s="36"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c r="AA507" s="36" t="n"/>
      <c r="AB507" s="36" t="n"/>
      <c r="AC507" s="36" t="n"/>
      <c r="AD507" s="36" t="n"/>
    </row>
    <row r="508" ht="22.5" customHeight="1">
      <c r="A508" s="37" t="n"/>
      <c r="B508" s="36" t="n"/>
      <c r="C508" s="36"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c r="AA508" s="36" t="n"/>
      <c r="AB508" s="36" t="n"/>
      <c r="AC508" s="36" t="n"/>
      <c r="AD508" s="36" t="n"/>
    </row>
    <row r="509" ht="22.5" customHeight="1">
      <c r="A509" s="37" t="n"/>
      <c r="B509" s="36" t="n"/>
      <c r="C509" s="36"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c r="AA509" s="36" t="n"/>
      <c r="AB509" s="36" t="n"/>
      <c r="AC509" s="36" t="n"/>
      <c r="AD509" s="36" t="n"/>
    </row>
    <row r="510" ht="22.5" customHeight="1">
      <c r="A510" s="37" t="n"/>
      <c r="B510" s="36" t="n"/>
      <c r="C510" s="36"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c r="AA510" s="36" t="n"/>
      <c r="AB510" s="36" t="n"/>
      <c r="AC510" s="36" t="n"/>
      <c r="AD510" s="36" t="n"/>
    </row>
    <row r="511" ht="22.5" customHeight="1">
      <c r="A511" s="37" t="n"/>
      <c r="B511" s="36" t="n"/>
      <c r="C511" s="36"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c r="AA511" s="36" t="n"/>
      <c r="AB511" s="36" t="n"/>
      <c r="AC511" s="36" t="n"/>
      <c r="AD511" s="36" t="n"/>
    </row>
    <row r="512" ht="22.5" customHeight="1">
      <c r="A512" s="37" t="n"/>
      <c r="B512" s="36" t="n"/>
      <c r="C512" s="36"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c r="AA512" s="36" t="n"/>
      <c r="AB512" s="36" t="n"/>
      <c r="AC512" s="36" t="n"/>
      <c r="AD512" s="36" t="n"/>
    </row>
    <row r="513" ht="22.5" customHeight="1">
      <c r="A513" s="37" t="n"/>
      <c r="B513" s="36" t="n"/>
      <c r="C513" s="36"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c r="AA513" s="36" t="n"/>
      <c r="AB513" s="36" t="n"/>
      <c r="AC513" s="36" t="n"/>
      <c r="AD513" s="36" t="n"/>
    </row>
    <row r="514" ht="22.5" customHeight="1">
      <c r="A514" s="37" t="n"/>
      <c r="B514" s="36" t="n"/>
      <c r="C514" s="36"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c r="AA514" s="36" t="n"/>
      <c r="AB514" s="36" t="n"/>
      <c r="AC514" s="36" t="n"/>
      <c r="AD514" s="36" t="n"/>
    </row>
    <row r="515" ht="22.5" customHeight="1">
      <c r="A515" s="37" t="n"/>
      <c r="B515" s="36" t="n"/>
      <c r="C515" s="36"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c r="AA515" s="36" t="n"/>
      <c r="AB515" s="36" t="n"/>
      <c r="AC515" s="36" t="n"/>
      <c r="AD515" s="36" t="n"/>
    </row>
    <row r="516" ht="22.5" customHeight="1">
      <c r="A516" s="37" t="n"/>
      <c r="B516" s="36" t="n"/>
      <c r="C516" s="36"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c r="AA516" s="36" t="n"/>
      <c r="AB516" s="36" t="n"/>
      <c r="AC516" s="36" t="n"/>
      <c r="AD516" s="36" t="n"/>
    </row>
    <row r="517" ht="22.5" customHeight="1">
      <c r="A517" s="37" t="n"/>
      <c r="B517" s="36" t="n"/>
      <c r="C517" s="36"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c r="AA517" s="36" t="n"/>
      <c r="AB517" s="36" t="n"/>
      <c r="AC517" s="36" t="n"/>
      <c r="AD517" s="36" t="n"/>
    </row>
    <row r="518" ht="22.5" customHeight="1">
      <c r="A518" s="37" t="n"/>
      <c r="B518" s="36" t="n"/>
      <c r="C518" s="36"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c r="AA518" s="36" t="n"/>
      <c r="AB518" s="36" t="n"/>
      <c r="AC518" s="36" t="n"/>
      <c r="AD518" s="36" t="n"/>
    </row>
    <row r="519" ht="22.5" customHeight="1">
      <c r="A519" s="37" t="n"/>
      <c r="B519" s="36" t="n"/>
      <c r="C519" s="36"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c r="AA519" s="36" t="n"/>
      <c r="AB519" s="36" t="n"/>
      <c r="AC519" s="36" t="n"/>
      <c r="AD519" s="36" t="n"/>
    </row>
    <row r="520" ht="22.5" customHeight="1">
      <c r="A520" s="37" t="n"/>
      <c r="B520" s="36" t="n"/>
      <c r="C520" s="36"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c r="AA520" s="36" t="n"/>
      <c r="AB520" s="36" t="n"/>
      <c r="AC520" s="36" t="n"/>
      <c r="AD520" s="36" t="n"/>
    </row>
    <row r="521" ht="22.5" customHeight="1">
      <c r="A521" s="37" t="n"/>
      <c r="B521" s="36" t="n"/>
      <c r="C521" s="36"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c r="AA521" s="36" t="n"/>
      <c r="AB521" s="36" t="n"/>
      <c r="AC521" s="36" t="n"/>
      <c r="AD521" s="36" t="n"/>
    </row>
    <row r="522" ht="22.5" customHeight="1">
      <c r="A522" s="37" t="n"/>
      <c r="B522" s="36" t="n"/>
      <c r="C522" s="36"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c r="AA522" s="36" t="n"/>
      <c r="AB522" s="36" t="n"/>
      <c r="AC522" s="36" t="n"/>
      <c r="AD522" s="36" t="n"/>
    </row>
    <row r="523" ht="22.5" customHeight="1">
      <c r="A523" s="37" t="n"/>
      <c r="B523" s="36" t="n"/>
      <c r="C523" s="36"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c r="AA523" s="36" t="n"/>
      <c r="AB523" s="36" t="n"/>
      <c r="AC523" s="36" t="n"/>
      <c r="AD523" s="36" t="n"/>
    </row>
    <row r="524" ht="22.5" customHeight="1">
      <c r="A524" s="37" t="n"/>
      <c r="B524" s="36" t="n"/>
      <c r="C524" s="36"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c r="AA524" s="36" t="n"/>
      <c r="AB524" s="36" t="n"/>
      <c r="AC524" s="36" t="n"/>
      <c r="AD524" s="36" t="n"/>
    </row>
    <row r="525" ht="22.5" customHeight="1">
      <c r="A525" s="37" t="n"/>
      <c r="B525" s="36" t="n"/>
      <c r="C525" s="36"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c r="AA525" s="36" t="n"/>
      <c r="AB525" s="36" t="n"/>
      <c r="AC525" s="36" t="n"/>
      <c r="AD525" s="36" t="n"/>
    </row>
    <row r="526" ht="22.5" customHeight="1">
      <c r="A526" s="37" t="n"/>
      <c r="B526" s="36" t="n"/>
      <c r="C526" s="36"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c r="AA526" s="36" t="n"/>
      <c r="AB526" s="36" t="n"/>
      <c r="AC526" s="36" t="n"/>
      <c r="AD526" s="36" t="n"/>
    </row>
    <row r="527" ht="22.5" customHeight="1">
      <c r="A527" s="37" t="n"/>
      <c r="B527" s="36" t="n"/>
      <c r="C527" s="36"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c r="AA527" s="36" t="n"/>
      <c r="AB527" s="36" t="n"/>
      <c r="AC527" s="36" t="n"/>
      <c r="AD527" s="36" t="n"/>
    </row>
    <row r="528" ht="22.5" customHeight="1">
      <c r="A528" s="37" t="n"/>
      <c r="B528" s="36" t="n"/>
      <c r="C528" s="36"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c r="AA528" s="36" t="n"/>
      <c r="AB528" s="36" t="n"/>
      <c r="AC528" s="36" t="n"/>
      <c r="AD528" s="36" t="n"/>
    </row>
    <row r="529" ht="22.5" customHeight="1">
      <c r="A529" s="37" t="n"/>
      <c r="B529" s="36" t="n"/>
      <c r="C529" s="36"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c r="AA529" s="36" t="n"/>
      <c r="AB529" s="36" t="n"/>
      <c r="AC529" s="36" t="n"/>
      <c r="AD529" s="36" t="n"/>
    </row>
    <row r="530" ht="22.5" customHeight="1">
      <c r="A530" s="37" t="n"/>
      <c r="B530" s="36" t="n"/>
      <c r="C530" s="36"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c r="AA530" s="36" t="n"/>
      <c r="AB530" s="36" t="n"/>
      <c r="AC530" s="36" t="n"/>
      <c r="AD530" s="36" t="n"/>
    </row>
    <row r="531" ht="22.5" customHeight="1">
      <c r="A531" s="37" t="n"/>
      <c r="B531" s="36" t="n"/>
      <c r="C531" s="36"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c r="AA531" s="36" t="n"/>
      <c r="AB531" s="36" t="n"/>
      <c r="AC531" s="36" t="n"/>
      <c r="AD531" s="36" t="n"/>
    </row>
    <row r="532" ht="22.5" customHeight="1">
      <c r="A532" s="37" t="n"/>
      <c r="B532" s="36" t="n"/>
      <c r="C532" s="36"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c r="AA532" s="36" t="n"/>
      <c r="AB532" s="36" t="n"/>
      <c r="AC532" s="36" t="n"/>
      <c r="AD532" s="36" t="n"/>
    </row>
    <row r="533" ht="22.5" customHeight="1">
      <c r="A533" s="37" t="n"/>
      <c r="B533" s="36" t="n"/>
      <c r="C533" s="36"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c r="AA533" s="36" t="n"/>
      <c r="AB533" s="36" t="n"/>
      <c r="AC533" s="36" t="n"/>
      <c r="AD533" s="36" t="n"/>
    </row>
    <row r="534" ht="22.5" customHeight="1">
      <c r="A534" s="37" t="n"/>
      <c r="B534" s="36" t="n"/>
      <c r="C534" s="36"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c r="AA534" s="36" t="n"/>
      <c r="AB534" s="36" t="n"/>
      <c r="AC534" s="36" t="n"/>
      <c r="AD534" s="36" t="n"/>
    </row>
    <row r="535" ht="22.5" customHeight="1">
      <c r="A535" s="37" t="n"/>
      <c r="B535" s="36" t="n"/>
      <c r="C535" s="36"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c r="AA535" s="36" t="n"/>
      <c r="AB535" s="36" t="n"/>
      <c r="AC535" s="36" t="n"/>
      <c r="AD535" s="36" t="n"/>
    </row>
    <row r="536" ht="22.5" customHeight="1">
      <c r="A536" s="37" t="n"/>
      <c r="B536" s="36" t="n"/>
      <c r="C536" s="36"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c r="AA536" s="36" t="n"/>
      <c r="AB536" s="36" t="n"/>
      <c r="AC536" s="36" t="n"/>
      <c r="AD536" s="36" t="n"/>
    </row>
    <row r="537" ht="22.5" customHeight="1">
      <c r="A537" s="37" t="n"/>
      <c r="B537" s="36" t="n"/>
      <c r="C537" s="36"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c r="AA537" s="36" t="n"/>
      <c r="AB537" s="36" t="n"/>
      <c r="AC537" s="36" t="n"/>
      <c r="AD537" s="36" t="n"/>
    </row>
    <row r="538" ht="22.5" customHeight="1">
      <c r="A538" s="37" t="n"/>
      <c r="B538" s="36" t="n"/>
      <c r="C538" s="36"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c r="AA538" s="36" t="n"/>
      <c r="AB538" s="36" t="n"/>
      <c r="AC538" s="36" t="n"/>
      <c r="AD538" s="36" t="n"/>
    </row>
    <row r="539" ht="22.5" customHeight="1">
      <c r="A539" s="37" t="n"/>
      <c r="B539" s="36" t="n"/>
      <c r="C539" s="36"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c r="AA539" s="36" t="n"/>
      <c r="AB539" s="36" t="n"/>
      <c r="AC539" s="36" t="n"/>
      <c r="AD539" s="36" t="n"/>
    </row>
    <row r="540" ht="22.5" customHeight="1">
      <c r="A540" s="37" t="n"/>
      <c r="B540" s="36" t="n"/>
      <c r="C540" s="36"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c r="AA540" s="36" t="n"/>
      <c r="AB540" s="36" t="n"/>
      <c r="AC540" s="36" t="n"/>
      <c r="AD540" s="36" t="n"/>
    </row>
    <row r="541" ht="22.5" customHeight="1">
      <c r="A541" s="37" t="n"/>
      <c r="B541" s="36" t="n"/>
      <c r="C541" s="36"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c r="AA541" s="36" t="n"/>
      <c r="AB541" s="36" t="n"/>
      <c r="AC541" s="36" t="n"/>
      <c r="AD541" s="36" t="n"/>
    </row>
    <row r="542" ht="22.5" customHeight="1">
      <c r="A542" s="37" t="n"/>
      <c r="B542" s="36" t="n"/>
      <c r="C542" s="36"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c r="AA542" s="36" t="n"/>
      <c r="AB542" s="36" t="n"/>
      <c r="AC542" s="36" t="n"/>
      <c r="AD542" s="36" t="n"/>
    </row>
    <row r="543" ht="22.5" customHeight="1">
      <c r="A543" s="37" t="n"/>
      <c r="B543" s="36" t="n"/>
      <c r="C543" s="36"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c r="AA543" s="36" t="n"/>
      <c r="AB543" s="36" t="n"/>
      <c r="AC543" s="36" t="n"/>
      <c r="AD543" s="36" t="n"/>
    </row>
    <row r="544" ht="22.5" customHeight="1">
      <c r="A544" s="37" t="n"/>
      <c r="B544" s="36" t="n"/>
      <c r="C544" s="36"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c r="AA544" s="36" t="n"/>
      <c r="AB544" s="36" t="n"/>
      <c r="AC544" s="36" t="n"/>
      <c r="AD544" s="36" t="n"/>
    </row>
    <row r="545" ht="22.5" customHeight="1">
      <c r="A545" s="37" t="n"/>
      <c r="B545" s="36" t="n"/>
      <c r="C545" s="36"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c r="AA545" s="36" t="n"/>
      <c r="AB545" s="36" t="n"/>
      <c r="AC545" s="36" t="n"/>
      <c r="AD545" s="36" t="n"/>
    </row>
    <row r="546" ht="22.5" customHeight="1">
      <c r="A546" s="37" t="n"/>
      <c r="B546" s="36" t="n"/>
      <c r="C546" s="36"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c r="AA546" s="36" t="n"/>
      <c r="AB546" s="36" t="n"/>
      <c r="AC546" s="36" t="n"/>
      <c r="AD546" s="36" t="n"/>
    </row>
    <row r="547" ht="22.5" customHeight="1">
      <c r="A547" s="37" t="n"/>
      <c r="B547" s="36" t="n"/>
      <c r="C547" s="36"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c r="AA547" s="36" t="n"/>
      <c r="AB547" s="36" t="n"/>
      <c r="AC547" s="36" t="n"/>
      <c r="AD547" s="36" t="n"/>
    </row>
    <row r="548" ht="22.5" customHeight="1">
      <c r="A548" s="37" t="n"/>
      <c r="B548" s="36" t="n"/>
      <c r="C548" s="36"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c r="AA548" s="36" t="n"/>
      <c r="AB548" s="36" t="n"/>
      <c r="AC548" s="36" t="n"/>
      <c r="AD548" s="36" t="n"/>
    </row>
    <row r="549" ht="22.5" customHeight="1">
      <c r="A549" s="37" t="n"/>
      <c r="B549" s="36" t="n"/>
      <c r="C549" s="36"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c r="AA549" s="36" t="n"/>
      <c r="AB549" s="36" t="n"/>
      <c r="AC549" s="36" t="n"/>
      <c r="AD549" s="36" t="n"/>
    </row>
    <row r="550" ht="22.5" customHeight="1">
      <c r="A550" s="37" t="n"/>
      <c r="B550" s="36" t="n"/>
      <c r="C550" s="36"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c r="AA550" s="36" t="n"/>
      <c r="AB550" s="36" t="n"/>
      <c r="AC550" s="36" t="n"/>
      <c r="AD550" s="36" t="n"/>
    </row>
    <row r="551" ht="22.5" customHeight="1">
      <c r="A551" s="37" t="n"/>
      <c r="B551" s="36" t="n"/>
      <c r="C551" s="36"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c r="AA551" s="36" t="n"/>
      <c r="AB551" s="36" t="n"/>
      <c r="AC551" s="36" t="n"/>
      <c r="AD551" s="36" t="n"/>
    </row>
    <row r="552" ht="22.5" customHeight="1">
      <c r="A552" s="37" t="n"/>
      <c r="B552" s="36" t="n"/>
      <c r="C552" s="36"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c r="AA552" s="36" t="n"/>
      <c r="AB552" s="36" t="n"/>
      <c r="AC552" s="36" t="n"/>
      <c r="AD552" s="36" t="n"/>
    </row>
    <row r="553" ht="22.5" customHeight="1">
      <c r="A553" s="37" t="n"/>
      <c r="B553" s="36" t="n"/>
      <c r="C553" s="36"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c r="AA553" s="36" t="n"/>
      <c r="AB553" s="36" t="n"/>
      <c r="AC553" s="36" t="n"/>
      <c r="AD553" s="36" t="n"/>
    </row>
    <row r="554" ht="22.5" customHeight="1">
      <c r="A554" s="37" t="n"/>
      <c r="B554" s="36" t="n"/>
      <c r="C554" s="36"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c r="AA554" s="36" t="n"/>
      <c r="AB554" s="36" t="n"/>
      <c r="AC554" s="36" t="n"/>
      <c r="AD554" s="36" t="n"/>
    </row>
    <row r="555" ht="22.5" customHeight="1">
      <c r="A555" s="37" t="n"/>
      <c r="B555" s="36" t="n"/>
      <c r="C555" s="36"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c r="AA555" s="36" t="n"/>
      <c r="AB555" s="36" t="n"/>
      <c r="AC555" s="36" t="n"/>
      <c r="AD555" s="36" t="n"/>
    </row>
    <row r="556" ht="22.5" customHeight="1">
      <c r="A556" s="37" t="n"/>
      <c r="B556" s="36" t="n"/>
      <c r="C556" s="36"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c r="AA556" s="36" t="n"/>
      <c r="AB556" s="36" t="n"/>
      <c r="AC556" s="36" t="n"/>
      <c r="AD556" s="36" t="n"/>
    </row>
    <row r="557" ht="22.5" customHeight="1">
      <c r="A557" s="37" t="n"/>
      <c r="B557" s="36" t="n"/>
      <c r="C557" s="36"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c r="AA557" s="36" t="n"/>
      <c r="AB557" s="36" t="n"/>
      <c r="AC557" s="36" t="n"/>
      <c r="AD557" s="36" t="n"/>
    </row>
    <row r="558" ht="22.5" customHeight="1">
      <c r="A558" s="37" t="n"/>
      <c r="B558" s="36" t="n"/>
      <c r="C558" s="36"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c r="AA558" s="36" t="n"/>
      <c r="AB558" s="36" t="n"/>
      <c r="AC558" s="36" t="n"/>
      <c r="AD558" s="36" t="n"/>
    </row>
    <row r="559" ht="22.5" customHeight="1">
      <c r="A559" s="37" t="n"/>
      <c r="B559" s="36" t="n"/>
      <c r="C559" s="36"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c r="AA559" s="36" t="n"/>
      <c r="AB559" s="36" t="n"/>
      <c r="AC559" s="36" t="n"/>
      <c r="AD559" s="36" t="n"/>
    </row>
    <row r="560" ht="22.5" customHeight="1">
      <c r="A560" s="37" t="n"/>
      <c r="B560" s="36" t="n"/>
      <c r="C560" s="36"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c r="AA560" s="36" t="n"/>
      <c r="AB560" s="36" t="n"/>
      <c r="AC560" s="36" t="n"/>
      <c r="AD560" s="36" t="n"/>
    </row>
    <row r="561" ht="22.5" customHeight="1">
      <c r="A561" s="37" t="n"/>
      <c r="B561" s="36" t="n"/>
      <c r="C561" s="36"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c r="AA561" s="36" t="n"/>
      <c r="AB561" s="36" t="n"/>
      <c r="AC561" s="36" t="n"/>
      <c r="AD561" s="36" t="n"/>
    </row>
    <row r="562" ht="22.5" customHeight="1">
      <c r="A562" s="37" t="n"/>
      <c r="B562" s="36" t="n"/>
      <c r="C562" s="36"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c r="AA562" s="36" t="n"/>
      <c r="AB562" s="36" t="n"/>
      <c r="AC562" s="36" t="n"/>
      <c r="AD562" s="36" t="n"/>
    </row>
    <row r="563" ht="22.5" customHeight="1">
      <c r="A563" s="37" t="n"/>
      <c r="B563" s="36" t="n"/>
      <c r="C563" s="36"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c r="AA563" s="36" t="n"/>
      <c r="AB563" s="36" t="n"/>
      <c r="AC563" s="36" t="n"/>
      <c r="AD563" s="36" t="n"/>
    </row>
    <row r="564" ht="22.5" customHeight="1">
      <c r="A564" s="37" t="n"/>
      <c r="B564" s="36" t="n"/>
      <c r="C564" s="36"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c r="AA564" s="36" t="n"/>
      <c r="AB564" s="36" t="n"/>
      <c r="AC564" s="36" t="n"/>
      <c r="AD564" s="36" t="n"/>
    </row>
    <row r="565" ht="22.5" customHeight="1">
      <c r="A565" s="37" t="n"/>
      <c r="B565" s="36" t="n"/>
      <c r="C565" s="36"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c r="AA565" s="36" t="n"/>
      <c r="AB565" s="36" t="n"/>
      <c r="AC565" s="36" t="n"/>
      <c r="AD565" s="36" t="n"/>
    </row>
    <row r="566" ht="22.5" customHeight="1">
      <c r="A566" s="37" t="n"/>
      <c r="B566" s="36" t="n"/>
      <c r="C566" s="36"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c r="AA566" s="36" t="n"/>
      <c r="AB566" s="36" t="n"/>
      <c r="AC566" s="36" t="n"/>
      <c r="AD566" s="36" t="n"/>
    </row>
    <row r="567" ht="22.5" customHeight="1">
      <c r="A567" s="37" t="n"/>
      <c r="B567" s="36" t="n"/>
      <c r="C567" s="36"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c r="AA567" s="36" t="n"/>
      <c r="AB567" s="36" t="n"/>
      <c r="AC567" s="36" t="n"/>
      <c r="AD567" s="36" t="n"/>
    </row>
    <row r="568" ht="22.5" customHeight="1">
      <c r="A568" s="37" t="n"/>
      <c r="B568" s="36" t="n"/>
      <c r="C568" s="36"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c r="AA568" s="36" t="n"/>
      <c r="AB568" s="36" t="n"/>
      <c r="AC568" s="36" t="n"/>
      <c r="AD568" s="36" t="n"/>
    </row>
    <row r="569" ht="22.5" customHeight="1">
      <c r="A569" s="37" t="n"/>
      <c r="B569" s="36" t="n"/>
      <c r="C569" s="36"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c r="AA569" s="36" t="n"/>
      <c r="AB569" s="36" t="n"/>
      <c r="AC569" s="36" t="n"/>
      <c r="AD569" s="36" t="n"/>
    </row>
    <row r="570" ht="22.5" customHeight="1">
      <c r="A570" s="37" t="n"/>
      <c r="B570" s="36" t="n"/>
      <c r="C570" s="36"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c r="AA570" s="36" t="n"/>
      <c r="AB570" s="36" t="n"/>
      <c r="AC570" s="36" t="n"/>
      <c r="AD570" s="36" t="n"/>
    </row>
    <row r="571" ht="22.5" customHeight="1">
      <c r="A571" s="37" t="n"/>
      <c r="B571" s="36" t="n"/>
      <c r="C571" s="36"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c r="AA571" s="36" t="n"/>
      <c r="AB571" s="36" t="n"/>
      <c r="AC571" s="36" t="n"/>
      <c r="AD571" s="36" t="n"/>
    </row>
    <row r="572" ht="22.5" customHeight="1">
      <c r="A572" s="37" t="n"/>
      <c r="B572" s="36" t="n"/>
      <c r="C572" s="36"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c r="AA572" s="36" t="n"/>
      <c r="AB572" s="36" t="n"/>
      <c r="AC572" s="36" t="n"/>
      <c r="AD572" s="36" t="n"/>
    </row>
    <row r="573" ht="22.5" customHeight="1">
      <c r="A573" s="37" t="n"/>
      <c r="B573" s="36" t="n"/>
      <c r="C573" s="36"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c r="AA573" s="36" t="n"/>
      <c r="AB573" s="36" t="n"/>
      <c r="AC573" s="36" t="n"/>
      <c r="AD573" s="36" t="n"/>
    </row>
    <row r="574" ht="22.5" customHeight="1">
      <c r="A574" s="37" t="n"/>
      <c r="B574" s="36" t="n"/>
      <c r="C574" s="36"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c r="AA574" s="36" t="n"/>
      <c r="AB574" s="36" t="n"/>
      <c r="AC574" s="36" t="n"/>
      <c r="AD574" s="36" t="n"/>
    </row>
    <row r="575" ht="22.5" customHeight="1">
      <c r="A575" s="37" t="n"/>
      <c r="B575" s="36" t="n"/>
      <c r="C575" s="36"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c r="AA575" s="36" t="n"/>
      <c r="AB575" s="36" t="n"/>
      <c r="AC575" s="36" t="n"/>
      <c r="AD575" s="36" t="n"/>
    </row>
    <row r="576" ht="22.5" customHeight="1">
      <c r="A576" s="37" t="n"/>
      <c r="B576" s="36" t="n"/>
      <c r="C576" s="36"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c r="AA576" s="36" t="n"/>
      <c r="AB576" s="36" t="n"/>
      <c r="AC576" s="36" t="n"/>
      <c r="AD576" s="36" t="n"/>
    </row>
    <row r="577" ht="22.5" customHeight="1">
      <c r="A577" s="37" t="n"/>
      <c r="B577" s="36" t="n"/>
      <c r="C577" s="36"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c r="AA577" s="36" t="n"/>
      <c r="AB577" s="36" t="n"/>
      <c r="AC577" s="36" t="n"/>
      <c r="AD577" s="36" t="n"/>
    </row>
    <row r="578" ht="22.5" customHeight="1">
      <c r="A578" s="37" t="n"/>
      <c r="B578" s="36" t="n"/>
      <c r="C578" s="36"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c r="AA578" s="36" t="n"/>
      <c r="AB578" s="36" t="n"/>
      <c r="AC578" s="36" t="n"/>
      <c r="AD578" s="36" t="n"/>
    </row>
    <row r="579" ht="22.5" customHeight="1">
      <c r="A579" s="37" t="n"/>
      <c r="B579" s="36" t="n"/>
      <c r="C579" s="36"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c r="AA579" s="36" t="n"/>
      <c r="AB579" s="36" t="n"/>
      <c r="AC579" s="36" t="n"/>
      <c r="AD579" s="36" t="n"/>
    </row>
    <row r="580" ht="22.5" customHeight="1">
      <c r="A580" s="37" t="n"/>
      <c r="B580" s="36" t="n"/>
      <c r="C580" s="36"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c r="AA580" s="36" t="n"/>
      <c r="AB580" s="36" t="n"/>
      <c r="AC580" s="36" t="n"/>
      <c r="AD580" s="36" t="n"/>
    </row>
    <row r="581" ht="22.5" customHeight="1">
      <c r="A581" s="37" t="n"/>
      <c r="B581" s="36" t="n"/>
      <c r="C581" s="36"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c r="AA581" s="36" t="n"/>
      <c r="AB581" s="36" t="n"/>
      <c r="AC581" s="36" t="n"/>
      <c r="AD581" s="36" t="n"/>
    </row>
    <row r="582" ht="22.5" customHeight="1">
      <c r="A582" s="37" t="n"/>
      <c r="B582" s="36" t="n"/>
      <c r="C582" s="36"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c r="AA582" s="36" t="n"/>
      <c r="AB582" s="36" t="n"/>
      <c r="AC582" s="36" t="n"/>
      <c r="AD582" s="36" t="n"/>
    </row>
    <row r="583" ht="22.5" customHeight="1">
      <c r="A583" s="37" t="n"/>
      <c r="B583" s="36" t="n"/>
      <c r="C583" s="36"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c r="AA583" s="36" t="n"/>
      <c r="AB583" s="36" t="n"/>
      <c r="AC583" s="36" t="n"/>
      <c r="AD583" s="36" t="n"/>
    </row>
    <row r="584" ht="22.5" customHeight="1">
      <c r="A584" s="37" t="n"/>
      <c r="B584" s="36" t="n"/>
      <c r="C584" s="36"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c r="AA584" s="36" t="n"/>
      <c r="AB584" s="36" t="n"/>
      <c r="AC584" s="36" t="n"/>
      <c r="AD584" s="36" t="n"/>
    </row>
    <row r="585" ht="22.5" customHeight="1">
      <c r="A585" s="37" t="n"/>
      <c r="B585" s="36" t="n"/>
      <c r="C585" s="36"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c r="AA585" s="36" t="n"/>
      <c r="AB585" s="36" t="n"/>
      <c r="AC585" s="36" t="n"/>
      <c r="AD585" s="36" t="n"/>
    </row>
    <row r="586" ht="22.5" customHeight="1">
      <c r="A586" s="37" t="n"/>
      <c r="B586" s="36" t="n"/>
      <c r="C586" s="36"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c r="AA586" s="36" t="n"/>
      <c r="AB586" s="36" t="n"/>
      <c r="AC586" s="36" t="n"/>
      <c r="AD586" s="36" t="n"/>
    </row>
    <row r="587" ht="22.5" customHeight="1">
      <c r="A587" s="37" t="n"/>
      <c r="B587" s="36" t="n"/>
      <c r="C587" s="36"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c r="AA587" s="36" t="n"/>
      <c r="AB587" s="36" t="n"/>
      <c r="AC587" s="36" t="n"/>
      <c r="AD587" s="36" t="n"/>
    </row>
    <row r="588" ht="22.5" customHeight="1">
      <c r="A588" s="37" t="n"/>
      <c r="B588" s="36" t="n"/>
      <c r="C588" s="36"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c r="AA588" s="36" t="n"/>
      <c r="AB588" s="36" t="n"/>
      <c r="AC588" s="36" t="n"/>
      <c r="AD588" s="36" t="n"/>
    </row>
    <row r="589" ht="22.5" customHeight="1">
      <c r="A589" s="37" t="n"/>
      <c r="B589" s="36" t="n"/>
      <c r="C589" s="36"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c r="AA589" s="36" t="n"/>
      <c r="AB589" s="36" t="n"/>
      <c r="AC589" s="36" t="n"/>
      <c r="AD589" s="36" t="n"/>
    </row>
    <row r="590" ht="22.5" customHeight="1">
      <c r="A590" s="37" t="n"/>
      <c r="B590" s="36" t="n"/>
      <c r="C590" s="36"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c r="AA590" s="36" t="n"/>
      <c r="AB590" s="36" t="n"/>
      <c r="AC590" s="36" t="n"/>
      <c r="AD590" s="36" t="n"/>
    </row>
    <row r="591" ht="22.5" customHeight="1">
      <c r="A591" s="37" t="n"/>
      <c r="B591" s="36" t="n"/>
      <c r="C591" s="36"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c r="AA591" s="36" t="n"/>
      <c r="AB591" s="36" t="n"/>
      <c r="AC591" s="36" t="n"/>
      <c r="AD591" s="36" t="n"/>
    </row>
    <row r="592" ht="22.5" customHeight="1">
      <c r="A592" s="37" t="n"/>
      <c r="B592" s="36" t="n"/>
      <c r="C592" s="36"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c r="AA592" s="36" t="n"/>
      <c r="AB592" s="36" t="n"/>
      <c r="AC592" s="36" t="n"/>
      <c r="AD592" s="36" t="n"/>
    </row>
    <row r="593" ht="22.5" customHeight="1">
      <c r="A593" s="37" t="n"/>
      <c r="B593" s="36" t="n"/>
      <c r="C593" s="36"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c r="AA593" s="36" t="n"/>
      <c r="AB593" s="36" t="n"/>
      <c r="AC593" s="36" t="n"/>
      <c r="AD593" s="36" t="n"/>
    </row>
    <row r="594" ht="22.5" customHeight="1">
      <c r="A594" s="37" t="n"/>
      <c r="B594" s="36" t="n"/>
      <c r="C594" s="36"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c r="AA594" s="36" t="n"/>
      <c r="AB594" s="36" t="n"/>
      <c r="AC594" s="36" t="n"/>
      <c r="AD594" s="36" t="n"/>
    </row>
    <row r="595" ht="22.5" customHeight="1">
      <c r="A595" s="37" t="n"/>
      <c r="B595" s="36" t="n"/>
      <c r="C595" s="36"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c r="AA595" s="36" t="n"/>
      <c r="AB595" s="36" t="n"/>
      <c r="AC595" s="36" t="n"/>
      <c r="AD595" s="36" t="n"/>
    </row>
    <row r="596" ht="22.5" customHeight="1">
      <c r="A596" s="37" t="n"/>
      <c r="B596" s="36" t="n"/>
      <c r="C596" s="36"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c r="AA596" s="36" t="n"/>
      <c r="AB596" s="36" t="n"/>
      <c r="AC596" s="36" t="n"/>
      <c r="AD596" s="36" t="n"/>
    </row>
    <row r="597" ht="22.5" customHeight="1">
      <c r="A597" s="37" t="n"/>
      <c r="B597" s="36" t="n"/>
      <c r="C597" s="36"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c r="AA597" s="36" t="n"/>
      <c r="AB597" s="36" t="n"/>
      <c r="AC597" s="36" t="n"/>
      <c r="AD597" s="36" t="n"/>
    </row>
    <row r="598" ht="22.5" customHeight="1">
      <c r="A598" s="37" t="n"/>
      <c r="B598" s="36" t="n"/>
      <c r="C598" s="36"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c r="AA598" s="36" t="n"/>
      <c r="AB598" s="36" t="n"/>
      <c r="AC598" s="36" t="n"/>
      <c r="AD598" s="36" t="n"/>
    </row>
    <row r="599" ht="22.5" customHeight="1">
      <c r="A599" s="37" t="n"/>
      <c r="B599" s="36" t="n"/>
      <c r="C599" s="36"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c r="AA599" s="36" t="n"/>
      <c r="AB599" s="36" t="n"/>
      <c r="AC599" s="36" t="n"/>
      <c r="AD599" s="36" t="n"/>
    </row>
    <row r="600" ht="22.5" customHeight="1">
      <c r="A600" s="37" t="n"/>
      <c r="B600" s="36" t="n"/>
      <c r="C600" s="36"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c r="AA600" s="36" t="n"/>
      <c r="AB600" s="36" t="n"/>
      <c r="AC600" s="36" t="n"/>
      <c r="AD600" s="36" t="n"/>
    </row>
    <row r="601" ht="22.5" customHeight="1">
      <c r="A601" s="37" t="n"/>
      <c r="B601" s="36" t="n"/>
      <c r="C601" s="36"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c r="AA601" s="36" t="n"/>
      <c r="AB601" s="36" t="n"/>
      <c r="AC601" s="36" t="n"/>
      <c r="AD601" s="36" t="n"/>
    </row>
    <row r="602" ht="22.5" customHeight="1">
      <c r="A602" s="37" t="n"/>
      <c r="B602" s="36" t="n"/>
      <c r="C602" s="36"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c r="AA602" s="36" t="n"/>
      <c r="AB602" s="36" t="n"/>
      <c r="AC602" s="36" t="n"/>
      <c r="AD602" s="36" t="n"/>
    </row>
    <row r="603" ht="22.5" customHeight="1">
      <c r="A603" s="37" t="n"/>
      <c r="B603" s="36" t="n"/>
      <c r="C603" s="36"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c r="AA603" s="36" t="n"/>
      <c r="AB603" s="36" t="n"/>
      <c r="AC603" s="36" t="n"/>
      <c r="AD603" s="36" t="n"/>
    </row>
    <row r="604" ht="22.5" customHeight="1">
      <c r="A604" s="37" t="n"/>
      <c r="B604" s="36" t="n"/>
      <c r="C604" s="36"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c r="AA604" s="36" t="n"/>
      <c r="AB604" s="36" t="n"/>
      <c r="AC604" s="36" t="n"/>
      <c r="AD604" s="36" t="n"/>
    </row>
    <row r="605" ht="22.5" customHeight="1">
      <c r="A605" s="37" t="n"/>
      <c r="B605" s="36" t="n"/>
      <c r="C605" s="36"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c r="AA605" s="36" t="n"/>
      <c r="AB605" s="36" t="n"/>
      <c r="AC605" s="36" t="n"/>
      <c r="AD605" s="36" t="n"/>
    </row>
    <row r="606" ht="22.5" customHeight="1">
      <c r="A606" s="37" t="n"/>
      <c r="B606" s="36" t="n"/>
      <c r="C606" s="36"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c r="AA606" s="36" t="n"/>
      <c r="AB606" s="36" t="n"/>
      <c r="AC606" s="36" t="n"/>
      <c r="AD606" s="36" t="n"/>
    </row>
    <row r="607" ht="22.5" customHeight="1">
      <c r="A607" s="37" t="n"/>
      <c r="B607" s="36" t="n"/>
      <c r="C607" s="36"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c r="AA607" s="36" t="n"/>
      <c r="AB607" s="36" t="n"/>
      <c r="AC607" s="36" t="n"/>
      <c r="AD607" s="36" t="n"/>
    </row>
    <row r="608" ht="22.5" customHeight="1">
      <c r="A608" s="37" t="n"/>
      <c r="B608" s="36" t="n"/>
      <c r="C608" s="36"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c r="AA608" s="36" t="n"/>
      <c r="AB608" s="36" t="n"/>
      <c r="AC608" s="36" t="n"/>
      <c r="AD608" s="36" t="n"/>
    </row>
    <row r="609" ht="22.5" customHeight="1">
      <c r="A609" s="37" t="n"/>
      <c r="B609" s="36" t="n"/>
      <c r="C609" s="36"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c r="AA609" s="36" t="n"/>
      <c r="AB609" s="36" t="n"/>
      <c r="AC609" s="36" t="n"/>
      <c r="AD609" s="36" t="n"/>
    </row>
    <row r="610" ht="22.5" customHeight="1">
      <c r="A610" s="37" t="n"/>
      <c r="B610" s="36" t="n"/>
      <c r="C610" s="36"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c r="AA610" s="36" t="n"/>
      <c r="AB610" s="36" t="n"/>
      <c r="AC610" s="36" t="n"/>
      <c r="AD610" s="36" t="n"/>
    </row>
    <row r="611" ht="22.5" customHeight="1">
      <c r="A611" s="37" t="n"/>
      <c r="B611" s="36" t="n"/>
      <c r="C611" s="36"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c r="AA611" s="36" t="n"/>
      <c r="AB611" s="36" t="n"/>
      <c r="AC611" s="36" t="n"/>
      <c r="AD611" s="36" t="n"/>
    </row>
    <row r="612" ht="22.5" customHeight="1">
      <c r="A612" s="37" t="n"/>
      <c r="B612" s="36" t="n"/>
      <c r="C612" s="36"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c r="AA612" s="36" t="n"/>
      <c r="AB612" s="36" t="n"/>
      <c r="AC612" s="36" t="n"/>
      <c r="AD612" s="36" t="n"/>
    </row>
    <row r="613" ht="22.5" customHeight="1">
      <c r="A613" s="37" t="n"/>
      <c r="B613" s="36" t="n"/>
      <c r="C613" s="36"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c r="AA613" s="36" t="n"/>
      <c r="AB613" s="36" t="n"/>
      <c r="AC613" s="36" t="n"/>
      <c r="AD613" s="36" t="n"/>
    </row>
    <row r="614" ht="22.5" customHeight="1">
      <c r="A614" s="37" t="n"/>
      <c r="B614" s="36" t="n"/>
      <c r="C614" s="36"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c r="AA614" s="36" t="n"/>
      <c r="AB614" s="36" t="n"/>
      <c r="AC614" s="36" t="n"/>
      <c r="AD614" s="36" t="n"/>
    </row>
    <row r="615" ht="22.5" customHeight="1">
      <c r="A615" s="37" t="n"/>
      <c r="B615" s="36" t="n"/>
      <c r="C615" s="36"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c r="AA615" s="36" t="n"/>
      <c r="AB615" s="36" t="n"/>
      <c r="AC615" s="36" t="n"/>
      <c r="AD615" s="36" t="n"/>
    </row>
    <row r="616" ht="22.5" customHeight="1">
      <c r="A616" s="37" t="n"/>
      <c r="B616" s="36" t="n"/>
      <c r="C616" s="36"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c r="AA616" s="36" t="n"/>
      <c r="AB616" s="36" t="n"/>
      <c r="AC616" s="36" t="n"/>
      <c r="AD616" s="36" t="n"/>
    </row>
    <row r="617" ht="22.5" customHeight="1">
      <c r="A617" s="37" t="n"/>
      <c r="B617" s="36" t="n"/>
      <c r="C617" s="36"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c r="AA617" s="36" t="n"/>
      <c r="AB617" s="36" t="n"/>
      <c r="AC617" s="36" t="n"/>
      <c r="AD617" s="36" t="n"/>
    </row>
    <row r="618" ht="22.5" customHeight="1">
      <c r="A618" s="37" t="n"/>
      <c r="B618" s="36" t="n"/>
      <c r="C618" s="36"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c r="AA618" s="36" t="n"/>
      <c r="AB618" s="36" t="n"/>
      <c r="AC618" s="36" t="n"/>
      <c r="AD618" s="36" t="n"/>
    </row>
    <row r="619" ht="22.5" customHeight="1">
      <c r="A619" s="37" t="n"/>
      <c r="B619" s="36" t="n"/>
      <c r="C619" s="36"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c r="AA619" s="36" t="n"/>
      <c r="AB619" s="36" t="n"/>
      <c r="AC619" s="36" t="n"/>
      <c r="AD619" s="36" t="n"/>
    </row>
    <row r="620" ht="22.5" customHeight="1">
      <c r="A620" s="37" t="n"/>
      <c r="B620" s="36" t="n"/>
      <c r="C620" s="36"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c r="AA620" s="36" t="n"/>
      <c r="AB620" s="36" t="n"/>
      <c r="AC620" s="36" t="n"/>
      <c r="AD620" s="36" t="n"/>
    </row>
    <row r="621" ht="22.5" customHeight="1">
      <c r="A621" s="37" t="n"/>
      <c r="B621" s="36" t="n"/>
      <c r="C621" s="36"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c r="AA621" s="36" t="n"/>
      <c r="AB621" s="36" t="n"/>
      <c r="AC621" s="36" t="n"/>
      <c r="AD621" s="36" t="n"/>
    </row>
    <row r="622" ht="22.5" customHeight="1">
      <c r="A622" s="37" t="n"/>
      <c r="B622" s="36" t="n"/>
      <c r="C622" s="36"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c r="AA622" s="36" t="n"/>
      <c r="AB622" s="36" t="n"/>
      <c r="AC622" s="36" t="n"/>
      <c r="AD622" s="36" t="n"/>
    </row>
    <row r="623" ht="22.5" customHeight="1">
      <c r="A623" s="37" t="n"/>
      <c r="B623" s="36" t="n"/>
      <c r="C623" s="36"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c r="AA623" s="36" t="n"/>
      <c r="AB623" s="36" t="n"/>
      <c r="AC623" s="36" t="n"/>
      <c r="AD623" s="36" t="n"/>
    </row>
    <row r="624" ht="22.5" customHeight="1">
      <c r="A624" s="37" t="n"/>
      <c r="B624" s="36" t="n"/>
      <c r="C624" s="36"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c r="AA624" s="36" t="n"/>
      <c r="AB624" s="36" t="n"/>
      <c r="AC624" s="36" t="n"/>
      <c r="AD624" s="36" t="n"/>
    </row>
    <row r="625" ht="22.5" customHeight="1">
      <c r="A625" s="37" t="n"/>
      <c r="B625" s="36" t="n"/>
      <c r="C625" s="36"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c r="AA625" s="36" t="n"/>
      <c r="AB625" s="36" t="n"/>
      <c r="AC625" s="36" t="n"/>
      <c r="AD625" s="36" t="n"/>
    </row>
    <row r="626" ht="22.5" customHeight="1">
      <c r="A626" s="37" t="n"/>
      <c r="B626" s="36" t="n"/>
      <c r="C626" s="36"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c r="AA626" s="36" t="n"/>
      <c r="AB626" s="36" t="n"/>
      <c r="AC626" s="36" t="n"/>
      <c r="AD626" s="36" t="n"/>
    </row>
    <row r="627" ht="22.5" customHeight="1">
      <c r="A627" s="37" t="n"/>
      <c r="B627" s="36" t="n"/>
      <c r="C627" s="36"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c r="AA627" s="36" t="n"/>
      <c r="AB627" s="36" t="n"/>
      <c r="AC627" s="36" t="n"/>
      <c r="AD627" s="36" t="n"/>
    </row>
    <row r="628" ht="22.5" customHeight="1">
      <c r="A628" s="37" t="n"/>
      <c r="B628" s="36" t="n"/>
      <c r="C628" s="36"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c r="AA628" s="36" t="n"/>
      <c r="AB628" s="36" t="n"/>
      <c r="AC628" s="36" t="n"/>
      <c r="AD628" s="36" t="n"/>
    </row>
    <row r="629" ht="22.5" customHeight="1">
      <c r="A629" s="37" t="n"/>
      <c r="B629" s="36" t="n"/>
      <c r="C629" s="36"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c r="AA629" s="36" t="n"/>
      <c r="AB629" s="36" t="n"/>
      <c r="AC629" s="36" t="n"/>
      <c r="AD629" s="36" t="n"/>
    </row>
    <row r="630" ht="22.5" customHeight="1">
      <c r="A630" s="37" t="n"/>
      <c r="B630" s="36" t="n"/>
      <c r="C630" s="36"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c r="AA630" s="36" t="n"/>
      <c r="AB630" s="36" t="n"/>
      <c r="AC630" s="36" t="n"/>
      <c r="AD630" s="36" t="n"/>
    </row>
    <row r="631" ht="22.5" customHeight="1">
      <c r="A631" s="37" t="n"/>
      <c r="B631" s="36" t="n"/>
      <c r="C631" s="36"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c r="AA631" s="36" t="n"/>
      <c r="AB631" s="36" t="n"/>
      <c r="AC631" s="36" t="n"/>
      <c r="AD631" s="36" t="n"/>
    </row>
    <row r="632" ht="22.5" customHeight="1">
      <c r="A632" s="37" t="n"/>
      <c r="B632" s="36" t="n"/>
      <c r="C632" s="36"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c r="AA632" s="36" t="n"/>
      <c r="AB632" s="36" t="n"/>
      <c r="AC632" s="36" t="n"/>
      <c r="AD632" s="36" t="n"/>
    </row>
    <row r="633" ht="22.5" customHeight="1">
      <c r="A633" s="37" t="n"/>
      <c r="B633" s="36" t="n"/>
      <c r="C633" s="36"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c r="AA633" s="36" t="n"/>
      <c r="AB633" s="36" t="n"/>
      <c r="AC633" s="36" t="n"/>
      <c r="AD633" s="36" t="n"/>
    </row>
    <row r="634" ht="22.5" customHeight="1">
      <c r="A634" s="37" t="n"/>
      <c r="B634" s="36" t="n"/>
      <c r="C634" s="36"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c r="AA634" s="36" t="n"/>
      <c r="AB634" s="36" t="n"/>
      <c r="AC634" s="36" t="n"/>
      <c r="AD634" s="36" t="n"/>
    </row>
    <row r="635" ht="22.5" customHeight="1">
      <c r="A635" s="37" t="n"/>
      <c r="B635" s="36" t="n"/>
      <c r="C635" s="36"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c r="AA635" s="36" t="n"/>
      <c r="AB635" s="36" t="n"/>
      <c r="AC635" s="36" t="n"/>
      <c r="AD635" s="36" t="n"/>
    </row>
    <row r="636" ht="22.5" customHeight="1">
      <c r="A636" s="37" t="n"/>
      <c r="B636" s="36" t="n"/>
      <c r="C636" s="36"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c r="AA636" s="36" t="n"/>
      <c r="AB636" s="36" t="n"/>
      <c r="AC636" s="36" t="n"/>
      <c r="AD636" s="36" t="n"/>
    </row>
    <row r="637" ht="22.5" customHeight="1">
      <c r="A637" s="37" t="n"/>
      <c r="B637" s="36" t="n"/>
      <c r="C637" s="36"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c r="AA637" s="36" t="n"/>
      <c r="AB637" s="36" t="n"/>
      <c r="AC637" s="36" t="n"/>
      <c r="AD637" s="36" t="n"/>
    </row>
    <row r="638" ht="22.5" customHeight="1">
      <c r="A638" s="37" t="n"/>
      <c r="B638" s="36" t="n"/>
      <c r="C638" s="36"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c r="AA638" s="36" t="n"/>
      <c r="AB638" s="36" t="n"/>
      <c r="AC638" s="36" t="n"/>
      <c r="AD638" s="36" t="n"/>
    </row>
    <row r="639" ht="22.5" customHeight="1">
      <c r="A639" s="37" t="n"/>
      <c r="B639" s="36" t="n"/>
      <c r="C639" s="36"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c r="AA639" s="36" t="n"/>
      <c r="AB639" s="36" t="n"/>
      <c r="AC639" s="36" t="n"/>
      <c r="AD639" s="36" t="n"/>
    </row>
    <row r="640" ht="22.5" customHeight="1">
      <c r="A640" s="37" t="n"/>
      <c r="B640" s="36" t="n"/>
      <c r="C640" s="36"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c r="AA640" s="36" t="n"/>
      <c r="AB640" s="36" t="n"/>
      <c r="AC640" s="36" t="n"/>
      <c r="AD640" s="36" t="n"/>
    </row>
    <row r="641" ht="22.5" customHeight="1">
      <c r="A641" s="37" t="n"/>
      <c r="B641" s="36" t="n"/>
      <c r="C641" s="36"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c r="AA641" s="36" t="n"/>
      <c r="AB641" s="36" t="n"/>
      <c r="AC641" s="36" t="n"/>
      <c r="AD641" s="36" t="n"/>
    </row>
    <row r="642" ht="22.5" customHeight="1">
      <c r="A642" s="37" t="n"/>
      <c r="B642" s="36" t="n"/>
      <c r="C642" s="36"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c r="AA642" s="36" t="n"/>
      <c r="AB642" s="36" t="n"/>
      <c r="AC642" s="36" t="n"/>
      <c r="AD642" s="36" t="n"/>
    </row>
    <row r="643" ht="22.5" customHeight="1">
      <c r="A643" s="37" t="n"/>
      <c r="B643" s="36" t="n"/>
      <c r="C643" s="36"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c r="AA643" s="36" t="n"/>
      <c r="AB643" s="36" t="n"/>
      <c r="AC643" s="36" t="n"/>
      <c r="AD643" s="36" t="n"/>
    </row>
    <row r="644" ht="22.5" customHeight="1">
      <c r="A644" s="37" t="n"/>
      <c r="B644" s="36" t="n"/>
      <c r="C644" s="36"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c r="AA644" s="36" t="n"/>
      <c r="AB644" s="36" t="n"/>
      <c r="AC644" s="36" t="n"/>
      <c r="AD644" s="36" t="n"/>
    </row>
    <row r="645" ht="22.5" customHeight="1">
      <c r="A645" s="37" t="n"/>
      <c r="B645" s="36" t="n"/>
      <c r="C645" s="36"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c r="AA645" s="36" t="n"/>
      <c r="AB645" s="36" t="n"/>
      <c r="AC645" s="36" t="n"/>
      <c r="AD645" s="36" t="n"/>
    </row>
    <row r="646" ht="22.5" customHeight="1">
      <c r="A646" s="37" t="n"/>
      <c r="B646" s="36" t="n"/>
      <c r="C646" s="36"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c r="AA646" s="36" t="n"/>
      <c r="AB646" s="36" t="n"/>
      <c r="AC646" s="36" t="n"/>
      <c r="AD646" s="36" t="n"/>
    </row>
    <row r="647" ht="22.5" customHeight="1">
      <c r="A647" s="37" t="n"/>
      <c r="B647" s="36" t="n"/>
      <c r="C647" s="36"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c r="AA647" s="36" t="n"/>
      <c r="AB647" s="36" t="n"/>
      <c r="AC647" s="36" t="n"/>
      <c r="AD647" s="36" t="n"/>
    </row>
    <row r="648" ht="22.5" customHeight="1">
      <c r="A648" s="37" t="n"/>
      <c r="B648" s="36" t="n"/>
      <c r="C648" s="36"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c r="AA648" s="36" t="n"/>
      <c r="AB648" s="36" t="n"/>
      <c r="AC648" s="36" t="n"/>
      <c r="AD648" s="36" t="n"/>
    </row>
    <row r="649" ht="22.5" customHeight="1">
      <c r="A649" s="37" t="n"/>
      <c r="B649" s="36" t="n"/>
      <c r="C649" s="36"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c r="AA649" s="36" t="n"/>
      <c r="AB649" s="36" t="n"/>
      <c r="AC649" s="36" t="n"/>
      <c r="AD649" s="36" t="n"/>
    </row>
    <row r="650" ht="22.5" customHeight="1">
      <c r="A650" s="37" t="n"/>
      <c r="B650" s="36" t="n"/>
      <c r="C650" s="36"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c r="AA650" s="36" t="n"/>
      <c r="AB650" s="36" t="n"/>
      <c r="AC650" s="36" t="n"/>
      <c r="AD650" s="36" t="n"/>
    </row>
    <row r="651" ht="22.5" customHeight="1">
      <c r="A651" s="37" t="n"/>
      <c r="B651" s="36" t="n"/>
      <c r="C651" s="36"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c r="AA651" s="36" t="n"/>
      <c r="AB651" s="36" t="n"/>
      <c r="AC651" s="36" t="n"/>
      <c r="AD651" s="36" t="n"/>
    </row>
    <row r="652" ht="22.5" customHeight="1">
      <c r="A652" s="37" t="n"/>
      <c r="B652" s="36" t="n"/>
      <c r="C652" s="36"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c r="AA652" s="36" t="n"/>
      <c r="AB652" s="36" t="n"/>
      <c r="AC652" s="36" t="n"/>
      <c r="AD652" s="36" t="n"/>
    </row>
    <row r="653" ht="22.5" customHeight="1">
      <c r="A653" s="37" t="n"/>
      <c r="B653" s="36" t="n"/>
      <c r="C653" s="36"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c r="AA653" s="36" t="n"/>
      <c r="AB653" s="36" t="n"/>
      <c r="AC653" s="36" t="n"/>
      <c r="AD653" s="36" t="n"/>
    </row>
    <row r="654" ht="22.5" customHeight="1">
      <c r="A654" s="37" t="n"/>
      <c r="B654" s="36" t="n"/>
      <c r="C654" s="36"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c r="AA654" s="36" t="n"/>
      <c r="AB654" s="36" t="n"/>
      <c r="AC654" s="36" t="n"/>
      <c r="AD654" s="36" t="n"/>
    </row>
    <row r="655" ht="22.5" customHeight="1">
      <c r="A655" s="37" t="n"/>
      <c r="B655" s="36" t="n"/>
      <c r="C655" s="36"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c r="AA655" s="36" t="n"/>
      <c r="AB655" s="36" t="n"/>
      <c r="AC655" s="36" t="n"/>
      <c r="AD655" s="36" t="n"/>
    </row>
    <row r="656" ht="22.5" customHeight="1">
      <c r="A656" s="37" t="n"/>
      <c r="B656" s="36" t="n"/>
      <c r="C656" s="36"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c r="AA656" s="36" t="n"/>
      <c r="AB656" s="36" t="n"/>
      <c r="AC656" s="36" t="n"/>
      <c r="AD656" s="36" t="n"/>
    </row>
    <row r="657" ht="22.5" customHeight="1">
      <c r="A657" s="37" t="n"/>
      <c r="B657" s="36" t="n"/>
      <c r="C657" s="36"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c r="AA657" s="36" t="n"/>
      <c r="AB657" s="36" t="n"/>
      <c r="AC657" s="36" t="n"/>
      <c r="AD657" s="36" t="n"/>
    </row>
    <row r="658" ht="22.5" customHeight="1">
      <c r="A658" s="37" t="n"/>
      <c r="B658" s="36" t="n"/>
      <c r="C658" s="36"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c r="AA658" s="36" t="n"/>
      <c r="AB658" s="36" t="n"/>
      <c r="AC658" s="36" t="n"/>
      <c r="AD658" s="36" t="n"/>
    </row>
    <row r="659" ht="22.5" customHeight="1">
      <c r="A659" s="37" t="n"/>
      <c r="B659" s="36" t="n"/>
      <c r="C659" s="36"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c r="AA659" s="36" t="n"/>
      <c r="AB659" s="36" t="n"/>
      <c r="AC659" s="36" t="n"/>
      <c r="AD659" s="36" t="n"/>
    </row>
    <row r="660" ht="22.5" customHeight="1">
      <c r="A660" s="37" t="n"/>
      <c r="B660" s="36" t="n"/>
      <c r="C660" s="36"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c r="AA660" s="36" t="n"/>
      <c r="AB660" s="36" t="n"/>
      <c r="AC660" s="36" t="n"/>
      <c r="AD660" s="36" t="n"/>
    </row>
    <row r="661" ht="22.5" customHeight="1">
      <c r="A661" s="37" t="n"/>
      <c r="B661" s="36" t="n"/>
      <c r="C661" s="36"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c r="AA661" s="36" t="n"/>
      <c r="AB661" s="36" t="n"/>
      <c r="AC661" s="36" t="n"/>
      <c r="AD661" s="36" t="n"/>
    </row>
    <row r="662" ht="22.5" customHeight="1">
      <c r="A662" s="37" t="n"/>
      <c r="B662" s="36" t="n"/>
      <c r="C662" s="36"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c r="AA662" s="36" t="n"/>
      <c r="AB662" s="36" t="n"/>
      <c r="AC662" s="36" t="n"/>
      <c r="AD662" s="36" t="n"/>
    </row>
    <row r="663" ht="22.5" customHeight="1">
      <c r="A663" s="37" t="n"/>
      <c r="B663" s="36" t="n"/>
      <c r="C663" s="36"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c r="AA663" s="36" t="n"/>
      <c r="AB663" s="36" t="n"/>
      <c r="AC663" s="36" t="n"/>
      <c r="AD663" s="36" t="n"/>
    </row>
    <row r="664" ht="22.5" customHeight="1">
      <c r="A664" s="37" t="n"/>
      <c r="B664" s="36" t="n"/>
      <c r="C664" s="36"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c r="AA664" s="36" t="n"/>
      <c r="AB664" s="36" t="n"/>
      <c r="AC664" s="36" t="n"/>
      <c r="AD664" s="36" t="n"/>
    </row>
    <row r="665" ht="22.5" customHeight="1">
      <c r="A665" s="37" t="n"/>
      <c r="B665" s="36" t="n"/>
      <c r="C665" s="36"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c r="AA665" s="36" t="n"/>
      <c r="AB665" s="36" t="n"/>
      <c r="AC665" s="36" t="n"/>
      <c r="AD665" s="36" t="n"/>
    </row>
    <row r="666" ht="22.5" customHeight="1">
      <c r="A666" s="37" t="n"/>
      <c r="B666" s="36" t="n"/>
      <c r="C666" s="36"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c r="AA666" s="36" t="n"/>
      <c r="AB666" s="36" t="n"/>
      <c r="AC666" s="36" t="n"/>
      <c r="AD666" s="36" t="n"/>
    </row>
    <row r="667" ht="22.5" customHeight="1">
      <c r="A667" s="37" t="n"/>
      <c r="B667" s="36" t="n"/>
      <c r="C667" s="36"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c r="AA667" s="36" t="n"/>
      <c r="AB667" s="36" t="n"/>
      <c r="AC667" s="36" t="n"/>
      <c r="AD667" s="36" t="n"/>
    </row>
    <row r="668" ht="22.5" customHeight="1">
      <c r="A668" s="37" t="n"/>
      <c r="B668" s="36" t="n"/>
      <c r="C668" s="36"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c r="AA668" s="36" t="n"/>
      <c r="AB668" s="36" t="n"/>
      <c r="AC668" s="36" t="n"/>
      <c r="AD668" s="36" t="n"/>
    </row>
    <row r="669" ht="22.5" customHeight="1">
      <c r="A669" s="37" t="n"/>
      <c r="B669" s="36" t="n"/>
      <c r="C669" s="36"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c r="AA669" s="36" t="n"/>
      <c r="AB669" s="36" t="n"/>
      <c r="AC669" s="36" t="n"/>
      <c r="AD669" s="36" t="n"/>
    </row>
    <row r="670" ht="22.5" customHeight="1">
      <c r="A670" s="37" t="n"/>
      <c r="B670" s="36" t="n"/>
      <c r="C670" s="36"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c r="AA670" s="36" t="n"/>
      <c r="AB670" s="36" t="n"/>
      <c r="AC670" s="36" t="n"/>
      <c r="AD670" s="36" t="n"/>
    </row>
    <row r="671" ht="22.5" customHeight="1">
      <c r="A671" s="37" t="n"/>
      <c r="B671" s="36" t="n"/>
      <c r="C671" s="36"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c r="AA671" s="36" t="n"/>
      <c r="AB671" s="36" t="n"/>
      <c r="AC671" s="36" t="n"/>
      <c r="AD671" s="36" t="n"/>
    </row>
    <row r="672" ht="22.5" customHeight="1">
      <c r="A672" s="37" t="n"/>
      <c r="B672" s="36" t="n"/>
      <c r="C672" s="36"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c r="AA672" s="36" t="n"/>
      <c r="AB672" s="36" t="n"/>
      <c r="AC672" s="36" t="n"/>
      <c r="AD672" s="36" t="n"/>
    </row>
    <row r="673" ht="22.5" customHeight="1">
      <c r="A673" s="37" t="n"/>
      <c r="B673" s="36" t="n"/>
      <c r="C673" s="36"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c r="AA673" s="36" t="n"/>
      <c r="AB673" s="36" t="n"/>
      <c r="AC673" s="36" t="n"/>
      <c r="AD673" s="36" t="n"/>
    </row>
    <row r="674" ht="22.5" customHeight="1">
      <c r="A674" s="37" t="n"/>
      <c r="B674" s="36" t="n"/>
      <c r="C674" s="36"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c r="AA674" s="36" t="n"/>
      <c r="AB674" s="36" t="n"/>
      <c r="AC674" s="36" t="n"/>
      <c r="AD674" s="36" t="n"/>
    </row>
    <row r="675" ht="22.5" customHeight="1">
      <c r="A675" s="37" t="n"/>
      <c r="B675" s="36" t="n"/>
      <c r="C675" s="36"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c r="AA675" s="36" t="n"/>
      <c r="AB675" s="36" t="n"/>
      <c r="AC675" s="36" t="n"/>
      <c r="AD675" s="36" t="n"/>
    </row>
    <row r="676" ht="22.5" customHeight="1">
      <c r="A676" s="37" t="n"/>
      <c r="B676" s="36" t="n"/>
      <c r="C676" s="36"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c r="AA676" s="36" t="n"/>
      <c r="AB676" s="36" t="n"/>
      <c r="AC676" s="36" t="n"/>
      <c r="AD676" s="36" t="n"/>
    </row>
    <row r="677" ht="22.5" customHeight="1">
      <c r="A677" s="37" t="n"/>
      <c r="B677" s="36" t="n"/>
      <c r="C677" s="36"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c r="AA677" s="36" t="n"/>
      <c r="AB677" s="36" t="n"/>
      <c r="AC677" s="36" t="n"/>
      <c r="AD677" s="36" t="n"/>
    </row>
    <row r="678" ht="22.5" customHeight="1">
      <c r="A678" s="37" t="n"/>
      <c r="B678" s="36" t="n"/>
      <c r="C678" s="36"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c r="AA678" s="36" t="n"/>
      <c r="AB678" s="36" t="n"/>
      <c r="AC678" s="36" t="n"/>
      <c r="AD678" s="36" t="n"/>
    </row>
    <row r="679" ht="22.5" customHeight="1">
      <c r="A679" s="37" t="n"/>
      <c r="B679" s="36" t="n"/>
      <c r="C679" s="36"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c r="AA679" s="36" t="n"/>
      <c r="AB679" s="36" t="n"/>
      <c r="AC679" s="36" t="n"/>
      <c r="AD679" s="36" t="n"/>
    </row>
    <row r="680" ht="22.5" customHeight="1">
      <c r="A680" s="37" t="n"/>
      <c r="B680" s="36" t="n"/>
      <c r="C680" s="36"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c r="AA680" s="36" t="n"/>
      <c r="AB680" s="36" t="n"/>
      <c r="AC680" s="36" t="n"/>
      <c r="AD680" s="36" t="n"/>
    </row>
    <row r="681" ht="22.5" customHeight="1">
      <c r="A681" s="37" t="n"/>
      <c r="B681" s="36" t="n"/>
      <c r="C681" s="36"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c r="AA681" s="36" t="n"/>
      <c r="AB681" s="36" t="n"/>
      <c r="AC681" s="36" t="n"/>
      <c r="AD681" s="36" t="n"/>
    </row>
    <row r="682" ht="22.5" customHeight="1">
      <c r="A682" s="37" t="n"/>
      <c r="B682" s="36" t="n"/>
      <c r="C682" s="36"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c r="AA682" s="36" t="n"/>
      <c r="AB682" s="36" t="n"/>
      <c r="AC682" s="36" t="n"/>
      <c r="AD682" s="36" t="n"/>
    </row>
    <row r="683" ht="22.5" customHeight="1">
      <c r="A683" s="37" t="n"/>
      <c r="B683" s="36" t="n"/>
      <c r="C683" s="36"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c r="AA683" s="36" t="n"/>
      <c r="AB683" s="36" t="n"/>
      <c r="AC683" s="36" t="n"/>
      <c r="AD683" s="36" t="n"/>
    </row>
    <row r="684" ht="22.5" customHeight="1">
      <c r="A684" s="37" t="n"/>
      <c r="B684" s="36" t="n"/>
      <c r="C684" s="36"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c r="AA684" s="36" t="n"/>
      <c r="AB684" s="36" t="n"/>
      <c r="AC684" s="36" t="n"/>
      <c r="AD684" s="36" t="n"/>
    </row>
    <row r="685" ht="22.5" customHeight="1">
      <c r="A685" s="37" t="n"/>
      <c r="B685" s="36" t="n"/>
      <c r="C685" s="36"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c r="AA685" s="36" t="n"/>
      <c r="AB685" s="36" t="n"/>
      <c r="AC685" s="36" t="n"/>
      <c r="AD685" s="36" t="n"/>
    </row>
    <row r="686" ht="22.5" customHeight="1">
      <c r="A686" s="37" t="n"/>
      <c r="B686" s="36" t="n"/>
      <c r="C686" s="36"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c r="AA686" s="36" t="n"/>
      <c r="AB686" s="36" t="n"/>
      <c r="AC686" s="36" t="n"/>
      <c r="AD686" s="36" t="n"/>
    </row>
    <row r="687" ht="22.5" customHeight="1">
      <c r="A687" s="37" t="n"/>
      <c r="B687" s="36" t="n"/>
      <c r="C687" s="36"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c r="AA687" s="36" t="n"/>
      <c r="AB687" s="36" t="n"/>
      <c r="AC687" s="36" t="n"/>
      <c r="AD687" s="36" t="n"/>
    </row>
    <row r="688" ht="22.5" customHeight="1">
      <c r="A688" s="37" t="n"/>
      <c r="B688" s="36" t="n"/>
      <c r="C688" s="36"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c r="AA688" s="36" t="n"/>
      <c r="AB688" s="36" t="n"/>
      <c r="AC688" s="36" t="n"/>
      <c r="AD688" s="36" t="n"/>
    </row>
    <row r="689" ht="22.5" customHeight="1">
      <c r="A689" s="37" t="n"/>
      <c r="B689" s="36" t="n"/>
      <c r="C689" s="36"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c r="AA689" s="36" t="n"/>
      <c r="AB689" s="36" t="n"/>
      <c r="AC689" s="36" t="n"/>
      <c r="AD689" s="36" t="n"/>
    </row>
    <row r="690" ht="22.5" customHeight="1">
      <c r="A690" s="37" t="n"/>
      <c r="B690" s="36" t="n"/>
      <c r="C690" s="36"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c r="AA690" s="36" t="n"/>
      <c r="AB690" s="36" t="n"/>
      <c r="AC690" s="36" t="n"/>
      <c r="AD690" s="36" t="n"/>
    </row>
    <row r="691" ht="22.5" customHeight="1">
      <c r="A691" s="37" t="n"/>
      <c r="B691" s="36" t="n"/>
      <c r="C691" s="36"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c r="AA691" s="36" t="n"/>
      <c r="AB691" s="36" t="n"/>
      <c r="AC691" s="36" t="n"/>
      <c r="AD691" s="36" t="n"/>
    </row>
    <row r="692" ht="22.5" customHeight="1">
      <c r="A692" s="37" t="n"/>
      <c r="B692" s="36" t="n"/>
      <c r="C692" s="36"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c r="AA692" s="36" t="n"/>
      <c r="AB692" s="36" t="n"/>
      <c r="AC692" s="36" t="n"/>
      <c r="AD692" s="36" t="n"/>
    </row>
    <row r="693" ht="22.5" customHeight="1">
      <c r="A693" s="37" t="n"/>
      <c r="B693" s="36" t="n"/>
      <c r="C693" s="36"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c r="AA693" s="36" t="n"/>
      <c r="AB693" s="36" t="n"/>
      <c r="AC693" s="36" t="n"/>
      <c r="AD693" s="36" t="n"/>
    </row>
    <row r="694" ht="22.5" customHeight="1">
      <c r="A694" s="37" t="n"/>
      <c r="B694" s="36" t="n"/>
      <c r="C694" s="36"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c r="AA694" s="36" t="n"/>
      <c r="AB694" s="36" t="n"/>
      <c r="AC694" s="36" t="n"/>
      <c r="AD694" s="36" t="n"/>
    </row>
    <row r="695" ht="22.5" customHeight="1">
      <c r="A695" s="37" t="n"/>
      <c r="B695" s="36" t="n"/>
      <c r="C695" s="36"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c r="AA695" s="36" t="n"/>
      <c r="AB695" s="36" t="n"/>
      <c r="AC695" s="36" t="n"/>
      <c r="AD695" s="36" t="n"/>
    </row>
    <row r="696" ht="22.5" customHeight="1">
      <c r="A696" s="37" t="n"/>
      <c r="B696" s="36" t="n"/>
      <c r="C696" s="36"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c r="AA696" s="36" t="n"/>
      <c r="AB696" s="36" t="n"/>
      <c r="AC696" s="36" t="n"/>
      <c r="AD696" s="36" t="n"/>
    </row>
    <row r="697" ht="22.5" customHeight="1">
      <c r="A697" s="37" t="n"/>
      <c r="B697" s="36" t="n"/>
      <c r="C697" s="36"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c r="AA697" s="36" t="n"/>
      <c r="AB697" s="36" t="n"/>
      <c r="AC697" s="36" t="n"/>
      <c r="AD697" s="36" t="n"/>
    </row>
    <row r="698" ht="22.5" customHeight="1">
      <c r="A698" s="37" t="n"/>
      <c r="B698" s="36" t="n"/>
      <c r="C698" s="36"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c r="AA698" s="36" t="n"/>
      <c r="AB698" s="36" t="n"/>
      <c r="AC698" s="36" t="n"/>
      <c r="AD698" s="36" t="n"/>
    </row>
    <row r="699" ht="22.5" customHeight="1">
      <c r="A699" s="37" t="n"/>
      <c r="B699" s="36" t="n"/>
      <c r="C699" s="36"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c r="AA699" s="36" t="n"/>
      <c r="AB699" s="36" t="n"/>
      <c r="AC699" s="36" t="n"/>
      <c r="AD699" s="36" t="n"/>
    </row>
    <row r="700" ht="22.5" customHeight="1">
      <c r="A700" s="37" t="n"/>
      <c r="B700" s="36" t="n"/>
      <c r="C700" s="36"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c r="AA700" s="36" t="n"/>
      <c r="AB700" s="36" t="n"/>
      <c r="AC700" s="36" t="n"/>
      <c r="AD700" s="36" t="n"/>
    </row>
    <row r="701" ht="22.5" customHeight="1">
      <c r="A701" s="37" t="n"/>
      <c r="B701" s="36" t="n"/>
      <c r="C701" s="36"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c r="AA701" s="36" t="n"/>
      <c r="AB701" s="36" t="n"/>
      <c r="AC701" s="36" t="n"/>
      <c r="AD701" s="36" t="n"/>
    </row>
    <row r="702" ht="22.5" customHeight="1">
      <c r="A702" s="37" t="n"/>
      <c r="B702" s="36" t="n"/>
      <c r="C702" s="36"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c r="AA702" s="36" t="n"/>
      <c r="AB702" s="36" t="n"/>
      <c r="AC702" s="36" t="n"/>
      <c r="AD702" s="36" t="n"/>
    </row>
    <row r="703" ht="22.5" customHeight="1">
      <c r="A703" s="37" t="n"/>
      <c r="B703" s="36" t="n"/>
      <c r="C703" s="36"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c r="AA703" s="36" t="n"/>
      <c r="AB703" s="36" t="n"/>
      <c r="AC703" s="36" t="n"/>
      <c r="AD703" s="36" t="n"/>
    </row>
    <row r="704" ht="22.5" customHeight="1">
      <c r="A704" s="37" t="n"/>
      <c r="B704" s="36" t="n"/>
      <c r="C704" s="36"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c r="AA704" s="36" t="n"/>
      <c r="AB704" s="36" t="n"/>
      <c r="AC704" s="36" t="n"/>
      <c r="AD704" s="36" t="n"/>
    </row>
    <row r="705" ht="22.5" customHeight="1">
      <c r="A705" s="37" t="n"/>
      <c r="B705" s="36" t="n"/>
      <c r="C705" s="36"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c r="AA705" s="36" t="n"/>
      <c r="AB705" s="36" t="n"/>
      <c r="AC705" s="36" t="n"/>
      <c r="AD705" s="36" t="n"/>
    </row>
    <row r="706" ht="22.5" customHeight="1">
      <c r="A706" s="37" t="n"/>
      <c r="B706" s="36" t="n"/>
      <c r="C706" s="36"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c r="AA706" s="36" t="n"/>
      <c r="AB706" s="36" t="n"/>
      <c r="AC706" s="36" t="n"/>
      <c r="AD706" s="36" t="n"/>
    </row>
    <row r="707" ht="22.5" customHeight="1">
      <c r="A707" s="37" t="n"/>
      <c r="B707" s="36" t="n"/>
      <c r="C707" s="36"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c r="AA707" s="36" t="n"/>
      <c r="AB707" s="36" t="n"/>
      <c r="AC707" s="36" t="n"/>
      <c r="AD707" s="36" t="n"/>
    </row>
    <row r="708" ht="22.5" customHeight="1">
      <c r="A708" s="37" t="n"/>
      <c r="B708" s="36" t="n"/>
      <c r="C708" s="36"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c r="AA708" s="36" t="n"/>
      <c r="AB708" s="36" t="n"/>
      <c r="AC708" s="36" t="n"/>
      <c r="AD708" s="36" t="n"/>
    </row>
    <row r="709" ht="22.5" customHeight="1">
      <c r="A709" s="37" t="n"/>
      <c r="B709" s="36" t="n"/>
      <c r="C709" s="36"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c r="AA709" s="36" t="n"/>
      <c r="AB709" s="36" t="n"/>
      <c r="AC709" s="36" t="n"/>
      <c r="AD709" s="36" t="n"/>
    </row>
    <row r="710" ht="22.5" customHeight="1">
      <c r="A710" s="37" t="n"/>
      <c r="B710" s="36" t="n"/>
      <c r="C710" s="36"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c r="AA710" s="36" t="n"/>
      <c r="AB710" s="36" t="n"/>
      <c r="AC710" s="36" t="n"/>
      <c r="AD710" s="36" t="n"/>
    </row>
    <row r="711" ht="22.5" customHeight="1">
      <c r="A711" s="37" t="n"/>
      <c r="B711" s="36" t="n"/>
      <c r="C711" s="36"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c r="AA711" s="36" t="n"/>
      <c r="AB711" s="36" t="n"/>
      <c r="AC711" s="36" t="n"/>
      <c r="AD711" s="36" t="n"/>
    </row>
    <row r="712" ht="22.5" customHeight="1">
      <c r="A712" s="37" t="n"/>
      <c r="B712" s="36" t="n"/>
      <c r="C712" s="36"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c r="AA712" s="36" t="n"/>
      <c r="AB712" s="36" t="n"/>
      <c r="AC712" s="36" t="n"/>
      <c r="AD712" s="36" t="n"/>
    </row>
    <row r="713" ht="22.5" customHeight="1">
      <c r="A713" s="37" t="n"/>
      <c r="B713" s="36" t="n"/>
      <c r="C713" s="36"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c r="AA713" s="36" t="n"/>
      <c r="AB713" s="36" t="n"/>
      <c r="AC713" s="36" t="n"/>
      <c r="AD713" s="36" t="n"/>
    </row>
    <row r="714" ht="22.5" customHeight="1">
      <c r="A714" s="37" t="n"/>
      <c r="B714" s="36" t="n"/>
      <c r="C714" s="36"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c r="AA714" s="36" t="n"/>
      <c r="AB714" s="36" t="n"/>
      <c r="AC714" s="36" t="n"/>
      <c r="AD714" s="36" t="n"/>
    </row>
    <row r="715" ht="22.5" customHeight="1">
      <c r="A715" s="37" t="n"/>
      <c r="B715" s="36" t="n"/>
      <c r="C715" s="36"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c r="AA715" s="36" t="n"/>
      <c r="AB715" s="36" t="n"/>
      <c r="AC715" s="36" t="n"/>
      <c r="AD715" s="36" t="n"/>
    </row>
    <row r="716" ht="22.5" customHeight="1">
      <c r="A716" s="37" t="n"/>
      <c r="B716" s="36" t="n"/>
      <c r="C716" s="36"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c r="AA716" s="36" t="n"/>
      <c r="AB716" s="36" t="n"/>
      <c r="AC716" s="36" t="n"/>
      <c r="AD716" s="36" t="n"/>
    </row>
    <row r="717" ht="22.5" customHeight="1">
      <c r="A717" s="37" t="n"/>
      <c r="B717" s="36" t="n"/>
      <c r="C717" s="36"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c r="AA717" s="36" t="n"/>
      <c r="AB717" s="36" t="n"/>
      <c r="AC717" s="36" t="n"/>
      <c r="AD717" s="36" t="n"/>
    </row>
    <row r="718" ht="22.5" customHeight="1">
      <c r="A718" s="37" t="n"/>
      <c r="B718" s="36" t="n"/>
      <c r="C718" s="36"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c r="AA718" s="36" t="n"/>
      <c r="AB718" s="36" t="n"/>
      <c r="AC718" s="36" t="n"/>
      <c r="AD718" s="36" t="n"/>
    </row>
    <row r="719" ht="22.5" customHeight="1">
      <c r="A719" s="37" t="n"/>
      <c r="B719" s="36" t="n"/>
      <c r="C719" s="36"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c r="AA719" s="36" t="n"/>
      <c r="AB719" s="36" t="n"/>
      <c r="AC719" s="36" t="n"/>
      <c r="AD719" s="36" t="n"/>
    </row>
    <row r="720" ht="22.5" customHeight="1">
      <c r="A720" s="37" t="n"/>
      <c r="B720" s="36" t="n"/>
      <c r="C720" s="36"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c r="AA720" s="36" t="n"/>
      <c r="AB720" s="36" t="n"/>
      <c r="AC720" s="36" t="n"/>
      <c r="AD720" s="36" t="n"/>
    </row>
    <row r="721" ht="22.5" customHeight="1">
      <c r="A721" s="37" t="n"/>
      <c r="B721" s="36" t="n"/>
      <c r="C721" s="36"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c r="AA721" s="36" t="n"/>
      <c r="AB721" s="36" t="n"/>
      <c r="AC721" s="36" t="n"/>
      <c r="AD721" s="36" t="n"/>
    </row>
    <row r="722" ht="22.5" customHeight="1">
      <c r="A722" s="37" t="n"/>
      <c r="B722" s="36" t="n"/>
      <c r="C722" s="36"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c r="AA722" s="36" t="n"/>
      <c r="AB722" s="36" t="n"/>
      <c r="AC722" s="36" t="n"/>
      <c r="AD722" s="36" t="n"/>
    </row>
    <row r="723" ht="22.5" customHeight="1">
      <c r="A723" s="37" t="n"/>
      <c r="B723" s="36" t="n"/>
      <c r="C723" s="36"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c r="AA723" s="36" t="n"/>
      <c r="AB723" s="36" t="n"/>
      <c r="AC723" s="36" t="n"/>
      <c r="AD723" s="36" t="n"/>
    </row>
    <row r="724" ht="22.5" customHeight="1">
      <c r="A724" s="37" t="n"/>
      <c r="B724" s="36" t="n"/>
      <c r="C724" s="36"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c r="AA724" s="36" t="n"/>
      <c r="AB724" s="36" t="n"/>
      <c r="AC724" s="36" t="n"/>
      <c r="AD724" s="36" t="n"/>
    </row>
    <row r="725" ht="22.5" customHeight="1">
      <c r="A725" s="37" t="n"/>
      <c r="B725" s="36" t="n"/>
      <c r="C725" s="36"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c r="AA725" s="36" t="n"/>
      <c r="AB725" s="36" t="n"/>
      <c r="AC725" s="36" t="n"/>
      <c r="AD725" s="36" t="n"/>
    </row>
    <row r="726" ht="22.5" customHeight="1">
      <c r="A726" s="37" t="n"/>
      <c r="B726" s="36" t="n"/>
      <c r="C726" s="36"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c r="AA726" s="36" t="n"/>
      <c r="AB726" s="36" t="n"/>
      <c r="AC726" s="36" t="n"/>
      <c r="AD726" s="36" t="n"/>
    </row>
    <row r="727" ht="22.5" customHeight="1">
      <c r="A727" s="37" t="n"/>
      <c r="B727" s="36" t="n"/>
      <c r="C727" s="36"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c r="AA727" s="36" t="n"/>
      <c r="AB727" s="36" t="n"/>
      <c r="AC727" s="36" t="n"/>
      <c r="AD727" s="36" t="n"/>
    </row>
    <row r="728" ht="22.5" customHeight="1">
      <c r="A728" s="37" t="n"/>
      <c r="B728" s="36" t="n"/>
      <c r="C728" s="36"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c r="AA728" s="36" t="n"/>
      <c r="AB728" s="36" t="n"/>
      <c r="AC728" s="36" t="n"/>
      <c r="AD728" s="36" t="n"/>
    </row>
    <row r="729" ht="22.5" customHeight="1">
      <c r="A729" s="37" t="n"/>
      <c r="B729" s="36" t="n"/>
      <c r="C729" s="36"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c r="AA729" s="36" t="n"/>
      <c r="AB729" s="36" t="n"/>
      <c r="AC729" s="36" t="n"/>
      <c r="AD729" s="36" t="n"/>
    </row>
    <row r="730" ht="22.5" customHeight="1">
      <c r="A730" s="37" t="n"/>
      <c r="B730" s="36" t="n"/>
      <c r="C730" s="36"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c r="AA730" s="36" t="n"/>
      <c r="AB730" s="36" t="n"/>
      <c r="AC730" s="36" t="n"/>
      <c r="AD730" s="36" t="n"/>
    </row>
    <row r="731" ht="22.5" customHeight="1">
      <c r="A731" s="37" t="n"/>
      <c r="B731" s="36" t="n"/>
      <c r="C731" s="36"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c r="AA731" s="36" t="n"/>
      <c r="AB731" s="36" t="n"/>
      <c r="AC731" s="36" t="n"/>
      <c r="AD731" s="36" t="n"/>
    </row>
    <row r="732" ht="22.5" customHeight="1">
      <c r="A732" s="37" t="n"/>
      <c r="B732" s="36" t="n"/>
      <c r="C732" s="36"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c r="AA732" s="36" t="n"/>
      <c r="AB732" s="36" t="n"/>
      <c r="AC732" s="36" t="n"/>
      <c r="AD732" s="36" t="n"/>
    </row>
    <row r="733" ht="22.5" customHeight="1">
      <c r="A733" s="37" t="n"/>
      <c r="B733" s="36" t="n"/>
      <c r="C733" s="36"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c r="AA733" s="36" t="n"/>
      <c r="AB733" s="36" t="n"/>
      <c r="AC733" s="36" t="n"/>
      <c r="AD733" s="36" t="n"/>
    </row>
    <row r="734" ht="22.5" customHeight="1">
      <c r="A734" s="37" t="n"/>
      <c r="B734" s="36" t="n"/>
      <c r="C734" s="36"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c r="AA734" s="36" t="n"/>
      <c r="AB734" s="36" t="n"/>
      <c r="AC734" s="36" t="n"/>
      <c r="AD734" s="36" t="n"/>
    </row>
    <row r="735" ht="22.5" customHeight="1">
      <c r="A735" s="37" t="n"/>
      <c r="B735" s="36" t="n"/>
      <c r="C735" s="36"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c r="AA735" s="36" t="n"/>
      <c r="AB735" s="36" t="n"/>
      <c r="AC735" s="36" t="n"/>
      <c r="AD735" s="36" t="n"/>
    </row>
    <row r="736" ht="22.5" customHeight="1">
      <c r="A736" s="37" t="n"/>
      <c r="B736" s="36" t="n"/>
      <c r="C736" s="36"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c r="AA736" s="36" t="n"/>
      <c r="AB736" s="36" t="n"/>
      <c r="AC736" s="36" t="n"/>
      <c r="AD736" s="36" t="n"/>
    </row>
    <row r="737" ht="22.5" customHeight="1">
      <c r="A737" s="37" t="n"/>
      <c r="B737" s="36" t="n"/>
      <c r="C737" s="36"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c r="AA737" s="36" t="n"/>
      <c r="AB737" s="36" t="n"/>
      <c r="AC737" s="36" t="n"/>
      <c r="AD737" s="36" t="n"/>
    </row>
    <row r="738" ht="22.5" customHeight="1">
      <c r="A738" s="37" t="n"/>
      <c r="B738" s="36" t="n"/>
      <c r="C738" s="36"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c r="AA738" s="36" t="n"/>
      <c r="AB738" s="36" t="n"/>
      <c r="AC738" s="36" t="n"/>
      <c r="AD738" s="36" t="n"/>
    </row>
    <row r="739" ht="22.5" customHeight="1">
      <c r="A739" s="37" t="n"/>
      <c r="B739" s="36" t="n"/>
      <c r="C739" s="36"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c r="AA739" s="36" t="n"/>
      <c r="AB739" s="36" t="n"/>
      <c r="AC739" s="36" t="n"/>
      <c r="AD739" s="36" t="n"/>
    </row>
    <row r="740" ht="22.5" customHeight="1">
      <c r="A740" s="37" t="n"/>
      <c r="B740" s="36" t="n"/>
      <c r="C740" s="36"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c r="AA740" s="36" t="n"/>
      <c r="AB740" s="36" t="n"/>
      <c r="AC740" s="36" t="n"/>
      <c r="AD740" s="36" t="n"/>
    </row>
    <row r="741" ht="22.5" customHeight="1">
      <c r="A741" s="37" t="n"/>
      <c r="B741" s="36" t="n"/>
      <c r="C741" s="36"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c r="AA741" s="36" t="n"/>
      <c r="AB741" s="36" t="n"/>
      <c r="AC741" s="36" t="n"/>
      <c r="AD741" s="36" t="n"/>
    </row>
    <row r="742" ht="22.5" customHeight="1">
      <c r="A742" s="37" t="n"/>
      <c r="B742" s="36" t="n"/>
      <c r="C742" s="36"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c r="AA742" s="36" t="n"/>
      <c r="AB742" s="36" t="n"/>
      <c r="AC742" s="36" t="n"/>
      <c r="AD742" s="36" t="n"/>
    </row>
    <row r="743" ht="22.5" customHeight="1">
      <c r="A743" s="37" t="n"/>
      <c r="B743" s="36" t="n"/>
      <c r="C743" s="36"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c r="AA743" s="36" t="n"/>
      <c r="AB743" s="36" t="n"/>
      <c r="AC743" s="36" t="n"/>
      <c r="AD743" s="36" t="n"/>
    </row>
    <row r="744" ht="22.5" customHeight="1">
      <c r="A744" s="37" t="n"/>
      <c r="B744" s="36" t="n"/>
      <c r="C744" s="36"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c r="AA744" s="36" t="n"/>
      <c r="AB744" s="36" t="n"/>
      <c r="AC744" s="36" t="n"/>
      <c r="AD744" s="36" t="n"/>
    </row>
    <row r="745" ht="22.5" customHeight="1">
      <c r="A745" s="37" t="n"/>
      <c r="B745" s="36" t="n"/>
      <c r="C745" s="36"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c r="AA745" s="36" t="n"/>
      <c r="AB745" s="36" t="n"/>
      <c r="AC745" s="36" t="n"/>
      <c r="AD745" s="36" t="n"/>
    </row>
    <row r="746" ht="22.5" customHeight="1">
      <c r="A746" s="37" t="n"/>
      <c r="B746" s="36" t="n"/>
      <c r="C746" s="36"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c r="AA746" s="36" t="n"/>
      <c r="AB746" s="36" t="n"/>
      <c r="AC746" s="36" t="n"/>
      <c r="AD746" s="36" t="n"/>
    </row>
    <row r="747" ht="22.5" customHeight="1">
      <c r="A747" s="37" t="n"/>
      <c r="B747" s="36" t="n"/>
      <c r="C747" s="36"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c r="AA747" s="36" t="n"/>
      <c r="AB747" s="36" t="n"/>
      <c r="AC747" s="36" t="n"/>
      <c r="AD747" s="36" t="n"/>
    </row>
    <row r="748" ht="22.5" customHeight="1">
      <c r="A748" s="37" t="n"/>
      <c r="B748" s="36" t="n"/>
      <c r="C748" s="36"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c r="AA748" s="36" t="n"/>
      <c r="AB748" s="36" t="n"/>
      <c r="AC748" s="36" t="n"/>
      <c r="AD748" s="36" t="n"/>
    </row>
    <row r="749" ht="22.5" customHeight="1">
      <c r="A749" s="37" t="n"/>
      <c r="B749" s="36" t="n"/>
      <c r="C749" s="36"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c r="AA749" s="36" t="n"/>
      <c r="AB749" s="36" t="n"/>
      <c r="AC749" s="36" t="n"/>
      <c r="AD749" s="36" t="n"/>
    </row>
    <row r="750" ht="22.5" customHeight="1">
      <c r="A750" s="37" t="n"/>
      <c r="B750" s="36" t="n"/>
      <c r="C750" s="36"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c r="AA750" s="36" t="n"/>
      <c r="AB750" s="36" t="n"/>
      <c r="AC750" s="36" t="n"/>
      <c r="AD750" s="36" t="n"/>
    </row>
    <row r="751" ht="22.5" customHeight="1">
      <c r="A751" s="37" t="n"/>
      <c r="B751" s="36" t="n"/>
      <c r="C751" s="36"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c r="AA751" s="36" t="n"/>
      <c r="AB751" s="36" t="n"/>
      <c r="AC751" s="36" t="n"/>
      <c r="AD751" s="36" t="n"/>
    </row>
    <row r="752" ht="22.5" customHeight="1">
      <c r="A752" s="37" t="n"/>
      <c r="B752" s="36" t="n"/>
      <c r="C752" s="36"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c r="AA752" s="36" t="n"/>
      <c r="AB752" s="36" t="n"/>
      <c r="AC752" s="36" t="n"/>
      <c r="AD752" s="36" t="n"/>
    </row>
    <row r="753" ht="22.5" customHeight="1">
      <c r="A753" s="37" t="n"/>
      <c r="B753" s="36" t="n"/>
      <c r="C753" s="36"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c r="AA753" s="36" t="n"/>
      <c r="AB753" s="36" t="n"/>
      <c r="AC753" s="36" t="n"/>
      <c r="AD753" s="36" t="n"/>
    </row>
    <row r="754" ht="22.5" customHeight="1">
      <c r="A754" s="37" t="n"/>
      <c r="B754" s="36" t="n"/>
      <c r="C754" s="36"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c r="AA754" s="36" t="n"/>
      <c r="AB754" s="36" t="n"/>
      <c r="AC754" s="36" t="n"/>
      <c r="AD754" s="36" t="n"/>
    </row>
    <row r="755" ht="22.5" customHeight="1">
      <c r="A755" s="37" t="n"/>
      <c r="B755" s="36" t="n"/>
      <c r="C755" s="36"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c r="AA755" s="36" t="n"/>
      <c r="AB755" s="36" t="n"/>
      <c r="AC755" s="36" t="n"/>
      <c r="AD755" s="36" t="n"/>
    </row>
    <row r="756" ht="22.5" customHeight="1">
      <c r="A756" s="37" t="n"/>
      <c r="B756" s="36" t="n"/>
      <c r="C756" s="36"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c r="AA756" s="36" t="n"/>
      <c r="AB756" s="36" t="n"/>
      <c r="AC756" s="36" t="n"/>
      <c r="AD756" s="36" t="n"/>
    </row>
    <row r="757" ht="22.5" customHeight="1">
      <c r="A757" s="37" t="n"/>
      <c r="B757" s="36" t="n"/>
      <c r="C757" s="36"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c r="AA757" s="36" t="n"/>
      <c r="AB757" s="36" t="n"/>
      <c r="AC757" s="36" t="n"/>
      <c r="AD757" s="36" t="n"/>
    </row>
    <row r="758" ht="22.5" customHeight="1">
      <c r="A758" s="37" t="n"/>
      <c r="B758" s="36" t="n"/>
      <c r="C758" s="36"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c r="AA758" s="36" t="n"/>
      <c r="AB758" s="36" t="n"/>
      <c r="AC758" s="36" t="n"/>
      <c r="AD758" s="36" t="n"/>
    </row>
    <row r="759" ht="22.5" customHeight="1">
      <c r="A759" s="37" t="n"/>
      <c r="B759" s="36" t="n"/>
      <c r="C759" s="36"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c r="AA759" s="36" t="n"/>
      <c r="AB759" s="36" t="n"/>
      <c r="AC759" s="36" t="n"/>
      <c r="AD759" s="36" t="n"/>
    </row>
    <row r="760" ht="22.5" customHeight="1">
      <c r="A760" s="37" t="n"/>
      <c r="B760" s="36" t="n"/>
      <c r="C760" s="36"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c r="AA760" s="36" t="n"/>
      <c r="AB760" s="36" t="n"/>
      <c r="AC760" s="36" t="n"/>
      <c r="AD760" s="36" t="n"/>
    </row>
    <row r="761" ht="22.5" customHeight="1">
      <c r="A761" s="37" t="n"/>
      <c r="B761" s="36" t="n"/>
      <c r="C761" s="36"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c r="AA761" s="36" t="n"/>
      <c r="AB761" s="36" t="n"/>
      <c r="AC761" s="36" t="n"/>
      <c r="AD761" s="36" t="n"/>
    </row>
    <row r="762" ht="22.5" customHeight="1">
      <c r="A762" s="37" t="n"/>
      <c r="B762" s="36" t="n"/>
      <c r="C762" s="36"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c r="AA762" s="36" t="n"/>
      <c r="AB762" s="36" t="n"/>
      <c r="AC762" s="36" t="n"/>
      <c r="AD762" s="36" t="n"/>
    </row>
    <row r="763" ht="22.5" customHeight="1">
      <c r="A763" s="37" t="n"/>
      <c r="B763" s="36" t="n"/>
      <c r="C763" s="36"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c r="AA763" s="36" t="n"/>
      <c r="AB763" s="36" t="n"/>
      <c r="AC763" s="36" t="n"/>
      <c r="AD763" s="36" t="n"/>
    </row>
    <row r="764" ht="22.5" customHeight="1">
      <c r="A764" s="37" t="n"/>
      <c r="B764" s="36" t="n"/>
      <c r="C764" s="36"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c r="AA764" s="36" t="n"/>
      <c r="AB764" s="36" t="n"/>
      <c r="AC764" s="36" t="n"/>
      <c r="AD764" s="36" t="n"/>
    </row>
    <row r="765" ht="22.5" customHeight="1">
      <c r="A765" s="37" t="n"/>
      <c r="B765" s="36" t="n"/>
      <c r="C765" s="36"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c r="AA765" s="36" t="n"/>
      <c r="AB765" s="36" t="n"/>
      <c r="AC765" s="36" t="n"/>
      <c r="AD765" s="36" t="n"/>
    </row>
    <row r="766" ht="22.5" customHeight="1">
      <c r="A766" s="37" t="n"/>
      <c r="B766" s="36" t="n"/>
      <c r="C766" s="36"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c r="AA766" s="36" t="n"/>
      <c r="AB766" s="36" t="n"/>
      <c r="AC766" s="36" t="n"/>
      <c r="AD766" s="36" t="n"/>
    </row>
    <row r="767" ht="22.5" customHeight="1">
      <c r="A767" s="37" t="n"/>
      <c r="B767" s="36" t="n"/>
      <c r="C767" s="36"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c r="AA767" s="36" t="n"/>
      <c r="AB767" s="36" t="n"/>
      <c r="AC767" s="36" t="n"/>
      <c r="AD767" s="36" t="n"/>
    </row>
    <row r="768" ht="22.5" customHeight="1">
      <c r="A768" s="37" t="n"/>
      <c r="B768" s="36" t="n"/>
      <c r="C768" s="36"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c r="AA768" s="36" t="n"/>
      <c r="AB768" s="36" t="n"/>
      <c r="AC768" s="36" t="n"/>
      <c r="AD768" s="36" t="n"/>
    </row>
    <row r="769" ht="22.5" customHeight="1">
      <c r="A769" s="37" t="n"/>
      <c r="B769" s="36" t="n"/>
      <c r="C769" s="36"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c r="AA769" s="36" t="n"/>
      <c r="AB769" s="36" t="n"/>
      <c r="AC769" s="36" t="n"/>
      <c r="AD769" s="36" t="n"/>
    </row>
    <row r="770" ht="22.5" customHeight="1">
      <c r="A770" s="37" t="n"/>
      <c r="B770" s="36" t="n"/>
      <c r="C770" s="36"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c r="AA770" s="36" t="n"/>
      <c r="AB770" s="36" t="n"/>
      <c r="AC770" s="36" t="n"/>
      <c r="AD770" s="36" t="n"/>
    </row>
    <row r="771" ht="22.5" customHeight="1">
      <c r="A771" s="37" t="n"/>
      <c r="B771" s="36" t="n"/>
      <c r="C771" s="36"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c r="AA771" s="36" t="n"/>
      <c r="AB771" s="36" t="n"/>
      <c r="AC771" s="36" t="n"/>
      <c r="AD771" s="36" t="n"/>
    </row>
    <row r="772" ht="22.5" customHeight="1">
      <c r="A772" s="37" t="n"/>
      <c r="B772" s="36" t="n"/>
      <c r="C772" s="36"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c r="AA772" s="36" t="n"/>
      <c r="AB772" s="36" t="n"/>
      <c r="AC772" s="36" t="n"/>
      <c r="AD772" s="36" t="n"/>
    </row>
    <row r="773" ht="22.5" customHeight="1">
      <c r="A773" s="37" t="n"/>
      <c r="B773" s="36" t="n"/>
      <c r="C773" s="36"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c r="AA773" s="36" t="n"/>
      <c r="AB773" s="36" t="n"/>
      <c r="AC773" s="36" t="n"/>
      <c r="AD773" s="36" t="n"/>
    </row>
    <row r="774" ht="22.5" customHeight="1">
      <c r="A774" s="37" t="n"/>
      <c r="B774" s="36" t="n"/>
      <c r="C774" s="36"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c r="AA774" s="36" t="n"/>
      <c r="AB774" s="36" t="n"/>
      <c r="AC774" s="36" t="n"/>
      <c r="AD774" s="36" t="n"/>
    </row>
    <row r="775" ht="22.5" customHeight="1">
      <c r="A775" s="37" t="n"/>
      <c r="B775" s="36" t="n"/>
      <c r="C775" s="36"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c r="AA775" s="36" t="n"/>
      <c r="AB775" s="36" t="n"/>
      <c r="AC775" s="36" t="n"/>
      <c r="AD775" s="36" t="n"/>
    </row>
    <row r="776" ht="22.5" customHeight="1">
      <c r="A776" s="37" t="n"/>
      <c r="B776" s="36" t="n"/>
      <c r="C776" s="36"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c r="AA776" s="36" t="n"/>
      <c r="AB776" s="36" t="n"/>
      <c r="AC776" s="36" t="n"/>
      <c r="AD776" s="36" t="n"/>
    </row>
    <row r="777" ht="22.5" customHeight="1">
      <c r="A777" s="37" t="n"/>
      <c r="B777" s="36" t="n"/>
      <c r="C777" s="36"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c r="AA777" s="36" t="n"/>
      <c r="AB777" s="36" t="n"/>
      <c r="AC777" s="36" t="n"/>
      <c r="AD777" s="36" t="n"/>
    </row>
    <row r="778" ht="22.5" customHeight="1">
      <c r="A778" s="37" t="n"/>
      <c r="B778" s="36" t="n"/>
      <c r="C778" s="36"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c r="AA778" s="36" t="n"/>
      <c r="AB778" s="36" t="n"/>
      <c r="AC778" s="36" t="n"/>
      <c r="AD778" s="36" t="n"/>
    </row>
    <row r="779" ht="22.5" customHeight="1">
      <c r="A779" s="37" t="n"/>
      <c r="B779" s="36" t="n"/>
      <c r="C779" s="36"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c r="AA779" s="36" t="n"/>
      <c r="AB779" s="36" t="n"/>
      <c r="AC779" s="36" t="n"/>
      <c r="AD779" s="36" t="n"/>
    </row>
    <row r="780" ht="22.5" customHeight="1">
      <c r="A780" s="37" t="n"/>
      <c r="B780" s="36" t="n"/>
      <c r="C780" s="36"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c r="AA780" s="36" t="n"/>
      <c r="AB780" s="36" t="n"/>
      <c r="AC780" s="36" t="n"/>
      <c r="AD780" s="36" t="n"/>
    </row>
    <row r="781" ht="22.5" customHeight="1">
      <c r="A781" s="37" t="n"/>
      <c r="B781" s="36" t="n"/>
      <c r="C781" s="36"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c r="AA781" s="36" t="n"/>
      <c r="AB781" s="36" t="n"/>
      <c r="AC781" s="36" t="n"/>
      <c r="AD781" s="36" t="n"/>
    </row>
    <row r="782" ht="22.5" customHeight="1">
      <c r="A782" s="37" t="n"/>
      <c r="B782" s="36" t="n"/>
      <c r="C782" s="36"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c r="AA782" s="36" t="n"/>
      <c r="AB782" s="36" t="n"/>
      <c r="AC782" s="36" t="n"/>
      <c r="AD782" s="36" t="n"/>
    </row>
    <row r="783" ht="22.5" customHeight="1">
      <c r="A783" s="37" t="n"/>
      <c r="B783" s="36" t="n"/>
      <c r="C783" s="36"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c r="AA783" s="36" t="n"/>
      <c r="AB783" s="36" t="n"/>
      <c r="AC783" s="36" t="n"/>
      <c r="AD783" s="36" t="n"/>
    </row>
    <row r="784" ht="22.5" customHeight="1">
      <c r="A784" s="37" t="n"/>
      <c r="B784" s="36" t="n"/>
      <c r="C784" s="36"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c r="AA784" s="36" t="n"/>
      <c r="AB784" s="36" t="n"/>
      <c r="AC784" s="36" t="n"/>
      <c r="AD784" s="36" t="n"/>
    </row>
    <row r="785" ht="22.5" customHeight="1">
      <c r="A785" s="37" t="n"/>
      <c r="B785" s="36" t="n"/>
      <c r="C785" s="36"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c r="AA785" s="36" t="n"/>
      <c r="AB785" s="36" t="n"/>
      <c r="AC785" s="36" t="n"/>
      <c r="AD785" s="36" t="n"/>
    </row>
    <row r="786" ht="22.5" customHeight="1">
      <c r="A786" s="37" t="n"/>
      <c r="B786" s="36" t="n"/>
      <c r="C786" s="36"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c r="AA786" s="36" t="n"/>
      <c r="AB786" s="36" t="n"/>
      <c r="AC786" s="36" t="n"/>
      <c r="AD786" s="36" t="n"/>
    </row>
    <row r="787" ht="22.5" customHeight="1">
      <c r="A787" s="37" t="n"/>
      <c r="B787" s="36" t="n"/>
      <c r="C787" s="36"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c r="AA787" s="36" t="n"/>
      <c r="AB787" s="36" t="n"/>
      <c r="AC787" s="36" t="n"/>
      <c r="AD787" s="36" t="n"/>
    </row>
    <row r="788" ht="22.5" customHeight="1">
      <c r="A788" s="37" t="n"/>
      <c r="B788" s="36" t="n"/>
      <c r="C788" s="36"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c r="AA788" s="36" t="n"/>
      <c r="AB788" s="36" t="n"/>
      <c r="AC788" s="36" t="n"/>
      <c r="AD788" s="36" t="n"/>
    </row>
    <row r="789" ht="22.5" customHeight="1">
      <c r="A789" s="37" t="n"/>
      <c r="B789" s="36" t="n"/>
      <c r="C789" s="36"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c r="AA789" s="36" t="n"/>
      <c r="AB789" s="36" t="n"/>
      <c r="AC789" s="36" t="n"/>
      <c r="AD789" s="36" t="n"/>
    </row>
    <row r="790" ht="22.5" customHeight="1">
      <c r="A790" s="37" t="n"/>
      <c r="B790" s="36" t="n"/>
      <c r="C790" s="36"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c r="AA790" s="36" t="n"/>
      <c r="AB790" s="36" t="n"/>
      <c r="AC790" s="36" t="n"/>
      <c r="AD790" s="36" t="n"/>
    </row>
    <row r="791" ht="22.5" customHeight="1">
      <c r="A791" s="37" t="n"/>
      <c r="B791" s="36" t="n"/>
      <c r="C791" s="36"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c r="AA791" s="36" t="n"/>
      <c r="AB791" s="36" t="n"/>
      <c r="AC791" s="36" t="n"/>
      <c r="AD791" s="36" t="n"/>
    </row>
    <row r="792" ht="22.5" customHeight="1">
      <c r="A792" s="37" t="n"/>
      <c r="B792" s="36" t="n"/>
      <c r="C792" s="36"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c r="AA792" s="36" t="n"/>
      <c r="AB792" s="36" t="n"/>
      <c r="AC792" s="36" t="n"/>
      <c r="AD792" s="36" t="n"/>
    </row>
    <row r="793" ht="22.5" customHeight="1">
      <c r="A793" s="37" t="n"/>
      <c r="B793" s="36" t="n"/>
      <c r="C793" s="36"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c r="AA793" s="36" t="n"/>
      <c r="AB793" s="36" t="n"/>
      <c r="AC793" s="36" t="n"/>
      <c r="AD793" s="36" t="n"/>
    </row>
    <row r="794" ht="22.5" customHeight="1">
      <c r="A794" s="37" t="n"/>
      <c r="B794" s="36" t="n"/>
      <c r="C794" s="36"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c r="AA794" s="36" t="n"/>
      <c r="AB794" s="36" t="n"/>
      <c r="AC794" s="36" t="n"/>
      <c r="AD794" s="36" t="n"/>
    </row>
    <row r="795" ht="22.5" customHeight="1">
      <c r="A795" s="37" t="n"/>
      <c r="B795" s="36" t="n"/>
      <c r="C795" s="36"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c r="AA795" s="36" t="n"/>
      <c r="AB795" s="36" t="n"/>
      <c r="AC795" s="36" t="n"/>
      <c r="AD795" s="36" t="n"/>
    </row>
    <row r="796" ht="22.5" customHeight="1">
      <c r="A796" s="37" t="n"/>
      <c r="B796" s="36" t="n"/>
      <c r="C796" s="36"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c r="AA796" s="36" t="n"/>
      <c r="AB796" s="36" t="n"/>
      <c r="AC796" s="36" t="n"/>
      <c r="AD796" s="36" t="n"/>
    </row>
    <row r="797" ht="22.5" customHeight="1">
      <c r="A797" s="37" t="n"/>
      <c r="B797" s="36" t="n"/>
      <c r="C797" s="36"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c r="AA797" s="36" t="n"/>
      <c r="AB797" s="36" t="n"/>
      <c r="AC797" s="36" t="n"/>
      <c r="AD797" s="36" t="n"/>
    </row>
    <row r="798" ht="22.5" customHeight="1">
      <c r="A798" s="37" t="n"/>
      <c r="B798" s="36" t="n"/>
      <c r="C798" s="36"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c r="AA798" s="36" t="n"/>
      <c r="AB798" s="36" t="n"/>
      <c r="AC798" s="36" t="n"/>
      <c r="AD798" s="36" t="n"/>
    </row>
    <row r="799" ht="22.5" customHeight="1">
      <c r="A799" s="37" t="n"/>
      <c r="B799" s="36" t="n"/>
      <c r="C799" s="36"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c r="AA799" s="36" t="n"/>
      <c r="AB799" s="36" t="n"/>
      <c r="AC799" s="36" t="n"/>
      <c r="AD799" s="36" t="n"/>
    </row>
    <row r="800" ht="22.5" customHeight="1">
      <c r="A800" s="37" t="n"/>
      <c r="B800" s="36" t="n"/>
      <c r="C800" s="36"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c r="AA800" s="36" t="n"/>
      <c r="AB800" s="36" t="n"/>
      <c r="AC800" s="36" t="n"/>
      <c r="AD800" s="36" t="n"/>
    </row>
    <row r="801" ht="22.5" customHeight="1">
      <c r="A801" s="37" t="n"/>
      <c r="B801" s="36" t="n"/>
      <c r="C801" s="36"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c r="AA801" s="36" t="n"/>
      <c r="AB801" s="36" t="n"/>
      <c r="AC801" s="36" t="n"/>
      <c r="AD801" s="36" t="n"/>
    </row>
    <row r="802" ht="22.5" customHeight="1">
      <c r="A802" s="37" t="n"/>
      <c r="B802" s="36" t="n"/>
      <c r="C802" s="36"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c r="AA802" s="36" t="n"/>
      <c r="AB802" s="36" t="n"/>
      <c r="AC802" s="36" t="n"/>
      <c r="AD802" s="36" t="n"/>
    </row>
    <row r="803" ht="22.5" customHeight="1">
      <c r="A803" s="37" t="n"/>
      <c r="B803" s="36" t="n"/>
      <c r="C803" s="36"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c r="AA803" s="36" t="n"/>
      <c r="AB803" s="36" t="n"/>
      <c r="AC803" s="36" t="n"/>
      <c r="AD803" s="36" t="n"/>
    </row>
    <row r="804" ht="22.5" customHeight="1">
      <c r="A804" s="37" t="n"/>
      <c r="B804" s="36" t="n"/>
      <c r="C804" s="36"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c r="AA804" s="36" t="n"/>
      <c r="AB804" s="36" t="n"/>
      <c r="AC804" s="36" t="n"/>
      <c r="AD804" s="36" t="n"/>
    </row>
    <row r="805" ht="22.5" customHeight="1">
      <c r="A805" s="37" t="n"/>
      <c r="B805" s="36" t="n"/>
      <c r="C805" s="36"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c r="AA805" s="36" t="n"/>
      <c r="AB805" s="36" t="n"/>
      <c r="AC805" s="36" t="n"/>
      <c r="AD805" s="36" t="n"/>
    </row>
    <row r="806" ht="22.5" customHeight="1">
      <c r="A806" s="37" t="n"/>
      <c r="B806" s="36" t="n"/>
      <c r="C806" s="36"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c r="AA806" s="36" t="n"/>
      <c r="AB806" s="36" t="n"/>
      <c r="AC806" s="36" t="n"/>
      <c r="AD806" s="36" t="n"/>
    </row>
    <row r="807" ht="22.5" customHeight="1">
      <c r="A807" s="37" t="n"/>
      <c r="B807" s="36" t="n"/>
      <c r="C807" s="36"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c r="AA807" s="36" t="n"/>
      <c r="AB807" s="36" t="n"/>
      <c r="AC807" s="36" t="n"/>
      <c r="AD807" s="36" t="n"/>
    </row>
    <row r="808" ht="22.5" customHeight="1">
      <c r="A808" s="37" t="n"/>
      <c r="B808" s="36" t="n"/>
      <c r="C808" s="36"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c r="AA808" s="36" t="n"/>
      <c r="AB808" s="36" t="n"/>
      <c r="AC808" s="36" t="n"/>
      <c r="AD808" s="36" t="n"/>
    </row>
    <row r="809" ht="22.5" customHeight="1">
      <c r="A809" s="37" t="n"/>
      <c r="B809" s="36" t="n"/>
      <c r="C809" s="36"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c r="AA809" s="36" t="n"/>
      <c r="AB809" s="36" t="n"/>
      <c r="AC809" s="36" t="n"/>
      <c r="AD809" s="36" t="n"/>
    </row>
    <row r="810" ht="22.5" customHeight="1">
      <c r="A810" s="37" t="n"/>
      <c r="B810" s="36" t="n"/>
      <c r="C810" s="36"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c r="AA810" s="36" t="n"/>
      <c r="AB810" s="36" t="n"/>
      <c r="AC810" s="36" t="n"/>
      <c r="AD810" s="36" t="n"/>
    </row>
    <row r="811" ht="22.5" customHeight="1">
      <c r="A811" s="37" t="n"/>
      <c r="B811" s="36" t="n"/>
      <c r="C811" s="36"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c r="AA811" s="36" t="n"/>
      <c r="AB811" s="36" t="n"/>
      <c r="AC811" s="36" t="n"/>
      <c r="AD811" s="36" t="n"/>
    </row>
    <row r="812" ht="22.5" customHeight="1">
      <c r="A812" s="37" t="n"/>
      <c r="B812" s="36" t="n"/>
      <c r="C812" s="36"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c r="AA812" s="36" t="n"/>
      <c r="AB812" s="36" t="n"/>
      <c r="AC812" s="36" t="n"/>
      <c r="AD812" s="36" t="n"/>
    </row>
    <row r="813" ht="22.5" customHeight="1">
      <c r="A813" s="37" t="n"/>
      <c r="B813" s="36" t="n"/>
      <c r="C813" s="36"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c r="AA813" s="36" t="n"/>
      <c r="AB813" s="36" t="n"/>
      <c r="AC813" s="36" t="n"/>
      <c r="AD813" s="36" t="n"/>
    </row>
    <row r="814" ht="22.5" customHeight="1">
      <c r="A814" s="37" t="n"/>
      <c r="B814" s="36" t="n"/>
      <c r="C814" s="36"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c r="AA814" s="36" t="n"/>
      <c r="AB814" s="36" t="n"/>
      <c r="AC814" s="36" t="n"/>
      <c r="AD814" s="36" t="n"/>
    </row>
    <row r="815" ht="22.5" customHeight="1">
      <c r="A815" s="37" t="n"/>
      <c r="B815" s="36" t="n"/>
      <c r="C815" s="36"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c r="AA815" s="36" t="n"/>
      <c r="AB815" s="36" t="n"/>
      <c r="AC815" s="36" t="n"/>
      <c r="AD815" s="36" t="n"/>
    </row>
    <row r="816" ht="22.5" customHeight="1">
      <c r="A816" s="37" t="n"/>
      <c r="B816" s="36" t="n"/>
      <c r="C816" s="36"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c r="AA816" s="36" t="n"/>
      <c r="AB816" s="36" t="n"/>
      <c r="AC816" s="36" t="n"/>
      <c r="AD816" s="36" t="n"/>
    </row>
    <row r="817" ht="22.5" customHeight="1">
      <c r="A817" s="37" t="n"/>
      <c r="B817" s="36" t="n"/>
      <c r="C817" s="36"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c r="AA817" s="36" t="n"/>
      <c r="AB817" s="36" t="n"/>
      <c r="AC817" s="36" t="n"/>
      <c r="AD817" s="36" t="n"/>
    </row>
    <row r="818" ht="22.5" customHeight="1">
      <c r="A818" s="37" t="n"/>
      <c r="B818" s="36" t="n"/>
      <c r="C818" s="36"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c r="AA818" s="36" t="n"/>
      <c r="AB818" s="36" t="n"/>
      <c r="AC818" s="36" t="n"/>
      <c r="AD818" s="36" t="n"/>
    </row>
    <row r="819" ht="22.5" customHeight="1">
      <c r="A819" s="37" t="n"/>
      <c r="B819" s="36" t="n"/>
      <c r="C819" s="36"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c r="AA819" s="36" t="n"/>
      <c r="AB819" s="36" t="n"/>
      <c r="AC819" s="36" t="n"/>
      <c r="AD819" s="36" t="n"/>
    </row>
    <row r="820" ht="22.5" customHeight="1">
      <c r="A820" s="37" t="n"/>
      <c r="B820" s="36" t="n"/>
      <c r="C820" s="36"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c r="AA820" s="36" t="n"/>
      <c r="AB820" s="36" t="n"/>
      <c r="AC820" s="36" t="n"/>
      <c r="AD820" s="36" t="n"/>
    </row>
    <row r="821" ht="22.5" customHeight="1">
      <c r="A821" s="37" t="n"/>
      <c r="B821" s="36" t="n"/>
      <c r="C821" s="36"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c r="AA821" s="36" t="n"/>
      <c r="AB821" s="36" t="n"/>
      <c r="AC821" s="36" t="n"/>
      <c r="AD821" s="36" t="n"/>
    </row>
    <row r="822" ht="22.5" customHeight="1">
      <c r="A822" s="37" t="n"/>
      <c r="B822" s="36" t="n"/>
      <c r="C822" s="36"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c r="AA822" s="36" t="n"/>
      <c r="AB822" s="36" t="n"/>
      <c r="AC822" s="36" t="n"/>
      <c r="AD822" s="36" t="n"/>
    </row>
    <row r="823" ht="22.5" customHeight="1">
      <c r="A823" s="37" t="n"/>
      <c r="B823" s="36" t="n"/>
      <c r="C823" s="36"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c r="AA823" s="36" t="n"/>
      <c r="AB823" s="36" t="n"/>
      <c r="AC823" s="36" t="n"/>
      <c r="AD823" s="36" t="n"/>
    </row>
    <row r="824" ht="22.5" customHeight="1">
      <c r="A824" s="37" t="n"/>
      <c r="B824" s="36" t="n"/>
      <c r="C824" s="36"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c r="AA824" s="36" t="n"/>
      <c r="AB824" s="36" t="n"/>
      <c r="AC824" s="36" t="n"/>
      <c r="AD824" s="36" t="n"/>
    </row>
    <row r="825" ht="22.5" customHeight="1">
      <c r="A825" s="37" t="n"/>
      <c r="B825" s="36" t="n"/>
      <c r="C825" s="36"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c r="AA825" s="36" t="n"/>
      <c r="AB825" s="36" t="n"/>
      <c r="AC825" s="36" t="n"/>
      <c r="AD825" s="36" t="n"/>
    </row>
    <row r="826" ht="22.5" customHeight="1">
      <c r="A826" s="37" t="n"/>
      <c r="B826" s="36" t="n"/>
      <c r="C826" s="36"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c r="AA826" s="36" t="n"/>
      <c r="AB826" s="36" t="n"/>
      <c r="AC826" s="36" t="n"/>
      <c r="AD826" s="36" t="n"/>
    </row>
    <row r="827" ht="22.5" customHeight="1">
      <c r="A827" s="37" t="n"/>
      <c r="B827" s="36" t="n"/>
      <c r="C827" s="36"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c r="AA827" s="36" t="n"/>
      <c r="AB827" s="36" t="n"/>
      <c r="AC827" s="36" t="n"/>
      <c r="AD827" s="36" t="n"/>
    </row>
    <row r="828" ht="22.5" customHeight="1">
      <c r="A828" s="37" t="n"/>
      <c r="B828" s="36" t="n"/>
      <c r="C828" s="36"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c r="AA828" s="36" t="n"/>
      <c r="AB828" s="36" t="n"/>
      <c r="AC828" s="36" t="n"/>
      <c r="AD828" s="36" t="n"/>
    </row>
    <row r="829" ht="22.5" customHeight="1">
      <c r="A829" s="37" t="n"/>
      <c r="B829" s="36" t="n"/>
      <c r="C829" s="36"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c r="AA829" s="36" t="n"/>
      <c r="AB829" s="36" t="n"/>
      <c r="AC829" s="36" t="n"/>
      <c r="AD829" s="36" t="n"/>
    </row>
    <row r="830" ht="22.5" customHeight="1">
      <c r="A830" s="37" t="n"/>
      <c r="B830" s="36" t="n"/>
      <c r="C830" s="36"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c r="AA830" s="36" t="n"/>
      <c r="AB830" s="36" t="n"/>
      <c r="AC830" s="36" t="n"/>
      <c r="AD830" s="36" t="n"/>
    </row>
    <row r="831" ht="22.5" customHeight="1">
      <c r="A831" s="37" t="n"/>
      <c r="B831" s="36" t="n"/>
      <c r="C831" s="36"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c r="AA831" s="36" t="n"/>
      <c r="AB831" s="36" t="n"/>
      <c r="AC831" s="36" t="n"/>
      <c r="AD831" s="36" t="n"/>
    </row>
    <row r="832" ht="22.5" customHeight="1">
      <c r="A832" s="37" t="n"/>
      <c r="B832" s="36" t="n"/>
      <c r="C832" s="36"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c r="AA832" s="36" t="n"/>
      <c r="AB832" s="36" t="n"/>
      <c r="AC832" s="36" t="n"/>
      <c r="AD832" s="36" t="n"/>
    </row>
    <row r="833" ht="22.5" customHeight="1">
      <c r="A833" s="37" t="n"/>
      <c r="B833" s="36" t="n"/>
      <c r="C833" s="36"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c r="AA833" s="36" t="n"/>
      <c r="AB833" s="36" t="n"/>
      <c r="AC833" s="36" t="n"/>
      <c r="AD833" s="36" t="n"/>
    </row>
    <row r="834" ht="22.5" customHeight="1">
      <c r="A834" s="37" t="n"/>
      <c r="B834" s="36" t="n"/>
      <c r="C834" s="36"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c r="AA834" s="36" t="n"/>
      <c r="AB834" s="36" t="n"/>
      <c r="AC834" s="36" t="n"/>
      <c r="AD834" s="36" t="n"/>
    </row>
    <row r="835" ht="22.5" customHeight="1">
      <c r="A835" s="37" t="n"/>
      <c r="B835" s="36" t="n"/>
      <c r="C835" s="36"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c r="AA835" s="36" t="n"/>
      <c r="AB835" s="36" t="n"/>
      <c r="AC835" s="36" t="n"/>
      <c r="AD835" s="36" t="n"/>
    </row>
    <row r="836" ht="22.5" customHeight="1">
      <c r="A836" s="37" t="n"/>
      <c r="B836" s="36" t="n"/>
      <c r="C836" s="36"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c r="AA836" s="36" t="n"/>
      <c r="AB836" s="36" t="n"/>
      <c r="AC836" s="36" t="n"/>
      <c r="AD836" s="36" t="n"/>
    </row>
    <row r="837" ht="22.5" customHeight="1">
      <c r="A837" s="37" t="n"/>
      <c r="B837" s="36" t="n"/>
      <c r="C837" s="36"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c r="AA837" s="36" t="n"/>
      <c r="AB837" s="36" t="n"/>
      <c r="AC837" s="36" t="n"/>
      <c r="AD837" s="36" t="n"/>
    </row>
    <row r="838" ht="22.5" customHeight="1">
      <c r="A838" s="37" t="n"/>
      <c r="B838" s="36" t="n"/>
      <c r="C838" s="36"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c r="AA838" s="36" t="n"/>
      <c r="AB838" s="36" t="n"/>
      <c r="AC838" s="36" t="n"/>
      <c r="AD838" s="36" t="n"/>
    </row>
    <row r="839" ht="22.5" customHeight="1">
      <c r="A839" s="37" t="n"/>
      <c r="B839" s="36" t="n"/>
      <c r="C839" s="36"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c r="AA839" s="36" t="n"/>
      <c r="AB839" s="36" t="n"/>
      <c r="AC839" s="36" t="n"/>
      <c r="AD839" s="36" t="n"/>
    </row>
    <row r="840" ht="22.5" customHeight="1">
      <c r="A840" s="37" t="n"/>
      <c r="B840" s="36" t="n"/>
      <c r="C840" s="36"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c r="AA840" s="36" t="n"/>
      <c r="AB840" s="36" t="n"/>
      <c r="AC840" s="36" t="n"/>
      <c r="AD840" s="36" t="n"/>
    </row>
    <row r="841" ht="22.5" customHeight="1">
      <c r="A841" s="37" t="n"/>
      <c r="B841" s="36" t="n"/>
      <c r="C841" s="36"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c r="AA841" s="36" t="n"/>
      <c r="AB841" s="36" t="n"/>
      <c r="AC841" s="36" t="n"/>
      <c r="AD841" s="36" t="n"/>
    </row>
    <row r="842" ht="22.5" customHeight="1">
      <c r="A842" s="37" t="n"/>
      <c r="B842" s="36" t="n"/>
      <c r="C842" s="36"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c r="AA842" s="36" t="n"/>
      <c r="AB842" s="36" t="n"/>
      <c r="AC842" s="36" t="n"/>
      <c r="AD842" s="36" t="n"/>
    </row>
    <row r="843" ht="22.5" customHeight="1">
      <c r="A843" s="37" t="n"/>
      <c r="B843" s="36" t="n"/>
      <c r="C843" s="36"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c r="AA843" s="36" t="n"/>
      <c r="AB843" s="36" t="n"/>
      <c r="AC843" s="36" t="n"/>
      <c r="AD843" s="36" t="n"/>
    </row>
    <row r="844" ht="22.5" customHeight="1">
      <c r="A844" s="37" t="n"/>
      <c r="B844" s="36" t="n"/>
      <c r="C844" s="36"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c r="AA844" s="36" t="n"/>
      <c r="AB844" s="36" t="n"/>
      <c r="AC844" s="36" t="n"/>
      <c r="AD844" s="36" t="n"/>
    </row>
    <row r="845" ht="22.5" customHeight="1">
      <c r="A845" s="37" t="n"/>
      <c r="B845" s="36" t="n"/>
      <c r="C845" s="36"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c r="AA845" s="36" t="n"/>
      <c r="AB845" s="36" t="n"/>
      <c r="AC845" s="36" t="n"/>
      <c r="AD845" s="36" t="n"/>
    </row>
    <row r="846" ht="22.5" customHeight="1">
      <c r="A846" s="37" t="n"/>
      <c r="B846" s="36" t="n"/>
      <c r="C846" s="36"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c r="AA846" s="36" t="n"/>
      <c r="AB846" s="36" t="n"/>
      <c r="AC846" s="36" t="n"/>
      <c r="AD846" s="36" t="n"/>
    </row>
    <row r="847" ht="22.5" customHeight="1">
      <c r="A847" s="37" t="n"/>
      <c r="B847" s="36" t="n"/>
      <c r="C847" s="36"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c r="AA847" s="36" t="n"/>
      <c r="AB847" s="36" t="n"/>
      <c r="AC847" s="36" t="n"/>
      <c r="AD847" s="36" t="n"/>
    </row>
    <row r="848" ht="22.5" customHeight="1">
      <c r="A848" s="37" t="n"/>
      <c r="B848" s="36" t="n"/>
      <c r="C848" s="36"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c r="AA848" s="36" t="n"/>
      <c r="AB848" s="36" t="n"/>
      <c r="AC848" s="36" t="n"/>
      <c r="AD848" s="36" t="n"/>
    </row>
    <row r="849" ht="22.5" customHeight="1">
      <c r="A849" s="37" t="n"/>
      <c r="B849" s="36" t="n"/>
      <c r="C849" s="36"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c r="AA849" s="36" t="n"/>
      <c r="AB849" s="36" t="n"/>
      <c r="AC849" s="36" t="n"/>
      <c r="AD849" s="36" t="n"/>
    </row>
    <row r="850" ht="22.5" customHeight="1">
      <c r="A850" s="37" t="n"/>
      <c r="B850" s="36" t="n"/>
      <c r="C850" s="36"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c r="AA850" s="36" t="n"/>
      <c r="AB850" s="36" t="n"/>
      <c r="AC850" s="36" t="n"/>
      <c r="AD850" s="36" t="n"/>
    </row>
    <row r="851" ht="22.5" customHeight="1">
      <c r="A851" s="37" t="n"/>
      <c r="B851" s="36" t="n"/>
      <c r="C851" s="36"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c r="AA851" s="36" t="n"/>
      <c r="AB851" s="36" t="n"/>
      <c r="AC851" s="36" t="n"/>
      <c r="AD851" s="36" t="n"/>
    </row>
    <row r="852" ht="22.5" customHeight="1">
      <c r="A852" s="37" t="n"/>
      <c r="B852" s="36" t="n"/>
      <c r="C852" s="36"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c r="AA852" s="36" t="n"/>
      <c r="AB852" s="36" t="n"/>
      <c r="AC852" s="36" t="n"/>
      <c r="AD852" s="36" t="n"/>
    </row>
    <row r="853" ht="22.5" customHeight="1">
      <c r="A853" s="37" t="n"/>
      <c r="B853" s="36" t="n"/>
      <c r="C853" s="36"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c r="AA853" s="36" t="n"/>
      <c r="AB853" s="36" t="n"/>
      <c r="AC853" s="36" t="n"/>
      <c r="AD853" s="36" t="n"/>
    </row>
    <row r="854" ht="22.5" customHeight="1">
      <c r="A854" s="37" t="n"/>
      <c r="B854" s="36" t="n"/>
      <c r="C854" s="36"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c r="AA854" s="36" t="n"/>
      <c r="AB854" s="36" t="n"/>
      <c r="AC854" s="36" t="n"/>
      <c r="AD854" s="36" t="n"/>
    </row>
    <row r="855" ht="22.5" customHeight="1">
      <c r="A855" s="37" t="n"/>
      <c r="B855" s="36" t="n"/>
      <c r="C855" s="36"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c r="AA855" s="36" t="n"/>
      <c r="AB855" s="36" t="n"/>
      <c r="AC855" s="36" t="n"/>
      <c r="AD855" s="36" t="n"/>
    </row>
    <row r="856" ht="22.5" customHeight="1">
      <c r="A856" s="37" t="n"/>
      <c r="B856" s="36" t="n"/>
      <c r="C856" s="36"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c r="AA856" s="36" t="n"/>
      <c r="AB856" s="36" t="n"/>
      <c r="AC856" s="36" t="n"/>
      <c r="AD856" s="36" t="n"/>
    </row>
    <row r="857" ht="22.5" customHeight="1">
      <c r="A857" s="37" t="n"/>
      <c r="B857" s="36" t="n"/>
      <c r="C857" s="36"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c r="AA857" s="36" t="n"/>
      <c r="AB857" s="36" t="n"/>
      <c r="AC857" s="36" t="n"/>
      <c r="AD857" s="36" t="n"/>
    </row>
    <row r="858" ht="22.5" customHeight="1">
      <c r="A858" s="37" t="n"/>
      <c r="B858" s="36" t="n"/>
      <c r="C858" s="36"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c r="AA858" s="36" t="n"/>
      <c r="AB858" s="36" t="n"/>
      <c r="AC858" s="36" t="n"/>
      <c r="AD858" s="36" t="n"/>
    </row>
    <row r="859" ht="22.5" customHeight="1">
      <c r="A859" s="37" t="n"/>
      <c r="B859" s="36" t="n"/>
      <c r="C859" s="36"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c r="AA859" s="36" t="n"/>
      <c r="AB859" s="36" t="n"/>
      <c r="AC859" s="36" t="n"/>
      <c r="AD859" s="36" t="n"/>
    </row>
    <row r="860" ht="22.5" customHeight="1">
      <c r="A860" s="37" t="n"/>
      <c r="B860" s="36" t="n"/>
      <c r="C860" s="36"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c r="AA860" s="36" t="n"/>
      <c r="AB860" s="36" t="n"/>
      <c r="AC860" s="36" t="n"/>
      <c r="AD860" s="36" t="n"/>
    </row>
    <row r="861" ht="22.5" customHeight="1">
      <c r="A861" s="37" t="n"/>
      <c r="B861" s="36" t="n"/>
      <c r="C861" s="36"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c r="AA861" s="36" t="n"/>
      <c r="AB861" s="36" t="n"/>
      <c r="AC861" s="36" t="n"/>
      <c r="AD861" s="36" t="n"/>
    </row>
    <row r="862" ht="22.5" customHeight="1">
      <c r="A862" s="37" t="n"/>
      <c r="B862" s="36" t="n"/>
      <c r="C862" s="36"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c r="AA862" s="36" t="n"/>
      <c r="AB862" s="36" t="n"/>
      <c r="AC862" s="36" t="n"/>
      <c r="AD862" s="36" t="n"/>
    </row>
    <row r="863" ht="22.5" customHeight="1">
      <c r="A863" s="37" t="n"/>
      <c r="B863" s="36" t="n"/>
      <c r="C863" s="36"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c r="AA863" s="36" t="n"/>
      <c r="AB863" s="36" t="n"/>
      <c r="AC863" s="36" t="n"/>
      <c r="AD863" s="36" t="n"/>
    </row>
    <row r="864" ht="22.5" customHeight="1">
      <c r="A864" s="37" t="n"/>
      <c r="B864" s="36" t="n"/>
      <c r="C864" s="36"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c r="AA864" s="36" t="n"/>
      <c r="AB864" s="36" t="n"/>
      <c r="AC864" s="36" t="n"/>
      <c r="AD864" s="36" t="n"/>
    </row>
    <row r="865" ht="22.5" customHeight="1">
      <c r="A865" s="37" t="n"/>
      <c r="B865" s="36" t="n"/>
      <c r="C865" s="36"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c r="AA865" s="36" t="n"/>
      <c r="AB865" s="36" t="n"/>
      <c r="AC865" s="36" t="n"/>
      <c r="AD865" s="36" t="n"/>
    </row>
    <row r="866" ht="22.5" customHeight="1">
      <c r="A866" s="37" t="n"/>
      <c r="B866" s="36" t="n"/>
      <c r="C866" s="36"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c r="AA866" s="36" t="n"/>
      <c r="AB866" s="36" t="n"/>
      <c r="AC866" s="36" t="n"/>
      <c r="AD866" s="36" t="n"/>
    </row>
    <row r="867" ht="22.5" customHeight="1">
      <c r="A867" s="37" t="n"/>
      <c r="B867" s="36" t="n"/>
      <c r="C867" s="36"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c r="AA867" s="36" t="n"/>
      <c r="AB867" s="36" t="n"/>
      <c r="AC867" s="36" t="n"/>
      <c r="AD867" s="36" t="n"/>
    </row>
    <row r="868" ht="22.5" customHeight="1">
      <c r="A868" s="37" t="n"/>
      <c r="B868" s="36" t="n"/>
      <c r="C868" s="36"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c r="AA868" s="36" t="n"/>
      <c r="AB868" s="36" t="n"/>
      <c r="AC868" s="36" t="n"/>
      <c r="AD868" s="36" t="n"/>
    </row>
    <row r="869" ht="22.5" customHeight="1">
      <c r="A869" s="37" t="n"/>
      <c r="B869" s="36" t="n"/>
      <c r="C869" s="36"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c r="AA869" s="36" t="n"/>
      <c r="AB869" s="36" t="n"/>
      <c r="AC869" s="36" t="n"/>
      <c r="AD869" s="36" t="n"/>
    </row>
    <row r="870" ht="22.5" customHeight="1">
      <c r="A870" s="37" t="n"/>
      <c r="B870" s="36" t="n"/>
      <c r="C870" s="36"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c r="AA870" s="36" t="n"/>
      <c r="AB870" s="36" t="n"/>
      <c r="AC870" s="36" t="n"/>
      <c r="AD870" s="36" t="n"/>
    </row>
    <row r="871" ht="22.5" customHeight="1">
      <c r="A871" s="37" t="n"/>
      <c r="B871" s="36" t="n"/>
      <c r="C871" s="36"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c r="AA871" s="36" t="n"/>
      <c r="AB871" s="36" t="n"/>
      <c r="AC871" s="36" t="n"/>
      <c r="AD871" s="36" t="n"/>
    </row>
    <row r="872" ht="22.5" customHeight="1">
      <c r="A872" s="37" t="n"/>
      <c r="B872" s="36" t="n"/>
      <c r="C872" s="36"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c r="AA872" s="36" t="n"/>
      <c r="AB872" s="36" t="n"/>
      <c r="AC872" s="36" t="n"/>
      <c r="AD872" s="36" t="n"/>
    </row>
    <row r="873" ht="22.5" customHeight="1">
      <c r="A873" s="37" t="n"/>
      <c r="B873" s="36" t="n"/>
      <c r="C873" s="36"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c r="AA873" s="36" t="n"/>
      <c r="AB873" s="36" t="n"/>
      <c r="AC873" s="36" t="n"/>
      <c r="AD873" s="36" t="n"/>
    </row>
    <row r="874" ht="22.5" customHeight="1">
      <c r="A874" s="37" t="n"/>
      <c r="B874" s="36" t="n"/>
      <c r="C874" s="36"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c r="AA874" s="36" t="n"/>
      <c r="AB874" s="36" t="n"/>
      <c r="AC874" s="36" t="n"/>
      <c r="AD874" s="36" t="n"/>
    </row>
    <row r="875" ht="22.5" customHeight="1">
      <c r="A875" s="37" t="n"/>
      <c r="B875" s="36" t="n"/>
      <c r="C875" s="36"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c r="AA875" s="36" t="n"/>
      <c r="AB875" s="36" t="n"/>
      <c r="AC875" s="36" t="n"/>
      <c r="AD875" s="36" t="n"/>
    </row>
    <row r="876" ht="22.5" customHeight="1">
      <c r="A876" s="37" t="n"/>
      <c r="B876" s="36" t="n"/>
      <c r="C876" s="36"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c r="AA876" s="36" t="n"/>
      <c r="AB876" s="36" t="n"/>
      <c r="AC876" s="36" t="n"/>
      <c r="AD876" s="36" t="n"/>
    </row>
    <row r="877" ht="22.5" customHeight="1">
      <c r="A877" s="37" t="n"/>
      <c r="B877" s="36" t="n"/>
      <c r="C877" s="36"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c r="AA877" s="36" t="n"/>
      <c r="AB877" s="36" t="n"/>
      <c r="AC877" s="36" t="n"/>
      <c r="AD877" s="36" t="n"/>
    </row>
    <row r="878" ht="22.5" customHeight="1">
      <c r="A878" s="37" t="n"/>
      <c r="B878" s="36" t="n"/>
      <c r="C878" s="36"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c r="AA878" s="36" t="n"/>
      <c r="AB878" s="36" t="n"/>
      <c r="AC878" s="36" t="n"/>
      <c r="AD878" s="36" t="n"/>
    </row>
    <row r="879" ht="22.5" customHeight="1">
      <c r="A879" s="37" t="n"/>
      <c r="B879" s="36" t="n"/>
      <c r="C879" s="36"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c r="AA879" s="36" t="n"/>
      <c r="AB879" s="36" t="n"/>
      <c r="AC879" s="36" t="n"/>
      <c r="AD879" s="36" t="n"/>
    </row>
    <row r="880" ht="22.5" customHeight="1">
      <c r="A880" s="37" t="n"/>
      <c r="B880" s="36" t="n"/>
      <c r="C880" s="36"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c r="AA880" s="36" t="n"/>
      <c r="AB880" s="36" t="n"/>
      <c r="AC880" s="36" t="n"/>
      <c r="AD880" s="36" t="n"/>
    </row>
    <row r="881" ht="22.5" customHeight="1">
      <c r="A881" s="37" t="n"/>
      <c r="B881" s="36" t="n"/>
      <c r="C881" s="36"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c r="AA881" s="36" t="n"/>
      <c r="AB881" s="36" t="n"/>
      <c r="AC881" s="36" t="n"/>
      <c r="AD881" s="36" t="n"/>
    </row>
    <row r="882" ht="22.5" customHeight="1">
      <c r="A882" s="37" t="n"/>
      <c r="B882" s="36" t="n"/>
      <c r="C882" s="36"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c r="AA882" s="36" t="n"/>
      <c r="AB882" s="36" t="n"/>
      <c r="AC882" s="36" t="n"/>
      <c r="AD882" s="36" t="n"/>
    </row>
    <row r="883" ht="22.5" customHeight="1">
      <c r="A883" s="37" t="n"/>
      <c r="B883" s="36" t="n"/>
      <c r="C883" s="36"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c r="AA883" s="36" t="n"/>
      <c r="AB883" s="36" t="n"/>
      <c r="AC883" s="36" t="n"/>
      <c r="AD883" s="36" t="n"/>
    </row>
    <row r="884" ht="22.5" customHeight="1">
      <c r="A884" s="37" t="n"/>
      <c r="B884" s="36" t="n"/>
      <c r="C884" s="36"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c r="AA884" s="36" t="n"/>
      <c r="AB884" s="36" t="n"/>
      <c r="AC884" s="36" t="n"/>
      <c r="AD884" s="36" t="n"/>
    </row>
    <row r="885" ht="22.5" customHeight="1">
      <c r="A885" s="37" t="n"/>
      <c r="B885" s="36" t="n"/>
      <c r="C885" s="36"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c r="AA885" s="36" t="n"/>
      <c r="AB885" s="36" t="n"/>
      <c r="AC885" s="36" t="n"/>
      <c r="AD885" s="36" t="n"/>
    </row>
    <row r="886" ht="22.5" customHeight="1">
      <c r="A886" s="37" t="n"/>
      <c r="B886" s="36" t="n"/>
      <c r="C886" s="36"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c r="AA886" s="36" t="n"/>
      <c r="AB886" s="36" t="n"/>
      <c r="AC886" s="36" t="n"/>
      <c r="AD886" s="36" t="n"/>
    </row>
    <row r="887" ht="22.5" customHeight="1">
      <c r="A887" s="37" t="n"/>
      <c r="B887" s="36" t="n"/>
      <c r="C887" s="36"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c r="AA887" s="36" t="n"/>
      <c r="AB887" s="36" t="n"/>
      <c r="AC887" s="36" t="n"/>
      <c r="AD887" s="36" t="n"/>
    </row>
    <row r="888" ht="22.5" customHeight="1">
      <c r="A888" s="37" t="n"/>
      <c r="B888" s="36" t="n"/>
      <c r="C888" s="36"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c r="AA888" s="36" t="n"/>
      <c r="AB888" s="36" t="n"/>
      <c r="AC888" s="36" t="n"/>
      <c r="AD888" s="36" t="n"/>
    </row>
    <row r="889" ht="22.5" customHeight="1">
      <c r="A889" s="37" t="n"/>
      <c r="B889" s="36" t="n"/>
      <c r="C889" s="36"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c r="AA889" s="36" t="n"/>
      <c r="AB889" s="36" t="n"/>
      <c r="AC889" s="36" t="n"/>
      <c r="AD889" s="36" t="n"/>
    </row>
    <row r="890" ht="22.5" customHeight="1">
      <c r="A890" s="37" t="n"/>
      <c r="B890" s="36" t="n"/>
      <c r="C890" s="36"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c r="AA890" s="36" t="n"/>
      <c r="AB890" s="36" t="n"/>
      <c r="AC890" s="36" t="n"/>
      <c r="AD890" s="36" t="n"/>
    </row>
    <row r="891" ht="22.5" customHeight="1">
      <c r="A891" s="37" t="n"/>
      <c r="B891" s="36" t="n"/>
      <c r="C891" s="36"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c r="AA891" s="36" t="n"/>
      <c r="AB891" s="36" t="n"/>
      <c r="AC891" s="36" t="n"/>
      <c r="AD891" s="36" t="n"/>
    </row>
    <row r="892" ht="22.5" customHeight="1">
      <c r="A892" s="37" t="n"/>
      <c r="B892" s="36" t="n"/>
      <c r="C892" s="36"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c r="AA892" s="36" t="n"/>
      <c r="AB892" s="36" t="n"/>
      <c r="AC892" s="36" t="n"/>
      <c r="AD892" s="36" t="n"/>
    </row>
    <row r="893" ht="22.5" customHeight="1">
      <c r="A893" s="37" t="n"/>
      <c r="B893" s="36" t="n"/>
      <c r="C893" s="36"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c r="AA893" s="36" t="n"/>
      <c r="AB893" s="36" t="n"/>
      <c r="AC893" s="36" t="n"/>
      <c r="AD893" s="36" t="n"/>
    </row>
    <row r="894" ht="22.5" customHeight="1">
      <c r="A894" s="37" t="n"/>
      <c r="B894" s="36" t="n"/>
      <c r="C894" s="36"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c r="AA894" s="36" t="n"/>
      <c r="AB894" s="36" t="n"/>
      <c r="AC894" s="36" t="n"/>
      <c r="AD894" s="36" t="n"/>
    </row>
    <row r="895" ht="22.5" customHeight="1">
      <c r="A895" s="37" t="n"/>
      <c r="B895" s="36" t="n"/>
      <c r="C895" s="36"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c r="AA895" s="36" t="n"/>
      <c r="AB895" s="36" t="n"/>
      <c r="AC895" s="36" t="n"/>
      <c r="AD895" s="36" t="n"/>
    </row>
    <row r="896" ht="22.5" customHeight="1">
      <c r="A896" s="37" t="n"/>
      <c r="B896" s="36" t="n"/>
      <c r="C896" s="36"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c r="AA896" s="36" t="n"/>
      <c r="AB896" s="36" t="n"/>
      <c r="AC896" s="36" t="n"/>
      <c r="AD896" s="36" t="n"/>
    </row>
    <row r="897" ht="22.5" customHeight="1">
      <c r="A897" s="37" t="n"/>
      <c r="B897" s="36" t="n"/>
      <c r="C897" s="36"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c r="AA897" s="36" t="n"/>
      <c r="AB897" s="36" t="n"/>
      <c r="AC897" s="36" t="n"/>
      <c r="AD897" s="36" t="n"/>
    </row>
    <row r="898" ht="22.5" customHeight="1">
      <c r="A898" s="37" t="n"/>
      <c r="B898" s="36" t="n"/>
      <c r="C898" s="36"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c r="AA898" s="36" t="n"/>
      <c r="AB898" s="36" t="n"/>
      <c r="AC898" s="36" t="n"/>
      <c r="AD898" s="36" t="n"/>
    </row>
    <row r="899" ht="22.5" customHeight="1">
      <c r="A899" s="37" t="n"/>
      <c r="B899" s="36" t="n"/>
      <c r="C899" s="36"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c r="AA899" s="36" t="n"/>
      <c r="AB899" s="36" t="n"/>
      <c r="AC899" s="36" t="n"/>
      <c r="AD899" s="36" t="n"/>
    </row>
    <row r="900" ht="22.5" customHeight="1">
      <c r="A900" s="37" t="n"/>
      <c r="B900" s="36" t="n"/>
      <c r="C900" s="36"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c r="AA900" s="36" t="n"/>
      <c r="AB900" s="36" t="n"/>
      <c r="AC900" s="36" t="n"/>
      <c r="AD900" s="36" t="n"/>
    </row>
    <row r="901" ht="22.5" customHeight="1">
      <c r="A901" s="37" t="n"/>
      <c r="B901" s="36" t="n"/>
      <c r="C901" s="36"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c r="AA901" s="36" t="n"/>
      <c r="AB901" s="36" t="n"/>
      <c r="AC901" s="36" t="n"/>
      <c r="AD901" s="36" t="n"/>
    </row>
    <row r="902" ht="22.5" customHeight="1">
      <c r="A902" s="37" t="n"/>
      <c r="B902" s="36" t="n"/>
      <c r="C902" s="36"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c r="AA902" s="36" t="n"/>
      <c r="AB902" s="36" t="n"/>
      <c r="AC902" s="36" t="n"/>
      <c r="AD902" s="36" t="n"/>
    </row>
    <row r="903" ht="22.5" customHeight="1">
      <c r="A903" s="37" t="n"/>
      <c r="B903" s="36" t="n"/>
      <c r="C903" s="36"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c r="AA903" s="36" t="n"/>
      <c r="AB903" s="36" t="n"/>
      <c r="AC903" s="36" t="n"/>
      <c r="AD903" s="36" t="n"/>
    </row>
    <row r="904" ht="22.5" customHeight="1">
      <c r="A904" s="37" t="n"/>
      <c r="B904" s="36" t="n"/>
      <c r="C904" s="36"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c r="AA904" s="36" t="n"/>
      <c r="AB904" s="36" t="n"/>
      <c r="AC904" s="36" t="n"/>
      <c r="AD904" s="36" t="n"/>
    </row>
    <row r="905" ht="22.5" customHeight="1">
      <c r="A905" s="37" t="n"/>
      <c r="B905" s="36" t="n"/>
      <c r="C905" s="36"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c r="AA905" s="36" t="n"/>
      <c r="AB905" s="36" t="n"/>
      <c r="AC905" s="36" t="n"/>
      <c r="AD905" s="36" t="n"/>
    </row>
    <row r="906" ht="22.5" customHeight="1">
      <c r="A906" s="37" t="n"/>
      <c r="B906" s="36" t="n"/>
      <c r="C906" s="36"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c r="AA906" s="36" t="n"/>
      <c r="AB906" s="36" t="n"/>
      <c r="AC906" s="36" t="n"/>
      <c r="AD906" s="36" t="n"/>
    </row>
    <row r="907" ht="22.5" customHeight="1">
      <c r="A907" s="37" t="n"/>
      <c r="B907" s="36" t="n"/>
      <c r="C907" s="36"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c r="AA907" s="36" t="n"/>
      <c r="AB907" s="36" t="n"/>
      <c r="AC907" s="36" t="n"/>
      <c r="AD907" s="36" t="n"/>
    </row>
    <row r="908" ht="22.5" customHeight="1">
      <c r="A908" s="37" t="n"/>
      <c r="B908" s="36" t="n"/>
      <c r="C908" s="36"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c r="AA908" s="36" t="n"/>
      <c r="AB908" s="36" t="n"/>
      <c r="AC908" s="36" t="n"/>
      <c r="AD908" s="36" t="n"/>
    </row>
    <row r="909" ht="22.5" customHeight="1">
      <c r="A909" s="37" t="n"/>
      <c r="B909" s="36" t="n"/>
      <c r="C909" s="36"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c r="AA909" s="36" t="n"/>
      <c r="AB909" s="36" t="n"/>
      <c r="AC909" s="36" t="n"/>
      <c r="AD909" s="36" t="n"/>
    </row>
    <row r="910" ht="22.5" customHeight="1">
      <c r="A910" s="37" t="n"/>
      <c r="B910" s="36" t="n"/>
      <c r="C910" s="36"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c r="AA910" s="36" t="n"/>
      <c r="AB910" s="36" t="n"/>
      <c r="AC910" s="36" t="n"/>
      <c r="AD910" s="36" t="n"/>
    </row>
    <row r="911" ht="22.5" customHeight="1">
      <c r="A911" s="37" t="n"/>
      <c r="B911" s="36" t="n"/>
      <c r="C911" s="36"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c r="AA911" s="36" t="n"/>
      <c r="AB911" s="36" t="n"/>
      <c r="AC911" s="36" t="n"/>
      <c r="AD911" s="36" t="n"/>
    </row>
    <row r="912" ht="22.5" customHeight="1">
      <c r="A912" s="37" t="n"/>
      <c r="B912" s="36" t="n"/>
      <c r="C912" s="36"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c r="AA912" s="36" t="n"/>
      <c r="AB912" s="36" t="n"/>
      <c r="AC912" s="36" t="n"/>
      <c r="AD912" s="36" t="n"/>
    </row>
    <row r="913" ht="22.5" customHeight="1">
      <c r="A913" s="37" t="n"/>
      <c r="B913" s="36" t="n"/>
      <c r="C913" s="36"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c r="AA913" s="36" t="n"/>
      <c r="AB913" s="36" t="n"/>
      <c r="AC913" s="36" t="n"/>
      <c r="AD913" s="36" t="n"/>
    </row>
    <row r="914" ht="22.5" customHeight="1">
      <c r="A914" s="37" t="n"/>
      <c r="B914" s="36" t="n"/>
      <c r="C914" s="36"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c r="AA914" s="36" t="n"/>
      <c r="AB914" s="36" t="n"/>
      <c r="AC914" s="36" t="n"/>
      <c r="AD914" s="36" t="n"/>
    </row>
    <row r="915" ht="22.5" customHeight="1">
      <c r="A915" s="37" t="n"/>
      <c r="B915" s="36" t="n"/>
      <c r="C915" s="36"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c r="AA915" s="36" t="n"/>
      <c r="AB915" s="36" t="n"/>
      <c r="AC915" s="36" t="n"/>
      <c r="AD915" s="36" t="n"/>
    </row>
    <row r="916" ht="22.5" customHeight="1">
      <c r="A916" s="37" t="n"/>
      <c r="B916" s="36" t="n"/>
      <c r="C916" s="36"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c r="AA916" s="36" t="n"/>
      <c r="AB916" s="36" t="n"/>
      <c r="AC916" s="36" t="n"/>
      <c r="AD916" s="36" t="n"/>
    </row>
    <row r="917" ht="22.5" customHeight="1">
      <c r="A917" s="37" t="n"/>
      <c r="B917" s="36" t="n"/>
      <c r="C917" s="36"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c r="AA917" s="36" t="n"/>
      <c r="AB917" s="36" t="n"/>
      <c r="AC917" s="36" t="n"/>
      <c r="AD917" s="36" t="n"/>
    </row>
    <row r="918" ht="22.5" customHeight="1">
      <c r="A918" s="37" t="n"/>
      <c r="B918" s="36" t="n"/>
      <c r="C918" s="36"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c r="AA918" s="36" t="n"/>
      <c r="AB918" s="36" t="n"/>
      <c r="AC918" s="36" t="n"/>
      <c r="AD918" s="36" t="n"/>
    </row>
    <row r="919" ht="22.5" customHeight="1">
      <c r="A919" s="37" t="n"/>
      <c r="B919" s="36" t="n"/>
      <c r="C919" s="36"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c r="AA919" s="36" t="n"/>
      <c r="AB919" s="36" t="n"/>
      <c r="AC919" s="36" t="n"/>
      <c r="AD919" s="36" t="n"/>
    </row>
    <row r="920" ht="22.5" customHeight="1">
      <c r="A920" s="37" t="n"/>
      <c r="B920" s="36" t="n"/>
      <c r="C920" s="36"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c r="AA920" s="36" t="n"/>
      <c r="AB920" s="36" t="n"/>
      <c r="AC920" s="36" t="n"/>
      <c r="AD920" s="36" t="n"/>
    </row>
    <row r="921" ht="22.5" customHeight="1">
      <c r="A921" s="37" t="n"/>
      <c r="B921" s="36" t="n"/>
      <c r="C921" s="36"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c r="AA921" s="36" t="n"/>
      <c r="AB921" s="36" t="n"/>
      <c r="AC921" s="36" t="n"/>
      <c r="AD921" s="36" t="n"/>
    </row>
    <row r="922" ht="22.5" customHeight="1">
      <c r="A922" s="37" t="n"/>
      <c r="B922" s="36" t="n"/>
      <c r="C922" s="36"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c r="AA922" s="36" t="n"/>
      <c r="AB922" s="36" t="n"/>
      <c r="AC922" s="36" t="n"/>
      <c r="AD922" s="36" t="n"/>
    </row>
    <row r="923" ht="22.5" customHeight="1">
      <c r="A923" s="37" t="n"/>
      <c r="B923" s="36" t="n"/>
      <c r="C923" s="36"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c r="AA923" s="36" t="n"/>
      <c r="AB923" s="36" t="n"/>
      <c r="AC923" s="36" t="n"/>
      <c r="AD923" s="36" t="n"/>
    </row>
    <row r="924" ht="22.5" customHeight="1">
      <c r="A924" s="37" t="n"/>
      <c r="B924" s="36" t="n"/>
      <c r="C924" s="36"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c r="AA924" s="36" t="n"/>
      <c r="AB924" s="36" t="n"/>
      <c r="AC924" s="36" t="n"/>
      <c r="AD924" s="36" t="n"/>
    </row>
    <row r="925" ht="22.5" customHeight="1">
      <c r="A925" s="37" t="n"/>
      <c r="B925" s="36" t="n"/>
      <c r="C925" s="36"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c r="AA925" s="36" t="n"/>
      <c r="AB925" s="36" t="n"/>
      <c r="AC925" s="36" t="n"/>
      <c r="AD925" s="36" t="n"/>
    </row>
    <row r="926" ht="22.5" customHeight="1">
      <c r="A926" s="37" t="n"/>
      <c r="B926" s="36" t="n"/>
      <c r="C926" s="36"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c r="AA926" s="36" t="n"/>
      <c r="AB926" s="36" t="n"/>
      <c r="AC926" s="36" t="n"/>
      <c r="AD926" s="36" t="n"/>
    </row>
    <row r="927" ht="22.5" customHeight="1">
      <c r="A927" s="37" t="n"/>
      <c r="B927" s="36" t="n"/>
      <c r="C927" s="36"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c r="AA927" s="36" t="n"/>
      <c r="AB927" s="36" t="n"/>
      <c r="AC927" s="36" t="n"/>
      <c r="AD927" s="36" t="n"/>
    </row>
    <row r="928" ht="22.5" customHeight="1">
      <c r="A928" s="37" t="n"/>
      <c r="B928" s="36" t="n"/>
      <c r="C928" s="36"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c r="AA928" s="36" t="n"/>
      <c r="AB928" s="36" t="n"/>
      <c r="AC928" s="36" t="n"/>
      <c r="AD928" s="36" t="n"/>
    </row>
    <row r="929" ht="22.5" customHeight="1">
      <c r="A929" s="37" t="n"/>
      <c r="B929" s="36" t="n"/>
      <c r="C929" s="36"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c r="AA929" s="36" t="n"/>
      <c r="AB929" s="36" t="n"/>
      <c r="AC929" s="36" t="n"/>
      <c r="AD929" s="36" t="n"/>
    </row>
    <row r="930" ht="22.5" customHeight="1">
      <c r="A930" s="37" t="n"/>
      <c r="B930" s="36" t="n"/>
      <c r="C930" s="36"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c r="AA930" s="36" t="n"/>
      <c r="AB930" s="36" t="n"/>
      <c r="AC930" s="36" t="n"/>
      <c r="AD930" s="36" t="n"/>
    </row>
    <row r="931" ht="22.5" customHeight="1">
      <c r="A931" s="37" t="n"/>
      <c r="B931" s="36" t="n"/>
      <c r="C931" s="36"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c r="AA931" s="36" t="n"/>
      <c r="AB931" s="36" t="n"/>
      <c r="AC931" s="36" t="n"/>
      <c r="AD931" s="36" t="n"/>
    </row>
    <row r="932" ht="22.5" customHeight="1">
      <c r="A932" s="37" t="n"/>
      <c r="B932" s="36" t="n"/>
      <c r="C932" s="36"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c r="AA932" s="36" t="n"/>
      <c r="AB932" s="36" t="n"/>
      <c r="AC932" s="36" t="n"/>
      <c r="AD932" s="36" t="n"/>
    </row>
    <row r="933" ht="22.5" customHeight="1">
      <c r="A933" s="37" t="n"/>
      <c r="B933" s="36" t="n"/>
      <c r="C933" s="36"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c r="AA933" s="36" t="n"/>
      <c r="AB933" s="36" t="n"/>
      <c r="AC933" s="36" t="n"/>
      <c r="AD933" s="36" t="n"/>
    </row>
    <row r="934" ht="22.5" customHeight="1">
      <c r="A934" s="37" t="n"/>
      <c r="B934" s="36" t="n"/>
      <c r="C934" s="36"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c r="AA934" s="36" t="n"/>
      <c r="AB934" s="36" t="n"/>
      <c r="AC934" s="36" t="n"/>
      <c r="AD934" s="36" t="n"/>
    </row>
    <row r="935" ht="22.5" customHeight="1">
      <c r="A935" s="37" t="n"/>
      <c r="B935" s="36" t="n"/>
      <c r="C935" s="36"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c r="AA935" s="36" t="n"/>
      <c r="AB935" s="36" t="n"/>
      <c r="AC935" s="36" t="n"/>
      <c r="AD935" s="36" t="n"/>
    </row>
    <row r="936" ht="22.5" customHeight="1">
      <c r="A936" s="37" t="n"/>
      <c r="B936" s="36" t="n"/>
      <c r="C936" s="36"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c r="AA936" s="36" t="n"/>
      <c r="AB936" s="36" t="n"/>
      <c r="AC936" s="36" t="n"/>
      <c r="AD936" s="36" t="n"/>
    </row>
    <row r="937" ht="22.5" customHeight="1">
      <c r="A937" s="37" t="n"/>
      <c r="B937" s="36" t="n"/>
      <c r="C937" s="36"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c r="AA937" s="36" t="n"/>
      <c r="AB937" s="36" t="n"/>
      <c r="AC937" s="36" t="n"/>
      <c r="AD937" s="36" t="n"/>
    </row>
    <row r="938" ht="22.5" customHeight="1">
      <c r="A938" s="37" t="n"/>
      <c r="B938" s="36" t="n"/>
      <c r="C938" s="36"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c r="AA938" s="36" t="n"/>
      <c r="AB938" s="36" t="n"/>
      <c r="AC938" s="36" t="n"/>
      <c r="AD938" s="36" t="n"/>
    </row>
    <row r="939" ht="22.5" customHeight="1">
      <c r="A939" s="37" t="n"/>
      <c r="B939" s="36" t="n"/>
      <c r="C939" s="36"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c r="AA939" s="36" t="n"/>
      <c r="AB939" s="36" t="n"/>
      <c r="AC939" s="36" t="n"/>
      <c r="AD939" s="36" t="n"/>
    </row>
    <row r="940" ht="22.5" customHeight="1">
      <c r="A940" s="37" t="n"/>
      <c r="B940" s="36" t="n"/>
      <c r="C940" s="36"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c r="AA940" s="36" t="n"/>
      <c r="AB940" s="36" t="n"/>
      <c r="AC940" s="36" t="n"/>
      <c r="AD940" s="36" t="n"/>
    </row>
    <row r="941" ht="22.5" customHeight="1">
      <c r="A941" s="37" t="n"/>
      <c r="B941" s="36" t="n"/>
      <c r="C941" s="36"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c r="AA941" s="36" t="n"/>
      <c r="AB941" s="36" t="n"/>
      <c r="AC941" s="36" t="n"/>
      <c r="AD941" s="36" t="n"/>
    </row>
    <row r="942" ht="22.5" customHeight="1">
      <c r="A942" s="37" t="n"/>
      <c r="B942" s="36" t="n"/>
      <c r="C942" s="36"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c r="AA942" s="36" t="n"/>
      <c r="AB942" s="36" t="n"/>
      <c r="AC942" s="36" t="n"/>
      <c r="AD942" s="36" t="n"/>
    </row>
    <row r="943" ht="22.5" customHeight="1">
      <c r="A943" s="37" t="n"/>
      <c r="B943" s="36" t="n"/>
      <c r="C943" s="36"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c r="AA943" s="36" t="n"/>
      <c r="AB943" s="36" t="n"/>
      <c r="AC943" s="36" t="n"/>
      <c r="AD943" s="36" t="n"/>
    </row>
    <row r="944" ht="22.5" customHeight="1">
      <c r="A944" s="37" t="n"/>
      <c r="B944" s="36" t="n"/>
      <c r="C944" s="36"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c r="AA944" s="36" t="n"/>
      <c r="AB944" s="36" t="n"/>
      <c r="AC944" s="36" t="n"/>
      <c r="AD944" s="36" t="n"/>
    </row>
    <row r="945" ht="22.5" customHeight="1">
      <c r="A945" s="37" t="n"/>
      <c r="B945" s="36" t="n"/>
      <c r="C945" s="36"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c r="AA945" s="36" t="n"/>
      <c r="AB945" s="36" t="n"/>
      <c r="AC945" s="36" t="n"/>
      <c r="AD945" s="36" t="n"/>
    </row>
    <row r="946" ht="22.5" customHeight="1">
      <c r="A946" s="37" t="n"/>
      <c r="B946" s="36" t="n"/>
      <c r="C946" s="36"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c r="AA946" s="36" t="n"/>
      <c r="AB946" s="36" t="n"/>
      <c r="AC946" s="36" t="n"/>
      <c r="AD946" s="36" t="n"/>
    </row>
    <row r="947" ht="22.5" customHeight="1">
      <c r="A947" s="37" t="n"/>
      <c r="B947" s="36" t="n"/>
      <c r="C947" s="36"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c r="AA947" s="36" t="n"/>
      <c r="AB947" s="36" t="n"/>
      <c r="AC947" s="36" t="n"/>
      <c r="AD947" s="36" t="n"/>
    </row>
    <row r="948" ht="22.5" customHeight="1">
      <c r="A948" s="37" t="n"/>
      <c r="B948" s="36" t="n"/>
      <c r="C948" s="36"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c r="AA948" s="36" t="n"/>
      <c r="AB948" s="36" t="n"/>
      <c r="AC948" s="36" t="n"/>
      <c r="AD948" s="36" t="n"/>
    </row>
    <row r="949" ht="22.5" customHeight="1">
      <c r="A949" s="37" t="n"/>
      <c r="B949" s="36" t="n"/>
      <c r="C949" s="36"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c r="AA949" s="36" t="n"/>
      <c r="AB949" s="36" t="n"/>
      <c r="AC949" s="36" t="n"/>
      <c r="AD949" s="36" t="n"/>
    </row>
    <row r="950" ht="22.5" customHeight="1">
      <c r="A950" s="37" t="n"/>
      <c r="B950" s="36" t="n"/>
      <c r="C950" s="36"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c r="AA950" s="36" t="n"/>
      <c r="AB950" s="36" t="n"/>
      <c r="AC950" s="36" t="n"/>
      <c r="AD950" s="36" t="n"/>
    </row>
    <row r="951" ht="22.5" customHeight="1">
      <c r="A951" s="37" t="n"/>
      <c r="B951" s="36" t="n"/>
      <c r="C951" s="36"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c r="AA951" s="36" t="n"/>
      <c r="AB951" s="36" t="n"/>
      <c r="AC951" s="36" t="n"/>
      <c r="AD951" s="36" t="n"/>
    </row>
    <row r="952" ht="22.5" customHeight="1">
      <c r="A952" s="37" t="n"/>
      <c r="B952" s="36" t="n"/>
      <c r="C952" s="36"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c r="AA952" s="36" t="n"/>
      <c r="AB952" s="36" t="n"/>
      <c r="AC952" s="36" t="n"/>
      <c r="AD952" s="36" t="n"/>
    </row>
    <row r="953" ht="22.5" customHeight="1">
      <c r="A953" s="37" t="n"/>
      <c r="B953" s="36" t="n"/>
      <c r="C953" s="36"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c r="AA953" s="36" t="n"/>
      <c r="AB953" s="36" t="n"/>
      <c r="AC953" s="36" t="n"/>
      <c r="AD953" s="36" t="n"/>
    </row>
    <row r="954" ht="22.5" customHeight="1">
      <c r="A954" s="37" t="n"/>
      <c r="B954" s="36" t="n"/>
      <c r="C954" s="36"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c r="AA954" s="36" t="n"/>
      <c r="AB954" s="36" t="n"/>
      <c r="AC954" s="36" t="n"/>
      <c r="AD954" s="36" t="n"/>
    </row>
    <row r="955" ht="22.5" customHeight="1">
      <c r="A955" s="37" t="n"/>
      <c r="B955" s="36" t="n"/>
      <c r="C955" s="36"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c r="AA955" s="36" t="n"/>
      <c r="AB955" s="36" t="n"/>
      <c r="AC955" s="36" t="n"/>
      <c r="AD955" s="36" t="n"/>
    </row>
    <row r="956" ht="22.5" customHeight="1">
      <c r="A956" s="37" t="n"/>
      <c r="B956" s="36" t="n"/>
      <c r="C956" s="36"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c r="AA956" s="36" t="n"/>
      <c r="AB956" s="36" t="n"/>
      <c r="AC956" s="36" t="n"/>
      <c r="AD956" s="36" t="n"/>
    </row>
    <row r="957" ht="22.5" customHeight="1">
      <c r="A957" s="37" t="n"/>
      <c r="B957" s="36" t="n"/>
      <c r="C957" s="36"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c r="AA957" s="36" t="n"/>
      <c r="AB957" s="36" t="n"/>
      <c r="AC957" s="36" t="n"/>
      <c r="AD957" s="36" t="n"/>
    </row>
    <row r="958" ht="22.5" customHeight="1">
      <c r="A958" s="37" t="n"/>
      <c r="B958" s="36" t="n"/>
      <c r="C958" s="36"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c r="AA958" s="36" t="n"/>
      <c r="AB958" s="36" t="n"/>
      <c r="AC958" s="36" t="n"/>
      <c r="AD958" s="36" t="n"/>
    </row>
    <row r="959" ht="22.5" customHeight="1">
      <c r="A959" s="37" t="n"/>
      <c r="B959" s="36" t="n"/>
      <c r="C959" s="36"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c r="AA959" s="36" t="n"/>
      <c r="AB959" s="36" t="n"/>
      <c r="AC959" s="36" t="n"/>
      <c r="AD959" s="36" t="n"/>
    </row>
    <row r="960" ht="22.5" customHeight="1">
      <c r="A960" s="37" t="n"/>
      <c r="B960" s="36" t="n"/>
      <c r="C960" s="36"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c r="AA960" s="36" t="n"/>
      <c r="AB960" s="36" t="n"/>
      <c r="AC960" s="36" t="n"/>
      <c r="AD960" s="36" t="n"/>
    </row>
    <row r="961" ht="22.5" customHeight="1">
      <c r="A961" s="37" t="n"/>
      <c r="B961" s="36" t="n"/>
      <c r="C961" s="36"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c r="AA961" s="36" t="n"/>
      <c r="AB961" s="36" t="n"/>
      <c r="AC961" s="36" t="n"/>
      <c r="AD961" s="36" t="n"/>
    </row>
    <row r="962" ht="22.5" customHeight="1">
      <c r="A962" s="37" t="n"/>
      <c r="B962" s="36" t="n"/>
      <c r="C962" s="36"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c r="AA962" s="36" t="n"/>
      <c r="AB962" s="36" t="n"/>
      <c r="AC962" s="36" t="n"/>
      <c r="AD962" s="36" t="n"/>
    </row>
    <row r="963" ht="22.5" customHeight="1">
      <c r="A963" s="37" t="n"/>
      <c r="B963" s="36" t="n"/>
      <c r="C963" s="36"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c r="AA963" s="36" t="n"/>
      <c r="AB963" s="36" t="n"/>
      <c r="AC963" s="36" t="n"/>
      <c r="AD963" s="36" t="n"/>
    </row>
    <row r="964" ht="22.5" customHeight="1">
      <c r="A964" s="37" t="n"/>
      <c r="B964" s="36" t="n"/>
      <c r="C964" s="36"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c r="AA964" s="36" t="n"/>
      <c r="AB964" s="36" t="n"/>
      <c r="AC964" s="36" t="n"/>
      <c r="AD964" s="36" t="n"/>
    </row>
    <row r="965" ht="22.5" customHeight="1">
      <c r="A965" s="37" t="n"/>
      <c r="B965" s="36" t="n"/>
      <c r="C965" s="36"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c r="AA965" s="36" t="n"/>
      <c r="AB965" s="36" t="n"/>
      <c r="AC965" s="36" t="n"/>
      <c r="AD965" s="36" t="n"/>
    </row>
    <row r="966" ht="22.5" customHeight="1">
      <c r="A966" s="37" t="n"/>
      <c r="B966" s="36" t="n"/>
      <c r="C966" s="36"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c r="AA966" s="36" t="n"/>
      <c r="AB966" s="36" t="n"/>
      <c r="AC966" s="36" t="n"/>
      <c r="AD966" s="36" t="n"/>
    </row>
    <row r="967" ht="22.5" customHeight="1">
      <c r="A967" s="37" t="n"/>
      <c r="B967" s="36" t="n"/>
      <c r="C967" s="36"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c r="AA967" s="36" t="n"/>
      <c r="AB967" s="36" t="n"/>
      <c r="AC967" s="36" t="n"/>
      <c r="AD967" s="36" t="n"/>
    </row>
    <row r="968" ht="22.5" customHeight="1">
      <c r="A968" s="37" t="n"/>
      <c r="B968" s="36" t="n"/>
      <c r="C968" s="36"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c r="AA968" s="36" t="n"/>
      <c r="AB968" s="36" t="n"/>
      <c r="AC968" s="36" t="n"/>
      <c r="AD968" s="36" t="n"/>
    </row>
    <row r="969" ht="22.5" customHeight="1">
      <c r="A969" s="37" t="n"/>
      <c r="B969" s="36" t="n"/>
      <c r="C969" s="36"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c r="AA969" s="36" t="n"/>
      <c r="AB969" s="36" t="n"/>
      <c r="AC969" s="36" t="n"/>
      <c r="AD969" s="36" t="n"/>
    </row>
    <row r="970" ht="22.5" customHeight="1">
      <c r="A970" s="37" t="n"/>
      <c r="B970" s="36" t="n"/>
      <c r="C970" s="36"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c r="AA970" s="36" t="n"/>
      <c r="AB970" s="36" t="n"/>
      <c r="AC970" s="36" t="n"/>
      <c r="AD970" s="36" t="n"/>
    </row>
    <row r="971" ht="22.5" customHeight="1">
      <c r="A971" s="37" t="n"/>
      <c r="B971" s="36" t="n"/>
      <c r="C971" s="36"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c r="AA971" s="36" t="n"/>
      <c r="AB971" s="36" t="n"/>
      <c r="AC971" s="36" t="n"/>
      <c r="AD971" s="36" t="n"/>
    </row>
    <row r="972" ht="22.5" customHeight="1">
      <c r="A972" s="37" t="n"/>
      <c r="B972" s="36" t="n"/>
      <c r="C972" s="36"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c r="AA972" s="36" t="n"/>
      <c r="AB972" s="36" t="n"/>
      <c r="AC972" s="36" t="n"/>
      <c r="AD972" s="36" t="n"/>
    </row>
    <row r="973" ht="22.5" customHeight="1">
      <c r="A973" s="37" t="n"/>
      <c r="B973" s="36" t="n"/>
      <c r="C973" s="36"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c r="AA973" s="36" t="n"/>
      <c r="AB973" s="36" t="n"/>
      <c r="AC973" s="36" t="n"/>
      <c r="AD973" s="36" t="n"/>
    </row>
    <row r="974" ht="22.5" customHeight="1">
      <c r="A974" s="37" t="n"/>
      <c r="B974" s="36" t="n"/>
      <c r="C974" s="36"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c r="AA974" s="36" t="n"/>
      <c r="AB974" s="36" t="n"/>
      <c r="AC974" s="36" t="n"/>
      <c r="AD974" s="36" t="n"/>
    </row>
    <row r="975" ht="22.5" customHeight="1">
      <c r="A975" s="37" t="n"/>
      <c r="B975" s="36" t="n"/>
      <c r="C975" s="36"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c r="AA975" s="36" t="n"/>
      <c r="AB975" s="36" t="n"/>
      <c r="AC975" s="36" t="n"/>
      <c r="AD975" s="36" t="n"/>
    </row>
    <row r="976" ht="22.5" customHeight="1">
      <c r="A976" s="37" t="n"/>
      <c r="B976" s="36" t="n"/>
      <c r="C976" s="36"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c r="AA976" s="36" t="n"/>
      <c r="AB976" s="36" t="n"/>
      <c r="AC976" s="36" t="n"/>
      <c r="AD976" s="36" t="n"/>
    </row>
    <row r="977" ht="22.5" customHeight="1">
      <c r="A977" s="37" t="n"/>
      <c r="B977" s="36" t="n"/>
      <c r="C977" s="36"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c r="AA977" s="36" t="n"/>
      <c r="AB977" s="36" t="n"/>
      <c r="AC977" s="36" t="n"/>
      <c r="AD977" s="36" t="n"/>
    </row>
    <row r="978" ht="22.5" customHeight="1">
      <c r="A978" s="37" t="n"/>
      <c r="B978" s="36" t="n"/>
      <c r="C978" s="36"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c r="AA978" s="36" t="n"/>
      <c r="AB978" s="36" t="n"/>
      <c r="AC978" s="36" t="n"/>
      <c r="AD978" s="36" t="n"/>
    </row>
    <row r="979" ht="22.5" customHeight="1">
      <c r="A979" s="37" t="n"/>
      <c r="B979" s="36" t="n"/>
      <c r="C979" s="36"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c r="AA979" s="36" t="n"/>
      <c r="AB979" s="36" t="n"/>
      <c r="AC979" s="36" t="n"/>
      <c r="AD979" s="36" t="n"/>
    </row>
    <row r="980" ht="22.5" customHeight="1">
      <c r="A980" s="37" t="n"/>
      <c r="B980" s="36" t="n"/>
      <c r="C980" s="36"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c r="AA980" s="36" t="n"/>
      <c r="AB980" s="36" t="n"/>
      <c r="AC980" s="36" t="n"/>
      <c r="AD980" s="36" t="n"/>
    </row>
    <row r="981" ht="22.5" customHeight="1">
      <c r="A981" s="37" t="n"/>
      <c r="B981" s="36" t="n"/>
      <c r="C981" s="36"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c r="AA981" s="36" t="n"/>
      <c r="AB981" s="36" t="n"/>
      <c r="AC981" s="36" t="n"/>
      <c r="AD981" s="36" t="n"/>
    </row>
    <row r="982" ht="22.5" customHeight="1">
      <c r="A982" s="37" t="n"/>
      <c r="B982" s="36" t="n"/>
      <c r="C982" s="36"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c r="AA982" s="36" t="n"/>
      <c r="AB982" s="36" t="n"/>
      <c r="AC982" s="36" t="n"/>
      <c r="AD982" s="36" t="n"/>
    </row>
    <row r="983" ht="22.5" customHeight="1">
      <c r="A983" s="37" t="n"/>
      <c r="B983" s="36" t="n"/>
      <c r="C983" s="36"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c r="AA983" s="36" t="n"/>
      <c r="AB983" s="36" t="n"/>
      <c r="AC983" s="36" t="n"/>
      <c r="AD983" s="36" t="n"/>
    </row>
    <row r="984" ht="22.5" customHeight="1">
      <c r="A984" s="37" t="n"/>
      <c r="B984" s="36" t="n"/>
      <c r="C984" s="36"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c r="AA984" s="36" t="n"/>
      <c r="AB984" s="36" t="n"/>
      <c r="AC984" s="36" t="n"/>
      <c r="AD984" s="36" t="n"/>
    </row>
    <row r="985" ht="22.5" customHeight="1">
      <c r="A985" s="37" t="n"/>
      <c r="B985" s="36" t="n"/>
      <c r="C985" s="36"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c r="AA985" s="36" t="n"/>
      <c r="AB985" s="36" t="n"/>
      <c r="AC985" s="36" t="n"/>
      <c r="AD985" s="36" t="n"/>
    </row>
    <row r="986" ht="22.5" customHeight="1">
      <c r="A986" s="37" t="n"/>
      <c r="B986" s="36" t="n"/>
      <c r="C986" s="36"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c r="AA986" s="36" t="n"/>
      <c r="AB986" s="36" t="n"/>
      <c r="AC986" s="36" t="n"/>
      <c r="AD986" s="36" t="n"/>
    </row>
    <row r="987" ht="22.5" customHeight="1">
      <c r="A987" s="37" t="n"/>
      <c r="B987" s="36" t="n"/>
      <c r="C987" s="36"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c r="AA987" s="36" t="n"/>
      <c r="AB987" s="36" t="n"/>
      <c r="AC987" s="36" t="n"/>
      <c r="AD987" s="36" t="n"/>
    </row>
    <row r="988" ht="22.5" customHeight="1">
      <c r="A988" s="37" t="n"/>
      <c r="B988" s="36" t="n"/>
      <c r="C988" s="36"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c r="AA988" s="36" t="n"/>
      <c r="AB988" s="36" t="n"/>
      <c r="AC988" s="36" t="n"/>
      <c r="AD988" s="36" t="n"/>
    </row>
    <row r="989" ht="22.5" customHeight="1">
      <c r="A989" s="37" t="n"/>
      <c r="B989" s="36" t="n"/>
      <c r="C989" s="36"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c r="AA989" s="36" t="n"/>
      <c r="AB989" s="36" t="n"/>
      <c r="AC989" s="36" t="n"/>
      <c r="AD989" s="36" t="n"/>
    </row>
    <row r="990" ht="22.5" customHeight="1">
      <c r="A990" s="37" t="n"/>
      <c r="B990" s="36" t="n"/>
      <c r="C990" s="36"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c r="AA990" s="36" t="n"/>
      <c r="AB990" s="36" t="n"/>
      <c r="AC990" s="36" t="n"/>
      <c r="AD990" s="36" t="n"/>
    </row>
    <row r="991" ht="22.5" customHeight="1">
      <c r="A991" s="37" t="n"/>
      <c r="B991" s="36" t="n"/>
      <c r="C991" s="36"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c r="AA991" s="36" t="n"/>
      <c r="AB991" s="36" t="n"/>
      <c r="AC991" s="36" t="n"/>
      <c r="AD991" s="36" t="n"/>
    </row>
    <row r="992" ht="22.5" customHeight="1">
      <c r="A992" s="37" t="n"/>
      <c r="B992" s="36" t="n"/>
      <c r="C992" s="36"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c r="AA992" s="36" t="n"/>
      <c r="AB992" s="36" t="n"/>
      <c r="AC992" s="36" t="n"/>
      <c r="AD992" s="36" t="n"/>
    </row>
    <row r="993" ht="22.5" customHeight="1">
      <c r="A993" s="37" t="n"/>
      <c r="B993" s="36" t="n"/>
      <c r="C993" s="36"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c r="AA993" s="36" t="n"/>
      <c r="AB993" s="36" t="n"/>
      <c r="AC993" s="36" t="n"/>
      <c r="AD993" s="36" t="n"/>
    </row>
    <row r="994" ht="22.5" customHeight="1">
      <c r="A994" s="37" t="n"/>
      <c r="B994" s="36" t="n"/>
      <c r="C994" s="36"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c r="AA994" s="36" t="n"/>
      <c r="AB994" s="36" t="n"/>
      <c r="AC994" s="36" t="n"/>
      <c r="AD994" s="36" t="n"/>
    </row>
    <row r="995" ht="22.5" customHeight="1">
      <c r="A995" s="37" t="n"/>
      <c r="B995" s="36" t="n"/>
      <c r="C995" s="36"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c r="AA995" s="36" t="n"/>
      <c r="AB995" s="36" t="n"/>
      <c r="AC995" s="36" t="n"/>
      <c r="AD995" s="36" t="n"/>
    </row>
    <row r="996" ht="22.5" customHeight="1">
      <c r="A996" s="37" t="n"/>
      <c r="B996" s="36" t="n"/>
      <c r="C996" s="36"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c r="AA996" s="36" t="n"/>
      <c r="AB996" s="36" t="n"/>
      <c r="AC996" s="36" t="n"/>
      <c r="AD996" s="36" t="n"/>
    </row>
    <row r="997" ht="22.5" customHeight="1">
      <c r="A997" s="37" t="n"/>
      <c r="B997" s="36" t="n"/>
      <c r="C997" s="36"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c r="AA997" s="36" t="n"/>
      <c r="AB997" s="36" t="n"/>
      <c r="AC997" s="36" t="n"/>
      <c r="AD997" s="36" t="n"/>
    </row>
    <row r="998" ht="22.5" customHeight="1">
      <c r="A998" s="37" t="n"/>
      <c r="B998" s="36" t="n"/>
      <c r="C998" s="36"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c r="AA998" s="36" t="n"/>
      <c r="AB998" s="36" t="n"/>
      <c r="AC998" s="36" t="n"/>
      <c r="AD998" s="36" t="n"/>
    </row>
    <row r="999" ht="22.5" customHeight="1">
      <c r="A999" s="37" t="n"/>
      <c r="B999" s="36" t="n"/>
      <c r="C999" s="36"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c r="AA999" s="36" t="n"/>
      <c r="AB999" s="36" t="n"/>
      <c r="AC999" s="36" t="n"/>
      <c r="AD999" s="36" t="n"/>
    </row>
    <row r="1000" ht="22.5" customHeight="1">
      <c r="A1000" s="37" t="n"/>
      <c r="B1000" s="36" t="n"/>
      <c r="C1000" s="36"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c r="AA1000" s="36" t="n"/>
      <c r="AB1000" s="36" t="n"/>
      <c r="AC1000" s="36" t="n"/>
      <c r="AD1000" s="36" t="n"/>
    </row>
    <row r="1001" ht="22.5" customHeight="1">
      <c r="A1001" s="37" t="n"/>
      <c r="B1001" s="36" t="n"/>
      <c r="C1001" s="36" t="n"/>
      <c r="D1001" s="36" t="n"/>
      <c r="E1001" s="36" t="n"/>
      <c r="F1001" s="36" t="n"/>
      <c r="G1001" s="36" t="n"/>
      <c r="H1001" s="36" t="n"/>
      <c r="I1001" s="36" t="n"/>
      <c r="J1001" s="36" t="n"/>
      <c r="K1001" s="36" t="n"/>
      <c r="L1001" s="36" t="n"/>
      <c r="M1001" s="36" t="n"/>
      <c r="N1001" s="36" t="n"/>
      <c r="O1001" s="36" t="n"/>
      <c r="P1001" s="36" t="n"/>
      <c r="Q1001" s="36" t="n"/>
      <c r="R1001" s="36" t="n"/>
      <c r="S1001" s="36" t="n"/>
      <c r="T1001" s="36" t="n"/>
      <c r="U1001" s="36" t="n"/>
      <c r="V1001" s="36" t="n"/>
      <c r="W1001" s="36" t="n"/>
      <c r="X1001" s="36" t="n"/>
      <c r="Y1001" s="36" t="n"/>
      <c r="Z1001" s="36" t="n"/>
      <c r="AA1001" s="36" t="n"/>
      <c r="AB1001" s="36" t="n"/>
      <c r="AC1001" s="36" t="n"/>
      <c r="AD1001" s="36" t="n"/>
    </row>
    <row r="1002" ht="22.5" customHeight="1">
      <c r="A1002" s="37" t="n"/>
      <c r="B1002" s="36" t="n"/>
      <c r="C1002" s="36" t="n"/>
      <c r="D1002" s="36" t="n"/>
      <c r="E1002" s="36" t="n"/>
      <c r="F1002" s="36" t="n"/>
      <c r="G1002" s="36" t="n"/>
      <c r="H1002" s="36" t="n"/>
      <c r="I1002" s="36" t="n"/>
      <c r="J1002" s="36" t="n"/>
      <c r="K1002" s="36" t="n"/>
      <c r="L1002" s="36" t="n"/>
      <c r="M1002" s="36" t="n"/>
      <c r="N1002" s="36" t="n"/>
      <c r="O1002" s="36" t="n"/>
      <c r="P1002" s="36" t="n"/>
      <c r="Q1002" s="36" t="n"/>
      <c r="R1002" s="36" t="n"/>
      <c r="S1002" s="36" t="n"/>
      <c r="T1002" s="36" t="n"/>
      <c r="U1002" s="36" t="n"/>
      <c r="V1002" s="36" t="n"/>
      <c r="W1002" s="36" t="n"/>
      <c r="X1002" s="36" t="n"/>
      <c r="Y1002" s="36" t="n"/>
      <c r="Z1002" s="36" t="n"/>
      <c r="AA1002" s="36" t="n"/>
      <c r="AB1002" s="36" t="n"/>
      <c r="AC1002" s="36" t="n"/>
      <c r="AD1002" s="36" t="n"/>
    </row>
    <row r="1003" ht="22.5" customHeight="1">
      <c r="A1003" s="37" t="n"/>
      <c r="B1003" s="36" t="n"/>
      <c r="C1003" s="36" t="n"/>
      <c r="D1003" s="36" t="n"/>
      <c r="E1003" s="36" t="n"/>
      <c r="F1003" s="36" t="n"/>
      <c r="G1003" s="36" t="n"/>
      <c r="H1003" s="36" t="n"/>
      <c r="I1003" s="36" t="n"/>
      <c r="J1003" s="36" t="n"/>
      <c r="K1003" s="36" t="n"/>
      <c r="L1003" s="36" t="n"/>
      <c r="M1003" s="36" t="n"/>
      <c r="N1003" s="36" t="n"/>
      <c r="O1003" s="36" t="n"/>
      <c r="P1003" s="36" t="n"/>
      <c r="Q1003" s="36" t="n"/>
      <c r="R1003" s="36" t="n"/>
      <c r="S1003" s="36" t="n"/>
      <c r="T1003" s="36" t="n"/>
      <c r="U1003" s="36" t="n"/>
      <c r="V1003" s="36" t="n"/>
      <c r="W1003" s="36" t="n"/>
      <c r="X1003" s="36" t="n"/>
      <c r="Y1003" s="36" t="n"/>
      <c r="Z1003" s="36" t="n"/>
      <c r="AA1003" s="36" t="n"/>
      <c r="AB1003" s="36" t="n"/>
      <c r="AC1003" s="36" t="n"/>
      <c r="AD1003" s="36" t="n"/>
    </row>
    <row r="1004" ht="22.5" customHeight="1">
      <c r="A1004" s="37" t="n"/>
      <c r="B1004" s="36" t="n"/>
      <c r="C1004" s="36" t="n"/>
      <c r="D1004" s="36" t="n"/>
      <c r="E1004" s="36" t="n"/>
      <c r="F1004" s="36" t="n"/>
      <c r="G1004" s="36" t="n"/>
      <c r="H1004" s="36" t="n"/>
      <c r="I1004" s="36" t="n"/>
      <c r="J1004" s="36" t="n"/>
      <c r="K1004" s="36" t="n"/>
      <c r="L1004" s="36" t="n"/>
      <c r="M1004" s="36" t="n"/>
      <c r="N1004" s="36" t="n"/>
      <c r="O1004" s="36" t="n"/>
      <c r="P1004" s="36" t="n"/>
      <c r="Q1004" s="36" t="n"/>
      <c r="R1004" s="36" t="n"/>
      <c r="S1004" s="36" t="n"/>
      <c r="T1004" s="36" t="n"/>
      <c r="U1004" s="36" t="n"/>
      <c r="V1004" s="36" t="n"/>
      <c r="W1004" s="36" t="n"/>
      <c r="X1004" s="36" t="n"/>
      <c r="Y1004" s="36" t="n"/>
      <c r="Z1004" s="36" t="n"/>
      <c r="AA1004" s="36" t="n"/>
      <c r="AB1004" s="36" t="n"/>
      <c r="AC1004" s="36" t="n"/>
      <c r="AD1004" s="36" t="n"/>
    </row>
    <row r="1005" ht="22.5" customHeight="1">
      <c r="A1005" s="37" t="n"/>
      <c r="B1005" s="36" t="n"/>
      <c r="C1005" s="36" t="n"/>
      <c r="D1005" s="36" t="n"/>
      <c r="E1005" s="36" t="n"/>
      <c r="F1005" s="36" t="n"/>
      <c r="G1005" s="36" t="n"/>
      <c r="H1005" s="36" t="n"/>
      <c r="I1005" s="36" t="n"/>
      <c r="J1005" s="36" t="n"/>
      <c r="K1005" s="36" t="n"/>
      <c r="L1005" s="36" t="n"/>
      <c r="M1005" s="36" t="n"/>
      <c r="N1005" s="36" t="n"/>
      <c r="O1005" s="36" t="n"/>
      <c r="P1005" s="36" t="n"/>
      <c r="Q1005" s="36" t="n"/>
      <c r="R1005" s="36" t="n"/>
      <c r="S1005" s="36" t="n"/>
      <c r="T1005" s="36" t="n"/>
      <c r="U1005" s="36" t="n"/>
      <c r="V1005" s="36" t="n"/>
      <c r="W1005" s="36" t="n"/>
      <c r="X1005" s="36" t="n"/>
      <c r="Y1005" s="36" t="n"/>
      <c r="Z1005" s="36" t="n"/>
      <c r="AA1005" s="36" t="n"/>
      <c r="AB1005" s="36" t="n"/>
      <c r="AC1005" s="36" t="n"/>
      <c r="AD1005" s="36" t="n"/>
    </row>
    <row r="1006" ht="22.5" customHeight="1">
      <c r="A1006" s="37" t="n"/>
      <c r="B1006" s="36" t="n"/>
      <c r="C1006" s="36" t="n"/>
      <c r="D1006" s="36" t="n"/>
      <c r="E1006" s="36" t="n"/>
      <c r="F1006" s="36" t="n"/>
      <c r="G1006" s="36" t="n"/>
      <c r="H1006" s="36" t="n"/>
      <c r="I1006" s="36" t="n"/>
      <c r="J1006" s="36" t="n"/>
      <c r="K1006" s="36" t="n"/>
      <c r="L1006" s="36" t="n"/>
      <c r="M1006" s="36" t="n"/>
      <c r="N1006" s="36" t="n"/>
      <c r="O1006" s="36" t="n"/>
      <c r="P1006" s="36" t="n"/>
      <c r="Q1006" s="36" t="n"/>
      <c r="R1006" s="36" t="n"/>
      <c r="S1006" s="36" t="n"/>
      <c r="T1006" s="36" t="n"/>
      <c r="U1006" s="36" t="n"/>
      <c r="V1006" s="36" t="n"/>
      <c r="W1006" s="36" t="n"/>
      <c r="X1006" s="36" t="n"/>
      <c r="Y1006" s="36" t="n"/>
      <c r="Z1006" s="36" t="n"/>
      <c r="AA1006" s="36" t="n"/>
      <c r="AB1006" s="36" t="n"/>
      <c r="AC1006" s="36" t="n"/>
      <c r="AD1006" s="36" t="n"/>
    </row>
    <row r="1007" ht="22.5" customHeight="1">
      <c r="A1007" s="37" t="n"/>
      <c r="B1007" s="36" t="n"/>
      <c r="C1007" s="36" t="n"/>
      <c r="D1007" s="36" t="n"/>
      <c r="E1007" s="36" t="n"/>
      <c r="F1007" s="36" t="n"/>
      <c r="G1007" s="36" t="n"/>
      <c r="H1007" s="36" t="n"/>
      <c r="I1007" s="36" t="n"/>
      <c r="J1007" s="36" t="n"/>
      <c r="K1007" s="36" t="n"/>
      <c r="L1007" s="36" t="n"/>
      <c r="M1007" s="36" t="n"/>
      <c r="N1007" s="36" t="n"/>
      <c r="O1007" s="36" t="n"/>
      <c r="P1007" s="36" t="n"/>
      <c r="Q1007" s="36" t="n"/>
      <c r="R1007" s="36" t="n"/>
      <c r="S1007" s="36" t="n"/>
      <c r="T1007" s="36" t="n"/>
      <c r="U1007" s="36" t="n"/>
      <c r="V1007" s="36" t="n"/>
      <c r="W1007" s="36" t="n"/>
      <c r="X1007" s="36" t="n"/>
      <c r="Y1007" s="36" t="n"/>
      <c r="Z1007" s="36" t="n"/>
      <c r="AA1007" s="36" t="n"/>
      <c r="AB1007" s="36" t="n"/>
      <c r="AC1007" s="36" t="n"/>
      <c r="AD1007" s="36" t="n"/>
    </row>
    <row r="1008" ht="22.5" customHeight="1">
      <c r="A1008" s="37" t="n"/>
      <c r="B1008" s="36" t="n"/>
      <c r="C1008" s="36" t="n"/>
      <c r="D1008" s="36" t="n"/>
      <c r="E1008" s="36" t="n"/>
      <c r="F1008" s="36" t="n"/>
      <c r="G1008" s="36" t="n"/>
      <c r="H1008" s="36" t="n"/>
      <c r="I1008" s="36" t="n"/>
      <c r="J1008" s="36" t="n"/>
      <c r="K1008" s="36" t="n"/>
      <c r="L1008" s="36" t="n"/>
      <c r="M1008" s="36" t="n"/>
      <c r="N1008" s="36" t="n"/>
      <c r="O1008" s="36" t="n"/>
      <c r="P1008" s="36" t="n"/>
      <c r="Q1008" s="36" t="n"/>
      <c r="R1008" s="36" t="n"/>
      <c r="S1008" s="36" t="n"/>
      <c r="T1008" s="36" t="n"/>
      <c r="U1008" s="36" t="n"/>
      <c r="V1008" s="36" t="n"/>
      <c r="W1008" s="36" t="n"/>
      <c r="X1008" s="36" t="n"/>
      <c r="Y1008" s="36" t="n"/>
      <c r="Z1008" s="36" t="n"/>
      <c r="AA1008" s="36" t="n"/>
      <c r="AB1008" s="36" t="n"/>
      <c r="AC1008" s="36" t="n"/>
      <c r="AD1008" s="36" t="n"/>
    </row>
    <row r="1009" ht="22.5" customHeight="1">
      <c r="A1009" s="37" t="n"/>
      <c r="B1009" s="36" t="n"/>
      <c r="C1009" s="36" t="n"/>
      <c r="D1009" s="36" t="n"/>
      <c r="E1009" s="36" t="n"/>
      <c r="F1009" s="36" t="n"/>
      <c r="G1009" s="36" t="n"/>
      <c r="H1009" s="36" t="n"/>
      <c r="I1009" s="36" t="n"/>
      <c r="J1009" s="36" t="n"/>
      <c r="K1009" s="36" t="n"/>
      <c r="L1009" s="36" t="n"/>
      <c r="M1009" s="36" t="n"/>
      <c r="N1009" s="36" t="n"/>
      <c r="O1009" s="36" t="n"/>
      <c r="P1009" s="36" t="n"/>
      <c r="Q1009" s="36" t="n"/>
      <c r="R1009" s="36" t="n"/>
      <c r="S1009" s="36" t="n"/>
      <c r="T1009" s="36" t="n"/>
      <c r="U1009" s="36" t="n"/>
      <c r="V1009" s="36" t="n"/>
      <c r="W1009" s="36" t="n"/>
      <c r="X1009" s="36" t="n"/>
      <c r="Y1009" s="36" t="n"/>
      <c r="Z1009" s="36" t="n"/>
      <c r="AA1009" s="36" t="n"/>
      <c r="AB1009" s="36" t="n"/>
      <c r="AC1009" s="36" t="n"/>
      <c r="AD1009" s="36" t="n"/>
    </row>
    <row r="1010" ht="22.5" customHeight="1">
      <c r="A1010" s="37" t="n"/>
      <c r="B1010" s="36" t="n"/>
      <c r="C1010" s="36" t="n"/>
      <c r="D1010" s="36" t="n"/>
      <c r="E1010" s="36" t="n"/>
      <c r="F1010" s="36" t="n"/>
      <c r="G1010" s="36" t="n"/>
      <c r="H1010" s="36" t="n"/>
      <c r="I1010" s="36" t="n"/>
      <c r="J1010" s="36" t="n"/>
      <c r="K1010" s="36" t="n"/>
      <c r="L1010" s="36" t="n"/>
      <c r="M1010" s="36" t="n"/>
      <c r="N1010" s="36" t="n"/>
      <c r="O1010" s="36" t="n"/>
      <c r="P1010" s="36" t="n"/>
      <c r="Q1010" s="36" t="n"/>
      <c r="R1010" s="36" t="n"/>
      <c r="S1010" s="36" t="n"/>
      <c r="T1010" s="36" t="n"/>
      <c r="U1010" s="36" t="n"/>
      <c r="V1010" s="36" t="n"/>
      <c r="W1010" s="36" t="n"/>
      <c r="X1010" s="36" t="n"/>
      <c r="Y1010" s="36" t="n"/>
      <c r="Z1010" s="36" t="n"/>
      <c r="AA1010" s="36" t="n"/>
      <c r="AB1010" s="36" t="n"/>
      <c r="AC1010" s="36" t="n"/>
      <c r="AD1010" s="36" t="n"/>
    </row>
    <row r="1011" ht="22.5" customHeight="1">
      <c r="A1011" s="37" t="n"/>
      <c r="B1011" s="36" t="n"/>
      <c r="C1011" s="36" t="n"/>
      <c r="D1011" s="36" t="n"/>
      <c r="E1011" s="36" t="n"/>
      <c r="F1011" s="36" t="n"/>
      <c r="G1011" s="36" t="n"/>
      <c r="H1011" s="36" t="n"/>
      <c r="I1011" s="36" t="n"/>
      <c r="J1011" s="36" t="n"/>
      <c r="K1011" s="36" t="n"/>
      <c r="L1011" s="36" t="n"/>
      <c r="M1011" s="36" t="n"/>
      <c r="N1011" s="36" t="n"/>
      <c r="O1011" s="36" t="n"/>
      <c r="P1011" s="36" t="n"/>
      <c r="Q1011" s="36" t="n"/>
      <c r="R1011" s="36" t="n"/>
      <c r="S1011" s="36" t="n"/>
      <c r="T1011" s="36" t="n"/>
      <c r="U1011" s="36" t="n"/>
      <c r="V1011" s="36" t="n"/>
      <c r="W1011" s="36" t="n"/>
      <c r="X1011" s="36" t="n"/>
      <c r="Y1011" s="36" t="n"/>
      <c r="Z1011" s="36" t="n"/>
      <c r="AA1011" s="36" t="n"/>
      <c r="AB1011" s="36" t="n"/>
      <c r="AC1011" s="36" t="n"/>
      <c r="AD1011" s="36" t="n"/>
    </row>
    <row r="1012" ht="22.5" customHeight="1">
      <c r="A1012" s="37" t="n"/>
      <c r="B1012" s="36" t="n"/>
      <c r="C1012" s="36" t="n"/>
      <c r="D1012" s="36" t="n"/>
      <c r="E1012" s="36" t="n"/>
      <c r="F1012" s="36" t="n"/>
      <c r="G1012" s="36" t="n"/>
      <c r="H1012" s="36" t="n"/>
      <c r="I1012" s="36" t="n"/>
      <c r="J1012" s="36" t="n"/>
      <c r="K1012" s="36" t="n"/>
      <c r="L1012" s="36" t="n"/>
      <c r="M1012" s="36" t="n"/>
      <c r="N1012" s="36" t="n"/>
      <c r="O1012" s="36" t="n"/>
      <c r="P1012" s="36" t="n"/>
      <c r="Q1012" s="36" t="n"/>
      <c r="R1012" s="36" t="n"/>
      <c r="S1012" s="36" t="n"/>
      <c r="T1012" s="36" t="n"/>
      <c r="U1012" s="36" t="n"/>
      <c r="V1012" s="36" t="n"/>
      <c r="W1012" s="36" t="n"/>
      <c r="X1012" s="36" t="n"/>
      <c r="Y1012" s="36" t="n"/>
      <c r="Z1012" s="36" t="n"/>
      <c r="AA1012" s="36" t="n"/>
      <c r="AB1012" s="36" t="n"/>
      <c r="AC1012" s="36" t="n"/>
      <c r="AD1012" s="36" t="n"/>
    </row>
    <row r="1013" ht="22.5" customHeight="1">
      <c r="A1013" s="37" t="n"/>
      <c r="B1013" s="36" t="n"/>
      <c r="C1013" s="36" t="n"/>
      <c r="D1013" s="36" t="n"/>
      <c r="E1013" s="36" t="n"/>
      <c r="F1013" s="36" t="n"/>
      <c r="G1013" s="36" t="n"/>
      <c r="H1013" s="36" t="n"/>
      <c r="I1013" s="36" t="n"/>
      <c r="J1013" s="36" t="n"/>
      <c r="K1013" s="36" t="n"/>
      <c r="L1013" s="36" t="n"/>
      <c r="M1013" s="36" t="n"/>
      <c r="N1013" s="36" t="n"/>
      <c r="O1013" s="36" t="n"/>
      <c r="P1013" s="36" t="n"/>
      <c r="Q1013" s="36" t="n"/>
      <c r="R1013" s="36" t="n"/>
      <c r="S1013" s="36" t="n"/>
      <c r="T1013" s="36" t="n"/>
      <c r="U1013" s="36" t="n"/>
      <c r="V1013" s="36" t="n"/>
      <c r="W1013" s="36" t="n"/>
      <c r="X1013" s="36" t="n"/>
      <c r="Y1013" s="36" t="n"/>
      <c r="Z1013" s="36" t="n"/>
      <c r="AA1013" s="36" t="n"/>
      <c r="AB1013" s="36" t="n"/>
      <c r="AC1013" s="36" t="n"/>
      <c r="AD1013" s="36" t="n"/>
    </row>
    <row r="1014" ht="22.5" customHeight="1">
      <c r="A1014" s="37" t="n"/>
      <c r="B1014" s="36" t="n"/>
      <c r="C1014" s="36" t="n"/>
      <c r="D1014" s="36" t="n"/>
      <c r="E1014" s="36" t="n"/>
      <c r="F1014" s="36" t="n"/>
      <c r="G1014" s="36" t="n"/>
      <c r="H1014" s="36" t="n"/>
      <c r="I1014" s="36" t="n"/>
      <c r="J1014" s="36" t="n"/>
      <c r="K1014" s="36" t="n"/>
      <c r="L1014" s="36" t="n"/>
      <c r="M1014" s="36" t="n"/>
      <c r="N1014" s="36" t="n"/>
      <c r="O1014" s="36" t="n"/>
      <c r="P1014" s="36" t="n"/>
      <c r="Q1014" s="36" t="n"/>
      <c r="R1014" s="36" t="n"/>
      <c r="S1014" s="36" t="n"/>
      <c r="T1014" s="36" t="n"/>
      <c r="U1014" s="36" t="n"/>
      <c r="V1014" s="36" t="n"/>
      <c r="W1014" s="36" t="n"/>
      <c r="X1014" s="36" t="n"/>
      <c r="Y1014" s="36" t="n"/>
      <c r="Z1014" s="36" t="n"/>
      <c r="AA1014" s="36" t="n"/>
      <c r="AB1014" s="36" t="n"/>
      <c r="AC1014" s="36" t="n"/>
      <c r="AD1014" s="36" t="n"/>
    </row>
  </sheetData>
  <mergeCells count="22">
    <mergeCell ref="C3:J3"/>
    <mergeCell ref="C22:E22"/>
    <mergeCell ref="G29:J29"/>
    <mergeCell ref="C21:E21"/>
    <mergeCell ref="G22:J22"/>
    <mergeCell ref="C26:J26"/>
    <mergeCell ref="C27:E27"/>
    <mergeCell ref="C20:J20"/>
    <mergeCell ref="C23:E23"/>
    <mergeCell ref="G21:J21"/>
    <mergeCell ref="C31:C32"/>
    <mergeCell ref="K31:L31"/>
    <mergeCell ref="D31:G31"/>
    <mergeCell ref="C28:E28"/>
    <mergeCell ref="G23:J23"/>
    <mergeCell ref="C18:E18"/>
    <mergeCell ref="B33:B45"/>
    <mergeCell ref="C17:J17"/>
    <mergeCell ref="G18:J18"/>
    <mergeCell ref="C5:E5"/>
    <mergeCell ref="H31:J31"/>
    <mergeCell ref="G24:J24"/>
  </mergeCells>
  <conditionalFormatting sqref="D33:G45">
    <cfRule type="colorScale" priority="1">
      <colorScale>
        <cfvo type="min"/>
        <cfvo type="max"/>
        <color rgb="FFF4CCCC"/>
        <color rgb="FFD9EAD3"/>
      </colorScale>
    </cfRule>
  </conditionalFormatting>
  <pageMargins left="0.7" right="0.7" top="0.75" bottom="0.75" header="0.3" footer="0.3"/>
</worksheet>
</file>

<file path=xl/worksheets/sheet15.xml><?xml version="1.0" encoding="utf-8"?>
<worksheet xmlns="http://schemas.openxmlformats.org/spreadsheetml/2006/main">
  <sheetPr>
    <tabColor rgb="00117A8B"/>
    <outlinePr summaryBelow="0" summaryRight="0"/>
    <pageSetUpPr/>
  </sheetPr>
  <dimension ref="A1:AD1016"/>
  <sheetViews>
    <sheetView workbookViewId="0">
      <selection activeCell="A1" sqref="A1"/>
    </sheetView>
  </sheetViews>
  <sheetFormatPr baseColWidth="8" defaultColWidth="12.6328125" defaultRowHeight="15.75" customHeight="1"/>
  <cols>
    <col width="3" customWidth="1" style="35" min="1" max="2"/>
    <col width="24.7265625" customWidth="1" style="35" min="3" max="12"/>
    <col width="12.6328125" customWidth="1" style="35" min="13" max="16384"/>
  </cols>
  <sheetData>
    <row r="1" ht="22.5" customHeight="1">
      <c r="A1" s="37" t="n"/>
      <c r="B1" s="36" t="n"/>
      <c r="C1" s="36" t="n"/>
      <c r="D1" s="36" t="n"/>
      <c r="E1" s="36" t="n"/>
      <c r="F1" s="36" t="n"/>
      <c r="G1" s="36" t="n"/>
      <c r="H1" s="36" t="n"/>
      <c r="I1" s="36" t="n"/>
      <c r="J1" s="36" t="n"/>
      <c r="K1" s="36" t="n"/>
      <c r="L1" s="36" t="n"/>
      <c r="M1" s="36" t="n"/>
      <c r="N1" s="36" t="n"/>
      <c r="O1" s="36" t="n"/>
      <c r="P1" s="36" t="n"/>
      <c r="Q1" s="36" t="n"/>
      <c r="R1" s="36" t="n"/>
      <c r="S1" s="36" t="n"/>
      <c r="T1" s="36" t="n"/>
      <c r="U1" s="36" t="n"/>
      <c r="V1" s="36" t="n"/>
      <c r="W1" s="36" t="n"/>
      <c r="X1" s="36" t="n"/>
      <c r="Y1" s="36" t="n"/>
      <c r="Z1" s="36" t="n"/>
      <c r="AA1" s="36" t="n"/>
      <c r="AB1" s="36" t="n"/>
      <c r="AC1" s="36" t="n"/>
      <c r="AD1" s="36" t="n"/>
    </row>
    <row r="2" ht="23" customHeight="1">
      <c r="A2" s="37" t="n"/>
      <c r="B2" s="36" t="n"/>
      <c r="C2" s="146" t="inlineStr">
        <is>
          <t>Hedging Foreign Currency Payables</t>
        </is>
      </c>
      <c r="D2" s="36" t="n"/>
      <c r="E2" s="36" t="n"/>
      <c r="F2" s="36" t="n"/>
      <c r="G2" s="36" t="n"/>
      <c r="H2" s="36" t="n"/>
      <c r="I2" s="36" t="n"/>
      <c r="J2" s="36" t="n"/>
      <c r="K2" s="36" t="n"/>
      <c r="L2" s="36" t="n"/>
      <c r="M2" s="36" t="n"/>
      <c r="N2" s="36" t="n"/>
      <c r="O2" s="36" t="n"/>
      <c r="P2" s="36" t="n"/>
      <c r="Q2" s="36" t="n"/>
      <c r="R2" s="36" t="n"/>
      <c r="S2" s="36" t="n"/>
      <c r="T2" s="36" t="n"/>
      <c r="U2" s="36" t="n"/>
      <c r="V2" s="36" t="n"/>
      <c r="W2" s="36" t="n"/>
      <c r="X2" s="36" t="n"/>
      <c r="Y2" s="36" t="n"/>
      <c r="Z2" s="36" t="n"/>
      <c r="AA2" s="36" t="n"/>
      <c r="AB2" s="36" t="n"/>
      <c r="AC2" s="36" t="n"/>
      <c r="AD2" s="36" t="n"/>
    </row>
    <row r="3" ht="20.25" customHeight="1">
      <c r="A3" s="37" t="n"/>
      <c r="B3" s="36" t="n"/>
      <c r="C3" s="312" t="inlineStr">
        <is>
          <t xml:space="preserve">Suppose Boeing imported a Rolls-Royce jet engine for £5 million payable in one year
</t>
        </is>
      </c>
      <c r="D3" s="313" t="n"/>
      <c r="E3" s="313" t="n"/>
      <c r="F3" s="313" t="n"/>
      <c r="G3" s="313" t="n"/>
      <c r="H3" s="313" t="n"/>
      <c r="I3" s="313" t="n"/>
      <c r="J3" s="314" t="n"/>
      <c r="K3" s="36" t="n"/>
      <c r="L3" s="36" t="n"/>
      <c r="M3" s="36" t="n"/>
      <c r="N3" s="36" t="n"/>
      <c r="O3" s="36" t="n"/>
      <c r="P3" s="36" t="n"/>
      <c r="Q3" s="36" t="n"/>
      <c r="R3" s="36" t="n"/>
      <c r="S3" s="36" t="n"/>
      <c r="T3" s="36" t="n"/>
      <c r="U3" s="36" t="n"/>
      <c r="V3" s="36" t="n"/>
      <c r="W3" s="36" t="n"/>
      <c r="X3" s="36" t="n"/>
      <c r="Y3" s="36" t="n"/>
      <c r="Z3" s="36" t="n"/>
      <c r="AA3" s="36" t="n"/>
      <c r="AB3" s="36" t="n"/>
      <c r="AC3" s="36" t="n"/>
      <c r="AD3" s="36" t="n"/>
    </row>
    <row r="4" ht="23" customHeight="1" thickBot="1">
      <c r="A4" s="37" t="n"/>
      <c r="B4" s="36" t="n"/>
      <c r="C4" s="115" t="n"/>
      <c r="D4" s="115" t="n"/>
      <c r="E4" s="115" t="n"/>
      <c r="F4" s="115" t="n"/>
      <c r="G4" s="36" t="n"/>
      <c r="H4" s="115" t="n"/>
      <c r="I4" s="36" t="n"/>
      <c r="J4" s="36" t="n"/>
      <c r="K4" s="36" t="n"/>
      <c r="L4" s="36" t="n"/>
      <c r="M4" s="36" t="n"/>
      <c r="N4" s="36" t="n"/>
      <c r="O4" s="36" t="n"/>
      <c r="P4" s="36" t="n"/>
      <c r="Q4" s="36" t="n"/>
      <c r="R4" s="36" t="n"/>
      <c r="S4" s="36" t="n"/>
      <c r="T4" s="36" t="n"/>
      <c r="U4" s="36" t="n"/>
      <c r="V4" s="36" t="n"/>
      <c r="W4" s="36" t="n"/>
      <c r="X4" s="36" t="n"/>
      <c r="Y4" s="36" t="n"/>
      <c r="Z4" s="36" t="n"/>
      <c r="AA4" s="36" t="n"/>
      <c r="AB4" s="36" t="n"/>
      <c r="AC4" s="36" t="n"/>
      <c r="AD4" s="36" t="n"/>
    </row>
    <row r="5" ht="23.5" customHeight="1" thickTop="1">
      <c r="A5" s="37" t="n"/>
      <c r="B5" s="109" t="n"/>
      <c r="C5" s="145" t="inlineStr">
        <is>
          <t>Given</t>
        </is>
      </c>
      <c r="D5" s="315" t="n"/>
      <c r="E5" s="315" t="n"/>
      <c r="F5" s="143" t="inlineStr">
        <is>
          <t xml:space="preserve">Variables </t>
        </is>
      </c>
      <c r="G5" s="142" t="n"/>
      <c r="H5" s="141" t="inlineStr">
        <is>
          <t>Key</t>
        </is>
      </c>
      <c r="I5" s="39" t="n"/>
      <c r="J5" s="36" t="n"/>
      <c r="K5" s="36" t="n"/>
      <c r="L5" s="36" t="n"/>
      <c r="M5" s="36" t="n"/>
      <c r="N5" s="36" t="n"/>
      <c r="O5" s="36" t="n"/>
      <c r="P5" s="36" t="n"/>
      <c r="Q5" s="36" t="n"/>
      <c r="R5" s="36" t="n"/>
      <c r="S5" s="36" t="n"/>
      <c r="T5" s="36" t="n"/>
      <c r="U5" s="36" t="n"/>
      <c r="V5" s="36" t="n"/>
      <c r="W5" s="36" t="n"/>
      <c r="X5" s="36" t="n"/>
      <c r="Y5" s="36" t="n"/>
      <c r="Z5" s="36" t="n"/>
      <c r="AA5" s="36" t="n"/>
      <c r="AB5" s="36" t="n"/>
      <c r="AC5" s="36" t="n"/>
      <c r="AD5" s="36" t="n"/>
    </row>
    <row r="6" ht="26.5" customHeight="1">
      <c r="A6" s="37" t="n"/>
      <c r="B6" s="109" t="n"/>
      <c r="C6" s="316" t="inlineStr">
        <is>
          <t>1-Year Receivable</t>
        </is>
      </c>
      <c r="D6" s="317" t="n"/>
      <c r="E6" s="317" t="n"/>
      <c r="F6" s="318" t="n">
        <v>5000000</v>
      </c>
      <c r="G6" s="319" t="n"/>
      <c r="H6" s="137" t="inlineStr">
        <is>
          <t>Editable</t>
        </is>
      </c>
      <c r="I6" s="320" t="n"/>
      <c r="J6" s="36" t="n"/>
      <c r="K6" s="36" t="n"/>
      <c r="L6" s="36" t="n"/>
      <c r="M6" s="36" t="n"/>
      <c r="N6" s="36" t="n"/>
      <c r="O6" s="36" t="n"/>
      <c r="P6" s="36" t="n"/>
      <c r="Q6" s="36" t="n"/>
      <c r="R6" s="36" t="n"/>
      <c r="S6" s="36" t="n"/>
      <c r="T6" s="36" t="n"/>
      <c r="U6" s="36" t="n"/>
      <c r="V6" s="36" t="n"/>
      <c r="W6" s="36" t="n"/>
      <c r="X6" s="36" t="n"/>
      <c r="Y6" s="36" t="n"/>
      <c r="Z6" s="36" t="n"/>
      <c r="AA6" s="36" t="n"/>
      <c r="AB6" s="36" t="n"/>
      <c r="AC6" s="36" t="n"/>
      <c r="AD6" s="36" t="n"/>
    </row>
    <row r="7" ht="26.5" customHeight="1">
      <c r="A7" s="37" t="n"/>
      <c r="B7" s="109" t="n"/>
      <c r="C7" s="316" t="inlineStr">
        <is>
          <t>Current GBP/USD Spot Exchange Rate</t>
        </is>
      </c>
      <c r="D7" s="126" t="n"/>
      <c r="E7" s="126" t="n"/>
      <c r="F7" s="321" t="n">
        <v>1.8</v>
      </c>
      <c r="G7" s="322" t="n"/>
      <c r="H7" s="134" t="inlineStr">
        <is>
          <t>Outcome</t>
        </is>
      </c>
      <c r="I7" s="39" t="n"/>
      <c r="J7" s="36" t="n"/>
      <c r="K7" s="36" t="n"/>
      <c r="L7" s="36" t="n"/>
      <c r="M7" s="36" t="n"/>
      <c r="N7" s="36" t="n"/>
      <c r="O7" s="36" t="n"/>
      <c r="P7" s="36" t="n"/>
      <c r="Q7" s="36" t="n"/>
      <c r="R7" s="36" t="n"/>
      <c r="S7" s="36" t="n"/>
      <c r="T7" s="36" t="n"/>
      <c r="U7" s="36" t="n"/>
      <c r="V7" s="36" t="n"/>
      <c r="W7" s="36" t="n"/>
      <c r="X7" s="36" t="n"/>
      <c r="Y7" s="36" t="n"/>
      <c r="Z7" s="36" t="n"/>
      <c r="AA7" s="36" t="n"/>
      <c r="AB7" s="36" t="n"/>
      <c r="AC7" s="36" t="n"/>
      <c r="AD7" s="36" t="n"/>
    </row>
    <row r="8" ht="23.5" customHeight="1" thickBot="1">
      <c r="A8" s="37" t="n"/>
      <c r="B8" s="109" t="n"/>
      <c r="C8" s="323" t="inlineStr">
        <is>
          <t>Money Market</t>
        </is>
      </c>
      <c r="D8" s="131" t="n"/>
      <c r="E8" s="131" t="n"/>
      <c r="F8" s="133" t="n"/>
      <c r="G8" s="39" t="n"/>
      <c r="H8" s="324" t="inlineStr">
        <is>
          <t>Formulas</t>
        </is>
      </c>
      <c r="I8" s="36" t="n"/>
      <c r="J8" s="36" t="n"/>
      <c r="K8" s="36" t="n"/>
      <c r="L8" s="36" t="n"/>
      <c r="M8" s="36" t="n"/>
      <c r="N8" s="36" t="n"/>
      <c r="O8" s="36" t="n"/>
      <c r="P8" s="36" t="n"/>
      <c r="Q8" s="36" t="n"/>
      <c r="R8" s="36" t="n"/>
      <c r="S8" s="36" t="n"/>
      <c r="T8" s="36" t="n"/>
      <c r="U8" s="36" t="n"/>
      <c r="V8" s="36" t="n"/>
      <c r="W8" s="36" t="n"/>
      <c r="X8" s="36" t="n"/>
      <c r="Y8" s="36" t="n"/>
      <c r="Z8" s="36" t="n"/>
      <c r="AA8" s="36" t="n"/>
      <c r="AB8" s="36" t="n"/>
      <c r="AC8" s="36" t="n"/>
      <c r="AD8" s="36" t="n"/>
    </row>
    <row r="9" ht="22.5" customHeight="1">
      <c r="A9" s="37" t="n"/>
      <c r="B9" s="109" t="n"/>
      <c r="C9" s="316" t="inlineStr">
        <is>
          <t>U.S. 1-Year Interest Rate (domestic)</t>
        </is>
      </c>
      <c r="D9" s="131" t="n"/>
      <c r="E9" s="131" t="n"/>
      <c r="F9" s="325" t="n">
        <v>0.06</v>
      </c>
      <c r="G9" s="39" t="n"/>
      <c r="H9" s="36" t="n"/>
      <c r="I9" s="36" t="n"/>
      <c r="J9" s="36" t="n"/>
      <c r="K9" s="36" t="n"/>
      <c r="L9" s="36" t="n"/>
      <c r="M9" s="36" t="n"/>
      <c r="N9" s="36" t="n"/>
      <c r="O9" s="36" t="n"/>
      <c r="P9" s="36" t="n"/>
      <c r="Q9" s="36" t="n"/>
      <c r="R9" s="36" t="n"/>
      <c r="S9" s="36" t="n"/>
      <c r="T9" s="36" t="n"/>
      <c r="U9" s="36" t="n"/>
      <c r="V9" s="36" t="n"/>
      <c r="W9" s="36" t="n"/>
      <c r="X9" s="36" t="n"/>
      <c r="Y9" s="36" t="n"/>
      <c r="Z9" s="36" t="n"/>
      <c r="AA9" s="36" t="n"/>
      <c r="AB9" s="36" t="n"/>
      <c r="AC9" s="36" t="n"/>
      <c r="AD9" s="36" t="n"/>
    </row>
    <row r="10" ht="22.5" customHeight="1">
      <c r="A10" s="37" t="n"/>
      <c r="B10" s="109" t="n"/>
      <c r="C10" s="316" t="inlineStr">
        <is>
          <t>U.K. 1-Year Interest Rate (foreign)</t>
        </is>
      </c>
      <c r="D10" s="131" t="n"/>
      <c r="E10" s="131" t="n"/>
      <c r="F10" s="325" t="n">
        <v>0.065</v>
      </c>
      <c r="G10" s="39" t="n"/>
      <c r="H10" s="36" t="n"/>
      <c r="I10" s="36" t="n"/>
      <c r="J10" s="36" t="n"/>
      <c r="K10" s="36" t="n"/>
      <c r="L10" s="36" t="n"/>
      <c r="M10" s="36" t="n"/>
      <c r="N10" s="36" t="n"/>
      <c r="O10" s="36" t="n"/>
      <c r="P10" s="36" t="n"/>
      <c r="Q10" s="36" t="n"/>
      <c r="R10" s="36" t="n"/>
      <c r="S10" s="36" t="n"/>
      <c r="T10" s="36" t="n"/>
      <c r="U10" s="36" t="n"/>
      <c r="V10" s="36" t="n"/>
      <c r="W10" s="36" t="n"/>
      <c r="X10" s="36" t="n"/>
      <c r="Y10" s="36" t="n"/>
      <c r="Z10" s="36" t="n"/>
      <c r="AA10" s="36" t="n"/>
      <c r="AB10" s="36" t="n"/>
      <c r="AC10" s="36" t="n"/>
      <c r="AD10" s="36" t="n"/>
    </row>
    <row r="11" ht="22.5" customHeight="1">
      <c r="A11" s="37" t="n"/>
      <c r="B11" s="109" t="n"/>
      <c r="C11" s="323" t="inlineStr">
        <is>
          <t>Forwards</t>
        </is>
      </c>
      <c r="D11" s="126" t="n"/>
      <c r="E11" s="126" t="n"/>
      <c r="F11" s="128" t="n"/>
      <c r="G11" s="39" t="n"/>
      <c r="H11" s="36" t="n"/>
      <c r="I11" s="36" t="n"/>
      <c r="J11" s="36" t="n"/>
      <c r="K11" s="36" t="n"/>
      <c r="L11" s="36" t="n"/>
      <c r="M11" s="36" t="n"/>
      <c r="N11" s="36" t="n"/>
      <c r="O11" s="36" t="n"/>
      <c r="P11" s="36" t="n"/>
      <c r="Q11" s="36" t="n"/>
      <c r="R11" s="36" t="n"/>
      <c r="S11" s="36" t="n"/>
      <c r="T11" s="36" t="n"/>
      <c r="U11" s="36" t="n"/>
      <c r="V11" s="36" t="n"/>
      <c r="W11" s="36" t="n"/>
      <c r="X11" s="36" t="n"/>
      <c r="Y11" s="36" t="n"/>
      <c r="Z11" s="36" t="n"/>
      <c r="AA11" s="36" t="n"/>
      <c r="AB11" s="36" t="n"/>
      <c r="AC11" s="36" t="n"/>
      <c r="AD11" s="36" t="n"/>
    </row>
    <row r="12" ht="22.5" customHeight="1">
      <c r="A12" s="37" t="n"/>
      <c r="B12" s="109" t="n"/>
      <c r="C12" s="316" t="inlineStr">
        <is>
          <t>GBP/USD 1-Year Forward Exchange Rate</t>
        </is>
      </c>
      <c r="D12" s="126" t="n"/>
      <c r="E12" s="126" t="n"/>
      <c r="F12" s="321" t="n">
        <v>1.75</v>
      </c>
      <c r="G12" s="39" t="n"/>
      <c r="H12" s="36" t="n"/>
      <c r="I12" s="36" t="n"/>
      <c r="J12" s="36" t="n"/>
      <c r="K12" s="36" t="n"/>
      <c r="L12" s="36" t="n"/>
      <c r="M12" s="36" t="n"/>
      <c r="N12" s="36" t="n"/>
      <c r="O12" s="36" t="n"/>
      <c r="P12" s="36" t="n"/>
      <c r="Q12" s="36" t="n"/>
      <c r="R12" s="36" t="n"/>
      <c r="S12" s="36" t="n"/>
      <c r="T12" s="36" t="n"/>
      <c r="U12" s="36" t="n"/>
      <c r="V12" s="36" t="n"/>
      <c r="W12" s="36" t="n"/>
      <c r="X12" s="36" t="n"/>
      <c r="Y12" s="36" t="n"/>
      <c r="Z12" s="36" t="n"/>
      <c r="AA12" s="36" t="n"/>
      <c r="AB12" s="36" t="n"/>
      <c r="AC12" s="36" t="n"/>
      <c r="AD12" s="36" t="n"/>
    </row>
    <row r="13" ht="22.5" customHeight="1">
      <c r="A13" s="37" t="n"/>
      <c r="B13" s="109" t="n"/>
      <c r="C13" s="323" t="inlineStr">
        <is>
          <t>Options</t>
        </is>
      </c>
      <c r="D13" s="36" t="n"/>
      <c r="E13" s="36" t="n"/>
      <c r="F13" s="123" t="n"/>
      <c r="G13" s="39" t="n"/>
      <c r="H13" s="36" t="n"/>
      <c r="I13" s="36" t="n"/>
      <c r="J13" s="36" t="n"/>
      <c r="K13" s="36" t="n"/>
      <c r="L13" s="36" t="n"/>
      <c r="M13" s="36" t="n"/>
      <c r="N13" s="36" t="n"/>
      <c r="O13" s="36" t="n"/>
      <c r="P13" s="36" t="n"/>
      <c r="Q13" s="36" t="n"/>
      <c r="R13" s="36" t="n"/>
      <c r="S13" s="36" t="n"/>
      <c r="T13" s="36" t="n"/>
      <c r="U13" s="36" t="n"/>
      <c r="V13" s="36" t="n"/>
      <c r="W13" s="36" t="n"/>
      <c r="X13" s="36" t="n"/>
      <c r="Y13" s="36" t="n"/>
      <c r="Z13" s="36" t="n"/>
      <c r="AA13" s="36" t="n"/>
      <c r="AB13" s="36" t="n"/>
      <c r="AC13" s="36" t="n"/>
      <c r="AD13" s="36" t="n"/>
    </row>
    <row r="14" ht="22.5" customHeight="1">
      <c r="A14" s="37" t="n"/>
      <c r="B14" s="109" t="n"/>
      <c r="C14" s="327" t="inlineStr">
        <is>
          <t>GBP/USD Call Strike Price</t>
        </is>
      </c>
      <c r="D14" s="121" t="n"/>
      <c r="E14" s="121" t="n"/>
      <c r="F14" s="386">
        <f>F7</f>
        <v/>
      </c>
      <c r="G14" s="39" t="n"/>
      <c r="H14" s="36" t="n"/>
      <c r="I14" s="36" t="n"/>
      <c r="J14" s="36" t="n"/>
      <c r="K14" s="36" t="n"/>
      <c r="L14" s="36" t="n"/>
      <c r="M14" s="36" t="n"/>
      <c r="N14" s="36" t="n"/>
      <c r="O14" s="36" t="n"/>
      <c r="P14" s="36" t="n"/>
      <c r="Q14" s="36" t="n"/>
      <c r="R14" s="36" t="n"/>
      <c r="S14" s="36" t="n"/>
      <c r="T14" s="36" t="n"/>
      <c r="U14" s="36" t="n"/>
      <c r="V14" s="36" t="n"/>
      <c r="W14" s="36" t="n"/>
      <c r="X14" s="36" t="n"/>
      <c r="Y14" s="36" t="n"/>
      <c r="Z14" s="36" t="n"/>
      <c r="AA14" s="36" t="n"/>
      <c r="AB14" s="36" t="n"/>
      <c r="AC14" s="36" t="n"/>
      <c r="AD14" s="36" t="n"/>
    </row>
    <row r="15" ht="23" customHeight="1" thickBot="1">
      <c r="A15" s="37" t="n"/>
      <c r="B15" s="109" t="n"/>
      <c r="C15" s="329" t="inlineStr">
        <is>
          <t>GBP/USD Call Price</t>
        </is>
      </c>
      <c r="D15" s="118" t="n"/>
      <c r="E15" s="118" t="n"/>
      <c r="F15" s="330" t="n">
        <v>0.01</v>
      </c>
      <c r="G15" s="39" t="n"/>
      <c r="H15" s="98" t="n"/>
      <c r="I15" s="36" t="n"/>
      <c r="J15" s="98" t="n"/>
      <c r="K15" s="98" t="n"/>
      <c r="L15" s="98" t="n"/>
      <c r="M15" s="98" t="n"/>
      <c r="N15" s="36" t="n"/>
      <c r="O15" s="36" t="n"/>
      <c r="P15" s="36" t="n"/>
      <c r="Q15" s="36" t="n"/>
      <c r="R15" s="36" t="n"/>
      <c r="S15" s="36" t="n"/>
      <c r="T15" s="36" t="n"/>
      <c r="U15" s="36" t="n"/>
      <c r="V15" s="36" t="n"/>
      <c r="W15" s="36" t="n"/>
      <c r="X15" s="36" t="n"/>
      <c r="Y15" s="36" t="n"/>
      <c r="Z15" s="36" t="n"/>
      <c r="AA15" s="36" t="n"/>
      <c r="AB15" s="36" t="n"/>
      <c r="AC15" s="36" t="n"/>
      <c r="AD15" s="36" t="n"/>
    </row>
    <row r="16" ht="23" customHeight="1" thickTop="1">
      <c r="A16" s="37" t="n"/>
      <c r="B16" s="36" t="n"/>
      <c r="C16" s="90" t="n"/>
      <c r="D16" s="90" t="n"/>
      <c r="E16" s="90" t="n"/>
      <c r="F16" s="90" t="n"/>
      <c r="G16" s="331" t="n"/>
      <c r="H16" s="331" t="n"/>
      <c r="I16" s="115" t="n"/>
      <c r="J16" s="114" t="n"/>
      <c r="K16" s="98" t="n"/>
      <c r="L16" s="36" t="n"/>
      <c r="M16" s="36" t="n"/>
      <c r="N16" s="36" t="n"/>
      <c r="O16" s="36" t="n"/>
      <c r="P16" s="36" t="n"/>
      <c r="Q16" s="36" t="n"/>
      <c r="R16" s="36" t="n"/>
      <c r="S16" s="36" t="n"/>
      <c r="T16" s="36" t="n"/>
      <c r="U16" s="36" t="n"/>
      <c r="V16" s="36" t="n"/>
      <c r="W16" s="36" t="n"/>
      <c r="X16" s="36" t="n"/>
      <c r="Y16" s="36" t="n"/>
      <c r="Z16" s="36" t="n"/>
      <c r="AA16" s="36" t="n"/>
      <c r="AB16" s="36" t="n"/>
      <c r="AC16" s="36" t="n"/>
      <c r="AD16" s="36" t="n"/>
    </row>
    <row r="17" ht="23" customHeight="1">
      <c r="A17" s="37" t="n"/>
      <c r="B17" s="109" t="n"/>
      <c r="C17" s="332" t="inlineStr">
        <is>
          <t>1. Forward Hedge</t>
        </is>
      </c>
      <c r="D17" s="333" t="n"/>
      <c r="E17" s="333" t="n"/>
      <c r="F17" s="333" t="n"/>
      <c r="G17" s="333" t="n"/>
      <c r="H17" s="333" t="n"/>
      <c r="I17" s="333" t="n"/>
      <c r="J17" s="334" t="n"/>
      <c r="K17" s="39" t="n"/>
      <c r="L17" s="36" t="n"/>
      <c r="M17" s="36" t="n"/>
      <c r="N17" s="36" t="n"/>
      <c r="O17" s="36" t="n"/>
      <c r="P17" s="36" t="n"/>
      <c r="Q17" s="36" t="n"/>
      <c r="R17" s="36" t="n"/>
      <c r="S17" s="36" t="n"/>
      <c r="T17" s="36" t="n"/>
      <c r="U17" s="36" t="n"/>
      <c r="V17" s="36" t="n"/>
      <c r="W17" s="36" t="n"/>
      <c r="X17" s="36" t="n"/>
      <c r="Y17" s="36" t="n"/>
      <c r="Z17" s="36" t="n"/>
      <c r="AA17" s="36" t="n"/>
      <c r="AB17" s="36" t="n"/>
      <c r="AC17" s="36" t="n"/>
      <c r="AD17" s="36" t="n"/>
    </row>
    <row r="18" ht="23" customHeight="1">
      <c r="A18" s="37" t="n"/>
      <c r="B18" s="109" t="n"/>
      <c r="C18" s="335" t="inlineStr">
        <is>
          <t>[a] Buy GBP/USD 1-Year Forward</t>
        </is>
      </c>
      <c r="D18" s="336" t="n"/>
      <c r="E18" s="337" t="n"/>
      <c r="F18" s="338">
        <f>contract_notional_value_payable*forward_price_payable</f>
        <v/>
      </c>
      <c r="G18" s="339" t="inlineStr">
        <is>
          <t xml:space="preserve">&lt;-- LOCKED IN: in one year we will have this amount </t>
        </is>
      </c>
      <c r="H18" s="336" t="n"/>
      <c r="I18" s="336" t="n"/>
      <c r="J18" s="340" t="n"/>
      <c r="K18" s="39" t="n"/>
      <c r="L18" s="36" t="n"/>
      <c r="M18" s="36" t="n"/>
      <c r="N18" s="36" t="n"/>
      <c r="O18" s="36" t="n"/>
      <c r="P18" s="36" t="n"/>
      <c r="Q18" s="36" t="n"/>
      <c r="R18" s="36" t="n"/>
      <c r="S18" s="36" t="n"/>
      <c r="T18" s="36" t="n"/>
      <c r="U18" s="36" t="n"/>
      <c r="V18" s="36" t="n"/>
      <c r="W18" s="36" t="n"/>
      <c r="X18" s="36" t="n"/>
      <c r="Y18" s="36" t="n"/>
      <c r="Z18" s="36" t="n"/>
      <c r="AA18" s="36" t="n"/>
      <c r="AB18" s="36" t="n"/>
      <c r="AC18" s="36" t="n"/>
      <c r="AD18" s="36" t="n"/>
    </row>
    <row r="19" ht="22.5" customHeight="1">
      <c r="A19" s="37" t="n"/>
      <c r="B19" s="36" t="n"/>
      <c r="C19" s="90" t="n"/>
      <c r="D19" s="90" t="n"/>
      <c r="E19" s="90" t="n"/>
      <c r="F19" s="90" t="n"/>
      <c r="G19" s="341" t="n"/>
      <c r="H19" s="90" t="n"/>
      <c r="I19" s="90" t="n"/>
      <c r="J19" s="90" t="n"/>
      <c r="K19" s="36" t="n"/>
      <c r="L19" s="36" t="n"/>
      <c r="M19" s="36" t="n"/>
      <c r="N19" s="36" t="n"/>
      <c r="O19" s="36" t="n"/>
      <c r="P19" s="36" t="n"/>
      <c r="Q19" s="36" t="n"/>
      <c r="R19" s="36" t="n"/>
      <c r="S19" s="36" t="n"/>
      <c r="T19" s="36" t="n"/>
      <c r="U19" s="36" t="n"/>
      <c r="V19" s="36" t="n"/>
      <c r="W19" s="36" t="n"/>
      <c r="X19" s="36" t="n"/>
      <c r="Y19" s="36" t="n"/>
      <c r="Z19" s="36" t="n"/>
      <c r="AA19" s="36" t="n"/>
      <c r="AB19" s="36" t="n"/>
      <c r="AC19" s="36" t="n"/>
      <c r="AD19" s="36" t="n"/>
    </row>
    <row r="20" ht="23" customHeight="1">
      <c r="A20" s="37" t="n"/>
      <c r="B20" s="109" t="n"/>
      <c r="C20" s="342" t="inlineStr">
        <is>
          <t>2. Money Market Hedge</t>
        </is>
      </c>
      <c r="D20" s="333" t="n"/>
      <c r="E20" s="333" t="n"/>
      <c r="F20" s="333" t="n"/>
      <c r="G20" s="333" t="n"/>
      <c r="H20" s="333" t="n"/>
      <c r="I20" s="333" t="n"/>
      <c r="J20" s="334" t="n"/>
      <c r="K20" s="39" t="n"/>
      <c r="L20" s="36" t="n"/>
      <c r="M20" s="36" t="n"/>
      <c r="N20" s="36" t="n"/>
      <c r="O20" s="36" t="n"/>
      <c r="P20" s="36" t="n"/>
      <c r="Q20" s="36" t="n"/>
      <c r="R20" s="36" t="n"/>
      <c r="S20" s="36" t="n"/>
      <c r="T20" s="36" t="n"/>
      <c r="U20" s="36" t="n"/>
      <c r="V20" s="36" t="n"/>
      <c r="W20" s="36" t="n"/>
      <c r="X20" s="36" t="n"/>
      <c r="Y20" s="36" t="n"/>
      <c r="Z20" s="36" t="n"/>
      <c r="AA20" s="36" t="n"/>
      <c r="AB20" s="36" t="n"/>
      <c r="AC20" s="36" t="n"/>
      <c r="AD20" s="36" t="n"/>
    </row>
    <row r="21" ht="22.5" customHeight="1">
      <c r="A21" s="37" t="n"/>
      <c r="B21" s="109" t="n"/>
      <c r="C21" s="343" t="inlineStr">
        <is>
          <t>[a] Determine present value of the foreign payable</t>
        </is>
      </c>
      <c r="D21" s="313" t="n"/>
      <c r="E21" s="314" t="n"/>
      <c r="F21" s="344">
        <f>contract_notional_value_payable/(1+rate_uk_1y_payable)</f>
        <v/>
      </c>
      <c r="G21" s="97" t="n"/>
      <c r="H21" s="313" t="n"/>
      <c r="I21" s="313" t="n"/>
      <c r="J21" s="345" t="n"/>
      <c r="K21" s="39" t="n"/>
      <c r="L21" s="36" t="n"/>
      <c r="M21" s="36" t="n"/>
      <c r="N21" s="36" t="n"/>
      <c r="O21" s="36" t="n"/>
      <c r="P21" s="36" t="n"/>
      <c r="Q21" s="36" t="n"/>
      <c r="R21" s="36" t="n"/>
      <c r="S21" s="36" t="n"/>
      <c r="T21" s="36" t="n"/>
      <c r="U21" s="36" t="n"/>
      <c r="V21" s="36" t="n"/>
      <c r="W21" s="36" t="n"/>
      <c r="X21" s="36" t="n"/>
      <c r="Y21" s="36" t="n"/>
      <c r="Z21" s="36" t="n"/>
      <c r="AA21" s="36" t="n"/>
      <c r="AB21" s="36" t="n"/>
      <c r="AC21" s="36" t="n"/>
      <c r="AD21" s="36" t="n"/>
    </row>
    <row r="22" ht="22.5" customHeight="1">
      <c r="A22" s="37" t="n"/>
      <c r="B22" s="109" t="n"/>
      <c r="C22" s="343" t="inlineStr">
        <is>
          <t>[b] Calculate [a] into domestic at the current spot exchange &amp; Borrow</t>
        </is>
      </c>
      <c r="D22" s="313" t="n"/>
      <c r="E22" s="314" t="n"/>
      <c r="F22" s="346">
        <f>F21*current_spot_price_payable</f>
        <v/>
      </c>
      <c r="G22" s="97" t="n"/>
      <c r="H22" s="313" t="n"/>
      <c r="I22" s="313" t="n"/>
      <c r="J22" s="345" t="n"/>
      <c r="K22" s="39" t="n"/>
      <c r="L22" s="36" t="n"/>
      <c r="M22" s="36" t="n"/>
      <c r="N22" s="36" t="n"/>
      <c r="O22" s="36" t="n"/>
      <c r="P22" s="36" t="n"/>
      <c r="Q22" s="36" t="n"/>
      <c r="R22" s="36" t="n"/>
      <c r="S22" s="36" t="n"/>
      <c r="T22" s="36" t="n"/>
      <c r="U22" s="36" t="n"/>
      <c r="V22" s="36" t="n"/>
      <c r="W22" s="36" t="n"/>
      <c r="X22" s="36" t="n"/>
      <c r="Y22" s="36" t="n"/>
      <c r="Z22" s="36" t="n"/>
      <c r="AA22" s="36" t="n"/>
      <c r="AB22" s="36" t="n"/>
      <c r="AC22" s="36" t="n"/>
      <c r="AD22" s="36" t="n"/>
    </row>
    <row r="23" ht="22.5" customHeight="1">
      <c r="A23" s="37" t="n"/>
      <c r="B23" s="109" t="n"/>
      <c r="C23" s="343" t="inlineStr">
        <is>
          <t>[c] Convert [b] into foreign currency at the current spot exchange</t>
        </is>
      </c>
      <c r="D23" s="313" t="n"/>
      <c r="E23" s="314" t="n"/>
      <c r="F23" s="344">
        <f>F22/current_spot_price_payable</f>
        <v/>
      </c>
      <c r="G23" s="97" t="n"/>
      <c r="H23" s="97" t="n"/>
      <c r="I23" s="97" t="n"/>
      <c r="J23" s="97" t="n"/>
      <c r="K23" s="39" t="n"/>
      <c r="L23" s="36" t="n"/>
      <c r="M23" s="36" t="n"/>
      <c r="N23" s="36" t="n"/>
      <c r="O23" s="36" t="n"/>
      <c r="P23" s="36" t="n"/>
      <c r="Q23" s="36" t="n"/>
      <c r="R23" s="36" t="n"/>
      <c r="S23" s="36" t="n"/>
      <c r="T23" s="36" t="n"/>
      <c r="U23" s="36" t="n"/>
      <c r="V23" s="36" t="n"/>
      <c r="W23" s="36" t="n"/>
      <c r="X23" s="36" t="n"/>
      <c r="Y23" s="36" t="n"/>
      <c r="Z23" s="36" t="n"/>
      <c r="AA23" s="36" t="n"/>
      <c r="AB23" s="36" t="n"/>
      <c r="AC23" s="36" t="n"/>
      <c r="AD23" s="36" t="n"/>
    </row>
    <row r="24" ht="22.5" customHeight="1">
      <c r="A24" s="37" t="n"/>
      <c r="B24" s="109" t="n"/>
      <c r="C24" s="343" t="inlineStr">
        <is>
          <t>[d] Recieve in 1-year and make payment</t>
        </is>
      </c>
      <c r="D24" s="313" t="n"/>
      <c r="E24" s="314" t="n"/>
      <c r="F24" s="344">
        <f>F23*(1+rate_uk_1y_payable)</f>
        <v/>
      </c>
      <c r="G24" s="97" t="n"/>
      <c r="H24" s="97" t="n"/>
      <c r="I24" s="97" t="n"/>
      <c r="J24" s="97" t="n"/>
      <c r="K24" s="39" t="n"/>
      <c r="L24" s="36" t="n"/>
      <c r="M24" s="36" t="n"/>
      <c r="N24" s="36" t="n"/>
      <c r="O24" s="36" t="n"/>
      <c r="P24" s="36" t="n"/>
      <c r="Q24" s="36" t="n"/>
      <c r="R24" s="36" t="n"/>
      <c r="S24" s="36" t="n"/>
      <c r="T24" s="36" t="n"/>
      <c r="U24" s="36" t="n"/>
      <c r="V24" s="36" t="n"/>
      <c r="W24" s="36" t="n"/>
      <c r="X24" s="36" t="n"/>
      <c r="Y24" s="36" t="n"/>
      <c r="Z24" s="36" t="n"/>
      <c r="AA24" s="36" t="n"/>
      <c r="AB24" s="36" t="n"/>
      <c r="AC24" s="36" t="n"/>
      <c r="AD24" s="36" t="n"/>
    </row>
    <row r="25" ht="22.5" customHeight="1">
      <c r="A25" s="37" t="n"/>
      <c r="B25" s="109" t="n"/>
      <c r="C25" s="343" t="inlineStr">
        <is>
          <t>[e] Future Value of expense at the prevailing domestic interest rate</t>
        </is>
      </c>
      <c r="D25" s="313" t="n"/>
      <c r="E25" s="314" t="n"/>
      <c r="F25" s="346">
        <f>F22*(1+rate_us_1y_payable)</f>
        <v/>
      </c>
      <c r="G25" s="97" t="n"/>
      <c r="H25" s="313" t="n"/>
      <c r="I25" s="313" t="n"/>
      <c r="J25" s="345" t="n"/>
      <c r="K25" s="39" t="n"/>
      <c r="L25" s="36" t="n"/>
      <c r="M25" s="36" t="n"/>
      <c r="N25" s="36" t="n"/>
      <c r="O25" s="36" t="n"/>
      <c r="P25" s="36" t="n"/>
      <c r="Q25" s="36" t="n"/>
      <c r="R25" s="36" t="n"/>
      <c r="S25" s="36" t="n"/>
      <c r="T25" s="36" t="n"/>
      <c r="U25" s="36" t="n"/>
      <c r="V25" s="36" t="n"/>
      <c r="W25" s="36" t="n"/>
      <c r="X25" s="36" t="n"/>
      <c r="Y25" s="36" t="n"/>
      <c r="Z25" s="36" t="n"/>
      <c r="AA25" s="36" t="n"/>
      <c r="AB25" s="36" t="n"/>
      <c r="AC25" s="36" t="n"/>
      <c r="AD25" s="36" t="n"/>
    </row>
    <row r="26" ht="23" customHeight="1">
      <c r="A26" s="37" t="n"/>
      <c r="B26" s="109" t="n"/>
      <c r="C26" s="96" t="n"/>
      <c r="D26" s="107" t="n"/>
      <c r="E26" s="107" t="n"/>
      <c r="F26" s="338">
        <f>F25</f>
        <v/>
      </c>
      <c r="G26" s="339" t="inlineStr">
        <is>
          <t xml:space="preserve">&lt;-- LOCKED IN: in one year we will have this amount </t>
        </is>
      </c>
      <c r="H26" s="336" t="n"/>
      <c r="I26" s="336" t="n"/>
      <c r="J26" s="340" t="n"/>
      <c r="K26" s="39" t="n"/>
      <c r="L26" s="36" t="n"/>
      <c r="M26" s="36" t="n"/>
      <c r="N26" s="36" t="n"/>
      <c r="O26" s="36" t="n"/>
      <c r="P26" s="36" t="n"/>
      <c r="Q26" s="36" t="n"/>
      <c r="R26" s="36" t="n"/>
      <c r="S26" s="36" t="n"/>
      <c r="T26" s="36" t="n"/>
      <c r="U26" s="36" t="n"/>
      <c r="V26" s="36" t="n"/>
      <c r="W26" s="36" t="n"/>
      <c r="X26" s="36" t="n"/>
      <c r="Y26" s="36" t="n"/>
      <c r="Z26" s="36" t="n"/>
      <c r="AA26" s="36" t="n"/>
      <c r="AB26" s="36" t="n"/>
      <c r="AC26" s="36" t="n"/>
      <c r="AD26" s="36" t="n"/>
    </row>
    <row r="27" ht="22.5" customHeight="1">
      <c r="A27" s="37" t="n"/>
      <c r="B27" s="36" t="n"/>
      <c r="C27" s="90" t="n"/>
      <c r="D27" s="90" t="n"/>
      <c r="E27" s="90" t="n"/>
      <c r="F27" s="90" t="n"/>
      <c r="G27" s="341" t="n"/>
      <c r="H27" s="90" t="n"/>
      <c r="I27" s="90" t="n"/>
      <c r="J27" s="90" t="n"/>
      <c r="K27" s="36" t="n"/>
      <c r="L27" s="36" t="n"/>
      <c r="M27" s="36" t="n"/>
      <c r="N27" s="36" t="n"/>
      <c r="O27" s="36" t="n"/>
      <c r="P27" s="36" t="n"/>
      <c r="Q27" s="36" t="n"/>
      <c r="R27" s="36" t="n"/>
      <c r="S27" s="36" t="n"/>
      <c r="T27" s="36" t="n"/>
      <c r="U27" s="36" t="n"/>
      <c r="V27" s="36" t="n"/>
      <c r="W27" s="36" t="n"/>
      <c r="X27" s="36" t="n"/>
      <c r="Y27" s="36" t="n"/>
      <c r="Z27" s="36" t="n"/>
      <c r="AA27" s="36" t="n"/>
      <c r="AB27" s="36" t="n"/>
      <c r="AC27" s="36" t="n"/>
      <c r="AD27" s="36" t="n"/>
    </row>
    <row r="28" ht="23" customHeight="1">
      <c r="A28" s="37" t="n"/>
      <c r="B28" s="109" t="n"/>
      <c r="C28" s="342" t="inlineStr">
        <is>
          <t>3. Option Hedge</t>
        </is>
      </c>
      <c r="D28" s="333" t="n"/>
      <c r="E28" s="333" t="n"/>
      <c r="F28" s="333" t="n"/>
      <c r="G28" s="333" t="n"/>
      <c r="H28" s="333" t="n"/>
      <c r="I28" s="333" t="n"/>
      <c r="J28" s="334" t="n"/>
      <c r="K28" s="39" t="n"/>
      <c r="L28" s="36" t="n"/>
      <c r="M28" s="36" t="n"/>
      <c r="N28" s="36" t="n"/>
      <c r="O28" s="36" t="n"/>
      <c r="P28" s="36" t="n"/>
      <c r="Q28" s="36" t="n"/>
      <c r="R28" s="36" t="n"/>
      <c r="S28" s="36" t="n"/>
      <c r="T28" s="36" t="n"/>
      <c r="U28" s="36" t="n"/>
      <c r="V28" s="36" t="n"/>
      <c r="W28" s="36" t="n"/>
      <c r="X28" s="36" t="n"/>
      <c r="Y28" s="36" t="n"/>
      <c r="Z28" s="36" t="n"/>
      <c r="AA28" s="36" t="n"/>
      <c r="AB28" s="36" t="n"/>
      <c r="AC28" s="36" t="n"/>
      <c r="AD28" s="36" t="n"/>
    </row>
    <row r="29" ht="23" customHeight="1">
      <c r="A29" s="37" t="n"/>
      <c r="B29" s="109" t="n"/>
      <c r="C29" s="343" t="inlineStr">
        <is>
          <t>[a] Buy call</t>
        </is>
      </c>
      <c r="D29" s="313" t="n"/>
      <c r="E29" s="314" t="n"/>
      <c r="F29" s="346">
        <f>-call_price*contract_notional_value_payable</f>
        <v/>
      </c>
      <c r="G29" s="98" t="n"/>
      <c r="H29" s="36" t="n"/>
      <c r="I29" s="36" t="n"/>
      <c r="J29" s="97" t="n"/>
      <c r="K29" s="39" t="n"/>
      <c r="L29" s="36" t="n"/>
      <c r="M29" s="36" t="n"/>
      <c r="N29" s="36" t="n"/>
      <c r="O29" s="36" t="n"/>
      <c r="P29" s="36" t="n"/>
      <c r="Q29" s="36" t="n"/>
      <c r="R29" s="36" t="n"/>
      <c r="S29" s="36" t="n"/>
      <c r="T29" s="36" t="n"/>
      <c r="U29" s="36" t="n"/>
      <c r="V29" s="36" t="n"/>
      <c r="W29" s="36" t="n"/>
      <c r="X29" s="36" t="n"/>
      <c r="Y29" s="36" t="n"/>
      <c r="Z29" s="36" t="n"/>
      <c r="AA29" s="36" t="n"/>
      <c r="AB29" s="36" t="n"/>
      <c r="AC29" s="36" t="n"/>
      <c r="AD29" s="36" t="n"/>
    </row>
    <row r="30" ht="22.5" customHeight="1">
      <c r="A30" s="37" t="n"/>
      <c r="B30" s="109" t="n"/>
      <c r="C30" s="343" t="inlineStr">
        <is>
          <t>[b] Determine 1-year future value equivalent of [a]</t>
        </is>
      </c>
      <c r="D30" s="313" t="n"/>
      <c r="E30" s="314" t="n"/>
      <c r="F30" s="346">
        <f>F29*(1+rate_us_1y_payable)</f>
        <v/>
      </c>
      <c r="G30" s="98" t="n"/>
      <c r="H30" s="36" t="n"/>
      <c r="I30" s="36" t="n"/>
      <c r="J30" s="97" t="n"/>
      <c r="K30" s="39" t="n"/>
      <c r="L30" s="36" t="n"/>
      <c r="M30" s="36" t="n"/>
      <c r="N30" s="36" t="n"/>
      <c r="O30" s="36" t="n"/>
      <c r="P30" s="36" t="n"/>
      <c r="Q30" s="36" t="n"/>
      <c r="R30" s="36" t="n"/>
      <c r="S30" s="36" t="n"/>
      <c r="T30" s="36" t="n"/>
      <c r="U30" s="36" t="n"/>
      <c r="V30" s="36" t="n"/>
      <c r="W30" s="36" t="n"/>
      <c r="X30" s="36" t="n"/>
      <c r="Y30" s="36" t="n"/>
      <c r="Z30" s="36" t="n"/>
      <c r="AA30" s="36" t="n"/>
      <c r="AB30" s="36" t="n"/>
      <c r="AC30" s="36" t="n"/>
      <c r="AD30" s="36" t="n"/>
    </row>
    <row r="31" ht="23" customHeight="1">
      <c r="A31" s="37" t="n"/>
      <c r="B31" s="109" t="n"/>
      <c r="C31" s="96" t="n"/>
      <c r="D31" s="95" t="n"/>
      <c r="E31" s="95" t="n"/>
      <c r="F31" s="348">
        <f>MAX(G35:G47)</f>
        <v/>
      </c>
      <c r="G31" s="339" t="inlineStr">
        <is>
          <t>&lt;-- HIGHEST: variable amount depends on where GBP/USD spot ends up in 1 year</t>
        </is>
      </c>
      <c r="H31" s="336" t="n"/>
      <c r="I31" s="336" t="n"/>
      <c r="J31" s="340" t="n"/>
      <c r="K31" s="39" t="n"/>
      <c r="L31" s="36" t="n"/>
      <c r="M31" s="36" t="n"/>
      <c r="N31" s="36" t="n"/>
      <c r="O31" s="36" t="n"/>
      <c r="P31" s="36" t="n"/>
      <c r="Q31" s="36" t="n"/>
      <c r="R31" s="36" t="n"/>
      <c r="S31" s="36" t="n"/>
      <c r="T31" s="36" t="n"/>
      <c r="U31" s="36" t="n"/>
      <c r="V31" s="36" t="n"/>
      <c r="W31" s="36" t="n"/>
      <c r="X31" s="36" t="n"/>
      <c r="Y31" s="36" t="n"/>
      <c r="Z31" s="36" t="n"/>
      <c r="AA31" s="36" t="n"/>
      <c r="AB31" s="36" t="n"/>
      <c r="AC31" s="36" t="n"/>
      <c r="AD31" s="36" t="n"/>
    </row>
    <row r="32" ht="22.5" customHeight="1">
      <c r="A32" s="37" t="n"/>
      <c r="B32" s="36" t="n"/>
      <c r="C32" s="38" t="n"/>
      <c r="D32" s="38" t="n"/>
      <c r="E32" s="38" t="n"/>
      <c r="F32" s="38" t="n"/>
      <c r="G32" s="387" t="n"/>
      <c r="H32" s="38" t="n"/>
      <c r="I32" s="38" t="n"/>
      <c r="J32" s="38" t="n"/>
      <c r="K32" s="36" t="n"/>
      <c r="L32" s="36" t="n"/>
      <c r="M32" s="36" t="n"/>
      <c r="N32" s="36" t="n"/>
      <c r="O32" s="36" t="n"/>
      <c r="P32" s="36" t="n"/>
      <c r="Q32" s="36" t="n"/>
      <c r="R32" s="36" t="n"/>
      <c r="S32" s="36" t="n"/>
      <c r="T32" s="36" t="n"/>
      <c r="U32" s="36" t="n"/>
      <c r="V32" s="36" t="n"/>
      <c r="W32" s="36" t="n"/>
      <c r="X32" s="36" t="n"/>
      <c r="Y32" s="36" t="n"/>
      <c r="Z32" s="36" t="n"/>
      <c r="AA32" s="36" t="n"/>
      <c r="AB32" s="36" t="n"/>
      <c r="AC32" s="36" t="n"/>
      <c r="AD32" s="36" t="n"/>
    </row>
    <row r="33" ht="23" customHeight="1">
      <c r="A33" s="37" t="n"/>
      <c r="B33" s="109" t="n"/>
      <c r="C33" s="349" t="inlineStr">
        <is>
          <t>GBP/USD
Spot Exchange Rate
(scenarios in 1 year)</t>
        </is>
      </c>
      <c r="D33" s="350" t="inlineStr">
        <is>
          <t>In one year, we pay</t>
        </is>
      </c>
      <c r="E33" s="351" t="n"/>
      <c r="F33" s="351" t="n"/>
      <c r="G33" s="352" t="n"/>
      <c r="H33" s="353" t="inlineStr">
        <is>
          <t>Hedge Profit (Loss) vs. No Hedge</t>
        </is>
      </c>
      <c r="I33" s="351" t="n"/>
      <c r="J33" s="352" t="n"/>
      <c r="K33" s="350" t="inlineStr">
        <is>
          <t>Winner</t>
        </is>
      </c>
      <c r="L33" s="352" t="n"/>
      <c r="M33" s="39" t="n"/>
      <c r="N33" s="36" t="n"/>
      <c r="O33" s="36" t="n"/>
      <c r="P33" s="36" t="n"/>
      <c r="Q33" s="36" t="n"/>
      <c r="R33" s="36" t="n"/>
      <c r="S33" s="36" t="n"/>
      <c r="T33" s="36" t="n"/>
      <c r="U33" s="36" t="n"/>
      <c r="V33" s="36" t="n"/>
      <c r="W33" s="36" t="n"/>
      <c r="X33" s="36" t="n"/>
      <c r="Y33" s="36" t="n"/>
      <c r="Z33" s="36" t="n"/>
      <c r="AA33" s="36" t="n"/>
      <c r="AB33" s="36" t="n"/>
      <c r="AC33" s="36" t="n"/>
      <c r="AD33" s="36" t="n"/>
    </row>
    <row r="34" ht="23.5" customHeight="1" thickBot="1">
      <c r="A34" s="37" t="n"/>
      <c r="B34" s="109" t="n"/>
      <c r="C34" s="354" t="n"/>
      <c r="D34" s="75" t="inlineStr">
        <is>
          <t>0. No Hedge</t>
        </is>
      </c>
      <c r="E34" s="81" t="inlineStr">
        <is>
          <t>1. Forward Hedge</t>
        </is>
      </c>
      <c r="F34" s="80" t="inlineStr">
        <is>
          <t>2. Money Market Hedge</t>
        </is>
      </c>
      <c r="G34" s="355" t="inlineStr">
        <is>
          <t>3. Option Hedge</t>
        </is>
      </c>
      <c r="H34" s="356" t="inlineStr">
        <is>
          <t>1. Forward Hedge
(F - St) x Notional Value</t>
        </is>
      </c>
      <c r="I34" s="77" t="inlineStr">
        <is>
          <t>2. Money Market Hedge</t>
        </is>
      </c>
      <c r="J34" s="357" t="inlineStr">
        <is>
          <t>3. Option Hedge</t>
        </is>
      </c>
      <c r="K34" s="75" t="inlineStr">
        <is>
          <t>of Hedge / No Hedge</t>
        </is>
      </c>
      <c r="L34" s="74" t="inlineStr">
        <is>
          <t>of Hedges</t>
        </is>
      </c>
      <c r="M34" s="39" t="n"/>
      <c r="N34" s="36" t="n"/>
      <c r="O34" s="36" t="n"/>
      <c r="P34" s="36" t="n"/>
      <c r="Q34" s="36" t="n"/>
      <c r="R34" s="36" t="n"/>
      <c r="S34" s="36" t="n"/>
      <c r="T34" s="36" t="n"/>
      <c r="U34" s="36" t="n"/>
      <c r="V34" s="36" t="n"/>
      <c r="W34" s="36" t="n"/>
      <c r="X34" s="36" t="n"/>
      <c r="Y34" s="36" t="n"/>
      <c r="Z34" s="36" t="n"/>
      <c r="AA34" s="36" t="n"/>
      <c r="AB34" s="36" t="n"/>
      <c r="AC34" s="36" t="n"/>
      <c r="AD34" s="36" t="n"/>
    </row>
    <row r="35" ht="22.5" customHeight="1">
      <c r="A35" s="51" t="n"/>
      <c r="B35" s="358" t="inlineStr">
        <is>
          <t>Future Spot Price</t>
        </is>
      </c>
      <c r="C35" s="359">
        <f>C36-0.05</f>
        <v/>
      </c>
      <c r="D35" s="388">
        <f>future_spot_price_payable*contract_notional_value_payable</f>
        <v/>
      </c>
      <c r="E35" s="389">
        <f>$D35+(forward_price_payable-future_spot_price_payable)*contract_notional_value_payable</f>
        <v/>
      </c>
      <c r="F35" s="390">
        <f>$F$26</f>
        <v/>
      </c>
      <c r="G35" s="391">
        <f>$D35-J35</f>
        <v/>
      </c>
      <c r="H35" s="388">
        <f>(forward_price_payable-future_spot_price_payable)*contract_notional_value_payable</f>
        <v/>
      </c>
      <c r="I35" s="389">
        <f>$F$26-D35</f>
        <v/>
      </c>
      <c r="J35" s="392">
        <f>F$30+MAX(0,(future_spot_price_payable-call_strike)*contract_notional_value_payable)</f>
        <v/>
      </c>
      <c r="K35" s="393">
        <f>IF(E35= MIN(D35,E35,F35,G35),$E$34,IF(F35= MIN(D35,E35,F35,G35),$F$34,IF(G35= MIN(D35,E35,F35,G35),$G$34,$D$34)))</f>
        <v/>
      </c>
      <c r="L35" s="394">
        <f>IF(E35= MIN(E35,F35,G35),$E$34,IF(F35= MIN(E35,F35,G35),$F$34,$G$34))</f>
        <v/>
      </c>
      <c r="M35" s="367" t="inlineStr">
        <is>
          <t>&lt;-- Better (GBP depreciates)</t>
        </is>
      </c>
      <c r="N35" s="36" t="n"/>
      <c r="O35" s="36" t="n"/>
      <c r="P35" s="36" t="n"/>
      <c r="Q35" s="36" t="n"/>
      <c r="R35" s="36" t="n"/>
      <c r="S35" s="36" t="n"/>
      <c r="T35" s="36" t="n"/>
      <c r="U35" s="36" t="n"/>
      <c r="V35" s="36" t="n"/>
      <c r="W35" s="36" t="n"/>
      <c r="X35" s="36" t="n"/>
      <c r="Y35" s="36" t="n"/>
      <c r="Z35" s="36" t="n"/>
      <c r="AA35" s="36" t="n"/>
      <c r="AB35" s="36" t="n"/>
      <c r="AC35" s="36" t="n"/>
      <c r="AD35" s="36" t="n"/>
    </row>
    <row r="36" ht="22.5" customHeight="1">
      <c r="A36" s="51" t="n"/>
      <c r="B36" s="368" t="n"/>
      <c r="C36" s="369">
        <f>C37-0.05</f>
        <v/>
      </c>
      <c r="D36" s="395">
        <f>future_spot_price_payable*contract_notional_value_payable</f>
        <v/>
      </c>
      <c r="E36" s="346">
        <f>$D36+(forward_price_payable-future_spot_price_payable)*contract_notional_value_payable</f>
        <v/>
      </c>
      <c r="F36" s="396">
        <f>$F$26</f>
        <v/>
      </c>
      <c r="G36" s="397">
        <f>$D36-J36</f>
        <v/>
      </c>
      <c r="H36" s="395">
        <f>(forward_price_payable-future_spot_price_payable)*contract_notional_value_payable</f>
        <v/>
      </c>
      <c r="I36" s="346">
        <f>$F$26-D36</f>
        <v/>
      </c>
      <c r="J36" s="398">
        <f>F$30+MAX(0,(future_spot_price_payable-call_strike)*contract_notional_value_payable)</f>
        <v/>
      </c>
      <c r="K36" s="399">
        <f>IF(E36= MIN(D36,E36,F36,G36),$E$34,IF(F36= MIN(D36,E36,F36,G36),$F$34,IF(G36= MIN(D36,E36,F36,G36),$G$34,$D$34)))</f>
        <v/>
      </c>
      <c r="L36" s="377">
        <f>IF(E36= MIN(E36,F36,G36),$E$34,IF(F36= MIN(E36,F36,G36),$F$34,$G$34))</f>
        <v/>
      </c>
      <c r="M36" s="39" t="n"/>
      <c r="N36" s="36" t="n"/>
      <c r="O36" s="36" t="n"/>
      <c r="P36" s="36" t="n"/>
      <c r="Q36" s="36" t="n"/>
      <c r="R36" s="36" t="n"/>
      <c r="S36" s="36" t="n"/>
      <c r="T36" s="36" t="n"/>
      <c r="U36" s="36" t="n"/>
      <c r="V36" s="36" t="n"/>
      <c r="W36" s="36" t="n"/>
      <c r="X36" s="36" t="n"/>
      <c r="Y36" s="36" t="n"/>
      <c r="Z36" s="36" t="n"/>
      <c r="AA36" s="36" t="n"/>
      <c r="AB36" s="36" t="n"/>
      <c r="AC36" s="36" t="n"/>
      <c r="AD36" s="36" t="n"/>
    </row>
    <row r="37" ht="22.5" customHeight="1">
      <c r="A37" s="51" t="n"/>
      <c r="B37" s="368" t="n"/>
      <c r="C37" s="369">
        <f>C38-0.05</f>
        <v/>
      </c>
      <c r="D37" s="395">
        <f>future_spot_price_payable*contract_notional_value_payable</f>
        <v/>
      </c>
      <c r="E37" s="346">
        <f>$D37+(forward_price_payable-future_spot_price_payable)*contract_notional_value_payable</f>
        <v/>
      </c>
      <c r="F37" s="396">
        <f>$F$26</f>
        <v/>
      </c>
      <c r="G37" s="397">
        <f>$D37-J37</f>
        <v/>
      </c>
      <c r="H37" s="395">
        <f>(forward_price_payable-future_spot_price_payable)*contract_notional_value_payable</f>
        <v/>
      </c>
      <c r="I37" s="346">
        <f>$F$26-D37</f>
        <v/>
      </c>
      <c r="J37" s="398">
        <f>F$30+MAX(0,(future_spot_price_payable-call_strike)*contract_notional_value_payable)</f>
        <v/>
      </c>
      <c r="K37" s="399">
        <f>IF(E37= MIN(D37,E37,F37,G37),$E$34,IF(F37= MIN(D37,E37,F37,G37),$F$34,IF(G37= MIN(D37,E37,F37,G37),$G$34,$D$34)))</f>
        <v/>
      </c>
      <c r="L37" s="377">
        <f>IF(E37= MIN(E37,F37,G37),$E$34,IF(F37= MIN(E37,F37,G37),$F$34,$G$34))</f>
        <v/>
      </c>
      <c r="M37" s="39" t="n"/>
      <c r="N37" s="36" t="n"/>
      <c r="O37" s="36" t="n"/>
      <c r="P37" s="36" t="n"/>
      <c r="Q37" s="36" t="n"/>
      <c r="R37" s="36" t="n"/>
      <c r="S37" s="36" t="n"/>
      <c r="T37" s="36" t="n"/>
      <c r="U37" s="36" t="n"/>
      <c r="V37" s="36" t="n"/>
      <c r="W37" s="36" t="n"/>
      <c r="X37" s="36" t="n"/>
      <c r="Y37" s="36" t="n"/>
      <c r="Z37" s="36" t="n"/>
      <c r="AA37" s="36" t="n"/>
      <c r="AB37" s="36" t="n"/>
      <c r="AC37" s="36" t="n"/>
      <c r="AD37" s="36" t="n"/>
    </row>
    <row r="38" ht="22.5" customHeight="1">
      <c r="A38" s="51" t="n"/>
      <c r="B38" s="368" t="n"/>
      <c r="C38" s="369">
        <f>C39-0.05</f>
        <v/>
      </c>
      <c r="D38" s="395">
        <f>future_spot_price_payable*contract_notional_value_payable</f>
        <v/>
      </c>
      <c r="E38" s="346">
        <f>$D38+(forward_price_payable-future_spot_price_payable)*contract_notional_value_payable</f>
        <v/>
      </c>
      <c r="F38" s="396">
        <f>$F$26</f>
        <v/>
      </c>
      <c r="G38" s="397">
        <f>$D38-J38</f>
        <v/>
      </c>
      <c r="H38" s="395">
        <f>(forward_price_payable-future_spot_price_payable)*contract_notional_value_payable</f>
        <v/>
      </c>
      <c r="I38" s="346">
        <f>$F$26-D38</f>
        <v/>
      </c>
      <c r="J38" s="398">
        <f>F$30+MAX(0,(future_spot_price_payable-call_strike)*contract_notional_value_payable)</f>
        <v/>
      </c>
      <c r="K38" s="399">
        <f>IF(E38= MIN(D38,E38,F38,G38),$E$34,IF(F38= MIN(D38,E38,F38,G38),$F$34,IF(G38= MIN(D38,E38,F38,G38),$G$34,$D$34)))</f>
        <v/>
      </c>
      <c r="L38" s="377">
        <f>IF(E38= MIN(E38,F38,G38),$E$34,IF(F38= MIN(E38,F38,G38),$F$34,$G$34))</f>
        <v/>
      </c>
      <c r="M38" s="39" t="n"/>
      <c r="N38" s="36" t="n"/>
      <c r="O38" s="36" t="n"/>
      <c r="P38" s="36" t="n"/>
      <c r="Q38" s="36" t="n"/>
      <c r="R38" s="36" t="n"/>
      <c r="S38" s="36" t="n"/>
      <c r="T38" s="36" t="n"/>
      <c r="U38" s="36" t="n"/>
      <c r="V38" s="36" t="n"/>
      <c r="W38" s="36" t="n"/>
      <c r="X38" s="36" t="n"/>
      <c r="Y38" s="36" t="n"/>
      <c r="Z38" s="36" t="n"/>
      <c r="AA38" s="36" t="n"/>
      <c r="AB38" s="36" t="n"/>
      <c r="AC38" s="36" t="n"/>
      <c r="AD38" s="36" t="n"/>
    </row>
    <row r="39" ht="22.5" customHeight="1">
      <c r="A39" s="51" t="n"/>
      <c r="B39" s="368" t="n"/>
      <c r="C39" s="369">
        <f>C40-0.05</f>
        <v/>
      </c>
      <c r="D39" s="395">
        <f>future_spot_price_payable*contract_notional_value_payable</f>
        <v/>
      </c>
      <c r="E39" s="346">
        <f>$D39+(forward_price_payable-future_spot_price_payable)*contract_notional_value_payable</f>
        <v/>
      </c>
      <c r="F39" s="396">
        <f>$F$26</f>
        <v/>
      </c>
      <c r="G39" s="397">
        <f>$D39-J39</f>
        <v/>
      </c>
      <c r="H39" s="395">
        <f>(forward_price_payable-future_spot_price_payable)*contract_notional_value_payable</f>
        <v/>
      </c>
      <c r="I39" s="346">
        <f>$F$26-D39</f>
        <v/>
      </c>
      <c r="J39" s="398">
        <f>F$30+MAX(0,(future_spot_price_payable-call_strike)*contract_notional_value_payable)</f>
        <v/>
      </c>
      <c r="K39" s="399">
        <f>IF(E39= MIN(D39,E39,F39,G39),$E$34,IF(F39= MIN(D39,E39,F39,G39),$F$34,IF(G39= MIN(D39,E39,F39,G39),$G$34,$D$34)))</f>
        <v/>
      </c>
      <c r="L39" s="377">
        <f>IF(E39= MIN(E39,F39,G39),$E$34,IF(F39= MIN(E39,F39,G39),$F$34,$G$34))</f>
        <v/>
      </c>
      <c r="M39" s="39" t="n"/>
      <c r="N39" s="36" t="n"/>
      <c r="O39" s="36" t="n"/>
      <c r="P39" s="36" t="n"/>
      <c r="Q39" s="36" t="n"/>
      <c r="R39" s="36" t="n"/>
      <c r="S39" s="36" t="n"/>
      <c r="T39" s="36" t="n"/>
      <c r="U39" s="36" t="n"/>
      <c r="V39" s="36" t="n"/>
      <c r="W39" s="36" t="n"/>
      <c r="X39" s="36" t="n"/>
      <c r="Y39" s="36" t="n"/>
      <c r="Z39" s="36" t="n"/>
      <c r="AA39" s="36" t="n"/>
      <c r="AB39" s="36" t="n"/>
      <c r="AC39" s="36" t="n"/>
      <c r="AD39" s="36" t="n"/>
    </row>
    <row r="40" ht="22.5" customHeight="1">
      <c r="A40" s="51" t="n"/>
      <c r="B40" s="368" t="n"/>
      <c r="C40" s="369">
        <f>C41-0.05</f>
        <v/>
      </c>
      <c r="D40" s="395">
        <f>future_spot_price_payable*contract_notional_value_payable</f>
        <v/>
      </c>
      <c r="E40" s="346">
        <f>$D40+(forward_price_payable-future_spot_price_payable)*contract_notional_value_payable</f>
        <v/>
      </c>
      <c r="F40" s="396">
        <f>$F$26</f>
        <v/>
      </c>
      <c r="G40" s="397">
        <f>$D40-J40</f>
        <v/>
      </c>
      <c r="H40" s="395">
        <f>(forward_price_payable-future_spot_price_payable)*contract_notional_value_payable</f>
        <v/>
      </c>
      <c r="I40" s="346">
        <f>$F$26-D40</f>
        <v/>
      </c>
      <c r="J40" s="398">
        <f>F$30+MAX(0,(future_spot_price_payable-call_strike)*contract_notional_value_payable)</f>
        <v/>
      </c>
      <c r="K40" s="399">
        <f>IF(E40= MIN(D40,E40,F40,G40),$E$34,IF(F40= MIN(D40,E40,F40,G40),$F$34,IF(G40= MIN(D40,E40,F40,G40),$G$34,$D$34)))</f>
        <v/>
      </c>
      <c r="L40" s="375">
        <f>IF(E40= MIN(E40,F40,G40),$E$34,IF(F40= MIN(E40,F40,G40),$F$34,$G$34))</f>
        <v/>
      </c>
      <c r="M40" s="39" t="n"/>
      <c r="N40" s="36" t="n"/>
      <c r="O40" s="36" t="n"/>
      <c r="P40" s="36" t="n"/>
      <c r="Q40" s="36" t="n"/>
      <c r="R40" s="36" t="n"/>
      <c r="S40" s="36" t="n"/>
      <c r="T40" s="36" t="n"/>
      <c r="U40" s="36" t="n"/>
      <c r="V40" s="36" t="n"/>
      <c r="W40" s="36" t="n"/>
      <c r="X40" s="36" t="n"/>
      <c r="Y40" s="36" t="n"/>
      <c r="Z40" s="36" t="n"/>
      <c r="AA40" s="36" t="n"/>
      <c r="AB40" s="36" t="n"/>
      <c r="AC40" s="36" t="n"/>
      <c r="AD40" s="36" t="n"/>
    </row>
    <row r="41" ht="22.5" customHeight="1">
      <c r="A41" s="51" t="n"/>
      <c r="B41" s="368" t="n"/>
      <c r="C41" s="369">
        <f>F7</f>
        <v/>
      </c>
      <c r="D41" s="395">
        <f>future_spot_price_payable*contract_notional_value_payable</f>
        <v/>
      </c>
      <c r="E41" s="346">
        <f>$D41+(forward_price_payable-future_spot_price_payable)*contract_notional_value_payable</f>
        <v/>
      </c>
      <c r="F41" s="396">
        <f>$F$26</f>
        <v/>
      </c>
      <c r="G41" s="397">
        <f>$D41-J41</f>
        <v/>
      </c>
      <c r="H41" s="395">
        <f>(forward_price_payable-future_spot_price_payable)*contract_notional_value_payable</f>
        <v/>
      </c>
      <c r="I41" s="346">
        <f>$F$26-D41</f>
        <v/>
      </c>
      <c r="J41" s="398">
        <f>F$30+MAX(0,(future_spot_price_payable-call_strike)*contract_notional_value_payable)</f>
        <v/>
      </c>
      <c r="K41" s="399">
        <f>IF(E41= MIN(D41,E41,F41,G41),$E$34,IF(F41= MIN(D41,E41,F41,G41),$F$34,IF(G41= MIN(D41,E41,F41,G41),$G$34,$D$34)))</f>
        <v/>
      </c>
      <c r="L41" s="375">
        <f>IF(E41= MIN(E41,F41,G41),$E$34,IF(F41= MIN(E41,F41,G41),$F$34,$G$34))</f>
        <v/>
      </c>
      <c r="M41" s="367" t="inlineStr">
        <is>
          <t>&lt;-- baseline</t>
        </is>
      </c>
      <c r="N41" s="36" t="n"/>
      <c r="O41" s="36" t="n"/>
      <c r="P41" s="36" t="n"/>
      <c r="Q41" s="36" t="n"/>
      <c r="R41" s="36" t="n"/>
      <c r="S41" s="36" t="n"/>
      <c r="T41" s="36" t="n"/>
      <c r="U41" s="36" t="n"/>
      <c r="V41" s="36" t="n"/>
      <c r="W41" s="36" t="n"/>
      <c r="X41" s="36" t="n"/>
      <c r="Y41" s="36" t="n"/>
      <c r="Z41" s="36" t="n"/>
      <c r="AA41" s="36" t="n"/>
      <c r="AB41" s="36" t="n"/>
      <c r="AC41" s="36" t="n"/>
      <c r="AD41" s="36" t="n"/>
    </row>
    <row r="42" ht="22.5" customHeight="1">
      <c r="A42" s="51" t="n"/>
      <c r="B42" s="368" t="n"/>
      <c r="C42" s="369">
        <f>C41+0.05</f>
        <v/>
      </c>
      <c r="D42" s="395">
        <f>future_spot_price_payable*contract_notional_value_payable</f>
        <v/>
      </c>
      <c r="E42" s="346">
        <f>$D42+(forward_price_payable-future_spot_price_payable)*contract_notional_value_payable</f>
        <v/>
      </c>
      <c r="F42" s="396">
        <f>$F$26</f>
        <v/>
      </c>
      <c r="G42" s="397">
        <f>$D42-J42</f>
        <v/>
      </c>
      <c r="H42" s="395">
        <f>(forward_price_payable-future_spot_price_payable)*contract_notional_value_payable</f>
        <v/>
      </c>
      <c r="I42" s="346">
        <f>$F$26-D42</f>
        <v/>
      </c>
      <c r="J42" s="398">
        <f>F$30+MAX(0,(future_spot_price_payable-call_strike)*contract_notional_value_payable)</f>
        <v/>
      </c>
      <c r="K42" s="399">
        <f>IF(E42= MIN(D42,E42,F42,G42),$E$34,IF(F42= MIN(D42,E42,F42,G42),$F$34,IF(G42= MIN(D42,E42,F42,G42),$G$34,$D$34)))</f>
        <v/>
      </c>
      <c r="L42" s="375">
        <f>IF(E42= MIN(E42,F42,G42),$E$34,IF(F42= MIN(E42,F42,G42),$F$34,$G$34))</f>
        <v/>
      </c>
      <c r="M42" s="39" t="n"/>
      <c r="N42" s="36" t="n"/>
      <c r="O42" s="36" t="n"/>
      <c r="P42" s="36" t="n"/>
      <c r="Q42" s="36" t="n"/>
      <c r="R42" s="36" t="n"/>
      <c r="S42" s="36" t="n"/>
      <c r="T42" s="36" t="n"/>
      <c r="U42" s="36" t="n"/>
      <c r="V42" s="36" t="n"/>
      <c r="W42" s="36" t="n"/>
      <c r="X42" s="36" t="n"/>
      <c r="Y42" s="36" t="n"/>
      <c r="Z42" s="36" t="n"/>
      <c r="AA42" s="36" t="n"/>
      <c r="AB42" s="36" t="n"/>
      <c r="AC42" s="36" t="n"/>
      <c r="AD42" s="36" t="n"/>
    </row>
    <row r="43" ht="22.5" customHeight="1">
      <c r="A43" s="51" t="n"/>
      <c r="B43" s="368" t="n"/>
      <c r="C43" s="369">
        <f>C42+0.05</f>
        <v/>
      </c>
      <c r="D43" s="395">
        <f>future_spot_price_payable*contract_notional_value_payable</f>
        <v/>
      </c>
      <c r="E43" s="346">
        <f>$D43+(forward_price_payable-future_spot_price_payable)*contract_notional_value_payable</f>
        <v/>
      </c>
      <c r="F43" s="396">
        <f>$F$26</f>
        <v/>
      </c>
      <c r="G43" s="397">
        <f>$D43-J43</f>
        <v/>
      </c>
      <c r="H43" s="395">
        <f>(forward_price_payable-future_spot_price_payable)*contract_notional_value_payable</f>
        <v/>
      </c>
      <c r="I43" s="346">
        <f>$F$26-D43</f>
        <v/>
      </c>
      <c r="J43" s="398">
        <f>F$30+MAX(0,(future_spot_price_payable-call_strike)*contract_notional_value_payable)</f>
        <v/>
      </c>
      <c r="K43" s="399">
        <f>IF(E43= MIN(D43,E43,F43,G43),$E$34,IF(F43= MIN(D43,E43,F43,G43),$F$34,IF(G43= MIN(D43,E43,F43,G43),$G$34,$D$34)))</f>
        <v/>
      </c>
      <c r="L43" s="375">
        <f>IF(E43= MIN(E43,F43,G43),$E$34,IF(F43= MIN(E43,F43,G43),$F$34,$G$34))</f>
        <v/>
      </c>
      <c r="M43" s="39" t="n"/>
      <c r="N43" s="36" t="n"/>
      <c r="O43" s="36" t="n"/>
      <c r="P43" s="36" t="n"/>
      <c r="Q43" s="36" t="n"/>
      <c r="R43" s="36" t="n"/>
      <c r="S43" s="36" t="n"/>
      <c r="T43" s="36" t="n"/>
      <c r="U43" s="36" t="n"/>
      <c r="V43" s="36" t="n"/>
      <c r="W43" s="36" t="n"/>
      <c r="X43" s="36" t="n"/>
      <c r="Y43" s="36" t="n"/>
      <c r="Z43" s="36" t="n"/>
      <c r="AA43" s="36" t="n"/>
      <c r="AB43" s="36" t="n"/>
      <c r="AC43" s="36" t="n"/>
      <c r="AD43" s="36" t="n"/>
    </row>
    <row r="44" ht="22.5" customHeight="1">
      <c r="A44" s="51" t="n"/>
      <c r="B44" s="368" t="n"/>
      <c r="C44" s="369">
        <f>C43+0.05</f>
        <v/>
      </c>
      <c r="D44" s="395">
        <f>future_spot_price_payable*contract_notional_value_payable</f>
        <v/>
      </c>
      <c r="E44" s="346">
        <f>$D44+(forward_price_payable-future_spot_price_payable)*contract_notional_value_payable</f>
        <v/>
      </c>
      <c r="F44" s="396">
        <f>$F$26</f>
        <v/>
      </c>
      <c r="G44" s="397">
        <f>$D44-J44</f>
        <v/>
      </c>
      <c r="H44" s="395">
        <f>(forward_price_payable-future_spot_price_payable)*contract_notional_value_payable</f>
        <v/>
      </c>
      <c r="I44" s="346">
        <f>$F$26-D44</f>
        <v/>
      </c>
      <c r="J44" s="398">
        <f>F$30+MAX(0,(future_spot_price_payable-call_strike)*contract_notional_value_payable)</f>
        <v/>
      </c>
      <c r="K44" s="399">
        <f>IF(E44= MIN(D44,E44,F44,G44),$E$34,IF(F44= MIN(D44,E44,F44,G44),$F$34,IF(G44= MIN(D44,E44,F44,G44),$G$34,$D$34)))</f>
        <v/>
      </c>
      <c r="L44" s="377">
        <f>IF(E44= MIN(E44,F44,G44),$E$34,IF(F44= MIN(E44,F44,G44),$F$34,$G$34))</f>
        <v/>
      </c>
      <c r="M44" s="39" t="n"/>
      <c r="N44" s="36" t="n"/>
      <c r="O44" s="36" t="n"/>
      <c r="P44" s="36" t="n"/>
      <c r="Q44" s="36" t="n"/>
      <c r="R44" s="36" t="n"/>
      <c r="S44" s="36" t="n"/>
      <c r="T44" s="36" t="n"/>
      <c r="U44" s="36" t="n"/>
      <c r="V44" s="36" t="n"/>
      <c r="W44" s="36" t="n"/>
      <c r="X44" s="36" t="n"/>
      <c r="Y44" s="36" t="n"/>
      <c r="Z44" s="36" t="n"/>
      <c r="AA44" s="36" t="n"/>
      <c r="AB44" s="36" t="n"/>
      <c r="AC44" s="36" t="n"/>
      <c r="AD44" s="36" t="n"/>
    </row>
    <row r="45" ht="22.5" customHeight="1">
      <c r="A45" s="51" t="n"/>
      <c r="B45" s="368" t="n"/>
      <c r="C45" s="369">
        <f>C44+0.05</f>
        <v/>
      </c>
      <c r="D45" s="395">
        <f>future_spot_price_payable*contract_notional_value_payable</f>
        <v/>
      </c>
      <c r="E45" s="346">
        <f>$D45+(forward_price_payable-future_spot_price_payable)*contract_notional_value_payable</f>
        <v/>
      </c>
      <c r="F45" s="396">
        <f>$F$26</f>
        <v/>
      </c>
      <c r="G45" s="397">
        <f>$D45-J45</f>
        <v/>
      </c>
      <c r="H45" s="395">
        <f>(forward_price_payable-future_spot_price_payable)*contract_notional_value_payable</f>
        <v/>
      </c>
      <c r="I45" s="346">
        <f>$F$26-D45</f>
        <v/>
      </c>
      <c r="J45" s="398">
        <f>F$30+MAX(0,(future_spot_price_payable-call_strike)*contract_notional_value_payable)</f>
        <v/>
      </c>
      <c r="K45" s="399">
        <f>IF(E45= MIN(D45,E45,F45,G45),$E$34,IF(F45= MIN(D45,E45,F45,G45),$F$34,IF(G45= MIN(D45,E45,F45,G45),$G$34,$D$34)))</f>
        <v/>
      </c>
      <c r="L45" s="377">
        <f>IF(E45= MIN(E45,F45,G45),$E$34,IF(F45= MIN(E45,F45,G45),$F$34,$G$34))</f>
        <v/>
      </c>
      <c r="M45" s="39" t="n"/>
      <c r="N45" s="36" t="n"/>
      <c r="O45" s="36" t="n"/>
      <c r="P45" s="36" t="n"/>
      <c r="Q45" s="36" t="n"/>
      <c r="R45" s="36" t="n"/>
      <c r="S45" s="36" t="n"/>
      <c r="T45" s="36" t="n"/>
      <c r="U45" s="36" t="n"/>
      <c r="V45" s="36" t="n"/>
      <c r="W45" s="36" t="n"/>
      <c r="X45" s="36" t="n"/>
      <c r="Y45" s="36" t="n"/>
      <c r="Z45" s="36" t="n"/>
      <c r="AA45" s="36" t="n"/>
      <c r="AB45" s="36" t="n"/>
      <c r="AC45" s="36" t="n"/>
      <c r="AD45" s="36" t="n"/>
    </row>
    <row r="46" ht="22.5" customHeight="1">
      <c r="A46" s="51" t="n"/>
      <c r="B46" s="368" t="n"/>
      <c r="C46" s="369">
        <f>C45+0.05</f>
        <v/>
      </c>
      <c r="D46" s="395">
        <f>future_spot_price_payable*contract_notional_value_payable</f>
        <v/>
      </c>
      <c r="E46" s="346">
        <f>$D46+(forward_price_payable-future_spot_price_payable)*contract_notional_value_payable</f>
        <v/>
      </c>
      <c r="F46" s="396">
        <f>$F$26</f>
        <v/>
      </c>
      <c r="G46" s="397">
        <f>$D46-J46</f>
        <v/>
      </c>
      <c r="H46" s="395">
        <f>(forward_price_payable-future_spot_price_payable)*contract_notional_value_payable</f>
        <v/>
      </c>
      <c r="I46" s="346">
        <f>$F$26-D46</f>
        <v/>
      </c>
      <c r="J46" s="398">
        <f>F$30+MAX(0,(future_spot_price_payable-call_strike)*contract_notional_value_payable)</f>
        <v/>
      </c>
      <c r="K46" s="399">
        <f>IF(E46= MIN(D46,E46,F46,G46),$E$34,IF(F46= MIN(D46,E46,F46,G46),$F$34,IF(G46= MIN(D46,E46,F46,G46),$G$34,$D$34)))</f>
        <v/>
      </c>
      <c r="L46" s="377">
        <f>IF(E46= MIN(E46,F46,G46),$E$34,IF(F46= MIN(E46,F46,G46),$F$34,$G$34))</f>
        <v/>
      </c>
      <c r="M46" s="39" t="n"/>
      <c r="N46" s="36" t="n"/>
      <c r="O46" s="36" t="n"/>
      <c r="P46" s="36" t="n"/>
      <c r="Q46" s="36" t="n"/>
      <c r="R46" s="36" t="n"/>
      <c r="S46" s="36" t="n"/>
      <c r="T46" s="36" t="n"/>
      <c r="U46" s="36" t="n"/>
      <c r="V46" s="36" t="n"/>
      <c r="W46" s="36" t="n"/>
      <c r="X46" s="36" t="n"/>
      <c r="Y46" s="36" t="n"/>
      <c r="Z46" s="36" t="n"/>
      <c r="AA46" s="36" t="n"/>
      <c r="AB46" s="36" t="n"/>
      <c r="AC46" s="36" t="n"/>
      <c r="AD46" s="36" t="n"/>
    </row>
    <row r="47" ht="23" customHeight="1" thickBot="1">
      <c r="A47" s="51" t="n"/>
      <c r="B47" s="378" t="n"/>
      <c r="C47" s="379">
        <f>C46+0.05</f>
        <v/>
      </c>
      <c r="D47" s="400">
        <f>future_spot_price_payable*contract_notional_value_payable</f>
        <v/>
      </c>
      <c r="E47" s="401">
        <f>$D47+(forward_price_payable-future_spot_price_payable)*contract_notional_value_payable</f>
        <v/>
      </c>
      <c r="F47" s="402">
        <f>$F$26</f>
        <v/>
      </c>
      <c r="G47" s="403">
        <f>$D47-J47</f>
        <v/>
      </c>
      <c r="H47" s="400">
        <f>(forward_price_payable-future_spot_price_payable)*contract_notional_value_payable</f>
        <v/>
      </c>
      <c r="I47" s="401">
        <f>$F$26-D47</f>
        <v/>
      </c>
      <c r="J47" s="404">
        <f>F$30+MAX(0,(future_spot_price_payable-call_strike)*contract_notional_value_payable)</f>
        <v/>
      </c>
      <c r="K47" s="405">
        <f>IF(E47= MIN(D47,E47,F47,G47),$E$34,IF(F47= MIN(D47,E47,F47,G47),$F$34,IF(G47= MIN(D47,E47,F47,G47),$G$34,$D$34)))</f>
        <v/>
      </c>
      <c r="L47" s="385">
        <f>IF(E47= MIN(E47,F47,G47),$E$34,IF(F47= MIN(E47,F47,G47),$F$34,$G$34))</f>
        <v/>
      </c>
      <c r="M47" s="367" t="inlineStr">
        <is>
          <t>&lt;-- Worse (GBP appreciates)</t>
        </is>
      </c>
      <c r="N47" s="36" t="n"/>
      <c r="O47" s="36" t="n"/>
      <c r="P47" s="36" t="n"/>
      <c r="Q47" s="36" t="n"/>
      <c r="R47" s="36" t="n"/>
      <c r="S47" s="36" t="n"/>
      <c r="T47" s="36" t="n"/>
      <c r="U47" s="36" t="n"/>
      <c r="V47" s="36" t="n"/>
      <c r="W47" s="36" t="n"/>
      <c r="X47" s="36" t="n"/>
      <c r="Y47" s="36" t="n"/>
      <c r="Z47" s="36" t="n"/>
      <c r="AA47" s="36" t="n"/>
      <c r="AB47" s="36" t="n"/>
      <c r="AC47" s="36" t="n"/>
      <c r="AD47" s="36" t="n"/>
    </row>
    <row r="48" ht="22.5" customHeight="1">
      <c r="A48" s="37" t="n"/>
      <c r="B48" s="36" t="n"/>
      <c r="C48" s="38" t="n"/>
      <c r="D48" s="38" t="n"/>
      <c r="E48" s="38" t="n"/>
      <c r="F48" s="38" t="n"/>
      <c r="G48" s="38" t="n"/>
      <c r="H48" s="38" t="n"/>
      <c r="I48" s="38" t="n"/>
      <c r="J48" s="38" t="n"/>
      <c r="K48" s="38" t="n"/>
      <c r="L48" s="38" t="n"/>
      <c r="M48" s="36" t="n"/>
      <c r="N48" s="36" t="n"/>
      <c r="O48" s="36" t="n"/>
      <c r="P48" s="36" t="n"/>
      <c r="Q48" s="36" t="n"/>
      <c r="R48" s="36" t="n"/>
      <c r="S48" s="36" t="n"/>
      <c r="T48" s="36" t="n"/>
      <c r="U48" s="36" t="n"/>
      <c r="V48" s="36" t="n"/>
      <c r="W48" s="36" t="n"/>
      <c r="X48" s="36" t="n"/>
      <c r="Y48" s="36" t="n"/>
      <c r="Z48" s="36" t="n"/>
      <c r="AA48" s="36" t="n"/>
      <c r="AB48" s="36" t="n"/>
      <c r="AC48" s="36" t="n"/>
      <c r="AD48" s="36" t="n"/>
    </row>
    <row r="49" ht="22.5" customHeight="1">
      <c r="A49" s="37"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c r="AC49" s="36" t="n"/>
      <c r="AD49" s="36" t="n"/>
    </row>
    <row r="50" ht="22.5" customHeight="1">
      <c r="A50" s="37"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c r="AA50" s="36" t="n"/>
      <c r="AB50" s="36" t="n"/>
      <c r="AC50" s="36" t="n"/>
      <c r="AD50" s="36" t="n"/>
    </row>
    <row r="51" ht="22.5" customHeight="1">
      <c r="A51" s="37"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c r="AA51" s="36" t="n"/>
      <c r="AB51" s="36" t="n"/>
      <c r="AC51" s="36" t="n"/>
      <c r="AD51" s="36" t="n"/>
    </row>
    <row r="52" ht="22.5" customHeight="1">
      <c r="A52" s="37"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c r="AA52" s="36" t="n"/>
      <c r="AB52" s="36" t="n"/>
      <c r="AC52" s="36" t="n"/>
      <c r="AD52" s="36" t="n"/>
    </row>
    <row r="53" ht="22.5" customHeight="1">
      <c r="A53" s="37"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c r="AA53" s="36" t="n"/>
      <c r="AB53" s="36" t="n"/>
      <c r="AC53" s="36" t="n"/>
      <c r="AD53" s="36" t="n"/>
    </row>
    <row r="54" ht="22.5" customHeight="1">
      <c r="A54" s="37"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c r="AA54" s="36" t="n"/>
      <c r="AB54" s="36" t="n"/>
      <c r="AC54" s="36" t="n"/>
      <c r="AD54" s="36" t="n"/>
    </row>
    <row r="55" ht="22.5" customHeight="1">
      <c r="A55" s="37" t="n"/>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c r="AA55" s="36" t="n"/>
      <c r="AB55" s="36" t="n"/>
      <c r="AC55" s="36" t="n"/>
      <c r="AD55" s="36" t="n"/>
    </row>
    <row r="56" ht="22.5" customHeight="1">
      <c r="A56" s="37" t="n"/>
      <c r="B56" s="36"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c r="AA56" s="36" t="n"/>
      <c r="AB56" s="36" t="n"/>
      <c r="AC56" s="36" t="n"/>
      <c r="AD56" s="36" t="n"/>
    </row>
    <row r="57" ht="22.5" customHeight="1">
      <c r="A57" s="37" t="n"/>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c r="AC57" s="36" t="n"/>
      <c r="AD57" s="36" t="n"/>
    </row>
    <row r="58" ht="22.5" customHeight="1">
      <c r="A58" s="37" t="n"/>
      <c r="B58" s="36"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c r="AA58" s="36" t="n"/>
      <c r="AB58" s="36" t="n"/>
      <c r="AC58" s="36" t="n"/>
      <c r="AD58" s="36" t="n"/>
    </row>
    <row r="59" ht="22.5" customHeight="1">
      <c r="A59" s="37" t="n"/>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c r="AA59" s="36" t="n"/>
      <c r="AB59" s="36" t="n"/>
      <c r="AC59" s="36" t="n"/>
      <c r="AD59" s="36" t="n"/>
    </row>
    <row r="60" ht="22.5" customHeight="1">
      <c r="A60" s="37" t="n"/>
      <c r="B60" s="36"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c r="AA60" s="36" t="n"/>
      <c r="AB60" s="36" t="n"/>
      <c r="AC60" s="36" t="n"/>
      <c r="AD60" s="36" t="n"/>
    </row>
    <row r="61" ht="22.5" customHeight="1">
      <c r="A61" s="37" t="n"/>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c r="AA61" s="36" t="n"/>
      <c r="AB61" s="36" t="n"/>
      <c r="AC61" s="36" t="n"/>
      <c r="AD61" s="36" t="n"/>
    </row>
    <row r="62" ht="22.5" customHeight="1">
      <c r="A62" s="37" t="n"/>
      <c r="B62" s="36"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c r="AA62" s="36" t="n"/>
      <c r="AB62" s="36" t="n"/>
      <c r="AC62" s="36" t="n"/>
      <c r="AD62" s="36" t="n"/>
    </row>
    <row r="63" ht="22.5" customHeight="1">
      <c r="A63" s="37" t="n"/>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c r="AA63" s="36" t="n"/>
      <c r="AB63" s="36" t="n"/>
      <c r="AC63" s="36" t="n"/>
      <c r="AD63" s="36" t="n"/>
    </row>
    <row r="64" ht="22.5" customHeight="1">
      <c r="A64" s="37" t="n"/>
      <c r="B64" s="36"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c r="AA64" s="36" t="n"/>
      <c r="AB64" s="36" t="n"/>
      <c r="AC64" s="36" t="n"/>
      <c r="AD64" s="36" t="n"/>
    </row>
    <row r="65" ht="22.5" customHeight="1">
      <c r="A65" s="37" t="n"/>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c r="AA65" s="36" t="n"/>
      <c r="AB65" s="36" t="n"/>
      <c r="AC65" s="36" t="n"/>
      <c r="AD65" s="36" t="n"/>
    </row>
    <row r="66" ht="22.5" customHeight="1">
      <c r="A66" s="37" t="n"/>
      <c r="B66" s="36"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c r="AA66" s="36" t="n"/>
      <c r="AB66" s="36" t="n"/>
      <c r="AC66" s="36" t="n"/>
      <c r="AD66" s="36" t="n"/>
    </row>
    <row r="67" ht="22.5" customHeight="1">
      <c r="A67" s="37" t="n"/>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c r="AA67" s="36" t="n"/>
      <c r="AB67" s="36" t="n"/>
      <c r="AC67" s="36" t="n"/>
      <c r="AD67" s="36" t="n"/>
    </row>
    <row r="68" ht="22.5" customHeight="1">
      <c r="A68" s="37" t="n"/>
      <c r="B68" s="36"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c r="AC68" s="36" t="n"/>
      <c r="AD68" s="36" t="n"/>
    </row>
    <row r="69" ht="22.5" customHeight="1">
      <c r="A69" s="37" t="n"/>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c r="AA69" s="36" t="n"/>
      <c r="AB69" s="36" t="n"/>
      <c r="AC69" s="36" t="n"/>
      <c r="AD69" s="36" t="n"/>
    </row>
    <row r="70" ht="22.5" customHeight="1">
      <c r="A70" s="37" t="n"/>
      <c r="B70" s="36"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c r="AA70" s="36" t="n"/>
      <c r="AB70" s="36" t="n"/>
      <c r="AC70" s="36" t="n"/>
      <c r="AD70" s="36" t="n"/>
    </row>
    <row r="71" ht="22.5" customHeight="1">
      <c r="A71" s="37" t="n"/>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c r="AA71" s="36" t="n"/>
      <c r="AB71" s="36" t="n"/>
      <c r="AC71" s="36" t="n"/>
      <c r="AD71" s="36" t="n"/>
    </row>
    <row r="72" ht="22.5" customHeight="1">
      <c r="A72" s="37" t="n"/>
      <c r="B72" s="36"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c r="AA72" s="36" t="n"/>
      <c r="AB72" s="36" t="n"/>
      <c r="AC72" s="36" t="n"/>
      <c r="AD72" s="36" t="n"/>
    </row>
    <row r="73" ht="22.5" customHeight="1">
      <c r="A73" s="37" t="n"/>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c r="AC73" s="36" t="n"/>
      <c r="AD73" s="36" t="n"/>
    </row>
    <row r="74" ht="22.5" customHeight="1">
      <c r="A74" s="37" t="n"/>
      <c r="B74" s="36"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c r="AA74" s="36" t="n"/>
      <c r="AB74" s="36" t="n"/>
      <c r="AC74" s="36" t="n"/>
      <c r="AD74" s="36" t="n"/>
    </row>
    <row r="75" ht="22.5" customHeight="1">
      <c r="A75" s="37" t="n"/>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c r="AA75" s="36" t="n"/>
      <c r="AB75" s="36" t="n"/>
      <c r="AC75" s="36" t="n"/>
      <c r="AD75" s="36" t="n"/>
    </row>
    <row r="76" ht="22.5" customHeight="1">
      <c r="A76" s="37"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c r="AA76" s="36" t="n"/>
      <c r="AB76" s="36" t="n"/>
      <c r="AC76" s="36" t="n"/>
      <c r="AD76" s="36" t="n"/>
    </row>
    <row r="77" ht="22.5" customHeight="1">
      <c r="A77" s="37"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c r="AA77" s="36" t="n"/>
      <c r="AB77" s="36" t="n"/>
      <c r="AC77" s="36" t="n"/>
      <c r="AD77" s="36" t="n"/>
    </row>
    <row r="78" ht="22.5" customHeight="1">
      <c r="A78" s="37"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c r="AA78" s="36" t="n"/>
      <c r="AB78" s="36" t="n"/>
      <c r="AC78" s="36" t="n"/>
      <c r="AD78" s="36" t="n"/>
    </row>
    <row r="79" ht="22.5" customHeight="1">
      <c r="A79" s="37"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c r="AA79" s="36" t="n"/>
      <c r="AB79" s="36" t="n"/>
      <c r="AC79" s="36" t="n"/>
      <c r="AD79" s="36" t="n"/>
    </row>
    <row r="80" ht="22.5" customHeight="1">
      <c r="A80" s="37"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c r="AA80" s="36" t="n"/>
      <c r="AB80" s="36" t="n"/>
      <c r="AC80" s="36" t="n"/>
      <c r="AD80" s="36" t="n"/>
    </row>
    <row r="81" ht="22.5" customHeight="1">
      <c r="A81" s="37"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c r="AA81" s="36" t="n"/>
      <c r="AB81" s="36" t="n"/>
      <c r="AC81" s="36" t="n"/>
      <c r="AD81" s="36" t="n"/>
    </row>
    <row r="82" ht="22.5" customHeight="1">
      <c r="A82" s="37"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c r="AA82" s="36" t="n"/>
      <c r="AB82" s="36" t="n"/>
      <c r="AC82" s="36" t="n"/>
      <c r="AD82" s="36" t="n"/>
    </row>
    <row r="83" ht="22.5" customHeight="1">
      <c r="A83" s="37"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c r="AA83" s="36" t="n"/>
      <c r="AB83" s="36" t="n"/>
      <c r="AC83" s="36" t="n"/>
      <c r="AD83" s="36" t="n"/>
    </row>
    <row r="84" ht="22.5" customHeight="1">
      <c r="A84" s="37"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c r="AA84" s="36" t="n"/>
      <c r="AB84" s="36" t="n"/>
      <c r="AC84" s="36" t="n"/>
      <c r="AD84" s="36" t="n"/>
    </row>
    <row r="85" ht="22.5" customHeight="1">
      <c r="A85" s="37"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c r="AA85" s="36" t="n"/>
      <c r="AB85" s="36" t="n"/>
      <c r="AC85" s="36" t="n"/>
      <c r="AD85" s="36" t="n"/>
    </row>
    <row r="86" ht="22.5" customHeight="1">
      <c r="A86" s="37"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c r="AA86" s="36" t="n"/>
      <c r="AB86" s="36" t="n"/>
      <c r="AC86" s="36" t="n"/>
      <c r="AD86" s="36" t="n"/>
    </row>
    <row r="87" ht="22.5" customHeight="1">
      <c r="A87" s="37" t="n"/>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c r="AA87" s="36" t="n"/>
      <c r="AB87" s="36" t="n"/>
      <c r="AC87" s="36" t="n"/>
      <c r="AD87" s="36" t="n"/>
    </row>
    <row r="88" ht="22.5" customHeight="1">
      <c r="A88" s="37"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c r="AA88" s="36" t="n"/>
      <c r="AB88" s="36" t="n"/>
      <c r="AC88" s="36" t="n"/>
      <c r="AD88" s="36" t="n"/>
    </row>
    <row r="89" ht="22.5" customHeight="1">
      <c r="A89" s="37"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c r="AA89" s="36" t="n"/>
      <c r="AB89" s="36" t="n"/>
      <c r="AC89" s="36" t="n"/>
      <c r="AD89" s="36" t="n"/>
    </row>
    <row r="90" ht="22.5" customHeight="1">
      <c r="A90" s="37"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c r="AA90" s="36" t="n"/>
      <c r="AB90" s="36" t="n"/>
      <c r="AC90" s="36" t="n"/>
      <c r="AD90" s="36" t="n"/>
    </row>
    <row r="91" ht="22.5" customHeight="1">
      <c r="A91" s="37"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c r="AA91" s="36" t="n"/>
      <c r="AB91" s="36" t="n"/>
      <c r="AC91" s="36" t="n"/>
      <c r="AD91" s="36" t="n"/>
    </row>
    <row r="92" ht="22.5" customHeight="1">
      <c r="A92" s="37"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c r="AA92" s="36" t="n"/>
      <c r="AB92" s="36" t="n"/>
      <c r="AC92" s="36" t="n"/>
      <c r="AD92" s="36" t="n"/>
    </row>
    <row r="93" ht="22.5" customHeight="1">
      <c r="A93" s="37" t="n"/>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c r="AA93" s="36" t="n"/>
      <c r="AB93" s="36" t="n"/>
      <c r="AC93" s="36" t="n"/>
      <c r="AD93" s="36" t="n"/>
    </row>
    <row r="94" ht="22.5" customHeight="1">
      <c r="A94" s="37"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c r="AA94" s="36" t="n"/>
      <c r="AB94" s="36" t="n"/>
      <c r="AC94" s="36" t="n"/>
      <c r="AD94" s="36" t="n"/>
    </row>
    <row r="95" ht="22.5" customHeight="1">
      <c r="A95" s="37"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c r="AA95" s="36" t="n"/>
      <c r="AB95" s="36" t="n"/>
      <c r="AC95" s="36" t="n"/>
      <c r="AD95" s="36" t="n"/>
    </row>
    <row r="96" ht="22.5" customHeight="1">
      <c r="A96" s="37"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c r="AA96" s="36" t="n"/>
      <c r="AB96" s="36" t="n"/>
      <c r="AC96" s="36" t="n"/>
      <c r="AD96" s="36" t="n"/>
    </row>
    <row r="97" ht="22.5" customHeight="1">
      <c r="A97" s="37"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c r="AA97" s="36" t="n"/>
      <c r="AB97" s="36" t="n"/>
      <c r="AC97" s="36" t="n"/>
      <c r="AD97" s="36" t="n"/>
    </row>
    <row r="98" ht="22.5" customHeight="1">
      <c r="A98" s="37"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c r="AA98" s="36" t="n"/>
      <c r="AB98" s="36" t="n"/>
      <c r="AC98" s="36" t="n"/>
      <c r="AD98" s="36" t="n"/>
    </row>
    <row r="99" ht="22.5" customHeight="1">
      <c r="A99" s="37"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c r="AA99" s="36" t="n"/>
      <c r="AB99" s="36" t="n"/>
      <c r="AC99" s="36" t="n"/>
      <c r="AD99" s="36" t="n"/>
    </row>
    <row r="100" ht="22.5" customHeight="1">
      <c r="A100" s="37"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c r="AA100" s="36" t="n"/>
      <c r="AB100" s="36" t="n"/>
      <c r="AC100" s="36" t="n"/>
      <c r="AD100" s="36" t="n"/>
    </row>
    <row r="101" ht="22.5" customHeight="1">
      <c r="A101" s="37"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c r="AA101" s="36" t="n"/>
      <c r="AB101" s="36" t="n"/>
      <c r="AC101" s="36" t="n"/>
      <c r="AD101" s="36" t="n"/>
    </row>
    <row r="102" ht="22.5" customHeight="1">
      <c r="A102" s="37"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c r="AA102" s="36" t="n"/>
      <c r="AB102" s="36" t="n"/>
      <c r="AC102" s="36" t="n"/>
      <c r="AD102" s="36" t="n"/>
    </row>
    <row r="103" ht="22.5" customHeight="1">
      <c r="A103" s="37"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c r="AA103" s="36" t="n"/>
      <c r="AB103" s="36" t="n"/>
      <c r="AC103" s="36" t="n"/>
      <c r="AD103" s="36" t="n"/>
    </row>
    <row r="104" ht="22.5" customHeight="1">
      <c r="A104" s="37"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c r="AA104" s="36" t="n"/>
      <c r="AB104" s="36" t="n"/>
      <c r="AC104" s="36" t="n"/>
      <c r="AD104" s="36" t="n"/>
    </row>
    <row r="105" ht="22.5" customHeight="1">
      <c r="A105" s="37"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c r="AA105" s="36" t="n"/>
      <c r="AB105" s="36" t="n"/>
      <c r="AC105" s="36" t="n"/>
      <c r="AD105" s="36" t="n"/>
    </row>
    <row r="106" ht="22.5" customHeight="1">
      <c r="A106" s="37"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c r="AA106" s="36" t="n"/>
      <c r="AB106" s="36" t="n"/>
      <c r="AC106" s="36" t="n"/>
      <c r="AD106" s="36" t="n"/>
    </row>
    <row r="107" ht="22.5" customHeight="1">
      <c r="A107" s="37"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c r="AA107" s="36" t="n"/>
      <c r="AB107" s="36" t="n"/>
      <c r="AC107" s="36" t="n"/>
      <c r="AD107" s="36" t="n"/>
    </row>
    <row r="108" ht="22.5" customHeight="1">
      <c r="A108" s="37"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c r="AA108" s="36" t="n"/>
      <c r="AB108" s="36" t="n"/>
      <c r="AC108" s="36" t="n"/>
      <c r="AD108" s="36" t="n"/>
    </row>
    <row r="109" ht="22.5" customHeight="1">
      <c r="A109" s="37"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c r="AA109" s="36" t="n"/>
      <c r="AB109" s="36" t="n"/>
      <c r="AC109" s="36" t="n"/>
      <c r="AD109" s="36" t="n"/>
    </row>
    <row r="110" ht="22.5" customHeight="1">
      <c r="A110" s="37"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c r="AA110" s="36" t="n"/>
      <c r="AB110" s="36" t="n"/>
      <c r="AC110" s="36" t="n"/>
      <c r="AD110" s="36" t="n"/>
    </row>
    <row r="111" ht="22.5" customHeight="1">
      <c r="A111" s="37"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c r="AA111" s="36" t="n"/>
      <c r="AB111" s="36" t="n"/>
      <c r="AC111" s="36" t="n"/>
      <c r="AD111" s="36" t="n"/>
    </row>
    <row r="112" ht="22.5" customHeight="1">
      <c r="A112" s="37"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c r="AA112" s="36" t="n"/>
      <c r="AB112" s="36" t="n"/>
      <c r="AC112" s="36" t="n"/>
      <c r="AD112" s="36" t="n"/>
    </row>
    <row r="113" ht="22.5" customHeight="1">
      <c r="A113" s="37"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c r="AA113" s="36" t="n"/>
      <c r="AB113" s="36" t="n"/>
      <c r="AC113" s="36" t="n"/>
      <c r="AD113" s="36" t="n"/>
    </row>
    <row r="114" ht="22.5" customHeight="1">
      <c r="A114" s="37"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c r="AA114" s="36" t="n"/>
      <c r="AB114" s="36" t="n"/>
      <c r="AC114" s="36" t="n"/>
      <c r="AD114" s="36" t="n"/>
    </row>
    <row r="115" ht="22.5" customHeight="1">
      <c r="A115" s="37"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c r="AA115" s="36" t="n"/>
      <c r="AB115" s="36" t="n"/>
      <c r="AC115" s="36" t="n"/>
      <c r="AD115" s="36" t="n"/>
    </row>
    <row r="116" ht="22.5" customHeight="1">
      <c r="A116" s="37"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c r="AA116" s="36" t="n"/>
      <c r="AB116" s="36" t="n"/>
      <c r="AC116" s="36" t="n"/>
      <c r="AD116" s="36" t="n"/>
    </row>
    <row r="117" ht="22.5" customHeight="1">
      <c r="A117" s="37"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c r="AA117" s="36" t="n"/>
      <c r="AB117" s="36" t="n"/>
      <c r="AC117" s="36" t="n"/>
      <c r="AD117" s="36" t="n"/>
    </row>
    <row r="118" ht="22.5" customHeight="1">
      <c r="A118" s="37"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c r="AA118" s="36" t="n"/>
      <c r="AB118" s="36" t="n"/>
      <c r="AC118" s="36" t="n"/>
      <c r="AD118" s="36" t="n"/>
    </row>
    <row r="119" ht="22.5" customHeight="1">
      <c r="A119" s="37"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c r="AA119" s="36" t="n"/>
      <c r="AB119" s="36" t="n"/>
      <c r="AC119" s="36" t="n"/>
      <c r="AD119" s="36" t="n"/>
    </row>
    <row r="120" ht="22.5" customHeight="1">
      <c r="A120" s="37"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c r="AA120" s="36" t="n"/>
      <c r="AB120" s="36" t="n"/>
      <c r="AC120" s="36" t="n"/>
      <c r="AD120" s="36" t="n"/>
    </row>
    <row r="121" ht="22.5" customHeight="1">
      <c r="A121" s="37" t="n"/>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c r="AA121" s="36" t="n"/>
      <c r="AB121" s="36" t="n"/>
      <c r="AC121" s="36" t="n"/>
      <c r="AD121" s="36" t="n"/>
    </row>
    <row r="122" ht="22.5" customHeight="1">
      <c r="A122" s="37"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c r="AA122" s="36" t="n"/>
      <c r="AB122" s="36" t="n"/>
      <c r="AC122" s="36" t="n"/>
      <c r="AD122" s="36" t="n"/>
    </row>
    <row r="123" ht="22.5" customHeight="1">
      <c r="A123" s="37"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c r="AA123" s="36" t="n"/>
      <c r="AB123" s="36" t="n"/>
      <c r="AC123" s="36" t="n"/>
      <c r="AD123" s="36" t="n"/>
    </row>
    <row r="124" ht="22.5" customHeight="1">
      <c r="A124" s="37"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c r="AA124" s="36" t="n"/>
      <c r="AB124" s="36" t="n"/>
      <c r="AC124" s="36" t="n"/>
      <c r="AD124" s="36" t="n"/>
    </row>
    <row r="125" ht="22.5" customHeight="1">
      <c r="A125" s="37"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c r="AA125" s="36" t="n"/>
      <c r="AB125" s="36" t="n"/>
      <c r="AC125" s="36" t="n"/>
      <c r="AD125" s="36" t="n"/>
    </row>
    <row r="126" ht="22.5" customHeight="1">
      <c r="A126" s="37"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c r="AA126" s="36" t="n"/>
      <c r="AB126" s="36" t="n"/>
      <c r="AC126" s="36" t="n"/>
      <c r="AD126" s="36" t="n"/>
    </row>
    <row r="127" ht="22.5" customHeight="1">
      <c r="A127" s="37"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c r="AA127" s="36" t="n"/>
      <c r="AB127" s="36" t="n"/>
      <c r="AC127" s="36" t="n"/>
      <c r="AD127" s="36" t="n"/>
    </row>
    <row r="128" ht="22.5" customHeight="1">
      <c r="A128" s="37"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c r="AA128" s="36" t="n"/>
      <c r="AB128" s="36" t="n"/>
      <c r="AC128" s="36" t="n"/>
      <c r="AD128" s="36" t="n"/>
    </row>
    <row r="129" ht="22.5" customHeight="1">
      <c r="A129" s="37"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c r="AA129" s="36" t="n"/>
      <c r="AB129" s="36" t="n"/>
      <c r="AC129" s="36" t="n"/>
      <c r="AD129" s="36" t="n"/>
    </row>
    <row r="130" ht="22.5" customHeight="1">
      <c r="A130" s="37"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c r="AA130" s="36" t="n"/>
      <c r="AB130" s="36" t="n"/>
      <c r="AC130" s="36" t="n"/>
      <c r="AD130" s="36" t="n"/>
    </row>
    <row r="131" ht="22.5" customHeight="1">
      <c r="A131" s="37"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c r="AA131" s="36" t="n"/>
      <c r="AB131" s="36" t="n"/>
      <c r="AC131" s="36" t="n"/>
      <c r="AD131" s="36" t="n"/>
    </row>
    <row r="132" ht="22.5" customHeight="1">
      <c r="A132" s="37"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c r="AA132" s="36" t="n"/>
      <c r="AB132" s="36" t="n"/>
      <c r="AC132" s="36" t="n"/>
      <c r="AD132" s="36" t="n"/>
    </row>
    <row r="133" ht="22.5" customHeight="1">
      <c r="A133" s="37"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c r="AA133" s="36" t="n"/>
      <c r="AB133" s="36" t="n"/>
      <c r="AC133" s="36" t="n"/>
      <c r="AD133" s="36" t="n"/>
    </row>
    <row r="134" ht="22.5" customHeight="1">
      <c r="A134" s="37"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c r="AA134" s="36" t="n"/>
      <c r="AB134" s="36" t="n"/>
      <c r="AC134" s="36" t="n"/>
      <c r="AD134" s="36" t="n"/>
    </row>
    <row r="135" ht="22.5" customHeight="1">
      <c r="A135" s="37"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c r="AC135" s="36" t="n"/>
      <c r="AD135" s="36" t="n"/>
    </row>
    <row r="136" ht="22.5" customHeight="1">
      <c r="A136" s="37"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c r="AA136" s="36" t="n"/>
      <c r="AB136" s="36" t="n"/>
      <c r="AC136" s="36" t="n"/>
      <c r="AD136" s="36" t="n"/>
    </row>
    <row r="137" ht="22.5" customHeight="1">
      <c r="A137" s="37"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c r="AA137" s="36" t="n"/>
      <c r="AB137" s="36" t="n"/>
      <c r="AC137" s="36" t="n"/>
      <c r="AD137" s="36" t="n"/>
    </row>
    <row r="138" ht="22.5" customHeight="1">
      <c r="A138" s="37"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c r="AA138" s="36" t="n"/>
      <c r="AB138" s="36" t="n"/>
      <c r="AC138" s="36" t="n"/>
      <c r="AD138" s="36" t="n"/>
    </row>
    <row r="139" ht="22.5" customHeight="1">
      <c r="A139" s="37"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c r="AC139" s="36" t="n"/>
      <c r="AD139" s="36" t="n"/>
    </row>
    <row r="140" ht="22.5" customHeight="1">
      <c r="A140" s="37"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c r="AA140" s="36" t="n"/>
      <c r="AB140" s="36" t="n"/>
      <c r="AC140" s="36" t="n"/>
      <c r="AD140" s="36" t="n"/>
    </row>
    <row r="141" ht="22.5" customHeight="1">
      <c r="A141" s="37"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c r="AC141" s="36" t="n"/>
      <c r="AD141" s="36" t="n"/>
    </row>
    <row r="142" ht="22.5" customHeight="1">
      <c r="A142" s="37"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c r="AA142" s="36" t="n"/>
      <c r="AB142" s="36" t="n"/>
      <c r="AC142" s="36" t="n"/>
      <c r="AD142" s="36" t="n"/>
    </row>
    <row r="143" ht="22.5" customHeight="1">
      <c r="A143" s="37"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c r="AA143" s="36" t="n"/>
      <c r="AB143" s="36" t="n"/>
      <c r="AC143" s="36" t="n"/>
      <c r="AD143" s="36" t="n"/>
    </row>
    <row r="144" ht="22.5" customHeight="1">
      <c r="A144" s="37"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c r="AA144" s="36" t="n"/>
      <c r="AB144" s="36" t="n"/>
      <c r="AC144" s="36" t="n"/>
      <c r="AD144" s="36" t="n"/>
    </row>
    <row r="145" ht="22.5" customHeight="1">
      <c r="A145" s="37" t="n"/>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c r="AA145" s="36" t="n"/>
      <c r="AB145" s="36" t="n"/>
      <c r="AC145" s="36" t="n"/>
      <c r="AD145" s="36" t="n"/>
    </row>
    <row r="146" ht="22.5" customHeight="1">
      <c r="A146" s="37" t="n"/>
      <c r="B146" s="36" t="n"/>
      <c r="C146" s="36"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c r="AA146" s="36" t="n"/>
      <c r="AB146" s="36" t="n"/>
      <c r="AC146" s="36" t="n"/>
      <c r="AD146" s="36" t="n"/>
    </row>
    <row r="147" ht="22.5" customHeight="1">
      <c r="A147" s="37" t="n"/>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c r="AA147" s="36" t="n"/>
      <c r="AB147" s="36" t="n"/>
      <c r="AC147" s="36" t="n"/>
      <c r="AD147" s="36" t="n"/>
    </row>
    <row r="148" ht="22.5" customHeight="1">
      <c r="A148" s="37" t="n"/>
      <c r="B148" s="36" t="n"/>
      <c r="C148" s="36"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c r="AA148" s="36" t="n"/>
      <c r="AB148" s="36" t="n"/>
      <c r="AC148" s="36" t="n"/>
      <c r="AD148" s="36" t="n"/>
    </row>
    <row r="149" ht="22.5" customHeight="1">
      <c r="A149" s="37" t="n"/>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c r="AA149" s="36" t="n"/>
      <c r="AB149" s="36" t="n"/>
      <c r="AC149" s="36" t="n"/>
      <c r="AD149" s="36" t="n"/>
    </row>
    <row r="150" ht="22.5" customHeight="1">
      <c r="A150" s="37" t="n"/>
      <c r="B150" s="36" t="n"/>
      <c r="C150" s="36"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c r="AA150" s="36" t="n"/>
      <c r="AB150" s="36" t="n"/>
      <c r="AC150" s="36" t="n"/>
      <c r="AD150" s="36" t="n"/>
    </row>
    <row r="151" ht="22.5" customHeight="1">
      <c r="A151" s="37" t="n"/>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c r="AA151" s="36" t="n"/>
      <c r="AB151" s="36" t="n"/>
      <c r="AC151" s="36" t="n"/>
      <c r="AD151" s="36" t="n"/>
    </row>
    <row r="152" ht="22.5" customHeight="1">
      <c r="A152" s="37"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c r="AA152" s="36" t="n"/>
      <c r="AB152" s="36" t="n"/>
      <c r="AC152" s="36" t="n"/>
      <c r="AD152" s="36" t="n"/>
    </row>
    <row r="153" ht="22.5" customHeight="1">
      <c r="A153" s="37"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c r="AA153" s="36" t="n"/>
      <c r="AB153" s="36" t="n"/>
      <c r="AC153" s="36" t="n"/>
      <c r="AD153" s="36" t="n"/>
    </row>
    <row r="154" ht="22.5" customHeight="1">
      <c r="A154" s="37"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c r="AA154" s="36" t="n"/>
      <c r="AB154" s="36" t="n"/>
      <c r="AC154" s="36" t="n"/>
      <c r="AD154" s="36" t="n"/>
    </row>
    <row r="155" ht="22.5" customHeight="1">
      <c r="A155" s="37"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c r="AA155" s="36" t="n"/>
      <c r="AB155" s="36" t="n"/>
      <c r="AC155" s="36" t="n"/>
      <c r="AD155" s="36" t="n"/>
    </row>
    <row r="156" ht="22.5" customHeight="1">
      <c r="A156" s="37"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c r="AA156" s="36" t="n"/>
      <c r="AB156" s="36" t="n"/>
      <c r="AC156" s="36" t="n"/>
      <c r="AD156" s="36" t="n"/>
    </row>
    <row r="157" ht="22.5" customHeight="1">
      <c r="A157" s="37" t="n"/>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c r="AA157" s="36" t="n"/>
      <c r="AB157" s="36" t="n"/>
      <c r="AC157" s="36" t="n"/>
      <c r="AD157" s="36" t="n"/>
    </row>
    <row r="158" ht="22.5" customHeight="1">
      <c r="A158" s="37"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c r="AA158" s="36" t="n"/>
      <c r="AB158" s="36" t="n"/>
      <c r="AC158" s="36" t="n"/>
      <c r="AD158" s="36" t="n"/>
    </row>
    <row r="159" ht="22.5" customHeight="1">
      <c r="A159" s="37"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c r="AA159" s="36" t="n"/>
      <c r="AB159" s="36" t="n"/>
      <c r="AC159" s="36" t="n"/>
      <c r="AD159" s="36" t="n"/>
    </row>
    <row r="160" ht="22.5" customHeight="1">
      <c r="A160" s="37"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c r="AA160" s="36" t="n"/>
      <c r="AB160" s="36" t="n"/>
      <c r="AC160" s="36" t="n"/>
      <c r="AD160" s="36" t="n"/>
    </row>
    <row r="161" ht="22.5" customHeight="1">
      <c r="A161" s="37"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c r="AA161" s="36" t="n"/>
      <c r="AB161" s="36" t="n"/>
      <c r="AC161" s="36" t="n"/>
      <c r="AD161" s="36" t="n"/>
    </row>
    <row r="162" ht="22.5" customHeight="1">
      <c r="A162" s="37"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c r="AA162" s="36" t="n"/>
      <c r="AB162" s="36" t="n"/>
      <c r="AC162" s="36" t="n"/>
      <c r="AD162" s="36" t="n"/>
    </row>
    <row r="163" ht="22.5" customHeight="1">
      <c r="A163" s="37"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c r="AA163" s="36" t="n"/>
      <c r="AB163" s="36" t="n"/>
      <c r="AC163" s="36" t="n"/>
      <c r="AD163" s="36" t="n"/>
    </row>
    <row r="164" ht="22.5" customHeight="1">
      <c r="A164" s="37"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c r="AC164" s="36" t="n"/>
      <c r="AD164" s="36" t="n"/>
    </row>
    <row r="165" ht="22.5" customHeight="1">
      <c r="A165" s="37"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c r="AA165" s="36" t="n"/>
      <c r="AB165" s="36" t="n"/>
      <c r="AC165" s="36" t="n"/>
      <c r="AD165" s="36" t="n"/>
    </row>
    <row r="166" ht="22.5" customHeight="1">
      <c r="A166" s="37"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c r="AA166" s="36" t="n"/>
      <c r="AB166" s="36" t="n"/>
      <c r="AC166" s="36" t="n"/>
      <c r="AD166" s="36" t="n"/>
    </row>
    <row r="167" ht="22.5" customHeight="1">
      <c r="A167" s="37"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c r="AA167" s="36" t="n"/>
      <c r="AB167" s="36" t="n"/>
      <c r="AC167" s="36" t="n"/>
      <c r="AD167" s="36" t="n"/>
    </row>
    <row r="168" ht="22.5" customHeight="1">
      <c r="A168" s="37"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c r="AA168" s="36" t="n"/>
      <c r="AB168" s="36" t="n"/>
      <c r="AC168" s="36" t="n"/>
      <c r="AD168" s="36" t="n"/>
    </row>
    <row r="169" ht="22.5" customHeight="1">
      <c r="A169" s="37"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c r="AA169" s="36" t="n"/>
      <c r="AB169" s="36" t="n"/>
      <c r="AC169" s="36" t="n"/>
      <c r="AD169" s="36" t="n"/>
    </row>
    <row r="170" ht="22.5" customHeight="1">
      <c r="A170" s="37"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c r="AA170" s="36" t="n"/>
      <c r="AB170" s="36" t="n"/>
      <c r="AC170" s="36" t="n"/>
      <c r="AD170" s="36" t="n"/>
    </row>
    <row r="171" ht="22.5" customHeight="1">
      <c r="A171" s="37"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c r="AA171" s="36" t="n"/>
      <c r="AB171" s="36" t="n"/>
      <c r="AC171" s="36" t="n"/>
      <c r="AD171" s="36" t="n"/>
    </row>
    <row r="172" ht="22.5" customHeight="1">
      <c r="A172" s="37"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c r="AA172" s="36" t="n"/>
      <c r="AB172" s="36" t="n"/>
      <c r="AC172" s="36" t="n"/>
      <c r="AD172" s="36" t="n"/>
    </row>
    <row r="173" ht="22.5" customHeight="1">
      <c r="A173" s="37"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c r="AA173" s="36" t="n"/>
      <c r="AB173" s="36" t="n"/>
      <c r="AC173" s="36" t="n"/>
      <c r="AD173" s="36" t="n"/>
    </row>
    <row r="174" ht="22.5" customHeight="1">
      <c r="A174" s="37"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c r="AA174" s="36" t="n"/>
      <c r="AB174" s="36" t="n"/>
      <c r="AC174" s="36" t="n"/>
      <c r="AD174" s="36" t="n"/>
    </row>
    <row r="175" ht="22.5" customHeight="1">
      <c r="A175" s="37"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c r="AA175" s="36" t="n"/>
      <c r="AB175" s="36" t="n"/>
      <c r="AC175" s="36" t="n"/>
      <c r="AD175" s="36" t="n"/>
    </row>
    <row r="176" ht="22.5" customHeight="1">
      <c r="A176" s="37"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c r="AA176" s="36" t="n"/>
      <c r="AB176" s="36" t="n"/>
      <c r="AC176" s="36" t="n"/>
      <c r="AD176" s="36" t="n"/>
    </row>
    <row r="177" ht="22.5" customHeight="1">
      <c r="A177" s="37"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c r="AA177" s="36" t="n"/>
      <c r="AB177" s="36" t="n"/>
      <c r="AC177" s="36" t="n"/>
      <c r="AD177" s="36" t="n"/>
    </row>
    <row r="178" ht="22.5" customHeight="1">
      <c r="A178" s="37"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c r="AA178" s="36" t="n"/>
      <c r="AB178" s="36" t="n"/>
      <c r="AC178" s="36" t="n"/>
      <c r="AD178" s="36" t="n"/>
    </row>
    <row r="179" ht="22.5" customHeight="1">
      <c r="A179" s="37"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c r="AA179" s="36" t="n"/>
      <c r="AB179" s="36" t="n"/>
      <c r="AC179" s="36" t="n"/>
      <c r="AD179" s="36" t="n"/>
    </row>
    <row r="180" ht="22.5" customHeight="1">
      <c r="A180" s="37"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c r="AA180" s="36" t="n"/>
      <c r="AB180" s="36" t="n"/>
      <c r="AC180" s="36" t="n"/>
      <c r="AD180" s="36" t="n"/>
    </row>
    <row r="181" ht="22.5" customHeight="1">
      <c r="A181" s="37"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c r="AA181" s="36" t="n"/>
      <c r="AB181" s="36" t="n"/>
      <c r="AC181" s="36" t="n"/>
      <c r="AD181" s="36" t="n"/>
    </row>
    <row r="182" ht="22.5" customHeight="1">
      <c r="A182" s="37"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c r="AA182" s="36" t="n"/>
      <c r="AB182" s="36" t="n"/>
      <c r="AC182" s="36" t="n"/>
      <c r="AD182" s="36" t="n"/>
    </row>
    <row r="183" ht="22.5" customHeight="1">
      <c r="A183" s="37"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c r="AA183" s="36" t="n"/>
      <c r="AB183" s="36" t="n"/>
      <c r="AC183" s="36" t="n"/>
      <c r="AD183" s="36" t="n"/>
    </row>
    <row r="184" ht="22.5" customHeight="1">
      <c r="A184" s="37"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c r="AA184" s="36" t="n"/>
      <c r="AB184" s="36" t="n"/>
      <c r="AC184" s="36" t="n"/>
      <c r="AD184" s="36" t="n"/>
    </row>
    <row r="185" ht="22.5" customHeight="1">
      <c r="A185" s="37"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c r="AA185" s="36" t="n"/>
      <c r="AB185" s="36" t="n"/>
      <c r="AC185" s="36" t="n"/>
      <c r="AD185" s="36" t="n"/>
    </row>
    <row r="186" ht="22.5" customHeight="1">
      <c r="A186" s="37"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c r="AA186" s="36" t="n"/>
      <c r="AB186" s="36" t="n"/>
      <c r="AC186" s="36" t="n"/>
      <c r="AD186" s="36" t="n"/>
    </row>
    <row r="187" ht="22.5" customHeight="1">
      <c r="A187" s="37"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c r="AA187" s="36" t="n"/>
      <c r="AB187" s="36" t="n"/>
      <c r="AC187" s="36" t="n"/>
      <c r="AD187" s="36" t="n"/>
    </row>
    <row r="188" ht="22.5" customHeight="1">
      <c r="A188" s="37"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c r="AA188" s="36" t="n"/>
      <c r="AB188" s="36" t="n"/>
      <c r="AC188" s="36" t="n"/>
      <c r="AD188" s="36" t="n"/>
    </row>
    <row r="189" ht="22.5" customHeight="1">
      <c r="A189" s="37"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c r="AA189" s="36" t="n"/>
      <c r="AB189" s="36" t="n"/>
      <c r="AC189" s="36" t="n"/>
      <c r="AD189" s="36" t="n"/>
    </row>
    <row r="190" ht="22.5" customHeight="1">
      <c r="A190" s="37"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c r="AA190" s="36" t="n"/>
      <c r="AB190" s="36" t="n"/>
      <c r="AC190" s="36" t="n"/>
      <c r="AD190" s="36" t="n"/>
    </row>
    <row r="191" ht="22.5" customHeight="1">
      <c r="A191" s="37"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c r="AA191" s="36" t="n"/>
      <c r="AB191" s="36" t="n"/>
      <c r="AC191" s="36" t="n"/>
      <c r="AD191" s="36" t="n"/>
    </row>
    <row r="192" ht="22.5" customHeight="1">
      <c r="A192" s="37"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c r="AA192" s="36" t="n"/>
      <c r="AB192" s="36" t="n"/>
      <c r="AC192" s="36" t="n"/>
      <c r="AD192" s="36" t="n"/>
    </row>
    <row r="193" ht="22.5" customHeight="1">
      <c r="A193" s="37"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c r="AA193" s="36" t="n"/>
      <c r="AB193" s="36" t="n"/>
      <c r="AC193" s="36" t="n"/>
      <c r="AD193" s="36" t="n"/>
    </row>
    <row r="194" ht="22.5" customHeight="1">
      <c r="A194" s="37"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c r="AA194" s="36" t="n"/>
      <c r="AB194" s="36" t="n"/>
      <c r="AC194" s="36" t="n"/>
      <c r="AD194" s="36" t="n"/>
    </row>
    <row r="195" ht="22.5" customHeight="1">
      <c r="A195" s="37"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c r="AA195" s="36" t="n"/>
      <c r="AB195" s="36" t="n"/>
      <c r="AC195" s="36" t="n"/>
      <c r="AD195" s="36" t="n"/>
    </row>
    <row r="196" ht="22.5" customHeight="1">
      <c r="A196" s="37"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c r="AA196" s="36" t="n"/>
      <c r="AB196" s="36" t="n"/>
      <c r="AC196" s="36" t="n"/>
      <c r="AD196" s="36" t="n"/>
    </row>
    <row r="197" ht="22.5" customHeight="1">
      <c r="A197" s="37"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c r="AA197" s="36" t="n"/>
      <c r="AB197" s="36" t="n"/>
      <c r="AC197" s="36" t="n"/>
      <c r="AD197" s="36" t="n"/>
    </row>
    <row r="198" ht="22.5" customHeight="1">
      <c r="A198" s="37"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c r="AA198" s="36" t="n"/>
      <c r="AB198" s="36" t="n"/>
      <c r="AC198" s="36" t="n"/>
      <c r="AD198" s="36" t="n"/>
    </row>
    <row r="199" ht="22.5" customHeight="1">
      <c r="A199" s="37"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c r="AA199" s="36" t="n"/>
      <c r="AB199" s="36" t="n"/>
      <c r="AC199" s="36" t="n"/>
      <c r="AD199" s="36" t="n"/>
    </row>
    <row r="200" ht="22.5" customHeight="1">
      <c r="A200" s="37"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c r="AA200" s="36" t="n"/>
      <c r="AB200" s="36" t="n"/>
      <c r="AC200" s="36" t="n"/>
      <c r="AD200" s="36" t="n"/>
    </row>
    <row r="201" ht="22.5" customHeight="1">
      <c r="A201" s="37"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c r="AA201" s="36" t="n"/>
      <c r="AB201" s="36" t="n"/>
      <c r="AC201" s="36" t="n"/>
      <c r="AD201" s="36" t="n"/>
    </row>
    <row r="202" ht="22.5" customHeight="1">
      <c r="A202" s="37"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c r="AA202" s="36" t="n"/>
      <c r="AB202" s="36" t="n"/>
      <c r="AC202" s="36" t="n"/>
      <c r="AD202" s="36" t="n"/>
    </row>
    <row r="203" ht="22.5" customHeight="1">
      <c r="A203" s="37"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c r="AA203" s="36" t="n"/>
      <c r="AB203" s="36" t="n"/>
      <c r="AC203" s="36" t="n"/>
      <c r="AD203" s="36" t="n"/>
    </row>
    <row r="204" ht="22.5" customHeight="1">
      <c r="A204" s="37"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c r="AA204" s="36" t="n"/>
      <c r="AB204" s="36" t="n"/>
      <c r="AC204" s="36" t="n"/>
      <c r="AD204" s="36" t="n"/>
    </row>
    <row r="205" ht="22.5" customHeight="1">
      <c r="A205" s="37"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c r="AA205" s="36" t="n"/>
      <c r="AB205" s="36" t="n"/>
      <c r="AC205" s="36" t="n"/>
      <c r="AD205" s="36" t="n"/>
    </row>
    <row r="206" ht="22.5" customHeight="1">
      <c r="A206" s="37"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c r="AA206" s="36" t="n"/>
      <c r="AB206" s="36" t="n"/>
      <c r="AC206" s="36" t="n"/>
      <c r="AD206" s="36" t="n"/>
    </row>
    <row r="207" ht="22.5" customHeight="1">
      <c r="A207" s="37"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c r="AA207" s="36" t="n"/>
      <c r="AB207" s="36" t="n"/>
      <c r="AC207" s="36" t="n"/>
      <c r="AD207" s="36" t="n"/>
    </row>
    <row r="208" ht="22.5" customHeight="1">
      <c r="A208" s="37"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c r="AA208" s="36" t="n"/>
      <c r="AB208" s="36" t="n"/>
      <c r="AC208" s="36" t="n"/>
      <c r="AD208" s="36" t="n"/>
    </row>
    <row r="209" ht="22.5" customHeight="1">
      <c r="A209" s="37"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c r="AA209" s="36" t="n"/>
      <c r="AB209" s="36" t="n"/>
      <c r="AC209" s="36" t="n"/>
      <c r="AD209" s="36" t="n"/>
    </row>
    <row r="210" ht="22.5" customHeight="1">
      <c r="A210" s="37"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c r="AA210" s="36" t="n"/>
      <c r="AB210" s="36" t="n"/>
      <c r="AC210" s="36" t="n"/>
      <c r="AD210" s="36" t="n"/>
    </row>
    <row r="211" ht="22.5" customHeight="1">
      <c r="A211" s="37"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c r="AA211" s="36" t="n"/>
      <c r="AB211" s="36" t="n"/>
      <c r="AC211" s="36" t="n"/>
      <c r="AD211" s="36" t="n"/>
    </row>
    <row r="212" ht="22.5" customHeight="1">
      <c r="A212" s="37"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c r="AA212" s="36" t="n"/>
      <c r="AB212" s="36" t="n"/>
      <c r="AC212" s="36" t="n"/>
      <c r="AD212" s="36" t="n"/>
    </row>
    <row r="213" ht="22.5" customHeight="1">
      <c r="A213" s="37"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c r="AA213" s="36" t="n"/>
      <c r="AB213" s="36" t="n"/>
      <c r="AC213" s="36" t="n"/>
      <c r="AD213" s="36" t="n"/>
    </row>
    <row r="214" ht="22.5" customHeight="1">
      <c r="A214" s="37" t="n"/>
      <c r="B214" s="36"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c r="AA214" s="36" t="n"/>
      <c r="AB214" s="36" t="n"/>
      <c r="AC214" s="36" t="n"/>
      <c r="AD214" s="36" t="n"/>
    </row>
    <row r="215" ht="22.5" customHeight="1">
      <c r="A215" s="37"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c r="AA215" s="36" t="n"/>
      <c r="AB215" s="36" t="n"/>
      <c r="AC215" s="36" t="n"/>
      <c r="AD215" s="36" t="n"/>
    </row>
    <row r="216" ht="22.5" customHeight="1">
      <c r="A216" s="37"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c r="AA216" s="36" t="n"/>
      <c r="AB216" s="36" t="n"/>
      <c r="AC216" s="36" t="n"/>
      <c r="AD216" s="36" t="n"/>
    </row>
    <row r="217" ht="22.5" customHeight="1">
      <c r="A217" s="37"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c r="AA217" s="36" t="n"/>
      <c r="AB217" s="36" t="n"/>
      <c r="AC217" s="36" t="n"/>
      <c r="AD217" s="36" t="n"/>
    </row>
    <row r="218" ht="22.5" customHeight="1">
      <c r="A218" s="37"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c r="AA218" s="36" t="n"/>
      <c r="AB218" s="36" t="n"/>
      <c r="AC218" s="36" t="n"/>
      <c r="AD218" s="36" t="n"/>
    </row>
    <row r="219" ht="22.5" customHeight="1">
      <c r="A219" s="37"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c r="AA219" s="36" t="n"/>
      <c r="AB219" s="36" t="n"/>
      <c r="AC219" s="36" t="n"/>
      <c r="AD219" s="36" t="n"/>
    </row>
    <row r="220" ht="22.5" customHeight="1">
      <c r="A220" s="37"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c r="AA220" s="36" t="n"/>
      <c r="AB220" s="36" t="n"/>
      <c r="AC220" s="36" t="n"/>
      <c r="AD220" s="36" t="n"/>
    </row>
    <row r="221" ht="22.5" customHeight="1">
      <c r="A221" s="37"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c r="AA221" s="36" t="n"/>
      <c r="AB221" s="36" t="n"/>
      <c r="AC221" s="36" t="n"/>
      <c r="AD221" s="36" t="n"/>
    </row>
    <row r="222" ht="22.5" customHeight="1">
      <c r="A222" s="37"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c r="AA222" s="36" t="n"/>
      <c r="AB222" s="36" t="n"/>
      <c r="AC222" s="36" t="n"/>
      <c r="AD222" s="36" t="n"/>
    </row>
    <row r="223" ht="22.5" customHeight="1">
      <c r="A223" s="37"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c r="AA223" s="36" t="n"/>
      <c r="AB223" s="36" t="n"/>
      <c r="AC223" s="36" t="n"/>
      <c r="AD223" s="36" t="n"/>
    </row>
    <row r="224" ht="22.5" customHeight="1">
      <c r="A224" s="37"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c r="AA224" s="36" t="n"/>
      <c r="AB224" s="36" t="n"/>
      <c r="AC224" s="36" t="n"/>
      <c r="AD224" s="36" t="n"/>
    </row>
    <row r="225" ht="22.5" customHeight="1">
      <c r="A225" s="37"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c r="AA225" s="36" t="n"/>
      <c r="AB225" s="36" t="n"/>
      <c r="AC225" s="36" t="n"/>
      <c r="AD225" s="36" t="n"/>
    </row>
    <row r="226" ht="22.5" customHeight="1">
      <c r="A226" s="37"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c r="AA226" s="36" t="n"/>
      <c r="AB226" s="36" t="n"/>
      <c r="AC226" s="36" t="n"/>
      <c r="AD226" s="36" t="n"/>
    </row>
    <row r="227" ht="22.5" customHeight="1">
      <c r="A227" s="37"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c r="AA227" s="36" t="n"/>
      <c r="AB227" s="36" t="n"/>
      <c r="AC227" s="36" t="n"/>
      <c r="AD227" s="36" t="n"/>
    </row>
    <row r="228" ht="22.5" customHeight="1">
      <c r="A228" s="37"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c r="AA228" s="36" t="n"/>
      <c r="AB228" s="36" t="n"/>
      <c r="AC228" s="36" t="n"/>
      <c r="AD228" s="36" t="n"/>
    </row>
    <row r="229" ht="22.5" customHeight="1">
      <c r="A229" s="37"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c r="AA229" s="36" t="n"/>
      <c r="AB229" s="36" t="n"/>
      <c r="AC229" s="36" t="n"/>
      <c r="AD229" s="36" t="n"/>
    </row>
    <row r="230" ht="22.5" customHeight="1">
      <c r="A230" s="37"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c r="AA230" s="36" t="n"/>
      <c r="AB230" s="36" t="n"/>
      <c r="AC230" s="36" t="n"/>
      <c r="AD230" s="36" t="n"/>
    </row>
    <row r="231" ht="22.5" customHeight="1">
      <c r="A231" s="37"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c r="AA231" s="36" t="n"/>
      <c r="AB231" s="36" t="n"/>
      <c r="AC231" s="36" t="n"/>
      <c r="AD231" s="36" t="n"/>
    </row>
    <row r="232" ht="22.5" customHeight="1">
      <c r="A232" s="37"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c r="AA232" s="36" t="n"/>
      <c r="AB232" s="36" t="n"/>
      <c r="AC232" s="36" t="n"/>
      <c r="AD232" s="36" t="n"/>
    </row>
    <row r="233" ht="22.5" customHeight="1">
      <c r="A233" s="37"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c r="AA233" s="36" t="n"/>
      <c r="AB233" s="36" t="n"/>
      <c r="AC233" s="36" t="n"/>
      <c r="AD233" s="36" t="n"/>
    </row>
    <row r="234" ht="22.5" customHeight="1">
      <c r="A234" s="37"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c r="AA234" s="36" t="n"/>
      <c r="AB234" s="36" t="n"/>
      <c r="AC234" s="36" t="n"/>
      <c r="AD234" s="36" t="n"/>
    </row>
    <row r="235" ht="22.5" customHeight="1">
      <c r="A235" s="37"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c r="AA235" s="36" t="n"/>
      <c r="AB235" s="36" t="n"/>
      <c r="AC235" s="36" t="n"/>
      <c r="AD235" s="36" t="n"/>
    </row>
    <row r="236" ht="22.5" customHeight="1">
      <c r="A236" s="37"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c r="AA236" s="36" t="n"/>
      <c r="AB236" s="36" t="n"/>
      <c r="AC236" s="36" t="n"/>
      <c r="AD236" s="36" t="n"/>
    </row>
    <row r="237" ht="22.5" customHeight="1">
      <c r="A237" s="37"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c r="AA237" s="36" t="n"/>
      <c r="AB237" s="36" t="n"/>
      <c r="AC237" s="36" t="n"/>
      <c r="AD237" s="36" t="n"/>
    </row>
    <row r="238" ht="22.5" customHeight="1">
      <c r="A238" s="37"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c r="AA238" s="36" t="n"/>
      <c r="AB238" s="36" t="n"/>
      <c r="AC238" s="36" t="n"/>
      <c r="AD238" s="36" t="n"/>
    </row>
    <row r="239" ht="22.5" customHeight="1">
      <c r="A239" s="37"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c r="AA239" s="36" t="n"/>
      <c r="AB239" s="36" t="n"/>
      <c r="AC239" s="36" t="n"/>
      <c r="AD239" s="36" t="n"/>
    </row>
    <row r="240" ht="22.5" customHeight="1">
      <c r="A240" s="37"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c r="AA240" s="36" t="n"/>
      <c r="AB240" s="36" t="n"/>
      <c r="AC240" s="36" t="n"/>
      <c r="AD240" s="36" t="n"/>
    </row>
    <row r="241" ht="22.5" customHeight="1">
      <c r="A241" s="37"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c r="AA241" s="36" t="n"/>
      <c r="AB241" s="36" t="n"/>
      <c r="AC241" s="36" t="n"/>
      <c r="AD241" s="36" t="n"/>
    </row>
    <row r="242" ht="22.5" customHeight="1">
      <c r="A242" s="37"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c r="AA242" s="36" t="n"/>
      <c r="AB242" s="36" t="n"/>
      <c r="AC242" s="36" t="n"/>
      <c r="AD242" s="36" t="n"/>
    </row>
    <row r="243" ht="22.5" customHeight="1">
      <c r="A243" s="37"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c r="AA243" s="36" t="n"/>
      <c r="AB243" s="36" t="n"/>
      <c r="AC243" s="36" t="n"/>
      <c r="AD243" s="36" t="n"/>
    </row>
    <row r="244" ht="22.5" customHeight="1">
      <c r="A244" s="37"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c r="AA244" s="36" t="n"/>
      <c r="AB244" s="36" t="n"/>
      <c r="AC244" s="36" t="n"/>
      <c r="AD244" s="36" t="n"/>
    </row>
    <row r="245" ht="22.5" customHeight="1">
      <c r="A245" s="37"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c r="AA245" s="36" t="n"/>
      <c r="AB245" s="36" t="n"/>
      <c r="AC245" s="36" t="n"/>
      <c r="AD245" s="36" t="n"/>
    </row>
    <row r="246" ht="22.5" customHeight="1">
      <c r="A246" s="37"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c r="AA246" s="36" t="n"/>
      <c r="AB246" s="36" t="n"/>
      <c r="AC246" s="36" t="n"/>
      <c r="AD246" s="36" t="n"/>
    </row>
    <row r="247" ht="22.5" customHeight="1">
      <c r="A247" s="37"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c r="AA247" s="36" t="n"/>
      <c r="AB247" s="36" t="n"/>
      <c r="AC247" s="36" t="n"/>
      <c r="AD247" s="36" t="n"/>
    </row>
    <row r="248" ht="22.5" customHeight="1">
      <c r="A248" s="37"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c r="AA248" s="36" t="n"/>
      <c r="AB248" s="36" t="n"/>
      <c r="AC248" s="36" t="n"/>
      <c r="AD248" s="36" t="n"/>
    </row>
    <row r="249" ht="22.5" customHeight="1">
      <c r="A249" s="37"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c r="AA249" s="36" t="n"/>
      <c r="AB249" s="36" t="n"/>
      <c r="AC249" s="36" t="n"/>
      <c r="AD249" s="36" t="n"/>
    </row>
    <row r="250" ht="22.5" customHeight="1">
      <c r="A250" s="37"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c r="AA250" s="36" t="n"/>
      <c r="AB250" s="36" t="n"/>
      <c r="AC250" s="36" t="n"/>
      <c r="AD250" s="36" t="n"/>
    </row>
    <row r="251" ht="22.5" customHeight="1">
      <c r="A251" s="37"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c r="AA251" s="36" t="n"/>
      <c r="AB251" s="36" t="n"/>
      <c r="AC251" s="36" t="n"/>
      <c r="AD251" s="36" t="n"/>
    </row>
    <row r="252" ht="22.5" customHeight="1">
      <c r="A252" s="37"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c r="AA252" s="36" t="n"/>
      <c r="AB252" s="36" t="n"/>
      <c r="AC252" s="36" t="n"/>
      <c r="AD252" s="36" t="n"/>
    </row>
    <row r="253" ht="22.5" customHeight="1">
      <c r="A253" s="37"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c r="AA253" s="36" t="n"/>
      <c r="AB253" s="36" t="n"/>
      <c r="AC253" s="36" t="n"/>
      <c r="AD253" s="36" t="n"/>
    </row>
    <row r="254" ht="22.5" customHeight="1">
      <c r="A254" s="37"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c r="AA254" s="36" t="n"/>
      <c r="AB254" s="36" t="n"/>
      <c r="AC254" s="36" t="n"/>
      <c r="AD254" s="36" t="n"/>
    </row>
    <row r="255" ht="22.5" customHeight="1">
      <c r="A255" s="37"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c r="AA255" s="36" t="n"/>
      <c r="AB255" s="36" t="n"/>
      <c r="AC255" s="36" t="n"/>
      <c r="AD255" s="36" t="n"/>
    </row>
    <row r="256" ht="22.5" customHeight="1">
      <c r="A256" s="37"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c r="AA256" s="36" t="n"/>
      <c r="AB256" s="36" t="n"/>
      <c r="AC256" s="36" t="n"/>
      <c r="AD256" s="36" t="n"/>
    </row>
    <row r="257" ht="22.5" customHeight="1">
      <c r="A257" s="37"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c r="AA257" s="36" t="n"/>
      <c r="AB257" s="36" t="n"/>
      <c r="AC257" s="36" t="n"/>
      <c r="AD257" s="36" t="n"/>
    </row>
    <row r="258" ht="22.5" customHeight="1">
      <c r="A258" s="37"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c r="AA258" s="36" t="n"/>
      <c r="AB258" s="36" t="n"/>
      <c r="AC258" s="36" t="n"/>
      <c r="AD258" s="36" t="n"/>
    </row>
    <row r="259" ht="22.5" customHeight="1">
      <c r="A259" s="37"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c r="AA259" s="36" t="n"/>
      <c r="AB259" s="36" t="n"/>
      <c r="AC259" s="36" t="n"/>
      <c r="AD259" s="36" t="n"/>
    </row>
    <row r="260" ht="22.5" customHeight="1">
      <c r="A260" s="37"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c r="AA260" s="36" t="n"/>
      <c r="AB260" s="36" t="n"/>
      <c r="AC260" s="36" t="n"/>
      <c r="AD260" s="36" t="n"/>
    </row>
    <row r="261" ht="22.5" customHeight="1">
      <c r="A261" s="37"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c r="AA261" s="36" t="n"/>
      <c r="AB261" s="36" t="n"/>
      <c r="AC261" s="36" t="n"/>
      <c r="AD261" s="36" t="n"/>
    </row>
    <row r="262" ht="22.5" customHeight="1">
      <c r="A262" s="37"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c r="AA262" s="36" t="n"/>
      <c r="AB262" s="36" t="n"/>
      <c r="AC262" s="36" t="n"/>
      <c r="AD262" s="36" t="n"/>
    </row>
    <row r="263" ht="22.5" customHeight="1">
      <c r="A263" s="37"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c r="AA263" s="36" t="n"/>
      <c r="AB263" s="36" t="n"/>
      <c r="AC263" s="36" t="n"/>
      <c r="AD263" s="36" t="n"/>
    </row>
    <row r="264" ht="22.5" customHeight="1">
      <c r="A264" s="37" t="n"/>
      <c r="B264" s="36" t="n"/>
      <c r="C264" s="36"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c r="AA264" s="36" t="n"/>
      <c r="AB264" s="36" t="n"/>
      <c r="AC264" s="36" t="n"/>
      <c r="AD264" s="36" t="n"/>
    </row>
    <row r="265" ht="22.5" customHeight="1">
      <c r="A265" s="37"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c r="AA265" s="36" t="n"/>
      <c r="AB265" s="36" t="n"/>
      <c r="AC265" s="36" t="n"/>
      <c r="AD265" s="36" t="n"/>
    </row>
    <row r="266" ht="22.5" customHeight="1">
      <c r="A266" s="37"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c r="AA266" s="36" t="n"/>
      <c r="AB266" s="36" t="n"/>
      <c r="AC266" s="36" t="n"/>
      <c r="AD266" s="36" t="n"/>
    </row>
    <row r="267" ht="22.5" customHeight="1">
      <c r="A267" s="37"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c r="AA267" s="36" t="n"/>
      <c r="AB267" s="36" t="n"/>
      <c r="AC267" s="36" t="n"/>
      <c r="AD267" s="36" t="n"/>
    </row>
    <row r="268" ht="22.5" customHeight="1">
      <c r="A268" s="37"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c r="AA268" s="36" t="n"/>
      <c r="AB268" s="36" t="n"/>
      <c r="AC268" s="36" t="n"/>
      <c r="AD268" s="36" t="n"/>
    </row>
    <row r="269" ht="22.5" customHeight="1">
      <c r="A269" s="37"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c r="AA269" s="36" t="n"/>
      <c r="AB269" s="36" t="n"/>
      <c r="AC269" s="36" t="n"/>
      <c r="AD269" s="36" t="n"/>
    </row>
    <row r="270" ht="22.5" customHeight="1">
      <c r="A270" s="37"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c r="AA270" s="36" t="n"/>
      <c r="AB270" s="36" t="n"/>
      <c r="AC270" s="36" t="n"/>
      <c r="AD270" s="36" t="n"/>
    </row>
    <row r="271" ht="22.5" customHeight="1">
      <c r="A271" s="37"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c r="AA271" s="36" t="n"/>
      <c r="AB271" s="36" t="n"/>
      <c r="AC271" s="36" t="n"/>
      <c r="AD271" s="36" t="n"/>
    </row>
    <row r="272" ht="22.5" customHeight="1">
      <c r="A272" s="37"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c r="AA272" s="36" t="n"/>
      <c r="AB272" s="36" t="n"/>
      <c r="AC272" s="36" t="n"/>
      <c r="AD272" s="36" t="n"/>
    </row>
    <row r="273" ht="22.5" customHeight="1">
      <c r="A273" s="37"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c r="AA273" s="36" t="n"/>
      <c r="AB273" s="36" t="n"/>
      <c r="AC273" s="36" t="n"/>
      <c r="AD273" s="36" t="n"/>
    </row>
    <row r="274" ht="22.5" customHeight="1">
      <c r="A274" s="37"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c r="AA274" s="36" t="n"/>
      <c r="AB274" s="36" t="n"/>
      <c r="AC274" s="36" t="n"/>
      <c r="AD274" s="36" t="n"/>
    </row>
    <row r="275" ht="22.5" customHeight="1">
      <c r="A275" s="37"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c r="AA275" s="36" t="n"/>
      <c r="AB275" s="36" t="n"/>
      <c r="AC275" s="36" t="n"/>
      <c r="AD275" s="36" t="n"/>
    </row>
    <row r="276" ht="22.5" customHeight="1">
      <c r="A276" s="37"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c r="AA276" s="36" t="n"/>
      <c r="AB276" s="36" t="n"/>
      <c r="AC276" s="36" t="n"/>
      <c r="AD276" s="36" t="n"/>
    </row>
    <row r="277" ht="22.5" customHeight="1">
      <c r="A277" s="37"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c r="AA277" s="36" t="n"/>
      <c r="AB277" s="36" t="n"/>
      <c r="AC277" s="36" t="n"/>
      <c r="AD277" s="36" t="n"/>
    </row>
    <row r="278" ht="22.5" customHeight="1">
      <c r="A278" s="37"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c r="AA278" s="36" t="n"/>
      <c r="AB278" s="36" t="n"/>
      <c r="AC278" s="36" t="n"/>
      <c r="AD278" s="36" t="n"/>
    </row>
    <row r="279" ht="22.5" customHeight="1">
      <c r="A279" s="37"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c r="AA279" s="36" t="n"/>
      <c r="AB279" s="36" t="n"/>
      <c r="AC279" s="36" t="n"/>
      <c r="AD279" s="36" t="n"/>
    </row>
    <row r="280" ht="22.5" customHeight="1">
      <c r="A280" s="37"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c r="AA280" s="36" t="n"/>
      <c r="AB280" s="36" t="n"/>
      <c r="AC280" s="36" t="n"/>
      <c r="AD280" s="36" t="n"/>
    </row>
    <row r="281" ht="22.5" customHeight="1">
      <c r="A281" s="37"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c r="AA281" s="36" t="n"/>
      <c r="AB281" s="36" t="n"/>
      <c r="AC281" s="36" t="n"/>
      <c r="AD281" s="36" t="n"/>
    </row>
    <row r="282" ht="22.5" customHeight="1">
      <c r="A282" s="37"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c r="AA282" s="36" t="n"/>
      <c r="AB282" s="36" t="n"/>
      <c r="AC282" s="36" t="n"/>
      <c r="AD282" s="36" t="n"/>
    </row>
    <row r="283" ht="22.5" customHeight="1">
      <c r="A283" s="37"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c r="AA283" s="36" t="n"/>
      <c r="AB283" s="36" t="n"/>
      <c r="AC283" s="36" t="n"/>
      <c r="AD283" s="36" t="n"/>
    </row>
    <row r="284" ht="22.5" customHeight="1">
      <c r="A284" s="37"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c r="AA284" s="36" t="n"/>
      <c r="AB284" s="36" t="n"/>
      <c r="AC284" s="36" t="n"/>
      <c r="AD284" s="36" t="n"/>
    </row>
    <row r="285" ht="22.5" customHeight="1">
      <c r="A285" s="37"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c r="AA285" s="36" t="n"/>
      <c r="AB285" s="36" t="n"/>
      <c r="AC285" s="36" t="n"/>
      <c r="AD285" s="36" t="n"/>
    </row>
    <row r="286" ht="22.5" customHeight="1">
      <c r="A286" s="37"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c r="AA286" s="36" t="n"/>
      <c r="AB286" s="36" t="n"/>
      <c r="AC286" s="36" t="n"/>
      <c r="AD286" s="36" t="n"/>
    </row>
    <row r="287" ht="22.5" customHeight="1">
      <c r="A287" s="37"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c r="AA287" s="36" t="n"/>
      <c r="AB287" s="36" t="n"/>
      <c r="AC287" s="36" t="n"/>
      <c r="AD287" s="36" t="n"/>
    </row>
    <row r="288" ht="22.5" customHeight="1">
      <c r="A288" s="37" t="n"/>
      <c r="B288" s="36" t="n"/>
      <c r="C288" s="36"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c r="AA288" s="36" t="n"/>
      <c r="AB288" s="36" t="n"/>
      <c r="AC288" s="36" t="n"/>
      <c r="AD288" s="36" t="n"/>
    </row>
    <row r="289" ht="22.5" customHeight="1">
      <c r="A289" s="37" t="n"/>
      <c r="B289" s="36" t="n"/>
      <c r="C289" s="36"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c r="AA289" s="36" t="n"/>
      <c r="AB289" s="36" t="n"/>
      <c r="AC289" s="36" t="n"/>
      <c r="AD289" s="36" t="n"/>
    </row>
    <row r="290" ht="22.5" customHeight="1">
      <c r="A290" s="37" t="n"/>
      <c r="B290" s="36" t="n"/>
      <c r="C290" s="36"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c r="AA290" s="36" t="n"/>
      <c r="AB290" s="36" t="n"/>
      <c r="AC290" s="36" t="n"/>
      <c r="AD290" s="36" t="n"/>
    </row>
    <row r="291" ht="22.5" customHeight="1">
      <c r="A291" s="37" t="n"/>
      <c r="B291" s="36" t="n"/>
      <c r="C291" s="36"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c r="AA291" s="36" t="n"/>
      <c r="AB291" s="36" t="n"/>
      <c r="AC291" s="36" t="n"/>
      <c r="AD291" s="36" t="n"/>
    </row>
    <row r="292" ht="22.5" customHeight="1">
      <c r="A292" s="37" t="n"/>
      <c r="B292" s="36" t="n"/>
      <c r="C292" s="36"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c r="AA292" s="36" t="n"/>
      <c r="AB292" s="36" t="n"/>
      <c r="AC292" s="36" t="n"/>
      <c r="AD292" s="36" t="n"/>
    </row>
    <row r="293" ht="22.5" customHeight="1">
      <c r="A293" s="37" t="n"/>
      <c r="B293" s="36" t="n"/>
      <c r="C293" s="36"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c r="AA293" s="36" t="n"/>
      <c r="AB293" s="36" t="n"/>
      <c r="AC293" s="36" t="n"/>
      <c r="AD293" s="36" t="n"/>
    </row>
    <row r="294" ht="22.5" customHeight="1">
      <c r="A294" s="37" t="n"/>
      <c r="B294" s="36" t="n"/>
      <c r="C294" s="36"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c r="AA294" s="36" t="n"/>
      <c r="AB294" s="36" t="n"/>
      <c r="AC294" s="36" t="n"/>
      <c r="AD294" s="36" t="n"/>
    </row>
    <row r="295" ht="22.5" customHeight="1">
      <c r="A295" s="37" t="n"/>
      <c r="B295" s="36" t="n"/>
      <c r="C295" s="36"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c r="AA295" s="36" t="n"/>
      <c r="AB295" s="36" t="n"/>
      <c r="AC295" s="36" t="n"/>
      <c r="AD295" s="36" t="n"/>
    </row>
    <row r="296" ht="22.5" customHeight="1">
      <c r="A296" s="37" t="n"/>
      <c r="B296" s="36" t="n"/>
      <c r="C296" s="36"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c r="AA296" s="36" t="n"/>
      <c r="AB296" s="36" t="n"/>
      <c r="AC296" s="36" t="n"/>
      <c r="AD296" s="36" t="n"/>
    </row>
    <row r="297" ht="22.5" customHeight="1">
      <c r="A297" s="37" t="n"/>
      <c r="B297" s="36" t="n"/>
      <c r="C297" s="36"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c r="AA297" s="36" t="n"/>
      <c r="AB297" s="36" t="n"/>
      <c r="AC297" s="36" t="n"/>
      <c r="AD297" s="36" t="n"/>
    </row>
    <row r="298" ht="22.5" customHeight="1">
      <c r="A298" s="37" t="n"/>
      <c r="B298" s="36" t="n"/>
      <c r="C298" s="36"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c r="AA298" s="36" t="n"/>
      <c r="AB298" s="36" t="n"/>
      <c r="AC298" s="36" t="n"/>
      <c r="AD298" s="36" t="n"/>
    </row>
    <row r="299" ht="22.5" customHeight="1">
      <c r="A299" s="37" t="n"/>
      <c r="B299" s="36" t="n"/>
      <c r="C299" s="36"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c r="AA299" s="36" t="n"/>
      <c r="AB299" s="36" t="n"/>
      <c r="AC299" s="36" t="n"/>
      <c r="AD299" s="36" t="n"/>
    </row>
    <row r="300" ht="22.5" customHeight="1">
      <c r="A300" s="37" t="n"/>
      <c r="B300" s="36" t="n"/>
      <c r="C300" s="36"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c r="AA300" s="36" t="n"/>
      <c r="AB300" s="36" t="n"/>
      <c r="AC300" s="36" t="n"/>
      <c r="AD300" s="36" t="n"/>
    </row>
    <row r="301" ht="22.5" customHeight="1">
      <c r="A301" s="37" t="n"/>
      <c r="B301" s="36" t="n"/>
      <c r="C301" s="36"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c r="AA301" s="36" t="n"/>
      <c r="AB301" s="36" t="n"/>
      <c r="AC301" s="36" t="n"/>
      <c r="AD301" s="36" t="n"/>
    </row>
    <row r="302" ht="22.5" customHeight="1">
      <c r="A302" s="37" t="n"/>
      <c r="B302" s="36" t="n"/>
      <c r="C302" s="36"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c r="AA302" s="36" t="n"/>
      <c r="AB302" s="36" t="n"/>
      <c r="AC302" s="36" t="n"/>
      <c r="AD302" s="36" t="n"/>
    </row>
    <row r="303" ht="22.5" customHeight="1">
      <c r="A303" s="37" t="n"/>
      <c r="B303" s="36" t="n"/>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c r="AA303" s="36" t="n"/>
      <c r="AB303" s="36" t="n"/>
      <c r="AC303" s="36" t="n"/>
      <c r="AD303" s="36" t="n"/>
    </row>
    <row r="304" ht="22.5" customHeight="1">
      <c r="A304" s="37" t="n"/>
      <c r="B304" s="36" t="n"/>
      <c r="C304" s="36"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c r="AA304" s="36" t="n"/>
      <c r="AB304" s="36" t="n"/>
      <c r="AC304" s="36" t="n"/>
      <c r="AD304" s="36" t="n"/>
    </row>
    <row r="305" ht="22.5" customHeight="1">
      <c r="A305" s="37" t="n"/>
      <c r="B305" s="36" t="n"/>
      <c r="C305" s="36"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c r="AA305" s="36" t="n"/>
      <c r="AB305" s="36" t="n"/>
      <c r="AC305" s="36" t="n"/>
      <c r="AD305" s="36" t="n"/>
    </row>
    <row r="306" ht="22.5" customHeight="1">
      <c r="A306" s="37" t="n"/>
      <c r="B306" s="36" t="n"/>
      <c r="C306" s="36"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c r="AA306" s="36" t="n"/>
      <c r="AB306" s="36" t="n"/>
      <c r="AC306" s="36" t="n"/>
      <c r="AD306" s="36" t="n"/>
    </row>
    <row r="307" ht="22.5" customHeight="1">
      <c r="A307" s="37" t="n"/>
      <c r="B307" s="36" t="n"/>
      <c r="C307" s="36"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c r="AA307" s="36" t="n"/>
      <c r="AB307" s="36" t="n"/>
      <c r="AC307" s="36" t="n"/>
      <c r="AD307" s="36" t="n"/>
    </row>
    <row r="308" ht="22.5" customHeight="1">
      <c r="A308" s="37" t="n"/>
      <c r="B308" s="36" t="n"/>
      <c r="C308" s="36"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c r="AA308" s="36" t="n"/>
      <c r="AB308" s="36" t="n"/>
      <c r="AC308" s="36" t="n"/>
      <c r="AD308" s="36" t="n"/>
    </row>
    <row r="309" ht="22.5" customHeight="1">
      <c r="A309" s="37" t="n"/>
      <c r="B309" s="36" t="n"/>
      <c r="C309" s="36"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c r="AA309" s="36" t="n"/>
      <c r="AB309" s="36" t="n"/>
      <c r="AC309" s="36" t="n"/>
      <c r="AD309" s="36" t="n"/>
    </row>
    <row r="310" ht="22.5" customHeight="1">
      <c r="A310" s="37" t="n"/>
      <c r="B310" s="36" t="n"/>
      <c r="C310" s="36"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c r="AA310" s="36" t="n"/>
      <c r="AB310" s="36" t="n"/>
      <c r="AC310" s="36" t="n"/>
      <c r="AD310" s="36" t="n"/>
    </row>
    <row r="311" ht="22.5" customHeight="1">
      <c r="A311" s="37" t="n"/>
      <c r="B311" s="36" t="n"/>
      <c r="C311" s="36"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c r="AA311" s="36" t="n"/>
      <c r="AB311" s="36" t="n"/>
      <c r="AC311" s="36" t="n"/>
      <c r="AD311" s="36" t="n"/>
    </row>
    <row r="312" ht="22.5" customHeight="1">
      <c r="A312" s="37" t="n"/>
      <c r="B312" s="36" t="n"/>
      <c r="C312" s="36"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c r="AA312" s="36" t="n"/>
      <c r="AB312" s="36" t="n"/>
      <c r="AC312" s="36" t="n"/>
      <c r="AD312" s="36" t="n"/>
    </row>
    <row r="313" ht="22.5" customHeight="1">
      <c r="A313" s="37" t="n"/>
      <c r="B313" s="36" t="n"/>
      <c r="C313" s="36"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c r="AA313" s="36" t="n"/>
      <c r="AB313" s="36" t="n"/>
      <c r="AC313" s="36" t="n"/>
      <c r="AD313" s="36" t="n"/>
    </row>
    <row r="314" ht="22.5" customHeight="1">
      <c r="A314" s="37" t="n"/>
      <c r="B314" s="36" t="n"/>
      <c r="C314" s="36"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c r="AA314" s="36" t="n"/>
      <c r="AB314" s="36" t="n"/>
      <c r="AC314" s="36" t="n"/>
      <c r="AD314" s="36" t="n"/>
    </row>
    <row r="315" ht="22.5" customHeight="1">
      <c r="A315" s="37" t="n"/>
      <c r="B315" s="36" t="n"/>
      <c r="C315" s="36"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c r="AA315" s="36" t="n"/>
      <c r="AB315" s="36" t="n"/>
      <c r="AC315" s="36" t="n"/>
      <c r="AD315" s="36" t="n"/>
    </row>
    <row r="316" ht="22.5" customHeight="1">
      <c r="A316" s="37" t="n"/>
      <c r="B316" s="36" t="n"/>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c r="AA316" s="36" t="n"/>
      <c r="AB316" s="36" t="n"/>
      <c r="AC316" s="36" t="n"/>
      <c r="AD316" s="36" t="n"/>
    </row>
    <row r="317" ht="22.5" customHeight="1">
      <c r="A317" s="37" t="n"/>
      <c r="B317" s="36" t="n"/>
      <c r="C317" s="36"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c r="AA317" s="36" t="n"/>
      <c r="AB317" s="36" t="n"/>
      <c r="AC317" s="36" t="n"/>
      <c r="AD317" s="36" t="n"/>
    </row>
    <row r="318" ht="22.5" customHeight="1">
      <c r="A318" s="37" t="n"/>
      <c r="B318" s="36" t="n"/>
      <c r="C318" s="36"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c r="AA318" s="36" t="n"/>
      <c r="AB318" s="36" t="n"/>
      <c r="AC318" s="36" t="n"/>
      <c r="AD318" s="36" t="n"/>
    </row>
    <row r="319" ht="22.5" customHeight="1">
      <c r="A319" s="37" t="n"/>
      <c r="B319" s="36" t="n"/>
      <c r="C319" s="36"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c r="AA319" s="36" t="n"/>
      <c r="AB319" s="36" t="n"/>
      <c r="AC319" s="36" t="n"/>
      <c r="AD319" s="36" t="n"/>
    </row>
    <row r="320" ht="22.5" customHeight="1">
      <c r="A320" s="37" t="n"/>
      <c r="B320" s="36" t="n"/>
      <c r="C320" s="36"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c r="AA320" s="36" t="n"/>
      <c r="AB320" s="36" t="n"/>
      <c r="AC320" s="36" t="n"/>
      <c r="AD320" s="36" t="n"/>
    </row>
    <row r="321" ht="22.5" customHeight="1">
      <c r="A321" s="37" t="n"/>
      <c r="B321" s="36" t="n"/>
      <c r="C321" s="36"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c r="AA321" s="36" t="n"/>
      <c r="AB321" s="36" t="n"/>
      <c r="AC321" s="36" t="n"/>
      <c r="AD321" s="36" t="n"/>
    </row>
    <row r="322" ht="22.5" customHeight="1">
      <c r="A322" s="37" t="n"/>
      <c r="B322" s="36" t="n"/>
      <c r="C322" s="36"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c r="AA322" s="36" t="n"/>
      <c r="AB322" s="36" t="n"/>
      <c r="AC322" s="36" t="n"/>
      <c r="AD322" s="36" t="n"/>
    </row>
    <row r="323" ht="22.5" customHeight="1">
      <c r="A323" s="37" t="n"/>
      <c r="B323" s="36" t="n"/>
      <c r="C323" s="36"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c r="AA323" s="36" t="n"/>
      <c r="AB323" s="36" t="n"/>
      <c r="AC323" s="36" t="n"/>
      <c r="AD323" s="36" t="n"/>
    </row>
    <row r="324" ht="22.5" customHeight="1">
      <c r="A324" s="37" t="n"/>
      <c r="B324" s="36" t="n"/>
      <c r="C324" s="36"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c r="AA324" s="36" t="n"/>
      <c r="AB324" s="36" t="n"/>
      <c r="AC324" s="36" t="n"/>
      <c r="AD324" s="36" t="n"/>
    </row>
    <row r="325" ht="22.5" customHeight="1">
      <c r="A325" s="37" t="n"/>
      <c r="B325" s="36" t="n"/>
      <c r="C325" s="36"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c r="AA325" s="36" t="n"/>
      <c r="AB325" s="36" t="n"/>
      <c r="AC325" s="36" t="n"/>
      <c r="AD325" s="36" t="n"/>
    </row>
    <row r="326" ht="22.5" customHeight="1">
      <c r="A326" s="37" t="n"/>
      <c r="B326" s="36" t="n"/>
      <c r="C326" s="36"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c r="AA326" s="36" t="n"/>
      <c r="AB326" s="36" t="n"/>
      <c r="AC326" s="36" t="n"/>
      <c r="AD326" s="36" t="n"/>
    </row>
    <row r="327" ht="22.5" customHeight="1">
      <c r="A327" s="37" t="n"/>
      <c r="B327" s="36" t="n"/>
      <c r="C327" s="36"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c r="AA327" s="36" t="n"/>
      <c r="AB327" s="36" t="n"/>
      <c r="AC327" s="36" t="n"/>
      <c r="AD327" s="36" t="n"/>
    </row>
    <row r="328" ht="22.5" customHeight="1">
      <c r="A328" s="37" t="n"/>
      <c r="B328" s="36" t="n"/>
      <c r="C328" s="36"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c r="AA328" s="36" t="n"/>
      <c r="AB328" s="36" t="n"/>
      <c r="AC328" s="36" t="n"/>
      <c r="AD328" s="36" t="n"/>
    </row>
    <row r="329" ht="22.5" customHeight="1">
      <c r="A329" s="37" t="n"/>
      <c r="B329" s="36" t="n"/>
      <c r="C329" s="36"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c r="AA329" s="36" t="n"/>
      <c r="AB329" s="36" t="n"/>
      <c r="AC329" s="36" t="n"/>
      <c r="AD329" s="36" t="n"/>
    </row>
    <row r="330" ht="22.5" customHeight="1">
      <c r="A330" s="37" t="n"/>
      <c r="B330" s="36" t="n"/>
      <c r="C330" s="36"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c r="AA330" s="36" t="n"/>
      <c r="AB330" s="36" t="n"/>
      <c r="AC330" s="36" t="n"/>
      <c r="AD330" s="36" t="n"/>
    </row>
    <row r="331" ht="22.5" customHeight="1">
      <c r="A331" s="37" t="n"/>
      <c r="B331" s="36" t="n"/>
      <c r="C331" s="36"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c r="AA331" s="36" t="n"/>
      <c r="AB331" s="36" t="n"/>
      <c r="AC331" s="36" t="n"/>
      <c r="AD331" s="36" t="n"/>
    </row>
    <row r="332" ht="22.5" customHeight="1">
      <c r="A332" s="37" t="n"/>
      <c r="B332" s="36" t="n"/>
      <c r="C332" s="36"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c r="AA332" s="36" t="n"/>
      <c r="AB332" s="36" t="n"/>
      <c r="AC332" s="36" t="n"/>
      <c r="AD332" s="36" t="n"/>
    </row>
    <row r="333" ht="22.5" customHeight="1">
      <c r="A333" s="37" t="n"/>
      <c r="B333" s="36" t="n"/>
      <c r="C333" s="36"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c r="AA333" s="36" t="n"/>
      <c r="AB333" s="36" t="n"/>
      <c r="AC333" s="36" t="n"/>
      <c r="AD333" s="36" t="n"/>
    </row>
    <row r="334" ht="22.5" customHeight="1">
      <c r="A334" s="37" t="n"/>
      <c r="B334" s="36" t="n"/>
      <c r="C334" s="36"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c r="AA334" s="36" t="n"/>
      <c r="AB334" s="36" t="n"/>
      <c r="AC334" s="36" t="n"/>
      <c r="AD334" s="36" t="n"/>
    </row>
    <row r="335" ht="22.5" customHeight="1">
      <c r="A335" s="37" t="n"/>
      <c r="B335" s="36" t="n"/>
      <c r="C335" s="36"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c r="AA335" s="36" t="n"/>
      <c r="AB335" s="36" t="n"/>
      <c r="AC335" s="36" t="n"/>
      <c r="AD335" s="36" t="n"/>
    </row>
    <row r="336" ht="22.5" customHeight="1">
      <c r="A336" s="37" t="n"/>
      <c r="B336" s="36" t="n"/>
      <c r="C336" s="36"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c r="AA336" s="36" t="n"/>
      <c r="AB336" s="36" t="n"/>
      <c r="AC336" s="36" t="n"/>
      <c r="AD336" s="36" t="n"/>
    </row>
    <row r="337" ht="22.5" customHeight="1">
      <c r="A337" s="37" t="n"/>
      <c r="B337" s="36" t="n"/>
      <c r="C337" s="36"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c r="AA337" s="36" t="n"/>
      <c r="AB337" s="36" t="n"/>
      <c r="AC337" s="36" t="n"/>
      <c r="AD337" s="36" t="n"/>
    </row>
    <row r="338" ht="22.5" customHeight="1">
      <c r="A338" s="37" t="n"/>
      <c r="B338" s="36" t="n"/>
      <c r="C338" s="36"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c r="AA338" s="36" t="n"/>
      <c r="AB338" s="36" t="n"/>
      <c r="AC338" s="36" t="n"/>
      <c r="AD338" s="36" t="n"/>
    </row>
    <row r="339" ht="22.5" customHeight="1">
      <c r="A339" s="37" t="n"/>
      <c r="B339" s="36" t="n"/>
      <c r="C339" s="36"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c r="AA339" s="36" t="n"/>
      <c r="AB339" s="36" t="n"/>
      <c r="AC339" s="36" t="n"/>
      <c r="AD339" s="36" t="n"/>
    </row>
    <row r="340" ht="22.5" customHeight="1">
      <c r="A340" s="37" t="n"/>
      <c r="B340" s="36" t="n"/>
      <c r="C340" s="36"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c r="AA340" s="36" t="n"/>
      <c r="AB340" s="36" t="n"/>
      <c r="AC340" s="36" t="n"/>
      <c r="AD340" s="36" t="n"/>
    </row>
    <row r="341" ht="22.5" customHeight="1">
      <c r="A341" s="37" t="n"/>
      <c r="B341" s="36" t="n"/>
      <c r="C341" s="36"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c r="AA341" s="36" t="n"/>
      <c r="AB341" s="36" t="n"/>
      <c r="AC341" s="36" t="n"/>
      <c r="AD341" s="36" t="n"/>
    </row>
    <row r="342" ht="22.5" customHeight="1">
      <c r="A342" s="37" t="n"/>
      <c r="B342" s="36" t="n"/>
      <c r="C342" s="36"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c r="AA342" s="36" t="n"/>
      <c r="AB342" s="36" t="n"/>
      <c r="AC342" s="36" t="n"/>
      <c r="AD342" s="36" t="n"/>
    </row>
    <row r="343" ht="22.5" customHeight="1">
      <c r="A343" s="37" t="n"/>
      <c r="B343" s="36" t="n"/>
      <c r="C343" s="36"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c r="AA343" s="36" t="n"/>
      <c r="AB343" s="36" t="n"/>
      <c r="AC343" s="36" t="n"/>
      <c r="AD343" s="36" t="n"/>
    </row>
    <row r="344" ht="22.5" customHeight="1">
      <c r="A344" s="37" t="n"/>
      <c r="B344" s="36" t="n"/>
      <c r="C344" s="36"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c r="AA344" s="36" t="n"/>
      <c r="AB344" s="36" t="n"/>
      <c r="AC344" s="36" t="n"/>
      <c r="AD344" s="36" t="n"/>
    </row>
    <row r="345" ht="22.5" customHeight="1">
      <c r="A345" s="37" t="n"/>
      <c r="B345" s="36" t="n"/>
      <c r="C345" s="36"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c r="AA345" s="36" t="n"/>
      <c r="AB345" s="36" t="n"/>
      <c r="AC345" s="36" t="n"/>
      <c r="AD345" s="36" t="n"/>
    </row>
    <row r="346" ht="22.5" customHeight="1">
      <c r="A346" s="37" t="n"/>
      <c r="B346" s="36" t="n"/>
      <c r="C346" s="36"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c r="AA346" s="36" t="n"/>
      <c r="AB346" s="36" t="n"/>
      <c r="AC346" s="36" t="n"/>
      <c r="AD346" s="36" t="n"/>
    </row>
    <row r="347" ht="22.5" customHeight="1">
      <c r="A347" s="37" t="n"/>
      <c r="B347" s="36" t="n"/>
      <c r="C347" s="36"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c r="AA347" s="36" t="n"/>
      <c r="AB347" s="36" t="n"/>
      <c r="AC347" s="36" t="n"/>
      <c r="AD347" s="36" t="n"/>
    </row>
    <row r="348" ht="22.5" customHeight="1">
      <c r="A348" s="37" t="n"/>
      <c r="B348" s="36" t="n"/>
      <c r="C348" s="36"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c r="AA348" s="36" t="n"/>
      <c r="AB348" s="36" t="n"/>
      <c r="AC348" s="36" t="n"/>
      <c r="AD348" s="36" t="n"/>
    </row>
    <row r="349" ht="22.5" customHeight="1">
      <c r="A349" s="37" t="n"/>
      <c r="B349" s="36" t="n"/>
      <c r="C349" s="36"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c r="AA349" s="36" t="n"/>
      <c r="AB349" s="36" t="n"/>
      <c r="AC349" s="36" t="n"/>
      <c r="AD349" s="36" t="n"/>
    </row>
    <row r="350" ht="22.5" customHeight="1">
      <c r="A350" s="37" t="n"/>
      <c r="B350" s="36" t="n"/>
      <c r="C350" s="36"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c r="AA350" s="36" t="n"/>
      <c r="AB350" s="36" t="n"/>
      <c r="AC350" s="36" t="n"/>
      <c r="AD350" s="36" t="n"/>
    </row>
    <row r="351" ht="22.5" customHeight="1">
      <c r="A351" s="37" t="n"/>
      <c r="B351" s="36" t="n"/>
      <c r="C351" s="36"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c r="AA351" s="36" t="n"/>
      <c r="AB351" s="36" t="n"/>
      <c r="AC351" s="36" t="n"/>
      <c r="AD351" s="36" t="n"/>
    </row>
    <row r="352" ht="22.5" customHeight="1">
      <c r="A352" s="37" t="n"/>
      <c r="B352" s="36" t="n"/>
      <c r="C352" s="36"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c r="AA352" s="36" t="n"/>
      <c r="AB352" s="36" t="n"/>
      <c r="AC352" s="36" t="n"/>
      <c r="AD352" s="36" t="n"/>
    </row>
    <row r="353" ht="22.5" customHeight="1">
      <c r="A353" s="37" t="n"/>
      <c r="B353" s="36" t="n"/>
      <c r="C353" s="36"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c r="AA353" s="36" t="n"/>
      <c r="AB353" s="36" t="n"/>
      <c r="AC353" s="36" t="n"/>
      <c r="AD353" s="36" t="n"/>
    </row>
    <row r="354" ht="22.5" customHeight="1">
      <c r="A354" s="37" t="n"/>
      <c r="B354" s="36" t="n"/>
      <c r="C354" s="36"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c r="AA354" s="36" t="n"/>
      <c r="AB354" s="36" t="n"/>
      <c r="AC354" s="36" t="n"/>
      <c r="AD354" s="36" t="n"/>
    </row>
    <row r="355" ht="22.5" customHeight="1">
      <c r="A355" s="37" t="n"/>
      <c r="B355" s="36" t="n"/>
      <c r="C355" s="36"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c r="AA355" s="36" t="n"/>
      <c r="AB355" s="36" t="n"/>
      <c r="AC355" s="36" t="n"/>
      <c r="AD355" s="36" t="n"/>
    </row>
    <row r="356" ht="22.5" customHeight="1">
      <c r="A356" s="37" t="n"/>
      <c r="B356" s="36" t="n"/>
      <c r="C356" s="36"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c r="AA356" s="36" t="n"/>
      <c r="AB356" s="36" t="n"/>
      <c r="AC356" s="36" t="n"/>
      <c r="AD356" s="36" t="n"/>
    </row>
    <row r="357" ht="22.5" customHeight="1">
      <c r="A357" s="37" t="n"/>
      <c r="B357" s="36" t="n"/>
      <c r="C357" s="36"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c r="AA357" s="36" t="n"/>
      <c r="AB357" s="36" t="n"/>
      <c r="AC357" s="36" t="n"/>
      <c r="AD357" s="36" t="n"/>
    </row>
    <row r="358" ht="22.5" customHeight="1">
      <c r="A358" s="37" t="n"/>
      <c r="B358" s="36" t="n"/>
      <c r="C358" s="36"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c r="AA358" s="36" t="n"/>
      <c r="AB358" s="36" t="n"/>
      <c r="AC358" s="36" t="n"/>
      <c r="AD358" s="36" t="n"/>
    </row>
    <row r="359" ht="22.5" customHeight="1">
      <c r="A359" s="37" t="n"/>
      <c r="B359" s="36" t="n"/>
      <c r="C359" s="36"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c r="AA359" s="36" t="n"/>
      <c r="AB359" s="36" t="n"/>
      <c r="AC359" s="36" t="n"/>
      <c r="AD359" s="36" t="n"/>
    </row>
    <row r="360" ht="22.5" customHeight="1">
      <c r="A360" s="37" t="n"/>
      <c r="B360" s="36" t="n"/>
      <c r="C360" s="36"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c r="AA360" s="36" t="n"/>
      <c r="AB360" s="36" t="n"/>
      <c r="AC360" s="36" t="n"/>
      <c r="AD360" s="36" t="n"/>
    </row>
    <row r="361" ht="22.5" customHeight="1">
      <c r="A361" s="37" t="n"/>
      <c r="B361" s="36" t="n"/>
      <c r="C361" s="36"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c r="AA361" s="36" t="n"/>
      <c r="AB361" s="36" t="n"/>
      <c r="AC361" s="36" t="n"/>
      <c r="AD361" s="36" t="n"/>
    </row>
    <row r="362" ht="22.5" customHeight="1">
      <c r="A362" s="37" t="n"/>
      <c r="B362" s="36" t="n"/>
      <c r="C362" s="36"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c r="AA362" s="36" t="n"/>
      <c r="AB362" s="36" t="n"/>
      <c r="AC362" s="36" t="n"/>
      <c r="AD362" s="36" t="n"/>
    </row>
    <row r="363" ht="22.5" customHeight="1">
      <c r="A363" s="37" t="n"/>
      <c r="B363" s="36" t="n"/>
      <c r="C363" s="36"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c r="AA363" s="36" t="n"/>
      <c r="AB363" s="36" t="n"/>
      <c r="AC363" s="36" t="n"/>
      <c r="AD363" s="36" t="n"/>
    </row>
    <row r="364" ht="22.5" customHeight="1">
      <c r="A364" s="37" t="n"/>
      <c r="B364" s="36" t="n"/>
      <c r="C364" s="36"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c r="AA364" s="36" t="n"/>
      <c r="AB364" s="36" t="n"/>
      <c r="AC364" s="36" t="n"/>
      <c r="AD364" s="36" t="n"/>
    </row>
    <row r="365" ht="22.5" customHeight="1">
      <c r="A365" s="37" t="n"/>
      <c r="B365" s="36" t="n"/>
      <c r="C365" s="36"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c r="AA365" s="36" t="n"/>
      <c r="AB365" s="36" t="n"/>
      <c r="AC365" s="36" t="n"/>
      <c r="AD365" s="36" t="n"/>
    </row>
    <row r="366" ht="22.5" customHeight="1">
      <c r="A366" s="37" t="n"/>
      <c r="B366" s="36" t="n"/>
      <c r="C366" s="36"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c r="AA366" s="36" t="n"/>
      <c r="AB366" s="36" t="n"/>
      <c r="AC366" s="36" t="n"/>
      <c r="AD366" s="36" t="n"/>
    </row>
    <row r="367" ht="22.5" customHeight="1">
      <c r="A367" s="37" t="n"/>
      <c r="B367" s="36" t="n"/>
      <c r="C367" s="36"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c r="AA367" s="36" t="n"/>
      <c r="AB367" s="36" t="n"/>
      <c r="AC367" s="36" t="n"/>
      <c r="AD367" s="36" t="n"/>
    </row>
    <row r="368" ht="22.5" customHeight="1">
      <c r="A368" s="37" t="n"/>
      <c r="B368" s="36" t="n"/>
      <c r="C368" s="36"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c r="AA368" s="36" t="n"/>
      <c r="AB368" s="36" t="n"/>
      <c r="AC368" s="36" t="n"/>
      <c r="AD368" s="36" t="n"/>
    </row>
    <row r="369" ht="22.5" customHeight="1">
      <c r="A369" s="37" t="n"/>
      <c r="B369" s="36" t="n"/>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c r="AA369" s="36" t="n"/>
      <c r="AB369" s="36" t="n"/>
      <c r="AC369" s="36" t="n"/>
      <c r="AD369" s="36" t="n"/>
    </row>
    <row r="370" ht="22.5" customHeight="1">
      <c r="A370" s="37" t="n"/>
      <c r="B370" s="36" t="n"/>
      <c r="C370" s="36"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c r="AA370" s="36" t="n"/>
      <c r="AB370" s="36" t="n"/>
      <c r="AC370" s="36" t="n"/>
      <c r="AD370" s="36" t="n"/>
    </row>
    <row r="371" ht="22.5" customHeight="1">
      <c r="A371" s="37" t="n"/>
      <c r="B371" s="36" t="n"/>
      <c r="C371" s="36"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c r="AA371" s="36" t="n"/>
      <c r="AB371" s="36" t="n"/>
      <c r="AC371" s="36" t="n"/>
      <c r="AD371" s="36" t="n"/>
    </row>
    <row r="372" ht="22.5" customHeight="1">
      <c r="A372" s="37" t="n"/>
      <c r="B372" s="36" t="n"/>
      <c r="C372" s="36"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c r="AA372" s="36" t="n"/>
      <c r="AB372" s="36" t="n"/>
      <c r="AC372" s="36" t="n"/>
      <c r="AD372" s="36" t="n"/>
    </row>
    <row r="373" ht="22.5" customHeight="1">
      <c r="A373" s="37" t="n"/>
      <c r="B373" s="36" t="n"/>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c r="AA373" s="36" t="n"/>
      <c r="AB373" s="36" t="n"/>
      <c r="AC373" s="36" t="n"/>
      <c r="AD373" s="36" t="n"/>
    </row>
    <row r="374" ht="22.5" customHeight="1">
      <c r="A374" s="37" t="n"/>
      <c r="B374" s="36" t="n"/>
      <c r="C374" s="36"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c r="AA374" s="36" t="n"/>
      <c r="AB374" s="36" t="n"/>
      <c r="AC374" s="36" t="n"/>
      <c r="AD374" s="36" t="n"/>
    </row>
    <row r="375" ht="22.5" customHeight="1">
      <c r="A375" s="37" t="n"/>
      <c r="B375" s="36" t="n"/>
      <c r="C375" s="36"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c r="AA375" s="36" t="n"/>
      <c r="AB375" s="36" t="n"/>
      <c r="AC375" s="36" t="n"/>
      <c r="AD375" s="36" t="n"/>
    </row>
    <row r="376" ht="22.5" customHeight="1">
      <c r="A376" s="37" t="n"/>
      <c r="B376" s="36" t="n"/>
      <c r="C376" s="36"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c r="AA376" s="36" t="n"/>
      <c r="AB376" s="36" t="n"/>
      <c r="AC376" s="36" t="n"/>
      <c r="AD376" s="36" t="n"/>
    </row>
    <row r="377" ht="22.5" customHeight="1">
      <c r="A377" s="37" t="n"/>
      <c r="B377" s="36" t="n"/>
      <c r="C377" s="36"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c r="AA377" s="36" t="n"/>
      <c r="AB377" s="36" t="n"/>
      <c r="AC377" s="36" t="n"/>
      <c r="AD377" s="36" t="n"/>
    </row>
    <row r="378" ht="22.5" customHeight="1">
      <c r="A378" s="37" t="n"/>
      <c r="B378" s="36" t="n"/>
      <c r="C378" s="36"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c r="AA378" s="36" t="n"/>
      <c r="AB378" s="36" t="n"/>
      <c r="AC378" s="36" t="n"/>
      <c r="AD378" s="36" t="n"/>
    </row>
    <row r="379" ht="22.5" customHeight="1">
      <c r="A379" s="37" t="n"/>
      <c r="B379" s="36" t="n"/>
      <c r="C379" s="36"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c r="AA379" s="36" t="n"/>
      <c r="AB379" s="36" t="n"/>
      <c r="AC379" s="36" t="n"/>
      <c r="AD379" s="36" t="n"/>
    </row>
    <row r="380" ht="22.5" customHeight="1">
      <c r="A380" s="37" t="n"/>
      <c r="B380" s="36" t="n"/>
      <c r="C380" s="36"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c r="AA380" s="36" t="n"/>
      <c r="AB380" s="36" t="n"/>
      <c r="AC380" s="36" t="n"/>
      <c r="AD380" s="36" t="n"/>
    </row>
    <row r="381" ht="22.5" customHeight="1">
      <c r="A381" s="37" t="n"/>
      <c r="B381" s="36" t="n"/>
      <c r="C381" s="36"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c r="AA381" s="36" t="n"/>
      <c r="AB381" s="36" t="n"/>
      <c r="AC381" s="36" t="n"/>
      <c r="AD381" s="36" t="n"/>
    </row>
    <row r="382" ht="22.5" customHeight="1">
      <c r="A382" s="37" t="n"/>
      <c r="B382" s="36" t="n"/>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c r="AA382" s="36" t="n"/>
      <c r="AB382" s="36" t="n"/>
      <c r="AC382" s="36" t="n"/>
      <c r="AD382" s="36" t="n"/>
    </row>
    <row r="383" ht="22.5" customHeight="1">
      <c r="A383" s="37" t="n"/>
      <c r="B383" s="36" t="n"/>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c r="AA383" s="36" t="n"/>
      <c r="AB383" s="36" t="n"/>
      <c r="AC383" s="36" t="n"/>
      <c r="AD383" s="36" t="n"/>
    </row>
    <row r="384" ht="22.5" customHeight="1">
      <c r="A384" s="37" t="n"/>
      <c r="B384" s="36" t="n"/>
      <c r="C384" s="36"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c r="AA384" s="36" t="n"/>
      <c r="AB384" s="36" t="n"/>
      <c r="AC384" s="36" t="n"/>
      <c r="AD384" s="36" t="n"/>
    </row>
    <row r="385" ht="22.5" customHeight="1">
      <c r="A385" s="37" t="n"/>
      <c r="B385" s="36" t="n"/>
      <c r="C385" s="36"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c r="AA385" s="36" t="n"/>
      <c r="AB385" s="36" t="n"/>
      <c r="AC385" s="36" t="n"/>
      <c r="AD385" s="36" t="n"/>
    </row>
    <row r="386" ht="22.5" customHeight="1">
      <c r="A386" s="37" t="n"/>
      <c r="B386" s="36" t="n"/>
      <c r="C386" s="36"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c r="AA386" s="36" t="n"/>
      <c r="AB386" s="36" t="n"/>
      <c r="AC386" s="36" t="n"/>
      <c r="AD386" s="36" t="n"/>
    </row>
    <row r="387" ht="22.5" customHeight="1">
      <c r="A387" s="37" t="n"/>
      <c r="B387" s="36" t="n"/>
      <c r="C387" s="36"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c r="AA387" s="36" t="n"/>
      <c r="AB387" s="36" t="n"/>
      <c r="AC387" s="36" t="n"/>
      <c r="AD387" s="36" t="n"/>
    </row>
    <row r="388" ht="22.5" customHeight="1">
      <c r="A388" s="37" t="n"/>
      <c r="B388" s="36" t="n"/>
      <c r="C388" s="36"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c r="AA388" s="36" t="n"/>
      <c r="AB388" s="36" t="n"/>
      <c r="AC388" s="36" t="n"/>
      <c r="AD388" s="36" t="n"/>
    </row>
    <row r="389" ht="22.5" customHeight="1">
      <c r="A389" s="37" t="n"/>
      <c r="B389" s="36" t="n"/>
      <c r="C389" s="36"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c r="AA389" s="36" t="n"/>
      <c r="AB389" s="36" t="n"/>
      <c r="AC389" s="36" t="n"/>
      <c r="AD389" s="36" t="n"/>
    </row>
    <row r="390" ht="22.5" customHeight="1">
      <c r="A390" s="37" t="n"/>
      <c r="B390" s="36" t="n"/>
      <c r="C390" s="36"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c r="AA390" s="36" t="n"/>
      <c r="AB390" s="36" t="n"/>
      <c r="AC390" s="36" t="n"/>
      <c r="AD390" s="36" t="n"/>
    </row>
    <row r="391" ht="22.5" customHeight="1">
      <c r="A391" s="37" t="n"/>
      <c r="B391" s="36" t="n"/>
      <c r="C391" s="36"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c r="AA391" s="36" t="n"/>
      <c r="AB391" s="36" t="n"/>
      <c r="AC391" s="36" t="n"/>
      <c r="AD391" s="36" t="n"/>
    </row>
    <row r="392" ht="22.5" customHeight="1">
      <c r="A392" s="37" t="n"/>
      <c r="B392" s="36" t="n"/>
      <c r="C392" s="36"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c r="AA392" s="36" t="n"/>
      <c r="AB392" s="36" t="n"/>
      <c r="AC392" s="36" t="n"/>
      <c r="AD392" s="36" t="n"/>
    </row>
    <row r="393" ht="22.5" customHeight="1">
      <c r="A393" s="37" t="n"/>
      <c r="B393" s="36" t="n"/>
      <c r="C393" s="36"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c r="AA393" s="36" t="n"/>
      <c r="AB393" s="36" t="n"/>
      <c r="AC393" s="36" t="n"/>
      <c r="AD393" s="36" t="n"/>
    </row>
    <row r="394" ht="22.5" customHeight="1">
      <c r="A394" s="37" t="n"/>
      <c r="B394" s="36" t="n"/>
      <c r="C394" s="36"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c r="AA394" s="36" t="n"/>
      <c r="AB394" s="36" t="n"/>
      <c r="AC394" s="36" t="n"/>
      <c r="AD394" s="36" t="n"/>
    </row>
    <row r="395" ht="22.5" customHeight="1">
      <c r="A395" s="37" t="n"/>
      <c r="B395" s="36" t="n"/>
      <c r="C395" s="36"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c r="AA395" s="36" t="n"/>
      <c r="AB395" s="36" t="n"/>
      <c r="AC395" s="36" t="n"/>
      <c r="AD395" s="36" t="n"/>
    </row>
    <row r="396" ht="22.5" customHeight="1">
      <c r="A396" s="37" t="n"/>
      <c r="B396" s="36" t="n"/>
      <c r="C396" s="36"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c r="AA396" s="36" t="n"/>
      <c r="AB396" s="36" t="n"/>
      <c r="AC396" s="36" t="n"/>
      <c r="AD396" s="36" t="n"/>
    </row>
    <row r="397" ht="22.5" customHeight="1">
      <c r="A397" s="37" t="n"/>
      <c r="B397" s="36" t="n"/>
      <c r="C397" s="36"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c r="AA397" s="36" t="n"/>
      <c r="AB397" s="36" t="n"/>
      <c r="AC397" s="36" t="n"/>
      <c r="AD397" s="36" t="n"/>
    </row>
    <row r="398" ht="22.5" customHeight="1">
      <c r="A398" s="37" t="n"/>
      <c r="B398" s="36" t="n"/>
      <c r="C398" s="36"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c r="AA398" s="36" t="n"/>
      <c r="AB398" s="36" t="n"/>
      <c r="AC398" s="36" t="n"/>
      <c r="AD398" s="36" t="n"/>
    </row>
    <row r="399" ht="22.5" customHeight="1">
      <c r="A399" s="37" t="n"/>
      <c r="B399" s="36" t="n"/>
      <c r="C399" s="36"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c r="AA399" s="36" t="n"/>
      <c r="AB399" s="36" t="n"/>
      <c r="AC399" s="36" t="n"/>
      <c r="AD399" s="36" t="n"/>
    </row>
    <row r="400" ht="22.5" customHeight="1">
      <c r="A400" s="37" t="n"/>
      <c r="B400" s="36" t="n"/>
      <c r="C400" s="36"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c r="AA400" s="36" t="n"/>
      <c r="AB400" s="36" t="n"/>
      <c r="AC400" s="36" t="n"/>
      <c r="AD400" s="36" t="n"/>
    </row>
    <row r="401" ht="22.5" customHeight="1">
      <c r="A401" s="37" t="n"/>
      <c r="B401" s="36" t="n"/>
      <c r="C401" s="36"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c r="AA401" s="36" t="n"/>
      <c r="AB401" s="36" t="n"/>
      <c r="AC401" s="36" t="n"/>
      <c r="AD401" s="36" t="n"/>
    </row>
    <row r="402" ht="22.5" customHeight="1">
      <c r="A402" s="37" t="n"/>
      <c r="B402" s="36" t="n"/>
      <c r="C402" s="36"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c r="AA402" s="36" t="n"/>
      <c r="AB402" s="36" t="n"/>
      <c r="AC402" s="36" t="n"/>
      <c r="AD402" s="36" t="n"/>
    </row>
    <row r="403" ht="22.5" customHeight="1">
      <c r="A403" s="37" t="n"/>
      <c r="B403" s="36" t="n"/>
      <c r="C403" s="36"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c r="AA403" s="36" t="n"/>
      <c r="AB403" s="36" t="n"/>
      <c r="AC403" s="36" t="n"/>
      <c r="AD403" s="36" t="n"/>
    </row>
    <row r="404" ht="22.5" customHeight="1">
      <c r="A404" s="37" t="n"/>
      <c r="B404" s="36" t="n"/>
      <c r="C404" s="36"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c r="AA404" s="36" t="n"/>
      <c r="AB404" s="36" t="n"/>
      <c r="AC404" s="36" t="n"/>
      <c r="AD404" s="36" t="n"/>
    </row>
    <row r="405" ht="22.5" customHeight="1">
      <c r="A405" s="37" t="n"/>
      <c r="B405" s="36" t="n"/>
      <c r="C405" s="36"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c r="AA405" s="36" t="n"/>
      <c r="AB405" s="36" t="n"/>
      <c r="AC405" s="36" t="n"/>
      <c r="AD405" s="36" t="n"/>
    </row>
    <row r="406" ht="22.5" customHeight="1">
      <c r="A406" s="37" t="n"/>
      <c r="B406" s="36" t="n"/>
      <c r="C406" s="36"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c r="AA406" s="36" t="n"/>
      <c r="AB406" s="36" t="n"/>
      <c r="AC406" s="36" t="n"/>
      <c r="AD406" s="36" t="n"/>
    </row>
    <row r="407" ht="22.5" customHeight="1">
      <c r="A407" s="37" t="n"/>
      <c r="B407" s="36" t="n"/>
      <c r="C407" s="36"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c r="AA407" s="36" t="n"/>
      <c r="AB407" s="36" t="n"/>
      <c r="AC407" s="36" t="n"/>
      <c r="AD407" s="36" t="n"/>
    </row>
    <row r="408" ht="22.5" customHeight="1">
      <c r="A408" s="37" t="n"/>
      <c r="B408" s="36" t="n"/>
      <c r="C408" s="36"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c r="AA408" s="36" t="n"/>
      <c r="AB408" s="36" t="n"/>
      <c r="AC408" s="36" t="n"/>
      <c r="AD408" s="36" t="n"/>
    </row>
    <row r="409" ht="22.5" customHeight="1">
      <c r="A409" s="37" t="n"/>
      <c r="B409" s="36" t="n"/>
      <c r="C409" s="36"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c r="AA409" s="36" t="n"/>
      <c r="AB409" s="36" t="n"/>
      <c r="AC409" s="36" t="n"/>
      <c r="AD409" s="36" t="n"/>
    </row>
    <row r="410" ht="22.5" customHeight="1">
      <c r="A410" s="37" t="n"/>
      <c r="B410" s="36" t="n"/>
      <c r="C410" s="36"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c r="AA410" s="36" t="n"/>
      <c r="AB410" s="36" t="n"/>
      <c r="AC410" s="36" t="n"/>
      <c r="AD410" s="36" t="n"/>
    </row>
    <row r="411" ht="22.5" customHeight="1">
      <c r="A411" s="37" t="n"/>
      <c r="B411" s="36" t="n"/>
      <c r="C411" s="36"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c r="AA411" s="36" t="n"/>
      <c r="AB411" s="36" t="n"/>
      <c r="AC411" s="36" t="n"/>
      <c r="AD411" s="36" t="n"/>
    </row>
    <row r="412" ht="22.5" customHeight="1">
      <c r="A412" s="37" t="n"/>
      <c r="B412" s="36" t="n"/>
      <c r="C412" s="36"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c r="AA412" s="36" t="n"/>
      <c r="AB412" s="36" t="n"/>
      <c r="AC412" s="36" t="n"/>
      <c r="AD412" s="36" t="n"/>
    </row>
    <row r="413" ht="22.5" customHeight="1">
      <c r="A413" s="37" t="n"/>
      <c r="B413" s="36" t="n"/>
      <c r="C413" s="36"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c r="AA413" s="36" t="n"/>
      <c r="AB413" s="36" t="n"/>
      <c r="AC413" s="36" t="n"/>
      <c r="AD413" s="36" t="n"/>
    </row>
    <row r="414" ht="22.5" customHeight="1">
      <c r="A414" s="37" t="n"/>
      <c r="B414" s="36" t="n"/>
      <c r="C414" s="36"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c r="AA414" s="36" t="n"/>
      <c r="AB414" s="36" t="n"/>
      <c r="AC414" s="36" t="n"/>
      <c r="AD414" s="36" t="n"/>
    </row>
    <row r="415" ht="22.5" customHeight="1">
      <c r="A415" s="37" t="n"/>
      <c r="B415" s="36" t="n"/>
      <c r="C415" s="36"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c r="AA415" s="36" t="n"/>
      <c r="AB415" s="36" t="n"/>
      <c r="AC415" s="36" t="n"/>
      <c r="AD415" s="36" t="n"/>
    </row>
    <row r="416" ht="22.5" customHeight="1">
      <c r="A416" s="37" t="n"/>
      <c r="B416" s="36" t="n"/>
      <c r="C416" s="36"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c r="AA416" s="36" t="n"/>
      <c r="AB416" s="36" t="n"/>
      <c r="AC416" s="36" t="n"/>
      <c r="AD416" s="36" t="n"/>
    </row>
    <row r="417" ht="22.5" customHeight="1">
      <c r="A417" s="37" t="n"/>
      <c r="B417" s="36" t="n"/>
      <c r="C417" s="36"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c r="AA417" s="36" t="n"/>
      <c r="AB417" s="36" t="n"/>
      <c r="AC417" s="36" t="n"/>
      <c r="AD417" s="36" t="n"/>
    </row>
    <row r="418" ht="22.5" customHeight="1">
      <c r="A418" s="37" t="n"/>
      <c r="B418" s="36" t="n"/>
      <c r="C418" s="36"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c r="AA418" s="36" t="n"/>
      <c r="AB418" s="36" t="n"/>
      <c r="AC418" s="36" t="n"/>
      <c r="AD418" s="36" t="n"/>
    </row>
    <row r="419" ht="22.5" customHeight="1">
      <c r="A419" s="37" t="n"/>
      <c r="B419" s="36" t="n"/>
      <c r="C419" s="36"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c r="AA419" s="36" t="n"/>
      <c r="AB419" s="36" t="n"/>
      <c r="AC419" s="36" t="n"/>
      <c r="AD419" s="36" t="n"/>
    </row>
    <row r="420" ht="22.5" customHeight="1">
      <c r="A420" s="37" t="n"/>
      <c r="B420" s="36" t="n"/>
      <c r="C420" s="36"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c r="AA420" s="36" t="n"/>
      <c r="AB420" s="36" t="n"/>
      <c r="AC420" s="36" t="n"/>
      <c r="AD420" s="36" t="n"/>
    </row>
    <row r="421" ht="22.5" customHeight="1">
      <c r="A421" s="37" t="n"/>
      <c r="B421" s="36" t="n"/>
      <c r="C421" s="36"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c r="AA421" s="36" t="n"/>
      <c r="AB421" s="36" t="n"/>
      <c r="AC421" s="36" t="n"/>
      <c r="AD421" s="36" t="n"/>
    </row>
    <row r="422" ht="22.5" customHeight="1">
      <c r="A422" s="37" t="n"/>
      <c r="B422" s="36" t="n"/>
      <c r="C422" s="36"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c r="AA422" s="36" t="n"/>
      <c r="AB422" s="36" t="n"/>
      <c r="AC422" s="36" t="n"/>
      <c r="AD422" s="36" t="n"/>
    </row>
    <row r="423" ht="22.5" customHeight="1">
      <c r="A423" s="37" t="n"/>
      <c r="B423" s="36" t="n"/>
      <c r="C423" s="36"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c r="AA423" s="36" t="n"/>
      <c r="AB423" s="36" t="n"/>
      <c r="AC423" s="36" t="n"/>
      <c r="AD423" s="36" t="n"/>
    </row>
    <row r="424" ht="22.5" customHeight="1">
      <c r="A424" s="37" t="n"/>
      <c r="B424" s="36" t="n"/>
      <c r="C424" s="36"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c r="AA424" s="36" t="n"/>
      <c r="AB424" s="36" t="n"/>
      <c r="AC424" s="36" t="n"/>
      <c r="AD424" s="36" t="n"/>
    </row>
    <row r="425" ht="22.5" customHeight="1">
      <c r="A425" s="37" t="n"/>
      <c r="B425" s="36" t="n"/>
      <c r="C425" s="36"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c r="AA425" s="36" t="n"/>
      <c r="AB425" s="36" t="n"/>
      <c r="AC425" s="36" t="n"/>
      <c r="AD425" s="36" t="n"/>
    </row>
    <row r="426" ht="22.5" customHeight="1">
      <c r="A426" s="37" t="n"/>
      <c r="B426" s="36" t="n"/>
      <c r="C426" s="36"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c r="AA426" s="36" t="n"/>
      <c r="AB426" s="36" t="n"/>
      <c r="AC426" s="36" t="n"/>
      <c r="AD426" s="36" t="n"/>
    </row>
    <row r="427" ht="22.5" customHeight="1">
      <c r="A427" s="37" t="n"/>
      <c r="B427" s="36" t="n"/>
      <c r="C427" s="36"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c r="AA427" s="36" t="n"/>
      <c r="AB427" s="36" t="n"/>
      <c r="AC427" s="36" t="n"/>
      <c r="AD427" s="36" t="n"/>
    </row>
    <row r="428" ht="22.5" customHeight="1">
      <c r="A428" s="37" t="n"/>
      <c r="B428" s="36" t="n"/>
      <c r="C428" s="36"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c r="AA428" s="36" t="n"/>
      <c r="AB428" s="36" t="n"/>
      <c r="AC428" s="36" t="n"/>
      <c r="AD428" s="36" t="n"/>
    </row>
    <row r="429" ht="22.5" customHeight="1">
      <c r="A429" s="37" t="n"/>
      <c r="B429" s="36" t="n"/>
      <c r="C429" s="36"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c r="AA429" s="36" t="n"/>
      <c r="AB429" s="36" t="n"/>
      <c r="AC429" s="36" t="n"/>
      <c r="AD429" s="36" t="n"/>
    </row>
    <row r="430" ht="22.5" customHeight="1">
      <c r="A430" s="37" t="n"/>
      <c r="B430" s="36" t="n"/>
      <c r="C430" s="36"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c r="AA430" s="36" t="n"/>
      <c r="AB430" s="36" t="n"/>
      <c r="AC430" s="36" t="n"/>
      <c r="AD430" s="36" t="n"/>
    </row>
    <row r="431" ht="22.5" customHeight="1">
      <c r="A431" s="37" t="n"/>
      <c r="B431" s="36" t="n"/>
      <c r="C431" s="36"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c r="AA431" s="36" t="n"/>
      <c r="AB431" s="36" t="n"/>
      <c r="AC431" s="36" t="n"/>
      <c r="AD431" s="36" t="n"/>
    </row>
    <row r="432" ht="22.5" customHeight="1">
      <c r="A432" s="37" t="n"/>
      <c r="B432" s="36" t="n"/>
      <c r="C432" s="36"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c r="AA432" s="36" t="n"/>
      <c r="AB432" s="36" t="n"/>
      <c r="AC432" s="36" t="n"/>
      <c r="AD432" s="36" t="n"/>
    </row>
    <row r="433" ht="22.5" customHeight="1">
      <c r="A433" s="37" t="n"/>
      <c r="B433" s="36" t="n"/>
      <c r="C433" s="36"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c r="AA433" s="36" t="n"/>
      <c r="AB433" s="36" t="n"/>
      <c r="AC433" s="36" t="n"/>
      <c r="AD433" s="36" t="n"/>
    </row>
    <row r="434" ht="22.5" customHeight="1">
      <c r="A434" s="37" t="n"/>
      <c r="B434" s="36" t="n"/>
      <c r="C434" s="36"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c r="AA434" s="36" t="n"/>
      <c r="AB434" s="36" t="n"/>
      <c r="AC434" s="36" t="n"/>
      <c r="AD434" s="36" t="n"/>
    </row>
    <row r="435" ht="22.5" customHeight="1">
      <c r="A435" s="37" t="n"/>
      <c r="B435" s="36" t="n"/>
      <c r="C435" s="36"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c r="AA435" s="36" t="n"/>
      <c r="AB435" s="36" t="n"/>
      <c r="AC435" s="36" t="n"/>
      <c r="AD435" s="36" t="n"/>
    </row>
    <row r="436" ht="22.5" customHeight="1">
      <c r="A436" s="37" t="n"/>
      <c r="B436" s="36" t="n"/>
      <c r="C436" s="36"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c r="AA436" s="36" t="n"/>
      <c r="AB436" s="36" t="n"/>
      <c r="AC436" s="36" t="n"/>
      <c r="AD436" s="36" t="n"/>
    </row>
    <row r="437" ht="22.5" customHeight="1">
      <c r="A437" s="37" t="n"/>
      <c r="B437" s="36" t="n"/>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c r="AA437" s="36" t="n"/>
      <c r="AB437" s="36" t="n"/>
      <c r="AC437" s="36" t="n"/>
      <c r="AD437" s="36" t="n"/>
    </row>
    <row r="438" ht="22.5" customHeight="1">
      <c r="A438" s="37" t="n"/>
      <c r="B438" s="36" t="n"/>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c r="AA438" s="36" t="n"/>
      <c r="AB438" s="36" t="n"/>
      <c r="AC438" s="36" t="n"/>
      <c r="AD438" s="36" t="n"/>
    </row>
    <row r="439" ht="22.5" customHeight="1">
      <c r="A439" s="37" t="n"/>
      <c r="B439" s="36" t="n"/>
      <c r="C439" s="36"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c r="AA439" s="36" t="n"/>
      <c r="AB439" s="36" t="n"/>
      <c r="AC439" s="36" t="n"/>
      <c r="AD439" s="36" t="n"/>
    </row>
    <row r="440" ht="22.5" customHeight="1">
      <c r="A440" s="37" t="n"/>
      <c r="B440" s="36" t="n"/>
      <c r="C440" s="36"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c r="AA440" s="36" t="n"/>
      <c r="AB440" s="36" t="n"/>
      <c r="AC440" s="36" t="n"/>
      <c r="AD440" s="36" t="n"/>
    </row>
    <row r="441" ht="22.5" customHeight="1">
      <c r="A441" s="37" t="n"/>
      <c r="B441" s="36" t="n"/>
      <c r="C441" s="36"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c r="AA441" s="36" t="n"/>
      <c r="AB441" s="36" t="n"/>
      <c r="AC441" s="36" t="n"/>
      <c r="AD441" s="36" t="n"/>
    </row>
    <row r="442" ht="22.5" customHeight="1">
      <c r="A442" s="37" t="n"/>
      <c r="B442" s="36" t="n"/>
      <c r="C442" s="36"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c r="AA442" s="36" t="n"/>
      <c r="AB442" s="36" t="n"/>
      <c r="AC442" s="36" t="n"/>
      <c r="AD442" s="36" t="n"/>
    </row>
    <row r="443" ht="22.5" customHeight="1">
      <c r="A443" s="37" t="n"/>
      <c r="B443" s="36" t="n"/>
      <c r="C443" s="36"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c r="AA443" s="36" t="n"/>
      <c r="AB443" s="36" t="n"/>
      <c r="AC443" s="36" t="n"/>
      <c r="AD443" s="36" t="n"/>
    </row>
    <row r="444" ht="22.5" customHeight="1">
      <c r="A444" s="37" t="n"/>
      <c r="B444" s="36" t="n"/>
      <c r="C444" s="36"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c r="AA444" s="36" t="n"/>
      <c r="AB444" s="36" t="n"/>
      <c r="AC444" s="36" t="n"/>
      <c r="AD444" s="36" t="n"/>
    </row>
    <row r="445" ht="22.5" customHeight="1">
      <c r="A445" s="37" t="n"/>
      <c r="B445" s="36" t="n"/>
      <c r="C445" s="36"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c r="AA445" s="36" t="n"/>
      <c r="AB445" s="36" t="n"/>
      <c r="AC445" s="36" t="n"/>
      <c r="AD445" s="36" t="n"/>
    </row>
    <row r="446" ht="22.5" customHeight="1">
      <c r="A446" s="37" t="n"/>
      <c r="B446" s="36" t="n"/>
      <c r="C446" s="36"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c r="AA446" s="36" t="n"/>
      <c r="AB446" s="36" t="n"/>
      <c r="AC446" s="36" t="n"/>
      <c r="AD446" s="36" t="n"/>
    </row>
    <row r="447" ht="22.5" customHeight="1">
      <c r="A447" s="37" t="n"/>
      <c r="B447" s="36" t="n"/>
      <c r="C447" s="36"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c r="AA447" s="36" t="n"/>
      <c r="AB447" s="36" t="n"/>
      <c r="AC447" s="36" t="n"/>
      <c r="AD447" s="36" t="n"/>
    </row>
    <row r="448" ht="22.5" customHeight="1">
      <c r="A448" s="37" t="n"/>
      <c r="B448" s="36" t="n"/>
      <c r="C448" s="36"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c r="AA448" s="36" t="n"/>
      <c r="AB448" s="36" t="n"/>
      <c r="AC448" s="36" t="n"/>
      <c r="AD448" s="36" t="n"/>
    </row>
    <row r="449" ht="22.5" customHeight="1">
      <c r="A449" s="37" t="n"/>
      <c r="B449" s="36" t="n"/>
      <c r="C449" s="36"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c r="AA449" s="36" t="n"/>
      <c r="AB449" s="36" t="n"/>
      <c r="AC449" s="36" t="n"/>
      <c r="AD449" s="36" t="n"/>
    </row>
    <row r="450" ht="22.5" customHeight="1">
      <c r="A450" s="37" t="n"/>
      <c r="B450" s="36" t="n"/>
      <c r="C450" s="36"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c r="AA450" s="36" t="n"/>
      <c r="AB450" s="36" t="n"/>
      <c r="AC450" s="36" t="n"/>
      <c r="AD450" s="36" t="n"/>
    </row>
    <row r="451" ht="22.5" customHeight="1">
      <c r="A451" s="37" t="n"/>
      <c r="B451" s="36" t="n"/>
      <c r="C451" s="36"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c r="AA451" s="36" t="n"/>
      <c r="AB451" s="36" t="n"/>
      <c r="AC451" s="36" t="n"/>
      <c r="AD451" s="36" t="n"/>
    </row>
    <row r="452" ht="22.5" customHeight="1">
      <c r="A452" s="37" t="n"/>
      <c r="B452" s="36" t="n"/>
      <c r="C452" s="36"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c r="AA452" s="36" t="n"/>
      <c r="AB452" s="36" t="n"/>
      <c r="AC452" s="36" t="n"/>
      <c r="AD452" s="36" t="n"/>
    </row>
    <row r="453" ht="22.5" customHeight="1">
      <c r="A453" s="37" t="n"/>
      <c r="B453" s="36" t="n"/>
      <c r="C453" s="36"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c r="AA453" s="36" t="n"/>
      <c r="AB453" s="36" t="n"/>
      <c r="AC453" s="36" t="n"/>
      <c r="AD453" s="36" t="n"/>
    </row>
    <row r="454" ht="22.5" customHeight="1">
      <c r="A454" s="37" t="n"/>
      <c r="B454" s="36" t="n"/>
      <c r="C454" s="36"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c r="AA454" s="36" t="n"/>
      <c r="AB454" s="36" t="n"/>
      <c r="AC454" s="36" t="n"/>
      <c r="AD454" s="36" t="n"/>
    </row>
    <row r="455" ht="22.5" customHeight="1">
      <c r="A455" s="37" t="n"/>
      <c r="B455" s="36" t="n"/>
      <c r="C455" s="36"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c r="AA455" s="36" t="n"/>
      <c r="AB455" s="36" t="n"/>
      <c r="AC455" s="36" t="n"/>
      <c r="AD455" s="36" t="n"/>
    </row>
    <row r="456" ht="22.5" customHeight="1">
      <c r="A456" s="37" t="n"/>
      <c r="B456" s="36" t="n"/>
      <c r="C456" s="36"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c r="AA456" s="36" t="n"/>
      <c r="AB456" s="36" t="n"/>
      <c r="AC456" s="36" t="n"/>
      <c r="AD456" s="36" t="n"/>
    </row>
    <row r="457" ht="22.5" customHeight="1">
      <c r="A457" s="37" t="n"/>
      <c r="B457" s="36" t="n"/>
      <c r="C457" s="36"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c r="AA457" s="36" t="n"/>
      <c r="AB457" s="36" t="n"/>
      <c r="AC457" s="36" t="n"/>
      <c r="AD457" s="36" t="n"/>
    </row>
    <row r="458" ht="22.5" customHeight="1">
      <c r="A458" s="37" t="n"/>
      <c r="B458" s="36" t="n"/>
      <c r="C458" s="36"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c r="AA458" s="36" t="n"/>
      <c r="AB458" s="36" t="n"/>
      <c r="AC458" s="36" t="n"/>
      <c r="AD458" s="36" t="n"/>
    </row>
    <row r="459" ht="22.5" customHeight="1">
      <c r="A459" s="37" t="n"/>
      <c r="B459" s="36" t="n"/>
      <c r="C459" s="36"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c r="AA459" s="36" t="n"/>
      <c r="AB459" s="36" t="n"/>
      <c r="AC459" s="36" t="n"/>
      <c r="AD459" s="36" t="n"/>
    </row>
    <row r="460" ht="22.5" customHeight="1">
      <c r="A460" s="37" t="n"/>
      <c r="B460" s="36" t="n"/>
      <c r="C460" s="36"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c r="AA460" s="36" t="n"/>
      <c r="AB460" s="36" t="n"/>
      <c r="AC460" s="36" t="n"/>
      <c r="AD460" s="36" t="n"/>
    </row>
    <row r="461" ht="22.5" customHeight="1">
      <c r="A461" s="37" t="n"/>
      <c r="B461" s="36" t="n"/>
      <c r="C461" s="36"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c r="AA461" s="36" t="n"/>
      <c r="AB461" s="36" t="n"/>
      <c r="AC461" s="36" t="n"/>
      <c r="AD461" s="36" t="n"/>
    </row>
    <row r="462" ht="22.5" customHeight="1">
      <c r="A462" s="37" t="n"/>
      <c r="B462" s="36" t="n"/>
      <c r="C462" s="36"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c r="AA462" s="36" t="n"/>
      <c r="AB462" s="36" t="n"/>
      <c r="AC462" s="36" t="n"/>
      <c r="AD462" s="36" t="n"/>
    </row>
    <row r="463" ht="22.5" customHeight="1">
      <c r="A463" s="37" t="n"/>
      <c r="B463" s="36" t="n"/>
      <c r="C463" s="36"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c r="AA463" s="36" t="n"/>
      <c r="AB463" s="36" t="n"/>
      <c r="AC463" s="36" t="n"/>
      <c r="AD463" s="36" t="n"/>
    </row>
    <row r="464" ht="22.5" customHeight="1">
      <c r="A464" s="37" t="n"/>
      <c r="B464" s="36" t="n"/>
      <c r="C464" s="36"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c r="AA464" s="36" t="n"/>
      <c r="AB464" s="36" t="n"/>
      <c r="AC464" s="36" t="n"/>
      <c r="AD464" s="36" t="n"/>
    </row>
    <row r="465" ht="22.5" customHeight="1">
      <c r="A465" s="37" t="n"/>
      <c r="B465" s="36" t="n"/>
      <c r="C465" s="36"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c r="AA465" s="36" t="n"/>
      <c r="AB465" s="36" t="n"/>
      <c r="AC465" s="36" t="n"/>
      <c r="AD465" s="36" t="n"/>
    </row>
    <row r="466" ht="22.5" customHeight="1">
      <c r="A466" s="37" t="n"/>
      <c r="B466" s="36" t="n"/>
      <c r="C466" s="36"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c r="AA466" s="36" t="n"/>
      <c r="AB466" s="36" t="n"/>
      <c r="AC466" s="36" t="n"/>
      <c r="AD466" s="36" t="n"/>
    </row>
    <row r="467" ht="22.5" customHeight="1">
      <c r="A467" s="37" t="n"/>
      <c r="B467" s="36" t="n"/>
      <c r="C467" s="36"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c r="AA467" s="36" t="n"/>
      <c r="AB467" s="36" t="n"/>
      <c r="AC467" s="36" t="n"/>
      <c r="AD467" s="36" t="n"/>
    </row>
    <row r="468" ht="22.5" customHeight="1">
      <c r="A468" s="37" t="n"/>
      <c r="B468" s="36" t="n"/>
      <c r="C468" s="36"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c r="AA468" s="36" t="n"/>
      <c r="AB468" s="36" t="n"/>
      <c r="AC468" s="36" t="n"/>
      <c r="AD468" s="36" t="n"/>
    </row>
    <row r="469" ht="22.5" customHeight="1">
      <c r="A469" s="37" t="n"/>
      <c r="B469" s="36" t="n"/>
      <c r="C469" s="36"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c r="AA469" s="36" t="n"/>
      <c r="AB469" s="36" t="n"/>
      <c r="AC469" s="36" t="n"/>
      <c r="AD469" s="36" t="n"/>
    </row>
    <row r="470" ht="22.5" customHeight="1">
      <c r="A470" s="37" t="n"/>
      <c r="B470" s="36" t="n"/>
      <c r="C470" s="36"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c r="AA470" s="36" t="n"/>
      <c r="AB470" s="36" t="n"/>
      <c r="AC470" s="36" t="n"/>
      <c r="AD470" s="36" t="n"/>
    </row>
    <row r="471" ht="22.5" customHeight="1">
      <c r="A471" s="37" t="n"/>
      <c r="B471" s="36" t="n"/>
      <c r="C471" s="36"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c r="AA471" s="36" t="n"/>
      <c r="AB471" s="36" t="n"/>
      <c r="AC471" s="36" t="n"/>
      <c r="AD471" s="36" t="n"/>
    </row>
    <row r="472" ht="22.5" customHeight="1">
      <c r="A472" s="37" t="n"/>
      <c r="B472" s="36" t="n"/>
      <c r="C472" s="36"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c r="AA472" s="36" t="n"/>
      <c r="AB472" s="36" t="n"/>
      <c r="AC472" s="36" t="n"/>
      <c r="AD472" s="36" t="n"/>
    </row>
    <row r="473" ht="22.5" customHeight="1">
      <c r="A473" s="37" t="n"/>
      <c r="B473" s="36" t="n"/>
      <c r="C473" s="36"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c r="AA473" s="36" t="n"/>
      <c r="AB473" s="36" t="n"/>
      <c r="AC473" s="36" t="n"/>
      <c r="AD473" s="36" t="n"/>
    </row>
    <row r="474" ht="22.5" customHeight="1">
      <c r="A474" s="37" t="n"/>
      <c r="B474" s="36" t="n"/>
      <c r="C474" s="36"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c r="AA474" s="36" t="n"/>
      <c r="AB474" s="36" t="n"/>
      <c r="AC474" s="36" t="n"/>
      <c r="AD474" s="36" t="n"/>
    </row>
    <row r="475" ht="22.5" customHeight="1">
      <c r="A475" s="37" t="n"/>
      <c r="B475" s="36" t="n"/>
      <c r="C475" s="36"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c r="AA475" s="36" t="n"/>
      <c r="AB475" s="36" t="n"/>
      <c r="AC475" s="36" t="n"/>
      <c r="AD475" s="36" t="n"/>
    </row>
    <row r="476" ht="22.5" customHeight="1">
      <c r="A476" s="37" t="n"/>
      <c r="B476" s="36" t="n"/>
      <c r="C476" s="36"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c r="AA476" s="36" t="n"/>
      <c r="AB476" s="36" t="n"/>
      <c r="AC476" s="36" t="n"/>
      <c r="AD476" s="36" t="n"/>
    </row>
    <row r="477" ht="22.5" customHeight="1">
      <c r="A477" s="37" t="n"/>
      <c r="B477" s="36" t="n"/>
      <c r="C477" s="36"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c r="AA477" s="36" t="n"/>
      <c r="AB477" s="36" t="n"/>
      <c r="AC477" s="36" t="n"/>
      <c r="AD477" s="36" t="n"/>
    </row>
    <row r="478" ht="22.5" customHeight="1">
      <c r="A478" s="37" t="n"/>
      <c r="B478" s="36" t="n"/>
      <c r="C478" s="36"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c r="AA478" s="36" t="n"/>
      <c r="AB478" s="36" t="n"/>
      <c r="AC478" s="36" t="n"/>
      <c r="AD478" s="36" t="n"/>
    </row>
    <row r="479" ht="22.5" customHeight="1">
      <c r="A479" s="37" t="n"/>
      <c r="B479" s="36" t="n"/>
      <c r="C479" s="36"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c r="AA479" s="36" t="n"/>
      <c r="AB479" s="36" t="n"/>
      <c r="AC479" s="36" t="n"/>
      <c r="AD479" s="36" t="n"/>
    </row>
    <row r="480" ht="22.5" customHeight="1">
      <c r="A480" s="37" t="n"/>
      <c r="B480" s="36" t="n"/>
      <c r="C480" s="36"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c r="AA480" s="36" t="n"/>
      <c r="AB480" s="36" t="n"/>
      <c r="AC480" s="36" t="n"/>
      <c r="AD480" s="36" t="n"/>
    </row>
    <row r="481" ht="22.5" customHeight="1">
      <c r="A481" s="37" t="n"/>
      <c r="B481" s="36" t="n"/>
      <c r="C481" s="36"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c r="AA481" s="36" t="n"/>
      <c r="AB481" s="36" t="n"/>
      <c r="AC481" s="36" t="n"/>
      <c r="AD481" s="36" t="n"/>
    </row>
    <row r="482" ht="22.5" customHeight="1">
      <c r="A482" s="37" t="n"/>
      <c r="B482" s="36" t="n"/>
      <c r="C482" s="36"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c r="AA482" s="36" t="n"/>
      <c r="AB482" s="36" t="n"/>
      <c r="AC482" s="36" t="n"/>
      <c r="AD482" s="36" t="n"/>
    </row>
    <row r="483" ht="22.5" customHeight="1">
      <c r="A483" s="37" t="n"/>
      <c r="B483" s="36" t="n"/>
      <c r="C483" s="36"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c r="AA483" s="36" t="n"/>
      <c r="AB483" s="36" t="n"/>
      <c r="AC483" s="36" t="n"/>
      <c r="AD483" s="36" t="n"/>
    </row>
    <row r="484" ht="22.5" customHeight="1">
      <c r="A484" s="37" t="n"/>
      <c r="B484" s="36" t="n"/>
      <c r="C484" s="36"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c r="AA484" s="36" t="n"/>
      <c r="AB484" s="36" t="n"/>
      <c r="AC484" s="36" t="n"/>
      <c r="AD484" s="36" t="n"/>
    </row>
    <row r="485" ht="22.5" customHeight="1">
      <c r="A485" s="37" t="n"/>
      <c r="B485" s="36" t="n"/>
      <c r="C485" s="36"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c r="AA485" s="36" t="n"/>
      <c r="AB485" s="36" t="n"/>
      <c r="AC485" s="36" t="n"/>
      <c r="AD485" s="36" t="n"/>
    </row>
    <row r="486" ht="22.5" customHeight="1">
      <c r="A486" s="37" t="n"/>
      <c r="B486" s="36" t="n"/>
      <c r="C486" s="36"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c r="AA486" s="36" t="n"/>
      <c r="AB486" s="36" t="n"/>
      <c r="AC486" s="36" t="n"/>
      <c r="AD486" s="36" t="n"/>
    </row>
    <row r="487" ht="22.5" customHeight="1">
      <c r="A487" s="37" t="n"/>
      <c r="B487" s="36" t="n"/>
      <c r="C487" s="36"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c r="AA487" s="36" t="n"/>
      <c r="AB487" s="36" t="n"/>
      <c r="AC487" s="36" t="n"/>
      <c r="AD487" s="36" t="n"/>
    </row>
    <row r="488" ht="22.5" customHeight="1">
      <c r="A488" s="37" t="n"/>
      <c r="B488" s="36" t="n"/>
      <c r="C488" s="36"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c r="AA488" s="36" t="n"/>
      <c r="AB488" s="36" t="n"/>
      <c r="AC488" s="36" t="n"/>
      <c r="AD488" s="36" t="n"/>
    </row>
    <row r="489" ht="22.5" customHeight="1">
      <c r="A489" s="37" t="n"/>
      <c r="B489" s="36" t="n"/>
      <c r="C489" s="36"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c r="AA489" s="36" t="n"/>
      <c r="AB489" s="36" t="n"/>
      <c r="AC489" s="36" t="n"/>
      <c r="AD489" s="36" t="n"/>
    </row>
    <row r="490" ht="22.5" customHeight="1">
      <c r="A490" s="37" t="n"/>
      <c r="B490" s="36" t="n"/>
      <c r="C490" s="36"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c r="AA490" s="36" t="n"/>
      <c r="AB490" s="36" t="n"/>
      <c r="AC490" s="36" t="n"/>
      <c r="AD490" s="36" t="n"/>
    </row>
    <row r="491" ht="22.5" customHeight="1">
      <c r="A491" s="37" t="n"/>
      <c r="B491" s="36" t="n"/>
      <c r="C491" s="36"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c r="AA491" s="36" t="n"/>
      <c r="AB491" s="36" t="n"/>
      <c r="AC491" s="36" t="n"/>
      <c r="AD491" s="36" t="n"/>
    </row>
    <row r="492" ht="22.5" customHeight="1">
      <c r="A492" s="37" t="n"/>
      <c r="B492" s="36" t="n"/>
      <c r="C492" s="36"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c r="AA492" s="36" t="n"/>
      <c r="AB492" s="36" t="n"/>
      <c r="AC492" s="36" t="n"/>
      <c r="AD492" s="36" t="n"/>
    </row>
    <row r="493" ht="22.5" customHeight="1">
      <c r="A493" s="37" t="n"/>
      <c r="B493" s="36" t="n"/>
      <c r="C493" s="36"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c r="AA493" s="36" t="n"/>
      <c r="AB493" s="36" t="n"/>
      <c r="AC493" s="36" t="n"/>
      <c r="AD493" s="36" t="n"/>
    </row>
    <row r="494" ht="22.5" customHeight="1">
      <c r="A494" s="37" t="n"/>
      <c r="B494" s="36" t="n"/>
      <c r="C494" s="36"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c r="AA494" s="36" t="n"/>
      <c r="AB494" s="36" t="n"/>
      <c r="AC494" s="36" t="n"/>
      <c r="AD494" s="36" t="n"/>
    </row>
    <row r="495" ht="22.5" customHeight="1">
      <c r="A495" s="37" t="n"/>
      <c r="B495" s="36" t="n"/>
      <c r="C495" s="36"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c r="AA495" s="36" t="n"/>
      <c r="AB495" s="36" t="n"/>
      <c r="AC495" s="36" t="n"/>
      <c r="AD495" s="36" t="n"/>
    </row>
    <row r="496" ht="22.5" customHeight="1">
      <c r="A496" s="37" t="n"/>
      <c r="B496" s="36" t="n"/>
      <c r="C496" s="36"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c r="AA496" s="36" t="n"/>
      <c r="AB496" s="36" t="n"/>
      <c r="AC496" s="36" t="n"/>
      <c r="AD496" s="36" t="n"/>
    </row>
    <row r="497" ht="22.5" customHeight="1">
      <c r="A497" s="37" t="n"/>
      <c r="B497" s="36" t="n"/>
      <c r="C497" s="36"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c r="AA497" s="36" t="n"/>
      <c r="AB497" s="36" t="n"/>
      <c r="AC497" s="36" t="n"/>
      <c r="AD497" s="36" t="n"/>
    </row>
    <row r="498" ht="22.5" customHeight="1">
      <c r="A498" s="37" t="n"/>
      <c r="B498" s="36" t="n"/>
      <c r="C498" s="36"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c r="AA498" s="36" t="n"/>
      <c r="AB498" s="36" t="n"/>
      <c r="AC498" s="36" t="n"/>
      <c r="AD498" s="36" t="n"/>
    </row>
    <row r="499" ht="22.5" customHeight="1">
      <c r="A499" s="37" t="n"/>
      <c r="B499" s="36" t="n"/>
      <c r="C499" s="36"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c r="AA499" s="36" t="n"/>
      <c r="AB499" s="36" t="n"/>
      <c r="AC499" s="36" t="n"/>
      <c r="AD499" s="36" t="n"/>
    </row>
    <row r="500" ht="22.5" customHeight="1">
      <c r="A500" s="37" t="n"/>
      <c r="B500" s="36" t="n"/>
      <c r="C500" s="36"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c r="AA500" s="36" t="n"/>
      <c r="AB500" s="36" t="n"/>
      <c r="AC500" s="36" t="n"/>
      <c r="AD500" s="36" t="n"/>
    </row>
    <row r="501" ht="22.5" customHeight="1">
      <c r="A501" s="37" t="n"/>
      <c r="B501" s="36" t="n"/>
      <c r="C501" s="36"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c r="AA501" s="36" t="n"/>
      <c r="AB501" s="36" t="n"/>
      <c r="AC501" s="36" t="n"/>
      <c r="AD501" s="36" t="n"/>
    </row>
    <row r="502" ht="22.5" customHeight="1">
      <c r="A502" s="37" t="n"/>
      <c r="B502" s="36" t="n"/>
      <c r="C502" s="36"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c r="AA502" s="36" t="n"/>
      <c r="AB502" s="36" t="n"/>
      <c r="AC502" s="36" t="n"/>
      <c r="AD502" s="36" t="n"/>
    </row>
    <row r="503" ht="22.5" customHeight="1">
      <c r="A503" s="37" t="n"/>
      <c r="B503" s="36" t="n"/>
      <c r="C503" s="36"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c r="AA503" s="36" t="n"/>
      <c r="AB503" s="36" t="n"/>
      <c r="AC503" s="36" t="n"/>
      <c r="AD503" s="36" t="n"/>
    </row>
    <row r="504" ht="22.5" customHeight="1">
      <c r="A504" s="37" t="n"/>
      <c r="B504" s="36" t="n"/>
      <c r="C504" s="36"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c r="AA504" s="36" t="n"/>
      <c r="AB504" s="36" t="n"/>
      <c r="AC504" s="36" t="n"/>
      <c r="AD504" s="36" t="n"/>
    </row>
    <row r="505" ht="22.5" customHeight="1">
      <c r="A505" s="37" t="n"/>
      <c r="B505" s="36" t="n"/>
      <c r="C505" s="36"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c r="AA505" s="36" t="n"/>
      <c r="AB505" s="36" t="n"/>
      <c r="AC505" s="36" t="n"/>
      <c r="AD505" s="36" t="n"/>
    </row>
    <row r="506" ht="22.5" customHeight="1">
      <c r="A506" s="37" t="n"/>
      <c r="B506" s="36" t="n"/>
      <c r="C506" s="36"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c r="AA506" s="36" t="n"/>
      <c r="AB506" s="36" t="n"/>
      <c r="AC506" s="36" t="n"/>
      <c r="AD506" s="36" t="n"/>
    </row>
    <row r="507" ht="22.5" customHeight="1">
      <c r="A507" s="37" t="n"/>
      <c r="B507" s="36" t="n"/>
      <c r="C507" s="36"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c r="AA507" s="36" t="n"/>
      <c r="AB507" s="36" t="n"/>
      <c r="AC507" s="36" t="n"/>
      <c r="AD507" s="36" t="n"/>
    </row>
    <row r="508" ht="22.5" customHeight="1">
      <c r="A508" s="37" t="n"/>
      <c r="B508" s="36" t="n"/>
      <c r="C508" s="36"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c r="AA508" s="36" t="n"/>
      <c r="AB508" s="36" t="n"/>
      <c r="AC508" s="36" t="n"/>
      <c r="AD508" s="36" t="n"/>
    </row>
    <row r="509" ht="22.5" customHeight="1">
      <c r="A509" s="37" t="n"/>
      <c r="B509" s="36" t="n"/>
      <c r="C509" s="36"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c r="AA509" s="36" t="n"/>
      <c r="AB509" s="36" t="n"/>
      <c r="AC509" s="36" t="n"/>
      <c r="AD509" s="36" t="n"/>
    </row>
    <row r="510" ht="22.5" customHeight="1">
      <c r="A510" s="37" t="n"/>
      <c r="B510" s="36" t="n"/>
      <c r="C510" s="36"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c r="AA510" s="36" t="n"/>
      <c r="AB510" s="36" t="n"/>
      <c r="AC510" s="36" t="n"/>
      <c r="AD510" s="36" t="n"/>
    </row>
    <row r="511" ht="22.5" customHeight="1">
      <c r="A511" s="37" t="n"/>
      <c r="B511" s="36" t="n"/>
      <c r="C511" s="36"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c r="AA511" s="36" t="n"/>
      <c r="AB511" s="36" t="n"/>
      <c r="AC511" s="36" t="n"/>
      <c r="AD511" s="36" t="n"/>
    </row>
    <row r="512" ht="22.5" customHeight="1">
      <c r="A512" s="37" t="n"/>
      <c r="B512" s="36" t="n"/>
      <c r="C512" s="36"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c r="AA512" s="36" t="n"/>
      <c r="AB512" s="36" t="n"/>
      <c r="AC512" s="36" t="n"/>
      <c r="AD512" s="36" t="n"/>
    </row>
    <row r="513" ht="22.5" customHeight="1">
      <c r="A513" s="37" t="n"/>
      <c r="B513" s="36" t="n"/>
      <c r="C513" s="36"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c r="AA513" s="36" t="n"/>
      <c r="AB513" s="36" t="n"/>
      <c r="AC513" s="36" t="n"/>
      <c r="AD513" s="36" t="n"/>
    </row>
    <row r="514" ht="22.5" customHeight="1">
      <c r="A514" s="37" t="n"/>
      <c r="B514" s="36" t="n"/>
      <c r="C514" s="36"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c r="AA514" s="36" t="n"/>
      <c r="AB514" s="36" t="n"/>
      <c r="AC514" s="36" t="n"/>
      <c r="AD514" s="36" t="n"/>
    </row>
    <row r="515" ht="22.5" customHeight="1">
      <c r="A515" s="37" t="n"/>
      <c r="B515" s="36" t="n"/>
      <c r="C515" s="36"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c r="AA515" s="36" t="n"/>
      <c r="AB515" s="36" t="n"/>
      <c r="AC515" s="36" t="n"/>
      <c r="AD515" s="36" t="n"/>
    </row>
    <row r="516" ht="22.5" customHeight="1">
      <c r="A516" s="37" t="n"/>
      <c r="B516" s="36" t="n"/>
      <c r="C516" s="36"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c r="AA516" s="36" t="n"/>
      <c r="AB516" s="36" t="n"/>
      <c r="AC516" s="36" t="n"/>
      <c r="AD516" s="36" t="n"/>
    </row>
    <row r="517" ht="22.5" customHeight="1">
      <c r="A517" s="37" t="n"/>
      <c r="B517" s="36" t="n"/>
      <c r="C517" s="36"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c r="AA517" s="36" t="n"/>
      <c r="AB517" s="36" t="n"/>
      <c r="AC517" s="36" t="n"/>
      <c r="AD517" s="36" t="n"/>
    </row>
    <row r="518" ht="22.5" customHeight="1">
      <c r="A518" s="37" t="n"/>
      <c r="B518" s="36" t="n"/>
      <c r="C518" s="36"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c r="AA518" s="36" t="n"/>
      <c r="AB518" s="36" t="n"/>
      <c r="AC518" s="36" t="n"/>
      <c r="AD518" s="36" t="n"/>
    </row>
    <row r="519" ht="22.5" customHeight="1">
      <c r="A519" s="37" t="n"/>
      <c r="B519" s="36" t="n"/>
      <c r="C519" s="36"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c r="AA519" s="36" t="n"/>
      <c r="AB519" s="36" t="n"/>
      <c r="AC519" s="36" t="n"/>
      <c r="AD519" s="36" t="n"/>
    </row>
    <row r="520" ht="22.5" customHeight="1">
      <c r="A520" s="37" t="n"/>
      <c r="B520" s="36" t="n"/>
      <c r="C520" s="36"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c r="AA520" s="36" t="n"/>
      <c r="AB520" s="36" t="n"/>
      <c r="AC520" s="36" t="n"/>
      <c r="AD520" s="36" t="n"/>
    </row>
    <row r="521" ht="22.5" customHeight="1">
      <c r="A521" s="37" t="n"/>
      <c r="B521" s="36" t="n"/>
      <c r="C521" s="36"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c r="AA521" s="36" t="n"/>
      <c r="AB521" s="36" t="n"/>
      <c r="AC521" s="36" t="n"/>
      <c r="AD521" s="36" t="n"/>
    </row>
    <row r="522" ht="22.5" customHeight="1">
      <c r="A522" s="37" t="n"/>
      <c r="B522" s="36" t="n"/>
      <c r="C522" s="36"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c r="AA522" s="36" t="n"/>
      <c r="AB522" s="36" t="n"/>
      <c r="AC522" s="36" t="n"/>
      <c r="AD522" s="36" t="n"/>
    </row>
    <row r="523" ht="22.5" customHeight="1">
      <c r="A523" s="37" t="n"/>
      <c r="B523" s="36" t="n"/>
      <c r="C523" s="36"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c r="AA523" s="36" t="n"/>
      <c r="AB523" s="36" t="n"/>
      <c r="AC523" s="36" t="n"/>
      <c r="AD523" s="36" t="n"/>
    </row>
    <row r="524" ht="22.5" customHeight="1">
      <c r="A524" s="37" t="n"/>
      <c r="B524" s="36" t="n"/>
      <c r="C524" s="36"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c r="AA524" s="36" t="n"/>
      <c r="AB524" s="36" t="n"/>
      <c r="AC524" s="36" t="n"/>
      <c r="AD524" s="36" t="n"/>
    </row>
    <row r="525" ht="22.5" customHeight="1">
      <c r="A525" s="37" t="n"/>
      <c r="B525" s="36" t="n"/>
      <c r="C525" s="36"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c r="AA525" s="36" t="n"/>
      <c r="AB525" s="36" t="n"/>
      <c r="AC525" s="36" t="n"/>
      <c r="AD525" s="36" t="n"/>
    </row>
    <row r="526" ht="22.5" customHeight="1">
      <c r="A526" s="37" t="n"/>
      <c r="B526" s="36" t="n"/>
      <c r="C526" s="36"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c r="AA526" s="36" t="n"/>
      <c r="AB526" s="36" t="n"/>
      <c r="AC526" s="36" t="n"/>
      <c r="AD526" s="36" t="n"/>
    </row>
    <row r="527" ht="22.5" customHeight="1">
      <c r="A527" s="37" t="n"/>
      <c r="B527" s="36" t="n"/>
      <c r="C527" s="36"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c r="AA527" s="36" t="n"/>
      <c r="AB527" s="36" t="n"/>
      <c r="AC527" s="36" t="n"/>
      <c r="AD527" s="36" t="n"/>
    </row>
    <row r="528" ht="22.5" customHeight="1">
      <c r="A528" s="37" t="n"/>
      <c r="B528" s="36" t="n"/>
      <c r="C528" s="36"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c r="AA528" s="36" t="n"/>
      <c r="AB528" s="36" t="n"/>
      <c r="AC528" s="36" t="n"/>
      <c r="AD528" s="36" t="n"/>
    </row>
    <row r="529" ht="22.5" customHeight="1">
      <c r="A529" s="37" t="n"/>
      <c r="B529" s="36" t="n"/>
      <c r="C529" s="36"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c r="AA529" s="36" t="n"/>
      <c r="AB529" s="36" t="n"/>
      <c r="AC529" s="36" t="n"/>
      <c r="AD529" s="36" t="n"/>
    </row>
    <row r="530" ht="22.5" customHeight="1">
      <c r="A530" s="37" t="n"/>
      <c r="B530" s="36" t="n"/>
      <c r="C530" s="36"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c r="AA530" s="36" t="n"/>
      <c r="AB530" s="36" t="n"/>
      <c r="AC530" s="36" t="n"/>
      <c r="AD530" s="36" t="n"/>
    </row>
    <row r="531" ht="22.5" customHeight="1">
      <c r="A531" s="37" t="n"/>
      <c r="B531" s="36" t="n"/>
      <c r="C531" s="36"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c r="AA531" s="36" t="n"/>
      <c r="AB531" s="36" t="n"/>
      <c r="AC531" s="36" t="n"/>
      <c r="AD531" s="36" t="n"/>
    </row>
    <row r="532" ht="22.5" customHeight="1">
      <c r="A532" s="37" t="n"/>
      <c r="B532" s="36" t="n"/>
      <c r="C532" s="36"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c r="AA532" s="36" t="n"/>
      <c r="AB532" s="36" t="n"/>
      <c r="AC532" s="36" t="n"/>
      <c r="AD532" s="36" t="n"/>
    </row>
    <row r="533" ht="22.5" customHeight="1">
      <c r="A533" s="37" t="n"/>
      <c r="B533" s="36" t="n"/>
      <c r="C533" s="36"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c r="AA533" s="36" t="n"/>
      <c r="AB533" s="36" t="n"/>
      <c r="AC533" s="36" t="n"/>
      <c r="AD533" s="36" t="n"/>
    </row>
    <row r="534" ht="22.5" customHeight="1">
      <c r="A534" s="37" t="n"/>
      <c r="B534" s="36" t="n"/>
      <c r="C534" s="36"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c r="AA534" s="36" t="n"/>
      <c r="AB534" s="36" t="n"/>
      <c r="AC534" s="36" t="n"/>
      <c r="AD534" s="36" t="n"/>
    </row>
    <row r="535" ht="22.5" customHeight="1">
      <c r="A535" s="37" t="n"/>
      <c r="B535" s="36" t="n"/>
      <c r="C535" s="36"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c r="AA535" s="36" t="n"/>
      <c r="AB535" s="36" t="n"/>
      <c r="AC535" s="36" t="n"/>
      <c r="AD535" s="36" t="n"/>
    </row>
    <row r="536" ht="22.5" customHeight="1">
      <c r="A536" s="37" t="n"/>
      <c r="B536" s="36" t="n"/>
      <c r="C536" s="36"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c r="AA536" s="36" t="n"/>
      <c r="AB536" s="36" t="n"/>
      <c r="AC536" s="36" t="n"/>
      <c r="AD536" s="36" t="n"/>
    </row>
    <row r="537" ht="22.5" customHeight="1">
      <c r="A537" s="37" t="n"/>
      <c r="B537" s="36" t="n"/>
      <c r="C537" s="36"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c r="AA537" s="36" t="n"/>
      <c r="AB537" s="36" t="n"/>
      <c r="AC537" s="36" t="n"/>
      <c r="AD537" s="36" t="n"/>
    </row>
    <row r="538" ht="22.5" customHeight="1">
      <c r="A538" s="37" t="n"/>
      <c r="B538" s="36" t="n"/>
      <c r="C538" s="36"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c r="AA538" s="36" t="n"/>
      <c r="AB538" s="36" t="n"/>
      <c r="AC538" s="36" t="n"/>
      <c r="AD538" s="36" t="n"/>
    </row>
    <row r="539" ht="22.5" customHeight="1">
      <c r="A539" s="37" t="n"/>
      <c r="B539" s="36" t="n"/>
      <c r="C539" s="36"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c r="AA539" s="36" t="n"/>
      <c r="AB539" s="36" t="n"/>
      <c r="AC539" s="36" t="n"/>
      <c r="AD539" s="36" t="n"/>
    </row>
    <row r="540" ht="22.5" customHeight="1">
      <c r="A540" s="37" t="n"/>
      <c r="B540" s="36" t="n"/>
      <c r="C540" s="36"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c r="AA540" s="36" t="n"/>
      <c r="AB540" s="36" t="n"/>
      <c r="AC540" s="36" t="n"/>
      <c r="AD540" s="36" t="n"/>
    </row>
    <row r="541" ht="22.5" customHeight="1">
      <c r="A541" s="37" t="n"/>
      <c r="B541" s="36" t="n"/>
      <c r="C541" s="36"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c r="AA541" s="36" t="n"/>
      <c r="AB541" s="36" t="n"/>
      <c r="AC541" s="36" t="n"/>
      <c r="AD541" s="36" t="n"/>
    </row>
    <row r="542" ht="22.5" customHeight="1">
      <c r="A542" s="37" t="n"/>
      <c r="B542" s="36" t="n"/>
      <c r="C542" s="36"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c r="AA542" s="36" t="n"/>
      <c r="AB542" s="36" t="n"/>
      <c r="AC542" s="36" t="n"/>
      <c r="AD542" s="36" t="n"/>
    </row>
    <row r="543" ht="22.5" customHeight="1">
      <c r="A543" s="37" t="n"/>
      <c r="B543" s="36" t="n"/>
      <c r="C543" s="36"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c r="AA543" s="36" t="n"/>
      <c r="AB543" s="36" t="n"/>
      <c r="AC543" s="36" t="n"/>
      <c r="AD543" s="36" t="n"/>
    </row>
    <row r="544" ht="22.5" customHeight="1">
      <c r="A544" s="37" t="n"/>
      <c r="B544" s="36" t="n"/>
      <c r="C544" s="36"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c r="AA544" s="36" t="n"/>
      <c r="AB544" s="36" t="n"/>
      <c r="AC544" s="36" t="n"/>
      <c r="AD544" s="36" t="n"/>
    </row>
    <row r="545" ht="22.5" customHeight="1">
      <c r="A545" s="37" t="n"/>
      <c r="B545" s="36" t="n"/>
      <c r="C545" s="36"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c r="AA545" s="36" t="n"/>
      <c r="AB545" s="36" t="n"/>
      <c r="AC545" s="36" t="n"/>
      <c r="AD545" s="36" t="n"/>
    </row>
    <row r="546" ht="22.5" customHeight="1">
      <c r="A546" s="37" t="n"/>
      <c r="B546" s="36" t="n"/>
      <c r="C546" s="36"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c r="AA546" s="36" t="n"/>
      <c r="AB546" s="36" t="n"/>
      <c r="AC546" s="36" t="n"/>
      <c r="AD546" s="36" t="n"/>
    </row>
    <row r="547" ht="22.5" customHeight="1">
      <c r="A547" s="37" t="n"/>
      <c r="B547" s="36" t="n"/>
      <c r="C547" s="36"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c r="AA547" s="36" t="n"/>
      <c r="AB547" s="36" t="n"/>
      <c r="AC547" s="36" t="n"/>
      <c r="AD547" s="36" t="n"/>
    </row>
    <row r="548" ht="22.5" customHeight="1">
      <c r="A548" s="37" t="n"/>
      <c r="B548" s="36" t="n"/>
      <c r="C548" s="36"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c r="AA548" s="36" t="n"/>
      <c r="AB548" s="36" t="n"/>
      <c r="AC548" s="36" t="n"/>
      <c r="AD548" s="36" t="n"/>
    </row>
    <row r="549" ht="22.5" customHeight="1">
      <c r="A549" s="37" t="n"/>
      <c r="B549" s="36" t="n"/>
      <c r="C549" s="36"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c r="AA549" s="36" t="n"/>
      <c r="AB549" s="36" t="n"/>
      <c r="AC549" s="36" t="n"/>
      <c r="AD549" s="36" t="n"/>
    </row>
    <row r="550" ht="22.5" customHeight="1">
      <c r="A550" s="37" t="n"/>
      <c r="B550" s="36" t="n"/>
      <c r="C550" s="36"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c r="AA550" s="36" t="n"/>
      <c r="AB550" s="36" t="n"/>
      <c r="AC550" s="36" t="n"/>
      <c r="AD550" s="36" t="n"/>
    </row>
    <row r="551" ht="22.5" customHeight="1">
      <c r="A551" s="37" t="n"/>
      <c r="B551" s="36" t="n"/>
      <c r="C551" s="36"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c r="AA551" s="36" t="n"/>
      <c r="AB551" s="36" t="n"/>
      <c r="AC551" s="36" t="n"/>
      <c r="AD551" s="36" t="n"/>
    </row>
    <row r="552" ht="22.5" customHeight="1">
      <c r="A552" s="37" t="n"/>
      <c r="B552" s="36" t="n"/>
      <c r="C552" s="36"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c r="AA552" s="36" t="n"/>
      <c r="AB552" s="36" t="n"/>
      <c r="AC552" s="36" t="n"/>
      <c r="AD552" s="36" t="n"/>
    </row>
    <row r="553" ht="22.5" customHeight="1">
      <c r="A553" s="37" t="n"/>
      <c r="B553" s="36" t="n"/>
      <c r="C553" s="36"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c r="AA553" s="36" t="n"/>
      <c r="AB553" s="36" t="n"/>
      <c r="AC553" s="36" t="n"/>
      <c r="AD553" s="36" t="n"/>
    </row>
    <row r="554" ht="22.5" customHeight="1">
      <c r="A554" s="37" t="n"/>
      <c r="B554" s="36" t="n"/>
      <c r="C554" s="36"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c r="AA554" s="36" t="n"/>
      <c r="AB554" s="36" t="n"/>
      <c r="AC554" s="36" t="n"/>
      <c r="AD554" s="36" t="n"/>
    </row>
    <row r="555" ht="22.5" customHeight="1">
      <c r="A555" s="37" t="n"/>
      <c r="B555" s="36" t="n"/>
      <c r="C555" s="36"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c r="AA555" s="36" t="n"/>
      <c r="AB555" s="36" t="n"/>
      <c r="AC555" s="36" t="n"/>
      <c r="AD555" s="36" t="n"/>
    </row>
    <row r="556" ht="22.5" customHeight="1">
      <c r="A556" s="37" t="n"/>
      <c r="B556" s="36" t="n"/>
      <c r="C556" s="36"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c r="AA556" s="36" t="n"/>
      <c r="AB556" s="36" t="n"/>
      <c r="AC556" s="36" t="n"/>
      <c r="AD556" s="36" t="n"/>
    </row>
    <row r="557" ht="22.5" customHeight="1">
      <c r="A557" s="37" t="n"/>
      <c r="B557" s="36" t="n"/>
      <c r="C557" s="36"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c r="AA557" s="36" t="n"/>
      <c r="AB557" s="36" t="n"/>
      <c r="AC557" s="36" t="n"/>
      <c r="AD557" s="36" t="n"/>
    </row>
    <row r="558" ht="22.5" customHeight="1">
      <c r="A558" s="37" t="n"/>
      <c r="B558" s="36" t="n"/>
      <c r="C558" s="36"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c r="AA558" s="36" t="n"/>
      <c r="AB558" s="36" t="n"/>
      <c r="AC558" s="36" t="n"/>
      <c r="AD558" s="36" t="n"/>
    </row>
    <row r="559" ht="22.5" customHeight="1">
      <c r="A559" s="37" t="n"/>
      <c r="B559" s="36" t="n"/>
      <c r="C559" s="36"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c r="AA559" s="36" t="n"/>
      <c r="AB559" s="36" t="n"/>
      <c r="AC559" s="36" t="n"/>
      <c r="AD559" s="36" t="n"/>
    </row>
    <row r="560" ht="22.5" customHeight="1">
      <c r="A560" s="37" t="n"/>
      <c r="B560" s="36" t="n"/>
      <c r="C560" s="36"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c r="AA560" s="36" t="n"/>
      <c r="AB560" s="36" t="n"/>
      <c r="AC560" s="36" t="n"/>
      <c r="AD560" s="36" t="n"/>
    </row>
    <row r="561" ht="22.5" customHeight="1">
      <c r="A561" s="37" t="n"/>
      <c r="B561" s="36" t="n"/>
      <c r="C561" s="36"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c r="AA561" s="36" t="n"/>
      <c r="AB561" s="36" t="n"/>
      <c r="AC561" s="36" t="n"/>
      <c r="AD561" s="36" t="n"/>
    </row>
    <row r="562" ht="22.5" customHeight="1">
      <c r="A562" s="37" t="n"/>
      <c r="B562" s="36" t="n"/>
      <c r="C562" s="36"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c r="AA562" s="36" t="n"/>
      <c r="AB562" s="36" t="n"/>
      <c r="AC562" s="36" t="n"/>
      <c r="AD562" s="36" t="n"/>
    </row>
    <row r="563" ht="22.5" customHeight="1">
      <c r="A563" s="37" t="n"/>
      <c r="B563" s="36" t="n"/>
      <c r="C563" s="36"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c r="AA563" s="36" t="n"/>
      <c r="AB563" s="36" t="n"/>
      <c r="AC563" s="36" t="n"/>
      <c r="AD563" s="36" t="n"/>
    </row>
    <row r="564" ht="22.5" customHeight="1">
      <c r="A564" s="37" t="n"/>
      <c r="B564" s="36" t="n"/>
      <c r="C564" s="36"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c r="AA564" s="36" t="n"/>
      <c r="AB564" s="36" t="n"/>
      <c r="AC564" s="36" t="n"/>
      <c r="AD564" s="36" t="n"/>
    </row>
    <row r="565" ht="22.5" customHeight="1">
      <c r="A565" s="37" t="n"/>
      <c r="B565" s="36" t="n"/>
      <c r="C565" s="36"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c r="AA565" s="36" t="n"/>
      <c r="AB565" s="36" t="n"/>
      <c r="AC565" s="36" t="n"/>
      <c r="AD565" s="36" t="n"/>
    </row>
    <row r="566" ht="22.5" customHeight="1">
      <c r="A566" s="37" t="n"/>
      <c r="B566" s="36" t="n"/>
      <c r="C566" s="36"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c r="AA566" s="36" t="n"/>
      <c r="AB566" s="36" t="n"/>
      <c r="AC566" s="36" t="n"/>
      <c r="AD566" s="36" t="n"/>
    </row>
    <row r="567" ht="22.5" customHeight="1">
      <c r="A567" s="37" t="n"/>
      <c r="B567" s="36" t="n"/>
      <c r="C567" s="36"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c r="AA567" s="36" t="n"/>
      <c r="AB567" s="36" t="n"/>
      <c r="AC567" s="36" t="n"/>
      <c r="AD567" s="36" t="n"/>
    </row>
    <row r="568" ht="22.5" customHeight="1">
      <c r="A568" s="37" t="n"/>
      <c r="B568" s="36" t="n"/>
      <c r="C568" s="36"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c r="AA568" s="36" t="n"/>
      <c r="AB568" s="36" t="n"/>
      <c r="AC568" s="36" t="n"/>
      <c r="AD568" s="36" t="n"/>
    </row>
    <row r="569" ht="22.5" customHeight="1">
      <c r="A569" s="37" t="n"/>
      <c r="B569" s="36" t="n"/>
      <c r="C569" s="36"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c r="AA569" s="36" t="n"/>
      <c r="AB569" s="36" t="n"/>
      <c r="AC569" s="36" t="n"/>
      <c r="AD569" s="36" t="n"/>
    </row>
    <row r="570" ht="22.5" customHeight="1">
      <c r="A570" s="37" t="n"/>
      <c r="B570" s="36" t="n"/>
      <c r="C570" s="36"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c r="AA570" s="36" t="n"/>
      <c r="AB570" s="36" t="n"/>
      <c r="AC570" s="36" t="n"/>
      <c r="AD570" s="36" t="n"/>
    </row>
    <row r="571" ht="22.5" customHeight="1">
      <c r="A571" s="37" t="n"/>
      <c r="B571" s="36" t="n"/>
      <c r="C571" s="36"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c r="AA571" s="36" t="n"/>
      <c r="AB571" s="36" t="n"/>
      <c r="AC571" s="36" t="n"/>
      <c r="AD571" s="36" t="n"/>
    </row>
    <row r="572" ht="22.5" customHeight="1">
      <c r="A572" s="37" t="n"/>
      <c r="B572" s="36" t="n"/>
      <c r="C572" s="36"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c r="AA572" s="36" t="n"/>
      <c r="AB572" s="36" t="n"/>
      <c r="AC572" s="36" t="n"/>
      <c r="AD572" s="36" t="n"/>
    </row>
    <row r="573" ht="22.5" customHeight="1">
      <c r="A573" s="37" t="n"/>
      <c r="B573" s="36" t="n"/>
      <c r="C573" s="36"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c r="AA573" s="36" t="n"/>
      <c r="AB573" s="36" t="n"/>
      <c r="AC573" s="36" t="n"/>
      <c r="AD573" s="36" t="n"/>
    </row>
    <row r="574" ht="22.5" customHeight="1">
      <c r="A574" s="37" t="n"/>
      <c r="B574" s="36" t="n"/>
      <c r="C574" s="36"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c r="AA574" s="36" t="n"/>
      <c r="AB574" s="36" t="n"/>
      <c r="AC574" s="36" t="n"/>
      <c r="AD574" s="36" t="n"/>
    </row>
    <row r="575" ht="22.5" customHeight="1">
      <c r="A575" s="37" t="n"/>
      <c r="B575" s="36" t="n"/>
      <c r="C575" s="36"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c r="AA575" s="36" t="n"/>
      <c r="AB575" s="36" t="n"/>
      <c r="AC575" s="36" t="n"/>
      <c r="AD575" s="36" t="n"/>
    </row>
    <row r="576" ht="22.5" customHeight="1">
      <c r="A576" s="37" t="n"/>
      <c r="B576" s="36" t="n"/>
      <c r="C576" s="36"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c r="AA576" s="36" t="n"/>
      <c r="AB576" s="36" t="n"/>
      <c r="AC576" s="36" t="n"/>
      <c r="AD576" s="36" t="n"/>
    </row>
    <row r="577" ht="22.5" customHeight="1">
      <c r="A577" s="37" t="n"/>
      <c r="B577" s="36" t="n"/>
      <c r="C577" s="36"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c r="AA577" s="36" t="n"/>
      <c r="AB577" s="36" t="n"/>
      <c r="AC577" s="36" t="n"/>
      <c r="AD577" s="36" t="n"/>
    </row>
    <row r="578" ht="22.5" customHeight="1">
      <c r="A578" s="37" t="n"/>
      <c r="B578" s="36" t="n"/>
      <c r="C578" s="36"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c r="AA578" s="36" t="n"/>
      <c r="AB578" s="36" t="n"/>
      <c r="AC578" s="36" t="n"/>
      <c r="AD578" s="36" t="n"/>
    </row>
    <row r="579" ht="22.5" customHeight="1">
      <c r="A579" s="37" t="n"/>
      <c r="B579" s="36" t="n"/>
      <c r="C579" s="36"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c r="AA579" s="36" t="n"/>
      <c r="AB579" s="36" t="n"/>
      <c r="AC579" s="36" t="n"/>
      <c r="AD579" s="36" t="n"/>
    </row>
    <row r="580" ht="22.5" customHeight="1">
      <c r="A580" s="37" t="n"/>
      <c r="B580" s="36" t="n"/>
      <c r="C580" s="36"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c r="AA580" s="36" t="n"/>
      <c r="AB580" s="36" t="n"/>
      <c r="AC580" s="36" t="n"/>
      <c r="AD580" s="36" t="n"/>
    </row>
    <row r="581" ht="22.5" customHeight="1">
      <c r="A581" s="37" t="n"/>
      <c r="B581" s="36" t="n"/>
      <c r="C581" s="36"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c r="AA581" s="36" t="n"/>
      <c r="AB581" s="36" t="n"/>
      <c r="AC581" s="36" t="n"/>
      <c r="AD581" s="36" t="n"/>
    </row>
    <row r="582" ht="22.5" customHeight="1">
      <c r="A582" s="37" t="n"/>
      <c r="B582" s="36" t="n"/>
      <c r="C582" s="36"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c r="AA582" s="36" t="n"/>
      <c r="AB582" s="36" t="n"/>
      <c r="AC582" s="36" t="n"/>
      <c r="AD582" s="36" t="n"/>
    </row>
    <row r="583" ht="22.5" customHeight="1">
      <c r="A583" s="37" t="n"/>
      <c r="B583" s="36" t="n"/>
      <c r="C583" s="36"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c r="AA583" s="36" t="n"/>
      <c r="AB583" s="36" t="n"/>
      <c r="AC583" s="36" t="n"/>
      <c r="AD583" s="36" t="n"/>
    </row>
    <row r="584" ht="22.5" customHeight="1">
      <c r="A584" s="37" t="n"/>
      <c r="B584" s="36" t="n"/>
      <c r="C584" s="36"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c r="AA584" s="36" t="n"/>
      <c r="AB584" s="36" t="n"/>
      <c r="AC584" s="36" t="n"/>
      <c r="AD584" s="36" t="n"/>
    </row>
    <row r="585" ht="22.5" customHeight="1">
      <c r="A585" s="37" t="n"/>
      <c r="B585" s="36" t="n"/>
      <c r="C585" s="36"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c r="AA585" s="36" t="n"/>
      <c r="AB585" s="36" t="n"/>
      <c r="AC585" s="36" t="n"/>
      <c r="AD585" s="36" t="n"/>
    </row>
    <row r="586" ht="22.5" customHeight="1">
      <c r="A586" s="37" t="n"/>
      <c r="B586" s="36" t="n"/>
      <c r="C586" s="36"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c r="AA586" s="36" t="n"/>
      <c r="AB586" s="36" t="n"/>
      <c r="AC586" s="36" t="n"/>
      <c r="AD586" s="36" t="n"/>
    </row>
    <row r="587" ht="22.5" customHeight="1">
      <c r="A587" s="37" t="n"/>
      <c r="B587" s="36" t="n"/>
      <c r="C587" s="36"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c r="AA587" s="36" t="n"/>
      <c r="AB587" s="36" t="n"/>
      <c r="AC587" s="36" t="n"/>
      <c r="AD587" s="36" t="n"/>
    </row>
    <row r="588" ht="22.5" customHeight="1">
      <c r="A588" s="37" t="n"/>
      <c r="B588" s="36" t="n"/>
      <c r="C588" s="36"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c r="AA588" s="36" t="n"/>
      <c r="AB588" s="36" t="n"/>
      <c r="AC588" s="36" t="n"/>
      <c r="AD588" s="36" t="n"/>
    </row>
    <row r="589" ht="22.5" customHeight="1">
      <c r="A589" s="37" t="n"/>
      <c r="B589" s="36" t="n"/>
      <c r="C589" s="36"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c r="AA589" s="36" t="n"/>
      <c r="AB589" s="36" t="n"/>
      <c r="AC589" s="36" t="n"/>
      <c r="AD589" s="36" t="n"/>
    </row>
    <row r="590" ht="22.5" customHeight="1">
      <c r="A590" s="37" t="n"/>
      <c r="B590" s="36" t="n"/>
      <c r="C590" s="36"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c r="AA590" s="36" t="n"/>
      <c r="AB590" s="36" t="n"/>
      <c r="AC590" s="36" t="n"/>
      <c r="AD590" s="36" t="n"/>
    </row>
    <row r="591" ht="22.5" customHeight="1">
      <c r="A591" s="37" t="n"/>
      <c r="B591" s="36" t="n"/>
      <c r="C591" s="36"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c r="AA591" s="36" t="n"/>
      <c r="AB591" s="36" t="n"/>
      <c r="AC591" s="36" t="n"/>
      <c r="AD591" s="36" t="n"/>
    </row>
    <row r="592" ht="22.5" customHeight="1">
      <c r="A592" s="37" t="n"/>
      <c r="B592" s="36" t="n"/>
      <c r="C592" s="36"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c r="AA592" s="36" t="n"/>
      <c r="AB592" s="36" t="n"/>
      <c r="AC592" s="36" t="n"/>
      <c r="AD592" s="36" t="n"/>
    </row>
    <row r="593" ht="22.5" customHeight="1">
      <c r="A593" s="37" t="n"/>
      <c r="B593" s="36" t="n"/>
      <c r="C593" s="36"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c r="AA593" s="36" t="n"/>
      <c r="AB593" s="36" t="n"/>
      <c r="AC593" s="36" t="n"/>
      <c r="AD593" s="36" t="n"/>
    </row>
    <row r="594" ht="22.5" customHeight="1">
      <c r="A594" s="37" t="n"/>
      <c r="B594" s="36" t="n"/>
      <c r="C594" s="36"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c r="AA594" s="36" t="n"/>
      <c r="AB594" s="36" t="n"/>
      <c r="AC594" s="36" t="n"/>
      <c r="AD594" s="36" t="n"/>
    </row>
    <row r="595" ht="22.5" customHeight="1">
      <c r="A595" s="37" t="n"/>
      <c r="B595" s="36" t="n"/>
      <c r="C595" s="36"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c r="AA595" s="36" t="n"/>
      <c r="AB595" s="36" t="n"/>
      <c r="AC595" s="36" t="n"/>
      <c r="AD595" s="36" t="n"/>
    </row>
    <row r="596" ht="22.5" customHeight="1">
      <c r="A596" s="37" t="n"/>
      <c r="B596" s="36" t="n"/>
      <c r="C596" s="36"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c r="AA596" s="36" t="n"/>
      <c r="AB596" s="36" t="n"/>
      <c r="AC596" s="36" t="n"/>
      <c r="AD596" s="36" t="n"/>
    </row>
    <row r="597" ht="22.5" customHeight="1">
      <c r="A597" s="37" t="n"/>
      <c r="B597" s="36" t="n"/>
      <c r="C597" s="36"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c r="AA597" s="36" t="n"/>
      <c r="AB597" s="36" t="n"/>
      <c r="AC597" s="36" t="n"/>
      <c r="AD597" s="36" t="n"/>
    </row>
    <row r="598" ht="22.5" customHeight="1">
      <c r="A598" s="37" t="n"/>
      <c r="B598" s="36" t="n"/>
      <c r="C598" s="36"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c r="AA598" s="36" t="n"/>
      <c r="AB598" s="36" t="n"/>
      <c r="AC598" s="36" t="n"/>
      <c r="AD598" s="36" t="n"/>
    </row>
    <row r="599" ht="22.5" customHeight="1">
      <c r="A599" s="37" t="n"/>
      <c r="B599" s="36" t="n"/>
      <c r="C599" s="36"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c r="AA599" s="36" t="n"/>
      <c r="AB599" s="36" t="n"/>
      <c r="AC599" s="36" t="n"/>
      <c r="AD599" s="36" t="n"/>
    </row>
    <row r="600" ht="22.5" customHeight="1">
      <c r="A600" s="37" t="n"/>
      <c r="B600" s="36" t="n"/>
      <c r="C600" s="36"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c r="AA600" s="36" t="n"/>
      <c r="AB600" s="36" t="n"/>
      <c r="AC600" s="36" t="n"/>
      <c r="AD600" s="36" t="n"/>
    </row>
    <row r="601" ht="22.5" customHeight="1">
      <c r="A601" s="37" t="n"/>
      <c r="B601" s="36" t="n"/>
      <c r="C601" s="36"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c r="AA601" s="36" t="n"/>
      <c r="AB601" s="36" t="n"/>
      <c r="AC601" s="36" t="n"/>
      <c r="AD601" s="36" t="n"/>
    </row>
    <row r="602" ht="22.5" customHeight="1">
      <c r="A602" s="37" t="n"/>
      <c r="B602" s="36" t="n"/>
      <c r="C602" s="36"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c r="AA602" s="36" t="n"/>
      <c r="AB602" s="36" t="n"/>
      <c r="AC602" s="36" t="n"/>
      <c r="AD602" s="36" t="n"/>
    </row>
    <row r="603" ht="22.5" customHeight="1">
      <c r="A603" s="37" t="n"/>
      <c r="B603" s="36" t="n"/>
      <c r="C603" s="36"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c r="AA603" s="36" t="n"/>
      <c r="AB603" s="36" t="n"/>
      <c r="AC603" s="36" t="n"/>
      <c r="AD603" s="36" t="n"/>
    </row>
    <row r="604" ht="22.5" customHeight="1">
      <c r="A604" s="37" t="n"/>
      <c r="B604" s="36" t="n"/>
      <c r="C604" s="36"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c r="AA604" s="36" t="n"/>
      <c r="AB604" s="36" t="n"/>
      <c r="AC604" s="36" t="n"/>
      <c r="AD604" s="36" t="n"/>
    </row>
    <row r="605" ht="22.5" customHeight="1">
      <c r="A605" s="37" t="n"/>
      <c r="B605" s="36" t="n"/>
      <c r="C605" s="36"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c r="AA605" s="36" t="n"/>
      <c r="AB605" s="36" t="n"/>
      <c r="AC605" s="36" t="n"/>
      <c r="AD605" s="36" t="n"/>
    </row>
    <row r="606" ht="22.5" customHeight="1">
      <c r="A606" s="37" t="n"/>
      <c r="B606" s="36" t="n"/>
      <c r="C606" s="36"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c r="AA606" s="36" t="n"/>
      <c r="AB606" s="36" t="n"/>
      <c r="AC606" s="36" t="n"/>
      <c r="AD606" s="36" t="n"/>
    </row>
    <row r="607" ht="22.5" customHeight="1">
      <c r="A607" s="37" t="n"/>
      <c r="B607" s="36" t="n"/>
      <c r="C607" s="36"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c r="AA607" s="36" t="n"/>
      <c r="AB607" s="36" t="n"/>
      <c r="AC607" s="36" t="n"/>
      <c r="AD607" s="36" t="n"/>
    </row>
    <row r="608" ht="22.5" customHeight="1">
      <c r="A608" s="37" t="n"/>
      <c r="B608" s="36" t="n"/>
      <c r="C608" s="36"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c r="AA608" s="36" t="n"/>
      <c r="AB608" s="36" t="n"/>
      <c r="AC608" s="36" t="n"/>
      <c r="AD608" s="36" t="n"/>
    </row>
    <row r="609" ht="22.5" customHeight="1">
      <c r="A609" s="37" t="n"/>
      <c r="B609" s="36" t="n"/>
      <c r="C609" s="36"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c r="AA609" s="36" t="n"/>
      <c r="AB609" s="36" t="n"/>
      <c r="AC609" s="36" t="n"/>
      <c r="AD609" s="36" t="n"/>
    </row>
    <row r="610" ht="22.5" customHeight="1">
      <c r="A610" s="37" t="n"/>
      <c r="B610" s="36" t="n"/>
      <c r="C610" s="36"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c r="AA610" s="36" t="n"/>
      <c r="AB610" s="36" t="n"/>
      <c r="AC610" s="36" t="n"/>
      <c r="AD610" s="36" t="n"/>
    </row>
    <row r="611" ht="22.5" customHeight="1">
      <c r="A611" s="37" t="n"/>
      <c r="B611" s="36" t="n"/>
      <c r="C611" s="36"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c r="AA611" s="36" t="n"/>
      <c r="AB611" s="36" t="n"/>
      <c r="AC611" s="36" t="n"/>
      <c r="AD611" s="36" t="n"/>
    </row>
    <row r="612" ht="22.5" customHeight="1">
      <c r="A612" s="37" t="n"/>
      <c r="B612" s="36" t="n"/>
      <c r="C612" s="36"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c r="AA612" s="36" t="n"/>
      <c r="AB612" s="36" t="n"/>
      <c r="AC612" s="36" t="n"/>
      <c r="AD612" s="36" t="n"/>
    </row>
    <row r="613" ht="22.5" customHeight="1">
      <c r="A613" s="37" t="n"/>
      <c r="B613" s="36" t="n"/>
      <c r="C613" s="36"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c r="AA613" s="36" t="n"/>
      <c r="AB613" s="36" t="n"/>
      <c r="AC613" s="36" t="n"/>
      <c r="AD613" s="36" t="n"/>
    </row>
    <row r="614" ht="22.5" customHeight="1">
      <c r="A614" s="37" t="n"/>
      <c r="B614" s="36" t="n"/>
      <c r="C614" s="36"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c r="AA614" s="36" t="n"/>
      <c r="AB614" s="36" t="n"/>
      <c r="AC614" s="36" t="n"/>
      <c r="AD614" s="36" t="n"/>
    </row>
    <row r="615" ht="22.5" customHeight="1">
      <c r="A615" s="37" t="n"/>
      <c r="B615" s="36" t="n"/>
      <c r="C615" s="36"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c r="AA615" s="36" t="n"/>
      <c r="AB615" s="36" t="n"/>
      <c r="AC615" s="36" t="n"/>
      <c r="AD615" s="36" t="n"/>
    </row>
    <row r="616" ht="22.5" customHeight="1">
      <c r="A616" s="37" t="n"/>
      <c r="B616" s="36" t="n"/>
      <c r="C616" s="36"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c r="AA616" s="36" t="n"/>
      <c r="AB616" s="36" t="n"/>
      <c r="AC616" s="36" t="n"/>
      <c r="AD616" s="36" t="n"/>
    </row>
    <row r="617" ht="22.5" customHeight="1">
      <c r="A617" s="37" t="n"/>
      <c r="B617" s="36" t="n"/>
      <c r="C617" s="36"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c r="AA617" s="36" t="n"/>
      <c r="AB617" s="36" t="n"/>
      <c r="AC617" s="36" t="n"/>
      <c r="AD617" s="36" t="n"/>
    </row>
    <row r="618" ht="22.5" customHeight="1">
      <c r="A618" s="37" t="n"/>
      <c r="B618" s="36" t="n"/>
      <c r="C618" s="36"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c r="AA618" s="36" t="n"/>
      <c r="AB618" s="36" t="n"/>
      <c r="AC618" s="36" t="n"/>
      <c r="AD618" s="36" t="n"/>
    </row>
    <row r="619" ht="22.5" customHeight="1">
      <c r="A619" s="37" t="n"/>
      <c r="B619" s="36" t="n"/>
      <c r="C619" s="36"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c r="AA619" s="36" t="n"/>
      <c r="AB619" s="36" t="n"/>
      <c r="AC619" s="36" t="n"/>
      <c r="AD619" s="36" t="n"/>
    </row>
    <row r="620" ht="22.5" customHeight="1">
      <c r="A620" s="37" t="n"/>
      <c r="B620" s="36" t="n"/>
      <c r="C620" s="36"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c r="AA620" s="36" t="n"/>
      <c r="AB620" s="36" t="n"/>
      <c r="AC620" s="36" t="n"/>
      <c r="AD620" s="36" t="n"/>
    </row>
    <row r="621" ht="22.5" customHeight="1">
      <c r="A621" s="37" t="n"/>
      <c r="B621" s="36" t="n"/>
      <c r="C621" s="36"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c r="AA621" s="36" t="n"/>
      <c r="AB621" s="36" t="n"/>
      <c r="AC621" s="36" t="n"/>
      <c r="AD621" s="36" t="n"/>
    </row>
    <row r="622" ht="22.5" customHeight="1">
      <c r="A622" s="37" t="n"/>
      <c r="B622" s="36" t="n"/>
      <c r="C622" s="36"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c r="AA622" s="36" t="n"/>
      <c r="AB622" s="36" t="n"/>
      <c r="AC622" s="36" t="n"/>
      <c r="AD622" s="36" t="n"/>
    </row>
    <row r="623" ht="22.5" customHeight="1">
      <c r="A623" s="37" t="n"/>
      <c r="B623" s="36" t="n"/>
      <c r="C623" s="36"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c r="AA623" s="36" t="n"/>
      <c r="AB623" s="36" t="n"/>
      <c r="AC623" s="36" t="n"/>
      <c r="AD623" s="36" t="n"/>
    </row>
    <row r="624" ht="22.5" customHeight="1">
      <c r="A624" s="37" t="n"/>
      <c r="B624" s="36" t="n"/>
      <c r="C624" s="36"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c r="AA624" s="36" t="n"/>
      <c r="AB624" s="36" t="n"/>
      <c r="AC624" s="36" t="n"/>
      <c r="AD624" s="36" t="n"/>
    </row>
    <row r="625" ht="22.5" customHeight="1">
      <c r="A625" s="37" t="n"/>
      <c r="B625" s="36" t="n"/>
      <c r="C625" s="36"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c r="AA625" s="36" t="n"/>
      <c r="AB625" s="36" t="n"/>
      <c r="AC625" s="36" t="n"/>
      <c r="AD625" s="36" t="n"/>
    </row>
    <row r="626" ht="22.5" customHeight="1">
      <c r="A626" s="37" t="n"/>
      <c r="B626" s="36" t="n"/>
      <c r="C626" s="36"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c r="AA626" s="36" t="n"/>
      <c r="AB626" s="36" t="n"/>
      <c r="AC626" s="36" t="n"/>
      <c r="AD626" s="36" t="n"/>
    </row>
    <row r="627" ht="22.5" customHeight="1">
      <c r="A627" s="37" t="n"/>
      <c r="B627" s="36" t="n"/>
      <c r="C627" s="36"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c r="AA627" s="36" t="n"/>
      <c r="AB627" s="36" t="n"/>
      <c r="AC627" s="36" t="n"/>
      <c r="AD627" s="36" t="n"/>
    </row>
    <row r="628" ht="22.5" customHeight="1">
      <c r="A628" s="37" t="n"/>
      <c r="B628" s="36" t="n"/>
      <c r="C628" s="36"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c r="AA628" s="36" t="n"/>
      <c r="AB628" s="36" t="n"/>
      <c r="AC628" s="36" t="n"/>
      <c r="AD628" s="36" t="n"/>
    </row>
    <row r="629" ht="22.5" customHeight="1">
      <c r="A629" s="37" t="n"/>
      <c r="B629" s="36" t="n"/>
      <c r="C629" s="36"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c r="AA629" s="36" t="n"/>
      <c r="AB629" s="36" t="n"/>
      <c r="AC629" s="36" t="n"/>
      <c r="AD629" s="36" t="n"/>
    </row>
    <row r="630" ht="22.5" customHeight="1">
      <c r="A630" s="37" t="n"/>
      <c r="B630" s="36" t="n"/>
      <c r="C630" s="36"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c r="AA630" s="36" t="n"/>
      <c r="AB630" s="36" t="n"/>
      <c r="AC630" s="36" t="n"/>
      <c r="AD630" s="36" t="n"/>
    </row>
    <row r="631" ht="22.5" customHeight="1">
      <c r="A631" s="37" t="n"/>
      <c r="B631" s="36" t="n"/>
      <c r="C631" s="36"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c r="AA631" s="36" t="n"/>
      <c r="AB631" s="36" t="n"/>
      <c r="AC631" s="36" t="n"/>
      <c r="AD631" s="36" t="n"/>
    </row>
    <row r="632" ht="22.5" customHeight="1">
      <c r="A632" s="37" t="n"/>
      <c r="B632" s="36" t="n"/>
      <c r="C632" s="36"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c r="AA632" s="36" t="n"/>
      <c r="AB632" s="36" t="n"/>
      <c r="AC632" s="36" t="n"/>
      <c r="AD632" s="36" t="n"/>
    </row>
    <row r="633" ht="22.5" customHeight="1">
      <c r="A633" s="37" t="n"/>
      <c r="B633" s="36" t="n"/>
      <c r="C633" s="36"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c r="AA633" s="36" t="n"/>
      <c r="AB633" s="36" t="n"/>
      <c r="AC633" s="36" t="n"/>
      <c r="AD633" s="36" t="n"/>
    </row>
    <row r="634" ht="22.5" customHeight="1">
      <c r="A634" s="37" t="n"/>
      <c r="B634" s="36" t="n"/>
      <c r="C634" s="36"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c r="AA634" s="36" t="n"/>
      <c r="AB634" s="36" t="n"/>
      <c r="AC634" s="36" t="n"/>
      <c r="AD634" s="36" t="n"/>
    </row>
    <row r="635" ht="22.5" customHeight="1">
      <c r="A635" s="37" t="n"/>
      <c r="B635" s="36" t="n"/>
      <c r="C635" s="36"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c r="AA635" s="36" t="n"/>
      <c r="AB635" s="36" t="n"/>
      <c r="AC635" s="36" t="n"/>
      <c r="AD635" s="36" t="n"/>
    </row>
    <row r="636" ht="22.5" customHeight="1">
      <c r="A636" s="37" t="n"/>
      <c r="B636" s="36" t="n"/>
      <c r="C636" s="36"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c r="AA636" s="36" t="n"/>
      <c r="AB636" s="36" t="n"/>
      <c r="AC636" s="36" t="n"/>
      <c r="AD636" s="36" t="n"/>
    </row>
    <row r="637" ht="22.5" customHeight="1">
      <c r="A637" s="37" t="n"/>
      <c r="B637" s="36" t="n"/>
      <c r="C637" s="36"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c r="AA637" s="36" t="n"/>
      <c r="AB637" s="36" t="n"/>
      <c r="AC637" s="36" t="n"/>
      <c r="AD637" s="36" t="n"/>
    </row>
    <row r="638" ht="22.5" customHeight="1">
      <c r="A638" s="37" t="n"/>
      <c r="B638" s="36" t="n"/>
      <c r="C638" s="36"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c r="AA638" s="36" t="n"/>
      <c r="AB638" s="36" t="n"/>
      <c r="AC638" s="36" t="n"/>
      <c r="AD638" s="36" t="n"/>
    </row>
    <row r="639" ht="22.5" customHeight="1">
      <c r="A639" s="37" t="n"/>
      <c r="B639" s="36" t="n"/>
      <c r="C639" s="36"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c r="AA639" s="36" t="n"/>
      <c r="AB639" s="36" t="n"/>
      <c r="AC639" s="36" t="n"/>
      <c r="AD639" s="36" t="n"/>
    </row>
    <row r="640" ht="22.5" customHeight="1">
      <c r="A640" s="37" t="n"/>
      <c r="B640" s="36" t="n"/>
      <c r="C640" s="36"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c r="AA640" s="36" t="n"/>
      <c r="AB640" s="36" t="n"/>
      <c r="AC640" s="36" t="n"/>
      <c r="AD640" s="36" t="n"/>
    </row>
    <row r="641" ht="22.5" customHeight="1">
      <c r="A641" s="37" t="n"/>
      <c r="B641" s="36" t="n"/>
      <c r="C641" s="36"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c r="AA641" s="36" t="n"/>
      <c r="AB641" s="36" t="n"/>
      <c r="AC641" s="36" t="n"/>
      <c r="AD641" s="36" t="n"/>
    </row>
    <row r="642" ht="22.5" customHeight="1">
      <c r="A642" s="37" t="n"/>
      <c r="B642" s="36" t="n"/>
      <c r="C642" s="36"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c r="AA642" s="36" t="n"/>
      <c r="AB642" s="36" t="n"/>
      <c r="AC642" s="36" t="n"/>
      <c r="AD642" s="36" t="n"/>
    </row>
    <row r="643" ht="22.5" customHeight="1">
      <c r="A643" s="37" t="n"/>
      <c r="B643" s="36" t="n"/>
      <c r="C643" s="36"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c r="AA643" s="36" t="n"/>
      <c r="AB643" s="36" t="n"/>
      <c r="AC643" s="36" t="n"/>
      <c r="AD643" s="36" t="n"/>
    </row>
    <row r="644" ht="22.5" customHeight="1">
      <c r="A644" s="37" t="n"/>
      <c r="B644" s="36" t="n"/>
      <c r="C644" s="36"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c r="AA644" s="36" t="n"/>
      <c r="AB644" s="36" t="n"/>
      <c r="AC644" s="36" t="n"/>
      <c r="AD644" s="36" t="n"/>
    </row>
    <row r="645" ht="22.5" customHeight="1">
      <c r="A645" s="37" t="n"/>
      <c r="B645" s="36" t="n"/>
      <c r="C645" s="36"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c r="AA645" s="36" t="n"/>
      <c r="AB645" s="36" t="n"/>
      <c r="AC645" s="36" t="n"/>
      <c r="AD645" s="36" t="n"/>
    </row>
    <row r="646" ht="22.5" customHeight="1">
      <c r="A646" s="37" t="n"/>
      <c r="B646" s="36" t="n"/>
      <c r="C646" s="36"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c r="AA646" s="36" t="n"/>
      <c r="AB646" s="36" t="n"/>
      <c r="AC646" s="36" t="n"/>
      <c r="AD646" s="36" t="n"/>
    </row>
    <row r="647" ht="22.5" customHeight="1">
      <c r="A647" s="37" t="n"/>
      <c r="B647" s="36" t="n"/>
      <c r="C647" s="36"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c r="AA647" s="36" t="n"/>
      <c r="AB647" s="36" t="n"/>
      <c r="AC647" s="36" t="n"/>
      <c r="AD647" s="36" t="n"/>
    </row>
    <row r="648" ht="22.5" customHeight="1">
      <c r="A648" s="37" t="n"/>
      <c r="B648" s="36" t="n"/>
      <c r="C648" s="36"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c r="AA648" s="36" t="n"/>
      <c r="AB648" s="36" t="n"/>
      <c r="AC648" s="36" t="n"/>
      <c r="AD648" s="36" t="n"/>
    </row>
    <row r="649" ht="22.5" customHeight="1">
      <c r="A649" s="37" t="n"/>
      <c r="B649" s="36" t="n"/>
      <c r="C649" s="36"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c r="AA649" s="36" t="n"/>
      <c r="AB649" s="36" t="n"/>
      <c r="AC649" s="36" t="n"/>
      <c r="AD649" s="36" t="n"/>
    </row>
    <row r="650" ht="22.5" customHeight="1">
      <c r="A650" s="37" t="n"/>
      <c r="B650" s="36" t="n"/>
      <c r="C650" s="36"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c r="AA650" s="36" t="n"/>
      <c r="AB650" s="36" t="n"/>
      <c r="AC650" s="36" t="n"/>
      <c r="AD650" s="36" t="n"/>
    </row>
    <row r="651" ht="22.5" customHeight="1">
      <c r="A651" s="37" t="n"/>
      <c r="B651" s="36" t="n"/>
      <c r="C651" s="36"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c r="AA651" s="36" t="n"/>
      <c r="AB651" s="36" t="n"/>
      <c r="AC651" s="36" t="n"/>
      <c r="AD651" s="36" t="n"/>
    </row>
    <row r="652" ht="22.5" customHeight="1">
      <c r="A652" s="37" t="n"/>
      <c r="B652" s="36" t="n"/>
      <c r="C652" s="36"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c r="AA652" s="36" t="n"/>
      <c r="AB652" s="36" t="n"/>
      <c r="AC652" s="36" t="n"/>
      <c r="AD652" s="36" t="n"/>
    </row>
    <row r="653" ht="22.5" customHeight="1">
      <c r="A653" s="37" t="n"/>
      <c r="B653" s="36" t="n"/>
      <c r="C653" s="36"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c r="AA653" s="36" t="n"/>
      <c r="AB653" s="36" t="n"/>
      <c r="AC653" s="36" t="n"/>
      <c r="AD653" s="36" t="n"/>
    </row>
    <row r="654" ht="22.5" customHeight="1">
      <c r="A654" s="37" t="n"/>
      <c r="B654" s="36" t="n"/>
      <c r="C654" s="36"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c r="AA654" s="36" t="n"/>
      <c r="AB654" s="36" t="n"/>
      <c r="AC654" s="36" t="n"/>
      <c r="AD654" s="36" t="n"/>
    </row>
    <row r="655" ht="22.5" customHeight="1">
      <c r="A655" s="37" t="n"/>
      <c r="B655" s="36" t="n"/>
      <c r="C655" s="36"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c r="AA655" s="36" t="n"/>
      <c r="AB655" s="36" t="n"/>
      <c r="AC655" s="36" t="n"/>
      <c r="AD655" s="36" t="n"/>
    </row>
    <row r="656" ht="22.5" customHeight="1">
      <c r="A656" s="37" t="n"/>
      <c r="B656" s="36" t="n"/>
      <c r="C656" s="36"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c r="AA656" s="36" t="n"/>
      <c r="AB656" s="36" t="n"/>
      <c r="AC656" s="36" t="n"/>
      <c r="AD656" s="36" t="n"/>
    </row>
    <row r="657" ht="22.5" customHeight="1">
      <c r="A657" s="37" t="n"/>
      <c r="B657" s="36" t="n"/>
      <c r="C657" s="36"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c r="AA657" s="36" t="n"/>
      <c r="AB657" s="36" t="n"/>
      <c r="AC657" s="36" t="n"/>
      <c r="AD657" s="36" t="n"/>
    </row>
    <row r="658" ht="22.5" customHeight="1">
      <c r="A658" s="37" t="n"/>
      <c r="B658" s="36" t="n"/>
      <c r="C658" s="36"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c r="AA658" s="36" t="n"/>
      <c r="AB658" s="36" t="n"/>
      <c r="AC658" s="36" t="n"/>
      <c r="AD658" s="36" t="n"/>
    </row>
    <row r="659" ht="22.5" customHeight="1">
      <c r="A659" s="37" t="n"/>
      <c r="B659" s="36" t="n"/>
      <c r="C659" s="36"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c r="AA659" s="36" t="n"/>
      <c r="AB659" s="36" t="n"/>
      <c r="AC659" s="36" t="n"/>
      <c r="AD659" s="36" t="n"/>
    </row>
    <row r="660" ht="22.5" customHeight="1">
      <c r="A660" s="37" t="n"/>
      <c r="B660" s="36" t="n"/>
      <c r="C660" s="36"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c r="AA660" s="36" t="n"/>
      <c r="AB660" s="36" t="n"/>
      <c r="AC660" s="36" t="n"/>
      <c r="AD660" s="36" t="n"/>
    </row>
    <row r="661" ht="22.5" customHeight="1">
      <c r="A661" s="37" t="n"/>
      <c r="B661" s="36" t="n"/>
      <c r="C661" s="36"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c r="AA661" s="36" t="n"/>
      <c r="AB661" s="36" t="n"/>
      <c r="AC661" s="36" t="n"/>
      <c r="AD661" s="36" t="n"/>
    </row>
    <row r="662" ht="22.5" customHeight="1">
      <c r="A662" s="37" t="n"/>
      <c r="B662" s="36" t="n"/>
      <c r="C662" s="36"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c r="AA662" s="36" t="n"/>
      <c r="AB662" s="36" t="n"/>
      <c r="AC662" s="36" t="n"/>
      <c r="AD662" s="36" t="n"/>
    </row>
    <row r="663" ht="22.5" customHeight="1">
      <c r="A663" s="37" t="n"/>
      <c r="B663" s="36" t="n"/>
      <c r="C663" s="36"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c r="AA663" s="36" t="n"/>
      <c r="AB663" s="36" t="n"/>
      <c r="AC663" s="36" t="n"/>
      <c r="AD663" s="36" t="n"/>
    </row>
    <row r="664" ht="22.5" customHeight="1">
      <c r="A664" s="37" t="n"/>
      <c r="B664" s="36" t="n"/>
      <c r="C664" s="36"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c r="AA664" s="36" t="n"/>
      <c r="AB664" s="36" t="n"/>
      <c r="AC664" s="36" t="n"/>
      <c r="AD664" s="36" t="n"/>
    </row>
    <row r="665" ht="22.5" customHeight="1">
      <c r="A665" s="37" t="n"/>
      <c r="B665" s="36" t="n"/>
      <c r="C665" s="36"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c r="AA665" s="36" t="n"/>
      <c r="AB665" s="36" t="n"/>
      <c r="AC665" s="36" t="n"/>
      <c r="AD665" s="36" t="n"/>
    </row>
    <row r="666" ht="22.5" customHeight="1">
      <c r="A666" s="37" t="n"/>
      <c r="B666" s="36" t="n"/>
      <c r="C666" s="36"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c r="AA666" s="36" t="n"/>
      <c r="AB666" s="36" t="n"/>
      <c r="AC666" s="36" t="n"/>
      <c r="AD666" s="36" t="n"/>
    </row>
    <row r="667" ht="22.5" customHeight="1">
      <c r="A667" s="37" t="n"/>
      <c r="B667" s="36" t="n"/>
      <c r="C667" s="36"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c r="AA667" s="36" t="n"/>
      <c r="AB667" s="36" t="n"/>
      <c r="AC667" s="36" t="n"/>
      <c r="AD667" s="36" t="n"/>
    </row>
    <row r="668" ht="22.5" customHeight="1">
      <c r="A668" s="37" t="n"/>
      <c r="B668" s="36" t="n"/>
      <c r="C668" s="36"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c r="AA668" s="36" t="n"/>
      <c r="AB668" s="36" t="n"/>
      <c r="AC668" s="36" t="n"/>
      <c r="AD668" s="36" t="n"/>
    </row>
    <row r="669" ht="22.5" customHeight="1">
      <c r="A669" s="37" t="n"/>
      <c r="B669" s="36" t="n"/>
      <c r="C669" s="36"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c r="AA669" s="36" t="n"/>
      <c r="AB669" s="36" t="n"/>
      <c r="AC669" s="36" t="n"/>
      <c r="AD669" s="36" t="n"/>
    </row>
    <row r="670" ht="22.5" customHeight="1">
      <c r="A670" s="37" t="n"/>
      <c r="B670" s="36" t="n"/>
      <c r="C670" s="36"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c r="AA670" s="36" t="n"/>
      <c r="AB670" s="36" t="n"/>
      <c r="AC670" s="36" t="n"/>
      <c r="AD670" s="36" t="n"/>
    </row>
    <row r="671" ht="22.5" customHeight="1">
      <c r="A671" s="37" t="n"/>
      <c r="B671" s="36" t="n"/>
      <c r="C671" s="36"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c r="AA671" s="36" t="n"/>
      <c r="AB671" s="36" t="n"/>
      <c r="AC671" s="36" t="n"/>
      <c r="AD671" s="36" t="n"/>
    </row>
    <row r="672" ht="22.5" customHeight="1">
      <c r="A672" s="37" t="n"/>
      <c r="B672" s="36" t="n"/>
      <c r="C672" s="36"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c r="AA672" s="36" t="n"/>
      <c r="AB672" s="36" t="n"/>
      <c r="AC672" s="36" t="n"/>
      <c r="AD672" s="36" t="n"/>
    </row>
    <row r="673" ht="22.5" customHeight="1">
      <c r="A673" s="37" t="n"/>
      <c r="B673" s="36" t="n"/>
      <c r="C673" s="36"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c r="AA673" s="36" t="n"/>
      <c r="AB673" s="36" t="n"/>
      <c r="AC673" s="36" t="n"/>
      <c r="AD673" s="36" t="n"/>
    </row>
    <row r="674" ht="22.5" customHeight="1">
      <c r="A674" s="37" t="n"/>
      <c r="B674" s="36" t="n"/>
      <c r="C674" s="36"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c r="AA674" s="36" t="n"/>
      <c r="AB674" s="36" t="n"/>
      <c r="AC674" s="36" t="n"/>
      <c r="AD674" s="36" t="n"/>
    </row>
    <row r="675" ht="22.5" customHeight="1">
      <c r="A675" s="37" t="n"/>
      <c r="B675" s="36" t="n"/>
      <c r="C675" s="36"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c r="AA675" s="36" t="n"/>
      <c r="AB675" s="36" t="n"/>
      <c r="AC675" s="36" t="n"/>
      <c r="AD675" s="36" t="n"/>
    </row>
    <row r="676" ht="22.5" customHeight="1">
      <c r="A676" s="37" t="n"/>
      <c r="B676" s="36" t="n"/>
      <c r="C676" s="36"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c r="AA676" s="36" t="n"/>
      <c r="AB676" s="36" t="n"/>
      <c r="AC676" s="36" t="n"/>
      <c r="AD676" s="36" t="n"/>
    </row>
    <row r="677" ht="22.5" customHeight="1">
      <c r="A677" s="37" t="n"/>
      <c r="B677" s="36" t="n"/>
      <c r="C677" s="36"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c r="AA677" s="36" t="n"/>
      <c r="AB677" s="36" t="n"/>
      <c r="AC677" s="36" t="n"/>
      <c r="AD677" s="36" t="n"/>
    </row>
    <row r="678" ht="22.5" customHeight="1">
      <c r="A678" s="37" t="n"/>
      <c r="B678" s="36" t="n"/>
      <c r="C678" s="36"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c r="AA678" s="36" t="n"/>
      <c r="AB678" s="36" t="n"/>
      <c r="AC678" s="36" t="n"/>
      <c r="AD678" s="36" t="n"/>
    </row>
    <row r="679" ht="22.5" customHeight="1">
      <c r="A679" s="37" t="n"/>
      <c r="B679" s="36" t="n"/>
      <c r="C679" s="36"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c r="AA679" s="36" t="n"/>
      <c r="AB679" s="36" t="n"/>
      <c r="AC679" s="36" t="n"/>
      <c r="AD679" s="36" t="n"/>
    </row>
    <row r="680" ht="22.5" customHeight="1">
      <c r="A680" s="37" t="n"/>
      <c r="B680" s="36" t="n"/>
      <c r="C680" s="36"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c r="AA680" s="36" t="n"/>
      <c r="AB680" s="36" t="n"/>
      <c r="AC680" s="36" t="n"/>
      <c r="AD680" s="36" t="n"/>
    </row>
    <row r="681" ht="22.5" customHeight="1">
      <c r="A681" s="37" t="n"/>
      <c r="B681" s="36" t="n"/>
      <c r="C681" s="36"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c r="AA681" s="36" t="n"/>
      <c r="AB681" s="36" t="n"/>
      <c r="AC681" s="36" t="n"/>
      <c r="AD681" s="36" t="n"/>
    </row>
    <row r="682" ht="22.5" customHeight="1">
      <c r="A682" s="37" t="n"/>
      <c r="B682" s="36" t="n"/>
      <c r="C682" s="36"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c r="AA682" s="36" t="n"/>
      <c r="AB682" s="36" t="n"/>
      <c r="AC682" s="36" t="n"/>
      <c r="AD682" s="36" t="n"/>
    </row>
    <row r="683" ht="22.5" customHeight="1">
      <c r="A683" s="37" t="n"/>
      <c r="B683" s="36" t="n"/>
      <c r="C683" s="36"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c r="AA683" s="36" t="n"/>
      <c r="AB683" s="36" t="n"/>
      <c r="AC683" s="36" t="n"/>
      <c r="AD683" s="36" t="n"/>
    </row>
    <row r="684" ht="22.5" customHeight="1">
      <c r="A684" s="37" t="n"/>
      <c r="B684" s="36" t="n"/>
      <c r="C684" s="36"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c r="AA684" s="36" t="n"/>
      <c r="AB684" s="36" t="n"/>
      <c r="AC684" s="36" t="n"/>
      <c r="AD684" s="36" t="n"/>
    </row>
    <row r="685" ht="22.5" customHeight="1">
      <c r="A685" s="37" t="n"/>
      <c r="B685" s="36" t="n"/>
      <c r="C685" s="36"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c r="AA685" s="36" t="n"/>
      <c r="AB685" s="36" t="n"/>
      <c r="AC685" s="36" t="n"/>
      <c r="AD685" s="36" t="n"/>
    </row>
    <row r="686" ht="22.5" customHeight="1">
      <c r="A686" s="37" t="n"/>
      <c r="B686" s="36" t="n"/>
      <c r="C686" s="36"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c r="AA686" s="36" t="n"/>
      <c r="AB686" s="36" t="n"/>
      <c r="AC686" s="36" t="n"/>
      <c r="AD686" s="36" t="n"/>
    </row>
    <row r="687" ht="22.5" customHeight="1">
      <c r="A687" s="37" t="n"/>
      <c r="B687" s="36" t="n"/>
      <c r="C687" s="36"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c r="AA687" s="36" t="n"/>
      <c r="AB687" s="36" t="n"/>
      <c r="AC687" s="36" t="n"/>
      <c r="AD687" s="36" t="n"/>
    </row>
    <row r="688" ht="22.5" customHeight="1">
      <c r="A688" s="37" t="n"/>
      <c r="B688" s="36" t="n"/>
      <c r="C688" s="36"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c r="AA688" s="36" t="n"/>
      <c r="AB688" s="36" t="n"/>
      <c r="AC688" s="36" t="n"/>
      <c r="AD688" s="36" t="n"/>
    </row>
    <row r="689" ht="22.5" customHeight="1">
      <c r="A689" s="37" t="n"/>
      <c r="B689" s="36" t="n"/>
      <c r="C689" s="36"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c r="AA689" s="36" t="n"/>
      <c r="AB689" s="36" t="n"/>
      <c r="AC689" s="36" t="n"/>
      <c r="AD689" s="36" t="n"/>
    </row>
    <row r="690" ht="22.5" customHeight="1">
      <c r="A690" s="37" t="n"/>
      <c r="B690" s="36" t="n"/>
      <c r="C690" s="36"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c r="AA690" s="36" t="n"/>
      <c r="AB690" s="36" t="n"/>
      <c r="AC690" s="36" t="n"/>
      <c r="AD690" s="36" t="n"/>
    </row>
    <row r="691" ht="22.5" customHeight="1">
      <c r="A691" s="37" t="n"/>
      <c r="B691" s="36" t="n"/>
      <c r="C691" s="36"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c r="AA691" s="36" t="n"/>
      <c r="AB691" s="36" t="n"/>
      <c r="AC691" s="36" t="n"/>
      <c r="AD691" s="36" t="n"/>
    </row>
    <row r="692" ht="22.5" customHeight="1">
      <c r="A692" s="37" t="n"/>
      <c r="B692" s="36" t="n"/>
      <c r="C692" s="36"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c r="AA692" s="36" t="n"/>
      <c r="AB692" s="36" t="n"/>
      <c r="AC692" s="36" t="n"/>
      <c r="AD692" s="36" t="n"/>
    </row>
    <row r="693" ht="22.5" customHeight="1">
      <c r="A693" s="37" t="n"/>
      <c r="B693" s="36" t="n"/>
      <c r="C693" s="36"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c r="AA693" s="36" t="n"/>
      <c r="AB693" s="36" t="n"/>
      <c r="AC693" s="36" t="n"/>
      <c r="AD693" s="36" t="n"/>
    </row>
    <row r="694" ht="22.5" customHeight="1">
      <c r="A694" s="37" t="n"/>
      <c r="B694" s="36" t="n"/>
      <c r="C694" s="36"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c r="AA694" s="36" t="n"/>
      <c r="AB694" s="36" t="n"/>
      <c r="AC694" s="36" t="n"/>
      <c r="AD694" s="36" t="n"/>
    </row>
    <row r="695" ht="22.5" customHeight="1">
      <c r="A695" s="37" t="n"/>
      <c r="B695" s="36" t="n"/>
      <c r="C695" s="36"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c r="AA695" s="36" t="n"/>
      <c r="AB695" s="36" t="n"/>
      <c r="AC695" s="36" t="n"/>
      <c r="AD695" s="36" t="n"/>
    </row>
    <row r="696" ht="22.5" customHeight="1">
      <c r="A696" s="37" t="n"/>
      <c r="B696" s="36" t="n"/>
      <c r="C696" s="36"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c r="AA696" s="36" t="n"/>
      <c r="AB696" s="36" t="n"/>
      <c r="AC696" s="36" t="n"/>
      <c r="AD696" s="36" t="n"/>
    </row>
    <row r="697" ht="22.5" customHeight="1">
      <c r="A697" s="37" t="n"/>
      <c r="B697" s="36" t="n"/>
      <c r="C697" s="36"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c r="AA697" s="36" t="n"/>
      <c r="AB697" s="36" t="n"/>
      <c r="AC697" s="36" t="n"/>
      <c r="AD697" s="36" t="n"/>
    </row>
    <row r="698" ht="22.5" customHeight="1">
      <c r="A698" s="37" t="n"/>
      <c r="B698" s="36" t="n"/>
      <c r="C698" s="36"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c r="AA698" s="36" t="n"/>
      <c r="AB698" s="36" t="n"/>
      <c r="AC698" s="36" t="n"/>
      <c r="AD698" s="36" t="n"/>
    </row>
    <row r="699" ht="22.5" customHeight="1">
      <c r="A699" s="37" t="n"/>
      <c r="B699" s="36" t="n"/>
      <c r="C699" s="36"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c r="AA699" s="36" t="n"/>
      <c r="AB699" s="36" t="n"/>
      <c r="AC699" s="36" t="n"/>
      <c r="AD699" s="36" t="n"/>
    </row>
    <row r="700" ht="22.5" customHeight="1">
      <c r="A700" s="37" t="n"/>
      <c r="B700" s="36" t="n"/>
      <c r="C700" s="36"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c r="AA700" s="36" t="n"/>
      <c r="AB700" s="36" t="n"/>
      <c r="AC700" s="36" t="n"/>
      <c r="AD700" s="36" t="n"/>
    </row>
    <row r="701" ht="22.5" customHeight="1">
      <c r="A701" s="37" t="n"/>
      <c r="B701" s="36" t="n"/>
      <c r="C701" s="36"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c r="AA701" s="36" t="n"/>
      <c r="AB701" s="36" t="n"/>
      <c r="AC701" s="36" t="n"/>
      <c r="AD701" s="36" t="n"/>
    </row>
    <row r="702" ht="22.5" customHeight="1">
      <c r="A702" s="37" t="n"/>
      <c r="B702" s="36" t="n"/>
      <c r="C702" s="36"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c r="AA702" s="36" t="n"/>
      <c r="AB702" s="36" t="n"/>
      <c r="AC702" s="36" t="n"/>
      <c r="AD702" s="36" t="n"/>
    </row>
    <row r="703" ht="22.5" customHeight="1">
      <c r="A703" s="37" t="n"/>
      <c r="B703" s="36" t="n"/>
      <c r="C703" s="36"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c r="AA703" s="36" t="n"/>
      <c r="AB703" s="36" t="n"/>
      <c r="AC703" s="36" t="n"/>
      <c r="AD703" s="36" t="n"/>
    </row>
    <row r="704" ht="22.5" customHeight="1">
      <c r="A704" s="37" t="n"/>
      <c r="B704" s="36" t="n"/>
      <c r="C704" s="36"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c r="AA704" s="36" t="n"/>
      <c r="AB704" s="36" t="n"/>
      <c r="AC704" s="36" t="n"/>
      <c r="AD704" s="36" t="n"/>
    </row>
    <row r="705" ht="22.5" customHeight="1">
      <c r="A705" s="37" t="n"/>
      <c r="B705" s="36" t="n"/>
      <c r="C705" s="36"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c r="AA705" s="36" t="n"/>
      <c r="AB705" s="36" t="n"/>
      <c r="AC705" s="36" t="n"/>
      <c r="AD705" s="36" t="n"/>
    </row>
    <row r="706" ht="22.5" customHeight="1">
      <c r="A706" s="37" t="n"/>
      <c r="B706" s="36" t="n"/>
      <c r="C706" s="36"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c r="AA706" s="36" t="n"/>
      <c r="AB706" s="36" t="n"/>
      <c r="AC706" s="36" t="n"/>
      <c r="AD706" s="36" t="n"/>
    </row>
    <row r="707" ht="22.5" customHeight="1">
      <c r="A707" s="37" t="n"/>
      <c r="B707" s="36" t="n"/>
      <c r="C707" s="36"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c r="AA707" s="36" t="n"/>
      <c r="AB707" s="36" t="n"/>
      <c r="AC707" s="36" t="n"/>
      <c r="AD707" s="36" t="n"/>
    </row>
    <row r="708" ht="22.5" customHeight="1">
      <c r="A708" s="37" t="n"/>
      <c r="B708" s="36" t="n"/>
      <c r="C708" s="36"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c r="AA708" s="36" t="n"/>
      <c r="AB708" s="36" t="n"/>
      <c r="AC708" s="36" t="n"/>
      <c r="AD708" s="36" t="n"/>
    </row>
    <row r="709" ht="22.5" customHeight="1">
      <c r="A709" s="37" t="n"/>
      <c r="B709" s="36" t="n"/>
      <c r="C709" s="36"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c r="AA709" s="36" t="n"/>
      <c r="AB709" s="36" t="n"/>
      <c r="AC709" s="36" t="n"/>
      <c r="AD709" s="36" t="n"/>
    </row>
    <row r="710" ht="22.5" customHeight="1">
      <c r="A710" s="37" t="n"/>
      <c r="B710" s="36" t="n"/>
      <c r="C710" s="36"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c r="AA710" s="36" t="n"/>
      <c r="AB710" s="36" t="n"/>
      <c r="AC710" s="36" t="n"/>
      <c r="AD710" s="36" t="n"/>
    </row>
    <row r="711" ht="22.5" customHeight="1">
      <c r="A711" s="37" t="n"/>
      <c r="B711" s="36" t="n"/>
      <c r="C711" s="36"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c r="AA711" s="36" t="n"/>
      <c r="AB711" s="36" t="n"/>
      <c r="AC711" s="36" t="n"/>
      <c r="AD711" s="36" t="n"/>
    </row>
    <row r="712" ht="22.5" customHeight="1">
      <c r="A712" s="37" t="n"/>
      <c r="B712" s="36" t="n"/>
      <c r="C712" s="36"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c r="AA712" s="36" t="n"/>
      <c r="AB712" s="36" t="n"/>
      <c r="AC712" s="36" t="n"/>
      <c r="AD712" s="36" t="n"/>
    </row>
    <row r="713" ht="22.5" customHeight="1">
      <c r="A713" s="37" t="n"/>
      <c r="B713" s="36" t="n"/>
      <c r="C713" s="36"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c r="AA713" s="36" t="n"/>
      <c r="AB713" s="36" t="n"/>
      <c r="AC713" s="36" t="n"/>
      <c r="AD713" s="36" t="n"/>
    </row>
    <row r="714" ht="22.5" customHeight="1">
      <c r="A714" s="37" t="n"/>
      <c r="B714" s="36" t="n"/>
      <c r="C714" s="36"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c r="AA714" s="36" t="n"/>
      <c r="AB714" s="36" t="n"/>
      <c r="AC714" s="36" t="n"/>
      <c r="AD714" s="36" t="n"/>
    </row>
    <row r="715" ht="22.5" customHeight="1">
      <c r="A715" s="37" t="n"/>
      <c r="B715" s="36" t="n"/>
      <c r="C715" s="36"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c r="AA715" s="36" t="n"/>
      <c r="AB715" s="36" t="n"/>
      <c r="AC715" s="36" t="n"/>
      <c r="AD715" s="36" t="n"/>
    </row>
    <row r="716" ht="22.5" customHeight="1">
      <c r="A716" s="37" t="n"/>
      <c r="B716" s="36" t="n"/>
      <c r="C716" s="36"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c r="AA716" s="36" t="n"/>
      <c r="AB716" s="36" t="n"/>
      <c r="AC716" s="36" t="n"/>
      <c r="AD716" s="36" t="n"/>
    </row>
    <row r="717" ht="22.5" customHeight="1">
      <c r="A717" s="37" t="n"/>
      <c r="B717" s="36" t="n"/>
      <c r="C717" s="36"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c r="AA717" s="36" t="n"/>
      <c r="AB717" s="36" t="n"/>
      <c r="AC717" s="36" t="n"/>
      <c r="AD717" s="36" t="n"/>
    </row>
    <row r="718" ht="22.5" customHeight="1">
      <c r="A718" s="37" t="n"/>
      <c r="B718" s="36" t="n"/>
      <c r="C718" s="36"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c r="AA718" s="36" t="n"/>
      <c r="AB718" s="36" t="n"/>
      <c r="AC718" s="36" t="n"/>
      <c r="AD718" s="36" t="n"/>
    </row>
    <row r="719" ht="22.5" customHeight="1">
      <c r="A719" s="37" t="n"/>
      <c r="B719" s="36" t="n"/>
      <c r="C719" s="36"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c r="AA719" s="36" t="n"/>
      <c r="AB719" s="36" t="n"/>
      <c r="AC719" s="36" t="n"/>
      <c r="AD719" s="36" t="n"/>
    </row>
    <row r="720" ht="22.5" customHeight="1">
      <c r="A720" s="37" t="n"/>
      <c r="B720" s="36" t="n"/>
      <c r="C720" s="36"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c r="AA720" s="36" t="n"/>
      <c r="AB720" s="36" t="n"/>
      <c r="AC720" s="36" t="n"/>
      <c r="AD720" s="36" t="n"/>
    </row>
    <row r="721" ht="22.5" customHeight="1">
      <c r="A721" s="37" t="n"/>
      <c r="B721" s="36" t="n"/>
      <c r="C721" s="36"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c r="AA721" s="36" t="n"/>
      <c r="AB721" s="36" t="n"/>
      <c r="AC721" s="36" t="n"/>
      <c r="AD721" s="36" t="n"/>
    </row>
    <row r="722" ht="22.5" customHeight="1">
      <c r="A722" s="37" t="n"/>
      <c r="B722" s="36" t="n"/>
      <c r="C722" s="36"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c r="AA722" s="36" t="n"/>
      <c r="AB722" s="36" t="n"/>
      <c r="AC722" s="36" t="n"/>
      <c r="AD722" s="36" t="n"/>
    </row>
    <row r="723" ht="22.5" customHeight="1">
      <c r="A723" s="37" t="n"/>
      <c r="B723" s="36" t="n"/>
      <c r="C723" s="36"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c r="AA723" s="36" t="n"/>
      <c r="AB723" s="36" t="n"/>
      <c r="AC723" s="36" t="n"/>
      <c r="AD723" s="36" t="n"/>
    </row>
    <row r="724" ht="22.5" customHeight="1">
      <c r="A724" s="37" t="n"/>
      <c r="B724" s="36" t="n"/>
      <c r="C724" s="36"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c r="AA724" s="36" t="n"/>
      <c r="AB724" s="36" t="n"/>
      <c r="AC724" s="36" t="n"/>
      <c r="AD724" s="36" t="n"/>
    </row>
    <row r="725" ht="22.5" customHeight="1">
      <c r="A725" s="37" t="n"/>
      <c r="B725" s="36" t="n"/>
      <c r="C725" s="36"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c r="AA725" s="36" t="n"/>
      <c r="AB725" s="36" t="n"/>
      <c r="AC725" s="36" t="n"/>
      <c r="AD725" s="36" t="n"/>
    </row>
    <row r="726" ht="22.5" customHeight="1">
      <c r="A726" s="37" t="n"/>
      <c r="B726" s="36" t="n"/>
      <c r="C726" s="36"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c r="AA726" s="36" t="n"/>
      <c r="AB726" s="36" t="n"/>
      <c r="AC726" s="36" t="n"/>
      <c r="AD726" s="36" t="n"/>
    </row>
    <row r="727" ht="22.5" customHeight="1">
      <c r="A727" s="37" t="n"/>
      <c r="B727" s="36" t="n"/>
      <c r="C727" s="36"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c r="AA727" s="36" t="n"/>
      <c r="AB727" s="36" t="n"/>
      <c r="AC727" s="36" t="n"/>
      <c r="AD727" s="36" t="n"/>
    </row>
    <row r="728" ht="22.5" customHeight="1">
      <c r="A728" s="37" t="n"/>
      <c r="B728" s="36" t="n"/>
      <c r="C728" s="36"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c r="AA728" s="36" t="n"/>
      <c r="AB728" s="36" t="n"/>
      <c r="AC728" s="36" t="n"/>
      <c r="AD728" s="36" t="n"/>
    </row>
    <row r="729" ht="22.5" customHeight="1">
      <c r="A729" s="37" t="n"/>
      <c r="B729" s="36" t="n"/>
      <c r="C729" s="36"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c r="AA729" s="36" t="n"/>
      <c r="AB729" s="36" t="n"/>
      <c r="AC729" s="36" t="n"/>
      <c r="AD729" s="36" t="n"/>
    </row>
    <row r="730" ht="22.5" customHeight="1">
      <c r="A730" s="37" t="n"/>
      <c r="B730" s="36" t="n"/>
      <c r="C730" s="36"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c r="AA730" s="36" t="n"/>
      <c r="AB730" s="36" t="n"/>
      <c r="AC730" s="36" t="n"/>
      <c r="AD730" s="36" t="n"/>
    </row>
    <row r="731" ht="22.5" customHeight="1">
      <c r="A731" s="37" t="n"/>
      <c r="B731" s="36" t="n"/>
      <c r="C731" s="36"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c r="AA731" s="36" t="n"/>
      <c r="AB731" s="36" t="n"/>
      <c r="AC731" s="36" t="n"/>
      <c r="AD731" s="36" t="n"/>
    </row>
    <row r="732" ht="22.5" customHeight="1">
      <c r="A732" s="37" t="n"/>
      <c r="B732" s="36" t="n"/>
      <c r="C732" s="36"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c r="AA732" s="36" t="n"/>
      <c r="AB732" s="36" t="n"/>
      <c r="AC732" s="36" t="n"/>
      <c r="AD732" s="36" t="n"/>
    </row>
    <row r="733" ht="22.5" customHeight="1">
      <c r="A733" s="37" t="n"/>
      <c r="B733" s="36" t="n"/>
      <c r="C733" s="36"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c r="AA733" s="36" t="n"/>
      <c r="AB733" s="36" t="n"/>
      <c r="AC733" s="36" t="n"/>
      <c r="AD733" s="36" t="n"/>
    </row>
    <row r="734" ht="22.5" customHeight="1">
      <c r="A734" s="37" t="n"/>
      <c r="B734" s="36" t="n"/>
      <c r="C734" s="36"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c r="AA734" s="36" t="n"/>
      <c r="AB734" s="36" t="n"/>
      <c r="AC734" s="36" t="n"/>
      <c r="AD734" s="36" t="n"/>
    </row>
    <row r="735" ht="22.5" customHeight="1">
      <c r="A735" s="37" t="n"/>
      <c r="B735" s="36" t="n"/>
      <c r="C735" s="36"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c r="AA735" s="36" t="n"/>
      <c r="AB735" s="36" t="n"/>
      <c r="AC735" s="36" t="n"/>
      <c r="AD735" s="36" t="n"/>
    </row>
    <row r="736" ht="22.5" customHeight="1">
      <c r="A736" s="37" t="n"/>
      <c r="B736" s="36" t="n"/>
      <c r="C736" s="36"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c r="AA736" s="36" t="n"/>
      <c r="AB736" s="36" t="n"/>
      <c r="AC736" s="36" t="n"/>
      <c r="AD736" s="36" t="n"/>
    </row>
    <row r="737" ht="22.5" customHeight="1">
      <c r="A737" s="37" t="n"/>
      <c r="B737" s="36" t="n"/>
      <c r="C737" s="36"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c r="AA737" s="36" t="n"/>
      <c r="AB737" s="36" t="n"/>
      <c r="AC737" s="36" t="n"/>
      <c r="AD737" s="36" t="n"/>
    </row>
    <row r="738" ht="22.5" customHeight="1">
      <c r="A738" s="37" t="n"/>
      <c r="B738" s="36" t="n"/>
      <c r="C738" s="36"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c r="AA738" s="36" t="n"/>
      <c r="AB738" s="36" t="n"/>
      <c r="AC738" s="36" t="n"/>
      <c r="AD738" s="36" t="n"/>
    </row>
    <row r="739" ht="22.5" customHeight="1">
      <c r="A739" s="37" t="n"/>
      <c r="B739" s="36" t="n"/>
      <c r="C739" s="36"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c r="AA739" s="36" t="n"/>
      <c r="AB739" s="36" t="n"/>
      <c r="AC739" s="36" t="n"/>
      <c r="AD739" s="36" t="n"/>
    </row>
    <row r="740" ht="22.5" customHeight="1">
      <c r="A740" s="37" t="n"/>
      <c r="B740" s="36" t="n"/>
      <c r="C740" s="36"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c r="AA740" s="36" t="n"/>
      <c r="AB740" s="36" t="n"/>
      <c r="AC740" s="36" t="n"/>
      <c r="AD740" s="36" t="n"/>
    </row>
    <row r="741" ht="22.5" customHeight="1">
      <c r="A741" s="37" t="n"/>
      <c r="B741" s="36" t="n"/>
      <c r="C741" s="36"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c r="AA741" s="36" t="n"/>
      <c r="AB741" s="36" t="n"/>
      <c r="AC741" s="36" t="n"/>
      <c r="AD741" s="36" t="n"/>
    </row>
    <row r="742" ht="22.5" customHeight="1">
      <c r="A742" s="37" t="n"/>
      <c r="B742" s="36" t="n"/>
      <c r="C742" s="36"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c r="AA742" s="36" t="n"/>
      <c r="AB742" s="36" t="n"/>
      <c r="AC742" s="36" t="n"/>
      <c r="AD742" s="36" t="n"/>
    </row>
    <row r="743" ht="22.5" customHeight="1">
      <c r="A743" s="37" t="n"/>
      <c r="B743" s="36" t="n"/>
      <c r="C743" s="36"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c r="AA743" s="36" t="n"/>
      <c r="AB743" s="36" t="n"/>
      <c r="AC743" s="36" t="n"/>
      <c r="AD743" s="36" t="n"/>
    </row>
    <row r="744" ht="22.5" customHeight="1">
      <c r="A744" s="37" t="n"/>
      <c r="B744" s="36" t="n"/>
      <c r="C744" s="36"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c r="AA744" s="36" t="n"/>
      <c r="AB744" s="36" t="n"/>
      <c r="AC744" s="36" t="n"/>
      <c r="AD744" s="36" t="n"/>
    </row>
    <row r="745" ht="22.5" customHeight="1">
      <c r="A745" s="37" t="n"/>
      <c r="B745" s="36" t="n"/>
      <c r="C745" s="36"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c r="AA745" s="36" t="n"/>
      <c r="AB745" s="36" t="n"/>
      <c r="AC745" s="36" t="n"/>
      <c r="AD745" s="36" t="n"/>
    </row>
    <row r="746" ht="22.5" customHeight="1">
      <c r="A746" s="37" t="n"/>
      <c r="B746" s="36" t="n"/>
      <c r="C746" s="36"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c r="AA746" s="36" t="n"/>
      <c r="AB746" s="36" t="n"/>
      <c r="AC746" s="36" t="n"/>
      <c r="AD746" s="36" t="n"/>
    </row>
    <row r="747" ht="22.5" customHeight="1">
      <c r="A747" s="37" t="n"/>
      <c r="B747" s="36" t="n"/>
      <c r="C747" s="36"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c r="AA747" s="36" t="n"/>
      <c r="AB747" s="36" t="n"/>
      <c r="AC747" s="36" t="n"/>
      <c r="AD747" s="36" t="n"/>
    </row>
    <row r="748" ht="22.5" customHeight="1">
      <c r="A748" s="37" t="n"/>
      <c r="B748" s="36" t="n"/>
      <c r="C748" s="36"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c r="AA748" s="36" t="n"/>
      <c r="AB748" s="36" t="n"/>
      <c r="AC748" s="36" t="n"/>
      <c r="AD748" s="36" t="n"/>
    </row>
    <row r="749" ht="22.5" customHeight="1">
      <c r="A749" s="37" t="n"/>
      <c r="B749" s="36" t="n"/>
      <c r="C749" s="36"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c r="AA749" s="36" t="n"/>
      <c r="AB749" s="36" t="n"/>
      <c r="AC749" s="36" t="n"/>
      <c r="AD749" s="36" t="n"/>
    </row>
    <row r="750" ht="22.5" customHeight="1">
      <c r="A750" s="37" t="n"/>
      <c r="B750" s="36" t="n"/>
      <c r="C750" s="36"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c r="AA750" s="36" t="n"/>
      <c r="AB750" s="36" t="n"/>
      <c r="AC750" s="36" t="n"/>
      <c r="AD750" s="36" t="n"/>
    </row>
    <row r="751" ht="22.5" customHeight="1">
      <c r="A751" s="37" t="n"/>
      <c r="B751" s="36" t="n"/>
      <c r="C751" s="36"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c r="AA751" s="36" t="n"/>
      <c r="AB751" s="36" t="n"/>
      <c r="AC751" s="36" t="n"/>
      <c r="AD751" s="36" t="n"/>
    </row>
    <row r="752" ht="22.5" customHeight="1">
      <c r="A752" s="37" t="n"/>
      <c r="B752" s="36" t="n"/>
      <c r="C752" s="36"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c r="AA752" s="36" t="n"/>
      <c r="AB752" s="36" t="n"/>
      <c r="AC752" s="36" t="n"/>
      <c r="AD752" s="36" t="n"/>
    </row>
    <row r="753" ht="22.5" customHeight="1">
      <c r="A753" s="37" t="n"/>
      <c r="B753" s="36" t="n"/>
      <c r="C753" s="36"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c r="AA753" s="36" t="n"/>
      <c r="AB753" s="36" t="n"/>
      <c r="AC753" s="36" t="n"/>
      <c r="AD753" s="36" t="n"/>
    </row>
    <row r="754" ht="22.5" customHeight="1">
      <c r="A754" s="37" t="n"/>
      <c r="B754" s="36" t="n"/>
      <c r="C754" s="36"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c r="AA754" s="36" t="n"/>
      <c r="AB754" s="36" t="n"/>
      <c r="AC754" s="36" t="n"/>
      <c r="AD754" s="36" t="n"/>
    </row>
    <row r="755" ht="22.5" customHeight="1">
      <c r="A755" s="37" t="n"/>
      <c r="B755" s="36" t="n"/>
      <c r="C755" s="36"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c r="AA755" s="36" t="n"/>
      <c r="AB755" s="36" t="n"/>
      <c r="AC755" s="36" t="n"/>
      <c r="AD755" s="36" t="n"/>
    </row>
    <row r="756" ht="22.5" customHeight="1">
      <c r="A756" s="37" t="n"/>
      <c r="B756" s="36" t="n"/>
      <c r="C756" s="36"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c r="AA756" s="36" t="n"/>
      <c r="AB756" s="36" t="n"/>
      <c r="AC756" s="36" t="n"/>
      <c r="AD756" s="36" t="n"/>
    </row>
    <row r="757" ht="22.5" customHeight="1">
      <c r="A757" s="37" t="n"/>
      <c r="B757" s="36" t="n"/>
      <c r="C757" s="36"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c r="AA757" s="36" t="n"/>
      <c r="AB757" s="36" t="n"/>
      <c r="AC757" s="36" t="n"/>
      <c r="AD757" s="36" t="n"/>
    </row>
    <row r="758" ht="22.5" customHeight="1">
      <c r="A758" s="37" t="n"/>
      <c r="B758" s="36" t="n"/>
      <c r="C758" s="36"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c r="AA758" s="36" t="n"/>
      <c r="AB758" s="36" t="n"/>
      <c r="AC758" s="36" t="n"/>
      <c r="AD758" s="36" t="n"/>
    </row>
    <row r="759" ht="22.5" customHeight="1">
      <c r="A759" s="37" t="n"/>
      <c r="B759" s="36" t="n"/>
      <c r="C759" s="36"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c r="AA759" s="36" t="n"/>
      <c r="AB759" s="36" t="n"/>
      <c r="AC759" s="36" t="n"/>
      <c r="AD759" s="36" t="n"/>
    </row>
    <row r="760" ht="22.5" customHeight="1">
      <c r="A760" s="37" t="n"/>
      <c r="B760" s="36" t="n"/>
      <c r="C760" s="36"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c r="AA760" s="36" t="n"/>
      <c r="AB760" s="36" t="n"/>
      <c r="AC760" s="36" t="n"/>
      <c r="AD760" s="36" t="n"/>
    </row>
    <row r="761" ht="22.5" customHeight="1">
      <c r="A761" s="37" t="n"/>
      <c r="B761" s="36" t="n"/>
      <c r="C761" s="36"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c r="AA761" s="36" t="n"/>
      <c r="AB761" s="36" t="n"/>
      <c r="AC761" s="36" t="n"/>
      <c r="AD761" s="36" t="n"/>
    </row>
    <row r="762" ht="22.5" customHeight="1">
      <c r="A762" s="37" t="n"/>
      <c r="B762" s="36" t="n"/>
      <c r="C762" s="36"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c r="AA762" s="36" t="n"/>
      <c r="AB762" s="36" t="n"/>
      <c r="AC762" s="36" t="n"/>
      <c r="AD762" s="36" t="n"/>
    </row>
    <row r="763" ht="22.5" customHeight="1">
      <c r="A763" s="37" t="n"/>
      <c r="B763" s="36" t="n"/>
      <c r="C763" s="36"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c r="AA763" s="36" t="n"/>
      <c r="AB763" s="36" t="n"/>
      <c r="AC763" s="36" t="n"/>
      <c r="AD763" s="36" t="n"/>
    </row>
    <row r="764" ht="22.5" customHeight="1">
      <c r="A764" s="37" t="n"/>
      <c r="B764" s="36" t="n"/>
      <c r="C764" s="36"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c r="AA764" s="36" t="n"/>
      <c r="AB764" s="36" t="n"/>
      <c r="AC764" s="36" t="n"/>
      <c r="AD764" s="36" t="n"/>
    </row>
    <row r="765" ht="22.5" customHeight="1">
      <c r="A765" s="37" t="n"/>
      <c r="B765" s="36" t="n"/>
      <c r="C765" s="36"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c r="AA765" s="36" t="n"/>
      <c r="AB765" s="36" t="n"/>
      <c r="AC765" s="36" t="n"/>
      <c r="AD765" s="36" t="n"/>
    </row>
    <row r="766" ht="22.5" customHeight="1">
      <c r="A766" s="37" t="n"/>
      <c r="B766" s="36" t="n"/>
      <c r="C766" s="36"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c r="AA766" s="36" t="n"/>
      <c r="AB766" s="36" t="n"/>
      <c r="AC766" s="36" t="n"/>
      <c r="AD766" s="36" t="n"/>
    </row>
    <row r="767" ht="22.5" customHeight="1">
      <c r="A767" s="37" t="n"/>
      <c r="B767" s="36" t="n"/>
      <c r="C767" s="36"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c r="AA767" s="36" t="n"/>
      <c r="AB767" s="36" t="n"/>
      <c r="AC767" s="36" t="n"/>
      <c r="AD767" s="36" t="n"/>
    </row>
    <row r="768" ht="22.5" customHeight="1">
      <c r="A768" s="37" t="n"/>
      <c r="B768" s="36" t="n"/>
      <c r="C768" s="36"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c r="AA768" s="36" t="n"/>
      <c r="AB768" s="36" t="n"/>
      <c r="AC768" s="36" t="n"/>
      <c r="AD768" s="36" t="n"/>
    </row>
    <row r="769" ht="22.5" customHeight="1">
      <c r="A769" s="37" t="n"/>
      <c r="B769" s="36" t="n"/>
      <c r="C769" s="36"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c r="AA769" s="36" t="n"/>
      <c r="AB769" s="36" t="n"/>
      <c r="AC769" s="36" t="n"/>
      <c r="AD769" s="36" t="n"/>
    </row>
    <row r="770" ht="22.5" customHeight="1">
      <c r="A770" s="37" t="n"/>
      <c r="B770" s="36" t="n"/>
      <c r="C770" s="36"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c r="AA770" s="36" t="n"/>
      <c r="AB770" s="36" t="n"/>
      <c r="AC770" s="36" t="n"/>
      <c r="AD770" s="36" t="n"/>
    </row>
    <row r="771" ht="22.5" customHeight="1">
      <c r="A771" s="37" t="n"/>
      <c r="B771" s="36" t="n"/>
      <c r="C771" s="36"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c r="AA771" s="36" t="n"/>
      <c r="AB771" s="36" t="n"/>
      <c r="AC771" s="36" t="n"/>
      <c r="AD771" s="36" t="n"/>
    </row>
    <row r="772" ht="22.5" customHeight="1">
      <c r="A772" s="37" t="n"/>
      <c r="B772" s="36" t="n"/>
      <c r="C772" s="36"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c r="AA772" s="36" t="n"/>
      <c r="AB772" s="36" t="n"/>
      <c r="AC772" s="36" t="n"/>
      <c r="AD772" s="36" t="n"/>
    </row>
    <row r="773" ht="22.5" customHeight="1">
      <c r="A773" s="37" t="n"/>
      <c r="B773" s="36" t="n"/>
      <c r="C773" s="36"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c r="AA773" s="36" t="n"/>
      <c r="AB773" s="36" t="n"/>
      <c r="AC773" s="36" t="n"/>
      <c r="AD773" s="36" t="n"/>
    </row>
    <row r="774" ht="22.5" customHeight="1">
      <c r="A774" s="37" t="n"/>
      <c r="B774" s="36" t="n"/>
      <c r="C774" s="36"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c r="AA774" s="36" t="n"/>
      <c r="AB774" s="36" t="n"/>
      <c r="AC774" s="36" t="n"/>
      <c r="AD774" s="36" t="n"/>
    </row>
    <row r="775" ht="22.5" customHeight="1">
      <c r="A775" s="37" t="n"/>
      <c r="B775" s="36" t="n"/>
      <c r="C775" s="36"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c r="AA775" s="36" t="n"/>
      <c r="AB775" s="36" t="n"/>
      <c r="AC775" s="36" t="n"/>
      <c r="AD775" s="36" t="n"/>
    </row>
    <row r="776" ht="22.5" customHeight="1">
      <c r="A776" s="37" t="n"/>
      <c r="B776" s="36" t="n"/>
      <c r="C776" s="36"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c r="AA776" s="36" t="n"/>
      <c r="AB776" s="36" t="n"/>
      <c r="AC776" s="36" t="n"/>
      <c r="AD776" s="36" t="n"/>
    </row>
    <row r="777" ht="22.5" customHeight="1">
      <c r="A777" s="37" t="n"/>
      <c r="B777" s="36" t="n"/>
      <c r="C777" s="36"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c r="AA777" s="36" t="n"/>
      <c r="AB777" s="36" t="n"/>
      <c r="AC777" s="36" t="n"/>
      <c r="AD777" s="36" t="n"/>
    </row>
    <row r="778" ht="22.5" customHeight="1">
      <c r="A778" s="37" t="n"/>
      <c r="B778" s="36" t="n"/>
      <c r="C778" s="36"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c r="AA778" s="36" t="n"/>
      <c r="AB778" s="36" t="n"/>
      <c r="AC778" s="36" t="n"/>
      <c r="AD778" s="36" t="n"/>
    </row>
    <row r="779" ht="22.5" customHeight="1">
      <c r="A779" s="37" t="n"/>
      <c r="B779" s="36" t="n"/>
      <c r="C779" s="36"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c r="AA779" s="36" t="n"/>
      <c r="AB779" s="36" t="n"/>
      <c r="AC779" s="36" t="n"/>
      <c r="AD779" s="36" t="n"/>
    </row>
    <row r="780" ht="22.5" customHeight="1">
      <c r="A780" s="37" t="n"/>
      <c r="B780" s="36" t="n"/>
      <c r="C780" s="36"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c r="AA780" s="36" t="n"/>
      <c r="AB780" s="36" t="n"/>
      <c r="AC780" s="36" t="n"/>
      <c r="AD780" s="36" t="n"/>
    </row>
    <row r="781" ht="22.5" customHeight="1">
      <c r="A781" s="37" t="n"/>
      <c r="B781" s="36" t="n"/>
      <c r="C781" s="36"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c r="AA781" s="36" t="n"/>
      <c r="AB781" s="36" t="n"/>
      <c r="AC781" s="36" t="n"/>
      <c r="AD781" s="36" t="n"/>
    </row>
    <row r="782" ht="22.5" customHeight="1">
      <c r="A782" s="37" t="n"/>
      <c r="B782" s="36" t="n"/>
      <c r="C782" s="36"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c r="AA782" s="36" t="n"/>
      <c r="AB782" s="36" t="n"/>
      <c r="AC782" s="36" t="n"/>
      <c r="AD782" s="36" t="n"/>
    </row>
    <row r="783" ht="22.5" customHeight="1">
      <c r="A783" s="37" t="n"/>
      <c r="B783" s="36" t="n"/>
      <c r="C783" s="36"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c r="AA783" s="36" t="n"/>
      <c r="AB783" s="36" t="n"/>
      <c r="AC783" s="36" t="n"/>
      <c r="AD783" s="36" t="n"/>
    </row>
    <row r="784" ht="22.5" customHeight="1">
      <c r="A784" s="37" t="n"/>
      <c r="B784" s="36" t="n"/>
      <c r="C784" s="36"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c r="AA784" s="36" t="n"/>
      <c r="AB784" s="36" t="n"/>
      <c r="AC784" s="36" t="n"/>
      <c r="AD784" s="36" t="n"/>
    </row>
    <row r="785" ht="22.5" customHeight="1">
      <c r="A785" s="37" t="n"/>
      <c r="B785" s="36" t="n"/>
      <c r="C785" s="36"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c r="AA785" s="36" t="n"/>
      <c r="AB785" s="36" t="n"/>
      <c r="AC785" s="36" t="n"/>
      <c r="AD785" s="36" t="n"/>
    </row>
    <row r="786" ht="22.5" customHeight="1">
      <c r="A786" s="37" t="n"/>
      <c r="B786" s="36" t="n"/>
      <c r="C786" s="36"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c r="AA786" s="36" t="n"/>
      <c r="AB786" s="36" t="n"/>
      <c r="AC786" s="36" t="n"/>
      <c r="AD786" s="36" t="n"/>
    </row>
    <row r="787" ht="22.5" customHeight="1">
      <c r="A787" s="37" t="n"/>
      <c r="B787" s="36" t="n"/>
      <c r="C787" s="36"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c r="AA787" s="36" t="n"/>
      <c r="AB787" s="36" t="n"/>
      <c r="AC787" s="36" t="n"/>
      <c r="AD787" s="36" t="n"/>
    </row>
    <row r="788" ht="22.5" customHeight="1">
      <c r="A788" s="37" t="n"/>
      <c r="B788" s="36" t="n"/>
      <c r="C788" s="36"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c r="AA788" s="36" t="n"/>
      <c r="AB788" s="36" t="n"/>
      <c r="AC788" s="36" t="n"/>
      <c r="AD788" s="36" t="n"/>
    </row>
    <row r="789" ht="22.5" customHeight="1">
      <c r="A789" s="37" t="n"/>
      <c r="B789" s="36" t="n"/>
      <c r="C789" s="36"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c r="AA789" s="36" t="n"/>
      <c r="AB789" s="36" t="n"/>
      <c r="AC789" s="36" t="n"/>
      <c r="AD789" s="36" t="n"/>
    </row>
    <row r="790" ht="22.5" customHeight="1">
      <c r="A790" s="37" t="n"/>
      <c r="B790" s="36" t="n"/>
      <c r="C790" s="36"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c r="AA790" s="36" t="n"/>
      <c r="AB790" s="36" t="n"/>
      <c r="AC790" s="36" t="n"/>
      <c r="AD790" s="36" t="n"/>
    </row>
    <row r="791" ht="22.5" customHeight="1">
      <c r="A791" s="37" t="n"/>
      <c r="B791" s="36" t="n"/>
      <c r="C791" s="36"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c r="AA791" s="36" t="n"/>
      <c r="AB791" s="36" t="n"/>
      <c r="AC791" s="36" t="n"/>
      <c r="AD791" s="36" t="n"/>
    </row>
    <row r="792" ht="22.5" customHeight="1">
      <c r="A792" s="37" t="n"/>
      <c r="B792" s="36" t="n"/>
      <c r="C792" s="36"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c r="AA792" s="36" t="n"/>
      <c r="AB792" s="36" t="n"/>
      <c r="AC792" s="36" t="n"/>
      <c r="AD792" s="36" t="n"/>
    </row>
    <row r="793" ht="22.5" customHeight="1">
      <c r="A793" s="37" t="n"/>
      <c r="B793" s="36" t="n"/>
      <c r="C793" s="36"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c r="AA793" s="36" t="n"/>
      <c r="AB793" s="36" t="n"/>
      <c r="AC793" s="36" t="n"/>
      <c r="AD793" s="36" t="n"/>
    </row>
    <row r="794" ht="22.5" customHeight="1">
      <c r="A794" s="37" t="n"/>
      <c r="B794" s="36" t="n"/>
      <c r="C794" s="36"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c r="AA794" s="36" t="n"/>
      <c r="AB794" s="36" t="n"/>
      <c r="AC794" s="36" t="n"/>
      <c r="AD794" s="36" t="n"/>
    </row>
    <row r="795" ht="22.5" customHeight="1">
      <c r="A795" s="37" t="n"/>
      <c r="B795" s="36" t="n"/>
      <c r="C795" s="36"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c r="AA795" s="36" t="n"/>
      <c r="AB795" s="36" t="n"/>
      <c r="AC795" s="36" t="n"/>
      <c r="AD795" s="36" t="n"/>
    </row>
    <row r="796" ht="22.5" customHeight="1">
      <c r="A796" s="37" t="n"/>
      <c r="B796" s="36" t="n"/>
      <c r="C796" s="36"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c r="AA796" s="36" t="n"/>
      <c r="AB796" s="36" t="n"/>
      <c r="AC796" s="36" t="n"/>
      <c r="AD796" s="36" t="n"/>
    </row>
    <row r="797" ht="22.5" customHeight="1">
      <c r="A797" s="37" t="n"/>
      <c r="B797" s="36" t="n"/>
      <c r="C797" s="36"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c r="AA797" s="36" t="n"/>
      <c r="AB797" s="36" t="n"/>
      <c r="AC797" s="36" t="n"/>
      <c r="AD797" s="36" t="n"/>
    </row>
    <row r="798" ht="22.5" customHeight="1">
      <c r="A798" s="37" t="n"/>
      <c r="B798" s="36" t="n"/>
      <c r="C798" s="36"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c r="AA798" s="36" t="n"/>
      <c r="AB798" s="36" t="n"/>
      <c r="AC798" s="36" t="n"/>
      <c r="AD798" s="36" t="n"/>
    </row>
    <row r="799" ht="22.5" customHeight="1">
      <c r="A799" s="37" t="n"/>
      <c r="B799" s="36" t="n"/>
      <c r="C799" s="36"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c r="AA799" s="36" t="n"/>
      <c r="AB799" s="36" t="n"/>
      <c r="AC799" s="36" t="n"/>
      <c r="AD799" s="36" t="n"/>
    </row>
    <row r="800" ht="22.5" customHeight="1">
      <c r="A800" s="37" t="n"/>
      <c r="B800" s="36" t="n"/>
      <c r="C800" s="36"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c r="AA800" s="36" t="n"/>
      <c r="AB800" s="36" t="n"/>
      <c r="AC800" s="36" t="n"/>
      <c r="AD800" s="36" t="n"/>
    </row>
    <row r="801" ht="22.5" customHeight="1">
      <c r="A801" s="37" t="n"/>
      <c r="B801" s="36" t="n"/>
      <c r="C801" s="36"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c r="AA801" s="36" t="n"/>
      <c r="AB801" s="36" t="n"/>
      <c r="AC801" s="36" t="n"/>
      <c r="AD801" s="36" t="n"/>
    </row>
    <row r="802" ht="22.5" customHeight="1">
      <c r="A802" s="37" t="n"/>
      <c r="B802" s="36" t="n"/>
      <c r="C802" s="36"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c r="AA802" s="36" t="n"/>
      <c r="AB802" s="36" t="n"/>
      <c r="AC802" s="36" t="n"/>
      <c r="AD802" s="36" t="n"/>
    </row>
    <row r="803" ht="22.5" customHeight="1">
      <c r="A803" s="37" t="n"/>
      <c r="B803" s="36" t="n"/>
      <c r="C803" s="36"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c r="AA803" s="36" t="n"/>
      <c r="AB803" s="36" t="n"/>
      <c r="AC803" s="36" t="n"/>
      <c r="AD803" s="36" t="n"/>
    </row>
    <row r="804" ht="22.5" customHeight="1">
      <c r="A804" s="37" t="n"/>
      <c r="B804" s="36" t="n"/>
      <c r="C804" s="36"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c r="AA804" s="36" t="n"/>
      <c r="AB804" s="36" t="n"/>
      <c r="AC804" s="36" t="n"/>
      <c r="AD804" s="36" t="n"/>
    </row>
    <row r="805" ht="22.5" customHeight="1">
      <c r="A805" s="37" t="n"/>
      <c r="B805" s="36" t="n"/>
      <c r="C805" s="36"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c r="AA805" s="36" t="n"/>
      <c r="AB805" s="36" t="n"/>
      <c r="AC805" s="36" t="n"/>
      <c r="AD805" s="36" t="n"/>
    </row>
    <row r="806" ht="22.5" customHeight="1">
      <c r="A806" s="37" t="n"/>
      <c r="B806" s="36" t="n"/>
      <c r="C806" s="36"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c r="AA806" s="36" t="n"/>
      <c r="AB806" s="36" t="n"/>
      <c r="AC806" s="36" t="n"/>
      <c r="AD806" s="36" t="n"/>
    </row>
    <row r="807" ht="22.5" customHeight="1">
      <c r="A807" s="37" t="n"/>
      <c r="B807" s="36" t="n"/>
      <c r="C807" s="36"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c r="AA807" s="36" t="n"/>
      <c r="AB807" s="36" t="n"/>
      <c r="AC807" s="36" t="n"/>
      <c r="AD807" s="36" t="n"/>
    </row>
    <row r="808" ht="22.5" customHeight="1">
      <c r="A808" s="37" t="n"/>
      <c r="B808" s="36" t="n"/>
      <c r="C808" s="36"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c r="AA808" s="36" t="n"/>
      <c r="AB808" s="36" t="n"/>
      <c r="AC808" s="36" t="n"/>
      <c r="AD808" s="36" t="n"/>
    </row>
    <row r="809" ht="22.5" customHeight="1">
      <c r="A809" s="37" t="n"/>
      <c r="B809" s="36" t="n"/>
      <c r="C809" s="36"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c r="AA809" s="36" t="n"/>
      <c r="AB809" s="36" t="n"/>
      <c r="AC809" s="36" t="n"/>
      <c r="AD809" s="36" t="n"/>
    </row>
    <row r="810" ht="22.5" customHeight="1">
      <c r="A810" s="37" t="n"/>
      <c r="B810" s="36" t="n"/>
      <c r="C810" s="36"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c r="AA810" s="36" t="n"/>
      <c r="AB810" s="36" t="n"/>
      <c r="AC810" s="36" t="n"/>
      <c r="AD810" s="36" t="n"/>
    </row>
    <row r="811" ht="22.5" customHeight="1">
      <c r="A811" s="37" t="n"/>
      <c r="B811" s="36" t="n"/>
      <c r="C811" s="36"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c r="AA811" s="36" t="n"/>
      <c r="AB811" s="36" t="n"/>
      <c r="AC811" s="36" t="n"/>
      <c r="AD811" s="36" t="n"/>
    </row>
    <row r="812" ht="22.5" customHeight="1">
      <c r="A812" s="37" t="n"/>
      <c r="B812" s="36" t="n"/>
      <c r="C812" s="36"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c r="AA812" s="36" t="n"/>
      <c r="AB812" s="36" t="n"/>
      <c r="AC812" s="36" t="n"/>
      <c r="AD812" s="36" t="n"/>
    </row>
    <row r="813" ht="22.5" customHeight="1">
      <c r="A813" s="37" t="n"/>
      <c r="B813" s="36" t="n"/>
      <c r="C813" s="36"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c r="AA813" s="36" t="n"/>
      <c r="AB813" s="36" t="n"/>
      <c r="AC813" s="36" t="n"/>
      <c r="AD813" s="36" t="n"/>
    </row>
    <row r="814" ht="22.5" customHeight="1">
      <c r="A814" s="37" t="n"/>
      <c r="B814" s="36" t="n"/>
      <c r="C814" s="36"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c r="AA814" s="36" t="n"/>
      <c r="AB814" s="36" t="n"/>
      <c r="AC814" s="36" t="n"/>
      <c r="AD814" s="36" t="n"/>
    </row>
    <row r="815" ht="22.5" customHeight="1">
      <c r="A815" s="37" t="n"/>
      <c r="B815" s="36" t="n"/>
      <c r="C815" s="36"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c r="AA815" s="36" t="n"/>
      <c r="AB815" s="36" t="n"/>
      <c r="AC815" s="36" t="n"/>
      <c r="AD815" s="36" t="n"/>
    </row>
    <row r="816" ht="22.5" customHeight="1">
      <c r="A816" s="37" t="n"/>
      <c r="B816" s="36" t="n"/>
      <c r="C816" s="36"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c r="AA816" s="36" t="n"/>
      <c r="AB816" s="36" t="n"/>
      <c r="AC816" s="36" t="n"/>
      <c r="AD816" s="36" t="n"/>
    </row>
    <row r="817" ht="22.5" customHeight="1">
      <c r="A817" s="37" t="n"/>
      <c r="B817" s="36" t="n"/>
      <c r="C817" s="36"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c r="AA817" s="36" t="n"/>
      <c r="AB817" s="36" t="n"/>
      <c r="AC817" s="36" t="n"/>
      <c r="AD817" s="36" t="n"/>
    </row>
    <row r="818" ht="22.5" customHeight="1">
      <c r="A818" s="37" t="n"/>
      <c r="B818" s="36" t="n"/>
      <c r="C818" s="36"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c r="AA818" s="36" t="n"/>
      <c r="AB818" s="36" t="n"/>
      <c r="AC818" s="36" t="n"/>
      <c r="AD818" s="36" t="n"/>
    </row>
    <row r="819" ht="22.5" customHeight="1">
      <c r="A819" s="37" t="n"/>
      <c r="B819" s="36" t="n"/>
      <c r="C819" s="36"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c r="AA819" s="36" t="n"/>
      <c r="AB819" s="36" t="n"/>
      <c r="AC819" s="36" t="n"/>
      <c r="AD819" s="36" t="n"/>
    </row>
    <row r="820" ht="22.5" customHeight="1">
      <c r="A820" s="37" t="n"/>
      <c r="B820" s="36" t="n"/>
      <c r="C820" s="36"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c r="AA820" s="36" t="n"/>
      <c r="AB820" s="36" t="n"/>
      <c r="AC820" s="36" t="n"/>
      <c r="AD820" s="36" t="n"/>
    </row>
    <row r="821" ht="22.5" customHeight="1">
      <c r="A821" s="37" t="n"/>
      <c r="B821" s="36" t="n"/>
      <c r="C821" s="36"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c r="AA821" s="36" t="n"/>
      <c r="AB821" s="36" t="n"/>
      <c r="AC821" s="36" t="n"/>
      <c r="AD821" s="36" t="n"/>
    </row>
    <row r="822" ht="22.5" customHeight="1">
      <c r="A822" s="37" t="n"/>
      <c r="B822" s="36" t="n"/>
      <c r="C822" s="36"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c r="AA822" s="36" t="n"/>
      <c r="AB822" s="36" t="n"/>
      <c r="AC822" s="36" t="n"/>
      <c r="AD822" s="36" t="n"/>
    </row>
    <row r="823" ht="22.5" customHeight="1">
      <c r="A823" s="37" t="n"/>
      <c r="B823" s="36" t="n"/>
      <c r="C823" s="36"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c r="AA823" s="36" t="n"/>
      <c r="AB823" s="36" t="n"/>
      <c r="AC823" s="36" t="n"/>
      <c r="AD823" s="36" t="n"/>
    </row>
    <row r="824" ht="22.5" customHeight="1">
      <c r="A824" s="37" t="n"/>
      <c r="B824" s="36" t="n"/>
      <c r="C824" s="36"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c r="AA824" s="36" t="n"/>
      <c r="AB824" s="36" t="n"/>
      <c r="AC824" s="36" t="n"/>
      <c r="AD824" s="36" t="n"/>
    </row>
    <row r="825" ht="22.5" customHeight="1">
      <c r="A825" s="37" t="n"/>
      <c r="B825" s="36" t="n"/>
      <c r="C825" s="36"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c r="AA825" s="36" t="n"/>
      <c r="AB825" s="36" t="n"/>
      <c r="AC825" s="36" t="n"/>
      <c r="AD825" s="36" t="n"/>
    </row>
    <row r="826" ht="22.5" customHeight="1">
      <c r="A826" s="37" t="n"/>
      <c r="B826" s="36" t="n"/>
      <c r="C826" s="36"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c r="AA826" s="36" t="n"/>
      <c r="AB826" s="36" t="n"/>
      <c r="AC826" s="36" t="n"/>
      <c r="AD826" s="36" t="n"/>
    </row>
    <row r="827" ht="22.5" customHeight="1">
      <c r="A827" s="37" t="n"/>
      <c r="B827" s="36" t="n"/>
      <c r="C827" s="36"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c r="AA827" s="36" t="n"/>
      <c r="AB827" s="36" t="n"/>
      <c r="AC827" s="36" t="n"/>
      <c r="AD827" s="36" t="n"/>
    </row>
    <row r="828" ht="22.5" customHeight="1">
      <c r="A828" s="37" t="n"/>
      <c r="B828" s="36" t="n"/>
      <c r="C828" s="36"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c r="AA828" s="36" t="n"/>
      <c r="AB828" s="36" t="n"/>
      <c r="AC828" s="36" t="n"/>
      <c r="AD828" s="36" t="n"/>
    </row>
    <row r="829" ht="22.5" customHeight="1">
      <c r="A829" s="37" t="n"/>
      <c r="B829" s="36" t="n"/>
      <c r="C829" s="36"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c r="AA829" s="36" t="n"/>
      <c r="AB829" s="36" t="n"/>
      <c r="AC829" s="36" t="n"/>
      <c r="AD829" s="36" t="n"/>
    </row>
    <row r="830" ht="22.5" customHeight="1">
      <c r="A830" s="37" t="n"/>
      <c r="B830" s="36" t="n"/>
      <c r="C830" s="36"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c r="AA830" s="36" t="n"/>
      <c r="AB830" s="36" t="n"/>
      <c r="AC830" s="36" t="n"/>
      <c r="AD830" s="36" t="n"/>
    </row>
    <row r="831" ht="22.5" customHeight="1">
      <c r="A831" s="37" t="n"/>
      <c r="B831" s="36" t="n"/>
      <c r="C831" s="36"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c r="AA831" s="36" t="n"/>
      <c r="AB831" s="36" t="n"/>
      <c r="AC831" s="36" t="n"/>
      <c r="AD831" s="36" t="n"/>
    </row>
    <row r="832" ht="22.5" customHeight="1">
      <c r="A832" s="37" t="n"/>
      <c r="B832" s="36" t="n"/>
      <c r="C832" s="36"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c r="AA832" s="36" t="n"/>
      <c r="AB832" s="36" t="n"/>
      <c r="AC832" s="36" t="n"/>
      <c r="AD832" s="36" t="n"/>
    </row>
    <row r="833" ht="22.5" customHeight="1">
      <c r="A833" s="37" t="n"/>
      <c r="B833" s="36" t="n"/>
      <c r="C833" s="36"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c r="AA833" s="36" t="n"/>
      <c r="AB833" s="36" t="n"/>
      <c r="AC833" s="36" t="n"/>
      <c r="AD833" s="36" t="n"/>
    </row>
    <row r="834" ht="22.5" customHeight="1">
      <c r="A834" s="37" t="n"/>
      <c r="B834" s="36" t="n"/>
      <c r="C834" s="36"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c r="AA834" s="36" t="n"/>
      <c r="AB834" s="36" t="n"/>
      <c r="AC834" s="36" t="n"/>
      <c r="AD834" s="36" t="n"/>
    </row>
    <row r="835" ht="22.5" customHeight="1">
      <c r="A835" s="37" t="n"/>
      <c r="B835" s="36" t="n"/>
      <c r="C835" s="36"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c r="AA835" s="36" t="n"/>
      <c r="AB835" s="36" t="n"/>
      <c r="AC835" s="36" t="n"/>
      <c r="AD835" s="36" t="n"/>
    </row>
    <row r="836" ht="22.5" customHeight="1">
      <c r="A836" s="37" t="n"/>
      <c r="B836" s="36" t="n"/>
      <c r="C836" s="36"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c r="AA836" s="36" t="n"/>
      <c r="AB836" s="36" t="n"/>
      <c r="AC836" s="36" t="n"/>
      <c r="AD836" s="36" t="n"/>
    </row>
    <row r="837" ht="22.5" customHeight="1">
      <c r="A837" s="37" t="n"/>
      <c r="B837" s="36" t="n"/>
      <c r="C837" s="36"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c r="AA837" s="36" t="n"/>
      <c r="AB837" s="36" t="n"/>
      <c r="AC837" s="36" t="n"/>
      <c r="AD837" s="36" t="n"/>
    </row>
    <row r="838" ht="22.5" customHeight="1">
      <c r="A838" s="37" t="n"/>
      <c r="B838" s="36" t="n"/>
      <c r="C838" s="36"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c r="AA838" s="36" t="n"/>
      <c r="AB838" s="36" t="n"/>
      <c r="AC838" s="36" t="n"/>
      <c r="AD838" s="36" t="n"/>
    </row>
    <row r="839" ht="22.5" customHeight="1">
      <c r="A839" s="37" t="n"/>
      <c r="B839" s="36" t="n"/>
      <c r="C839" s="36"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c r="AA839" s="36" t="n"/>
      <c r="AB839" s="36" t="n"/>
      <c r="AC839" s="36" t="n"/>
      <c r="AD839" s="36" t="n"/>
    </row>
    <row r="840" ht="22.5" customHeight="1">
      <c r="A840" s="37" t="n"/>
      <c r="B840" s="36" t="n"/>
      <c r="C840" s="36"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c r="AA840" s="36" t="n"/>
      <c r="AB840" s="36" t="n"/>
      <c r="AC840" s="36" t="n"/>
      <c r="AD840" s="36" t="n"/>
    </row>
    <row r="841" ht="22.5" customHeight="1">
      <c r="A841" s="37" t="n"/>
      <c r="B841" s="36" t="n"/>
      <c r="C841" s="36"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c r="AA841" s="36" t="n"/>
      <c r="AB841" s="36" t="n"/>
      <c r="AC841" s="36" t="n"/>
      <c r="AD841" s="36" t="n"/>
    </row>
    <row r="842" ht="22.5" customHeight="1">
      <c r="A842" s="37" t="n"/>
      <c r="B842" s="36" t="n"/>
      <c r="C842" s="36"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c r="AA842" s="36" t="n"/>
      <c r="AB842" s="36" t="n"/>
      <c r="AC842" s="36" t="n"/>
      <c r="AD842" s="36" t="n"/>
    </row>
    <row r="843" ht="22.5" customHeight="1">
      <c r="A843" s="37" t="n"/>
      <c r="B843" s="36" t="n"/>
      <c r="C843" s="36"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c r="AA843" s="36" t="n"/>
      <c r="AB843" s="36" t="n"/>
      <c r="AC843" s="36" t="n"/>
      <c r="AD843" s="36" t="n"/>
    </row>
    <row r="844" ht="22.5" customHeight="1">
      <c r="A844" s="37" t="n"/>
      <c r="B844" s="36" t="n"/>
      <c r="C844" s="36"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c r="AA844" s="36" t="n"/>
      <c r="AB844" s="36" t="n"/>
      <c r="AC844" s="36" t="n"/>
      <c r="AD844" s="36" t="n"/>
    </row>
    <row r="845" ht="22.5" customHeight="1">
      <c r="A845" s="37" t="n"/>
      <c r="B845" s="36" t="n"/>
      <c r="C845" s="36"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c r="AA845" s="36" t="n"/>
      <c r="AB845" s="36" t="n"/>
      <c r="AC845" s="36" t="n"/>
      <c r="AD845" s="36" t="n"/>
    </row>
    <row r="846" ht="22.5" customHeight="1">
      <c r="A846" s="37" t="n"/>
      <c r="B846" s="36" t="n"/>
      <c r="C846" s="36"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c r="AA846" s="36" t="n"/>
      <c r="AB846" s="36" t="n"/>
      <c r="AC846" s="36" t="n"/>
      <c r="AD846" s="36" t="n"/>
    </row>
    <row r="847" ht="22.5" customHeight="1">
      <c r="A847" s="37" t="n"/>
      <c r="B847" s="36" t="n"/>
      <c r="C847" s="36"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c r="AA847" s="36" t="n"/>
      <c r="AB847" s="36" t="n"/>
      <c r="AC847" s="36" t="n"/>
      <c r="AD847" s="36" t="n"/>
    </row>
    <row r="848" ht="22.5" customHeight="1">
      <c r="A848" s="37" t="n"/>
      <c r="B848" s="36" t="n"/>
      <c r="C848" s="36"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c r="AA848" s="36" t="n"/>
      <c r="AB848" s="36" t="n"/>
      <c r="AC848" s="36" t="n"/>
      <c r="AD848" s="36" t="n"/>
    </row>
    <row r="849" ht="22.5" customHeight="1">
      <c r="A849" s="37" t="n"/>
      <c r="B849" s="36" t="n"/>
      <c r="C849" s="36"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c r="AA849" s="36" t="n"/>
      <c r="AB849" s="36" t="n"/>
      <c r="AC849" s="36" t="n"/>
      <c r="AD849" s="36" t="n"/>
    </row>
    <row r="850" ht="22.5" customHeight="1">
      <c r="A850" s="37" t="n"/>
      <c r="B850" s="36" t="n"/>
      <c r="C850" s="36"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c r="AA850" s="36" t="n"/>
      <c r="AB850" s="36" t="n"/>
      <c r="AC850" s="36" t="n"/>
      <c r="AD850" s="36" t="n"/>
    </row>
    <row r="851" ht="22.5" customHeight="1">
      <c r="A851" s="37" t="n"/>
      <c r="B851" s="36" t="n"/>
      <c r="C851" s="36"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c r="AA851" s="36" t="n"/>
      <c r="AB851" s="36" t="n"/>
      <c r="AC851" s="36" t="n"/>
      <c r="AD851" s="36" t="n"/>
    </row>
    <row r="852" ht="22.5" customHeight="1">
      <c r="A852" s="37" t="n"/>
      <c r="B852" s="36" t="n"/>
      <c r="C852" s="36"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c r="AA852" s="36" t="n"/>
      <c r="AB852" s="36" t="n"/>
      <c r="AC852" s="36" t="n"/>
      <c r="AD852" s="36" t="n"/>
    </row>
    <row r="853" ht="22.5" customHeight="1">
      <c r="A853" s="37" t="n"/>
      <c r="B853" s="36" t="n"/>
      <c r="C853" s="36"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c r="AA853" s="36" t="n"/>
      <c r="AB853" s="36" t="n"/>
      <c r="AC853" s="36" t="n"/>
      <c r="AD853" s="36" t="n"/>
    </row>
    <row r="854" ht="22.5" customHeight="1">
      <c r="A854" s="37" t="n"/>
      <c r="B854" s="36" t="n"/>
      <c r="C854" s="36"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c r="AA854" s="36" t="n"/>
      <c r="AB854" s="36" t="n"/>
      <c r="AC854" s="36" t="n"/>
      <c r="AD854" s="36" t="n"/>
    </row>
    <row r="855" ht="22.5" customHeight="1">
      <c r="A855" s="37" t="n"/>
      <c r="B855" s="36" t="n"/>
      <c r="C855" s="36"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c r="AA855" s="36" t="n"/>
      <c r="AB855" s="36" t="n"/>
      <c r="AC855" s="36" t="n"/>
      <c r="AD855" s="36" t="n"/>
    </row>
    <row r="856" ht="22.5" customHeight="1">
      <c r="A856" s="37" t="n"/>
      <c r="B856" s="36" t="n"/>
      <c r="C856" s="36"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c r="AA856" s="36" t="n"/>
      <c r="AB856" s="36" t="n"/>
      <c r="AC856" s="36" t="n"/>
      <c r="AD856" s="36" t="n"/>
    </row>
    <row r="857" ht="22.5" customHeight="1">
      <c r="A857" s="37" t="n"/>
      <c r="B857" s="36" t="n"/>
      <c r="C857" s="36"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c r="AA857" s="36" t="n"/>
      <c r="AB857" s="36" t="n"/>
      <c r="AC857" s="36" t="n"/>
      <c r="AD857" s="36" t="n"/>
    </row>
    <row r="858" ht="22.5" customHeight="1">
      <c r="A858" s="37" t="n"/>
      <c r="B858" s="36" t="n"/>
      <c r="C858" s="36"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c r="AA858" s="36" t="n"/>
      <c r="AB858" s="36" t="n"/>
      <c r="AC858" s="36" t="n"/>
      <c r="AD858" s="36" t="n"/>
    </row>
    <row r="859" ht="22.5" customHeight="1">
      <c r="A859" s="37" t="n"/>
      <c r="B859" s="36" t="n"/>
      <c r="C859" s="36"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c r="AA859" s="36" t="n"/>
      <c r="AB859" s="36" t="n"/>
      <c r="AC859" s="36" t="n"/>
      <c r="AD859" s="36" t="n"/>
    </row>
    <row r="860" ht="22.5" customHeight="1">
      <c r="A860" s="37" t="n"/>
      <c r="B860" s="36" t="n"/>
      <c r="C860" s="36"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c r="AA860" s="36" t="n"/>
      <c r="AB860" s="36" t="n"/>
      <c r="AC860" s="36" t="n"/>
      <c r="AD860" s="36" t="n"/>
    </row>
    <row r="861" ht="22.5" customHeight="1">
      <c r="A861" s="37" t="n"/>
      <c r="B861" s="36" t="n"/>
      <c r="C861" s="36"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c r="AA861" s="36" t="n"/>
      <c r="AB861" s="36" t="n"/>
      <c r="AC861" s="36" t="n"/>
      <c r="AD861" s="36" t="n"/>
    </row>
    <row r="862" ht="22.5" customHeight="1">
      <c r="A862" s="37" t="n"/>
      <c r="B862" s="36" t="n"/>
      <c r="C862" s="36"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c r="AA862" s="36" t="n"/>
      <c r="AB862" s="36" t="n"/>
      <c r="AC862" s="36" t="n"/>
      <c r="AD862" s="36" t="n"/>
    </row>
    <row r="863" ht="22.5" customHeight="1">
      <c r="A863" s="37" t="n"/>
      <c r="B863" s="36" t="n"/>
      <c r="C863" s="36"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c r="AA863" s="36" t="n"/>
      <c r="AB863" s="36" t="n"/>
      <c r="AC863" s="36" t="n"/>
      <c r="AD863" s="36" t="n"/>
    </row>
    <row r="864" ht="22.5" customHeight="1">
      <c r="A864" s="37" t="n"/>
      <c r="B864" s="36" t="n"/>
      <c r="C864" s="36"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c r="AA864" s="36" t="n"/>
      <c r="AB864" s="36" t="n"/>
      <c r="AC864" s="36" t="n"/>
      <c r="AD864" s="36" t="n"/>
    </row>
    <row r="865" ht="22.5" customHeight="1">
      <c r="A865" s="37" t="n"/>
      <c r="B865" s="36" t="n"/>
      <c r="C865" s="36"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c r="AA865" s="36" t="n"/>
      <c r="AB865" s="36" t="n"/>
      <c r="AC865" s="36" t="n"/>
      <c r="AD865" s="36" t="n"/>
    </row>
    <row r="866" ht="22.5" customHeight="1">
      <c r="A866" s="37" t="n"/>
      <c r="B866" s="36" t="n"/>
      <c r="C866" s="36"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c r="AA866" s="36" t="n"/>
      <c r="AB866" s="36" t="n"/>
      <c r="AC866" s="36" t="n"/>
      <c r="AD866" s="36" t="n"/>
    </row>
    <row r="867" ht="22.5" customHeight="1">
      <c r="A867" s="37" t="n"/>
      <c r="B867" s="36" t="n"/>
      <c r="C867" s="36"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c r="AA867" s="36" t="n"/>
      <c r="AB867" s="36" t="n"/>
      <c r="AC867" s="36" t="n"/>
      <c r="AD867" s="36" t="n"/>
    </row>
    <row r="868" ht="22.5" customHeight="1">
      <c r="A868" s="37" t="n"/>
      <c r="B868" s="36" t="n"/>
      <c r="C868" s="36"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c r="AA868" s="36" t="n"/>
      <c r="AB868" s="36" t="n"/>
      <c r="AC868" s="36" t="n"/>
      <c r="AD868" s="36" t="n"/>
    </row>
    <row r="869" ht="22.5" customHeight="1">
      <c r="A869" s="37" t="n"/>
      <c r="B869" s="36" t="n"/>
      <c r="C869" s="36"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c r="AA869" s="36" t="n"/>
      <c r="AB869" s="36" t="n"/>
      <c r="AC869" s="36" t="n"/>
      <c r="AD869" s="36" t="n"/>
    </row>
    <row r="870" ht="22.5" customHeight="1">
      <c r="A870" s="37" t="n"/>
      <c r="B870" s="36" t="n"/>
      <c r="C870" s="36"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c r="AA870" s="36" t="n"/>
      <c r="AB870" s="36" t="n"/>
      <c r="AC870" s="36" t="n"/>
      <c r="AD870" s="36" t="n"/>
    </row>
    <row r="871" ht="22.5" customHeight="1">
      <c r="A871" s="37" t="n"/>
      <c r="B871" s="36" t="n"/>
      <c r="C871" s="36"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c r="AA871" s="36" t="n"/>
      <c r="AB871" s="36" t="n"/>
      <c r="AC871" s="36" t="n"/>
      <c r="AD871" s="36" t="n"/>
    </row>
    <row r="872" ht="22.5" customHeight="1">
      <c r="A872" s="37" t="n"/>
      <c r="B872" s="36" t="n"/>
      <c r="C872" s="36"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c r="AA872" s="36" t="n"/>
      <c r="AB872" s="36" t="n"/>
      <c r="AC872" s="36" t="n"/>
      <c r="AD872" s="36" t="n"/>
    </row>
    <row r="873" ht="22.5" customHeight="1">
      <c r="A873" s="37" t="n"/>
      <c r="B873" s="36" t="n"/>
      <c r="C873" s="36"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c r="AA873" s="36" t="n"/>
      <c r="AB873" s="36" t="n"/>
      <c r="AC873" s="36" t="n"/>
      <c r="AD873" s="36" t="n"/>
    </row>
    <row r="874" ht="22.5" customHeight="1">
      <c r="A874" s="37" t="n"/>
      <c r="B874" s="36" t="n"/>
      <c r="C874" s="36"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c r="AA874" s="36" t="n"/>
      <c r="AB874" s="36" t="n"/>
      <c r="AC874" s="36" t="n"/>
      <c r="AD874" s="36" t="n"/>
    </row>
    <row r="875" ht="22.5" customHeight="1">
      <c r="A875" s="37" t="n"/>
      <c r="B875" s="36" t="n"/>
      <c r="C875" s="36"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c r="AA875" s="36" t="n"/>
      <c r="AB875" s="36" t="n"/>
      <c r="AC875" s="36" t="n"/>
      <c r="AD875" s="36" t="n"/>
    </row>
    <row r="876" ht="22.5" customHeight="1">
      <c r="A876" s="37" t="n"/>
      <c r="B876" s="36" t="n"/>
      <c r="C876" s="36"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c r="AA876" s="36" t="n"/>
      <c r="AB876" s="36" t="n"/>
      <c r="AC876" s="36" t="n"/>
      <c r="AD876" s="36" t="n"/>
    </row>
    <row r="877" ht="22.5" customHeight="1">
      <c r="A877" s="37" t="n"/>
      <c r="B877" s="36" t="n"/>
      <c r="C877" s="36"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c r="AA877" s="36" t="n"/>
      <c r="AB877" s="36" t="n"/>
      <c r="AC877" s="36" t="n"/>
      <c r="AD877" s="36" t="n"/>
    </row>
    <row r="878" ht="22.5" customHeight="1">
      <c r="A878" s="37" t="n"/>
      <c r="B878" s="36" t="n"/>
      <c r="C878" s="36"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c r="AA878" s="36" t="n"/>
      <c r="AB878" s="36" t="n"/>
      <c r="AC878" s="36" t="n"/>
      <c r="AD878" s="36" t="n"/>
    </row>
    <row r="879" ht="22.5" customHeight="1">
      <c r="A879" s="37" t="n"/>
      <c r="B879" s="36" t="n"/>
      <c r="C879" s="36"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c r="AA879" s="36" t="n"/>
      <c r="AB879" s="36" t="n"/>
      <c r="AC879" s="36" t="n"/>
      <c r="AD879" s="36" t="n"/>
    </row>
    <row r="880" ht="22.5" customHeight="1">
      <c r="A880" s="37" t="n"/>
      <c r="B880" s="36" t="n"/>
      <c r="C880" s="36"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c r="AA880" s="36" t="n"/>
      <c r="AB880" s="36" t="n"/>
      <c r="AC880" s="36" t="n"/>
      <c r="AD880" s="36" t="n"/>
    </row>
    <row r="881" ht="22.5" customHeight="1">
      <c r="A881" s="37" t="n"/>
      <c r="B881" s="36" t="n"/>
      <c r="C881" s="36"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c r="AA881" s="36" t="n"/>
      <c r="AB881" s="36" t="n"/>
      <c r="AC881" s="36" t="n"/>
      <c r="AD881" s="36" t="n"/>
    </row>
    <row r="882" ht="22.5" customHeight="1">
      <c r="A882" s="37" t="n"/>
      <c r="B882" s="36" t="n"/>
      <c r="C882" s="36"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c r="AA882" s="36" t="n"/>
      <c r="AB882" s="36" t="n"/>
      <c r="AC882" s="36" t="n"/>
      <c r="AD882" s="36" t="n"/>
    </row>
    <row r="883" ht="22.5" customHeight="1">
      <c r="A883" s="37" t="n"/>
      <c r="B883" s="36" t="n"/>
      <c r="C883" s="36"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c r="AA883" s="36" t="n"/>
      <c r="AB883" s="36" t="n"/>
      <c r="AC883" s="36" t="n"/>
      <c r="AD883" s="36" t="n"/>
    </row>
    <row r="884" ht="22.5" customHeight="1">
      <c r="A884" s="37" t="n"/>
      <c r="B884" s="36" t="n"/>
      <c r="C884" s="36"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c r="AA884" s="36" t="n"/>
      <c r="AB884" s="36" t="n"/>
      <c r="AC884" s="36" t="n"/>
      <c r="AD884" s="36" t="n"/>
    </row>
    <row r="885" ht="22.5" customHeight="1">
      <c r="A885" s="37" t="n"/>
      <c r="B885" s="36" t="n"/>
      <c r="C885" s="36"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c r="AA885" s="36" t="n"/>
      <c r="AB885" s="36" t="n"/>
      <c r="AC885" s="36" t="n"/>
      <c r="AD885" s="36" t="n"/>
    </row>
    <row r="886" ht="22.5" customHeight="1">
      <c r="A886" s="37" t="n"/>
      <c r="B886" s="36" t="n"/>
      <c r="C886" s="36"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c r="AA886" s="36" t="n"/>
      <c r="AB886" s="36" t="n"/>
      <c r="AC886" s="36" t="n"/>
      <c r="AD886" s="36" t="n"/>
    </row>
    <row r="887" ht="22.5" customHeight="1">
      <c r="A887" s="37" t="n"/>
      <c r="B887" s="36" t="n"/>
      <c r="C887" s="36"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c r="AA887" s="36" t="n"/>
      <c r="AB887" s="36" t="n"/>
      <c r="AC887" s="36" t="n"/>
      <c r="AD887" s="36" t="n"/>
    </row>
    <row r="888" ht="22.5" customHeight="1">
      <c r="A888" s="37" t="n"/>
      <c r="B888" s="36" t="n"/>
      <c r="C888" s="36"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c r="AA888" s="36" t="n"/>
      <c r="AB888" s="36" t="n"/>
      <c r="AC888" s="36" t="n"/>
      <c r="AD888" s="36" t="n"/>
    </row>
    <row r="889" ht="22.5" customHeight="1">
      <c r="A889" s="37" t="n"/>
      <c r="B889" s="36" t="n"/>
      <c r="C889" s="36"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c r="AA889" s="36" t="n"/>
      <c r="AB889" s="36" t="n"/>
      <c r="AC889" s="36" t="n"/>
      <c r="AD889" s="36" t="n"/>
    </row>
    <row r="890" ht="22.5" customHeight="1">
      <c r="A890" s="37" t="n"/>
      <c r="B890" s="36" t="n"/>
      <c r="C890" s="36"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c r="AA890" s="36" t="n"/>
      <c r="AB890" s="36" t="n"/>
      <c r="AC890" s="36" t="n"/>
      <c r="AD890" s="36" t="n"/>
    </row>
    <row r="891" ht="22.5" customHeight="1">
      <c r="A891" s="37" t="n"/>
      <c r="B891" s="36" t="n"/>
      <c r="C891" s="36"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c r="AA891" s="36" t="n"/>
      <c r="AB891" s="36" t="n"/>
      <c r="AC891" s="36" t="n"/>
      <c r="AD891" s="36" t="n"/>
    </row>
    <row r="892" ht="22.5" customHeight="1">
      <c r="A892" s="37" t="n"/>
      <c r="B892" s="36" t="n"/>
      <c r="C892" s="36"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c r="AA892" s="36" t="n"/>
      <c r="AB892" s="36" t="n"/>
      <c r="AC892" s="36" t="n"/>
      <c r="AD892" s="36" t="n"/>
    </row>
    <row r="893" ht="22.5" customHeight="1">
      <c r="A893" s="37" t="n"/>
      <c r="B893" s="36" t="n"/>
      <c r="C893" s="36"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c r="AA893" s="36" t="n"/>
      <c r="AB893" s="36" t="n"/>
      <c r="AC893" s="36" t="n"/>
      <c r="AD893" s="36" t="n"/>
    </row>
    <row r="894" ht="22.5" customHeight="1">
      <c r="A894" s="37" t="n"/>
      <c r="B894" s="36" t="n"/>
      <c r="C894" s="36"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c r="AA894" s="36" t="n"/>
      <c r="AB894" s="36" t="n"/>
      <c r="AC894" s="36" t="n"/>
      <c r="AD894" s="36" t="n"/>
    </row>
    <row r="895" ht="22.5" customHeight="1">
      <c r="A895" s="37" t="n"/>
      <c r="B895" s="36" t="n"/>
      <c r="C895" s="36"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c r="AA895" s="36" t="n"/>
      <c r="AB895" s="36" t="n"/>
      <c r="AC895" s="36" t="n"/>
      <c r="AD895" s="36" t="n"/>
    </row>
    <row r="896" ht="22.5" customHeight="1">
      <c r="A896" s="37" t="n"/>
      <c r="B896" s="36" t="n"/>
      <c r="C896" s="36"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c r="AA896" s="36" t="n"/>
      <c r="AB896" s="36" t="n"/>
      <c r="AC896" s="36" t="n"/>
      <c r="AD896" s="36" t="n"/>
    </row>
    <row r="897" ht="22.5" customHeight="1">
      <c r="A897" s="37" t="n"/>
      <c r="B897" s="36" t="n"/>
      <c r="C897" s="36"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c r="AA897" s="36" t="n"/>
      <c r="AB897" s="36" t="n"/>
      <c r="AC897" s="36" t="n"/>
      <c r="AD897" s="36" t="n"/>
    </row>
    <row r="898" ht="22.5" customHeight="1">
      <c r="A898" s="37" t="n"/>
      <c r="B898" s="36" t="n"/>
      <c r="C898" s="36"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c r="AA898" s="36" t="n"/>
      <c r="AB898" s="36" t="n"/>
      <c r="AC898" s="36" t="n"/>
      <c r="AD898" s="36" t="n"/>
    </row>
    <row r="899" ht="22.5" customHeight="1">
      <c r="A899" s="37" t="n"/>
      <c r="B899" s="36" t="n"/>
      <c r="C899" s="36"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c r="AA899" s="36" t="n"/>
      <c r="AB899" s="36" t="n"/>
      <c r="AC899" s="36" t="n"/>
      <c r="AD899" s="36" t="n"/>
    </row>
    <row r="900" ht="22.5" customHeight="1">
      <c r="A900" s="37" t="n"/>
      <c r="B900" s="36" t="n"/>
      <c r="C900" s="36"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c r="AA900" s="36" t="n"/>
      <c r="AB900" s="36" t="n"/>
      <c r="AC900" s="36" t="n"/>
      <c r="AD900" s="36" t="n"/>
    </row>
    <row r="901" ht="22.5" customHeight="1">
      <c r="A901" s="37" t="n"/>
      <c r="B901" s="36" t="n"/>
      <c r="C901" s="36"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c r="AA901" s="36" t="n"/>
      <c r="AB901" s="36" t="n"/>
      <c r="AC901" s="36" t="n"/>
      <c r="AD901" s="36" t="n"/>
    </row>
    <row r="902" ht="22.5" customHeight="1">
      <c r="A902" s="37" t="n"/>
      <c r="B902" s="36" t="n"/>
      <c r="C902" s="36"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c r="AA902" s="36" t="n"/>
      <c r="AB902" s="36" t="n"/>
      <c r="AC902" s="36" t="n"/>
      <c r="AD902" s="36" t="n"/>
    </row>
    <row r="903" ht="22.5" customHeight="1">
      <c r="A903" s="37" t="n"/>
      <c r="B903" s="36" t="n"/>
      <c r="C903" s="36"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c r="AA903" s="36" t="n"/>
      <c r="AB903" s="36" t="n"/>
      <c r="AC903" s="36" t="n"/>
      <c r="AD903" s="36" t="n"/>
    </row>
    <row r="904" ht="22.5" customHeight="1">
      <c r="A904" s="37" t="n"/>
      <c r="B904" s="36" t="n"/>
      <c r="C904" s="36"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c r="AA904" s="36" t="n"/>
      <c r="AB904" s="36" t="n"/>
      <c r="AC904" s="36" t="n"/>
      <c r="AD904" s="36" t="n"/>
    </row>
    <row r="905" ht="22.5" customHeight="1">
      <c r="A905" s="37" t="n"/>
      <c r="B905" s="36" t="n"/>
      <c r="C905" s="36"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c r="AA905" s="36" t="n"/>
      <c r="AB905" s="36" t="n"/>
      <c r="AC905" s="36" t="n"/>
      <c r="AD905" s="36" t="n"/>
    </row>
    <row r="906" ht="22.5" customHeight="1">
      <c r="A906" s="37" t="n"/>
      <c r="B906" s="36" t="n"/>
      <c r="C906" s="36"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c r="AA906" s="36" t="n"/>
      <c r="AB906" s="36" t="n"/>
      <c r="AC906" s="36" t="n"/>
      <c r="AD906" s="36" t="n"/>
    </row>
    <row r="907" ht="22.5" customHeight="1">
      <c r="A907" s="37" t="n"/>
      <c r="B907" s="36" t="n"/>
      <c r="C907" s="36"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c r="AA907" s="36" t="n"/>
      <c r="AB907" s="36" t="n"/>
      <c r="AC907" s="36" t="n"/>
      <c r="AD907" s="36" t="n"/>
    </row>
    <row r="908" ht="22.5" customHeight="1">
      <c r="A908" s="37" t="n"/>
      <c r="B908" s="36" t="n"/>
      <c r="C908" s="36"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c r="AA908" s="36" t="n"/>
      <c r="AB908" s="36" t="n"/>
      <c r="AC908" s="36" t="n"/>
      <c r="AD908" s="36" t="n"/>
    </row>
    <row r="909" ht="22.5" customHeight="1">
      <c r="A909" s="37" t="n"/>
      <c r="B909" s="36" t="n"/>
      <c r="C909" s="36"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c r="AA909" s="36" t="n"/>
      <c r="AB909" s="36" t="n"/>
      <c r="AC909" s="36" t="n"/>
      <c r="AD909" s="36" t="n"/>
    </row>
    <row r="910" ht="22.5" customHeight="1">
      <c r="A910" s="37" t="n"/>
      <c r="B910" s="36" t="n"/>
      <c r="C910" s="36"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c r="AA910" s="36" t="n"/>
      <c r="AB910" s="36" t="n"/>
      <c r="AC910" s="36" t="n"/>
      <c r="AD910" s="36" t="n"/>
    </row>
    <row r="911" ht="22.5" customHeight="1">
      <c r="A911" s="37" t="n"/>
      <c r="B911" s="36" t="n"/>
      <c r="C911" s="36"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c r="AA911" s="36" t="n"/>
      <c r="AB911" s="36" t="n"/>
      <c r="AC911" s="36" t="n"/>
      <c r="AD911" s="36" t="n"/>
    </row>
    <row r="912" ht="22.5" customHeight="1">
      <c r="A912" s="37" t="n"/>
      <c r="B912" s="36" t="n"/>
      <c r="C912" s="36"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c r="AA912" s="36" t="n"/>
      <c r="AB912" s="36" t="n"/>
      <c r="AC912" s="36" t="n"/>
      <c r="AD912" s="36" t="n"/>
    </row>
    <row r="913" ht="22.5" customHeight="1">
      <c r="A913" s="37" t="n"/>
      <c r="B913" s="36" t="n"/>
      <c r="C913" s="36"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c r="AA913" s="36" t="n"/>
      <c r="AB913" s="36" t="n"/>
      <c r="AC913" s="36" t="n"/>
      <c r="AD913" s="36" t="n"/>
    </row>
    <row r="914" ht="22.5" customHeight="1">
      <c r="A914" s="37" t="n"/>
      <c r="B914" s="36" t="n"/>
      <c r="C914" s="36"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c r="AA914" s="36" t="n"/>
      <c r="AB914" s="36" t="n"/>
      <c r="AC914" s="36" t="n"/>
      <c r="AD914" s="36" t="n"/>
    </row>
    <row r="915" ht="22.5" customHeight="1">
      <c r="A915" s="37" t="n"/>
      <c r="B915" s="36" t="n"/>
      <c r="C915" s="36"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c r="AA915" s="36" t="n"/>
      <c r="AB915" s="36" t="n"/>
      <c r="AC915" s="36" t="n"/>
      <c r="AD915" s="36" t="n"/>
    </row>
    <row r="916" ht="22.5" customHeight="1">
      <c r="A916" s="37" t="n"/>
      <c r="B916" s="36" t="n"/>
      <c r="C916" s="36"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c r="AA916" s="36" t="n"/>
      <c r="AB916" s="36" t="n"/>
      <c r="AC916" s="36" t="n"/>
      <c r="AD916" s="36" t="n"/>
    </row>
    <row r="917" ht="22.5" customHeight="1">
      <c r="A917" s="37" t="n"/>
      <c r="B917" s="36" t="n"/>
      <c r="C917" s="36"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c r="AA917" s="36" t="n"/>
      <c r="AB917" s="36" t="n"/>
      <c r="AC917" s="36" t="n"/>
      <c r="AD917" s="36" t="n"/>
    </row>
    <row r="918" ht="22.5" customHeight="1">
      <c r="A918" s="37" t="n"/>
      <c r="B918" s="36" t="n"/>
      <c r="C918" s="36"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c r="AA918" s="36" t="n"/>
      <c r="AB918" s="36" t="n"/>
      <c r="AC918" s="36" t="n"/>
      <c r="AD918" s="36" t="n"/>
    </row>
    <row r="919" ht="22.5" customHeight="1">
      <c r="A919" s="37" t="n"/>
      <c r="B919" s="36" t="n"/>
      <c r="C919" s="36"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c r="AA919" s="36" t="n"/>
      <c r="AB919" s="36" t="n"/>
      <c r="AC919" s="36" t="n"/>
      <c r="AD919" s="36" t="n"/>
    </row>
    <row r="920" ht="22.5" customHeight="1">
      <c r="A920" s="37" t="n"/>
      <c r="B920" s="36" t="n"/>
      <c r="C920" s="36"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c r="AA920" s="36" t="n"/>
      <c r="AB920" s="36" t="n"/>
      <c r="AC920" s="36" t="n"/>
      <c r="AD920" s="36" t="n"/>
    </row>
    <row r="921" ht="22.5" customHeight="1">
      <c r="A921" s="37" t="n"/>
      <c r="B921" s="36" t="n"/>
      <c r="C921" s="36"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c r="AA921" s="36" t="n"/>
      <c r="AB921" s="36" t="n"/>
      <c r="AC921" s="36" t="n"/>
      <c r="AD921" s="36" t="n"/>
    </row>
    <row r="922" ht="22.5" customHeight="1">
      <c r="A922" s="37" t="n"/>
      <c r="B922" s="36" t="n"/>
      <c r="C922" s="36"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c r="AA922" s="36" t="n"/>
      <c r="AB922" s="36" t="n"/>
      <c r="AC922" s="36" t="n"/>
      <c r="AD922" s="36" t="n"/>
    </row>
    <row r="923" ht="22.5" customHeight="1">
      <c r="A923" s="37" t="n"/>
      <c r="B923" s="36" t="n"/>
      <c r="C923" s="36"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c r="AA923" s="36" t="n"/>
      <c r="AB923" s="36" t="n"/>
      <c r="AC923" s="36" t="n"/>
      <c r="AD923" s="36" t="n"/>
    </row>
    <row r="924" ht="22.5" customHeight="1">
      <c r="A924" s="37" t="n"/>
      <c r="B924" s="36" t="n"/>
      <c r="C924" s="36"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c r="AA924" s="36" t="n"/>
      <c r="AB924" s="36" t="n"/>
      <c r="AC924" s="36" t="n"/>
      <c r="AD924" s="36" t="n"/>
    </row>
    <row r="925" ht="22.5" customHeight="1">
      <c r="A925" s="37" t="n"/>
      <c r="B925" s="36" t="n"/>
      <c r="C925" s="36"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c r="AA925" s="36" t="n"/>
      <c r="AB925" s="36" t="n"/>
      <c r="AC925" s="36" t="n"/>
      <c r="AD925" s="36" t="n"/>
    </row>
    <row r="926" ht="22.5" customHeight="1">
      <c r="A926" s="37" t="n"/>
      <c r="B926" s="36" t="n"/>
      <c r="C926" s="36"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c r="AA926" s="36" t="n"/>
      <c r="AB926" s="36" t="n"/>
      <c r="AC926" s="36" t="n"/>
      <c r="AD926" s="36" t="n"/>
    </row>
    <row r="927" ht="22.5" customHeight="1">
      <c r="A927" s="37" t="n"/>
      <c r="B927" s="36" t="n"/>
      <c r="C927" s="36"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c r="AA927" s="36" t="n"/>
      <c r="AB927" s="36" t="n"/>
      <c r="AC927" s="36" t="n"/>
      <c r="AD927" s="36" t="n"/>
    </row>
    <row r="928" ht="22.5" customHeight="1">
      <c r="A928" s="37" t="n"/>
      <c r="B928" s="36" t="n"/>
      <c r="C928" s="36"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c r="AA928" s="36" t="n"/>
      <c r="AB928" s="36" t="n"/>
      <c r="AC928" s="36" t="n"/>
      <c r="AD928" s="36" t="n"/>
    </row>
    <row r="929" ht="22.5" customHeight="1">
      <c r="A929" s="37" t="n"/>
      <c r="B929" s="36" t="n"/>
      <c r="C929" s="36"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c r="AA929" s="36" t="n"/>
      <c r="AB929" s="36" t="n"/>
      <c r="AC929" s="36" t="n"/>
      <c r="AD929" s="36" t="n"/>
    </row>
    <row r="930" ht="22.5" customHeight="1">
      <c r="A930" s="37" t="n"/>
      <c r="B930" s="36" t="n"/>
      <c r="C930" s="36"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c r="AA930" s="36" t="n"/>
      <c r="AB930" s="36" t="n"/>
      <c r="AC930" s="36" t="n"/>
      <c r="AD930" s="36" t="n"/>
    </row>
    <row r="931" ht="22.5" customHeight="1">
      <c r="A931" s="37" t="n"/>
      <c r="B931" s="36" t="n"/>
      <c r="C931" s="36"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c r="AA931" s="36" t="n"/>
      <c r="AB931" s="36" t="n"/>
      <c r="AC931" s="36" t="n"/>
      <c r="AD931" s="36" t="n"/>
    </row>
    <row r="932" ht="22.5" customHeight="1">
      <c r="A932" s="37" t="n"/>
      <c r="B932" s="36" t="n"/>
      <c r="C932" s="36"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c r="AA932" s="36" t="n"/>
      <c r="AB932" s="36" t="n"/>
      <c r="AC932" s="36" t="n"/>
      <c r="AD932" s="36" t="n"/>
    </row>
    <row r="933" ht="22.5" customHeight="1">
      <c r="A933" s="37" t="n"/>
      <c r="B933" s="36" t="n"/>
      <c r="C933" s="36"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c r="AA933" s="36" t="n"/>
      <c r="AB933" s="36" t="n"/>
      <c r="AC933" s="36" t="n"/>
      <c r="AD933" s="36" t="n"/>
    </row>
    <row r="934" ht="22.5" customHeight="1">
      <c r="A934" s="37" t="n"/>
      <c r="B934" s="36" t="n"/>
      <c r="C934" s="36"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c r="AA934" s="36" t="n"/>
      <c r="AB934" s="36" t="n"/>
      <c r="AC934" s="36" t="n"/>
      <c r="AD934" s="36" t="n"/>
    </row>
    <row r="935" ht="22.5" customHeight="1">
      <c r="A935" s="37" t="n"/>
      <c r="B935" s="36" t="n"/>
      <c r="C935" s="36"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c r="AA935" s="36" t="n"/>
      <c r="AB935" s="36" t="n"/>
      <c r="AC935" s="36" t="n"/>
      <c r="AD935" s="36" t="n"/>
    </row>
    <row r="936" ht="22.5" customHeight="1">
      <c r="A936" s="37" t="n"/>
      <c r="B936" s="36" t="n"/>
      <c r="C936" s="36"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c r="AA936" s="36" t="n"/>
      <c r="AB936" s="36" t="n"/>
      <c r="AC936" s="36" t="n"/>
      <c r="AD936" s="36" t="n"/>
    </row>
    <row r="937" ht="22.5" customHeight="1">
      <c r="A937" s="37" t="n"/>
      <c r="B937" s="36" t="n"/>
      <c r="C937" s="36"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c r="AA937" s="36" t="n"/>
      <c r="AB937" s="36" t="n"/>
      <c r="AC937" s="36" t="n"/>
      <c r="AD937" s="36" t="n"/>
    </row>
    <row r="938" ht="22.5" customHeight="1">
      <c r="A938" s="37" t="n"/>
      <c r="B938" s="36" t="n"/>
      <c r="C938" s="36"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c r="AA938" s="36" t="n"/>
      <c r="AB938" s="36" t="n"/>
      <c r="AC938" s="36" t="n"/>
      <c r="AD938" s="36" t="n"/>
    </row>
    <row r="939" ht="22.5" customHeight="1">
      <c r="A939" s="37" t="n"/>
      <c r="B939" s="36" t="n"/>
      <c r="C939" s="36"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c r="AA939" s="36" t="n"/>
      <c r="AB939" s="36" t="n"/>
      <c r="AC939" s="36" t="n"/>
      <c r="AD939" s="36" t="n"/>
    </row>
    <row r="940" ht="22.5" customHeight="1">
      <c r="A940" s="37" t="n"/>
      <c r="B940" s="36" t="n"/>
      <c r="C940" s="36"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c r="AA940" s="36" t="n"/>
      <c r="AB940" s="36" t="n"/>
      <c r="AC940" s="36" t="n"/>
      <c r="AD940" s="36" t="n"/>
    </row>
    <row r="941" ht="22.5" customHeight="1">
      <c r="A941" s="37" t="n"/>
      <c r="B941" s="36" t="n"/>
      <c r="C941" s="36"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c r="AA941" s="36" t="n"/>
      <c r="AB941" s="36" t="n"/>
      <c r="AC941" s="36" t="n"/>
      <c r="AD941" s="36" t="n"/>
    </row>
    <row r="942" ht="22.5" customHeight="1">
      <c r="A942" s="37" t="n"/>
      <c r="B942" s="36" t="n"/>
      <c r="C942" s="36"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c r="AA942" s="36" t="n"/>
      <c r="AB942" s="36" t="n"/>
      <c r="AC942" s="36" t="n"/>
      <c r="AD942" s="36" t="n"/>
    </row>
    <row r="943" ht="22.5" customHeight="1">
      <c r="A943" s="37" t="n"/>
      <c r="B943" s="36" t="n"/>
      <c r="C943" s="36"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c r="AA943" s="36" t="n"/>
      <c r="AB943" s="36" t="n"/>
      <c r="AC943" s="36" t="n"/>
      <c r="AD943" s="36" t="n"/>
    </row>
    <row r="944" ht="22.5" customHeight="1">
      <c r="A944" s="37" t="n"/>
      <c r="B944" s="36" t="n"/>
      <c r="C944" s="36"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c r="AA944" s="36" t="n"/>
      <c r="AB944" s="36" t="n"/>
      <c r="AC944" s="36" t="n"/>
      <c r="AD944" s="36" t="n"/>
    </row>
    <row r="945" ht="22.5" customHeight="1">
      <c r="A945" s="37" t="n"/>
      <c r="B945" s="36" t="n"/>
      <c r="C945" s="36"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c r="AA945" s="36" t="n"/>
      <c r="AB945" s="36" t="n"/>
      <c r="AC945" s="36" t="n"/>
      <c r="AD945" s="36" t="n"/>
    </row>
    <row r="946" ht="22.5" customHeight="1">
      <c r="A946" s="37" t="n"/>
      <c r="B946" s="36" t="n"/>
      <c r="C946" s="36"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c r="AA946" s="36" t="n"/>
      <c r="AB946" s="36" t="n"/>
      <c r="AC946" s="36" t="n"/>
      <c r="AD946" s="36" t="n"/>
    </row>
    <row r="947" ht="22.5" customHeight="1">
      <c r="A947" s="37" t="n"/>
      <c r="B947" s="36" t="n"/>
      <c r="C947" s="36"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c r="AA947" s="36" t="n"/>
      <c r="AB947" s="36" t="n"/>
      <c r="AC947" s="36" t="n"/>
      <c r="AD947" s="36" t="n"/>
    </row>
    <row r="948" ht="22.5" customHeight="1">
      <c r="A948" s="37" t="n"/>
      <c r="B948" s="36" t="n"/>
      <c r="C948" s="36"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c r="AA948" s="36" t="n"/>
      <c r="AB948" s="36" t="n"/>
      <c r="AC948" s="36" t="n"/>
      <c r="AD948" s="36" t="n"/>
    </row>
    <row r="949" ht="22.5" customHeight="1">
      <c r="A949" s="37" t="n"/>
      <c r="B949" s="36" t="n"/>
      <c r="C949" s="36"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c r="AA949" s="36" t="n"/>
      <c r="AB949" s="36" t="n"/>
      <c r="AC949" s="36" t="n"/>
      <c r="AD949" s="36" t="n"/>
    </row>
    <row r="950" ht="22.5" customHeight="1">
      <c r="A950" s="37" t="n"/>
      <c r="B950" s="36" t="n"/>
      <c r="C950" s="36"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c r="AA950" s="36" t="n"/>
      <c r="AB950" s="36" t="n"/>
      <c r="AC950" s="36" t="n"/>
      <c r="AD950" s="36" t="n"/>
    </row>
    <row r="951" ht="22.5" customHeight="1">
      <c r="A951" s="37" t="n"/>
      <c r="B951" s="36" t="n"/>
      <c r="C951" s="36"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c r="AA951" s="36" t="n"/>
      <c r="AB951" s="36" t="n"/>
      <c r="AC951" s="36" t="n"/>
      <c r="AD951" s="36" t="n"/>
    </row>
    <row r="952" ht="22.5" customHeight="1">
      <c r="A952" s="37" t="n"/>
      <c r="B952" s="36" t="n"/>
      <c r="C952" s="36"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c r="AA952" s="36" t="n"/>
      <c r="AB952" s="36" t="n"/>
      <c r="AC952" s="36" t="n"/>
      <c r="AD952" s="36" t="n"/>
    </row>
    <row r="953" ht="22.5" customHeight="1">
      <c r="A953" s="37" t="n"/>
      <c r="B953" s="36" t="n"/>
      <c r="C953" s="36"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c r="AA953" s="36" t="n"/>
      <c r="AB953" s="36" t="n"/>
      <c r="AC953" s="36" t="n"/>
      <c r="AD953" s="36" t="n"/>
    </row>
    <row r="954" ht="22.5" customHeight="1">
      <c r="A954" s="37" t="n"/>
      <c r="B954" s="36" t="n"/>
      <c r="C954" s="36"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c r="AA954" s="36" t="n"/>
      <c r="AB954" s="36" t="n"/>
      <c r="AC954" s="36" t="n"/>
      <c r="AD954" s="36" t="n"/>
    </row>
    <row r="955" ht="22.5" customHeight="1">
      <c r="A955" s="37" t="n"/>
      <c r="B955" s="36" t="n"/>
      <c r="C955" s="36"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c r="AA955" s="36" t="n"/>
      <c r="AB955" s="36" t="n"/>
      <c r="AC955" s="36" t="n"/>
      <c r="AD955" s="36" t="n"/>
    </row>
    <row r="956" ht="22.5" customHeight="1">
      <c r="A956" s="37" t="n"/>
      <c r="B956" s="36" t="n"/>
      <c r="C956" s="36"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c r="AA956" s="36" t="n"/>
      <c r="AB956" s="36" t="n"/>
      <c r="AC956" s="36" t="n"/>
      <c r="AD956" s="36" t="n"/>
    </row>
    <row r="957" ht="22.5" customHeight="1">
      <c r="A957" s="37" t="n"/>
      <c r="B957" s="36" t="n"/>
      <c r="C957" s="36"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c r="AA957" s="36" t="n"/>
      <c r="AB957" s="36" t="n"/>
      <c r="AC957" s="36" t="n"/>
      <c r="AD957" s="36" t="n"/>
    </row>
    <row r="958" ht="22.5" customHeight="1">
      <c r="A958" s="37" t="n"/>
      <c r="B958" s="36" t="n"/>
      <c r="C958" s="36"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c r="AA958" s="36" t="n"/>
      <c r="AB958" s="36" t="n"/>
      <c r="AC958" s="36" t="n"/>
      <c r="AD958" s="36" t="n"/>
    </row>
    <row r="959" ht="22.5" customHeight="1">
      <c r="A959" s="37" t="n"/>
      <c r="B959" s="36" t="n"/>
      <c r="C959" s="36"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c r="AA959" s="36" t="n"/>
      <c r="AB959" s="36" t="n"/>
      <c r="AC959" s="36" t="n"/>
      <c r="AD959" s="36" t="n"/>
    </row>
    <row r="960" ht="22.5" customHeight="1">
      <c r="A960" s="37" t="n"/>
      <c r="B960" s="36" t="n"/>
      <c r="C960" s="36"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c r="AA960" s="36" t="n"/>
      <c r="AB960" s="36" t="n"/>
      <c r="AC960" s="36" t="n"/>
      <c r="AD960" s="36" t="n"/>
    </row>
    <row r="961" ht="22.5" customHeight="1">
      <c r="A961" s="37" t="n"/>
      <c r="B961" s="36" t="n"/>
      <c r="C961" s="36"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c r="AA961" s="36" t="n"/>
      <c r="AB961" s="36" t="n"/>
      <c r="AC961" s="36" t="n"/>
      <c r="AD961" s="36" t="n"/>
    </row>
    <row r="962" ht="22.5" customHeight="1">
      <c r="A962" s="37" t="n"/>
      <c r="B962" s="36" t="n"/>
      <c r="C962" s="36"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c r="AA962" s="36" t="n"/>
      <c r="AB962" s="36" t="n"/>
      <c r="AC962" s="36" t="n"/>
      <c r="AD962" s="36" t="n"/>
    </row>
    <row r="963" ht="22.5" customHeight="1">
      <c r="A963" s="37" t="n"/>
      <c r="B963" s="36" t="n"/>
      <c r="C963" s="36"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c r="AA963" s="36" t="n"/>
      <c r="AB963" s="36" t="n"/>
      <c r="AC963" s="36" t="n"/>
      <c r="AD963" s="36" t="n"/>
    </row>
    <row r="964" ht="22.5" customHeight="1">
      <c r="A964" s="37" t="n"/>
      <c r="B964" s="36" t="n"/>
      <c r="C964" s="36"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c r="AA964" s="36" t="n"/>
      <c r="AB964" s="36" t="n"/>
      <c r="AC964" s="36" t="n"/>
      <c r="AD964" s="36" t="n"/>
    </row>
    <row r="965" ht="22.5" customHeight="1">
      <c r="A965" s="37" t="n"/>
      <c r="B965" s="36" t="n"/>
      <c r="C965" s="36"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c r="AA965" s="36" t="n"/>
      <c r="AB965" s="36" t="n"/>
      <c r="AC965" s="36" t="n"/>
      <c r="AD965" s="36" t="n"/>
    </row>
    <row r="966" ht="22.5" customHeight="1">
      <c r="A966" s="37" t="n"/>
      <c r="B966" s="36" t="n"/>
      <c r="C966" s="36"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c r="AA966" s="36" t="n"/>
      <c r="AB966" s="36" t="n"/>
      <c r="AC966" s="36" t="n"/>
      <c r="AD966" s="36" t="n"/>
    </row>
    <row r="967" ht="22.5" customHeight="1">
      <c r="A967" s="37" t="n"/>
      <c r="B967" s="36" t="n"/>
      <c r="C967" s="36"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c r="AA967" s="36" t="n"/>
      <c r="AB967" s="36" t="n"/>
      <c r="AC967" s="36" t="n"/>
      <c r="AD967" s="36" t="n"/>
    </row>
    <row r="968" ht="22.5" customHeight="1">
      <c r="A968" s="37" t="n"/>
      <c r="B968" s="36" t="n"/>
      <c r="C968" s="36"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c r="AA968" s="36" t="n"/>
      <c r="AB968" s="36" t="n"/>
      <c r="AC968" s="36" t="n"/>
      <c r="AD968" s="36" t="n"/>
    </row>
    <row r="969" ht="22.5" customHeight="1">
      <c r="A969" s="37" t="n"/>
      <c r="B969" s="36" t="n"/>
      <c r="C969" s="36"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c r="AA969" s="36" t="n"/>
      <c r="AB969" s="36" t="n"/>
      <c r="AC969" s="36" t="n"/>
      <c r="AD969" s="36" t="n"/>
    </row>
    <row r="970" ht="22.5" customHeight="1">
      <c r="A970" s="37" t="n"/>
      <c r="B970" s="36" t="n"/>
      <c r="C970" s="36"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c r="AA970" s="36" t="n"/>
      <c r="AB970" s="36" t="n"/>
      <c r="AC970" s="36" t="n"/>
      <c r="AD970" s="36" t="n"/>
    </row>
    <row r="971" ht="22.5" customHeight="1">
      <c r="A971" s="37" t="n"/>
      <c r="B971" s="36" t="n"/>
      <c r="C971" s="36"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c r="AA971" s="36" t="n"/>
      <c r="AB971" s="36" t="n"/>
      <c r="AC971" s="36" t="n"/>
      <c r="AD971" s="36" t="n"/>
    </row>
    <row r="972" ht="22.5" customHeight="1">
      <c r="A972" s="37" t="n"/>
      <c r="B972" s="36" t="n"/>
      <c r="C972" s="36"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c r="AA972" s="36" t="n"/>
      <c r="AB972" s="36" t="n"/>
      <c r="AC972" s="36" t="n"/>
      <c r="AD972" s="36" t="n"/>
    </row>
    <row r="973" ht="22.5" customHeight="1">
      <c r="A973" s="37" t="n"/>
      <c r="B973" s="36" t="n"/>
      <c r="C973" s="36"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c r="AA973" s="36" t="n"/>
      <c r="AB973" s="36" t="n"/>
      <c r="AC973" s="36" t="n"/>
      <c r="AD973" s="36" t="n"/>
    </row>
    <row r="974" ht="22.5" customHeight="1">
      <c r="A974" s="37" t="n"/>
      <c r="B974" s="36" t="n"/>
      <c r="C974" s="36"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c r="AA974" s="36" t="n"/>
      <c r="AB974" s="36" t="n"/>
      <c r="AC974" s="36" t="n"/>
      <c r="AD974" s="36" t="n"/>
    </row>
    <row r="975" ht="22.5" customHeight="1">
      <c r="A975" s="37" t="n"/>
      <c r="B975" s="36" t="n"/>
      <c r="C975" s="36"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c r="AA975" s="36" t="n"/>
      <c r="AB975" s="36" t="n"/>
      <c r="AC975" s="36" t="n"/>
      <c r="AD975" s="36" t="n"/>
    </row>
    <row r="976" ht="22.5" customHeight="1">
      <c r="A976" s="37" t="n"/>
      <c r="B976" s="36" t="n"/>
      <c r="C976" s="36"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c r="AA976" s="36" t="n"/>
      <c r="AB976" s="36" t="n"/>
      <c r="AC976" s="36" t="n"/>
      <c r="AD976" s="36" t="n"/>
    </row>
    <row r="977" ht="22.5" customHeight="1">
      <c r="A977" s="37" t="n"/>
      <c r="B977" s="36" t="n"/>
      <c r="C977" s="36"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c r="AA977" s="36" t="n"/>
      <c r="AB977" s="36" t="n"/>
      <c r="AC977" s="36" t="n"/>
      <c r="AD977" s="36" t="n"/>
    </row>
    <row r="978" ht="22.5" customHeight="1">
      <c r="A978" s="37" t="n"/>
      <c r="B978" s="36" t="n"/>
      <c r="C978" s="36"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c r="AA978" s="36" t="n"/>
      <c r="AB978" s="36" t="n"/>
      <c r="AC978" s="36" t="n"/>
      <c r="AD978" s="36" t="n"/>
    </row>
    <row r="979" ht="22.5" customHeight="1">
      <c r="A979" s="37" t="n"/>
      <c r="B979" s="36" t="n"/>
      <c r="C979" s="36"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c r="AA979" s="36" t="n"/>
      <c r="AB979" s="36" t="n"/>
      <c r="AC979" s="36" t="n"/>
      <c r="AD979" s="36" t="n"/>
    </row>
    <row r="980" ht="22.5" customHeight="1">
      <c r="A980" s="37" t="n"/>
      <c r="B980" s="36" t="n"/>
      <c r="C980" s="36"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c r="AA980" s="36" t="n"/>
      <c r="AB980" s="36" t="n"/>
      <c r="AC980" s="36" t="n"/>
      <c r="AD980" s="36" t="n"/>
    </row>
    <row r="981" ht="22.5" customHeight="1">
      <c r="A981" s="37" t="n"/>
      <c r="B981" s="36" t="n"/>
      <c r="C981" s="36"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c r="AA981" s="36" t="n"/>
      <c r="AB981" s="36" t="n"/>
      <c r="AC981" s="36" t="n"/>
      <c r="AD981" s="36" t="n"/>
    </row>
    <row r="982" ht="22.5" customHeight="1">
      <c r="A982" s="37" t="n"/>
      <c r="B982" s="36" t="n"/>
      <c r="C982" s="36"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c r="AA982" s="36" t="n"/>
      <c r="AB982" s="36" t="n"/>
      <c r="AC982" s="36" t="n"/>
      <c r="AD982" s="36" t="n"/>
    </row>
    <row r="983" ht="22.5" customHeight="1">
      <c r="A983" s="37" t="n"/>
      <c r="B983" s="36" t="n"/>
      <c r="C983" s="36"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c r="AA983" s="36" t="n"/>
      <c r="AB983" s="36" t="n"/>
      <c r="AC983" s="36" t="n"/>
      <c r="AD983" s="36" t="n"/>
    </row>
    <row r="984" ht="22.5" customHeight="1">
      <c r="A984" s="37" t="n"/>
      <c r="B984" s="36" t="n"/>
      <c r="C984" s="36"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c r="AA984" s="36" t="n"/>
      <c r="AB984" s="36" t="n"/>
      <c r="AC984" s="36" t="n"/>
      <c r="AD984" s="36" t="n"/>
    </row>
    <row r="985" ht="22.5" customHeight="1">
      <c r="A985" s="37" t="n"/>
      <c r="B985" s="36" t="n"/>
      <c r="C985" s="36"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c r="AA985" s="36" t="n"/>
      <c r="AB985" s="36" t="n"/>
      <c r="AC985" s="36" t="n"/>
      <c r="AD985" s="36" t="n"/>
    </row>
    <row r="986" ht="22.5" customHeight="1">
      <c r="A986" s="37" t="n"/>
      <c r="B986" s="36" t="n"/>
      <c r="C986" s="36"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c r="AA986" s="36" t="n"/>
      <c r="AB986" s="36" t="n"/>
      <c r="AC986" s="36" t="n"/>
      <c r="AD986" s="36" t="n"/>
    </row>
    <row r="987" ht="22.5" customHeight="1">
      <c r="A987" s="37" t="n"/>
      <c r="B987" s="36" t="n"/>
      <c r="C987" s="36"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c r="AA987" s="36" t="n"/>
      <c r="AB987" s="36" t="n"/>
      <c r="AC987" s="36" t="n"/>
      <c r="AD987" s="36" t="n"/>
    </row>
    <row r="988" ht="22.5" customHeight="1">
      <c r="A988" s="37" t="n"/>
      <c r="B988" s="36" t="n"/>
      <c r="C988" s="36"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c r="AA988" s="36" t="n"/>
      <c r="AB988" s="36" t="n"/>
      <c r="AC988" s="36" t="n"/>
      <c r="AD988" s="36" t="n"/>
    </row>
    <row r="989" ht="22.5" customHeight="1">
      <c r="A989" s="37" t="n"/>
      <c r="B989" s="36" t="n"/>
      <c r="C989" s="36"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c r="AA989" s="36" t="n"/>
      <c r="AB989" s="36" t="n"/>
      <c r="AC989" s="36" t="n"/>
      <c r="AD989" s="36" t="n"/>
    </row>
    <row r="990" ht="22.5" customHeight="1">
      <c r="A990" s="37" t="n"/>
      <c r="B990" s="36" t="n"/>
      <c r="C990" s="36"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c r="AA990" s="36" t="n"/>
      <c r="AB990" s="36" t="n"/>
      <c r="AC990" s="36" t="n"/>
      <c r="AD990" s="36" t="n"/>
    </row>
    <row r="991" ht="22.5" customHeight="1">
      <c r="A991" s="37" t="n"/>
      <c r="B991" s="36" t="n"/>
      <c r="C991" s="36"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c r="AA991" s="36" t="n"/>
      <c r="AB991" s="36" t="n"/>
      <c r="AC991" s="36" t="n"/>
      <c r="AD991" s="36" t="n"/>
    </row>
    <row r="992" ht="22.5" customHeight="1">
      <c r="A992" s="37" t="n"/>
      <c r="B992" s="36" t="n"/>
      <c r="C992" s="36"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c r="AA992" s="36" t="n"/>
      <c r="AB992" s="36" t="n"/>
      <c r="AC992" s="36" t="n"/>
      <c r="AD992" s="36" t="n"/>
    </row>
    <row r="993" ht="22.5" customHeight="1">
      <c r="A993" s="37" t="n"/>
      <c r="B993" s="36" t="n"/>
      <c r="C993" s="36"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c r="AA993" s="36" t="n"/>
      <c r="AB993" s="36" t="n"/>
      <c r="AC993" s="36" t="n"/>
      <c r="AD993" s="36" t="n"/>
    </row>
    <row r="994" ht="22.5" customHeight="1">
      <c r="A994" s="37" t="n"/>
      <c r="B994" s="36" t="n"/>
      <c r="C994" s="36"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c r="AA994" s="36" t="n"/>
      <c r="AB994" s="36" t="n"/>
      <c r="AC994" s="36" t="n"/>
      <c r="AD994" s="36" t="n"/>
    </row>
    <row r="995" ht="22.5" customHeight="1">
      <c r="A995" s="37" t="n"/>
      <c r="B995" s="36" t="n"/>
      <c r="C995" s="36"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c r="AA995" s="36" t="n"/>
      <c r="AB995" s="36" t="n"/>
      <c r="AC995" s="36" t="n"/>
      <c r="AD995" s="36" t="n"/>
    </row>
    <row r="996" ht="22.5" customHeight="1">
      <c r="A996" s="37" t="n"/>
      <c r="B996" s="36" t="n"/>
      <c r="C996" s="36"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c r="AA996" s="36" t="n"/>
      <c r="AB996" s="36" t="n"/>
      <c r="AC996" s="36" t="n"/>
      <c r="AD996" s="36" t="n"/>
    </row>
    <row r="997" ht="22.5" customHeight="1">
      <c r="A997" s="37" t="n"/>
      <c r="B997" s="36" t="n"/>
      <c r="C997" s="36"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c r="AA997" s="36" t="n"/>
      <c r="AB997" s="36" t="n"/>
      <c r="AC997" s="36" t="n"/>
      <c r="AD997" s="36" t="n"/>
    </row>
    <row r="998" ht="22.5" customHeight="1">
      <c r="A998" s="37" t="n"/>
      <c r="B998" s="36" t="n"/>
      <c r="C998" s="36"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c r="AA998" s="36" t="n"/>
      <c r="AB998" s="36" t="n"/>
      <c r="AC998" s="36" t="n"/>
      <c r="AD998" s="36" t="n"/>
    </row>
    <row r="999" ht="22.5" customHeight="1">
      <c r="A999" s="37" t="n"/>
      <c r="B999" s="36" t="n"/>
      <c r="C999" s="36"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c r="AA999" s="36" t="n"/>
      <c r="AB999" s="36" t="n"/>
      <c r="AC999" s="36" t="n"/>
      <c r="AD999" s="36" t="n"/>
    </row>
    <row r="1000" ht="22.5" customHeight="1">
      <c r="A1000" s="37" t="n"/>
      <c r="B1000" s="36" t="n"/>
      <c r="C1000" s="36"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c r="AA1000" s="36" t="n"/>
      <c r="AB1000" s="36" t="n"/>
      <c r="AC1000" s="36" t="n"/>
      <c r="AD1000" s="36" t="n"/>
    </row>
    <row r="1001" ht="22.5" customHeight="1">
      <c r="A1001" s="37" t="n"/>
      <c r="B1001" s="36" t="n"/>
      <c r="C1001" s="36" t="n"/>
      <c r="D1001" s="36" t="n"/>
      <c r="E1001" s="36" t="n"/>
      <c r="F1001" s="36" t="n"/>
      <c r="G1001" s="36" t="n"/>
      <c r="H1001" s="36" t="n"/>
      <c r="I1001" s="36" t="n"/>
      <c r="J1001" s="36" t="n"/>
      <c r="K1001" s="36" t="n"/>
      <c r="L1001" s="36" t="n"/>
      <c r="M1001" s="36" t="n"/>
      <c r="N1001" s="36" t="n"/>
      <c r="O1001" s="36" t="n"/>
      <c r="P1001" s="36" t="n"/>
      <c r="Q1001" s="36" t="n"/>
      <c r="R1001" s="36" t="n"/>
      <c r="S1001" s="36" t="n"/>
      <c r="T1001" s="36" t="n"/>
      <c r="U1001" s="36" t="n"/>
      <c r="V1001" s="36" t="n"/>
      <c r="W1001" s="36" t="n"/>
      <c r="X1001" s="36" t="n"/>
      <c r="Y1001" s="36" t="n"/>
      <c r="Z1001" s="36" t="n"/>
      <c r="AA1001" s="36" t="n"/>
      <c r="AB1001" s="36" t="n"/>
      <c r="AC1001" s="36" t="n"/>
      <c r="AD1001" s="36" t="n"/>
    </row>
    <row r="1002" ht="22.5" customHeight="1">
      <c r="A1002" s="37" t="n"/>
      <c r="B1002" s="36" t="n"/>
      <c r="C1002" s="36" t="n"/>
      <c r="D1002" s="36" t="n"/>
      <c r="E1002" s="36" t="n"/>
      <c r="F1002" s="36" t="n"/>
      <c r="G1002" s="36" t="n"/>
      <c r="H1002" s="36" t="n"/>
      <c r="I1002" s="36" t="n"/>
      <c r="J1002" s="36" t="n"/>
      <c r="K1002" s="36" t="n"/>
      <c r="L1002" s="36" t="n"/>
      <c r="M1002" s="36" t="n"/>
      <c r="N1002" s="36" t="n"/>
      <c r="O1002" s="36" t="n"/>
      <c r="P1002" s="36" t="n"/>
      <c r="Q1002" s="36" t="n"/>
      <c r="R1002" s="36" t="n"/>
      <c r="S1002" s="36" t="n"/>
      <c r="T1002" s="36" t="n"/>
      <c r="U1002" s="36" t="n"/>
      <c r="V1002" s="36" t="n"/>
      <c r="W1002" s="36" t="n"/>
      <c r="X1002" s="36" t="n"/>
      <c r="Y1002" s="36" t="n"/>
      <c r="Z1002" s="36" t="n"/>
      <c r="AA1002" s="36" t="n"/>
      <c r="AB1002" s="36" t="n"/>
      <c r="AC1002" s="36" t="n"/>
      <c r="AD1002" s="36" t="n"/>
    </row>
    <row r="1003" ht="22.5" customHeight="1">
      <c r="A1003" s="37" t="n"/>
      <c r="B1003" s="36" t="n"/>
      <c r="C1003" s="36" t="n"/>
      <c r="D1003" s="36" t="n"/>
      <c r="E1003" s="36" t="n"/>
      <c r="F1003" s="36" t="n"/>
      <c r="G1003" s="36" t="n"/>
      <c r="H1003" s="36" t="n"/>
      <c r="I1003" s="36" t="n"/>
      <c r="J1003" s="36" t="n"/>
      <c r="K1003" s="36" t="n"/>
      <c r="L1003" s="36" t="n"/>
      <c r="M1003" s="36" t="n"/>
      <c r="N1003" s="36" t="n"/>
      <c r="O1003" s="36" t="n"/>
      <c r="P1003" s="36" t="n"/>
      <c r="Q1003" s="36" t="n"/>
      <c r="R1003" s="36" t="n"/>
      <c r="S1003" s="36" t="n"/>
      <c r="T1003" s="36" t="n"/>
      <c r="U1003" s="36" t="n"/>
      <c r="V1003" s="36" t="n"/>
      <c r="W1003" s="36" t="n"/>
      <c r="X1003" s="36" t="n"/>
      <c r="Y1003" s="36" t="n"/>
      <c r="Z1003" s="36" t="n"/>
      <c r="AA1003" s="36" t="n"/>
      <c r="AB1003" s="36" t="n"/>
      <c r="AC1003" s="36" t="n"/>
      <c r="AD1003" s="36" t="n"/>
    </row>
    <row r="1004" ht="22.5" customHeight="1">
      <c r="A1004" s="37" t="n"/>
      <c r="B1004" s="36" t="n"/>
      <c r="C1004" s="36" t="n"/>
      <c r="D1004" s="36" t="n"/>
      <c r="E1004" s="36" t="n"/>
      <c r="F1004" s="36" t="n"/>
      <c r="G1004" s="36" t="n"/>
      <c r="H1004" s="36" t="n"/>
      <c r="I1004" s="36" t="n"/>
      <c r="J1004" s="36" t="n"/>
      <c r="K1004" s="36" t="n"/>
      <c r="L1004" s="36" t="n"/>
      <c r="M1004" s="36" t="n"/>
      <c r="N1004" s="36" t="n"/>
      <c r="O1004" s="36" t="n"/>
      <c r="P1004" s="36" t="n"/>
      <c r="Q1004" s="36" t="n"/>
      <c r="R1004" s="36" t="n"/>
      <c r="S1004" s="36" t="n"/>
      <c r="T1004" s="36" t="n"/>
      <c r="U1004" s="36" t="n"/>
      <c r="V1004" s="36" t="n"/>
      <c r="W1004" s="36" t="n"/>
      <c r="X1004" s="36" t="n"/>
      <c r="Y1004" s="36" t="n"/>
      <c r="Z1004" s="36" t="n"/>
      <c r="AA1004" s="36" t="n"/>
      <c r="AB1004" s="36" t="n"/>
      <c r="AC1004" s="36" t="n"/>
      <c r="AD1004" s="36" t="n"/>
    </row>
    <row r="1005" ht="22.5" customHeight="1">
      <c r="A1005" s="37" t="n"/>
      <c r="B1005" s="36" t="n"/>
      <c r="C1005" s="36" t="n"/>
      <c r="D1005" s="36" t="n"/>
      <c r="E1005" s="36" t="n"/>
      <c r="F1005" s="36" t="n"/>
      <c r="G1005" s="36" t="n"/>
      <c r="H1005" s="36" t="n"/>
      <c r="I1005" s="36" t="n"/>
      <c r="J1005" s="36" t="n"/>
      <c r="K1005" s="36" t="n"/>
      <c r="L1005" s="36" t="n"/>
      <c r="M1005" s="36" t="n"/>
      <c r="N1005" s="36" t="n"/>
      <c r="O1005" s="36" t="n"/>
      <c r="P1005" s="36" t="n"/>
      <c r="Q1005" s="36" t="n"/>
      <c r="R1005" s="36" t="n"/>
      <c r="S1005" s="36" t="n"/>
      <c r="T1005" s="36" t="n"/>
      <c r="U1005" s="36" t="n"/>
      <c r="V1005" s="36" t="n"/>
      <c r="W1005" s="36" t="n"/>
      <c r="X1005" s="36" t="n"/>
      <c r="Y1005" s="36" t="n"/>
      <c r="Z1005" s="36" t="n"/>
      <c r="AA1005" s="36" t="n"/>
      <c r="AB1005" s="36" t="n"/>
      <c r="AC1005" s="36" t="n"/>
      <c r="AD1005" s="36" t="n"/>
    </row>
    <row r="1006" ht="22.5" customHeight="1">
      <c r="A1006" s="37" t="n"/>
      <c r="B1006" s="36" t="n"/>
      <c r="C1006" s="36" t="n"/>
      <c r="D1006" s="36" t="n"/>
      <c r="E1006" s="36" t="n"/>
      <c r="F1006" s="36" t="n"/>
      <c r="G1006" s="36" t="n"/>
      <c r="H1006" s="36" t="n"/>
      <c r="I1006" s="36" t="n"/>
      <c r="J1006" s="36" t="n"/>
      <c r="K1006" s="36" t="n"/>
      <c r="L1006" s="36" t="n"/>
      <c r="M1006" s="36" t="n"/>
      <c r="N1006" s="36" t="n"/>
      <c r="O1006" s="36" t="n"/>
      <c r="P1006" s="36" t="n"/>
      <c r="Q1006" s="36" t="n"/>
      <c r="R1006" s="36" t="n"/>
      <c r="S1006" s="36" t="n"/>
      <c r="T1006" s="36" t="n"/>
      <c r="U1006" s="36" t="n"/>
      <c r="V1006" s="36" t="n"/>
      <c r="W1006" s="36" t="n"/>
      <c r="X1006" s="36" t="n"/>
      <c r="Y1006" s="36" t="n"/>
      <c r="Z1006" s="36" t="n"/>
      <c r="AA1006" s="36" t="n"/>
      <c r="AB1006" s="36" t="n"/>
      <c r="AC1006" s="36" t="n"/>
      <c r="AD1006" s="36" t="n"/>
    </row>
    <row r="1007" ht="22.5" customHeight="1">
      <c r="A1007" s="37" t="n"/>
      <c r="B1007" s="36" t="n"/>
      <c r="C1007" s="36" t="n"/>
      <c r="D1007" s="36" t="n"/>
      <c r="E1007" s="36" t="n"/>
      <c r="F1007" s="36" t="n"/>
      <c r="G1007" s="36" t="n"/>
      <c r="H1007" s="36" t="n"/>
      <c r="I1007" s="36" t="n"/>
      <c r="J1007" s="36" t="n"/>
      <c r="K1007" s="36" t="n"/>
      <c r="L1007" s="36" t="n"/>
      <c r="M1007" s="36" t="n"/>
      <c r="N1007" s="36" t="n"/>
      <c r="O1007" s="36" t="n"/>
      <c r="P1007" s="36" t="n"/>
      <c r="Q1007" s="36" t="n"/>
      <c r="R1007" s="36" t="n"/>
      <c r="S1007" s="36" t="n"/>
      <c r="T1007" s="36" t="n"/>
      <c r="U1007" s="36" t="n"/>
      <c r="V1007" s="36" t="n"/>
      <c r="W1007" s="36" t="n"/>
      <c r="X1007" s="36" t="n"/>
      <c r="Y1007" s="36" t="n"/>
      <c r="Z1007" s="36" t="n"/>
      <c r="AA1007" s="36" t="n"/>
      <c r="AB1007" s="36" t="n"/>
      <c r="AC1007" s="36" t="n"/>
      <c r="AD1007" s="36" t="n"/>
    </row>
    <row r="1008" ht="22.5" customHeight="1">
      <c r="A1008" s="37" t="n"/>
      <c r="B1008" s="36" t="n"/>
      <c r="C1008" s="36" t="n"/>
      <c r="D1008" s="36" t="n"/>
      <c r="E1008" s="36" t="n"/>
      <c r="F1008" s="36" t="n"/>
      <c r="G1008" s="36" t="n"/>
      <c r="H1008" s="36" t="n"/>
      <c r="I1008" s="36" t="n"/>
      <c r="J1008" s="36" t="n"/>
      <c r="K1008" s="36" t="n"/>
      <c r="L1008" s="36" t="n"/>
      <c r="M1008" s="36" t="n"/>
      <c r="N1008" s="36" t="n"/>
      <c r="O1008" s="36" t="n"/>
      <c r="P1008" s="36" t="n"/>
      <c r="Q1008" s="36" t="n"/>
      <c r="R1008" s="36" t="n"/>
      <c r="S1008" s="36" t="n"/>
      <c r="T1008" s="36" t="n"/>
      <c r="U1008" s="36" t="n"/>
      <c r="V1008" s="36" t="n"/>
      <c r="W1008" s="36" t="n"/>
      <c r="X1008" s="36" t="n"/>
      <c r="Y1008" s="36" t="n"/>
      <c r="Z1008" s="36" t="n"/>
      <c r="AA1008" s="36" t="n"/>
      <c r="AB1008" s="36" t="n"/>
      <c r="AC1008" s="36" t="n"/>
      <c r="AD1008" s="36" t="n"/>
    </row>
    <row r="1009" ht="22.5" customHeight="1">
      <c r="A1009" s="37" t="n"/>
      <c r="B1009" s="36" t="n"/>
      <c r="C1009" s="36" t="n"/>
      <c r="D1009" s="36" t="n"/>
      <c r="E1009" s="36" t="n"/>
      <c r="F1009" s="36" t="n"/>
      <c r="G1009" s="36" t="n"/>
      <c r="H1009" s="36" t="n"/>
      <c r="I1009" s="36" t="n"/>
      <c r="J1009" s="36" t="n"/>
      <c r="K1009" s="36" t="n"/>
      <c r="L1009" s="36" t="n"/>
      <c r="M1009" s="36" t="n"/>
      <c r="N1009" s="36" t="n"/>
      <c r="O1009" s="36" t="n"/>
      <c r="P1009" s="36" t="n"/>
      <c r="Q1009" s="36" t="n"/>
      <c r="R1009" s="36" t="n"/>
      <c r="S1009" s="36" t="n"/>
      <c r="T1009" s="36" t="n"/>
      <c r="U1009" s="36" t="n"/>
      <c r="V1009" s="36" t="n"/>
      <c r="W1009" s="36" t="n"/>
      <c r="X1009" s="36" t="n"/>
      <c r="Y1009" s="36" t="n"/>
      <c r="Z1009" s="36" t="n"/>
      <c r="AA1009" s="36" t="n"/>
      <c r="AB1009" s="36" t="n"/>
      <c r="AC1009" s="36" t="n"/>
      <c r="AD1009" s="36" t="n"/>
    </row>
    <row r="1010" ht="22.5" customHeight="1">
      <c r="A1010" s="37" t="n"/>
      <c r="B1010" s="36" t="n"/>
      <c r="C1010" s="36" t="n"/>
      <c r="D1010" s="36" t="n"/>
      <c r="E1010" s="36" t="n"/>
      <c r="F1010" s="36" t="n"/>
      <c r="G1010" s="36" t="n"/>
      <c r="H1010" s="36" t="n"/>
      <c r="I1010" s="36" t="n"/>
      <c r="J1010" s="36" t="n"/>
      <c r="K1010" s="36" t="n"/>
      <c r="L1010" s="36" t="n"/>
      <c r="M1010" s="36" t="n"/>
      <c r="N1010" s="36" t="n"/>
      <c r="O1010" s="36" t="n"/>
      <c r="P1010" s="36" t="n"/>
      <c r="Q1010" s="36" t="n"/>
      <c r="R1010" s="36" t="n"/>
      <c r="S1010" s="36" t="n"/>
      <c r="T1010" s="36" t="n"/>
      <c r="U1010" s="36" t="n"/>
      <c r="V1010" s="36" t="n"/>
      <c r="W1010" s="36" t="n"/>
      <c r="X1010" s="36" t="n"/>
      <c r="Y1010" s="36" t="n"/>
      <c r="Z1010" s="36" t="n"/>
      <c r="AA1010" s="36" t="n"/>
      <c r="AB1010" s="36" t="n"/>
      <c r="AC1010" s="36" t="n"/>
      <c r="AD1010" s="36" t="n"/>
    </row>
    <row r="1011" ht="22.5" customHeight="1">
      <c r="A1011" s="37" t="n"/>
      <c r="B1011" s="36" t="n"/>
      <c r="C1011" s="36" t="n"/>
      <c r="D1011" s="36" t="n"/>
      <c r="E1011" s="36" t="n"/>
      <c r="F1011" s="36" t="n"/>
      <c r="G1011" s="36" t="n"/>
      <c r="H1011" s="36" t="n"/>
      <c r="I1011" s="36" t="n"/>
      <c r="J1011" s="36" t="n"/>
      <c r="K1011" s="36" t="n"/>
      <c r="L1011" s="36" t="n"/>
      <c r="M1011" s="36" t="n"/>
      <c r="N1011" s="36" t="n"/>
      <c r="O1011" s="36" t="n"/>
      <c r="P1011" s="36" t="n"/>
      <c r="Q1011" s="36" t="n"/>
      <c r="R1011" s="36" t="n"/>
      <c r="S1011" s="36" t="n"/>
      <c r="T1011" s="36" t="n"/>
      <c r="U1011" s="36" t="n"/>
      <c r="V1011" s="36" t="n"/>
      <c r="W1011" s="36" t="n"/>
      <c r="X1011" s="36" t="n"/>
      <c r="Y1011" s="36" t="n"/>
      <c r="Z1011" s="36" t="n"/>
      <c r="AA1011" s="36" t="n"/>
      <c r="AB1011" s="36" t="n"/>
      <c r="AC1011" s="36" t="n"/>
      <c r="AD1011" s="36" t="n"/>
    </row>
    <row r="1012" ht="22.5" customHeight="1">
      <c r="A1012" s="37" t="n"/>
      <c r="B1012" s="36" t="n"/>
      <c r="C1012" s="36" t="n"/>
      <c r="D1012" s="36" t="n"/>
      <c r="E1012" s="36" t="n"/>
      <c r="F1012" s="36" t="n"/>
      <c r="G1012" s="36" t="n"/>
      <c r="H1012" s="36" t="n"/>
      <c r="I1012" s="36" t="n"/>
      <c r="J1012" s="36" t="n"/>
      <c r="K1012" s="36" t="n"/>
      <c r="L1012" s="36" t="n"/>
      <c r="M1012" s="36" t="n"/>
      <c r="N1012" s="36" t="n"/>
      <c r="O1012" s="36" t="n"/>
      <c r="P1012" s="36" t="n"/>
      <c r="Q1012" s="36" t="n"/>
      <c r="R1012" s="36" t="n"/>
      <c r="S1012" s="36" t="n"/>
      <c r="T1012" s="36" t="n"/>
      <c r="U1012" s="36" t="n"/>
      <c r="V1012" s="36" t="n"/>
      <c r="W1012" s="36" t="n"/>
      <c r="X1012" s="36" t="n"/>
      <c r="Y1012" s="36" t="n"/>
      <c r="Z1012" s="36" t="n"/>
      <c r="AA1012" s="36" t="n"/>
      <c r="AB1012" s="36" t="n"/>
      <c r="AC1012" s="36" t="n"/>
      <c r="AD1012" s="36" t="n"/>
    </row>
    <row r="1013" ht="22.5" customHeight="1">
      <c r="A1013" s="37" t="n"/>
      <c r="B1013" s="36" t="n"/>
      <c r="C1013" s="36" t="n"/>
      <c r="D1013" s="36" t="n"/>
      <c r="E1013" s="36" t="n"/>
      <c r="F1013" s="36" t="n"/>
      <c r="G1013" s="36" t="n"/>
      <c r="H1013" s="36" t="n"/>
      <c r="I1013" s="36" t="n"/>
      <c r="J1013" s="36" t="n"/>
      <c r="K1013" s="36" t="n"/>
      <c r="L1013" s="36" t="n"/>
      <c r="M1013" s="36" t="n"/>
      <c r="N1013" s="36" t="n"/>
      <c r="O1013" s="36" t="n"/>
      <c r="P1013" s="36" t="n"/>
      <c r="Q1013" s="36" t="n"/>
      <c r="R1013" s="36" t="n"/>
      <c r="S1013" s="36" t="n"/>
      <c r="T1013" s="36" t="n"/>
      <c r="U1013" s="36" t="n"/>
      <c r="V1013" s="36" t="n"/>
      <c r="W1013" s="36" t="n"/>
      <c r="X1013" s="36" t="n"/>
      <c r="Y1013" s="36" t="n"/>
      <c r="Z1013" s="36" t="n"/>
      <c r="AA1013" s="36" t="n"/>
      <c r="AB1013" s="36" t="n"/>
      <c r="AC1013" s="36" t="n"/>
      <c r="AD1013" s="36" t="n"/>
    </row>
    <row r="1014" ht="22.5" customHeight="1">
      <c r="A1014" s="37" t="n"/>
      <c r="B1014" s="36" t="n"/>
      <c r="C1014" s="36" t="n"/>
      <c r="D1014" s="36" t="n"/>
      <c r="E1014" s="36" t="n"/>
      <c r="F1014" s="36" t="n"/>
      <c r="G1014" s="36" t="n"/>
      <c r="H1014" s="36" t="n"/>
      <c r="I1014" s="36" t="n"/>
      <c r="J1014" s="36" t="n"/>
      <c r="K1014" s="36" t="n"/>
      <c r="L1014" s="36" t="n"/>
      <c r="M1014" s="36" t="n"/>
      <c r="N1014" s="36" t="n"/>
      <c r="O1014" s="36" t="n"/>
      <c r="P1014" s="36" t="n"/>
      <c r="Q1014" s="36" t="n"/>
      <c r="R1014" s="36" t="n"/>
      <c r="S1014" s="36" t="n"/>
      <c r="T1014" s="36" t="n"/>
      <c r="U1014" s="36" t="n"/>
      <c r="V1014" s="36" t="n"/>
      <c r="W1014" s="36" t="n"/>
      <c r="X1014" s="36" t="n"/>
      <c r="Y1014" s="36" t="n"/>
      <c r="Z1014" s="36" t="n"/>
      <c r="AA1014" s="36" t="n"/>
      <c r="AB1014" s="36" t="n"/>
      <c r="AC1014" s="36" t="n"/>
      <c r="AD1014" s="36" t="n"/>
    </row>
    <row r="1015" ht="22.5" customHeight="1">
      <c r="A1015" s="37" t="n"/>
      <c r="B1015" s="36" t="n"/>
      <c r="C1015" s="36" t="n"/>
      <c r="D1015" s="36" t="n"/>
      <c r="E1015" s="36" t="n"/>
      <c r="F1015" s="36" t="n"/>
      <c r="G1015" s="36" t="n"/>
      <c r="H1015" s="36" t="n"/>
      <c r="I1015" s="36" t="n"/>
      <c r="J1015" s="36" t="n"/>
      <c r="K1015" s="36" t="n"/>
      <c r="L1015" s="36" t="n"/>
      <c r="M1015" s="36" t="n"/>
      <c r="N1015" s="36" t="n"/>
      <c r="O1015" s="36" t="n"/>
      <c r="P1015" s="36" t="n"/>
      <c r="Q1015" s="36" t="n"/>
      <c r="R1015" s="36" t="n"/>
      <c r="S1015" s="36" t="n"/>
      <c r="T1015" s="36" t="n"/>
      <c r="U1015" s="36" t="n"/>
      <c r="V1015" s="36" t="n"/>
      <c r="W1015" s="36" t="n"/>
      <c r="X1015" s="36" t="n"/>
      <c r="Y1015" s="36" t="n"/>
      <c r="Z1015" s="36" t="n"/>
      <c r="AA1015" s="36" t="n"/>
      <c r="AB1015" s="36" t="n"/>
      <c r="AC1015" s="36" t="n"/>
      <c r="AD1015" s="36" t="n"/>
    </row>
    <row r="1016" ht="22.5" customHeight="1">
      <c r="A1016" s="37" t="n"/>
      <c r="B1016" s="36" t="n"/>
      <c r="C1016" s="36" t="n"/>
      <c r="D1016" s="36" t="n"/>
      <c r="E1016" s="36" t="n"/>
      <c r="F1016" s="36" t="n"/>
      <c r="G1016" s="36" t="n"/>
      <c r="H1016" s="36" t="n"/>
      <c r="I1016" s="36" t="n"/>
      <c r="J1016" s="36" t="n"/>
      <c r="K1016" s="36" t="n"/>
      <c r="L1016" s="36" t="n"/>
      <c r="M1016" s="36" t="n"/>
      <c r="N1016" s="36" t="n"/>
      <c r="O1016" s="36" t="n"/>
      <c r="P1016" s="36" t="n"/>
      <c r="Q1016" s="36" t="n"/>
      <c r="R1016" s="36" t="n"/>
      <c r="S1016" s="36" t="n"/>
      <c r="T1016" s="36" t="n"/>
      <c r="U1016" s="36" t="n"/>
      <c r="V1016" s="36" t="n"/>
      <c r="W1016" s="36" t="n"/>
      <c r="X1016" s="36" t="n"/>
      <c r="Y1016" s="36" t="n"/>
      <c r="Z1016" s="36" t="n"/>
      <c r="AA1016" s="36" t="n"/>
      <c r="AB1016" s="36" t="n"/>
      <c r="AC1016" s="36" t="n"/>
      <c r="AD1016" s="36" t="n"/>
    </row>
  </sheetData>
  <mergeCells count="24">
    <mergeCell ref="C3:J3"/>
    <mergeCell ref="G26:J26"/>
    <mergeCell ref="C33:C34"/>
    <mergeCell ref="K33:L33"/>
    <mergeCell ref="C22:E22"/>
    <mergeCell ref="D33:G33"/>
    <mergeCell ref="G25:J25"/>
    <mergeCell ref="C21:E21"/>
    <mergeCell ref="G22:J22"/>
    <mergeCell ref="G31:J31"/>
    <mergeCell ref="C20:J20"/>
    <mergeCell ref="C23:E23"/>
    <mergeCell ref="G21:J21"/>
    <mergeCell ref="H33:J33"/>
    <mergeCell ref="C18:E18"/>
    <mergeCell ref="C30:E30"/>
    <mergeCell ref="C24:E24"/>
    <mergeCell ref="C17:J17"/>
    <mergeCell ref="G18:J18"/>
    <mergeCell ref="B35:B47"/>
    <mergeCell ref="C5:E5"/>
    <mergeCell ref="C28:J28"/>
    <mergeCell ref="C29:E29"/>
    <mergeCell ref="C25:E25"/>
  </mergeCells>
  <conditionalFormatting sqref="D35:G47">
    <cfRule type="colorScale" priority="1">
      <colorScale>
        <cfvo type="min"/>
        <cfvo type="max"/>
        <color rgb="FFD9EAD3"/>
        <color rgb="FFF4CCCC"/>
      </colorScale>
    </cfRule>
  </conditionalFormatting>
  <pageMargins left="0.7" right="0.7" top="0.75" bottom="0.75" header="0.3" footer="0.3"/>
</worksheet>
</file>

<file path=xl/worksheets/sheet16.xml><?xml version="1.0" encoding="utf-8"?>
<worksheet xmlns="http://schemas.openxmlformats.org/spreadsheetml/2006/main">
  <sheetPr>
    <tabColor rgb="00842029"/>
    <outlinePr summaryBelow="1" summaryRight="1"/>
    <pageSetUpPr/>
  </sheetPr>
  <dimension ref="B2:I15"/>
  <sheetViews>
    <sheetView showGridLines="0" zoomScale="110" workbookViewId="0">
      <pane xSplit="1" ySplit="5" topLeftCell="B6" activePane="bottomRight" state="frozen"/>
      <selection pane="topRight"/>
      <selection pane="bottomLeft"/>
      <selection pane="bottomRight" activeCell="J33" sqref="J33"/>
    </sheetView>
  </sheetViews>
  <sheetFormatPr baseColWidth="8" defaultRowHeight="12.5"/>
  <cols>
    <col width="2" customWidth="1" min="1" max="1"/>
    <col width="6" customWidth="1" min="2" max="2"/>
    <col width="55" customWidth="1" min="3" max="3"/>
    <col width="14" customWidth="1" min="4" max="4"/>
    <col width="2" customWidth="1" min="5" max="5"/>
    <col width="5" customWidth="1" min="7" max="7"/>
    <col width="14" customWidth="1" min="8" max="8"/>
    <col width="4" customWidth="1" min="9" max="9"/>
  </cols>
  <sheetData>
    <row r="2" ht="34" customHeight="1">
      <c r="B2" s="276" t="inlineStr">
        <is>
          <t>Chapter 15 — International Portfolio Management</t>
        </is>
      </c>
    </row>
    <row r="3" ht="20" customHeight="1">
      <c r="B3" s="236" t="inlineStr">
        <is>
          <t>Contents — click a tab name to jump to that sheet</t>
        </is>
      </c>
    </row>
    <row r="5">
      <c r="B5" s="239" t="inlineStr">
        <is>
          <t>#</t>
        </is>
      </c>
      <c r="C5" s="239" t="inlineStr">
        <is>
          <t>Tab Name</t>
        </is>
      </c>
      <c r="D5" s="239" t="inlineStr">
        <is>
          <t>Type</t>
        </is>
      </c>
      <c r="G5" s="239" t="inlineStr">
        <is>
          <t>Color key</t>
        </is>
      </c>
    </row>
    <row r="6">
      <c r="B6" s="277" t="n">
        <v>1</v>
      </c>
      <c r="C6" s="278" t="inlineStr">
        <is>
          <t>Correl ZM + UAL</t>
        </is>
      </c>
      <c r="D6" s="279" t="inlineStr">
        <is>
          <t>Worksheet</t>
        </is>
      </c>
      <c r="G6" s="280" t="inlineStr"/>
      <c r="H6" s="281" t="inlineStr">
        <is>
          <t>Input</t>
        </is>
      </c>
    </row>
    <row r="7">
      <c r="B7" s="298" t="n">
        <v>2</v>
      </c>
      <c r="C7" s="299" t="inlineStr">
        <is>
          <t>CHART Correlation 250d</t>
        </is>
      </c>
      <c r="D7" s="300" t="inlineStr">
        <is>
          <t>Chart</t>
        </is>
      </c>
      <c r="G7" s="282" t="inlineStr"/>
      <c r="H7" s="283" t="inlineStr">
        <is>
          <t>Formula</t>
        </is>
      </c>
    </row>
    <row r="8">
      <c r="B8" s="277" t="n">
        <v>3</v>
      </c>
      <c r="C8" s="278" t="inlineStr">
        <is>
          <t>CHART Correlation multi Period</t>
        </is>
      </c>
      <c r="D8" s="279" t="inlineStr">
        <is>
          <t>Chart</t>
        </is>
      </c>
      <c r="G8" s="282" t="inlineStr"/>
      <c r="H8" s="284" t="inlineStr">
        <is>
          <t>Array formula</t>
        </is>
      </c>
    </row>
    <row r="9">
      <c r="B9" s="298" t="n">
        <v>4</v>
      </c>
      <c r="C9" s="299" t="inlineStr">
        <is>
          <t>ZM</t>
        </is>
      </c>
      <c r="D9" s="300" t="inlineStr">
        <is>
          <t>Worksheet</t>
        </is>
      </c>
      <c r="G9" s="282" t="inlineStr"/>
      <c r="H9" s="285" t="inlineStr">
        <is>
          <t>Linked cell</t>
        </is>
      </c>
    </row>
    <row r="10">
      <c r="B10" s="277" t="n">
        <v>5</v>
      </c>
      <c r="C10" s="278" t="inlineStr">
        <is>
          <t>ZM Investment</t>
        </is>
      </c>
      <c r="D10" s="279" t="inlineStr">
        <is>
          <t>Chart</t>
        </is>
      </c>
      <c r="G10" s="286" t="inlineStr">
        <is>
          <t>See the "Color Key" tab for full legend</t>
        </is>
      </c>
    </row>
    <row r="11">
      <c r="B11" s="298" t="n">
        <v>6</v>
      </c>
      <c r="C11" s="299" t="inlineStr">
        <is>
          <t>UAL</t>
        </is>
      </c>
      <c r="D11" s="300" t="inlineStr">
        <is>
          <t>Worksheet</t>
        </is>
      </c>
    </row>
    <row r="12">
      <c r="B12" s="277" t="n">
        <v>7</v>
      </c>
      <c r="C12" s="278" t="inlineStr">
        <is>
          <t>UAL Investment</t>
        </is>
      </c>
      <c r="D12" s="279" t="inlineStr">
        <is>
          <t>Chart</t>
        </is>
      </c>
    </row>
    <row r="13">
      <c r="B13" s="298" t="n">
        <v>8</v>
      </c>
      <c r="C13" s="299" t="inlineStr">
        <is>
          <t>Portfolio</t>
        </is>
      </c>
      <c r="D13" s="300" t="inlineStr">
        <is>
          <t>Worksheet</t>
        </is>
      </c>
    </row>
    <row r="14">
      <c r="B14" s="277" t="n">
        <v>9</v>
      </c>
      <c r="C14" s="278" t="inlineStr">
        <is>
          <t>CHART ZM + UAL Investment</t>
        </is>
      </c>
      <c r="D14" s="279" t="inlineStr">
        <is>
          <t>Chart</t>
        </is>
      </c>
    </row>
    <row r="15">
      <c r="B15" s="298" t="n">
        <v>10</v>
      </c>
      <c r="C15" s="299" t="inlineStr">
        <is>
          <t>CHART ZM + UAL Investment Compa</t>
        </is>
      </c>
      <c r="D15" s="300" t="inlineStr">
        <is>
          <t>Chart</t>
        </is>
      </c>
    </row>
  </sheetData>
  <mergeCells count="4">
    <mergeCell ref="G5:I5"/>
    <mergeCell ref="G10:I10"/>
    <mergeCell ref="B3:E3"/>
    <mergeCell ref="B2:E2"/>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G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s>
  <pageMargins left="0.7" right="0.7" top="0.75" bottom="0.75" header="0.3" footer="0.3"/>
</worksheet>
</file>

<file path=xl/worksheets/sheet17.xml><?xml version="1.0" encoding="utf-8"?>
<worksheet xmlns="http://schemas.openxmlformats.org/spreadsheetml/2006/main">
  <sheetPr>
    <tabColor rgb="00842029"/>
    <outlinePr summaryBelow="1" summaryRight="1"/>
    <pageSetUpPr/>
  </sheetPr>
  <dimension ref="A1:L504"/>
  <sheetViews>
    <sheetView workbookViewId="0">
      <pane xSplit="2" ySplit="1" topLeftCell="Y2" activePane="bottomRight" state="frozen"/>
      <selection pane="topRight" activeCell="C1" sqref="C1"/>
      <selection pane="bottomLeft" activeCell="A2" sqref="A2"/>
      <selection pane="bottomRight" activeCell="C2" sqref="C2"/>
    </sheetView>
  </sheetViews>
  <sheetFormatPr baseColWidth="8" defaultColWidth="14.453125" defaultRowHeight="15" customHeight="1"/>
  <cols>
    <col width="13.26953125" customWidth="1" style="16" min="1" max="12"/>
    <col width="14.453125" customWidth="1" style="16" min="13" max="16384"/>
  </cols>
  <sheetData>
    <row r="1" ht="18" customHeight="1">
      <c r="A1" s="181" t="inlineStr">
        <is>
          <t>check</t>
        </is>
      </c>
      <c r="B1" s="179" t="inlineStr">
        <is>
          <t>Date</t>
        </is>
      </c>
      <c r="C1" s="406" t="inlineStr">
        <is>
          <t>Adj Close</t>
        </is>
      </c>
      <c r="D1" s="179" t="inlineStr">
        <is>
          <t>rtn ZM</t>
        </is>
      </c>
      <c r="E1" s="179" t="n"/>
      <c r="F1" s="179" t="inlineStr">
        <is>
          <t>Date</t>
        </is>
      </c>
      <c r="G1" s="406" t="inlineStr">
        <is>
          <t>Adj Close</t>
        </is>
      </c>
      <c r="H1" s="179" t="inlineStr">
        <is>
          <t>rtn UAL</t>
        </is>
      </c>
      <c r="I1" s="179" t="inlineStr">
        <is>
          <t>correl LT</t>
        </is>
      </c>
      <c r="J1" s="179" t="inlineStr">
        <is>
          <t>correl 250</t>
        </is>
      </c>
      <c r="K1" s="179" t="inlineStr">
        <is>
          <t>correl 90</t>
        </is>
      </c>
      <c r="L1" s="179" t="inlineStr">
        <is>
          <t>correl ST</t>
        </is>
      </c>
    </row>
    <row r="2" ht="17.5" customHeight="1">
      <c r="A2" s="177">
        <f>B2=F2</f>
        <v/>
      </c>
      <c r="B2" s="176" t="n">
        <v>44368</v>
      </c>
      <c r="C2" s="407" t="n">
        <v>369.25</v>
      </c>
      <c r="D2" s="178">
        <f>C2/C3-1</f>
        <v/>
      </c>
      <c r="E2" s="174" t="n"/>
      <c r="F2" s="176" t="n">
        <v>44368</v>
      </c>
      <c r="G2" s="407" t="n">
        <v>55.689999</v>
      </c>
      <c r="H2" s="178">
        <f>G2/G3-1</f>
        <v/>
      </c>
      <c r="I2" s="173">
        <f>CORREL(D2:D503,H2:H503)</f>
        <v/>
      </c>
      <c r="J2" s="172">
        <f>CORREL($D2:$D251,$H2:$H251)</f>
        <v/>
      </c>
      <c r="K2" s="172">
        <f>CORREL(D2:D91,H2:H91)</f>
        <v/>
      </c>
      <c r="L2" s="172">
        <f>CORREL(D2:D32,H2:H32)</f>
        <v/>
      </c>
    </row>
    <row r="3" ht="17.5" customHeight="1">
      <c r="A3" s="177">
        <f>B3=F3</f>
        <v/>
      </c>
      <c r="B3" s="176" t="n">
        <v>44365</v>
      </c>
      <c r="C3" s="407" t="n">
        <v>374.23999</v>
      </c>
      <c r="D3" s="178">
        <f>C3/C4-1</f>
        <v/>
      </c>
      <c r="E3" s="174" t="n"/>
      <c r="F3" s="176" t="n">
        <v>44365</v>
      </c>
      <c r="G3" s="407" t="n">
        <v>54.919998</v>
      </c>
      <c r="H3" s="178">
        <f>G3/G4-1</f>
        <v/>
      </c>
      <c r="I3" s="173">
        <f>CORREL(D3:D504,H3:H504)</f>
        <v/>
      </c>
      <c r="J3" s="172">
        <f>CORREL($D3:$D252,$H3:$H252)</f>
        <v/>
      </c>
      <c r="K3" s="172">
        <f>CORREL(D3:D92,H3:H92)</f>
        <v/>
      </c>
      <c r="L3" s="172">
        <f>CORREL(D3:D33,H3:H33)</f>
        <v/>
      </c>
    </row>
    <row r="4" ht="17.5" customHeight="1">
      <c r="A4" s="177">
        <f>B4=F4</f>
        <v/>
      </c>
      <c r="B4" s="176" t="n">
        <v>44364</v>
      </c>
      <c r="C4" s="407" t="n">
        <v>372.950012</v>
      </c>
      <c r="D4" s="178">
        <f>C4/C5-1</f>
        <v/>
      </c>
      <c r="E4" s="174" t="n"/>
      <c r="F4" s="176" t="n">
        <v>44364</v>
      </c>
      <c r="G4" s="407" t="n">
        <v>54.240002</v>
      </c>
      <c r="H4" s="178">
        <f>G4/G5-1</f>
        <v/>
      </c>
      <c r="I4" s="173">
        <f>CORREL(D4:D505,H4:H505)</f>
        <v/>
      </c>
      <c r="J4" s="172">
        <f>CORREL($D4:$D253,$H4:$H253)</f>
        <v/>
      </c>
      <c r="K4" s="172">
        <f>CORREL(D4:D93,H4:H93)</f>
        <v/>
      </c>
      <c r="L4" s="172">
        <f>CORREL(D4:D34,H4:H34)</f>
        <v/>
      </c>
    </row>
    <row r="5" ht="17.5" customHeight="1">
      <c r="A5" s="177">
        <f>B5=F5</f>
        <v/>
      </c>
      <c r="B5" s="176" t="n">
        <v>44363</v>
      </c>
      <c r="C5" s="407" t="n">
        <v>361.829987</v>
      </c>
      <c r="D5" s="178">
        <f>C5/C6-1</f>
        <v/>
      </c>
      <c r="E5" s="174" t="n"/>
      <c r="F5" s="176" t="n">
        <v>44363</v>
      </c>
      <c r="G5" s="407" t="n">
        <v>55.599998</v>
      </c>
      <c r="H5" s="178">
        <f>G5/G6-1</f>
        <v/>
      </c>
      <c r="I5" s="173">
        <f>CORREL(D5:D506,H5:H506)</f>
        <v/>
      </c>
      <c r="J5" s="172">
        <f>CORREL($D5:$D254,$H5:$H254)</f>
        <v/>
      </c>
      <c r="K5" s="172">
        <f>CORREL(D5:D94,H5:H94)</f>
        <v/>
      </c>
      <c r="L5" s="172">
        <f>CORREL(D5:D35,H5:H35)</f>
        <v/>
      </c>
    </row>
    <row r="6" ht="17.5" customHeight="1">
      <c r="A6" s="177">
        <f>B6=F6</f>
        <v/>
      </c>
      <c r="B6" s="176" t="n">
        <v>44362</v>
      </c>
      <c r="C6" s="407" t="n">
        <v>359</v>
      </c>
      <c r="D6" s="178">
        <f>C6/C7-1</f>
        <v/>
      </c>
      <c r="E6" s="174" t="n"/>
      <c r="F6" s="176" t="n">
        <v>44362</v>
      </c>
      <c r="G6" s="407" t="n">
        <v>55.290001</v>
      </c>
      <c r="H6" s="178">
        <f>G6/G7-1</f>
        <v/>
      </c>
      <c r="I6" s="173">
        <f>CORREL(D6:D507,H6:H507)</f>
        <v/>
      </c>
      <c r="J6" s="172">
        <f>CORREL($D6:$D255,$H6:$H255)</f>
        <v/>
      </c>
      <c r="K6" s="172">
        <f>CORREL(D6:D95,H6:H95)</f>
        <v/>
      </c>
      <c r="L6" s="172">
        <f>CORREL(D6:D36,H6:H36)</f>
        <v/>
      </c>
    </row>
    <row r="7" ht="17.5" customHeight="1">
      <c r="A7" s="177">
        <f>B7=F7</f>
        <v/>
      </c>
      <c r="B7" s="176" t="n">
        <v>44361</v>
      </c>
      <c r="C7" s="407" t="n">
        <v>365.910004</v>
      </c>
      <c r="D7" s="178">
        <f>C7/C8-1</f>
        <v/>
      </c>
      <c r="E7" s="174" t="n"/>
      <c r="F7" s="176" t="n">
        <v>44361</v>
      </c>
      <c r="G7" s="407" t="n">
        <v>55.740002</v>
      </c>
      <c r="H7" s="178">
        <f>G7/G8-1</f>
        <v/>
      </c>
      <c r="I7" s="173">
        <f>CORREL(D7:D508,H7:H508)</f>
        <v/>
      </c>
      <c r="J7" s="172">
        <f>CORREL($D7:$D256,$H7:$H256)</f>
        <v/>
      </c>
      <c r="K7" s="172">
        <f>CORREL(D7:D96,H7:H96)</f>
        <v/>
      </c>
      <c r="L7" s="172">
        <f>CORREL(D7:D37,H7:H37)</f>
        <v/>
      </c>
    </row>
    <row r="8" ht="17.5" customHeight="1">
      <c r="A8" s="177">
        <f>B8=F8</f>
        <v/>
      </c>
      <c r="B8" s="176" t="n">
        <v>44358</v>
      </c>
      <c r="C8" s="407" t="n">
        <v>366.399994</v>
      </c>
      <c r="D8" s="178">
        <f>C8/C9-1</f>
        <v/>
      </c>
      <c r="E8" s="174" t="n"/>
      <c r="F8" s="176" t="n">
        <v>44358</v>
      </c>
      <c r="G8" s="407" t="n">
        <v>56.52</v>
      </c>
      <c r="H8" s="178">
        <f>G8/G9-1</f>
        <v/>
      </c>
      <c r="I8" s="173">
        <f>CORREL(D8:D509,H8:H509)</f>
        <v/>
      </c>
      <c r="J8" s="172">
        <f>CORREL($D8:$D257,$H8:$H257)</f>
        <v/>
      </c>
      <c r="K8" s="172">
        <f>CORREL(D8:D97,H8:H97)</f>
        <v/>
      </c>
      <c r="L8" s="172">
        <f>CORREL(D8:D38,H8:H38)</f>
        <v/>
      </c>
    </row>
    <row r="9" ht="17.5" customHeight="1">
      <c r="A9" s="177">
        <f>B9=F9</f>
        <v/>
      </c>
      <c r="B9" s="176" t="n">
        <v>44357</v>
      </c>
      <c r="C9" s="407" t="n">
        <v>346.5</v>
      </c>
      <c r="D9" s="178">
        <f>C9/C10-1</f>
        <v/>
      </c>
      <c r="E9" s="174" t="n"/>
      <c r="F9" s="176" t="n">
        <v>44357</v>
      </c>
      <c r="G9" s="407" t="n">
        <v>56.259998</v>
      </c>
      <c r="H9" s="178">
        <f>G9/G10-1</f>
        <v/>
      </c>
      <c r="I9" s="173">
        <f>CORREL(D9:D510,H9:H510)</f>
        <v/>
      </c>
      <c r="J9" s="172">
        <f>CORREL($D9:$D258,$H9:$H258)</f>
        <v/>
      </c>
      <c r="K9" s="172">
        <f>CORREL(D9:D98,H9:H98)</f>
        <v/>
      </c>
      <c r="L9" s="172">
        <f>CORREL(D9:D39,H9:H39)</f>
        <v/>
      </c>
    </row>
    <row r="10" ht="17.5" customHeight="1">
      <c r="A10" s="177">
        <f>B10=F10</f>
        <v/>
      </c>
      <c r="B10" s="176" t="n">
        <v>44356</v>
      </c>
      <c r="C10" s="407" t="n">
        <v>333.630005</v>
      </c>
      <c r="D10" s="178">
        <f>C10/C11-1</f>
        <v/>
      </c>
      <c r="E10" s="174" t="n"/>
      <c r="F10" s="176" t="n">
        <v>44356</v>
      </c>
      <c r="G10" s="407" t="n">
        <v>57.23</v>
      </c>
      <c r="H10" s="178">
        <f>G10/G11-1</f>
        <v/>
      </c>
      <c r="I10" s="173">
        <f>CORREL(D10:D511,H10:H511)</f>
        <v/>
      </c>
      <c r="J10" s="172">
        <f>CORREL($D10:$D259,$H10:$H259)</f>
        <v/>
      </c>
      <c r="K10" s="172">
        <f>CORREL(D10:D99,H10:H99)</f>
        <v/>
      </c>
      <c r="L10" s="172">
        <f>CORREL(D10:D40,H10:H40)</f>
        <v/>
      </c>
    </row>
    <row r="11" ht="17.5" customHeight="1">
      <c r="A11" s="177">
        <f>B11=F11</f>
        <v/>
      </c>
      <c r="B11" s="176" t="n">
        <v>44355</v>
      </c>
      <c r="C11" s="407" t="n">
        <v>341.26001</v>
      </c>
      <c r="D11" s="178">
        <f>C11/C12-1</f>
        <v/>
      </c>
      <c r="E11" s="174" t="n"/>
      <c r="F11" s="176" t="n">
        <v>44355</v>
      </c>
      <c r="G11" s="407" t="n">
        <v>57.73</v>
      </c>
      <c r="H11" s="178">
        <f>G11/G12-1</f>
        <v/>
      </c>
      <c r="I11" s="173">
        <f>CORREL(D11:D512,H11:H512)</f>
        <v/>
      </c>
      <c r="J11" s="172">
        <f>CORREL($D11:$D260,$H11:$H260)</f>
        <v/>
      </c>
      <c r="K11" s="172">
        <f>CORREL(D11:D100,H11:H100)</f>
        <v/>
      </c>
      <c r="L11" s="172">
        <f>CORREL(D11:D41,H11:H41)</f>
        <v/>
      </c>
    </row>
    <row r="12" ht="17.5" customHeight="1">
      <c r="A12" s="177">
        <f>B12=F12</f>
        <v/>
      </c>
      <c r="B12" s="176" t="n">
        <v>44354</v>
      </c>
      <c r="C12" s="407" t="n">
        <v>342.660004</v>
      </c>
      <c r="D12" s="178">
        <f>C12/C13-1</f>
        <v/>
      </c>
      <c r="E12" s="174" t="n"/>
      <c r="F12" s="176" t="n">
        <v>44354</v>
      </c>
      <c r="G12" s="407" t="n">
        <v>57.299999</v>
      </c>
      <c r="H12" s="178">
        <f>G12/G13-1</f>
        <v/>
      </c>
      <c r="I12" s="173">
        <f>CORREL(D12:D513,H12:H513)</f>
        <v/>
      </c>
      <c r="J12" s="172">
        <f>CORREL($D12:$D261,$H12:$H261)</f>
        <v/>
      </c>
      <c r="K12" s="172">
        <f>CORREL(D12:D101,H12:H101)</f>
        <v/>
      </c>
      <c r="L12" s="172">
        <f>CORREL(D12:D42,H12:H42)</f>
        <v/>
      </c>
    </row>
    <row r="13" ht="17.5" customHeight="1">
      <c r="A13" s="177">
        <f>B13=F13</f>
        <v/>
      </c>
      <c r="B13" s="176" t="n">
        <v>44351</v>
      </c>
      <c r="C13" s="407" t="n">
        <v>336</v>
      </c>
      <c r="D13" s="178">
        <f>C13/C14-1</f>
        <v/>
      </c>
      <c r="E13" s="174" t="n"/>
      <c r="F13" s="176" t="n">
        <v>44351</v>
      </c>
      <c r="G13" s="407" t="n">
        <v>56.93</v>
      </c>
      <c r="H13" s="178">
        <f>G13/G14-1</f>
        <v/>
      </c>
      <c r="I13" s="173">
        <f>CORREL(D13:D514,H13:H514)</f>
        <v/>
      </c>
      <c r="J13" s="172">
        <f>CORREL($D13:$D262,$H13:$H262)</f>
        <v/>
      </c>
      <c r="K13" s="172">
        <f>CORREL(D13:D102,H13:H102)</f>
        <v/>
      </c>
      <c r="L13" s="172">
        <f>CORREL(D13:D43,H13:H43)</f>
        <v/>
      </c>
    </row>
    <row r="14" ht="17.5" customHeight="1">
      <c r="A14" s="177">
        <f>B14=F14</f>
        <v/>
      </c>
      <c r="B14" s="176" t="n">
        <v>44350</v>
      </c>
      <c r="C14" s="407" t="n">
        <v>319.01001</v>
      </c>
      <c r="D14" s="178">
        <f>C14/C15-1</f>
        <v/>
      </c>
      <c r="E14" s="174" t="n"/>
      <c r="F14" s="176" t="n">
        <v>44350</v>
      </c>
      <c r="G14" s="407" t="n">
        <v>57.73</v>
      </c>
      <c r="H14" s="178">
        <f>G14/G15-1</f>
        <v/>
      </c>
      <c r="I14" s="173">
        <f>CORREL(D14:D515,H14:H515)</f>
        <v/>
      </c>
      <c r="J14" s="172">
        <f>CORREL($D14:$D263,$H14:$H263)</f>
        <v/>
      </c>
      <c r="K14" s="172">
        <f>CORREL(D14:D103,H14:H103)</f>
        <v/>
      </c>
      <c r="L14" s="172">
        <f>CORREL(D14:D44,H14:H44)</f>
        <v/>
      </c>
    </row>
    <row r="15" ht="17.5" customHeight="1">
      <c r="A15" s="177">
        <f>B15=F15</f>
        <v/>
      </c>
      <c r="B15" s="176" t="n">
        <v>44349</v>
      </c>
      <c r="C15" s="407" t="n">
        <v>327.109985</v>
      </c>
      <c r="D15" s="178">
        <f>C15/C16-1</f>
        <v/>
      </c>
      <c r="E15" s="174" t="n"/>
      <c r="F15" s="176" t="n">
        <v>44349</v>
      </c>
      <c r="G15" s="407" t="n">
        <v>60.290001</v>
      </c>
      <c r="H15" s="178">
        <f>G15/G16-1</f>
        <v/>
      </c>
      <c r="I15" s="173">
        <f>CORREL(D15:D516,H15:H516)</f>
        <v/>
      </c>
      <c r="J15" s="172">
        <f>CORREL($D15:$D264,$H15:$H264)</f>
        <v/>
      </c>
      <c r="K15" s="172">
        <f>CORREL(D15:D104,H15:H104)</f>
        <v/>
      </c>
      <c r="L15" s="172">
        <f>CORREL(D15:D45,H15:H45)</f>
        <v/>
      </c>
    </row>
    <row r="16" ht="17.5" customHeight="1">
      <c r="A16" s="177">
        <f>B16=F16</f>
        <v/>
      </c>
      <c r="B16" s="176" t="n">
        <v>44348</v>
      </c>
      <c r="C16" s="407" t="n">
        <v>327.720001</v>
      </c>
      <c r="D16" s="178">
        <f>C16/C17-1</f>
        <v/>
      </c>
      <c r="E16" s="174" t="n"/>
      <c r="F16" s="176" t="n">
        <v>44348</v>
      </c>
      <c r="G16" s="407" t="n">
        <v>59.669998</v>
      </c>
      <c r="H16" s="178">
        <f>G16/G17-1</f>
        <v/>
      </c>
      <c r="I16" s="173">
        <f>CORREL(D16:D517,H16:H517)</f>
        <v/>
      </c>
      <c r="J16" s="172">
        <f>CORREL($D16:$D265,$H16:$H265)</f>
        <v/>
      </c>
      <c r="K16" s="172">
        <f>CORREL(D16:D105,H16:H105)</f>
        <v/>
      </c>
      <c r="L16" s="172">
        <f>CORREL(D16:D46,H16:H46)</f>
        <v/>
      </c>
    </row>
    <row r="17" ht="17.5" customHeight="1">
      <c r="A17" s="177">
        <f>B17=F17</f>
        <v/>
      </c>
      <c r="B17" s="176" t="n">
        <v>44344</v>
      </c>
      <c r="C17" s="407" t="n">
        <v>331.529999</v>
      </c>
      <c r="D17" s="178">
        <f>C17/C18-1</f>
        <v/>
      </c>
      <c r="E17" s="174" t="n"/>
      <c r="F17" s="176" t="n">
        <v>44344</v>
      </c>
      <c r="G17" s="407" t="n">
        <v>58.349998</v>
      </c>
      <c r="H17" s="178">
        <f>G17/G18-1</f>
        <v/>
      </c>
      <c r="I17" s="173">
        <f>CORREL(D17:D518,H17:H518)</f>
        <v/>
      </c>
      <c r="J17" s="172">
        <f>CORREL($D17:$D266,$H17:$H266)</f>
        <v/>
      </c>
      <c r="K17" s="172">
        <f>CORREL(D17:D106,H17:H106)</f>
        <v/>
      </c>
      <c r="L17" s="172">
        <f>CORREL(D17:D47,H17:H47)</f>
        <v/>
      </c>
    </row>
    <row r="18" ht="17.5" customHeight="1">
      <c r="A18" s="177">
        <f>B18=F18</f>
        <v/>
      </c>
      <c r="B18" s="176" t="n">
        <v>44343</v>
      </c>
      <c r="C18" s="407" t="n">
        <v>326.429993</v>
      </c>
      <c r="D18" s="178">
        <f>C18/C19-1</f>
        <v/>
      </c>
      <c r="E18" s="174" t="n"/>
      <c r="F18" s="176" t="n">
        <v>44343</v>
      </c>
      <c r="G18" s="407" t="n">
        <v>59.130001</v>
      </c>
      <c r="H18" s="178">
        <f>G18/G19-1</f>
        <v/>
      </c>
      <c r="I18" s="173">
        <f>CORREL(D18:D519,H18:H519)</f>
        <v/>
      </c>
      <c r="J18" s="172">
        <f>CORREL($D18:$D267,$H18:$H267)</f>
        <v/>
      </c>
      <c r="K18" s="172">
        <f>CORREL(D18:D107,H18:H107)</f>
        <v/>
      </c>
      <c r="L18" s="172">
        <f>CORREL(D18:D48,H18:H48)</f>
        <v/>
      </c>
    </row>
    <row r="19" ht="17.5" customHeight="1">
      <c r="A19" s="177">
        <f>B19=F19</f>
        <v/>
      </c>
      <c r="B19" s="176" t="n">
        <v>44342</v>
      </c>
      <c r="C19" s="407" t="n">
        <v>326.049988</v>
      </c>
      <c r="D19" s="178">
        <f>C19/C20-1</f>
        <v/>
      </c>
      <c r="E19" s="174" t="n"/>
      <c r="F19" s="176" t="n">
        <v>44342</v>
      </c>
      <c r="G19" s="407" t="n">
        <v>58.009998</v>
      </c>
      <c r="H19" s="178">
        <f>G19/G20-1</f>
        <v/>
      </c>
      <c r="I19" s="173">
        <f>CORREL(D19:D520,H19:H520)</f>
        <v/>
      </c>
      <c r="J19" s="172">
        <f>CORREL($D19:$D268,$H19:$H268)</f>
        <v/>
      </c>
      <c r="K19" s="172">
        <f>CORREL(D19:D108,H19:H108)</f>
        <v/>
      </c>
      <c r="L19" s="172">
        <f>CORREL(D19:D49,H19:H49)</f>
        <v/>
      </c>
    </row>
    <row r="20" ht="17.5" customHeight="1">
      <c r="A20" s="177">
        <f>B20=F20</f>
        <v/>
      </c>
      <c r="B20" s="176" t="n">
        <v>44341</v>
      </c>
      <c r="C20" s="407" t="n">
        <v>321.279999</v>
      </c>
      <c r="D20" s="178">
        <f>C20/C21-1</f>
        <v/>
      </c>
      <c r="E20" s="174" t="n"/>
      <c r="F20" s="176" t="n">
        <v>44341</v>
      </c>
      <c r="G20" s="407" t="n">
        <v>56.98</v>
      </c>
      <c r="H20" s="178">
        <f>G20/G21-1</f>
        <v/>
      </c>
      <c r="I20" s="173">
        <f>CORREL(D20:D521,H20:H521)</f>
        <v/>
      </c>
      <c r="J20" s="172">
        <f>CORREL($D20:$D269,$H20:$H269)</f>
        <v/>
      </c>
      <c r="K20" s="172">
        <f>CORREL(D20:D109,H20:H109)</f>
        <v/>
      </c>
      <c r="L20" s="172">
        <f>CORREL(D20:D50,H20:H50)</f>
        <v/>
      </c>
    </row>
    <row r="21" ht="15.75" customHeight="1">
      <c r="A21" s="177">
        <f>B21=F21</f>
        <v/>
      </c>
      <c r="B21" s="176" t="n">
        <v>44340</v>
      </c>
      <c r="C21" s="407" t="n">
        <v>321.559998</v>
      </c>
      <c r="D21" s="178">
        <f>C21/C22-1</f>
        <v/>
      </c>
      <c r="E21" s="174" t="n"/>
      <c r="F21" s="176" t="n">
        <v>44340</v>
      </c>
      <c r="G21" s="407" t="n">
        <v>56.139999</v>
      </c>
      <c r="H21" s="178">
        <f>G21/G22-1</f>
        <v/>
      </c>
      <c r="I21" s="173">
        <f>CORREL(D21:D522,H21:H522)</f>
        <v/>
      </c>
      <c r="J21" s="172">
        <f>CORREL($D21:$D270,$H21:$H270)</f>
        <v/>
      </c>
      <c r="K21" s="172">
        <f>CORREL(D21:D110,H21:H110)</f>
        <v/>
      </c>
      <c r="L21" s="172">
        <f>CORREL(D21:D51,H21:H51)</f>
        <v/>
      </c>
    </row>
    <row r="22" ht="15.75" customHeight="1">
      <c r="A22" s="177">
        <f>B22=F22</f>
        <v/>
      </c>
      <c r="B22" s="176" t="n">
        <v>44337</v>
      </c>
      <c r="C22" s="407" t="n">
        <v>316.399994</v>
      </c>
      <c r="D22" s="178">
        <f>C22/C23-1</f>
        <v/>
      </c>
      <c r="E22" s="174" t="n"/>
      <c r="F22" s="176" t="n">
        <v>44337</v>
      </c>
      <c r="G22" s="407" t="n">
        <v>55.299999</v>
      </c>
      <c r="H22" s="178">
        <f>G22/G23-1</f>
        <v/>
      </c>
      <c r="I22" s="173">
        <f>CORREL(D22:D523,H22:H523)</f>
        <v/>
      </c>
      <c r="J22" s="172">
        <f>CORREL($D22:$D271,$H22:$H271)</f>
        <v/>
      </c>
      <c r="K22" s="172">
        <f>CORREL(D22:D111,H22:H111)</f>
        <v/>
      </c>
      <c r="L22" s="172">
        <f>CORREL(D22:D52,H22:H52)</f>
        <v/>
      </c>
    </row>
    <row r="23" ht="15.75" customHeight="1">
      <c r="A23" s="177">
        <f>B23=F23</f>
        <v/>
      </c>
      <c r="B23" s="176" t="n">
        <v>44336</v>
      </c>
      <c r="C23" s="407" t="n">
        <v>324.709991</v>
      </c>
      <c r="D23" s="178">
        <f>C23/C24-1</f>
        <v/>
      </c>
      <c r="E23" s="174" t="n"/>
      <c r="F23" s="176" t="n">
        <v>44336</v>
      </c>
      <c r="G23" s="407" t="n">
        <v>55.09</v>
      </c>
      <c r="H23" s="178">
        <f>G23/G24-1</f>
        <v/>
      </c>
      <c r="I23" s="173">
        <f>CORREL(D23:D524,H23:H524)</f>
        <v/>
      </c>
      <c r="J23" s="172">
        <f>CORREL($D23:$D272,$H23:$H272)</f>
        <v/>
      </c>
      <c r="K23" s="172">
        <f>CORREL(D23:D112,H23:H112)</f>
        <v/>
      </c>
      <c r="L23" s="172">
        <f>CORREL(D23:D53,H23:H53)</f>
        <v/>
      </c>
    </row>
    <row r="24" ht="15.75" customHeight="1">
      <c r="A24" s="177">
        <f>B24=F24</f>
        <v/>
      </c>
      <c r="B24" s="176" t="n">
        <v>44335</v>
      </c>
      <c r="C24" s="407" t="n">
        <v>310.459991</v>
      </c>
      <c r="D24" s="178">
        <f>C24/C25-1</f>
        <v/>
      </c>
      <c r="E24" s="174" t="n"/>
      <c r="F24" s="176" t="n">
        <v>44335</v>
      </c>
      <c r="G24" s="407" t="n">
        <v>55.790001</v>
      </c>
      <c r="H24" s="178">
        <f>G24/G25-1</f>
        <v/>
      </c>
      <c r="I24" s="173">
        <f>CORREL(D24:D525,H24:H525)</f>
        <v/>
      </c>
      <c r="J24" s="172">
        <f>CORREL($D24:$D273,$H24:$H273)</f>
        <v/>
      </c>
      <c r="K24" s="172">
        <f>CORREL(D24:D113,H24:H113)</f>
        <v/>
      </c>
      <c r="L24" s="172">
        <f>CORREL(D24:D54,H24:H54)</f>
        <v/>
      </c>
    </row>
    <row r="25" ht="15.75" customHeight="1">
      <c r="A25" s="177">
        <f>B25=F25</f>
        <v/>
      </c>
      <c r="B25" s="176" t="n">
        <v>44334</v>
      </c>
      <c r="C25" s="407" t="n">
        <v>312.859985</v>
      </c>
      <c r="D25" s="178">
        <f>C25/C26-1</f>
        <v/>
      </c>
      <c r="E25" s="174" t="n"/>
      <c r="F25" s="176" t="n">
        <v>44334</v>
      </c>
      <c r="G25" s="407" t="n">
        <v>56.380001</v>
      </c>
      <c r="H25" s="178">
        <f>G25/G26-1</f>
        <v/>
      </c>
      <c r="I25" s="173">
        <f>CORREL(D25:D526,H25:H526)</f>
        <v/>
      </c>
      <c r="J25" s="172">
        <f>CORREL($D25:$D274,$H25:$H274)</f>
        <v/>
      </c>
      <c r="K25" s="172">
        <f>CORREL(D25:D114,H25:H114)</f>
        <v/>
      </c>
      <c r="L25" s="172">
        <f>CORREL(D25:D55,H25:H55)</f>
        <v/>
      </c>
    </row>
    <row r="26" ht="15.75" customHeight="1">
      <c r="A26" s="177">
        <f>B26=F26</f>
        <v/>
      </c>
      <c r="B26" s="176" t="n">
        <v>44333</v>
      </c>
      <c r="C26" s="407" t="n">
        <v>308.929993</v>
      </c>
      <c r="D26" s="178">
        <f>C26/C27-1</f>
        <v/>
      </c>
      <c r="E26" s="174" t="n"/>
      <c r="F26" s="176" t="n">
        <v>44333</v>
      </c>
      <c r="G26" s="407" t="n">
        <v>56.57</v>
      </c>
      <c r="H26" s="178">
        <f>G26/G27-1</f>
        <v/>
      </c>
      <c r="I26" s="173">
        <f>CORREL(D26:D527,H26:H527)</f>
        <v/>
      </c>
      <c r="J26" s="172">
        <f>CORREL($D26:$D275,$H26:$H275)</f>
        <v/>
      </c>
      <c r="K26" s="172">
        <f>CORREL(D26:D115,H26:H115)</f>
        <v/>
      </c>
      <c r="L26" s="172">
        <f>CORREL(D26:D56,H26:H56)</f>
        <v/>
      </c>
    </row>
    <row r="27" ht="15.75" customHeight="1">
      <c r="A27" s="177">
        <f>B27=F27</f>
        <v/>
      </c>
      <c r="B27" s="176" t="n">
        <v>44330</v>
      </c>
      <c r="C27" s="407" t="n">
        <v>307.890015</v>
      </c>
      <c r="D27" s="178">
        <f>C27/C28-1</f>
        <v/>
      </c>
      <c r="E27" s="174" t="n"/>
      <c r="F27" s="176" t="n">
        <v>44330</v>
      </c>
      <c r="G27" s="407" t="n">
        <v>55.279999</v>
      </c>
      <c r="H27" s="178">
        <f>G27/G28-1</f>
        <v/>
      </c>
      <c r="I27" s="173">
        <f>CORREL(D27:D528,H27:H528)</f>
        <v/>
      </c>
      <c r="J27" s="172">
        <f>CORREL($D27:$D276,$H27:$H276)</f>
        <v/>
      </c>
      <c r="K27" s="172">
        <f>CORREL(D27:D116,H27:H116)</f>
        <v/>
      </c>
      <c r="L27" s="172">
        <f>CORREL(D27:D57,H27:H57)</f>
        <v/>
      </c>
    </row>
    <row r="28" ht="15.75" customHeight="1">
      <c r="A28" s="177">
        <f>B28=F28</f>
        <v/>
      </c>
      <c r="B28" s="176" t="n">
        <v>44329</v>
      </c>
      <c r="C28" s="407" t="n">
        <v>290.160004</v>
      </c>
      <c r="D28" s="178">
        <f>C28/C29-1</f>
        <v/>
      </c>
      <c r="E28" s="174" t="n"/>
      <c r="F28" s="176" t="n">
        <v>44329</v>
      </c>
      <c r="G28" s="407" t="n">
        <v>52.43</v>
      </c>
      <c r="H28" s="178">
        <f>G28/G29-1</f>
        <v/>
      </c>
      <c r="I28" s="173">
        <f>CORREL(D28:D529,H28:H529)</f>
        <v/>
      </c>
      <c r="J28" s="172">
        <f>CORREL($D28:$D277,$H28:$H277)</f>
        <v/>
      </c>
      <c r="K28" s="172">
        <f>CORREL(D28:D117,H28:H117)</f>
        <v/>
      </c>
      <c r="L28" s="172">
        <f>CORREL(D28:D58,H28:H58)</f>
        <v/>
      </c>
    </row>
    <row r="29" ht="15.75" customHeight="1">
      <c r="A29" s="177">
        <f>B29=F29</f>
        <v/>
      </c>
      <c r="B29" s="176" t="n">
        <v>44328</v>
      </c>
      <c r="C29" s="407" t="n">
        <v>289.700012</v>
      </c>
      <c r="D29" s="178">
        <f>C29/C30-1</f>
        <v/>
      </c>
      <c r="E29" s="174" t="n"/>
      <c r="F29" s="176" t="n">
        <v>44328</v>
      </c>
      <c r="G29" s="407" t="n">
        <v>51.009998</v>
      </c>
      <c r="H29" s="178">
        <f>G29/G30-1</f>
        <v/>
      </c>
      <c r="I29" s="173">
        <f>CORREL(D29:D530,H29:H530)</f>
        <v/>
      </c>
      <c r="J29" s="172">
        <f>CORREL($D29:$D278,$H29:$H278)</f>
        <v/>
      </c>
      <c r="K29" s="172">
        <f>CORREL(D29:D118,H29:H118)</f>
        <v/>
      </c>
      <c r="L29" s="172">
        <f>CORREL(D29:D59,H29:H59)</f>
        <v/>
      </c>
    </row>
    <row r="30" ht="15.75" customHeight="1">
      <c r="A30" s="177">
        <f>B30=F30</f>
        <v/>
      </c>
      <c r="B30" s="176" t="n">
        <v>44327</v>
      </c>
      <c r="C30" s="407" t="n">
        <v>300.25</v>
      </c>
      <c r="D30" s="178">
        <f>C30/C31-1</f>
        <v/>
      </c>
      <c r="E30" s="174" t="n"/>
      <c r="F30" s="176" t="n">
        <v>44327</v>
      </c>
      <c r="G30" s="407" t="n">
        <v>52.700001</v>
      </c>
      <c r="H30" s="178">
        <f>G30/G31-1</f>
        <v/>
      </c>
      <c r="I30" s="173">
        <f>CORREL(D30:D531,H30:H531)</f>
        <v/>
      </c>
      <c r="J30" s="172">
        <f>CORREL($D30:$D279,$H30:$H279)</f>
        <v/>
      </c>
      <c r="K30" s="172">
        <f>CORREL(D30:D119,H30:H119)</f>
        <v/>
      </c>
      <c r="L30" s="172">
        <f>CORREL(D30:D60,H30:H60)</f>
        <v/>
      </c>
    </row>
    <row r="31" ht="15.75" customHeight="1">
      <c r="A31" s="177">
        <f>B31=F31</f>
        <v/>
      </c>
      <c r="B31" s="176" t="n">
        <v>44326</v>
      </c>
      <c r="C31" s="407" t="n">
        <v>288.48999</v>
      </c>
      <c r="D31" s="178">
        <f>C31/C32-1</f>
        <v/>
      </c>
      <c r="E31" s="174" t="n"/>
      <c r="F31" s="176" t="n">
        <v>44326</v>
      </c>
      <c r="G31" s="407" t="n">
        <v>54.029999</v>
      </c>
      <c r="H31" s="178">
        <f>G31/G32-1</f>
        <v/>
      </c>
      <c r="I31" s="173">
        <f>CORREL(D31:D532,H31:H532)</f>
        <v/>
      </c>
      <c r="J31" s="172">
        <f>CORREL($D31:$D280,$H31:$H280)</f>
        <v/>
      </c>
      <c r="K31" s="172">
        <f>CORREL(D31:D120,H31:H120)</f>
        <v/>
      </c>
      <c r="L31" s="172">
        <f>CORREL(D31:D61,H31:H61)</f>
        <v/>
      </c>
    </row>
    <row r="32" ht="15.75" customHeight="1">
      <c r="A32" s="177">
        <f>B32=F32</f>
        <v/>
      </c>
      <c r="B32" s="176" t="n">
        <v>44323</v>
      </c>
      <c r="C32" s="407" t="n">
        <v>295.23999</v>
      </c>
      <c r="D32" s="178">
        <f>C32/C33-1</f>
        <v/>
      </c>
      <c r="E32" s="174" t="n"/>
      <c r="F32" s="176" t="n">
        <v>44323</v>
      </c>
      <c r="G32" s="407" t="n">
        <v>54.73</v>
      </c>
      <c r="H32" s="178">
        <f>G32/G33-1</f>
        <v/>
      </c>
      <c r="I32" s="173">
        <f>CORREL(D32:D533,H32:H533)</f>
        <v/>
      </c>
      <c r="J32" s="172">
        <f>CORREL($D32:$D281,$H32:$H281)</f>
        <v/>
      </c>
      <c r="K32" s="172">
        <f>CORREL(D32:D121,H32:H121)</f>
        <v/>
      </c>
      <c r="L32" s="172">
        <f>CORREL(D32:D62,H32:H62)</f>
        <v/>
      </c>
    </row>
    <row r="33" ht="15.75" customHeight="1">
      <c r="A33" s="177">
        <f>B33=F33</f>
        <v/>
      </c>
      <c r="B33" s="176" t="n">
        <v>44322</v>
      </c>
      <c r="C33" s="407" t="n">
        <v>293.049988</v>
      </c>
      <c r="D33" s="178">
        <f>C33/C34-1</f>
        <v/>
      </c>
      <c r="E33" s="174" t="n"/>
      <c r="F33" s="176" t="n">
        <v>44322</v>
      </c>
      <c r="G33" s="407" t="n">
        <v>53.049999</v>
      </c>
      <c r="H33" s="178">
        <f>G33/G34-1</f>
        <v/>
      </c>
      <c r="I33" s="173">
        <f>CORREL(D33:D534,H33:H534)</f>
        <v/>
      </c>
      <c r="J33" s="172">
        <f>CORREL($D33:$D282,$H33:$H282)</f>
        <v/>
      </c>
      <c r="K33" s="172">
        <f>CORREL(D33:D122,H33:H122)</f>
        <v/>
      </c>
      <c r="L33" s="172">
        <f>CORREL(D33:D63,H33:H63)</f>
        <v/>
      </c>
    </row>
    <row r="34" ht="15.75" customHeight="1">
      <c r="A34" s="177">
        <f>B34=F34</f>
        <v/>
      </c>
      <c r="B34" s="176" t="n">
        <v>44321</v>
      </c>
      <c r="C34" s="407" t="n">
        <v>297.589996</v>
      </c>
      <c r="D34" s="178">
        <f>C34/C35-1</f>
        <v/>
      </c>
      <c r="E34" s="174" t="n"/>
      <c r="F34" s="176" t="n">
        <v>44321</v>
      </c>
      <c r="G34" s="407" t="n">
        <v>53.27</v>
      </c>
      <c r="H34" s="178">
        <f>G34/G35-1</f>
        <v/>
      </c>
      <c r="I34" s="173">
        <f>CORREL(D34:D535,H34:H535)</f>
        <v/>
      </c>
      <c r="J34" s="172">
        <f>CORREL($D34:$D283,$H34:$H283)</f>
        <v/>
      </c>
      <c r="K34" s="172">
        <f>CORREL(D34:D123,H34:H123)</f>
        <v/>
      </c>
      <c r="L34" s="172">
        <f>CORREL(D34:D64,H34:H64)</f>
        <v/>
      </c>
    </row>
    <row r="35" ht="15.75" customHeight="1">
      <c r="A35" s="177">
        <f>B35=F35</f>
        <v/>
      </c>
      <c r="B35" s="176" t="n">
        <v>44320</v>
      </c>
      <c r="C35" s="407" t="n">
        <v>304.850006</v>
      </c>
      <c r="D35" s="178">
        <f>C35/C36-1</f>
        <v/>
      </c>
      <c r="E35" s="174" t="n"/>
      <c r="F35" s="176" t="n">
        <v>44320</v>
      </c>
      <c r="G35" s="407" t="n">
        <v>52.799999</v>
      </c>
      <c r="H35" s="178">
        <f>G35/G36-1</f>
        <v/>
      </c>
      <c r="I35" s="173">
        <f>CORREL(D35:D536,H35:H536)</f>
        <v/>
      </c>
      <c r="J35" s="172">
        <f>CORREL($D35:$D284,$H35:$H284)</f>
        <v/>
      </c>
      <c r="K35" s="172">
        <f>CORREL(D35:D124,H35:H124)</f>
        <v/>
      </c>
      <c r="L35" s="172">
        <f>CORREL(D35:D65,H35:H65)</f>
        <v/>
      </c>
    </row>
    <row r="36" ht="15.75" customHeight="1">
      <c r="A36" s="177">
        <f>B36=F36</f>
        <v/>
      </c>
      <c r="B36" s="176" t="n">
        <v>44319</v>
      </c>
      <c r="C36" s="407" t="n">
        <v>313.920013</v>
      </c>
      <c r="D36" s="178">
        <f>C36/C37-1</f>
        <v/>
      </c>
      <c r="E36" s="174" t="n"/>
      <c r="F36" s="176" t="n">
        <v>44319</v>
      </c>
      <c r="G36" s="407" t="n">
        <v>54.459999</v>
      </c>
      <c r="H36" s="178">
        <f>G36/G37-1</f>
        <v/>
      </c>
      <c r="I36" s="173">
        <f>CORREL(D36:D537,H36:H537)</f>
        <v/>
      </c>
      <c r="J36" s="172">
        <f>CORREL($D36:$D285,$H36:$H285)</f>
        <v/>
      </c>
      <c r="K36" s="172">
        <f>CORREL(D36:D125,H36:H125)</f>
        <v/>
      </c>
      <c r="L36" s="172">
        <f>CORREL(D36:D66,H36:H66)</f>
        <v/>
      </c>
    </row>
    <row r="37" ht="15.75" customHeight="1">
      <c r="A37" s="177">
        <f>B37=F37</f>
        <v/>
      </c>
      <c r="B37" s="176" t="n">
        <v>44316</v>
      </c>
      <c r="C37" s="407" t="n">
        <v>319.570007</v>
      </c>
      <c r="D37" s="178">
        <f>C37/C38-1</f>
        <v/>
      </c>
      <c r="E37" s="174" t="n"/>
      <c r="F37" s="176" t="n">
        <v>44316</v>
      </c>
      <c r="G37" s="407" t="n">
        <v>54.400002</v>
      </c>
      <c r="H37" s="178">
        <f>G37/G38-1</f>
        <v/>
      </c>
      <c r="I37" s="173">
        <f>CORREL(D37:D538,H37:H538)</f>
        <v/>
      </c>
      <c r="J37" s="172">
        <f>CORREL($D37:$D286,$H37:$H286)</f>
        <v/>
      </c>
      <c r="K37" s="172">
        <f>CORREL(D37:D126,H37:H126)</f>
        <v/>
      </c>
      <c r="L37" s="172">
        <f>CORREL(D37:D67,H37:H67)</f>
        <v/>
      </c>
    </row>
    <row r="38" ht="15.75" customHeight="1">
      <c r="A38" s="177">
        <f>B38=F38</f>
        <v/>
      </c>
      <c r="B38" s="176" t="n">
        <v>44315</v>
      </c>
      <c r="C38" s="407" t="n">
        <v>321.100006</v>
      </c>
      <c r="D38" s="178">
        <f>C38/C39-1</f>
        <v/>
      </c>
      <c r="E38" s="174" t="n"/>
      <c r="F38" s="176" t="n">
        <v>44315</v>
      </c>
      <c r="G38" s="407" t="n">
        <v>53.689999</v>
      </c>
      <c r="H38" s="178">
        <f>G38/G39-1</f>
        <v/>
      </c>
      <c r="I38" s="173">
        <f>CORREL(D38:D539,H38:H539)</f>
        <v/>
      </c>
      <c r="J38" s="172">
        <f>CORREL($D38:$D287,$H38:$H287)</f>
        <v/>
      </c>
      <c r="K38" s="172">
        <f>CORREL(D38:D127,H38:H127)</f>
        <v/>
      </c>
      <c r="L38" s="172">
        <f>CORREL(D38:D68,H38:H68)</f>
        <v/>
      </c>
    </row>
    <row r="39" ht="15.75" customHeight="1">
      <c r="A39" s="177">
        <f>B39=F39</f>
        <v/>
      </c>
      <c r="B39" s="176" t="n">
        <v>44314</v>
      </c>
      <c r="C39" s="407" t="n">
        <v>331.25</v>
      </c>
      <c r="D39" s="178">
        <f>C39/C40-1</f>
        <v/>
      </c>
      <c r="E39" s="174" t="n"/>
      <c r="F39" s="176" t="n">
        <v>44314</v>
      </c>
      <c r="G39" s="407" t="n">
        <v>53.549999</v>
      </c>
      <c r="H39" s="178">
        <f>G39/G40-1</f>
        <v/>
      </c>
      <c r="I39" s="173">
        <f>CORREL(D39:D540,H39:H540)</f>
        <v/>
      </c>
      <c r="J39" s="172">
        <f>CORREL($D39:$D288,$H39:$H288)</f>
        <v/>
      </c>
      <c r="K39" s="172">
        <f>CORREL(D39:D128,H39:H128)</f>
        <v/>
      </c>
      <c r="L39" s="172">
        <f>CORREL(D39:D69,H39:H69)</f>
        <v/>
      </c>
    </row>
    <row r="40" ht="15.75" customHeight="1">
      <c r="A40" s="177">
        <f>B40=F40</f>
        <v/>
      </c>
      <c r="B40" s="176" t="n">
        <v>44313</v>
      </c>
      <c r="C40" s="407" t="n">
        <v>333.48999</v>
      </c>
      <c r="D40" s="178">
        <f>C40/C41-1</f>
        <v/>
      </c>
      <c r="E40" s="174" t="n"/>
      <c r="F40" s="176" t="n">
        <v>44313</v>
      </c>
      <c r="G40" s="407" t="n">
        <v>53.48</v>
      </c>
      <c r="H40" s="178">
        <f>G40/G41-1</f>
        <v/>
      </c>
      <c r="I40" s="173">
        <f>CORREL(D40:D541,H40:H541)</f>
        <v/>
      </c>
      <c r="J40" s="172">
        <f>CORREL($D40:$D289,$H40:$H289)</f>
        <v/>
      </c>
      <c r="K40" s="172">
        <f>CORREL(D40:D129,H40:H129)</f>
        <v/>
      </c>
      <c r="L40" s="172">
        <f>CORREL(D40:D70,H40:H70)</f>
        <v/>
      </c>
    </row>
    <row r="41" ht="15.75" customHeight="1">
      <c r="A41" s="177">
        <f>B41=F41</f>
        <v/>
      </c>
      <c r="B41" s="176" t="n">
        <v>44312</v>
      </c>
      <c r="C41" s="407" t="n">
        <v>336.420013</v>
      </c>
      <c r="D41" s="178">
        <f>C41/C42-1</f>
        <v/>
      </c>
      <c r="E41" s="174" t="n"/>
      <c r="F41" s="176" t="n">
        <v>44312</v>
      </c>
      <c r="G41" s="407" t="n">
        <v>53.779999</v>
      </c>
      <c r="H41" s="178">
        <f>G41/G42-1</f>
        <v/>
      </c>
      <c r="I41" s="173">
        <f>CORREL(D41:D542,H41:H542)</f>
        <v/>
      </c>
      <c r="J41" s="172">
        <f>CORREL($D41:$D290,$H41:$H290)</f>
        <v/>
      </c>
      <c r="K41" s="172">
        <f>CORREL(D41:D130,H41:H130)</f>
        <v/>
      </c>
      <c r="L41" s="172">
        <f>CORREL(D41:D71,H41:H71)</f>
        <v/>
      </c>
    </row>
    <row r="42" ht="15.75" customHeight="1">
      <c r="A42" s="177">
        <f>B42=F42</f>
        <v/>
      </c>
      <c r="B42" s="176" t="n">
        <v>44309</v>
      </c>
      <c r="C42" s="407" t="n">
        <v>336.880005</v>
      </c>
      <c r="D42" s="178">
        <f>C42/C43-1</f>
        <v/>
      </c>
      <c r="E42" s="174" t="n"/>
      <c r="F42" s="176" t="n">
        <v>44309</v>
      </c>
      <c r="G42" s="407" t="n">
        <v>53.110001</v>
      </c>
      <c r="H42" s="178">
        <f>G42/G43-1</f>
        <v/>
      </c>
      <c r="I42" s="173">
        <f>CORREL(D42:D543,H42:H543)</f>
        <v/>
      </c>
      <c r="J42" s="172">
        <f>CORREL($D42:$D291,$H42:$H291)</f>
        <v/>
      </c>
      <c r="K42" s="172">
        <f>CORREL(D42:D131,H42:H131)</f>
        <v/>
      </c>
      <c r="L42" s="172">
        <f>CORREL(D42:D72,H42:H72)</f>
        <v/>
      </c>
    </row>
    <row r="43" ht="15.75" customHeight="1">
      <c r="A43" s="177">
        <f>B43=F43</f>
        <v/>
      </c>
      <c r="B43" s="176" t="n">
        <v>44308</v>
      </c>
      <c r="C43" s="407" t="n">
        <v>328.320007</v>
      </c>
      <c r="D43" s="178">
        <f>C43/C44-1</f>
        <v/>
      </c>
      <c r="E43" s="174" t="n"/>
      <c r="F43" s="176" t="n">
        <v>44308</v>
      </c>
      <c r="G43" s="407" t="n">
        <v>51.029999</v>
      </c>
      <c r="H43" s="178">
        <f>G43/G44-1</f>
        <v/>
      </c>
      <c r="I43" s="173">
        <f>CORREL(D43:D544,H43:H544)</f>
        <v/>
      </c>
      <c r="J43" s="172">
        <f>CORREL($D43:$D292,$H43:$H292)</f>
        <v/>
      </c>
      <c r="K43" s="172">
        <f>CORREL(D43:D132,H43:H132)</f>
        <v/>
      </c>
      <c r="L43" s="172">
        <f>CORREL(D43:D73,H43:H73)</f>
        <v/>
      </c>
    </row>
    <row r="44" ht="15.75" customHeight="1">
      <c r="A44" s="177">
        <f>B44=F44</f>
        <v/>
      </c>
      <c r="B44" s="176" t="n">
        <v>44307</v>
      </c>
      <c r="C44" s="407" t="n">
        <v>322.76001</v>
      </c>
      <c r="D44" s="178">
        <f>C44/C45-1</f>
        <v/>
      </c>
      <c r="E44" s="174" t="n"/>
      <c r="F44" s="176" t="n">
        <v>44307</v>
      </c>
      <c r="G44" s="407" t="n">
        <v>51.860001</v>
      </c>
      <c r="H44" s="178">
        <f>G44/G45-1</f>
        <v/>
      </c>
      <c r="I44" s="173">
        <f>CORREL(D44:D545,H44:H545)</f>
        <v/>
      </c>
      <c r="J44" s="172">
        <f>CORREL($D44:$D293,$H44:$H293)</f>
        <v/>
      </c>
      <c r="K44" s="172">
        <f>CORREL(D44:D133,H44:H133)</f>
        <v/>
      </c>
      <c r="L44" s="172">
        <f>CORREL(D44:D74,H44:H74)</f>
        <v/>
      </c>
    </row>
    <row r="45" ht="15.75" customHeight="1">
      <c r="A45" s="177">
        <f>B45=F45</f>
        <v/>
      </c>
      <c r="B45" s="176" t="n">
        <v>44306</v>
      </c>
      <c r="C45" s="407" t="n">
        <v>321.779999</v>
      </c>
      <c r="D45" s="178">
        <f>C45/C46-1</f>
        <v/>
      </c>
      <c r="E45" s="174" t="n"/>
      <c r="F45" s="176" t="n">
        <v>44306</v>
      </c>
      <c r="G45" s="407" t="n">
        <v>50.299999</v>
      </c>
      <c r="H45" s="178">
        <f>G45/G46-1</f>
        <v/>
      </c>
      <c r="I45" s="173">
        <f>CORREL(D45:D546,H45:H546)</f>
        <v/>
      </c>
      <c r="J45" s="172">
        <f>CORREL($D45:$D294,$H45:$H294)</f>
        <v/>
      </c>
      <c r="K45" s="172">
        <f>CORREL(D45:D134,H45:H134)</f>
        <v/>
      </c>
      <c r="L45" s="172">
        <f>CORREL(D45:D75,H45:H75)</f>
        <v/>
      </c>
    </row>
    <row r="46" ht="15.75" customHeight="1">
      <c r="A46" s="177">
        <f>B46=F46</f>
        <v/>
      </c>
      <c r="B46" s="176" t="n">
        <v>44305</v>
      </c>
      <c r="C46" s="407" t="n">
        <v>324.329987</v>
      </c>
      <c r="D46" s="178">
        <f>C46/C47-1</f>
        <v/>
      </c>
      <c r="E46" s="174" t="n"/>
      <c r="F46" s="176" t="n">
        <v>44305</v>
      </c>
      <c r="G46" s="407" t="n">
        <v>54.990002</v>
      </c>
      <c r="H46" s="178">
        <f>G46/G47-1</f>
        <v/>
      </c>
      <c r="I46" s="173">
        <f>CORREL(D46:D547,H46:H547)</f>
        <v/>
      </c>
      <c r="J46" s="172">
        <f>CORREL($D46:$D295,$H46:$H295)</f>
        <v/>
      </c>
      <c r="K46" s="172">
        <f>CORREL(D46:D135,H46:H135)</f>
        <v/>
      </c>
      <c r="L46" s="172">
        <f>CORREL(D46:D76,H46:H76)</f>
        <v/>
      </c>
    </row>
    <row r="47" ht="15.75" customHeight="1">
      <c r="A47" s="177">
        <f>B47=F47</f>
        <v/>
      </c>
      <c r="B47" s="176" t="n">
        <v>44302</v>
      </c>
      <c r="C47" s="407" t="n">
        <v>329.950012</v>
      </c>
      <c r="D47" s="178">
        <f>C47/C48-1</f>
        <v/>
      </c>
      <c r="E47" s="174" t="n"/>
      <c r="F47" s="176" t="n">
        <v>44302</v>
      </c>
      <c r="G47" s="407" t="n">
        <v>55.869999</v>
      </c>
      <c r="H47" s="178">
        <f>G47/G48-1</f>
        <v/>
      </c>
      <c r="I47" s="173">
        <f>CORREL(D47:D548,H47:H548)</f>
        <v/>
      </c>
      <c r="J47" s="172">
        <f>CORREL($D47:$D296,$H47:$H296)</f>
        <v/>
      </c>
      <c r="K47" s="172">
        <f>CORREL(D47:D136,H47:H136)</f>
        <v/>
      </c>
      <c r="L47" s="172">
        <f>CORREL(D47:D77,H47:H77)</f>
        <v/>
      </c>
    </row>
    <row r="48" ht="15.75" customHeight="1">
      <c r="A48" s="177">
        <f>B48=F48</f>
        <v/>
      </c>
      <c r="B48" s="176" t="n">
        <v>44301</v>
      </c>
      <c r="C48" s="407" t="n">
        <v>332.380005</v>
      </c>
      <c r="D48" s="178">
        <f>C48/C49-1</f>
        <v/>
      </c>
      <c r="E48" s="174" t="n"/>
      <c r="F48" s="176" t="n">
        <v>44301</v>
      </c>
      <c r="G48" s="407" t="n">
        <v>56.119999</v>
      </c>
      <c r="H48" s="178">
        <f>G48/G49-1</f>
        <v/>
      </c>
      <c r="I48" s="173">
        <f>CORREL(D48:D549,H48:H549)</f>
        <v/>
      </c>
      <c r="J48" s="172">
        <f>CORREL($D48:$D297,$H48:$H297)</f>
        <v/>
      </c>
      <c r="K48" s="172">
        <f>CORREL(D48:D137,H48:H137)</f>
        <v/>
      </c>
      <c r="L48" s="172">
        <f>CORREL(D48:D78,H48:H78)</f>
        <v/>
      </c>
    </row>
    <row r="49" ht="15.75" customHeight="1">
      <c r="A49" s="177">
        <f>B49=F49</f>
        <v/>
      </c>
      <c r="B49" s="176" t="n">
        <v>44300</v>
      </c>
      <c r="C49" s="407" t="n">
        <v>329.200012</v>
      </c>
      <c r="D49" s="178">
        <f>C49/C50-1</f>
        <v/>
      </c>
      <c r="E49" s="174" t="n"/>
      <c r="F49" s="176" t="n">
        <v>44300</v>
      </c>
      <c r="G49" s="407" t="n">
        <v>56.919998</v>
      </c>
      <c r="H49" s="178">
        <f>G49/G50-1</f>
        <v/>
      </c>
      <c r="I49" s="173">
        <f>CORREL(D49:D550,H49:H550)</f>
        <v/>
      </c>
      <c r="J49" s="172">
        <f>CORREL($D49:$D298,$H49:$H298)</f>
        <v/>
      </c>
      <c r="K49" s="172">
        <f>CORREL(D49:D138,H49:H138)</f>
        <v/>
      </c>
      <c r="L49" s="172">
        <f>CORREL(D49:D79,H49:H79)</f>
        <v/>
      </c>
    </row>
    <row r="50" ht="15.75" customHeight="1">
      <c r="A50" s="177">
        <f>B50=F50</f>
        <v/>
      </c>
      <c r="B50" s="176" t="n">
        <v>44299</v>
      </c>
      <c r="C50" s="407" t="n">
        <v>342.75</v>
      </c>
      <c r="D50" s="178">
        <f>C50/C51-1</f>
        <v/>
      </c>
      <c r="E50" s="174" t="n"/>
      <c r="F50" s="176" t="n">
        <v>44299</v>
      </c>
      <c r="G50" s="407" t="n">
        <v>56.66</v>
      </c>
      <c r="H50" s="178">
        <f>G50/G51-1</f>
        <v/>
      </c>
      <c r="I50" s="173">
        <f>CORREL(D50:D551,H50:H551)</f>
        <v/>
      </c>
      <c r="J50" s="172">
        <f>CORREL($D50:$D299,$H50:$H299)</f>
        <v/>
      </c>
      <c r="K50" s="172">
        <f>CORREL(D50:D139,H50:H139)</f>
        <v/>
      </c>
      <c r="L50" s="172">
        <f>CORREL(D50:D80,H50:H80)</f>
        <v/>
      </c>
    </row>
    <row r="51" ht="15.75" customHeight="1">
      <c r="A51" s="177">
        <f>B51=F51</f>
        <v/>
      </c>
      <c r="B51" s="176" t="n">
        <v>44298</v>
      </c>
      <c r="C51" s="407" t="n">
        <v>321.51001</v>
      </c>
      <c r="D51" s="178">
        <f>C51/C52-1</f>
        <v/>
      </c>
      <c r="E51" s="174" t="n"/>
      <c r="F51" s="176" t="n">
        <v>44298</v>
      </c>
      <c r="G51" s="407" t="n">
        <v>56.16</v>
      </c>
      <c r="H51" s="178">
        <f>G51/G52-1</f>
        <v/>
      </c>
      <c r="I51" s="173">
        <f>CORREL(D51:D552,H51:H552)</f>
        <v/>
      </c>
      <c r="J51" s="172">
        <f>CORREL($D51:$D300,$H51:$H300)</f>
        <v/>
      </c>
      <c r="K51" s="172">
        <f>CORREL(D51:D140,H51:H140)</f>
        <v/>
      </c>
      <c r="L51" s="172">
        <f>CORREL(D51:D81,H51:H81)</f>
        <v/>
      </c>
    </row>
    <row r="52" ht="15.75" customHeight="1">
      <c r="A52" s="177">
        <f>B52=F52</f>
        <v/>
      </c>
      <c r="B52" s="176" t="n">
        <v>44295</v>
      </c>
      <c r="C52" s="407" t="n">
        <v>322.649994</v>
      </c>
      <c r="D52" s="178">
        <f>C52/C53-1</f>
        <v/>
      </c>
      <c r="E52" s="174" t="n"/>
      <c r="F52" s="176" t="n">
        <v>44295</v>
      </c>
      <c r="G52" s="407" t="n">
        <v>58.43</v>
      </c>
      <c r="H52" s="178">
        <f>G52/G53-1</f>
        <v/>
      </c>
      <c r="I52" s="173">
        <f>CORREL(D52:D553,H52:H553)</f>
        <v/>
      </c>
      <c r="J52" s="172">
        <f>CORREL($D52:$D301,$H52:$H301)</f>
        <v/>
      </c>
      <c r="K52" s="172">
        <f>CORREL(D52:D141,H52:H141)</f>
        <v/>
      </c>
      <c r="L52" s="172">
        <f>CORREL(D52:D82,H52:H82)</f>
        <v/>
      </c>
    </row>
    <row r="53" ht="15.75" customHeight="1">
      <c r="A53" s="177">
        <f>B53=F53</f>
        <v/>
      </c>
      <c r="B53" s="176" t="n">
        <v>44294</v>
      </c>
      <c r="C53" s="407" t="n">
        <v>331.279999</v>
      </c>
      <c r="D53" s="178">
        <f>C53/C54-1</f>
        <v/>
      </c>
      <c r="E53" s="174" t="n"/>
      <c r="F53" s="176" t="n">
        <v>44294</v>
      </c>
      <c r="G53" s="407" t="n">
        <v>59.43</v>
      </c>
      <c r="H53" s="178">
        <f>G53/G54-1</f>
        <v/>
      </c>
      <c r="I53" s="173">
        <f>CORREL(D53:D554,H53:H554)</f>
        <v/>
      </c>
      <c r="J53" s="172">
        <f>CORREL($D53:$D302,$H53:$H302)</f>
        <v/>
      </c>
      <c r="K53" s="172">
        <f>CORREL(D53:D142,H53:H142)</f>
        <v/>
      </c>
      <c r="L53" s="172">
        <f>CORREL(D53:D83,H53:H83)</f>
        <v/>
      </c>
    </row>
    <row r="54" ht="15.75" customHeight="1">
      <c r="A54" s="177">
        <f>B54=F54</f>
        <v/>
      </c>
      <c r="B54" s="176" t="n">
        <v>44293</v>
      </c>
      <c r="C54" s="407" t="n">
        <v>323.079987</v>
      </c>
      <c r="D54" s="178">
        <f>C54/C55-1</f>
        <v/>
      </c>
      <c r="E54" s="174" t="n"/>
      <c r="F54" s="176" t="n">
        <v>44293</v>
      </c>
      <c r="G54" s="407" t="n">
        <v>59.57</v>
      </c>
      <c r="H54" s="178">
        <f>G54/G55-1</f>
        <v/>
      </c>
      <c r="I54" s="173">
        <f>CORREL(D54:D555,H54:H555)</f>
        <v/>
      </c>
      <c r="J54" s="172">
        <f>CORREL($D54:$D303,$H54:$H303)</f>
        <v/>
      </c>
      <c r="K54" s="172">
        <f>CORREL(D54:D143,H54:H143)</f>
        <v/>
      </c>
      <c r="L54" s="172">
        <f>CORREL(D54:D84,H54:H84)</f>
        <v/>
      </c>
    </row>
    <row r="55" ht="15.75" customHeight="1">
      <c r="A55" s="177">
        <f>B55=F55</f>
        <v/>
      </c>
      <c r="B55" s="176" t="n">
        <v>44292</v>
      </c>
      <c r="C55" s="407" t="n">
        <v>329.790009</v>
      </c>
      <c r="D55" s="178">
        <f>C55/C56-1</f>
        <v/>
      </c>
      <c r="E55" s="174" t="n"/>
      <c r="F55" s="176" t="n">
        <v>44292</v>
      </c>
      <c r="G55" s="407" t="n">
        <v>59.48</v>
      </c>
      <c r="H55" s="178">
        <f>G55/G56-1</f>
        <v/>
      </c>
      <c r="I55" s="173">
        <f>CORREL(D55:D556,H55:H556)</f>
        <v/>
      </c>
      <c r="J55" s="172">
        <f>CORREL($D55:$D304,$H55:$H304)</f>
        <v/>
      </c>
      <c r="K55" s="172">
        <f>CORREL(D55:D144,H55:H144)</f>
        <v/>
      </c>
      <c r="L55" s="172">
        <f>CORREL(D55:D85,H55:H85)</f>
        <v/>
      </c>
    </row>
    <row r="56" ht="15.75" customHeight="1">
      <c r="A56" s="177">
        <f>B56=F56</f>
        <v/>
      </c>
      <c r="B56" s="176" t="n">
        <v>44291</v>
      </c>
      <c r="C56" s="407" t="n">
        <v>323.959991</v>
      </c>
      <c r="D56" s="178">
        <f>C56/C57-1</f>
        <v/>
      </c>
      <c r="E56" s="174" t="n"/>
      <c r="F56" s="176" t="n">
        <v>44291</v>
      </c>
      <c r="G56" s="407" t="n">
        <v>59.290001</v>
      </c>
      <c r="H56" s="178">
        <f>G56/G57-1</f>
        <v/>
      </c>
      <c r="I56" s="173">
        <f>CORREL(D56:D557,H56:H557)</f>
        <v/>
      </c>
      <c r="J56" s="172">
        <f>CORREL($D56:$D305,$H56:$H305)</f>
        <v/>
      </c>
      <c r="K56" s="172">
        <f>CORREL(D56:D145,H56:H145)</f>
        <v/>
      </c>
      <c r="L56" s="172">
        <f>CORREL(D56:D86,H56:H86)</f>
        <v/>
      </c>
    </row>
    <row r="57" ht="15.75" customHeight="1">
      <c r="A57" s="177">
        <f>B57=F57</f>
        <v/>
      </c>
      <c r="B57" s="176" t="n">
        <v>44287</v>
      </c>
      <c r="C57" s="407" t="n">
        <v>326.230011</v>
      </c>
      <c r="D57" s="178">
        <f>C57/C58-1</f>
        <v/>
      </c>
      <c r="E57" s="174" t="n"/>
      <c r="F57" s="176" t="n">
        <v>44287</v>
      </c>
      <c r="G57" s="407" t="n">
        <v>57.82</v>
      </c>
      <c r="H57" s="178">
        <f>G57/G58-1</f>
        <v/>
      </c>
      <c r="I57" s="173">
        <f>CORREL(D57:D558,H57:H558)</f>
        <v/>
      </c>
      <c r="J57" s="172">
        <f>CORREL($D57:$D306,$H57:$H306)</f>
        <v/>
      </c>
      <c r="K57" s="172">
        <f>CORREL(D57:D146,H57:H146)</f>
        <v/>
      </c>
      <c r="L57" s="172">
        <f>CORREL(D57:D87,H57:H87)</f>
        <v/>
      </c>
    </row>
    <row r="58" ht="15.75" customHeight="1">
      <c r="A58" s="177">
        <f>B58=F58</f>
        <v/>
      </c>
      <c r="B58" s="176" t="n">
        <v>44286</v>
      </c>
      <c r="C58" s="407" t="n">
        <v>321.290009</v>
      </c>
      <c r="D58" s="178">
        <f>C58/C59-1</f>
        <v/>
      </c>
      <c r="E58" s="174" t="n"/>
      <c r="F58" s="176" t="n">
        <v>44286</v>
      </c>
      <c r="G58" s="407" t="n">
        <v>57.540001</v>
      </c>
      <c r="H58" s="178">
        <f>G58/G59-1</f>
        <v/>
      </c>
      <c r="I58" s="173">
        <f>CORREL(D58:D559,H58:H559)</f>
        <v/>
      </c>
      <c r="J58" s="172">
        <f>CORREL($D58:$D307,$H58:$H307)</f>
        <v/>
      </c>
      <c r="K58" s="172">
        <f>CORREL(D58:D147,H58:H147)</f>
        <v/>
      </c>
      <c r="L58" s="172">
        <f>CORREL(D58:D88,H58:H88)</f>
        <v/>
      </c>
    </row>
    <row r="59" ht="15.75" customHeight="1">
      <c r="A59" s="177">
        <f>B59=F59</f>
        <v/>
      </c>
      <c r="B59" s="176" t="n">
        <v>44285</v>
      </c>
      <c r="C59" s="407" t="n">
        <v>313.190002</v>
      </c>
      <c r="D59" s="178">
        <f>C59/C60-1</f>
        <v/>
      </c>
      <c r="E59" s="174" t="n"/>
      <c r="F59" s="176" t="n">
        <v>44285</v>
      </c>
      <c r="G59" s="407" t="n">
        <v>58.209999</v>
      </c>
      <c r="H59" s="178">
        <f>G59/G60-1</f>
        <v/>
      </c>
      <c r="I59" s="173">
        <f>CORREL(D59:D560,H59:H560)</f>
        <v/>
      </c>
      <c r="J59" s="172">
        <f>CORREL($D59:$D308,$H59:$H308)</f>
        <v/>
      </c>
      <c r="K59" s="172">
        <f>CORREL(D59:D148,H59:H148)</f>
        <v/>
      </c>
      <c r="L59" s="172">
        <f>CORREL(D59:D89,H59:H89)</f>
        <v/>
      </c>
    </row>
    <row r="60" ht="15.75" customHeight="1">
      <c r="A60" s="177">
        <f>B60=F60</f>
        <v/>
      </c>
      <c r="B60" s="176" t="n">
        <v>44284</v>
      </c>
      <c r="C60" s="407" t="n">
        <v>308.390015</v>
      </c>
      <c r="D60" s="178">
        <f>C60/C61-1</f>
        <v/>
      </c>
      <c r="E60" s="174" t="n"/>
      <c r="F60" s="176" t="n">
        <v>44284</v>
      </c>
      <c r="G60" s="407" t="n">
        <v>56.200001</v>
      </c>
      <c r="H60" s="178">
        <f>G60/G61-1</f>
        <v/>
      </c>
      <c r="I60" s="173">
        <f>CORREL(D60:D561,H60:H561)</f>
        <v/>
      </c>
      <c r="J60" s="172">
        <f>CORREL($D60:$D309,$H60:$H309)</f>
        <v/>
      </c>
      <c r="K60" s="172">
        <f>CORREL(D60:D149,H60:H149)</f>
        <v/>
      </c>
      <c r="L60" s="172">
        <f>CORREL(D60:D90,H60:H90)</f>
        <v/>
      </c>
    </row>
    <row r="61" ht="15.75" customHeight="1">
      <c r="A61" s="177">
        <f>B61=F61</f>
        <v/>
      </c>
      <c r="B61" s="176" t="n">
        <v>44281</v>
      </c>
      <c r="C61" s="407" t="n">
        <v>319.950012</v>
      </c>
      <c r="D61" s="178">
        <f>C61/C62-1</f>
        <v/>
      </c>
      <c r="E61" s="174" t="n"/>
      <c r="F61" s="176" t="n">
        <v>44281</v>
      </c>
      <c r="G61" s="407" t="n">
        <v>56.830002</v>
      </c>
      <c r="H61" s="178">
        <f>G61/G62-1</f>
        <v/>
      </c>
      <c r="I61" s="173">
        <f>CORREL(D61:D562,H61:H562)</f>
        <v/>
      </c>
      <c r="J61" s="172">
        <f>CORREL($D61:$D310,$H61:$H310)</f>
        <v/>
      </c>
      <c r="K61" s="172">
        <f>CORREL(D61:D150,H61:H150)</f>
        <v/>
      </c>
      <c r="L61" s="172">
        <f>CORREL(D61:D91,H61:H91)</f>
        <v/>
      </c>
    </row>
    <row r="62" ht="15.75" customHeight="1">
      <c r="A62" s="177">
        <f>B62=F62</f>
        <v/>
      </c>
      <c r="B62" s="176" t="n">
        <v>44280</v>
      </c>
      <c r="C62" s="407" t="n">
        <v>314.850006</v>
      </c>
      <c r="D62" s="178">
        <f>C62/C63-1</f>
        <v/>
      </c>
      <c r="E62" s="174" t="n"/>
      <c r="F62" s="176" t="n">
        <v>44280</v>
      </c>
      <c r="G62" s="407" t="n">
        <v>56.049999</v>
      </c>
      <c r="H62" s="178">
        <f>G62/G63-1</f>
        <v/>
      </c>
      <c r="I62" s="173">
        <f>CORREL(D62:D563,H62:H563)</f>
        <v/>
      </c>
      <c r="J62" s="172">
        <f>CORREL($D62:$D311,$H62:$H311)</f>
        <v/>
      </c>
      <c r="K62" s="172">
        <f>CORREL(D62:D151,H62:H151)</f>
        <v/>
      </c>
      <c r="L62" s="172">
        <f>CORREL(D62:D92,H62:H92)</f>
        <v/>
      </c>
    </row>
    <row r="63" ht="15.75" customHeight="1">
      <c r="A63" s="177">
        <f>B63=F63</f>
        <v/>
      </c>
      <c r="B63" s="176" t="n">
        <v>44279</v>
      </c>
      <c r="C63" s="407" t="n">
        <v>314.959991</v>
      </c>
      <c r="D63" s="178">
        <f>C63/C64-1</f>
        <v/>
      </c>
      <c r="E63" s="174" t="n"/>
      <c r="F63" s="176" t="n">
        <v>44279</v>
      </c>
      <c r="G63" s="407" t="n">
        <v>53.830002</v>
      </c>
      <c r="H63" s="178">
        <f>G63/G64-1</f>
        <v/>
      </c>
      <c r="I63" s="173">
        <f>CORREL(D63:D564,H63:H564)</f>
        <v/>
      </c>
      <c r="J63" s="172">
        <f>CORREL($D63:$D312,$H63:$H312)</f>
        <v/>
      </c>
      <c r="K63" s="172">
        <f>CORREL(D63:D152,H63:H152)</f>
        <v/>
      </c>
      <c r="L63" s="172">
        <f>CORREL(D63:D93,H63:H93)</f>
        <v/>
      </c>
    </row>
    <row r="64" ht="15.75" customHeight="1">
      <c r="A64" s="177">
        <f>B64=F64</f>
        <v/>
      </c>
      <c r="B64" s="176" t="n">
        <v>44278</v>
      </c>
      <c r="C64" s="407" t="n">
        <v>339.76001</v>
      </c>
      <c r="D64" s="178">
        <f>C64/C65-1</f>
        <v/>
      </c>
      <c r="E64" s="174" t="n"/>
      <c r="F64" s="176" t="n">
        <v>44278</v>
      </c>
      <c r="G64" s="407" t="n">
        <v>54.360001</v>
      </c>
      <c r="H64" s="178">
        <f>G64/G65-1</f>
        <v/>
      </c>
      <c r="I64" s="173">
        <f>CORREL(D64:D565,H64:H565)</f>
        <v/>
      </c>
      <c r="J64" s="172">
        <f>CORREL($D64:$D313,$H64:$H313)</f>
        <v/>
      </c>
      <c r="K64" s="172">
        <f>CORREL(D64:D153,H64:H153)</f>
        <v/>
      </c>
      <c r="L64" s="172">
        <f>CORREL(D64:D94,H64:H94)</f>
        <v/>
      </c>
    </row>
    <row r="65" ht="15.75" customHeight="1">
      <c r="A65" s="177">
        <f>B65=F65</f>
        <v/>
      </c>
      <c r="B65" s="176" t="n">
        <v>44277</v>
      </c>
      <c r="C65" s="407" t="n">
        <v>328.5</v>
      </c>
      <c r="D65" s="178">
        <f>C65/C66-1</f>
        <v/>
      </c>
      <c r="E65" s="174" t="n"/>
      <c r="F65" s="176" t="n">
        <v>44277</v>
      </c>
      <c r="G65" s="407" t="n">
        <v>58.330002</v>
      </c>
      <c r="H65" s="178">
        <f>G65/G66-1</f>
        <v/>
      </c>
      <c r="I65" s="173">
        <f>CORREL(D65:D566,H65:H566)</f>
        <v/>
      </c>
      <c r="J65" s="172">
        <f>CORREL($D65:$D314,$H65:$H314)</f>
        <v/>
      </c>
      <c r="K65" s="172">
        <f>CORREL(D65:D154,H65:H154)</f>
        <v/>
      </c>
      <c r="L65" s="172">
        <f>CORREL(D65:D95,H65:H95)</f>
        <v/>
      </c>
    </row>
    <row r="66" ht="15.75" customHeight="1">
      <c r="A66" s="177">
        <f>B66=F66</f>
        <v/>
      </c>
      <c r="B66" s="176" t="n">
        <v>44274</v>
      </c>
      <c r="C66" s="407" t="n">
        <v>326.26001</v>
      </c>
      <c r="D66" s="178">
        <f>C66/C67-1</f>
        <v/>
      </c>
      <c r="E66" s="174" t="n"/>
      <c r="F66" s="176" t="n">
        <v>44274</v>
      </c>
      <c r="G66" s="407" t="n">
        <v>60.77</v>
      </c>
      <c r="H66" s="178">
        <f>G66/G67-1</f>
        <v/>
      </c>
      <c r="I66" s="173">
        <f>CORREL(D66:D567,H66:H567)</f>
        <v/>
      </c>
      <c r="J66" s="172">
        <f>CORREL($D66:$D315,$H66:$H315)</f>
        <v/>
      </c>
      <c r="K66" s="172">
        <f>CORREL(D66:D155,H66:H155)</f>
        <v/>
      </c>
      <c r="L66" s="172">
        <f>CORREL(D66:D96,H66:H96)</f>
        <v/>
      </c>
    </row>
    <row r="67" ht="15.75" customHeight="1">
      <c r="A67" s="177">
        <f>B67=F67</f>
        <v/>
      </c>
      <c r="B67" s="176" t="n">
        <v>44273</v>
      </c>
      <c r="C67" s="407" t="n">
        <v>316.320007</v>
      </c>
      <c r="D67" s="178">
        <f>C67/C68-1</f>
        <v/>
      </c>
      <c r="E67" s="174" t="n"/>
      <c r="F67" s="176" t="n">
        <v>44273</v>
      </c>
      <c r="G67" s="407" t="n">
        <v>60.82</v>
      </c>
      <c r="H67" s="178">
        <f>G67/G68-1</f>
        <v/>
      </c>
      <c r="I67" s="173">
        <f>CORREL(D67:D568,H67:H568)</f>
        <v/>
      </c>
      <c r="J67" s="172">
        <f>CORREL($D67:$D316,$H67:$H316)</f>
        <v/>
      </c>
      <c r="K67" s="172">
        <f>CORREL(D67:D156,H67:H156)</f>
        <v/>
      </c>
      <c r="L67" s="172">
        <f>CORREL(D67:D97,H67:H97)</f>
        <v/>
      </c>
    </row>
    <row r="68" ht="15.75" customHeight="1">
      <c r="A68" s="177">
        <f>B68=F68</f>
        <v/>
      </c>
      <c r="B68" s="176" t="n">
        <v>44272</v>
      </c>
      <c r="C68" s="407" t="n">
        <v>336.649994</v>
      </c>
      <c r="D68" s="178">
        <f>C68/C69-1</f>
        <v/>
      </c>
      <c r="E68" s="174" t="n"/>
      <c r="F68" s="176" t="n">
        <v>44272</v>
      </c>
      <c r="G68" s="407" t="n">
        <v>62.450001</v>
      </c>
      <c r="H68" s="178">
        <f>G68/G69-1</f>
        <v/>
      </c>
      <c r="I68" s="173">
        <f>CORREL(D68:D569,H68:H569)</f>
        <v/>
      </c>
      <c r="J68" s="172">
        <f>CORREL($D68:$D317,$H68:$H317)</f>
        <v/>
      </c>
      <c r="K68" s="172">
        <f>CORREL(D68:D157,H68:H157)</f>
        <v/>
      </c>
      <c r="L68" s="172">
        <f>CORREL(D68:D98,H68:H98)</f>
        <v/>
      </c>
    </row>
    <row r="69" ht="15.75" customHeight="1">
      <c r="A69" s="177">
        <f>B69=F69</f>
        <v/>
      </c>
      <c r="B69" s="176" t="n">
        <v>44271</v>
      </c>
      <c r="C69" s="407" t="n">
        <v>335.079987</v>
      </c>
      <c r="D69" s="178">
        <f>C69/C70-1</f>
        <v/>
      </c>
      <c r="E69" s="174" t="n"/>
      <c r="F69" s="176" t="n">
        <v>44271</v>
      </c>
      <c r="G69" s="407" t="n">
        <v>59.810001</v>
      </c>
      <c r="H69" s="178">
        <f>G69/G70-1</f>
        <v/>
      </c>
      <c r="I69" s="173">
        <f>CORREL(D69:D570,H69:H570)</f>
        <v/>
      </c>
      <c r="J69" s="172">
        <f>CORREL($D69:$D318,$H69:$H318)</f>
        <v/>
      </c>
      <c r="K69" s="172">
        <f>CORREL(D69:D158,H69:H158)</f>
        <v/>
      </c>
      <c r="L69" s="172">
        <f>CORREL(D69:D99,H69:H99)</f>
        <v/>
      </c>
    </row>
    <row r="70" ht="15.75" customHeight="1">
      <c r="A70" s="177">
        <f>B70=F70</f>
        <v/>
      </c>
      <c r="B70" s="176" t="n">
        <v>44270</v>
      </c>
      <c r="C70" s="407" t="n">
        <v>350</v>
      </c>
      <c r="D70" s="178">
        <f>C70/C71-1</f>
        <v/>
      </c>
      <c r="E70" s="174" t="n"/>
      <c r="F70" s="176" t="n">
        <v>44270</v>
      </c>
      <c r="G70" s="407" t="n">
        <v>60.939999</v>
      </c>
      <c r="H70" s="178">
        <f>G70/G71-1</f>
        <v/>
      </c>
      <c r="I70" s="173">
        <f>CORREL(D70:D571,H70:H571)</f>
        <v/>
      </c>
      <c r="J70" s="172">
        <f>CORREL($D70:$D319,$H70:$H319)</f>
        <v/>
      </c>
      <c r="K70" s="172">
        <f>CORREL(D70:D159,H70:H159)</f>
        <v/>
      </c>
      <c r="L70" s="172">
        <f>CORREL(D70:D100,H70:H100)</f>
        <v/>
      </c>
    </row>
    <row r="71" ht="15.75" customHeight="1">
      <c r="A71" s="177">
        <f>B71=F71</f>
        <v/>
      </c>
      <c r="B71" s="176" t="n">
        <v>44267</v>
      </c>
      <c r="C71" s="407" t="n">
        <v>346.390015</v>
      </c>
      <c r="D71" s="178">
        <f>C71/C72-1</f>
        <v/>
      </c>
      <c r="E71" s="174" t="n"/>
      <c r="F71" s="176" t="n">
        <v>44267</v>
      </c>
      <c r="G71" s="407" t="n">
        <v>56.290001</v>
      </c>
      <c r="H71" s="178">
        <f>G71/G72-1</f>
        <v/>
      </c>
      <c r="I71" s="173">
        <f>CORREL(D71:D572,H71:H572)</f>
        <v/>
      </c>
      <c r="J71" s="172">
        <f>CORREL($D71:$D320,$H71:$H320)</f>
        <v/>
      </c>
      <c r="K71" s="172">
        <f>CORREL(D71:D160,H71:H160)</f>
        <v/>
      </c>
      <c r="L71" s="172">
        <f>CORREL(D71:D101,H71:H101)</f>
        <v/>
      </c>
    </row>
    <row r="72" ht="15.75" customHeight="1">
      <c r="A72" s="177">
        <f>B72=F72</f>
        <v/>
      </c>
      <c r="B72" s="176" t="n">
        <v>44266</v>
      </c>
      <c r="C72" s="407" t="n">
        <v>355.170013</v>
      </c>
      <c r="D72" s="178">
        <f>C72/C73-1</f>
        <v/>
      </c>
      <c r="E72" s="174" t="n"/>
      <c r="F72" s="176" t="n">
        <v>44266</v>
      </c>
      <c r="G72" s="407" t="n">
        <v>54.060001</v>
      </c>
      <c r="H72" s="178">
        <f>G72/G73-1</f>
        <v/>
      </c>
      <c r="I72" s="173">
        <f>CORREL(D72:D573,H72:H573)</f>
        <v/>
      </c>
      <c r="J72" s="172">
        <f>CORREL($D72:$D321,$H72:$H321)</f>
        <v/>
      </c>
      <c r="K72" s="172">
        <f>CORREL(D72:D161,H72:H161)</f>
        <v/>
      </c>
      <c r="L72" s="172">
        <f>CORREL(D72:D102,H72:H102)</f>
        <v/>
      </c>
    </row>
    <row r="73" ht="15.75" customHeight="1">
      <c r="A73" s="177">
        <f>B73=F73</f>
        <v/>
      </c>
      <c r="B73" s="176" t="n">
        <v>44265</v>
      </c>
      <c r="C73" s="407" t="n">
        <v>336.029999</v>
      </c>
      <c r="D73" s="178">
        <f>C73/C74-1</f>
        <v/>
      </c>
      <c r="E73" s="174" t="n"/>
      <c r="F73" s="176" t="n">
        <v>44265</v>
      </c>
      <c r="G73" s="407" t="n">
        <v>53.919998</v>
      </c>
      <c r="H73" s="178">
        <f>G73/G74-1</f>
        <v/>
      </c>
      <c r="I73" s="173">
        <f>CORREL(D73:D574,H73:H574)</f>
        <v/>
      </c>
      <c r="J73" s="172">
        <f>CORREL($D73:$D322,$H73:$H322)</f>
        <v/>
      </c>
      <c r="K73" s="172">
        <f>CORREL(D73:D162,H73:H162)</f>
        <v/>
      </c>
      <c r="L73" s="172">
        <f>CORREL(D73:D103,H73:H103)</f>
        <v/>
      </c>
    </row>
    <row r="74" ht="15.75" customHeight="1">
      <c r="A74" s="177">
        <f>B74=F74</f>
        <v/>
      </c>
      <c r="B74" s="176" t="n">
        <v>44264</v>
      </c>
      <c r="C74" s="407" t="n">
        <v>342.109985</v>
      </c>
      <c r="D74" s="178">
        <f>C74/C75-1</f>
        <v/>
      </c>
      <c r="E74" s="174" t="n"/>
      <c r="F74" s="176" t="n">
        <v>44264</v>
      </c>
      <c r="G74" s="407" t="n">
        <v>53.43</v>
      </c>
      <c r="H74" s="178">
        <f>G74/G75-1</f>
        <v/>
      </c>
      <c r="I74" s="173">
        <f>CORREL(D74:D575,H74:H575)</f>
        <v/>
      </c>
      <c r="J74" s="172">
        <f>CORREL($D74:$D323,$H74:$H323)</f>
        <v/>
      </c>
      <c r="K74" s="172">
        <f>CORREL(D74:D163,H74:H163)</f>
        <v/>
      </c>
      <c r="L74" s="172">
        <f>CORREL(D74:D104,H74:H104)</f>
        <v/>
      </c>
    </row>
    <row r="75" ht="15.75" customHeight="1">
      <c r="A75" s="177">
        <f>B75=F75</f>
        <v/>
      </c>
      <c r="B75" s="176" t="n">
        <v>44263</v>
      </c>
      <c r="C75" s="407" t="n">
        <v>310.929993</v>
      </c>
      <c r="D75" s="178">
        <f>C75/C76-1</f>
        <v/>
      </c>
      <c r="E75" s="174" t="n"/>
      <c r="F75" s="176" t="n">
        <v>44263</v>
      </c>
      <c r="G75" s="407" t="n">
        <v>54.060001</v>
      </c>
      <c r="H75" s="178">
        <f>G75/G76-1</f>
        <v/>
      </c>
      <c r="I75" s="173">
        <f>CORREL(D75:D576,H75:H576)</f>
        <v/>
      </c>
      <c r="J75" s="172">
        <f>CORREL($D75:$D324,$H75:$H324)</f>
        <v/>
      </c>
      <c r="K75" s="172">
        <f>CORREL(D75:D164,H75:H164)</f>
        <v/>
      </c>
      <c r="L75" s="172">
        <f>CORREL(D75:D105,H75:H105)</f>
        <v/>
      </c>
    </row>
    <row r="76" ht="15.75" customHeight="1">
      <c r="A76" s="177">
        <f>B76=F76</f>
        <v/>
      </c>
      <c r="B76" s="176" t="n">
        <v>44260</v>
      </c>
      <c r="C76" s="407" t="n">
        <v>337.429993</v>
      </c>
      <c r="D76" s="178">
        <f>C76/C77-1</f>
        <v/>
      </c>
      <c r="E76" s="174" t="n"/>
      <c r="F76" s="176" t="n">
        <v>44260</v>
      </c>
      <c r="G76" s="407" t="n">
        <v>50.52</v>
      </c>
      <c r="H76" s="178">
        <f>G76/G77-1</f>
        <v/>
      </c>
      <c r="I76" s="173">
        <f>CORREL(D76:D577,H76:H577)</f>
        <v/>
      </c>
      <c r="J76" s="172">
        <f>CORREL($D76:$D325,$H76:$H325)</f>
        <v/>
      </c>
      <c r="K76" s="172">
        <f>CORREL(D76:D165,H76:H165)</f>
        <v/>
      </c>
      <c r="L76" s="172">
        <f>CORREL(D76:D106,H76:H106)</f>
        <v/>
      </c>
    </row>
    <row r="77" ht="15.75" customHeight="1">
      <c r="A77" s="177">
        <f>B77=F77</f>
        <v/>
      </c>
      <c r="B77" s="176" t="n">
        <v>44259</v>
      </c>
      <c r="C77" s="407" t="n">
        <v>343.089996</v>
      </c>
      <c r="D77" s="178">
        <f>C77/C78-1</f>
        <v/>
      </c>
      <c r="E77" s="174" t="n"/>
      <c r="F77" s="176" t="n">
        <v>44259</v>
      </c>
      <c r="G77" s="407" t="n">
        <v>52.049999</v>
      </c>
      <c r="H77" s="178">
        <f>G77/G78-1</f>
        <v/>
      </c>
      <c r="I77" s="173">
        <f>CORREL(D77:D578,H77:H578)</f>
        <v/>
      </c>
      <c r="J77" s="172">
        <f>CORREL($D77:$D326,$H77:$H326)</f>
        <v/>
      </c>
      <c r="K77" s="172">
        <f>CORREL(D77:D166,H77:H166)</f>
        <v/>
      </c>
      <c r="L77" s="172">
        <f>CORREL(D77:D107,H77:H107)</f>
        <v/>
      </c>
    </row>
    <row r="78" ht="15.75" customHeight="1">
      <c r="A78" s="177">
        <f>B78=F78</f>
        <v/>
      </c>
      <c r="B78" s="176" t="n">
        <v>44258</v>
      </c>
      <c r="C78" s="407" t="n">
        <v>341.570007</v>
      </c>
      <c r="D78" s="178">
        <f>C78/C79-1</f>
        <v/>
      </c>
      <c r="E78" s="174" t="n"/>
      <c r="F78" s="176" t="n">
        <v>44258</v>
      </c>
      <c r="G78" s="407" t="n">
        <v>54.57</v>
      </c>
      <c r="H78" s="178">
        <f>G78/G79-1</f>
        <v/>
      </c>
      <c r="I78" s="173">
        <f>CORREL(D78:D579,H78:H579)</f>
        <v/>
      </c>
      <c r="J78" s="172">
        <f>CORREL($D78:$D327,$H78:$H327)</f>
        <v/>
      </c>
      <c r="K78" s="172">
        <f>CORREL(D78:D167,H78:H167)</f>
        <v/>
      </c>
      <c r="L78" s="172">
        <f>CORREL(D78:D108,H78:H108)</f>
        <v/>
      </c>
    </row>
    <row r="79" ht="15.75" customHeight="1">
      <c r="A79" s="177">
        <f>B79=F79</f>
        <v/>
      </c>
      <c r="B79" s="176" t="n">
        <v>44257</v>
      </c>
      <c r="C79" s="407" t="n">
        <v>372.790009</v>
      </c>
      <c r="D79" s="178">
        <f>C79/C80-1</f>
        <v/>
      </c>
      <c r="E79" s="174" t="n"/>
      <c r="F79" s="176" t="n">
        <v>44257</v>
      </c>
      <c r="G79" s="407" t="n">
        <v>53.209999</v>
      </c>
      <c r="H79" s="178">
        <f>G79/G80-1</f>
        <v/>
      </c>
      <c r="I79" s="173">
        <f>CORREL(D79:D580,H79:H580)</f>
        <v/>
      </c>
      <c r="J79" s="172">
        <f>CORREL($D79:$D328,$H79:$H328)</f>
        <v/>
      </c>
      <c r="K79" s="172">
        <f>CORREL(D79:D168,H79:H168)</f>
        <v/>
      </c>
      <c r="L79" s="172">
        <f>CORREL(D79:D109,H79:H109)</f>
        <v/>
      </c>
    </row>
    <row r="80" ht="15.75" customHeight="1">
      <c r="A80" s="177">
        <f>B80=F80</f>
        <v/>
      </c>
      <c r="B80" s="176" t="n">
        <v>44256</v>
      </c>
      <c r="C80" s="407" t="n">
        <v>409.660004</v>
      </c>
      <c r="D80" s="178">
        <f>C80/C81-1</f>
        <v/>
      </c>
      <c r="E80" s="174" t="n"/>
      <c r="F80" s="176" t="n">
        <v>44256</v>
      </c>
      <c r="G80" s="407" t="n">
        <v>53.310001</v>
      </c>
      <c r="H80" s="178">
        <f>G80/G81-1</f>
        <v/>
      </c>
      <c r="I80" s="173">
        <f>CORREL(D80:D581,H80:H581)</f>
        <v/>
      </c>
      <c r="J80" s="172">
        <f>CORREL($D80:$D329,$H80:$H329)</f>
        <v/>
      </c>
      <c r="K80" s="172">
        <f>CORREL(D80:D169,H80:H169)</f>
        <v/>
      </c>
      <c r="L80" s="172">
        <f>CORREL(D80:D110,H80:H110)</f>
        <v/>
      </c>
    </row>
    <row r="81" ht="15.75" customHeight="1">
      <c r="A81" s="177">
        <f>B81=F81</f>
        <v/>
      </c>
      <c r="B81" s="176" t="n">
        <v>44253</v>
      </c>
      <c r="C81" s="407" t="n">
        <v>373.609985</v>
      </c>
      <c r="D81" s="178">
        <f>C81/C82-1</f>
        <v/>
      </c>
      <c r="E81" s="174" t="n"/>
      <c r="F81" s="176" t="n">
        <v>44253</v>
      </c>
      <c r="G81" s="407" t="n">
        <v>52.68</v>
      </c>
      <c r="H81" s="178">
        <f>G81/G82-1</f>
        <v/>
      </c>
      <c r="I81" s="173">
        <f>CORREL(D81:D582,H81:H582)</f>
        <v/>
      </c>
      <c r="J81" s="172">
        <f>CORREL($D81:$D330,$H81:$H330)</f>
        <v/>
      </c>
      <c r="K81" s="172">
        <f>CORREL(D81:D170,H81:H170)</f>
        <v/>
      </c>
      <c r="L81" s="172">
        <f>CORREL(D81:D111,H81:H111)</f>
        <v/>
      </c>
    </row>
    <row r="82" ht="15.75" customHeight="1">
      <c r="A82" s="177">
        <f>B82=F82</f>
        <v/>
      </c>
      <c r="B82" s="176" t="n">
        <v>44252</v>
      </c>
      <c r="C82" s="407" t="n">
        <v>364.730011</v>
      </c>
      <c r="D82" s="178">
        <f>C82/C83-1</f>
        <v/>
      </c>
      <c r="E82" s="174" t="n"/>
      <c r="F82" s="176" t="n">
        <v>44252</v>
      </c>
      <c r="G82" s="407" t="n">
        <v>51.779999</v>
      </c>
      <c r="H82" s="178">
        <f>G82/G83-1</f>
        <v/>
      </c>
      <c r="I82" s="173">
        <f>CORREL(D82:D583,H82:H583)</f>
        <v/>
      </c>
      <c r="J82" s="172">
        <f>CORREL($D82:$D331,$H82:$H331)</f>
        <v/>
      </c>
      <c r="K82" s="172">
        <f>CORREL(D82:D171,H82:H171)</f>
        <v/>
      </c>
      <c r="L82" s="172">
        <f>CORREL(D82:D112,H82:H112)</f>
        <v/>
      </c>
    </row>
    <row r="83" ht="15.75" customHeight="1">
      <c r="A83" s="177">
        <f>B83=F83</f>
        <v/>
      </c>
      <c r="B83" s="176" t="n">
        <v>44251</v>
      </c>
      <c r="C83" s="407" t="n">
        <v>385.230011</v>
      </c>
      <c r="D83" s="178">
        <f>C83/C84-1</f>
        <v/>
      </c>
      <c r="E83" s="174" t="n"/>
      <c r="F83" s="176" t="n">
        <v>44251</v>
      </c>
      <c r="G83" s="407" t="n">
        <v>54.959999</v>
      </c>
      <c r="H83" s="178">
        <f>G83/G84-1</f>
        <v/>
      </c>
      <c r="I83" s="173">
        <f>CORREL(D83:D584,H83:H584)</f>
        <v/>
      </c>
      <c r="J83" s="172">
        <f>CORREL($D83:$D332,$H83:$H332)</f>
        <v/>
      </c>
      <c r="K83" s="172">
        <f>CORREL(D83:D172,H83:H172)</f>
        <v/>
      </c>
      <c r="L83" s="172">
        <f>CORREL(D83:D113,H83:H113)</f>
        <v/>
      </c>
    </row>
    <row r="84" ht="15.75" customHeight="1">
      <c r="A84" s="177">
        <f>B84=F84</f>
        <v/>
      </c>
      <c r="B84" s="176" t="n">
        <v>44250</v>
      </c>
      <c r="C84" s="407" t="n">
        <v>388.160004</v>
      </c>
      <c r="D84" s="178">
        <f>C84/C85-1</f>
        <v/>
      </c>
      <c r="E84" s="174" t="n"/>
      <c r="F84" s="176" t="n">
        <v>44250</v>
      </c>
      <c r="G84" s="407" t="n">
        <v>50.610001</v>
      </c>
      <c r="H84" s="178">
        <f>G84/G85-1</f>
        <v/>
      </c>
      <c r="I84" s="173">
        <f>CORREL(D84:D585,H84:H585)</f>
        <v/>
      </c>
      <c r="J84" s="172">
        <f>CORREL($D84:$D333,$H84:$H333)</f>
        <v/>
      </c>
      <c r="K84" s="172">
        <f>CORREL(D84:D173,H84:H173)</f>
        <v/>
      </c>
      <c r="L84" s="172">
        <f>CORREL(D84:D114,H84:H114)</f>
        <v/>
      </c>
    </row>
    <row r="85" ht="15.75" customHeight="1">
      <c r="A85" s="177">
        <f>B85=F85</f>
        <v/>
      </c>
      <c r="B85" s="176" t="n">
        <v>44249</v>
      </c>
      <c r="C85" s="407" t="n">
        <v>394.339996</v>
      </c>
      <c r="D85" s="178">
        <f>C85/C86-1</f>
        <v/>
      </c>
      <c r="E85" s="174" t="n"/>
      <c r="F85" s="176" t="n">
        <v>44249</v>
      </c>
      <c r="G85" s="407" t="n">
        <v>49.700001</v>
      </c>
      <c r="H85" s="178">
        <f>G85/G86-1</f>
        <v/>
      </c>
      <c r="I85" s="173">
        <f>CORREL(D85:D586,H85:H586)</f>
        <v/>
      </c>
      <c r="J85" s="172">
        <f>CORREL($D85:$D334,$H85:$H334)</f>
        <v/>
      </c>
      <c r="K85" s="172">
        <f>CORREL(D85:D174,H85:H174)</f>
        <v/>
      </c>
      <c r="L85" s="172">
        <f>CORREL(D85:D115,H85:H115)</f>
        <v/>
      </c>
    </row>
    <row r="86" ht="15.75" customHeight="1">
      <c r="A86" s="177">
        <f>B86=F86</f>
        <v/>
      </c>
      <c r="B86" s="176" t="n">
        <v>44246</v>
      </c>
      <c r="C86" s="407" t="n">
        <v>417.26001</v>
      </c>
      <c r="D86" s="178">
        <f>C86/C87-1</f>
        <v/>
      </c>
      <c r="E86" s="174" t="n"/>
      <c r="F86" s="176" t="n">
        <v>44246</v>
      </c>
      <c r="G86" s="407" t="n">
        <v>48.029999</v>
      </c>
      <c r="H86" s="178">
        <f>G86/G87-1</f>
        <v/>
      </c>
      <c r="I86" s="173">
        <f>CORREL(D86:D587,H86:H587)</f>
        <v/>
      </c>
      <c r="J86" s="172">
        <f>CORREL($D86:$D335,$H86:$H335)</f>
        <v/>
      </c>
      <c r="K86" s="172">
        <f>CORREL(D86:D175,H86:H175)</f>
        <v/>
      </c>
      <c r="L86" s="172">
        <f>CORREL(D86:D116,H86:H116)</f>
        <v/>
      </c>
    </row>
    <row r="87" ht="15.75" customHeight="1">
      <c r="A87" s="177">
        <f>B87=F87</f>
        <v/>
      </c>
      <c r="B87" s="176" t="n">
        <v>44245</v>
      </c>
      <c r="C87" s="407" t="n">
        <v>417.910004</v>
      </c>
      <c r="D87" s="178">
        <f>C87/C88-1</f>
        <v/>
      </c>
      <c r="E87" s="174" t="n"/>
      <c r="F87" s="176" t="n">
        <v>44245</v>
      </c>
      <c r="G87" s="407" t="n">
        <v>44.959999</v>
      </c>
      <c r="H87" s="178">
        <f>G87/G88-1</f>
        <v/>
      </c>
      <c r="I87" s="173">
        <f>CORREL(D87:D588,H87:H588)</f>
        <v/>
      </c>
      <c r="J87" s="172">
        <f>CORREL($D87:$D336,$H87:$H336)</f>
        <v/>
      </c>
      <c r="K87" s="172">
        <f>CORREL(D87:D176,H87:H176)</f>
        <v/>
      </c>
      <c r="L87" s="172">
        <f>CORREL(D87:D117,H87:H117)</f>
        <v/>
      </c>
    </row>
    <row r="88" ht="15.75" customHeight="1">
      <c r="A88" s="177">
        <f>B88=F88</f>
        <v/>
      </c>
      <c r="B88" s="176" t="n">
        <v>44244</v>
      </c>
      <c r="C88" s="407" t="n">
        <v>429.420013</v>
      </c>
      <c r="D88" s="178">
        <f>C88/C89-1</f>
        <v/>
      </c>
      <c r="E88" s="174" t="n"/>
      <c r="F88" s="176" t="n">
        <v>44244</v>
      </c>
      <c r="G88" s="407" t="n">
        <v>46.080002</v>
      </c>
      <c r="H88" s="178">
        <f>G88/G89-1</f>
        <v/>
      </c>
      <c r="I88" s="173">
        <f>CORREL(D88:D589,H88:H589)</f>
        <v/>
      </c>
      <c r="J88" s="172">
        <f>CORREL($D88:$D337,$H88:$H337)</f>
        <v/>
      </c>
      <c r="K88" s="172">
        <f>CORREL(D88:D177,H88:H177)</f>
        <v/>
      </c>
      <c r="L88" s="172">
        <f>CORREL(D88:D118,H88:H118)</f>
        <v/>
      </c>
    </row>
    <row r="89" ht="15.75" customHeight="1">
      <c r="A89" s="177">
        <f>B89=F89</f>
        <v/>
      </c>
      <c r="B89" s="176" t="n">
        <v>44243</v>
      </c>
      <c r="C89" s="407" t="n">
        <v>444.51001</v>
      </c>
      <c r="D89" s="178">
        <f>C89/C90-1</f>
        <v/>
      </c>
      <c r="E89" s="174" t="n"/>
      <c r="F89" s="176" t="n">
        <v>44243</v>
      </c>
      <c r="G89" s="407" t="n">
        <v>45.709999</v>
      </c>
      <c r="H89" s="178">
        <f>G89/G90-1</f>
        <v/>
      </c>
      <c r="I89" s="173">
        <f>CORREL(D89:D590,H89:H590)</f>
        <v/>
      </c>
      <c r="J89" s="172">
        <f>CORREL($D89:$D338,$H89:$H338)</f>
        <v/>
      </c>
      <c r="K89" s="172">
        <f>CORREL(D89:D178,H89:H178)</f>
        <v/>
      </c>
      <c r="L89" s="172">
        <f>CORREL(D89:D119,H89:H119)</f>
        <v/>
      </c>
    </row>
    <row r="90" ht="15.75" customHeight="1">
      <c r="A90" s="177">
        <f>B90=F90</f>
        <v/>
      </c>
      <c r="B90" s="176" t="n">
        <v>44239</v>
      </c>
      <c r="C90" s="407" t="n">
        <v>433.109985</v>
      </c>
      <c r="D90" s="178">
        <f>C90/C91-1</f>
        <v/>
      </c>
      <c r="E90" s="174" t="n"/>
      <c r="F90" s="176" t="n">
        <v>44239</v>
      </c>
      <c r="G90" s="407" t="n">
        <v>43.939999</v>
      </c>
      <c r="H90" s="178">
        <f>G90/G91-1</f>
        <v/>
      </c>
      <c r="I90" s="173">
        <f>CORREL(D90:D591,H90:H591)</f>
        <v/>
      </c>
      <c r="J90" s="172">
        <f>CORREL($D90:$D339,$H90:$H339)</f>
        <v/>
      </c>
      <c r="K90" s="172">
        <f>CORREL(D90:D179,H90:H179)</f>
        <v/>
      </c>
      <c r="L90" s="172">
        <f>CORREL(D90:D120,H90:H120)</f>
        <v/>
      </c>
    </row>
    <row r="91" ht="15.75" customHeight="1">
      <c r="A91" s="177">
        <f>B91=F91</f>
        <v/>
      </c>
      <c r="B91" s="176" t="n">
        <v>44238</v>
      </c>
      <c r="C91" s="407" t="n">
        <v>432.769989</v>
      </c>
      <c r="D91" s="178">
        <f>C91/C92-1</f>
        <v/>
      </c>
      <c r="E91" s="174" t="n"/>
      <c r="F91" s="176" t="n">
        <v>44238</v>
      </c>
      <c r="G91" s="407" t="n">
        <v>43.439999</v>
      </c>
      <c r="H91" s="178">
        <f>G91/G92-1</f>
        <v/>
      </c>
      <c r="I91" s="173">
        <f>CORREL(D91:D592,H91:H592)</f>
        <v/>
      </c>
      <c r="J91" s="172">
        <f>CORREL($D91:$D340,$H91:$H340)</f>
        <v/>
      </c>
      <c r="K91" s="172">
        <f>CORREL(D91:D180,H91:H180)</f>
        <v/>
      </c>
      <c r="L91" s="172">
        <f>CORREL(D91:D121,H91:H121)</f>
        <v/>
      </c>
    </row>
    <row r="92" ht="15.75" customHeight="1">
      <c r="A92" s="177">
        <f>B92=F92</f>
        <v/>
      </c>
      <c r="B92" s="176" t="n">
        <v>44237</v>
      </c>
      <c r="C92" s="407" t="n">
        <v>431</v>
      </c>
      <c r="D92" s="178">
        <f>C92/C93-1</f>
        <v/>
      </c>
      <c r="E92" s="174" t="n"/>
      <c r="F92" s="176" t="n">
        <v>44237</v>
      </c>
      <c r="G92" s="407" t="n">
        <v>43.779999</v>
      </c>
      <c r="H92" s="178">
        <f>G92/G93-1</f>
        <v/>
      </c>
      <c r="I92" s="173">
        <f>CORREL(D92:D593,H92:H593)</f>
        <v/>
      </c>
      <c r="J92" s="172">
        <f>CORREL($D92:$D341,$H92:$H341)</f>
        <v/>
      </c>
      <c r="K92" s="172">
        <f>CORREL(D92:D181,H92:H181)</f>
        <v/>
      </c>
      <c r="L92" s="172">
        <f>CORREL(D92:D122,H92:H122)</f>
        <v/>
      </c>
    </row>
    <row r="93" ht="15.75" customHeight="1">
      <c r="A93" s="177">
        <f>B93=F93</f>
        <v/>
      </c>
      <c r="B93" s="176" t="n">
        <v>44236</v>
      </c>
      <c r="C93" s="407" t="n">
        <v>430.029999</v>
      </c>
      <c r="D93" s="178">
        <f>C93/C94-1</f>
        <v/>
      </c>
      <c r="E93" s="174" t="n"/>
      <c r="F93" s="176" t="n">
        <v>44236</v>
      </c>
      <c r="G93" s="407" t="n">
        <v>43.32</v>
      </c>
      <c r="H93" s="178">
        <f>G93/G94-1</f>
        <v/>
      </c>
      <c r="I93" s="173">
        <f>CORREL(D93:D594,H93:H594)</f>
        <v/>
      </c>
      <c r="J93" s="172">
        <f>CORREL($D93:$D342,$H93:$H342)</f>
        <v/>
      </c>
      <c r="K93" s="172">
        <f>CORREL(D93:D182,H93:H182)</f>
        <v/>
      </c>
      <c r="L93" s="172">
        <f>CORREL(D93:D123,H93:H123)</f>
        <v/>
      </c>
    </row>
    <row r="94" ht="15.75" customHeight="1">
      <c r="A94" s="177">
        <f>B94=F94</f>
        <v/>
      </c>
      <c r="B94" s="176" t="n">
        <v>44235</v>
      </c>
      <c r="C94" s="407" t="n">
        <v>410.809998</v>
      </c>
      <c r="D94" s="178">
        <f>C94/C95-1</f>
        <v/>
      </c>
      <c r="E94" s="174" t="n"/>
      <c r="F94" s="176" t="n">
        <v>44235</v>
      </c>
      <c r="G94" s="407" t="n">
        <v>44.349998</v>
      </c>
      <c r="H94" s="178">
        <f>G94/G95-1</f>
        <v/>
      </c>
      <c r="I94" s="173">
        <f>CORREL(D94:D595,H94:H595)</f>
        <v/>
      </c>
      <c r="J94" s="172">
        <f>CORREL($D94:$D343,$H94:$H343)</f>
        <v/>
      </c>
      <c r="K94" s="172">
        <f>CORREL(D94:D183,H94:H183)</f>
        <v/>
      </c>
      <c r="L94" s="172">
        <f>CORREL(D94:D124,H94:H124)</f>
        <v/>
      </c>
    </row>
    <row r="95" ht="15.75" customHeight="1">
      <c r="A95" s="177">
        <f>B95=F95</f>
        <v/>
      </c>
      <c r="B95" s="176" t="n">
        <v>44232</v>
      </c>
      <c r="C95" s="407" t="n">
        <v>419.589996</v>
      </c>
      <c r="D95" s="178">
        <f>C95/C96-1</f>
        <v/>
      </c>
      <c r="E95" s="174" t="n"/>
      <c r="F95" s="176" t="n">
        <v>44232</v>
      </c>
      <c r="G95" s="407" t="n">
        <v>42.139999</v>
      </c>
      <c r="H95" s="178">
        <f>G95/G96-1</f>
        <v/>
      </c>
      <c r="I95" s="173">
        <f>CORREL(D95:D596,H95:H596)</f>
        <v/>
      </c>
      <c r="J95" s="172">
        <f>CORREL($D95:$D344,$H95:$H344)</f>
        <v/>
      </c>
      <c r="K95" s="172">
        <f>CORREL(D95:D184,H95:H184)</f>
        <v/>
      </c>
      <c r="L95" s="172">
        <f>CORREL(D95:D125,H95:H125)</f>
        <v/>
      </c>
    </row>
    <row r="96" ht="15.75" customHeight="1">
      <c r="A96" s="177">
        <f>B96=F96</f>
        <v/>
      </c>
      <c r="B96" s="176" t="n">
        <v>44231</v>
      </c>
      <c r="C96" s="407" t="n">
        <v>389.980011</v>
      </c>
      <c r="D96" s="178">
        <f>C96/C97-1</f>
        <v/>
      </c>
      <c r="E96" s="174" t="n"/>
      <c r="F96" s="176" t="n">
        <v>44231</v>
      </c>
      <c r="G96" s="407" t="n">
        <v>42.41</v>
      </c>
      <c r="H96" s="178">
        <f>G96/G97-1</f>
        <v/>
      </c>
      <c r="I96" s="173">
        <f>CORREL(D96:D597,H96:H597)</f>
        <v/>
      </c>
      <c r="J96" s="172">
        <f>CORREL($D96:$D345,$H96:$H345)</f>
        <v/>
      </c>
      <c r="K96" s="172">
        <f>CORREL(D96:D185,H96:H185)</f>
        <v/>
      </c>
      <c r="L96" s="172">
        <f>CORREL(D96:D126,H96:H126)</f>
        <v/>
      </c>
    </row>
    <row r="97" ht="15.75" customHeight="1">
      <c r="A97" s="177">
        <f>B97=F97</f>
        <v/>
      </c>
      <c r="B97" s="176" t="n">
        <v>44230</v>
      </c>
      <c r="C97" s="407" t="n">
        <v>380.470001</v>
      </c>
      <c r="D97" s="178">
        <f>C97/C98-1</f>
        <v/>
      </c>
      <c r="E97" s="174" t="n"/>
      <c r="F97" s="176" t="n">
        <v>44230</v>
      </c>
      <c r="G97" s="407" t="n">
        <v>42.040001</v>
      </c>
      <c r="H97" s="178">
        <f>G97/G98-1</f>
        <v/>
      </c>
      <c r="I97" s="173">
        <f>CORREL(D97:D598,H97:H598)</f>
        <v/>
      </c>
      <c r="J97" s="172">
        <f>CORREL($D97:$D346,$H97:$H346)</f>
        <v/>
      </c>
      <c r="K97" s="172">
        <f>CORREL(D97:D186,H97:H186)</f>
        <v/>
      </c>
      <c r="L97" s="172">
        <f>CORREL(D97:D127,H97:H127)</f>
        <v/>
      </c>
    </row>
    <row r="98" ht="15.75" customHeight="1">
      <c r="A98" s="177">
        <f>B98=F98</f>
        <v/>
      </c>
      <c r="B98" s="176" t="n">
        <v>44229</v>
      </c>
      <c r="C98" s="407" t="n">
        <v>391.839996</v>
      </c>
      <c r="D98" s="178">
        <f>C98/C99-1</f>
        <v/>
      </c>
      <c r="E98" s="174" t="n"/>
      <c r="F98" s="176" t="n">
        <v>44229</v>
      </c>
      <c r="G98" s="407" t="n">
        <v>40.830002</v>
      </c>
      <c r="H98" s="178">
        <f>G98/G99-1</f>
        <v/>
      </c>
      <c r="I98" s="173">
        <f>CORREL(D98:D599,H98:H599)</f>
        <v/>
      </c>
      <c r="J98" s="172">
        <f>CORREL($D98:$D347,$H98:$H347)</f>
        <v/>
      </c>
      <c r="K98" s="172">
        <f>CORREL(D98:D187,H98:H187)</f>
        <v/>
      </c>
      <c r="L98" s="172">
        <f>CORREL(D98:D128,H98:H128)</f>
        <v/>
      </c>
    </row>
    <row r="99" ht="15.75" customHeight="1">
      <c r="A99" s="177">
        <f>B99=F99</f>
        <v/>
      </c>
      <c r="B99" s="176" t="n">
        <v>44228</v>
      </c>
      <c r="C99" s="407" t="n">
        <v>381.929993</v>
      </c>
      <c r="D99" s="178">
        <f>C99/C100-1</f>
        <v/>
      </c>
      <c r="E99" s="174" t="n"/>
      <c r="F99" s="176" t="n">
        <v>44228</v>
      </c>
      <c r="G99" s="407" t="n">
        <v>39.939999</v>
      </c>
      <c r="H99" s="178">
        <f>G99/G100-1</f>
        <v/>
      </c>
      <c r="I99" s="173">
        <f>CORREL(D99:D600,H99:H600)</f>
        <v/>
      </c>
      <c r="J99" s="172">
        <f>CORREL($D99:$D348,$H99:$H348)</f>
        <v/>
      </c>
      <c r="K99" s="172">
        <f>CORREL(D99:D188,H99:H188)</f>
        <v/>
      </c>
      <c r="L99" s="172">
        <f>CORREL(D99:D129,H99:H129)</f>
        <v/>
      </c>
    </row>
    <row r="100" ht="15.75" customHeight="1">
      <c r="A100" s="177">
        <f>B100=F100</f>
        <v/>
      </c>
      <c r="B100" s="176" t="n">
        <v>44225</v>
      </c>
      <c r="C100" s="407" t="n">
        <v>372.070007</v>
      </c>
      <c r="D100" s="178">
        <f>C100/C101-1</f>
        <v/>
      </c>
      <c r="E100" s="174" t="n"/>
      <c r="F100" s="176" t="n">
        <v>44225</v>
      </c>
      <c r="G100" s="407" t="n">
        <v>39.990002</v>
      </c>
      <c r="H100" s="178">
        <f>G100/G101-1</f>
        <v/>
      </c>
      <c r="I100" s="173">
        <f>CORREL(D100:D601,H100:H601)</f>
        <v/>
      </c>
      <c r="J100" s="172">
        <f>CORREL($D100:$D349,$H100:$H349)</f>
        <v/>
      </c>
      <c r="K100" s="172">
        <f>CORREL(D100:D189,H100:H189)</f>
        <v/>
      </c>
      <c r="L100" s="172">
        <f>CORREL(D100:D130,H100:H130)</f>
        <v/>
      </c>
    </row>
    <row r="101" ht="15.75" customHeight="1">
      <c r="A101" s="177">
        <f>B101=F101</f>
        <v/>
      </c>
      <c r="B101" s="176" t="n">
        <v>44224</v>
      </c>
      <c r="C101" s="407" t="n">
        <v>378.589996</v>
      </c>
      <c r="D101" s="178">
        <f>C101/C102-1</f>
        <v/>
      </c>
      <c r="E101" s="174" t="n"/>
      <c r="F101" s="176" t="n">
        <v>44224</v>
      </c>
      <c r="G101" s="407" t="n">
        <v>42.549999</v>
      </c>
      <c r="H101" s="178">
        <f>G101/G102-1</f>
        <v/>
      </c>
      <c r="I101" s="173">
        <f>CORREL(D101:D602,H101:H602)</f>
        <v/>
      </c>
      <c r="J101" s="172">
        <f>CORREL($D101:$D350,$H101:$H350)</f>
        <v/>
      </c>
      <c r="K101" s="172">
        <f>CORREL(D101:D190,H101:H190)</f>
        <v/>
      </c>
      <c r="L101" s="172">
        <f>CORREL(D101:D131,H101:H131)</f>
        <v/>
      </c>
    </row>
    <row r="102" ht="15.75" customHeight="1">
      <c r="A102" s="177">
        <f>B102=F102</f>
        <v/>
      </c>
      <c r="B102" s="176" t="n">
        <v>44223</v>
      </c>
      <c r="C102" s="407" t="n">
        <v>370.73999</v>
      </c>
      <c r="D102" s="178">
        <f>C102/C103-1</f>
        <v/>
      </c>
      <c r="E102" s="174" t="n"/>
      <c r="F102" s="176" t="n">
        <v>44223</v>
      </c>
      <c r="G102" s="407" t="n">
        <v>40.91</v>
      </c>
      <c r="H102" s="178">
        <f>G102/G103-1</f>
        <v/>
      </c>
      <c r="I102" s="173">
        <f>CORREL(D102:D603,H102:H603)</f>
        <v/>
      </c>
      <c r="J102" s="172">
        <f>CORREL($D102:$D351,$H102:$H351)</f>
        <v/>
      </c>
      <c r="K102" s="172">
        <f>CORREL(D102:D191,H102:H191)</f>
        <v/>
      </c>
      <c r="L102" s="172">
        <f>CORREL(D102:D132,H102:H132)</f>
        <v/>
      </c>
    </row>
    <row r="103" ht="15.75" customHeight="1">
      <c r="A103" s="177">
        <f>B103=F103</f>
        <v/>
      </c>
      <c r="B103" s="176" t="n">
        <v>44222</v>
      </c>
      <c r="C103" s="407" t="n">
        <v>374.390015</v>
      </c>
      <c r="D103" s="178">
        <f>C103/C104-1</f>
        <v/>
      </c>
      <c r="E103" s="174" t="n"/>
      <c r="F103" s="176" t="n">
        <v>44222</v>
      </c>
      <c r="G103" s="407" t="n">
        <v>41.25</v>
      </c>
      <c r="H103" s="178">
        <f>G103/G104-1</f>
        <v/>
      </c>
      <c r="I103" s="173">
        <f>CORREL(D103:D604,H103:H604)</f>
        <v/>
      </c>
      <c r="J103" s="172">
        <f>CORREL($D103:$D352,$H103:$H352)</f>
        <v/>
      </c>
      <c r="K103" s="172">
        <f>CORREL(D103:D192,H103:H192)</f>
        <v/>
      </c>
      <c r="L103" s="172">
        <f>CORREL(D103:D133,H103:H133)</f>
        <v/>
      </c>
    </row>
    <row r="104" ht="15.75" customHeight="1">
      <c r="A104" s="177">
        <f>B104=F104</f>
        <v/>
      </c>
      <c r="B104" s="176" t="n">
        <v>44221</v>
      </c>
      <c r="C104" s="407" t="n">
        <v>391.829987</v>
      </c>
      <c r="D104" s="178">
        <f>C104/C105-1</f>
        <v/>
      </c>
      <c r="E104" s="174" t="n"/>
      <c r="F104" s="176" t="n">
        <v>44221</v>
      </c>
      <c r="G104" s="407" t="n">
        <v>40.380001</v>
      </c>
      <c r="H104" s="178">
        <f>G104/G105-1</f>
        <v/>
      </c>
      <c r="I104" s="173">
        <f>CORREL(D104:D605,H104:H605)</f>
        <v/>
      </c>
      <c r="J104" s="172">
        <f>CORREL($D104:$D353,$H104:$H353)</f>
        <v/>
      </c>
      <c r="K104" s="172">
        <f>CORREL(D104:D193,H104:H193)</f>
        <v/>
      </c>
      <c r="L104" s="172">
        <f>CORREL(D104:D134,H104:H134)</f>
        <v/>
      </c>
    </row>
    <row r="105" ht="15.75" customHeight="1">
      <c r="A105" s="177">
        <f>B105=F105</f>
        <v/>
      </c>
      <c r="B105" s="176" t="n">
        <v>44218</v>
      </c>
      <c r="C105" s="407" t="n">
        <v>383.399994</v>
      </c>
      <c r="D105" s="178">
        <f>C105/C106-1</f>
        <v/>
      </c>
      <c r="E105" s="174" t="n"/>
      <c r="F105" s="176" t="n">
        <v>44218</v>
      </c>
      <c r="G105" s="407" t="n">
        <v>42.139999</v>
      </c>
      <c r="H105" s="178">
        <f>G105/G106-1</f>
        <v/>
      </c>
      <c r="I105" s="173">
        <f>CORREL(D105:D606,H105:H606)</f>
        <v/>
      </c>
      <c r="J105" s="172">
        <f>CORREL($D105:$D354,$H105:$H354)</f>
        <v/>
      </c>
      <c r="K105" s="172">
        <f>CORREL(D105:D194,H105:H194)</f>
        <v/>
      </c>
      <c r="L105" s="172">
        <f>CORREL(D105:D135,H105:H135)</f>
        <v/>
      </c>
    </row>
    <row r="106" ht="15.75" customHeight="1">
      <c r="A106" s="177">
        <f>B106=F106</f>
        <v/>
      </c>
      <c r="B106" s="176" t="n">
        <v>44217</v>
      </c>
      <c r="C106" s="407" t="n">
        <v>382.809998</v>
      </c>
      <c r="D106" s="178">
        <f>C106/C107-1</f>
        <v/>
      </c>
      <c r="E106" s="174" t="n"/>
      <c r="F106" s="176" t="n">
        <v>44217</v>
      </c>
      <c r="G106" s="407" t="n">
        <v>42.59</v>
      </c>
      <c r="H106" s="178">
        <f>G106/G107-1</f>
        <v/>
      </c>
      <c r="I106" s="173">
        <f>CORREL(D106:D607,H106:H607)</f>
        <v/>
      </c>
      <c r="J106" s="172">
        <f>CORREL($D106:$D355,$H106:$H355)</f>
        <v/>
      </c>
      <c r="K106" s="172">
        <f>CORREL(D106:D195,H106:H195)</f>
        <v/>
      </c>
      <c r="L106" s="172">
        <f>CORREL(D106:D136,H106:H136)</f>
        <v/>
      </c>
    </row>
    <row r="107" ht="15.75" customHeight="1">
      <c r="A107" s="177">
        <f>B107=F107</f>
        <v/>
      </c>
      <c r="B107" s="176" t="n">
        <v>44216</v>
      </c>
      <c r="C107" s="407" t="n">
        <v>382.799988</v>
      </c>
      <c r="D107" s="178">
        <f>C107/C108-1</f>
        <v/>
      </c>
      <c r="E107" s="174" t="n"/>
      <c r="F107" s="176" t="n">
        <v>44216</v>
      </c>
      <c r="G107" s="407" t="n">
        <v>45.18</v>
      </c>
      <c r="H107" s="178">
        <f>G107/G108-1</f>
        <v/>
      </c>
      <c r="I107" s="173">
        <f>CORREL(D107:D608,H107:H608)</f>
        <v/>
      </c>
      <c r="J107" s="172">
        <f>CORREL($D107:$D356,$H107:$H356)</f>
        <v/>
      </c>
      <c r="K107" s="172">
        <f>CORREL(D107:D196,H107:H196)</f>
        <v/>
      </c>
      <c r="L107" s="172">
        <f>CORREL(D107:D137,H107:H137)</f>
        <v/>
      </c>
    </row>
    <row r="108" ht="15.75" customHeight="1">
      <c r="A108" s="177">
        <f>B108=F108</f>
        <v/>
      </c>
      <c r="B108" s="176" t="n">
        <v>44215</v>
      </c>
      <c r="C108" s="407" t="n">
        <v>393.869995</v>
      </c>
      <c r="D108" s="178">
        <f>C108/C109-1</f>
        <v/>
      </c>
      <c r="E108" s="174" t="n"/>
      <c r="F108" s="176" t="n">
        <v>44215</v>
      </c>
      <c r="G108" s="407" t="n">
        <v>44.75</v>
      </c>
      <c r="H108" s="178">
        <f>G108/G109-1</f>
        <v/>
      </c>
      <c r="I108" s="173">
        <f>CORREL(D108:D609,H108:H609)</f>
        <v/>
      </c>
      <c r="J108" s="172">
        <f>CORREL($D108:$D357,$H108:$H357)</f>
        <v/>
      </c>
      <c r="K108" s="172">
        <f>CORREL(D108:D197,H108:H197)</f>
        <v/>
      </c>
      <c r="L108" s="172">
        <f>CORREL(D108:D138,H108:H138)</f>
        <v/>
      </c>
    </row>
    <row r="109" ht="15.75" customHeight="1">
      <c r="A109" s="177">
        <f>B109=F109</f>
        <v/>
      </c>
      <c r="B109" s="176" t="n">
        <v>44211</v>
      </c>
      <c r="C109" s="407" t="n">
        <v>384.529999</v>
      </c>
      <c r="D109" s="178">
        <f>C109/C110-1</f>
        <v/>
      </c>
      <c r="E109" s="174" t="n"/>
      <c r="F109" s="176" t="n">
        <v>44211</v>
      </c>
      <c r="G109" s="407" t="n">
        <v>43.889999</v>
      </c>
      <c r="H109" s="178">
        <f>G109/G110-1</f>
        <v/>
      </c>
      <c r="I109" s="173">
        <f>CORREL(D109:D610,H109:H610)</f>
        <v/>
      </c>
      <c r="J109" s="172">
        <f>CORREL($D109:$D358,$H109:$H358)</f>
        <v/>
      </c>
      <c r="K109" s="172">
        <f>CORREL(D109:D198,H109:H198)</f>
        <v/>
      </c>
      <c r="L109" s="172">
        <f>CORREL(D109:D139,H109:H139)</f>
        <v/>
      </c>
    </row>
    <row r="110" ht="15.75" customHeight="1">
      <c r="A110" s="177">
        <f>B110=F110</f>
        <v/>
      </c>
      <c r="B110" s="176" t="n">
        <v>44210</v>
      </c>
      <c r="C110" s="407" t="n">
        <v>383.23999</v>
      </c>
      <c r="D110" s="178">
        <f>C110/C111-1</f>
        <v/>
      </c>
      <c r="E110" s="174" t="n"/>
      <c r="F110" s="176" t="n">
        <v>44210</v>
      </c>
      <c r="G110" s="407" t="n">
        <v>46.290001</v>
      </c>
      <c r="H110" s="178">
        <f>G110/G111-1</f>
        <v/>
      </c>
      <c r="I110" s="173">
        <f>CORREL(D110:D611,H110:H611)</f>
        <v/>
      </c>
      <c r="J110" s="172">
        <f>CORREL($D110:$D359,$H110:$H359)</f>
        <v/>
      </c>
      <c r="K110" s="172">
        <f>CORREL(D110:D199,H110:H199)</f>
        <v/>
      </c>
      <c r="L110" s="172">
        <f>CORREL(D110:D140,H110:H140)</f>
        <v/>
      </c>
    </row>
    <row r="111" ht="15.75" customHeight="1">
      <c r="A111" s="177">
        <f>B111=F111</f>
        <v/>
      </c>
      <c r="B111" s="176" t="n">
        <v>44209</v>
      </c>
      <c r="C111" s="407" t="n">
        <v>364.630005</v>
      </c>
      <c r="D111" s="178">
        <f>C111/C112-1</f>
        <v/>
      </c>
      <c r="E111" s="174" t="n"/>
      <c r="F111" s="176" t="n">
        <v>44209</v>
      </c>
      <c r="G111" s="407" t="n">
        <v>44.43</v>
      </c>
      <c r="H111" s="178">
        <f>G111/G112-1</f>
        <v/>
      </c>
      <c r="I111" s="173">
        <f>CORREL(D111:D612,H111:H612)</f>
        <v/>
      </c>
      <c r="J111" s="172">
        <f>CORREL($D111:$D360,$H111:$H360)</f>
        <v/>
      </c>
      <c r="K111" s="172">
        <f>CORREL(D111:D200,H111:H200)</f>
        <v/>
      </c>
      <c r="L111" s="172">
        <f>CORREL(D111:D141,H111:H141)</f>
        <v/>
      </c>
    </row>
    <row r="112" ht="15.75" customHeight="1">
      <c r="A112" s="177">
        <f>B112=F112</f>
        <v/>
      </c>
      <c r="B112" s="176" t="n">
        <v>44208</v>
      </c>
      <c r="C112" s="407" t="n">
        <v>356.809998</v>
      </c>
      <c r="D112" s="178">
        <f>C112/C113-1</f>
        <v/>
      </c>
      <c r="E112" s="174" t="n"/>
      <c r="F112" s="176" t="n">
        <v>44208</v>
      </c>
      <c r="G112" s="407" t="n">
        <v>44.080002</v>
      </c>
      <c r="H112" s="178">
        <f>G112/G113-1</f>
        <v/>
      </c>
      <c r="I112" s="173">
        <f>CORREL(D112:D613,H112:H613)</f>
        <v/>
      </c>
      <c r="J112" s="172">
        <f>CORREL($D112:$D361,$H112:$H361)</f>
        <v/>
      </c>
      <c r="K112" s="172">
        <f>CORREL(D112:D201,H112:H201)</f>
        <v/>
      </c>
      <c r="L112" s="172">
        <f>CORREL(D112:D142,H112:H142)</f>
        <v/>
      </c>
    </row>
    <row r="113" ht="15.75" customHeight="1">
      <c r="A113" s="177">
        <f>B113=F113</f>
        <v/>
      </c>
      <c r="B113" s="176" t="n">
        <v>44207</v>
      </c>
      <c r="C113" s="407" t="n">
        <v>337.709991</v>
      </c>
      <c r="D113" s="178">
        <f>C113/C114-1</f>
        <v/>
      </c>
      <c r="E113" s="174" t="n"/>
      <c r="F113" s="176" t="n">
        <v>44207</v>
      </c>
      <c r="G113" s="407" t="n">
        <v>42.700001</v>
      </c>
      <c r="H113" s="178">
        <f>G113/G114-1</f>
        <v/>
      </c>
      <c r="I113" s="173">
        <f>CORREL(D113:D614,H113:H614)</f>
        <v/>
      </c>
      <c r="J113" s="172">
        <f>CORREL($D113:$D362,$H113:$H362)</f>
        <v/>
      </c>
      <c r="K113" s="172">
        <f>CORREL(D113:D202,H113:H202)</f>
        <v/>
      </c>
      <c r="L113" s="172">
        <f>CORREL(D113:D143,H113:H143)</f>
        <v/>
      </c>
    </row>
    <row r="114" ht="15.75" customHeight="1">
      <c r="A114" s="177">
        <f>B114=F114</f>
        <v/>
      </c>
      <c r="B114" s="176" t="n">
        <v>44204</v>
      </c>
      <c r="C114" s="407" t="n">
        <v>349.609985</v>
      </c>
      <c r="D114" s="178">
        <f>C114/C115-1</f>
        <v/>
      </c>
      <c r="E114" s="174" t="n"/>
      <c r="F114" s="176" t="n">
        <v>44204</v>
      </c>
      <c r="G114" s="407" t="n">
        <v>43.290001</v>
      </c>
      <c r="H114" s="178">
        <f>G114/G115-1</f>
        <v/>
      </c>
      <c r="I114" s="173">
        <f>CORREL(D114:D615,H114:H615)</f>
        <v/>
      </c>
      <c r="J114" s="172">
        <f>CORREL($D114:$D363,$H114:$H363)</f>
        <v/>
      </c>
      <c r="K114" s="172">
        <f>CORREL(D114:D203,H114:H203)</f>
        <v/>
      </c>
      <c r="L114" s="172">
        <f>CORREL(D114:D144,H114:H144)</f>
        <v/>
      </c>
    </row>
    <row r="115" ht="15.75" customHeight="1">
      <c r="A115" s="177">
        <f>B115=F115</f>
        <v/>
      </c>
      <c r="B115" s="176" t="n">
        <v>44203</v>
      </c>
      <c r="C115" s="407" t="n">
        <v>342.5</v>
      </c>
      <c r="D115" s="178">
        <f>C115/C116-1</f>
        <v/>
      </c>
      <c r="E115" s="174" t="n"/>
      <c r="F115" s="176" t="n">
        <v>44203</v>
      </c>
      <c r="G115" s="407" t="n">
        <v>43.619999</v>
      </c>
      <c r="H115" s="178">
        <f>G115/G116-1</f>
        <v/>
      </c>
      <c r="I115" s="173">
        <f>CORREL(D115:D616,H115:H616)</f>
        <v/>
      </c>
      <c r="J115" s="172">
        <f>CORREL($D115:$D364,$H115:$H364)</f>
        <v/>
      </c>
      <c r="K115" s="172">
        <f>CORREL(D115:D204,H115:H204)</f>
        <v/>
      </c>
      <c r="L115" s="172">
        <f>CORREL(D115:D145,H115:H145)</f>
        <v/>
      </c>
    </row>
    <row r="116" ht="15.75" customHeight="1">
      <c r="A116" s="177">
        <f>B116=F116</f>
        <v/>
      </c>
      <c r="B116" s="176" t="n">
        <v>44202</v>
      </c>
      <c r="C116" s="407" t="n">
        <v>344.410004</v>
      </c>
      <c r="D116" s="178">
        <f>C116/C117-1</f>
        <v/>
      </c>
      <c r="E116" s="174" t="n"/>
      <c r="F116" s="176" t="n">
        <v>44202</v>
      </c>
      <c r="G116" s="407" t="n">
        <v>43.540001</v>
      </c>
      <c r="H116" s="178">
        <f>G116/G117-1</f>
        <v/>
      </c>
      <c r="I116" s="173">
        <f>CORREL(D116:D617,H116:H617)</f>
        <v/>
      </c>
      <c r="J116" s="172">
        <f>CORREL($D116:$D365,$H116:$H365)</f>
        <v/>
      </c>
      <c r="K116" s="172">
        <f>CORREL(D116:D205,H116:H205)</f>
        <v/>
      </c>
      <c r="L116" s="172">
        <f>CORREL(D116:D146,H116:H146)</f>
        <v/>
      </c>
    </row>
    <row r="117" ht="15.75" customHeight="1">
      <c r="A117" s="177">
        <f>B117=F117</f>
        <v/>
      </c>
      <c r="B117" s="176" t="n">
        <v>44201</v>
      </c>
      <c r="C117" s="407" t="n">
        <v>360.829987</v>
      </c>
      <c r="D117" s="178">
        <f>C117/C118-1</f>
        <v/>
      </c>
      <c r="E117" s="174" t="n"/>
      <c r="F117" s="176" t="n">
        <v>44201</v>
      </c>
      <c r="G117" s="407" t="n">
        <v>43.400002</v>
      </c>
      <c r="H117" s="178">
        <f>G117/G118-1</f>
        <v/>
      </c>
      <c r="I117" s="173">
        <f>CORREL(D117:D618,H117:H618)</f>
        <v/>
      </c>
      <c r="J117" s="172">
        <f>CORREL($D117:$D366,$H117:$H366)</f>
        <v/>
      </c>
      <c r="K117" s="172">
        <f>CORREL(D117:D206,H117:H206)</f>
        <v/>
      </c>
      <c r="L117" s="172">
        <f>CORREL(D117:D147,H117:H147)</f>
        <v/>
      </c>
    </row>
    <row r="118" ht="15.75" customHeight="1">
      <c r="A118" s="177">
        <f>B118=F118</f>
        <v/>
      </c>
      <c r="B118" s="176" t="n">
        <v>44200</v>
      </c>
      <c r="C118" s="407" t="n">
        <v>359.980011</v>
      </c>
      <c r="D118" s="178">
        <f>C118/C119-1</f>
        <v/>
      </c>
      <c r="E118" s="174" t="n"/>
      <c r="F118" s="176" t="n">
        <v>44200</v>
      </c>
      <c r="G118" s="407" t="n">
        <v>41.630001</v>
      </c>
      <c r="H118" s="178">
        <f>G118/G119-1</f>
        <v/>
      </c>
      <c r="I118" s="173">
        <f>CORREL(D118:D619,H118:H619)</f>
        <v/>
      </c>
      <c r="J118" s="172">
        <f>CORREL($D118:$D367,$H118:$H367)</f>
        <v/>
      </c>
      <c r="K118" s="172">
        <f>CORREL(D118:D207,H118:H207)</f>
        <v/>
      </c>
      <c r="L118" s="172">
        <f>CORREL(D118:D148,H118:H148)</f>
        <v/>
      </c>
    </row>
    <row r="119" ht="15.75" customHeight="1">
      <c r="A119" s="177">
        <f>B119=F119</f>
        <v/>
      </c>
      <c r="B119" s="176" t="n">
        <v>44196</v>
      </c>
      <c r="C119" s="407" t="n">
        <v>337.320007</v>
      </c>
      <c r="D119" s="178">
        <f>C119/C120-1</f>
        <v/>
      </c>
      <c r="E119" s="174" t="n"/>
      <c r="F119" s="176" t="n">
        <v>44196</v>
      </c>
      <c r="G119" s="407" t="n">
        <v>43.25</v>
      </c>
      <c r="H119" s="178">
        <f>G119/G120-1</f>
        <v/>
      </c>
      <c r="I119" s="173">
        <f>CORREL(D119:D620,H119:H620)</f>
        <v/>
      </c>
      <c r="J119" s="172">
        <f>CORREL($D119:$D368,$H119:$H368)</f>
        <v/>
      </c>
      <c r="K119" s="172">
        <f>CORREL(D119:D208,H119:H208)</f>
        <v/>
      </c>
      <c r="L119" s="172">
        <f>CORREL(D119:D149,H119:H149)</f>
        <v/>
      </c>
    </row>
    <row r="120" ht="15.75" customHeight="1">
      <c r="A120" s="177">
        <f>B120=F120</f>
        <v/>
      </c>
      <c r="B120" s="176" t="n">
        <v>44195</v>
      </c>
      <c r="C120" s="407" t="n">
        <v>353.399994</v>
      </c>
      <c r="D120" s="178">
        <f>C120/C121-1</f>
        <v/>
      </c>
      <c r="E120" s="174" t="n"/>
      <c r="F120" s="176" t="n">
        <v>44195</v>
      </c>
      <c r="G120" s="407" t="n">
        <v>44.650002</v>
      </c>
      <c r="H120" s="178">
        <f>G120/G121-1</f>
        <v/>
      </c>
      <c r="I120" s="173">
        <f>CORREL(D120:D621,H120:H621)</f>
        <v/>
      </c>
      <c r="J120" s="172">
        <f>CORREL($D120:$D369,$H120:$H369)</f>
        <v/>
      </c>
      <c r="K120" s="172">
        <f>CORREL(D120:D209,H120:H209)</f>
        <v/>
      </c>
      <c r="L120" s="172">
        <f>CORREL(D120:D150,H120:H150)</f>
        <v/>
      </c>
    </row>
    <row r="121" ht="15.75" customHeight="1">
      <c r="A121" s="177">
        <f>B121=F121</f>
        <v/>
      </c>
      <c r="B121" s="176" t="n">
        <v>44194</v>
      </c>
      <c r="C121" s="407" t="n">
        <v>353.75</v>
      </c>
      <c r="D121" s="178">
        <f>C121/C122-1</f>
        <v/>
      </c>
      <c r="E121" s="174" t="n"/>
      <c r="F121" s="176" t="n">
        <v>44194</v>
      </c>
      <c r="G121" s="407" t="n">
        <v>43.740002</v>
      </c>
      <c r="H121" s="178">
        <f>G121/G122-1</f>
        <v/>
      </c>
      <c r="I121" s="173">
        <f>CORREL(D121:D622,H121:H622)</f>
        <v/>
      </c>
      <c r="J121" s="172">
        <f>CORREL($D121:$D370,$H121:$H370)</f>
        <v/>
      </c>
      <c r="K121" s="172">
        <f>CORREL(D121:D210,H121:H210)</f>
        <v/>
      </c>
      <c r="L121" s="172">
        <f>CORREL(D121:D151,H121:H151)</f>
        <v/>
      </c>
    </row>
    <row r="122" ht="15.75" customHeight="1">
      <c r="A122" s="177">
        <f>B122=F122</f>
        <v/>
      </c>
      <c r="B122" s="176" t="n">
        <v>44193</v>
      </c>
      <c r="C122" s="407" t="n">
        <v>351.390015</v>
      </c>
      <c r="D122" s="178">
        <f>C122/C123-1</f>
        <v/>
      </c>
      <c r="E122" s="174" t="n"/>
      <c r="F122" s="176" t="n">
        <v>44193</v>
      </c>
      <c r="G122" s="407" t="n">
        <v>43.919998</v>
      </c>
      <c r="H122" s="178">
        <f>G122/G123-1</f>
        <v/>
      </c>
      <c r="I122" s="173">
        <f>CORREL(D122:D623,H122:H623)</f>
        <v/>
      </c>
      <c r="J122" s="172">
        <f>CORREL($D122:$D371,$H122:$H371)</f>
        <v/>
      </c>
      <c r="K122" s="172">
        <f>CORREL(D122:D211,H122:H211)</f>
        <v/>
      </c>
      <c r="L122" s="172">
        <f>CORREL(D122:D152,H122:H152)</f>
        <v/>
      </c>
    </row>
    <row r="123" ht="15.75" customHeight="1">
      <c r="A123" s="177">
        <f>B123=F123</f>
        <v/>
      </c>
      <c r="B123" s="176" t="n">
        <v>44189</v>
      </c>
      <c r="C123" s="407" t="n">
        <v>375.170013</v>
      </c>
      <c r="D123" s="178">
        <f>C123/C124-1</f>
        <v/>
      </c>
      <c r="E123" s="174" t="n"/>
      <c r="F123" s="176" t="n">
        <v>44189</v>
      </c>
      <c r="G123" s="407" t="n">
        <v>43.259998</v>
      </c>
      <c r="H123" s="178">
        <f>G123/G124-1</f>
        <v/>
      </c>
      <c r="I123" s="173">
        <f>CORREL(D123:D624,H123:H624)</f>
        <v/>
      </c>
      <c r="J123" s="172">
        <f>CORREL($D123:$D372,$H123:$H372)</f>
        <v/>
      </c>
      <c r="K123" s="172">
        <f>CORREL(D123:D212,H123:H212)</f>
        <v/>
      </c>
      <c r="L123" s="172">
        <f>CORREL(D123:D153,H123:H153)</f>
        <v/>
      </c>
    </row>
    <row r="124" ht="15.75" customHeight="1">
      <c r="A124" s="177">
        <f>B124=F124</f>
        <v/>
      </c>
      <c r="B124" s="176" t="n">
        <v>44188</v>
      </c>
      <c r="C124" s="407" t="n">
        <v>383.880005</v>
      </c>
      <c r="D124" s="178">
        <f>C124/C125-1</f>
        <v/>
      </c>
      <c r="E124" s="174" t="n"/>
      <c r="F124" s="176" t="n">
        <v>44188</v>
      </c>
      <c r="G124" s="407" t="n">
        <v>44.110001</v>
      </c>
      <c r="H124" s="178">
        <f>G124/G125-1</f>
        <v/>
      </c>
      <c r="I124" s="173">
        <f>CORREL(D124:D625,H124:H625)</f>
        <v/>
      </c>
      <c r="J124" s="172">
        <f>CORREL($D124:$D373,$H124:$H373)</f>
        <v/>
      </c>
      <c r="K124" s="172">
        <f>CORREL(D124:D213,H124:H213)</f>
        <v/>
      </c>
      <c r="L124" s="172">
        <f>CORREL(D124:D154,H124:H154)</f>
        <v/>
      </c>
    </row>
    <row r="125" ht="15.75" customHeight="1">
      <c r="A125" s="177">
        <f>B125=F125</f>
        <v/>
      </c>
      <c r="B125" s="176" t="n">
        <v>44187</v>
      </c>
      <c r="C125" s="407" t="n">
        <v>409</v>
      </c>
      <c r="D125" s="178">
        <f>C125/C126-1</f>
        <v/>
      </c>
      <c r="E125" s="174" t="n"/>
      <c r="F125" s="176" t="n">
        <v>44187</v>
      </c>
      <c r="G125" s="407" t="n">
        <v>42.970001</v>
      </c>
      <c r="H125" s="178">
        <f>G125/G126-1</f>
        <v/>
      </c>
      <c r="I125" s="173">
        <f>CORREL(D125:D626,H125:H626)</f>
        <v/>
      </c>
      <c r="J125" s="172">
        <f>CORREL($D125:$D374,$H125:$H374)</f>
        <v/>
      </c>
      <c r="K125" s="172">
        <f>CORREL(D125:D214,H125:H214)</f>
        <v/>
      </c>
      <c r="L125" s="172">
        <f>CORREL(D125:D155,H125:H155)</f>
        <v/>
      </c>
    </row>
    <row r="126" ht="15.75" customHeight="1">
      <c r="A126" s="177">
        <f>B126=F126</f>
        <v/>
      </c>
      <c r="B126" s="176" t="n">
        <v>44186</v>
      </c>
      <c r="C126" s="407" t="n">
        <v>408.970001</v>
      </c>
      <c r="D126" s="178">
        <f>C126/C127-1</f>
        <v/>
      </c>
      <c r="E126" s="174" t="n"/>
      <c r="F126" s="176" t="n">
        <v>44186</v>
      </c>
      <c r="G126" s="407" t="n">
        <v>44.060001</v>
      </c>
      <c r="H126" s="178">
        <f>G126/G127-1</f>
        <v/>
      </c>
      <c r="I126" s="173">
        <f>CORREL(D126:D627,H126:H627)</f>
        <v/>
      </c>
      <c r="J126" s="172">
        <f>CORREL($D126:$D375,$H126:$H375)</f>
        <v/>
      </c>
      <c r="K126" s="172">
        <f>CORREL(D126:D215,H126:H215)</f>
        <v/>
      </c>
      <c r="L126" s="172">
        <f>CORREL(D126:D156,H126:H156)</f>
        <v/>
      </c>
    </row>
    <row r="127" ht="15.75" customHeight="1">
      <c r="A127" s="177">
        <f>B127=F127</f>
        <v/>
      </c>
      <c r="B127" s="176" t="n">
        <v>44183</v>
      </c>
      <c r="C127" s="407" t="n">
        <v>406.01001</v>
      </c>
      <c r="D127" s="178">
        <f>C127/C128-1</f>
        <v/>
      </c>
      <c r="E127" s="174" t="n"/>
      <c r="F127" s="176" t="n">
        <v>44183</v>
      </c>
      <c r="G127" s="407" t="n">
        <v>44.740002</v>
      </c>
      <c r="H127" s="178">
        <f>G127/G128-1</f>
        <v/>
      </c>
      <c r="I127" s="173">
        <f>CORREL(D127:D628,H127:H628)</f>
        <v/>
      </c>
      <c r="J127" s="172">
        <f>CORREL($D127:$D376,$H127:$H376)</f>
        <v/>
      </c>
      <c r="K127" s="172">
        <f>CORREL(D127:D216,H127:H216)</f>
        <v/>
      </c>
      <c r="L127" s="172">
        <f>CORREL(D127:D157,H127:H157)</f>
        <v/>
      </c>
    </row>
    <row r="128" ht="15.75" customHeight="1">
      <c r="A128" s="177">
        <f>B128=F128</f>
        <v/>
      </c>
      <c r="B128" s="176" t="n">
        <v>44182</v>
      </c>
      <c r="C128" s="407" t="n">
        <v>401.619995</v>
      </c>
      <c r="D128" s="178">
        <f>C128/C129-1</f>
        <v/>
      </c>
      <c r="E128" s="174" t="n"/>
      <c r="F128" s="176" t="n">
        <v>44182</v>
      </c>
      <c r="G128" s="407" t="n">
        <v>45.880001</v>
      </c>
      <c r="H128" s="178">
        <f>G128/G129-1</f>
        <v/>
      </c>
      <c r="I128" s="173">
        <f>CORREL(D128:D629,H128:H629)</f>
        <v/>
      </c>
      <c r="J128" s="172">
        <f>CORREL($D128:$D377,$H128:$H377)</f>
        <v/>
      </c>
      <c r="K128" s="172">
        <f>CORREL(D128:D217,H128:H217)</f>
        <v/>
      </c>
      <c r="L128" s="172">
        <f>CORREL(D128:D158,H128:H158)</f>
        <v/>
      </c>
    </row>
    <row r="129" ht="15.75" customHeight="1">
      <c r="A129" s="177">
        <f>B129=F129</f>
        <v/>
      </c>
      <c r="B129" s="176" t="n">
        <v>44181</v>
      </c>
      <c r="C129" s="407" t="n">
        <v>404</v>
      </c>
      <c r="D129" s="178">
        <f>C129/C130-1</f>
        <v/>
      </c>
      <c r="E129" s="174" t="n"/>
      <c r="F129" s="176" t="n">
        <v>44181</v>
      </c>
      <c r="G129" s="407" t="n">
        <v>46</v>
      </c>
      <c r="H129" s="178">
        <f>G129/G130-1</f>
        <v/>
      </c>
      <c r="I129" s="173">
        <f>CORREL(D129:D630,H129:H630)</f>
        <v/>
      </c>
      <c r="J129" s="172">
        <f>CORREL($D129:$D378,$H129:$H378)</f>
        <v/>
      </c>
      <c r="K129" s="172">
        <f>CORREL(D129:D218,H129:H218)</f>
        <v/>
      </c>
      <c r="L129" s="172">
        <f>CORREL(D129:D159,H129:H159)</f>
        <v/>
      </c>
    </row>
    <row r="130" ht="15.75" customHeight="1">
      <c r="A130" s="177">
        <f>B130=F130</f>
        <v/>
      </c>
      <c r="B130" s="176" t="n">
        <v>44180</v>
      </c>
      <c r="C130" s="407" t="n">
        <v>399.429993</v>
      </c>
      <c r="D130" s="178">
        <f>C130/C131-1</f>
        <v/>
      </c>
      <c r="E130" s="174" t="n"/>
      <c r="F130" s="176" t="n">
        <v>44180</v>
      </c>
      <c r="G130" s="407" t="n">
        <v>47.459999</v>
      </c>
      <c r="H130" s="178">
        <f>G130/G131-1</f>
        <v/>
      </c>
      <c r="I130" s="173">
        <f>CORREL(D130:D631,H130:H631)</f>
        <v/>
      </c>
      <c r="J130" s="172">
        <f>CORREL($D130:$D379,$H130:$H379)</f>
        <v/>
      </c>
      <c r="K130" s="172">
        <f>CORREL(D130:D219,H130:H219)</f>
        <v/>
      </c>
      <c r="L130" s="172">
        <f>CORREL(D130:D160,H130:H160)</f>
        <v/>
      </c>
    </row>
    <row r="131" ht="15.75" customHeight="1">
      <c r="A131" s="177">
        <f>B131=F131</f>
        <v/>
      </c>
      <c r="B131" s="176" t="n">
        <v>44179</v>
      </c>
      <c r="C131" s="407" t="n">
        <v>395.98999</v>
      </c>
      <c r="D131" s="178">
        <f>C131/C132-1</f>
        <v/>
      </c>
      <c r="E131" s="174" t="n"/>
      <c r="F131" s="176" t="n">
        <v>44179</v>
      </c>
      <c r="G131" s="407" t="n">
        <v>46.720001</v>
      </c>
      <c r="H131" s="178">
        <f>G131/G132-1</f>
        <v/>
      </c>
      <c r="I131" s="173">
        <f>CORREL(D131:D632,H131:H632)</f>
        <v/>
      </c>
      <c r="J131" s="172">
        <f>CORREL($D131:$D380,$H131:$H380)</f>
        <v/>
      </c>
      <c r="K131" s="172">
        <f>CORREL(D131:D220,H131:H220)</f>
        <v/>
      </c>
      <c r="L131" s="172">
        <f>CORREL(D131:D161,H131:H161)</f>
        <v/>
      </c>
    </row>
    <row r="132" ht="15.75" customHeight="1">
      <c r="A132" s="177">
        <f>B132=F132</f>
        <v/>
      </c>
      <c r="B132" s="176" t="n">
        <v>44176</v>
      </c>
      <c r="C132" s="407" t="n">
        <v>397.01001</v>
      </c>
      <c r="D132" s="178">
        <f>C132/C133-1</f>
        <v/>
      </c>
      <c r="E132" s="174" t="n"/>
      <c r="F132" s="176" t="n">
        <v>44176</v>
      </c>
      <c r="G132" s="407" t="n">
        <v>48.360001</v>
      </c>
      <c r="H132" s="178">
        <f>G132/G133-1</f>
        <v/>
      </c>
      <c r="I132" s="173">
        <f>CORREL(D132:D633,H132:H633)</f>
        <v/>
      </c>
      <c r="J132" s="172">
        <f>CORREL($D132:$D381,$H132:$H381)</f>
        <v/>
      </c>
      <c r="K132" s="172">
        <f>CORREL(D132:D221,H132:H221)</f>
        <v/>
      </c>
      <c r="L132" s="172">
        <f>CORREL(D132:D162,H132:H162)</f>
        <v/>
      </c>
    </row>
    <row r="133" ht="15.75" customHeight="1">
      <c r="A133" s="177">
        <f>B133=F133</f>
        <v/>
      </c>
      <c r="B133" s="176" t="n">
        <v>44175</v>
      </c>
      <c r="C133" s="407" t="n">
        <v>397.959991</v>
      </c>
      <c r="D133" s="178">
        <f>C133/C134-1</f>
        <v/>
      </c>
      <c r="E133" s="174" t="n"/>
      <c r="F133" s="176" t="n">
        <v>44175</v>
      </c>
      <c r="G133" s="407" t="n">
        <v>49.639999</v>
      </c>
      <c r="H133" s="178">
        <f>G133/G134-1</f>
        <v/>
      </c>
      <c r="I133" s="173">
        <f>CORREL(D133:D634,H133:H634)</f>
        <v/>
      </c>
      <c r="J133" s="172">
        <f>CORREL($D133:$D382,$H133:$H382)</f>
        <v/>
      </c>
      <c r="K133" s="172">
        <f>CORREL(D133:D222,H133:H222)</f>
        <v/>
      </c>
      <c r="L133" s="172">
        <f>CORREL(D133:D163,H133:H163)</f>
        <v/>
      </c>
    </row>
    <row r="134" ht="15.75" customHeight="1">
      <c r="A134" s="177">
        <f>B134=F134</f>
        <v/>
      </c>
      <c r="B134" s="176" t="n">
        <v>44174</v>
      </c>
      <c r="C134" s="407" t="n">
        <v>385.359985</v>
      </c>
      <c r="D134" s="178">
        <f>C134/C135-1</f>
        <v/>
      </c>
      <c r="E134" s="174" t="n"/>
      <c r="F134" s="176" t="n">
        <v>44174</v>
      </c>
      <c r="G134" s="407" t="n">
        <v>48.02</v>
      </c>
      <c r="H134" s="178">
        <f>G134/G135-1</f>
        <v/>
      </c>
      <c r="I134" s="173">
        <f>CORREL(D134:D635,H134:H635)</f>
        <v/>
      </c>
      <c r="J134" s="172">
        <f>CORREL($D134:$D383,$H134:$H383)</f>
        <v/>
      </c>
      <c r="K134" s="172">
        <f>CORREL(D134:D223,H134:H223)</f>
        <v/>
      </c>
      <c r="L134" s="172">
        <f>CORREL(D134:D164,H134:H164)</f>
        <v/>
      </c>
    </row>
    <row r="135" ht="15.75" customHeight="1">
      <c r="A135" s="177">
        <f>B135=F135</f>
        <v/>
      </c>
      <c r="B135" s="176" t="n">
        <v>44173</v>
      </c>
      <c r="C135" s="407" t="n">
        <v>412</v>
      </c>
      <c r="D135" s="178">
        <f>C135/C136-1</f>
        <v/>
      </c>
      <c r="E135" s="174" t="n"/>
      <c r="F135" s="176" t="n">
        <v>44173</v>
      </c>
      <c r="G135" s="407" t="n">
        <v>49.040001</v>
      </c>
      <c r="H135" s="178">
        <f>G135/G136-1</f>
        <v/>
      </c>
      <c r="I135" s="173">
        <f>CORREL(D135:D636,H135:H636)</f>
        <v/>
      </c>
      <c r="J135" s="172">
        <f>CORREL($D135:$D384,$H135:$H384)</f>
        <v/>
      </c>
      <c r="K135" s="172">
        <f>CORREL(D135:D224,H135:H224)</f>
        <v/>
      </c>
      <c r="L135" s="172">
        <f>CORREL(D135:D165,H135:H165)</f>
        <v/>
      </c>
    </row>
    <row r="136" ht="15.75" customHeight="1">
      <c r="A136" s="177">
        <f>B136=F136</f>
        <v/>
      </c>
      <c r="B136" s="176" t="n">
        <v>44172</v>
      </c>
      <c r="C136" s="407" t="n">
        <v>407.850006</v>
      </c>
      <c r="D136" s="178">
        <f>C136/C137-1</f>
        <v/>
      </c>
      <c r="E136" s="174" t="n"/>
      <c r="F136" s="176" t="n">
        <v>44172</v>
      </c>
      <c r="G136" s="407" t="n">
        <v>49.200001</v>
      </c>
      <c r="H136" s="178">
        <f>G136/G137-1</f>
        <v/>
      </c>
      <c r="I136" s="173">
        <f>CORREL(D136:D637,H136:H637)</f>
        <v/>
      </c>
      <c r="J136" s="172">
        <f>CORREL($D136:$D385,$H136:$H385)</f>
        <v/>
      </c>
      <c r="K136" s="172">
        <f>CORREL(D136:D225,H136:H225)</f>
        <v/>
      </c>
      <c r="L136" s="172">
        <f>CORREL(D136:D166,H136:H166)</f>
        <v/>
      </c>
    </row>
    <row r="137" ht="15.75" customHeight="1">
      <c r="A137" s="177">
        <f>B137=F137</f>
        <v/>
      </c>
      <c r="B137" s="176" t="n">
        <v>44169</v>
      </c>
      <c r="C137" s="407" t="n">
        <v>410.01001</v>
      </c>
      <c r="D137" s="178">
        <f>C137/C138-1</f>
        <v/>
      </c>
      <c r="E137" s="174" t="n"/>
      <c r="F137" s="176" t="n">
        <v>44169</v>
      </c>
      <c r="G137" s="407" t="n">
        <v>49.240002</v>
      </c>
      <c r="H137" s="178">
        <f>G137/G138-1</f>
        <v/>
      </c>
      <c r="I137" s="173">
        <f>CORREL(D137:D638,H137:H638)</f>
        <v/>
      </c>
      <c r="J137" s="172">
        <f>CORREL($D137:$D386,$H137:$H386)</f>
        <v/>
      </c>
      <c r="K137" s="172">
        <f>CORREL(D137:D226,H137:H226)</f>
        <v/>
      </c>
      <c r="L137" s="172">
        <f>CORREL(D137:D167,H137:H167)</f>
        <v/>
      </c>
    </row>
    <row r="138" ht="15.75" customHeight="1">
      <c r="A138" s="177">
        <f>B138=F138</f>
        <v/>
      </c>
      <c r="B138" s="176" t="n">
        <v>44168</v>
      </c>
      <c r="C138" s="407" t="n">
        <v>413.540009</v>
      </c>
      <c r="D138" s="178">
        <f>C138/C139-1</f>
        <v/>
      </c>
      <c r="E138" s="174" t="n"/>
      <c r="F138" s="176" t="n">
        <v>44168</v>
      </c>
      <c r="G138" s="407" t="n">
        <v>49.91</v>
      </c>
      <c r="H138" s="178">
        <f>G138/G139-1</f>
        <v/>
      </c>
      <c r="I138" s="173">
        <f>CORREL(D138:D639,H138:H639)</f>
        <v/>
      </c>
      <c r="J138" s="172">
        <f>CORREL($D138:$D387,$H138:$H387)</f>
        <v/>
      </c>
      <c r="K138" s="172">
        <f>CORREL(D138:D227,H138:H227)</f>
        <v/>
      </c>
      <c r="L138" s="172">
        <f>CORREL(D138:D168,H138:H168)</f>
        <v/>
      </c>
    </row>
    <row r="139" ht="15.75" customHeight="1">
      <c r="A139" s="177">
        <f>B139=F139</f>
        <v/>
      </c>
      <c r="B139" s="176" t="n">
        <v>44167</v>
      </c>
      <c r="C139" s="407" t="n">
        <v>412.859985</v>
      </c>
      <c r="D139" s="178">
        <f>C139/C140-1</f>
        <v/>
      </c>
      <c r="E139" s="174" t="n"/>
      <c r="F139" s="176" t="n">
        <v>44167</v>
      </c>
      <c r="G139" s="407" t="n">
        <v>46.73</v>
      </c>
      <c r="H139" s="178">
        <f>G139/G140-1</f>
        <v/>
      </c>
      <c r="I139" s="173">
        <f>CORREL(D139:D640,H139:H640)</f>
        <v/>
      </c>
      <c r="J139" s="172">
        <f>CORREL($D139:$D388,$H139:$H388)</f>
        <v/>
      </c>
      <c r="K139" s="172">
        <f>CORREL(D139:D228,H139:H228)</f>
        <v/>
      </c>
      <c r="L139" s="172">
        <f>CORREL(D139:D169,H139:H169)</f>
        <v/>
      </c>
    </row>
    <row r="140" ht="15.75" customHeight="1">
      <c r="A140" s="177">
        <f>B140=F140</f>
        <v/>
      </c>
      <c r="B140" s="176" t="n">
        <v>44166</v>
      </c>
      <c r="C140" s="407" t="n">
        <v>406.309998</v>
      </c>
      <c r="D140" s="178">
        <f>C140/C141-1</f>
        <v/>
      </c>
      <c r="E140" s="174" t="n"/>
      <c r="F140" s="176" t="n">
        <v>44166</v>
      </c>
      <c r="G140" s="407" t="n">
        <v>45.32</v>
      </c>
      <c r="H140" s="178">
        <f>G140/G141-1</f>
        <v/>
      </c>
      <c r="I140" s="173">
        <f>CORREL(D140:D641,H140:H641)</f>
        <v/>
      </c>
      <c r="J140" s="172">
        <f>CORREL($D140:$D389,$H140:$H389)</f>
        <v/>
      </c>
      <c r="K140" s="172">
        <f>CORREL(D140:D229,H140:H229)</f>
        <v/>
      </c>
      <c r="L140" s="172">
        <f>CORREL(D140:D170,H140:H170)</f>
        <v/>
      </c>
    </row>
    <row r="141" ht="15.75" customHeight="1">
      <c r="A141" s="177">
        <f>B141=F141</f>
        <v/>
      </c>
      <c r="B141" s="176" t="n">
        <v>44165</v>
      </c>
      <c r="C141" s="407" t="n">
        <v>478.359985</v>
      </c>
      <c r="D141" s="178">
        <f>C141/C142-1</f>
        <v/>
      </c>
      <c r="E141" s="174" t="n"/>
      <c r="F141" s="176" t="n">
        <v>44165</v>
      </c>
      <c r="G141" s="407" t="n">
        <v>45.049999</v>
      </c>
      <c r="H141" s="178">
        <f>G141/G142-1</f>
        <v/>
      </c>
      <c r="I141" s="173">
        <f>CORREL(D141:D642,H141:H642)</f>
        <v/>
      </c>
      <c r="J141" s="172">
        <f>CORREL($D141:$D390,$H141:$H390)</f>
        <v/>
      </c>
      <c r="K141" s="172">
        <f>CORREL(D141:D230,H141:H230)</f>
        <v/>
      </c>
      <c r="L141" s="172">
        <f>CORREL(D141:D171,H141:H171)</f>
        <v/>
      </c>
    </row>
    <row r="142" ht="15.75" customHeight="1">
      <c r="A142" s="177">
        <f>B142=F142</f>
        <v/>
      </c>
      <c r="B142" s="176" t="n">
        <v>44162</v>
      </c>
      <c r="C142" s="407" t="n">
        <v>471.609985</v>
      </c>
      <c r="D142" s="178">
        <f>C142/C143-1</f>
        <v/>
      </c>
      <c r="E142" s="174" t="n"/>
      <c r="F142" s="176" t="n">
        <v>44162</v>
      </c>
      <c r="G142" s="407" t="n">
        <v>45.299999</v>
      </c>
      <c r="H142" s="178">
        <f>G142/G143-1</f>
        <v/>
      </c>
      <c r="I142" s="173">
        <f>CORREL(D142:D643,H142:H643)</f>
        <v/>
      </c>
      <c r="J142" s="172">
        <f>CORREL($D142:$D391,$H142:$H391)</f>
        <v/>
      </c>
      <c r="K142" s="172">
        <f>CORREL(D142:D231,H142:H231)</f>
        <v/>
      </c>
      <c r="L142" s="172">
        <f>CORREL(D142:D172,H142:H172)</f>
        <v/>
      </c>
    </row>
    <row r="143" ht="15.75" customHeight="1">
      <c r="A143" s="177">
        <f>B143=F143</f>
        <v/>
      </c>
      <c r="B143" s="176" t="n">
        <v>44160</v>
      </c>
      <c r="C143" s="407" t="n">
        <v>443.720001</v>
      </c>
      <c r="D143" s="178">
        <f>C143/C144-1</f>
        <v/>
      </c>
      <c r="E143" s="174" t="n"/>
      <c r="F143" s="176" t="n">
        <v>44160</v>
      </c>
      <c r="G143" s="407" t="n">
        <v>45.639999</v>
      </c>
      <c r="H143" s="178">
        <f>G143/G144-1</f>
        <v/>
      </c>
      <c r="I143" s="173">
        <f>CORREL(D143:D644,H143:H644)</f>
        <v/>
      </c>
      <c r="J143" s="172">
        <f>CORREL($D143:$D392,$H143:$H392)</f>
        <v/>
      </c>
      <c r="K143" s="172">
        <f>CORREL(D143:D232,H143:H232)</f>
        <v/>
      </c>
      <c r="L143" s="172">
        <f>CORREL(D143:D173,H143:H173)</f>
        <v/>
      </c>
    </row>
    <row r="144" ht="15.75" customHeight="1">
      <c r="A144" s="177">
        <f>B144=F144</f>
        <v/>
      </c>
      <c r="B144" s="176" t="n">
        <v>44159</v>
      </c>
      <c r="C144" s="407" t="n">
        <v>427.549988</v>
      </c>
      <c r="D144" s="178">
        <f>C144/C145-1</f>
        <v/>
      </c>
      <c r="E144" s="174" t="n"/>
      <c r="F144" s="176" t="n">
        <v>44159</v>
      </c>
      <c r="G144" s="407" t="n">
        <v>44.959999</v>
      </c>
      <c r="H144" s="178">
        <f>G144/G145-1</f>
        <v/>
      </c>
      <c r="I144" s="173">
        <f>CORREL(D144:D645,H144:H645)</f>
        <v/>
      </c>
      <c r="J144" s="172">
        <f>CORREL($D144:$D393,$H144:$H393)</f>
        <v/>
      </c>
      <c r="K144" s="172">
        <f>CORREL(D144:D233,H144:H233)</f>
        <v/>
      </c>
      <c r="L144" s="172">
        <f>CORREL(D144:D174,H144:H174)</f>
        <v/>
      </c>
    </row>
    <row r="145" ht="15.75" customHeight="1">
      <c r="A145" s="177">
        <f>B145=F145</f>
        <v/>
      </c>
      <c r="B145" s="176" t="n">
        <v>44158</v>
      </c>
      <c r="C145" s="407" t="n">
        <v>430.279999</v>
      </c>
      <c r="D145" s="178">
        <f>C145/C146-1</f>
        <v/>
      </c>
      <c r="E145" s="174" t="n"/>
      <c r="F145" s="176" t="n">
        <v>44158</v>
      </c>
      <c r="G145" s="407" t="n">
        <v>40.93</v>
      </c>
      <c r="H145" s="178">
        <f>G145/G146-1</f>
        <v/>
      </c>
      <c r="I145" s="173">
        <f>CORREL(D145:D646,H145:H646)</f>
        <v/>
      </c>
      <c r="J145" s="172">
        <f>CORREL($D145:$D394,$H145:$H394)</f>
        <v/>
      </c>
      <c r="K145" s="172">
        <f>CORREL(D145:D234,H145:H234)</f>
        <v/>
      </c>
      <c r="L145" s="172">
        <f>CORREL(D145:D175,H145:H175)</f>
        <v/>
      </c>
    </row>
    <row r="146" ht="15.75" customHeight="1">
      <c r="A146" s="177">
        <f>B146=F146</f>
        <v/>
      </c>
      <c r="B146" s="176" t="n">
        <v>44155</v>
      </c>
      <c r="C146" s="407" t="n">
        <v>439.600006</v>
      </c>
      <c r="D146" s="178">
        <f>C146/C147-1</f>
        <v/>
      </c>
      <c r="E146" s="174" t="n"/>
      <c r="F146" s="176" t="n">
        <v>44155</v>
      </c>
      <c r="G146" s="407" t="n">
        <v>39.900002</v>
      </c>
      <c r="H146" s="178">
        <f>G146/G147-1</f>
        <v/>
      </c>
      <c r="I146" s="173">
        <f>CORREL(D146:D647,H146:H647)</f>
        <v/>
      </c>
      <c r="J146" s="172">
        <f>CORREL($D146:$D395,$H146:$H395)</f>
        <v/>
      </c>
      <c r="K146" s="172">
        <f>CORREL(D146:D235,H146:H235)</f>
        <v/>
      </c>
      <c r="L146" s="172">
        <f>CORREL(D146:D176,H146:H176)</f>
        <v/>
      </c>
    </row>
    <row r="147" ht="15.75" customHeight="1">
      <c r="A147" s="177">
        <f>B147=F147</f>
        <v/>
      </c>
      <c r="B147" s="176" t="n">
        <v>44154</v>
      </c>
      <c r="C147" s="407" t="n">
        <v>414.290009</v>
      </c>
      <c r="D147" s="178">
        <f>C147/C148-1</f>
        <v/>
      </c>
      <c r="E147" s="174" t="n"/>
      <c r="F147" s="176" t="n">
        <v>44154</v>
      </c>
      <c r="G147" s="407" t="n">
        <v>40.939999</v>
      </c>
      <c r="H147" s="178">
        <f>G147/G148-1</f>
        <v/>
      </c>
      <c r="I147" s="173">
        <f>CORREL(D147:D648,H147:H648)</f>
        <v/>
      </c>
      <c r="J147" s="172">
        <f>CORREL($D147:$D396,$H147:$H396)</f>
        <v/>
      </c>
      <c r="K147" s="172">
        <f>CORREL(D147:D236,H147:H236)</f>
        <v/>
      </c>
      <c r="L147" s="172">
        <f>CORREL(D147:D177,H147:H177)</f>
        <v/>
      </c>
    </row>
    <row r="148" ht="15.75" customHeight="1">
      <c r="A148" s="177">
        <f>B148=F148</f>
        <v/>
      </c>
      <c r="B148" s="176" t="n">
        <v>44153</v>
      </c>
      <c r="C148" s="407" t="n">
        <v>415.040009</v>
      </c>
      <c r="D148" s="178">
        <f>C148/C149-1</f>
        <v/>
      </c>
      <c r="E148" s="174" t="n"/>
      <c r="F148" s="176" t="n">
        <v>44153</v>
      </c>
      <c r="G148" s="407" t="n">
        <v>41.049999</v>
      </c>
      <c r="H148" s="178">
        <f>G148/G149-1</f>
        <v/>
      </c>
      <c r="I148" s="173">
        <f>CORREL(D148:D649,H148:H649)</f>
        <v/>
      </c>
      <c r="J148" s="172">
        <f>CORREL($D148:$D397,$H148:$H397)</f>
        <v/>
      </c>
      <c r="K148" s="172">
        <f>CORREL(D148:D237,H148:H237)</f>
        <v/>
      </c>
      <c r="L148" s="172">
        <f>CORREL(D148:D178,H148:H178)</f>
        <v/>
      </c>
    </row>
    <row r="149" ht="15.75" customHeight="1">
      <c r="A149" s="177">
        <f>B149=F149</f>
        <v/>
      </c>
      <c r="B149" s="176" t="n">
        <v>44152</v>
      </c>
      <c r="C149" s="407" t="n">
        <v>401.630005</v>
      </c>
      <c r="D149" s="178">
        <f>C149/C150-1</f>
        <v/>
      </c>
      <c r="E149" s="174" t="n"/>
      <c r="F149" s="176" t="n">
        <v>44152</v>
      </c>
      <c r="G149" s="407" t="n">
        <v>40.599998</v>
      </c>
      <c r="H149" s="178">
        <f>G149/G150-1</f>
        <v/>
      </c>
      <c r="I149" s="173">
        <f>CORREL(D149:D650,H149:H650)</f>
        <v/>
      </c>
      <c r="J149" s="172">
        <f>CORREL($D149:$D398,$H149:$H398)</f>
        <v/>
      </c>
      <c r="K149" s="172">
        <f>CORREL(D149:D238,H149:H238)</f>
        <v/>
      </c>
      <c r="L149" s="172">
        <f>CORREL(D149:D179,H149:H179)</f>
        <v/>
      </c>
    </row>
    <row r="150" ht="15.75" customHeight="1">
      <c r="A150" s="177">
        <f>B150=F150</f>
        <v/>
      </c>
      <c r="B150" s="176" t="n">
        <v>44151</v>
      </c>
      <c r="C150" s="407" t="n">
        <v>399.149994</v>
      </c>
      <c r="D150" s="178">
        <f>C150/C151-1</f>
        <v/>
      </c>
      <c r="E150" s="174" t="n"/>
      <c r="F150" s="176" t="n">
        <v>44151</v>
      </c>
      <c r="G150" s="407" t="n">
        <v>41</v>
      </c>
      <c r="H150" s="178">
        <f>G150/G151-1</f>
        <v/>
      </c>
      <c r="I150" s="173">
        <f>CORREL(D150:D651,H150:H651)</f>
        <v/>
      </c>
      <c r="J150" s="172">
        <f>CORREL($D150:$D399,$H150:$H399)</f>
        <v/>
      </c>
      <c r="K150" s="172">
        <f>CORREL(D150:D239,H150:H239)</f>
        <v/>
      </c>
      <c r="L150" s="172">
        <f>CORREL(D150:D180,H150:H180)</f>
        <v/>
      </c>
    </row>
    <row r="151" ht="15.75" customHeight="1">
      <c r="A151" s="177">
        <f>B151=F151</f>
        <v/>
      </c>
      <c r="B151" s="176" t="n">
        <v>44148</v>
      </c>
      <c r="C151" s="407" t="n">
        <v>403.579987</v>
      </c>
      <c r="D151" s="178">
        <f>C151/C152-1</f>
        <v/>
      </c>
      <c r="E151" s="174" t="n"/>
      <c r="F151" s="176" t="n">
        <v>44148</v>
      </c>
      <c r="G151" s="407" t="n">
        <v>38.990002</v>
      </c>
      <c r="H151" s="178">
        <f>G151/G152-1</f>
        <v/>
      </c>
      <c r="I151" s="173">
        <f>CORREL(D151:D652,H151:H652)</f>
        <v/>
      </c>
      <c r="J151" s="172">
        <f>CORREL($D151:$D400,$H151:$H400)</f>
        <v/>
      </c>
      <c r="K151" s="172">
        <f>CORREL(D151:D240,H151:H240)</f>
        <v/>
      </c>
      <c r="L151" s="172">
        <f>CORREL(D151:D181,H151:H181)</f>
        <v/>
      </c>
    </row>
    <row r="152" ht="15.75" customHeight="1">
      <c r="A152" s="177">
        <f>B152=F152</f>
        <v/>
      </c>
      <c r="B152" s="176" t="n">
        <v>44147</v>
      </c>
      <c r="C152" s="407" t="n">
        <v>428.640015</v>
      </c>
      <c r="D152" s="178">
        <f>C152/C153-1</f>
        <v/>
      </c>
      <c r="E152" s="174" t="n"/>
      <c r="F152" s="176" t="n">
        <v>44147</v>
      </c>
      <c r="G152" s="407" t="n">
        <v>36.849998</v>
      </c>
      <c r="H152" s="178">
        <f>G152/G153-1</f>
        <v/>
      </c>
      <c r="I152" s="173">
        <f>CORREL(D152:D653,H152:H653)</f>
        <v/>
      </c>
      <c r="J152" s="172">
        <f>CORREL($D152:$D401,$H152:$H401)</f>
        <v/>
      </c>
      <c r="K152" s="172">
        <f>CORREL(D152:D241,H152:H241)</f>
        <v/>
      </c>
      <c r="L152" s="172">
        <f>CORREL(D152:D182,H152:H182)</f>
        <v/>
      </c>
    </row>
    <row r="153" ht="15.75" customHeight="1">
      <c r="A153" s="177">
        <f>B153=F153</f>
        <v/>
      </c>
      <c r="B153" s="176" t="n">
        <v>44146</v>
      </c>
      <c r="C153" s="407" t="n">
        <v>413.339996</v>
      </c>
      <c r="D153" s="178">
        <f>C153/C154-1</f>
        <v/>
      </c>
      <c r="E153" s="174" t="n"/>
      <c r="F153" s="176" t="n">
        <v>44146</v>
      </c>
      <c r="G153" s="407" t="n">
        <v>38.509998</v>
      </c>
      <c r="H153" s="178">
        <f>G153/G154-1</f>
        <v/>
      </c>
      <c r="I153" s="173">
        <f>CORREL(D153:D654,H153:H654)</f>
        <v/>
      </c>
      <c r="J153" s="172">
        <f>CORREL($D153:$D402,$H153:$H402)</f>
        <v/>
      </c>
      <c r="K153" s="172">
        <f>CORREL(D153:D242,H153:H242)</f>
        <v/>
      </c>
      <c r="L153" s="172">
        <f>CORREL(D153:D183,H153:H183)</f>
        <v/>
      </c>
    </row>
    <row r="154" ht="15.75" customHeight="1">
      <c r="A154" s="177">
        <f>B154=F154</f>
        <v/>
      </c>
      <c r="B154" s="176" t="n">
        <v>44145</v>
      </c>
      <c r="C154" s="407" t="n">
        <v>376.01001</v>
      </c>
      <c r="D154" s="178">
        <f>C154/C155-1</f>
        <v/>
      </c>
      <c r="E154" s="174" t="n"/>
      <c r="F154" s="176" t="n">
        <v>44145</v>
      </c>
      <c r="G154" s="407" t="n">
        <v>40.049999</v>
      </c>
      <c r="H154" s="178">
        <f>G154/G155-1</f>
        <v/>
      </c>
      <c r="I154" s="173">
        <f>CORREL(D154:D655,H154:H655)</f>
        <v/>
      </c>
      <c r="J154" s="172">
        <f>CORREL($D154:$D403,$H154:$H403)</f>
        <v/>
      </c>
      <c r="K154" s="172">
        <f>CORREL(D154:D243,H154:H243)</f>
        <v/>
      </c>
      <c r="L154" s="172">
        <f>CORREL(D154:D184,H154:H184)</f>
        <v/>
      </c>
    </row>
    <row r="155" ht="15.75" customHeight="1">
      <c r="A155" s="177">
        <f>B155=F155</f>
        <v/>
      </c>
      <c r="B155" s="176" t="n">
        <v>44144</v>
      </c>
      <c r="C155" s="407" t="n">
        <v>413.23999</v>
      </c>
      <c r="D155" s="178">
        <f>C155/C156-1</f>
        <v/>
      </c>
      <c r="E155" s="174" t="n"/>
      <c r="F155" s="176" t="n">
        <v>44144</v>
      </c>
      <c r="G155" s="407" t="n">
        <v>41.32</v>
      </c>
      <c r="H155" s="178">
        <f>G155/G156-1</f>
        <v/>
      </c>
      <c r="I155" s="173">
        <f>CORREL(D155:D656,H155:H656)</f>
        <v/>
      </c>
      <c r="J155" s="172">
        <f>CORREL($D155:$D404,$H155:$H404)</f>
        <v/>
      </c>
      <c r="K155" s="172">
        <f>CORREL(D155:D244,H155:H244)</f>
        <v/>
      </c>
      <c r="L155" s="172">
        <f>CORREL(D155:D185,H155:H185)</f>
        <v/>
      </c>
    </row>
    <row r="156" ht="15.75" customHeight="1">
      <c r="A156" s="177">
        <f>B156=F156</f>
        <v/>
      </c>
      <c r="B156" s="176" t="n">
        <v>44141</v>
      </c>
      <c r="C156" s="407" t="n">
        <v>500.109985</v>
      </c>
      <c r="D156" s="178">
        <f>C156/C157-1</f>
        <v/>
      </c>
      <c r="E156" s="174" t="n"/>
      <c r="F156" s="176" t="n">
        <v>44141</v>
      </c>
      <c r="G156" s="407" t="n">
        <v>34.68</v>
      </c>
      <c r="H156" s="178">
        <f>G156/G157-1</f>
        <v/>
      </c>
      <c r="I156" s="173">
        <f>CORREL(D156:D657,H156:H657)</f>
        <v/>
      </c>
      <c r="J156" s="172">
        <f>CORREL($D156:$D405,$H156:$H405)</f>
        <v/>
      </c>
      <c r="K156" s="172">
        <f>CORREL(D156:D245,H156:H245)</f>
        <v/>
      </c>
      <c r="L156" s="172">
        <f>CORREL(D156:D186,H156:H186)</f>
        <v/>
      </c>
    </row>
    <row r="157" ht="15.75" customHeight="1">
      <c r="A157" s="177">
        <f>B157=F157</f>
        <v/>
      </c>
      <c r="B157" s="176" t="n">
        <v>44140</v>
      </c>
      <c r="C157" s="407" t="n">
        <v>496.730011</v>
      </c>
      <c r="D157" s="178">
        <f>C157/C158-1</f>
        <v/>
      </c>
      <c r="E157" s="174" t="n"/>
      <c r="F157" s="176" t="n">
        <v>44140</v>
      </c>
      <c r="G157" s="407" t="n">
        <v>35.349998</v>
      </c>
      <c r="H157" s="178">
        <f>G157/G158-1</f>
        <v/>
      </c>
      <c r="I157" s="173">
        <f>CORREL(D157:D658,H157:H658)</f>
        <v/>
      </c>
      <c r="J157" s="172">
        <f>CORREL($D157:$D406,$H157:$H406)</f>
        <v/>
      </c>
      <c r="K157" s="172">
        <f>CORREL(D157:D246,H157:H246)</f>
        <v/>
      </c>
      <c r="L157" s="172">
        <f>CORREL(D157:D187,H157:H187)</f>
        <v/>
      </c>
    </row>
    <row r="158" ht="15.75" customHeight="1">
      <c r="A158" s="177">
        <f>B158=F158</f>
        <v/>
      </c>
      <c r="B158" s="176" t="n">
        <v>44139</v>
      </c>
      <c r="C158" s="407" t="n">
        <v>483.700012</v>
      </c>
      <c r="D158" s="178">
        <f>C158/C159-1</f>
        <v/>
      </c>
      <c r="E158" s="174" t="n"/>
      <c r="F158" s="176" t="n">
        <v>44139</v>
      </c>
      <c r="G158" s="407" t="n">
        <v>33.34</v>
      </c>
      <c r="H158" s="178">
        <f>G158/G159-1</f>
        <v/>
      </c>
      <c r="I158" s="173">
        <f>CORREL(D158:D659,H158:H659)</f>
        <v/>
      </c>
      <c r="J158" s="172">
        <f>CORREL($D158:$D407,$H158:$H407)</f>
        <v/>
      </c>
      <c r="K158" s="172">
        <f>CORREL(D158:D247,H158:H247)</f>
        <v/>
      </c>
      <c r="L158" s="172">
        <f>CORREL(D158:D188,H158:H188)</f>
        <v/>
      </c>
    </row>
    <row r="159" ht="15.75" customHeight="1">
      <c r="A159" s="177">
        <f>B159=F159</f>
        <v/>
      </c>
      <c r="B159" s="176" t="n">
        <v>44138</v>
      </c>
      <c r="C159" s="407" t="n">
        <v>451.51001</v>
      </c>
      <c r="D159" s="178">
        <f>C159/C160-1</f>
        <v/>
      </c>
      <c r="E159" s="174" t="n"/>
      <c r="F159" s="176" t="n">
        <v>44138</v>
      </c>
      <c r="G159" s="407" t="n">
        <v>34.02</v>
      </c>
      <c r="H159" s="178">
        <f>G159/G160-1</f>
        <v/>
      </c>
      <c r="I159" s="173">
        <f>CORREL(D159:D660,H159:H660)</f>
        <v/>
      </c>
      <c r="J159" s="172">
        <f>CORREL($D159:$D408,$H159:$H408)</f>
        <v/>
      </c>
      <c r="K159" s="172">
        <f>CORREL(D159:D248,H159:H248)</f>
        <v/>
      </c>
      <c r="L159" s="172">
        <f>CORREL(D159:D189,H159:H189)</f>
        <v/>
      </c>
    </row>
    <row r="160" ht="15.75" customHeight="1">
      <c r="A160" s="177">
        <f>B160=F160</f>
        <v/>
      </c>
      <c r="B160" s="176" t="n">
        <v>44137</v>
      </c>
      <c r="C160" s="407" t="n">
        <v>453</v>
      </c>
      <c r="D160" s="178">
        <f>C160/C161-1</f>
        <v/>
      </c>
      <c r="E160" s="174" t="n"/>
      <c r="F160" s="176" t="n">
        <v>44137</v>
      </c>
      <c r="G160" s="407" t="n">
        <v>33.779999</v>
      </c>
      <c r="H160" s="178">
        <f>G160/G161-1</f>
        <v/>
      </c>
      <c r="I160" s="173">
        <f>CORREL(D160:D661,H160:H661)</f>
        <v/>
      </c>
      <c r="J160" s="172">
        <f>CORREL($D160:$D409,$H160:$H409)</f>
        <v/>
      </c>
      <c r="K160" s="172">
        <f>CORREL(D160:D249,H160:H249)</f>
        <v/>
      </c>
      <c r="L160" s="172">
        <f>CORREL(D160:D190,H160:H190)</f>
        <v/>
      </c>
    </row>
    <row r="161" ht="15.75" customHeight="1">
      <c r="A161" s="177">
        <f>B161=F161</f>
        <v/>
      </c>
      <c r="B161" s="176" t="n">
        <v>44134</v>
      </c>
      <c r="C161" s="407" t="n">
        <v>460.910004</v>
      </c>
      <c r="D161" s="178">
        <f>C161/C162-1</f>
        <v/>
      </c>
      <c r="E161" s="174" t="n"/>
      <c r="F161" s="176" t="n">
        <v>44134</v>
      </c>
      <c r="G161" s="407" t="n">
        <v>33.860001</v>
      </c>
      <c r="H161" s="178">
        <f>G161/G162-1</f>
        <v/>
      </c>
      <c r="I161" s="173">
        <f>CORREL(D161:D662,H161:H662)</f>
        <v/>
      </c>
      <c r="J161" s="172">
        <f>CORREL($D161:$D410,$H161:$H410)</f>
        <v/>
      </c>
      <c r="K161" s="172">
        <f>CORREL(D161:D250,H161:H250)</f>
        <v/>
      </c>
      <c r="L161" s="172">
        <f>CORREL(D161:D191,H161:H191)</f>
        <v/>
      </c>
    </row>
    <row r="162" ht="15.75" customHeight="1">
      <c r="A162" s="177">
        <f>B162=F162</f>
        <v/>
      </c>
      <c r="B162" s="176" t="n">
        <v>44133</v>
      </c>
      <c r="C162" s="407" t="n">
        <v>489.679993</v>
      </c>
      <c r="D162" s="178">
        <f>C162/C163-1</f>
        <v/>
      </c>
      <c r="E162" s="174" t="n"/>
      <c r="F162" s="176" t="n">
        <v>44133</v>
      </c>
      <c r="G162" s="407" t="n">
        <v>33.57</v>
      </c>
      <c r="H162" s="178">
        <f>G162/G163-1</f>
        <v/>
      </c>
      <c r="I162" s="173">
        <f>CORREL(D162:D663,H162:H663)</f>
        <v/>
      </c>
      <c r="J162" s="172">
        <f>CORREL($D162:$D411,$H162:$H411)</f>
        <v/>
      </c>
      <c r="K162" s="172">
        <f>CORREL(D162:D251,H162:H251)</f>
        <v/>
      </c>
      <c r="L162" s="172">
        <f>CORREL(D162:D192,H162:H192)</f>
        <v/>
      </c>
    </row>
    <row r="163" ht="15.75" customHeight="1">
      <c r="A163" s="177">
        <f>B163=F163</f>
        <v/>
      </c>
      <c r="B163" s="176" t="n">
        <v>44132</v>
      </c>
      <c r="C163" s="407" t="n">
        <v>516.01001</v>
      </c>
      <c r="D163" s="178">
        <f>C163/C164-1</f>
        <v/>
      </c>
      <c r="E163" s="174" t="n"/>
      <c r="F163" s="176" t="n">
        <v>44132</v>
      </c>
      <c r="G163" s="407" t="n">
        <v>32.599998</v>
      </c>
      <c r="H163" s="178">
        <f>G163/G164-1</f>
        <v/>
      </c>
      <c r="I163" s="173">
        <f>CORREL(D163:D664,H163:H664)</f>
        <v/>
      </c>
      <c r="J163" s="172">
        <f>CORREL($D163:$D412,$H163:$H412)</f>
        <v/>
      </c>
      <c r="K163" s="172">
        <f>CORREL(D163:D252,H163:H252)</f>
        <v/>
      </c>
      <c r="L163" s="172">
        <f>CORREL(D163:D193,H163:H193)</f>
        <v/>
      </c>
    </row>
    <row r="164" ht="15.75" customHeight="1">
      <c r="A164" s="177">
        <f>B164=F164</f>
        <v/>
      </c>
      <c r="B164" s="176" t="n">
        <v>44131</v>
      </c>
      <c r="C164" s="407" t="n">
        <v>538.98999</v>
      </c>
      <c r="D164" s="178">
        <f>C164/C165-1</f>
        <v/>
      </c>
      <c r="E164" s="174" t="n"/>
      <c r="F164" s="176" t="n">
        <v>44131</v>
      </c>
      <c r="G164" s="407" t="n">
        <v>34.169998</v>
      </c>
      <c r="H164" s="178">
        <f>G164/G165-1</f>
        <v/>
      </c>
      <c r="I164" s="173">
        <f>CORREL(D164:D665,H164:H665)</f>
        <v/>
      </c>
      <c r="J164" s="172">
        <f>CORREL($D164:$D413,$H164:$H413)</f>
        <v/>
      </c>
      <c r="K164" s="172">
        <f>CORREL(D164:D253,H164:H253)</f>
        <v/>
      </c>
      <c r="L164" s="172">
        <f>CORREL(D164:D194,H164:H194)</f>
        <v/>
      </c>
    </row>
    <row r="165" ht="15.75" customHeight="1">
      <c r="A165" s="177">
        <f>B165=F165</f>
        <v/>
      </c>
      <c r="B165" s="176" t="n">
        <v>44130</v>
      </c>
      <c r="C165" s="407" t="n">
        <v>517.789978</v>
      </c>
      <c r="D165" s="178">
        <f>C165/C166-1</f>
        <v/>
      </c>
      <c r="E165" s="174" t="n"/>
      <c r="F165" s="176" t="n">
        <v>44130</v>
      </c>
      <c r="G165" s="407" t="n">
        <v>35.34</v>
      </c>
      <c r="H165" s="178">
        <f>G165/G166-1</f>
        <v/>
      </c>
      <c r="I165" s="173">
        <f>CORREL(D165:D666,H165:H666)</f>
        <v/>
      </c>
      <c r="J165" s="172">
        <f>CORREL($D165:$D414,$H165:$H414)</f>
        <v/>
      </c>
      <c r="K165" s="172">
        <f>CORREL(D165:D254,H165:H254)</f>
        <v/>
      </c>
      <c r="L165" s="172">
        <f>CORREL(D165:D195,H165:H195)</f>
        <v/>
      </c>
    </row>
    <row r="166" ht="15.75" customHeight="1">
      <c r="A166" s="177">
        <f>B166=F166</f>
        <v/>
      </c>
      <c r="B166" s="176" t="n">
        <v>44127</v>
      </c>
      <c r="C166" s="407" t="n">
        <v>511.519989</v>
      </c>
      <c r="D166" s="178">
        <f>C166/C167-1</f>
        <v/>
      </c>
      <c r="E166" s="174" t="n"/>
      <c r="F166" s="176" t="n">
        <v>44127</v>
      </c>
      <c r="G166" s="407" t="n">
        <v>38.009998</v>
      </c>
      <c r="H166" s="178">
        <f>G166/G167-1</f>
        <v/>
      </c>
      <c r="I166" s="173">
        <f>CORREL(D166:D667,H166:H667)</f>
        <v/>
      </c>
      <c r="J166" s="172">
        <f>CORREL($D166:$D415,$H166:$H415)</f>
        <v/>
      </c>
      <c r="K166" s="172">
        <f>CORREL(D166:D255,H166:H255)</f>
        <v/>
      </c>
      <c r="L166" s="172">
        <f>CORREL(D166:D196,H166:H196)</f>
        <v/>
      </c>
    </row>
    <row r="167" ht="15.75" customHeight="1">
      <c r="A167" s="177">
        <f>B167=F167</f>
        <v/>
      </c>
      <c r="B167" s="176" t="n">
        <v>44126</v>
      </c>
      <c r="C167" s="407" t="n">
        <v>520.539978</v>
      </c>
      <c r="D167" s="178">
        <f>C167/C168-1</f>
        <v/>
      </c>
      <c r="E167" s="174" t="n"/>
      <c r="F167" s="176" t="n">
        <v>44126</v>
      </c>
      <c r="G167" s="407" t="n">
        <v>37.240002</v>
      </c>
      <c r="H167" s="178">
        <f>G167/G168-1</f>
        <v/>
      </c>
      <c r="I167" s="173">
        <f>CORREL(D167:D668,H167:H668)</f>
        <v/>
      </c>
      <c r="J167" s="172">
        <f>CORREL($D167:$D416,$H167:$H416)</f>
        <v/>
      </c>
      <c r="K167" s="172">
        <f>CORREL(D167:D256,H167:H256)</f>
        <v/>
      </c>
      <c r="L167" s="172">
        <f>CORREL(D167:D197,H167:H197)</f>
        <v/>
      </c>
    </row>
    <row r="168" ht="15.75" customHeight="1">
      <c r="A168" s="177">
        <f>B168=F168</f>
        <v/>
      </c>
      <c r="B168" s="176" t="n">
        <v>44125</v>
      </c>
      <c r="C168" s="407" t="n">
        <v>513.190002</v>
      </c>
      <c r="D168" s="178">
        <f>C168/C169-1</f>
        <v/>
      </c>
      <c r="E168" s="174" t="n"/>
      <c r="F168" s="176" t="n">
        <v>44125</v>
      </c>
      <c r="G168" s="407" t="n">
        <v>35.540001</v>
      </c>
      <c r="H168" s="178">
        <f>G168/G169-1</f>
        <v/>
      </c>
      <c r="I168" s="173">
        <f>CORREL(D168:D669,H168:H669)</f>
        <v/>
      </c>
      <c r="J168" s="172">
        <f>CORREL($D168:$D417,$H168:$H417)</f>
        <v/>
      </c>
      <c r="K168" s="172">
        <f>CORREL(D168:D257,H168:H257)</f>
        <v/>
      </c>
      <c r="L168" s="172">
        <f>CORREL(D168:D198,H168:H198)</f>
        <v/>
      </c>
    </row>
    <row r="169" ht="15.75" customHeight="1">
      <c r="A169" s="177">
        <f>B169=F169</f>
        <v/>
      </c>
      <c r="B169" s="176" t="n">
        <v>44124</v>
      </c>
      <c r="C169" s="407" t="n">
        <v>537.02002</v>
      </c>
      <c r="D169" s="178">
        <f>C169/C170-1</f>
        <v/>
      </c>
      <c r="E169" s="174" t="n"/>
      <c r="F169" s="176" t="n">
        <v>44124</v>
      </c>
      <c r="G169" s="407" t="n">
        <v>36.060001</v>
      </c>
      <c r="H169" s="178">
        <f>G169/G170-1</f>
        <v/>
      </c>
      <c r="I169" s="173">
        <f>CORREL(D169:D670,H169:H670)</f>
        <v/>
      </c>
      <c r="J169" s="172">
        <f>CORREL($D169:$D418,$H169:$H418)</f>
        <v/>
      </c>
      <c r="K169" s="172">
        <f>CORREL(D169:D258,H169:H258)</f>
        <v/>
      </c>
      <c r="L169" s="172">
        <f>CORREL(D169:D199,H169:H199)</f>
        <v/>
      </c>
    </row>
    <row r="170" ht="15.75" customHeight="1">
      <c r="A170" s="177">
        <f>B170=F170</f>
        <v/>
      </c>
      <c r="B170" s="176" t="n">
        <v>44123</v>
      </c>
      <c r="C170" s="407" t="n">
        <v>568.340027</v>
      </c>
      <c r="D170" s="178">
        <f>C170/C171-1</f>
        <v/>
      </c>
      <c r="E170" s="174" t="n"/>
      <c r="F170" s="176" t="n">
        <v>44123</v>
      </c>
      <c r="G170" s="407" t="n">
        <v>35.5</v>
      </c>
      <c r="H170" s="178">
        <f>G170/G171-1</f>
        <v/>
      </c>
      <c r="I170" s="173">
        <f>CORREL(D170:D671,H170:H671)</f>
        <v/>
      </c>
      <c r="J170" s="172">
        <f>CORREL($D170:$D419,$H170:$H419)</f>
        <v/>
      </c>
      <c r="K170" s="172">
        <f>CORREL(D170:D259,H170:H259)</f>
        <v/>
      </c>
      <c r="L170" s="172">
        <f>CORREL(D170:D200,H170:H200)</f>
        <v/>
      </c>
    </row>
    <row r="171" ht="15.75" customHeight="1">
      <c r="A171" s="177">
        <f>B171=F171</f>
        <v/>
      </c>
      <c r="B171" s="176" t="n">
        <v>44120</v>
      </c>
      <c r="C171" s="407" t="n">
        <v>559</v>
      </c>
      <c r="D171" s="178">
        <f>C171/C172-1</f>
        <v/>
      </c>
      <c r="E171" s="174" t="n"/>
      <c r="F171" s="176" t="n">
        <v>44120</v>
      </c>
      <c r="G171" s="407" t="n">
        <v>34.16</v>
      </c>
      <c r="H171" s="178">
        <f>G171/G172-1</f>
        <v/>
      </c>
      <c r="I171" s="173">
        <f>CORREL(D171:D672,H171:H672)</f>
        <v/>
      </c>
      <c r="J171" s="172">
        <f>CORREL($D171:$D420,$H171:$H420)</f>
        <v/>
      </c>
      <c r="K171" s="172">
        <f>CORREL(D171:D260,H171:H260)</f>
        <v/>
      </c>
      <c r="L171" s="172">
        <f>CORREL(D171:D201,H171:H201)</f>
        <v/>
      </c>
    </row>
    <row r="172" ht="15.75" customHeight="1">
      <c r="A172" s="177">
        <f>B172=F172</f>
        <v/>
      </c>
      <c r="B172" s="176" t="n">
        <v>44119</v>
      </c>
      <c r="C172" s="407" t="n">
        <v>536.400024</v>
      </c>
      <c r="D172" s="178">
        <f>C172/C173-1</f>
        <v/>
      </c>
      <c r="E172" s="174" t="n"/>
      <c r="F172" s="176" t="n">
        <v>44119</v>
      </c>
      <c r="G172" s="407" t="n">
        <v>34.25</v>
      </c>
      <c r="H172" s="178">
        <f>G172/G173-1</f>
        <v/>
      </c>
      <c r="I172" s="173">
        <f>CORREL(D172:D673,H172:H673)</f>
        <v/>
      </c>
      <c r="J172" s="172">
        <f>CORREL($D172:$D421,$H172:$H421)</f>
        <v/>
      </c>
      <c r="K172" s="172">
        <f>CORREL(D172:D261,H172:H261)</f>
        <v/>
      </c>
      <c r="L172" s="172">
        <f>CORREL(D172:D202,H172:H202)</f>
        <v/>
      </c>
    </row>
    <row r="173" ht="15.75" customHeight="1">
      <c r="A173" s="177">
        <f>B173=F173</f>
        <v/>
      </c>
      <c r="B173" s="176" t="n">
        <v>44118</v>
      </c>
      <c r="C173" s="407" t="n">
        <v>509.25</v>
      </c>
      <c r="D173" s="178">
        <f>C173/C174-1</f>
        <v/>
      </c>
      <c r="E173" s="174" t="n"/>
      <c r="F173" s="176" t="n">
        <v>44118</v>
      </c>
      <c r="G173" s="407" t="n">
        <v>35.610001</v>
      </c>
      <c r="H173" s="178">
        <f>G173/G174-1</f>
        <v/>
      </c>
      <c r="I173" s="173">
        <f>CORREL(D173:D674,H173:H674)</f>
        <v/>
      </c>
      <c r="J173" s="172">
        <f>CORREL($D173:$D422,$H173:$H422)</f>
        <v/>
      </c>
      <c r="K173" s="172">
        <f>CORREL(D173:D262,H173:H262)</f>
        <v/>
      </c>
      <c r="L173" s="172">
        <f>CORREL(D173:D203,H173:H203)</f>
        <v/>
      </c>
    </row>
    <row r="174" ht="15.75" customHeight="1">
      <c r="A174" s="177">
        <f>B174=F174</f>
        <v/>
      </c>
      <c r="B174" s="176" t="n">
        <v>44117</v>
      </c>
      <c r="C174" s="407" t="n">
        <v>518.789978</v>
      </c>
      <c r="D174" s="178">
        <f>C174/C175-1</f>
        <v/>
      </c>
      <c r="E174" s="174" t="n"/>
      <c r="F174" s="176" t="n">
        <v>44117</v>
      </c>
      <c r="G174" s="407" t="n">
        <v>35.259998</v>
      </c>
      <c r="H174" s="178">
        <f>G174/G175-1</f>
        <v/>
      </c>
      <c r="I174" s="173">
        <f>CORREL(D174:D675,H174:H675)</f>
        <v/>
      </c>
      <c r="J174" s="172">
        <f>CORREL($D174:$D423,$H174:$H423)</f>
        <v/>
      </c>
      <c r="K174" s="172">
        <f>CORREL(D174:D263,H174:H263)</f>
        <v/>
      </c>
      <c r="L174" s="172">
        <f>CORREL(D174:D204,H174:H204)</f>
        <v/>
      </c>
    </row>
    <row r="175" ht="15.75" customHeight="1">
      <c r="A175" s="177">
        <f>B175=F175</f>
        <v/>
      </c>
      <c r="B175" s="176" t="n">
        <v>44116</v>
      </c>
      <c r="C175" s="407" t="n">
        <v>491.540009</v>
      </c>
      <c r="D175" s="178">
        <f>C175/C176-1</f>
        <v/>
      </c>
      <c r="E175" s="174" t="n"/>
      <c r="F175" s="176" t="n">
        <v>44116</v>
      </c>
      <c r="G175" s="407" t="n">
        <v>36.380001</v>
      </c>
      <c r="H175" s="178">
        <f>G175/G176-1</f>
        <v/>
      </c>
      <c r="I175" s="173">
        <f>CORREL(D175:D676,H175:H676)</f>
        <v/>
      </c>
      <c r="J175" s="172">
        <f>CORREL($D175:$D424,$H175:$H424)</f>
        <v/>
      </c>
      <c r="K175" s="172">
        <f>CORREL(D175:D264,H175:H264)</f>
        <v/>
      </c>
      <c r="L175" s="172">
        <f>CORREL(D175:D205,H175:H205)</f>
        <v/>
      </c>
    </row>
    <row r="176" ht="15.75" customHeight="1">
      <c r="A176" s="177">
        <f>B176=F176</f>
        <v/>
      </c>
      <c r="B176" s="176" t="n">
        <v>44113</v>
      </c>
      <c r="C176" s="407" t="n">
        <v>492.410004</v>
      </c>
      <c r="D176" s="178">
        <f>C176/C177-1</f>
        <v/>
      </c>
      <c r="E176" s="174" t="n"/>
      <c r="F176" s="176" t="n">
        <v>44113</v>
      </c>
      <c r="G176" s="407" t="n">
        <v>37.119999</v>
      </c>
      <c r="H176" s="178">
        <f>G176/G177-1</f>
        <v/>
      </c>
      <c r="I176" s="173">
        <f>CORREL(D176:D677,H176:H677)</f>
        <v/>
      </c>
      <c r="J176" s="172">
        <f>CORREL($D176:$D425,$H176:$H425)</f>
        <v/>
      </c>
      <c r="K176" s="172">
        <f>CORREL(D176:D265,H176:H265)</f>
        <v/>
      </c>
      <c r="L176" s="172">
        <f>CORREL(D176:D206,H176:H206)</f>
        <v/>
      </c>
    </row>
    <row r="177" ht="15.75" customHeight="1">
      <c r="A177" s="177">
        <f>B177=F177</f>
        <v/>
      </c>
      <c r="B177" s="176" t="n">
        <v>44112</v>
      </c>
      <c r="C177" s="407" t="n">
        <v>478.549988</v>
      </c>
      <c r="D177" s="178">
        <f>C177/C178-1</f>
        <v/>
      </c>
      <c r="E177" s="174" t="n"/>
      <c r="F177" s="176" t="n">
        <v>44112</v>
      </c>
      <c r="G177" s="407" t="n">
        <v>37</v>
      </c>
      <c r="H177" s="178">
        <f>G177/G178-1</f>
        <v/>
      </c>
      <c r="I177" s="173">
        <f>CORREL(D177:D678,H177:H678)</f>
        <v/>
      </c>
      <c r="J177" s="172">
        <f>CORREL($D177:$D426,$H177:$H426)</f>
        <v/>
      </c>
      <c r="K177" s="172">
        <f>CORREL(D177:D266,H177:H266)</f>
        <v/>
      </c>
      <c r="L177" s="172">
        <f>CORREL(D177:D207,H177:H207)</f>
        <v/>
      </c>
    </row>
    <row r="178" ht="15.75" customHeight="1">
      <c r="A178" s="177">
        <f>B178=F178</f>
        <v/>
      </c>
      <c r="B178" s="176" t="n">
        <v>44111</v>
      </c>
      <c r="C178" s="407" t="n">
        <v>480.609985</v>
      </c>
      <c r="D178" s="178">
        <f>C178/C179-1</f>
        <v/>
      </c>
      <c r="E178" s="174" t="n"/>
      <c r="F178" s="176" t="n">
        <v>44111</v>
      </c>
      <c r="G178" s="407" t="n">
        <v>36.380001</v>
      </c>
      <c r="H178" s="178">
        <f>G178/G179-1</f>
        <v/>
      </c>
      <c r="I178" s="173">
        <f>CORREL(D178:D679,H178:H679)</f>
        <v/>
      </c>
      <c r="J178" s="172">
        <f>CORREL($D178:$D427,$H178:$H427)</f>
        <v/>
      </c>
      <c r="K178" s="172">
        <f>CORREL(D178:D267,H178:H267)</f>
        <v/>
      </c>
      <c r="L178" s="172">
        <f>CORREL(D178:D208,H178:H208)</f>
        <v/>
      </c>
    </row>
    <row r="179" ht="15.75" customHeight="1">
      <c r="A179" s="177">
        <f>B179=F179</f>
        <v/>
      </c>
      <c r="B179" s="176" t="n">
        <v>44110</v>
      </c>
      <c r="C179" s="407" t="n">
        <v>478.25</v>
      </c>
      <c r="D179" s="178">
        <f>C179/C180-1</f>
        <v/>
      </c>
      <c r="E179" s="174" t="n"/>
      <c r="F179" s="176" t="n">
        <v>44110</v>
      </c>
      <c r="G179" s="407" t="n">
        <v>34.880001</v>
      </c>
      <c r="H179" s="178">
        <f>G179/G180-1</f>
        <v/>
      </c>
      <c r="I179" s="173">
        <f>CORREL(D179:D680,H179:H680)</f>
        <v/>
      </c>
      <c r="J179" s="172">
        <f>CORREL($D179:$D428,$H179:$H428)</f>
        <v/>
      </c>
      <c r="K179" s="172">
        <f>CORREL(D179:D268,H179:H268)</f>
        <v/>
      </c>
      <c r="L179" s="172">
        <f>CORREL(D179:D209,H179:H209)</f>
        <v/>
      </c>
    </row>
    <row r="180" ht="15.75" customHeight="1">
      <c r="A180" s="177">
        <f>B180=F180</f>
        <v/>
      </c>
      <c r="B180" s="176" t="n">
        <v>44109</v>
      </c>
      <c r="C180" s="407" t="n">
        <v>485.369995</v>
      </c>
      <c r="D180" s="178">
        <f>C180/C181-1</f>
        <v/>
      </c>
      <c r="E180" s="174" t="n"/>
      <c r="F180" s="176" t="n">
        <v>44109</v>
      </c>
      <c r="G180" s="407" t="n">
        <v>36.200001</v>
      </c>
      <c r="H180" s="178">
        <f>G180/G181-1</f>
        <v/>
      </c>
      <c r="I180" s="173">
        <f>CORREL(D180:D681,H180:H681)</f>
        <v/>
      </c>
      <c r="J180" s="172">
        <f>CORREL($D180:$D429,$H180:$H429)</f>
        <v/>
      </c>
      <c r="K180" s="172">
        <f>CORREL(D180:D269,H180:H269)</f>
        <v/>
      </c>
      <c r="L180" s="172">
        <f>CORREL(D180:D210,H180:H210)</f>
        <v/>
      </c>
    </row>
    <row r="181" ht="15.75" customHeight="1">
      <c r="A181" s="177">
        <f>B181=F181</f>
        <v/>
      </c>
      <c r="B181" s="176" t="n">
        <v>44106</v>
      </c>
      <c r="C181" s="407" t="n">
        <v>482.230011</v>
      </c>
      <c r="D181" s="178">
        <f>C181/C182-1</f>
        <v/>
      </c>
      <c r="E181" s="174" t="n"/>
      <c r="F181" s="176" t="n">
        <v>44106</v>
      </c>
      <c r="G181" s="407" t="n">
        <v>36.009998</v>
      </c>
      <c r="H181" s="178">
        <f>G181/G182-1</f>
        <v/>
      </c>
      <c r="I181" s="173">
        <f>CORREL(D181:D682,H181:H682)</f>
        <v/>
      </c>
      <c r="J181" s="172">
        <f>CORREL($D181:$D430,$H181:$H430)</f>
        <v/>
      </c>
      <c r="K181" s="172">
        <f>CORREL(D181:D270,H181:H270)</f>
        <v/>
      </c>
      <c r="L181" s="172">
        <f>CORREL(D181:D211,H181:H211)</f>
        <v/>
      </c>
    </row>
    <row r="182" ht="15.75" customHeight="1">
      <c r="A182" s="177">
        <f>B182=F182</f>
        <v/>
      </c>
      <c r="B182" s="176" t="n">
        <v>44105</v>
      </c>
      <c r="C182" s="407" t="n">
        <v>482.98999</v>
      </c>
      <c r="D182" s="178">
        <f>C182/C183-1</f>
        <v/>
      </c>
      <c r="E182" s="174" t="n"/>
      <c r="F182" s="176" t="n">
        <v>44105</v>
      </c>
      <c r="G182" s="407" t="n">
        <v>35.18</v>
      </c>
      <c r="H182" s="178">
        <f>G182/G183-1</f>
        <v/>
      </c>
      <c r="I182" s="173">
        <f>CORREL(D182:D683,H182:H683)</f>
        <v/>
      </c>
      <c r="J182" s="172">
        <f>CORREL($D182:$D431,$H182:$H431)</f>
        <v/>
      </c>
      <c r="K182" s="172">
        <f>CORREL(D182:D271,H182:H271)</f>
        <v/>
      </c>
      <c r="L182" s="172">
        <f>CORREL(D182:D212,H182:H212)</f>
        <v/>
      </c>
    </row>
    <row r="183" ht="15.75" customHeight="1">
      <c r="A183" s="177">
        <f>B183=F183</f>
        <v/>
      </c>
      <c r="B183" s="176" t="n">
        <v>44104</v>
      </c>
      <c r="C183" s="407" t="n">
        <v>470.109985</v>
      </c>
      <c r="D183" s="178">
        <f>C183/C184-1</f>
        <v/>
      </c>
      <c r="E183" s="174" t="n"/>
      <c r="F183" s="176" t="n">
        <v>44104</v>
      </c>
      <c r="G183" s="407" t="n">
        <v>34.75</v>
      </c>
      <c r="H183" s="178">
        <f>G183/G184-1</f>
        <v/>
      </c>
      <c r="I183" s="173">
        <f>CORREL(D183:D684,H183:H684)</f>
        <v/>
      </c>
      <c r="J183" s="172">
        <f>CORREL($D183:$D432,$H183:$H432)</f>
        <v/>
      </c>
      <c r="K183" s="172">
        <f>CORREL(D183:D272,H183:H272)</f>
        <v/>
      </c>
      <c r="L183" s="172">
        <f>CORREL(D183:D213,H183:H213)</f>
        <v/>
      </c>
    </row>
    <row r="184" ht="15.75" customHeight="1">
      <c r="A184" s="177">
        <f>B184=F184</f>
        <v/>
      </c>
      <c r="B184" s="176" t="n">
        <v>44103</v>
      </c>
      <c r="C184" s="407" t="n">
        <v>465.5</v>
      </c>
      <c r="D184" s="178">
        <f>C184/C185-1</f>
        <v/>
      </c>
      <c r="E184" s="174" t="n"/>
      <c r="F184" s="176" t="n">
        <v>44103</v>
      </c>
      <c r="G184" s="407" t="n">
        <v>34.509998</v>
      </c>
      <c r="H184" s="178">
        <f>G184/G185-1</f>
        <v/>
      </c>
      <c r="I184" s="173">
        <f>CORREL(D184:D685,H184:H685)</f>
        <v/>
      </c>
      <c r="J184" s="172">
        <f>CORREL($D184:$D433,$H184:$H433)</f>
        <v/>
      </c>
      <c r="K184" s="172">
        <f>CORREL(D184:D273,H184:H273)</f>
        <v/>
      </c>
      <c r="L184" s="172">
        <f>CORREL(D184:D214,H184:H214)</f>
        <v/>
      </c>
    </row>
    <row r="185" ht="15.75" customHeight="1">
      <c r="A185" s="177">
        <f>B185=F185</f>
        <v/>
      </c>
      <c r="B185" s="176" t="n">
        <v>44102</v>
      </c>
      <c r="C185" s="407" t="n">
        <v>487.660004</v>
      </c>
      <c r="D185" s="178">
        <f>C185/C186-1</f>
        <v/>
      </c>
      <c r="E185" s="174" t="n"/>
      <c r="F185" s="176" t="n">
        <v>44102</v>
      </c>
      <c r="G185" s="407" t="n">
        <v>35.939999</v>
      </c>
      <c r="H185" s="178">
        <f>G185/G186-1</f>
        <v/>
      </c>
      <c r="I185" s="173">
        <f>CORREL(D185:D686,H185:H686)</f>
        <v/>
      </c>
      <c r="J185" s="172">
        <f>CORREL($D185:$D434,$H185:$H434)</f>
        <v/>
      </c>
      <c r="K185" s="172">
        <f>CORREL(D185:D274,H185:H274)</f>
        <v/>
      </c>
      <c r="L185" s="172">
        <f>CORREL(D185:D215,H185:H215)</f>
        <v/>
      </c>
    </row>
    <row r="186" ht="15.75" customHeight="1">
      <c r="A186" s="177">
        <f>B186=F186</f>
        <v/>
      </c>
      <c r="B186" s="176" t="n">
        <v>44099</v>
      </c>
      <c r="C186" s="407" t="n">
        <v>496.5</v>
      </c>
      <c r="D186" s="178">
        <f>C186/C187-1</f>
        <v/>
      </c>
      <c r="E186" s="174" t="n"/>
      <c r="F186" s="176" t="n">
        <v>44099</v>
      </c>
      <c r="G186" s="407" t="n">
        <v>34.200001</v>
      </c>
      <c r="H186" s="178">
        <f>G186/G187-1</f>
        <v/>
      </c>
      <c r="I186" s="173">
        <f>CORREL(D186:D687,H186:H687)</f>
        <v/>
      </c>
      <c r="J186" s="172">
        <f>CORREL($D186:$D435,$H186:$H435)</f>
        <v/>
      </c>
      <c r="K186" s="172">
        <f>CORREL(D186:D275,H186:H275)</f>
        <v/>
      </c>
      <c r="L186" s="172">
        <f>CORREL(D186:D216,H186:H216)</f>
        <v/>
      </c>
    </row>
    <row r="187" ht="15.75" customHeight="1">
      <c r="A187" s="177">
        <f>B187=F187</f>
        <v/>
      </c>
      <c r="B187" s="176" t="n">
        <v>44098</v>
      </c>
      <c r="C187" s="407" t="n">
        <v>464.980011</v>
      </c>
      <c r="D187" s="178">
        <f>C187/C188-1</f>
        <v/>
      </c>
      <c r="E187" s="174" t="n"/>
      <c r="F187" s="176" t="n">
        <v>44098</v>
      </c>
      <c r="G187" s="407" t="n">
        <v>32.740002</v>
      </c>
      <c r="H187" s="178">
        <f>G187/G188-1</f>
        <v/>
      </c>
      <c r="I187" s="173">
        <f>CORREL(D187:D688,H187:H688)</f>
        <v/>
      </c>
      <c r="J187" s="172">
        <f>CORREL($D187:$D436,$H187:$H436)</f>
        <v/>
      </c>
      <c r="K187" s="172">
        <f>CORREL(D187:D276,H187:H276)</f>
        <v/>
      </c>
      <c r="L187" s="172">
        <f>CORREL(D187:D217,H187:H217)</f>
        <v/>
      </c>
    </row>
    <row r="188" ht="15.75" customHeight="1">
      <c r="A188" s="177">
        <f>B188=F188</f>
        <v/>
      </c>
      <c r="B188" s="176" t="n">
        <v>44097</v>
      </c>
      <c r="C188" s="407" t="n">
        <v>500.529999</v>
      </c>
      <c r="D188" s="178">
        <f>C188/C189-1</f>
        <v/>
      </c>
      <c r="E188" s="174" t="n"/>
      <c r="F188" s="176" t="n">
        <v>44097</v>
      </c>
      <c r="G188" s="407" t="n">
        <v>33.080002</v>
      </c>
      <c r="H188" s="178">
        <f>G188/G189-1</f>
        <v/>
      </c>
      <c r="I188" s="173">
        <f>CORREL(D188:D689,H188:H689)</f>
        <v/>
      </c>
      <c r="J188" s="172">
        <f>CORREL($D188:$D437,$H188:$H437)</f>
        <v/>
      </c>
      <c r="K188" s="172">
        <f>CORREL(D188:D277,H188:H277)</f>
        <v/>
      </c>
      <c r="L188" s="172">
        <f>CORREL(D188:D218,H188:H218)</f>
        <v/>
      </c>
    </row>
    <row r="189" ht="15.75" customHeight="1">
      <c r="A189" s="177">
        <f>B189=F189</f>
        <v/>
      </c>
      <c r="B189" s="176" t="n">
        <v>44096</v>
      </c>
      <c r="C189" s="407" t="n">
        <v>492.600006</v>
      </c>
      <c r="D189" s="178">
        <f>C189/C190-1</f>
        <v/>
      </c>
      <c r="E189" s="174" t="n"/>
      <c r="F189" s="176" t="n">
        <v>44096</v>
      </c>
      <c r="G189" s="407" t="n">
        <v>34.07</v>
      </c>
      <c r="H189" s="178">
        <f>G189/G190-1</f>
        <v/>
      </c>
      <c r="I189" s="173">
        <f>CORREL(D189:D690,H189:H690)</f>
        <v/>
      </c>
      <c r="J189" s="172">
        <f>CORREL($D189:$D438,$H189:$H438)</f>
        <v/>
      </c>
      <c r="K189" s="172">
        <f>CORREL(D189:D278,H189:H278)</f>
        <v/>
      </c>
      <c r="L189" s="172">
        <f>CORREL(D189:D219,H189:H219)</f>
        <v/>
      </c>
    </row>
    <row r="190" ht="15.75" customHeight="1">
      <c r="A190" s="177">
        <f>B190=F190</f>
        <v/>
      </c>
      <c r="B190" s="176" t="n">
        <v>44095</v>
      </c>
      <c r="C190" s="407" t="n">
        <v>468.470001</v>
      </c>
      <c r="D190" s="178">
        <f>C190/C191-1</f>
        <v/>
      </c>
      <c r="E190" s="174" t="n"/>
      <c r="F190" s="176" t="n">
        <v>44095</v>
      </c>
      <c r="G190" s="407" t="n">
        <v>33.790001</v>
      </c>
      <c r="H190" s="178">
        <f>G190/G191-1</f>
        <v/>
      </c>
      <c r="I190" s="173">
        <f>CORREL(D190:D691,H190:H691)</f>
        <v/>
      </c>
      <c r="J190" s="172">
        <f>CORREL($D190:$D439,$H190:$H439)</f>
        <v/>
      </c>
      <c r="K190" s="172">
        <f>CORREL(D190:D279,H190:H279)</f>
        <v/>
      </c>
      <c r="L190" s="172">
        <f>CORREL(D190:D220,H190:H220)</f>
        <v/>
      </c>
    </row>
    <row r="191" ht="15.75" customHeight="1">
      <c r="A191" s="177">
        <f>B191=F191</f>
        <v/>
      </c>
      <c r="B191" s="176" t="n">
        <v>44092</v>
      </c>
      <c r="C191" s="407" t="n">
        <v>438.730011</v>
      </c>
      <c r="D191" s="178">
        <f>C191/C192-1</f>
        <v/>
      </c>
      <c r="E191" s="174" t="n"/>
      <c r="F191" s="176" t="n">
        <v>44092</v>
      </c>
      <c r="G191" s="407" t="n">
        <v>36.970001</v>
      </c>
      <c r="H191" s="178">
        <f>G191/G192-1</f>
        <v/>
      </c>
      <c r="I191" s="173">
        <f>CORREL(D191:D692,H191:H692)</f>
        <v/>
      </c>
      <c r="J191" s="172">
        <f>CORREL($D191:$D440,$H191:$H440)</f>
        <v/>
      </c>
      <c r="K191" s="172">
        <f>CORREL(D191:D280,H191:H280)</f>
        <v/>
      </c>
      <c r="L191" s="172">
        <f>CORREL(D191:D221,H191:H221)</f>
        <v/>
      </c>
    </row>
    <row r="192" ht="15.75" customHeight="1">
      <c r="A192" s="177">
        <f>B192=F192</f>
        <v/>
      </c>
      <c r="B192" s="176" t="n">
        <v>44091</v>
      </c>
      <c r="C192" s="407" t="n">
        <v>413.125</v>
      </c>
      <c r="D192" s="178">
        <f>C192/C193-1</f>
        <v/>
      </c>
      <c r="E192" s="174" t="n"/>
      <c r="F192" s="176" t="n">
        <v>44091</v>
      </c>
      <c r="G192" s="407" t="n">
        <v>38.349998</v>
      </c>
      <c r="H192" s="178">
        <f>G192/G193-1</f>
        <v/>
      </c>
      <c r="I192" s="173">
        <f>CORREL(D192:D693,H192:H693)</f>
        <v/>
      </c>
      <c r="J192" s="172">
        <f>CORREL($D192:$D441,$H192:$H441)</f>
        <v/>
      </c>
      <c r="K192" s="172">
        <f>CORREL(D192:D281,H192:H281)</f>
        <v/>
      </c>
      <c r="L192" s="172">
        <f>CORREL(D192:D222,H192:H222)</f>
        <v/>
      </c>
    </row>
    <row r="193" ht="15.75" customHeight="1">
      <c r="A193" s="177">
        <f>B193=F193</f>
        <v/>
      </c>
      <c r="B193" s="176" t="n">
        <v>44090</v>
      </c>
      <c r="C193" s="407" t="n">
        <v>408.170013</v>
      </c>
      <c r="D193" s="178">
        <f>C193/C194-1</f>
        <v/>
      </c>
      <c r="E193" s="174" t="n"/>
      <c r="F193" s="176" t="n">
        <v>44090</v>
      </c>
      <c r="G193" s="407" t="n">
        <v>38.299999</v>
      </c>
      <c r="H193" s="178">
        <f>G193/G194-1</f>
        <v/>
      </c>
      <c r="I193" s="173">
        <f>CORREL(D193:D694,H193:H694)</f>
        <v/>
      </c>
      <c r="J193" s="172">
        <f>CORREL($D193:$D442,$H193:$H442)</f>
        <v/>
      </c>
      <c r="K193" s="172">
        <f>CORREL(D193:D282,H193:H282)</f>
        <v/>
      </c>
      <c r="L193" s="172">
        <f>CORREL(D193:D223,H193:H223)</f>
        <v/>
      </c>
    </row>
    <row r="194" ht="15.75" customHeight="1">
      <c r="A194" s="177">
        <f>B194=F194</f>
        <v/>
      </c>
      <c r="B194" s="176" t="n">
        <v>44089</v>
      </c>
      <c r="C194" s="407" t="n">
        <v>410.940002</v>
      </c>
      <c r="D194" s="178">
        <f>C194/C195-1</f>
        <v/>
      </c>
      <c r="E194" s="174" t="n"/>
      <c r="F194" s="176" t="n">
        <v>44089</v>
      </c>
      <c r="G194" s="407" t="n">
        <v>36.799999</v>
      </c>
      <c r="H194" s="178">
        <f>G194/G195-1</f>
        <v/>
      </c>
      <c r="I194" s="173">
        <f>CORREL(D194:D695,H194:H695)</f>
        <v/>
      </c>
      <c r="J194" s="172">
        <f>CORREL($D194:$D443,$H194:$H443)</f>
        <v/>
      </c>
      <c r="K194" s="172">
        <f>CORREL(D194:D283,H194:H283)</f>
        <v/>
      </c>
      <c r="L194" s="172">
        <f>CORREL(D194:D224,H194:H224)</f>
        <v/>
      </c>
    </row>
    <row r="195" ht="15.75" customHeight="1">
      <c r="A195" s="177">
        <f>B195=F195</f>
        <v/>
      </c>
      <c r="B195" s="176" t="n">
        <v>44088</v>
      </c>
      <c r="C195" s="407" t="n">
        <v>403.51001</v>
      </c>
      <c r="D195" s="178">
        <f>C195/C196-1</f>
        <v/>
      </c>
      <c r="E195" s="174" t="n"/>
      <c r="F195" s="176" t="n">
        <v>44088</v>
      </c>
      <c r="G195" s="407" t="n">
        <v>36.740002</v>
      </c>
      <c r="H195" s="178">
        <f>G195/G196-1</f>
        <v/>
      </c>
      <c r="I195" s="173">
        <f>CORREL(D195:D696,H195:H696)</f>
        <v/>
      </c>
      <c r="J195" s="172">
        <f>CORREL($D195:$D444,$H195:$H444)</f>
        <v/>
      </c>
      <c r="K195" s="172">
        <f>CORREL(D195:D284,H195:H284)</f>
        <v/>
      </c>
      <c r="L195" s="172">
        <f>CORREL(D195:D225,H195:H225)</f>
        <v/>
      </c>
    </row>
    <row r="196" ht="15.75" customHeight="1">
      <c r="A196" s="177">
        <f>B196=F196</f>
        <v/>
      </c>
      <c r="B196" s="176" t="n">
        <v>44085</v>
      </c>
      <c r="C196" s="407" t="n">
        <v>383</v>
      </c>
      <c r="D196" s="178">
        <f>C196/C197-1</f>
        <v/>
      </c>
      <c r="E196" s="174" t="n"/>
      <c r="F196" s="176" t="n">
        <v>44085</v>
      </c>
      <c r="G196" s="407" t="n">
        <v>36.07</v>
      </c>
      <c r="H196" s="178">
        <f>G196/G197-1</f>
        <v/>
      </c>
      <c r="I196" s="173">
        <f>CORREL(D196:D697,H196:H697)</f>
        <v/>
      </c>
      <c r="J196" s="172">
        <f>CORREL($D196:$D445,$H196:$H445)</f>
        <v/>
      </c>
      <c r="K196" s="172">
        <f>CORREL(D196:D285,H196:H285)</f>
        <v/>
      </c>
      <c r="L196" s="172">
        <f>CORREL(D196:D226,H196:H226)</f>
        <v/>
      </c>
    </row>
    <row r="197" ht="15.75" customHeight="1">
      <c r="A197" s="177">
        <f>B197=F197</f>
        <v/>
      </c>
      <c r="B197" s="176" t="n">
        <v>44084</v>
      </c>
      <c r="C197" s="407" t="n">
        <v>384.480011</v>
      </c>
      <c r="D197" s="178">
        <f>C197/C198-1</f>
        <v/>
      </c>
      <c r="E197" s="174" t="n"/>
      <c r="F197" s="176" t="n">
        <v>44084</v>
      </c>
      <c r="G197" s="407" t="n">
        <v>36.450001</v>
      </c>
      <c r="H197" s="178">
        <f>G197/G198-1</f>
        <v/>
      </c>
      <c r="I197" s="173">
        <f>CORREL(D197:D698,H197:H698)</f>
        <v/>
      </c>
      <c r="J197" s="172">
        <f>CORREL($D197:$D446,$H197:$H446)</f>
        <v/>
      </c>
      <c r="K197" s="172">
        <f>CORREL(D197:D286,H197:H286)</f>
        <v/>
      </c>
      <c r="L197" s="172">
        <f>CORREL(D197:D227,H197:H227)</f>
        <v/>
      </c>
    </row>
    <row r="198" ht="15.75" customHeight="1">
      <c r="A198" s="177">
        <f>B198=F198</f>
        <v/>
      </c>
      <c r="B198" s="176" t="n">
        <v>44083</v>
      </c>
      <c r="C198" s="407" t="n">
        <v>389.649994</v>
      </c>
      <c r="D198" s="178">
        <f>C198/C199-1</f>
        <v/>
      </c>
      <c r="E198" s="174" t="n"/>
      <c r="F198" s="176" t="n">
        <v>44083</v>
      </c>
      <c r="G198" s="407" t="n">
        <v>36.029999</v>
      </c>
      <c r="H198" s="178">
        <f>G198/G199-1</f>
        <v/>
      </c>
      <c r="I198" s="173">
        <f>CORREL(D198:D699,H198:H699)</f>
        <v/>
      </c>
      <c r="J198" s="172">
        <f>CORREL($D198:$D447,$H198:$H447)</f>
        <v/>
      </c>
      <c r="K198" s="172">
        <f>CORREL(D198:D287,H198:H287)</f>
        <v/>
      </c>
      <c r="L198" s="172">
        <f>CORREL(D198:D228,H198:H228)</f>
        <v/>
      </c>
    </row>
    <row r="199" ht="15.75" customHeight="1">
      <c r="A199" s="177">
        <f>B199=F199</f>
        <v/>
      </c>
      <c r="B199" s="176" t="n">
        <v>44082</v>
      </c>
      <c r="C199" s="407" t="n">
        <v>350.880005</v>
      </c>
      <c r="D199" s="178">
        <f>C199/C200-1</f>
        <v/>
      </c>
      <c r="E199" s="174" t="n"/>
      <c r="F199" s="176" t="n">
        <v>44082</v>
      </c>
      <c r="G199" s="407" t="n">
        <v>37.279999</v>
      </c>
      <c r="H199" s="178">
        <f>G199/G200-1</f>
        <v/>
      </c>
      <c r="I199" s="173">
        <f>CORREL(D199:D700,H199:H700)</f>
        <v/>
      </c>
      <c r="J199" s="172">
        <f>CORREL($D199:$D448,$H199:$H448)</f>
        <v/>
      </c>
      <c r="K199" s="172">
        <f>CORREL(D199:D288,H199:H288)</f>
        <v/>
      </c>
      <c r="L199" s="172">
        <f>CORREL(D199:D229,H199:H229)</f>
        <v/>
      </c>
    </row>
    <row r="200" ht="15.75" customHeight="1">
      <c r="A200" s="177">
        <f>B200=F200</f>
        <v/>
      </c>
      <c r="B200" s="176" t="n">
        <v>44078</v>
      </c>
      <c r="C200" s="407" t="n">
        <v>369.890015</v>
      </c>
      <c r="D200" s="178">
        <f>C200/C201-1</f>
        <v/>
      </c>
      <c r="E200" s="174" t="n"/>
      <c r="F200" s="176" t="n">
        <v>44078</v>
      </c>
      <c r="G200" s="407" t="n">
        <v>38.209999</v>
      </c>
      <c r="H200" s="178">
        <f>G200/G201-1</f>
        <v/>
      </c>
      <c r="I200" s="173">
        <f>CORREL(D200:D701,H200:H701)</f>
        <v/>
      </c>
      <c r="J200" s="172">
        <f>CORREL($D200:$D449,$H200:$H449)</f>
        <v/>
      </c>
      <c r="K200" s="172">
        <f>CORREL(D200:D289,H200:H289)</f>
        <v/>
      </c>
      <c r="L200" s="172">
        <f>CORREL(D200:D230,H200:H230)</f>
        <v/>
      </c>
    </row>
    <row r="201" ht="15.75" customHeight="1">
      <c r="A201" s="177">
        <f>B201=F201</f>
        <v/>
      </c>
      <c r="B201" s="176" t="n">
        <v>44077</v>
      </c>
      <c r="C201" s="407" t="n">
        <v>381.320007</v>
      </c>
      <c r="D201" s="178">
        <f>C201/C202-1</f>
        <v/>
      </c>
      <c r="E201" s="174" t="n"/>
      <c r="F201" s="176" t="n">
        <v>44077</v>
      </c>
      <c r="G201" s="407" t="n">
        <v>37.400002</v>
      </c>
      <c r="H201" s="178">
        <f>G201/G202-1</f>
        <v/>
      </c>
      <c r="I201" s="173">
        <f>CORREL(D201:D702,H201:H702)</f>
        <v/>
      </c>
      <c r="J201" s="172">
        <f>CORREL($D201:$D450,$H201:$H450)</f>
        <v/>
      </c>
      <c r="K201" s="172">
        <f>CORREL(D201:D290,H201:H290)</f>
        <v/>
      </c>
      <c r="L201" s="172">
        <f>CORREL(D201:D231,H201:H231)</f>
        <v/>
      </c>
    </row>
    <row r="202" ht="15.75" customHeight="1">
      <c r="A202" s="177">
        <f>B202=F202</f>
        <v/>
      </c>
      <c r="B202" s="176" t="n">
        <v>44076</v>
      </c>
      <c r="C202" s="407" t="n">
        <v>423.559998</v>
      </c>
      <c r="D202" s="178">
        <f>C202/C203-1</f>
        <v/>
      </c>
      <c r="E202" s="174" t="n"/>
      <c r="F202" s="176" t="n">
        <v>44076</v>
      </c>
      <c r="G202" s="407" t="n">
        <v>36.889999</v>
      </c>
      <c r="H202" s="178">
        <f>G202/G203-1</f>
        <v/>
      </c>
      <c r="I202" s="173">
        <f>CORREL(D202:D703,H202:H703)</f>
        <v/>
      </c>
      <c r="J202" s="172">
        <f>CORREL($D202:$D451,$H202:$H451)</f>
        <v/>
      </c>
      <c r="K202" s="172">
        <f>CORREL(D202:D291,H202:H291)</f>
        <v/>
      </c>
      <c r="L202" s="172">
        <f>CORREL(D202:D232,H202:H232)</f>
        <v/>
      </c>
    </row>
    <row r="203" ht="15.75" customHeight="1">
      <c r="A203" s="177">
        <f>B203=F203</f>
        <v/>
      </c>
      <c r="B203" s="176" t="n">
        <v>44075</v>
      </c>
      <c r="C203" s="407" t="n">
        <v>457.690002</v>
      </c>
      <c r="D203" s="178">
        <f>C203/C204-1</f>
        <v/>
      </c>
      <c r="E203" s="174" t="n"/>
      <c r="F203" s="176" t="n">
        <v>44075</v>
      </c>
      <c r="G203" s="407" t="n">
        <v>36.009998</v>
      </c>
      <c r="H203" s="178">
        <f>G203/G204-1</f>
        <v/>
      </c>
      <c r="I203" s="173">
        <f>CORREL(D203:D704,H203:H704)</f>
        <v/>
      </c>
      <c r="J203" s="172">
        <f>CORREL($D203:$D452,$H203:$H452)</f>
        <v/>
      </c>
      <c r="K203" s="172">
        <f>CORREL(D203:D292,H203:H292)</f>
        <v/>
      </c>
      <c r="L203" s="172">
        <f>CORREL(D203:D233,H203:H233)</f>
        <v/>
      </c>
    </row>
    <row r="204" ht="15.75" customHeight="1">
      <c r="A204" s="177">
        <f>B204=F204</f>
        <v/>
      </c>
      <c r="B204" s="176" t="n">
        <v>44074</v>
      </c>
      <c r="C204" s="407" t="n">
        <v>325.100006</v>
      </c>
      <c r="D204" s="178">
        <f>C204/C205-1</f>
        <v/>
      </c>
      <c r="E204" s="174" t="n"/>
      <c r="F204" s="176" t="n">
        <v>44074</v>
      </c>
      <c r="G204" s="407" t="n">
        <v>36</v>
      </c>
      <c r="H204" s="178">
        <f>G204/G205-1</f>
        <v/>
      </c>
      <c r="I204" s="173">
        <f>CORREL(D204:D705,H204:H705)</f>
        <v/>
      </c>
      <c r="J204" s="172">
        <f>CORREL($D204:$D453,$H204:$H453)</f>
        <v/>
      </c>
      <c r="K204" s="172">
        <f>CORREL(D204:D293,H204:H293)</f>
        <v/>
      </c>
      <c r="L204" s="172">
        <f>CORREL(D204:D234,H204:H234)</f>
        <v/>
      </c>
    </row>
    <row r="205" ht="15.75" customHeight="1">
      <c r="A205" s="177">
        <f>B205=F205</f>
        <v/>
      </c>
      <c r="B205" s="176" t="n">
        <v>44071</v>
      </c>
      <c r="C205" s="407" t="n">
        <v>299.269989</v>
      </c>
      <c r="D205" s="178">
        <f>C205/C206-1</f>
        <v/>
      </c>
      <c r="E205" s="174" t="n"/>
      <c r="F205" s="176" t="n">
        <v>44071</v>
      </c>
      <c r="G205" s="407" t="n">
        <v>37.34</v>
      </c>
      <c r="H205" s="178">
        <f>G205/G206-1</f>
        <v/>
      </c>
      <c r="I205" s="173">
        <f>CORREL(D205:D706,H205:H706)</f>
        <v/>
      </c>
      <c r="J205" s="172">
        <f>CORREL($D205:$D454,$H205:$H454)</f>
        <v/>
      </c>
      <c r="K205" s="172">
        <f>CORREL(D205:D294,H205:H294)</f>
        <v/>
      </c>
      <c r="L205" s="172">
        <f>CORREL(D205:D235,H205:H235)</f>
        <v/>
      </c>
    </row>
    <row r="206" ht="15.75" customHeight="1">
      <c r="A206" s="177">
        <f>B206=F206</f>
        <v/>
      </c>
      <c r="B206" s="176" t="n">
        <v>44070</v>
      </c>
      <c r="C206" s="407" t="n">
        <v>294.679993</v>
      </c>
      <c r="D206" s="178">
        <f>C206/C207-1</f>
        <v/>
      </c>
      <c r="E206" s="174" t="n"/>
      <c r="F206" s="176" t="n">
        <v>44070</v>
      </c>
      <c r="G206" s="407" t="n">
        <v>36.220001</v>
      </c>
      <c r="H206" s="178">
        <f>G206/G207-1</f>
        <v/>
      </c>
      <c r="I206" s="173">
        <f>CORREL(D206:D707,H206:H707)</f>
        <v/>
      </c>
      <c r="J206" s="172">
        <f>CORREL($D206:$D455,$H206:$H455)</f>
        <v/>
      </c>
      <c r="K206" s="172">
        <f>CORREL(D206:D295,H206:H295)</f>
        <v/>
      </c>
      <c r="L206" s="172">
        <f>CORREL(D206:D236,H206:H236)</f>
        <v/>
      </c>
    </row>
    <row r="207" ht="15.75" customHeight="1">
      <c r="A207" s="177">
        <f>B207=F207</f>
        <v/>
      </c>
      <c r="B207" s="176" t="n">
        <v>44069</v>
      </c>
      <c r="C207" s="407" t="n">
        <v>295.269989</v>
      </c>
      <c r="D207" s="178">
        <f>C207/C208-1</f>
        <v/>
      </c>
      <c r="E207" s="174" t="n"/>
      <c r="F207" s="176" t="n">
        <v>44069</v>
      </c>
      <c r="G207" s="407" t="n">
        <v>34.25</v>
      </c>
      <c r="H207" s="178">
        <f>G207/G208-1</f>
        <v/>
      </c>
      <c r="I207" s="173">
        <f>CORREL(D207:D708,H207:H708)</f>
        <v/>
      </c>
      <c r="J207" s="172">
        <f>CORREL($D207:$D456,$H207:$H456)</f>
        <v/>
      </c>
      <c r="K207" s="172">
        <f>CORREL(D207:D296,H207:H296)</f>
        <v/>
      </c>
      <c r="L207" s="172">
        <f>CORREL(D207:D237,H207:H237)</f>
        <v/>
      </c>
    </row>
    <row r="208" ht="15.75" customHeight="1">
      <c r="A208" s="177">
        <f>B208=F208</f>
        <v/>
      </c>
      <c r="B208" s="176" t="n">
        <v>44068</v>
      </c>
      <c r="C208" s="407" t="n">
        <v>290.440002</v>
      </c>
      <c r="D208" s="178">
        <f>C208/C209-1</f>
        <v/>
      </c>
      <c r="E208" s="174" t="n"/>
      <c r="F208" s="176" t="n">
        <v>44068</v>
      </c>
      <c r="G208" s="407" t="n">
        <v>35.220001</v>
      </c>
      <c r="H208" s="178">
        <f>G208/G209-1</f>
        <v/>
      </c>
      <c r="I208" s="173">
        <f>CORREL(D208:D709,H208:H709)</f>
        <v/>
      </c>
      <c r="J208" s="172">
        <f>CORREL($D208:$D457,$H208:$H457)</f>
        <v/>
      </c>
      <c r="K208" s="172">
        <f>CORREL(D208:D297,H208:H297)</f>
        <v/>
      </c>
      <c r="L208" s="172">
        <f>CORREL(D208:D238,H208:H238)</f>
        <v/>
      </c>
    </row>
    <row r="209" ht="15.75" customHeight="1">
      <c r="A209" s="177">
        <f>B209=F209</f>
        <v/>
      </c>
      <c r="B209" s="176" t="n">
        <v>44067</v>
      </c>
      <c r="C209" s="407" t="n">
        <v>282.279999</v>
      </c>
      <c r="D209" s="178">
        <f>C209/C210-1</f>
        <v/>
      </c>
      <c r="E209" s="174" t="n"/>
      <c r="F209" s="176" t="n">
        <v>44067</v>
      </c>
      <c r="G209" s="407" t="n">
        <v>36.32</v>
      </c>
      <c r="H209" s="178">
        <f>G209/G210-1</f>
        <v/>
      </c>
      <c r="I209" s="173">
        <f>CORREL(D209:D710,H209:H710)</f>
        <v/>
      </c>
      <c r="J209" s="172">
        <f>CORREL($D209:$D458,$H209:$H458)</f>
        <v/>
      </c>
      <c r="K209" s="172">
        <f>CORREL(D209:D298,H209:H298)</f>
        <v/>
      </c>
      <c r="L209" s="172">
        <f>CORREL(D209:D239,H209:H239)</f>
        <v/>
      </c>
    </row>
    <row r="210" ht="15.75" customHeight="1">
      <c r="A210" s="177">
        <f>B210=F210</f>
        <v/>
      </c>
      <c r="B210" s="176" t="n">
        <v>44064</v>
      </c>
      <c r="C210" s="407" t="n">
        <v>289.679993</v>
      </c>
      <c r="D210" s="178">
        <f>C210/C211-1</f>
        <v/>
      </c>
      <c r="E210" s="174" t="n"/>
      <c r="F210" s="176" t="n">
        <v>44064</v>
      </c>
      <c r="G210" s="407" t="n">
        <v>33.040001</v>
      </c>
      <c r="H210" s="178">
        <f>G210/G211-1</f>
        <v/>
      </c>
      <c r="I210" s="173">
        <f>CORREL(D210:D711,H210:H711)</f>
        <v/>
      </c>
      <c r="J210" s="172">
        <f>CORREL($D210:$D459,$H210:$H459)</f>
        <v/>
      </c>
      <c r="K210" s="172">
        <f>CORREL(D210:D299,H210:H299)</f>
        <v/>
      </c>
      <c r="L210" s="172">
        <f>CORREL(D210:D240,H210:H240)</f>
        <v/>
      </c>
    </row>
    <row r="211" ht="15.75" customHeight="1">
      <c r="A211" s="177">
        <f>B211=F211</f>
        <v/>
      </c>
      <c r="B211" s="176" t="n">
        <v>44063</v>
      </c>
      <c r="C211" s="407" t="n">
        <v>290.690002</v>
      </c>
      <c r="D211" s="178">
        <f>C211/C212-1</f>
        <v/>
      </c>
      <c r="E211" s="174" t="n"/>
      <c r="F211" s="176" t="n">
        <v>44063</v>
      </c>
      <c r="G211" s="407" t="n">
        <v>34.049999</v>
      </c>
      <c r="H211" s="178">
        <f>G211/G212-1</f>
        <v/>
      </c>
      <c r="I211" s="173">
        <f>CORREL(D211:D712,H211:H712)</f>
        <v/>
      </c>
      <c r="J211" s="172">
        <f>CORREL($D211:$D460,$H211:$H460)</f>
        <v/>
      </c>
      <c r="K211" s="172">
        <f>CORREL(D211:D300,H211:H300)</f>
        <v/>
      </c>
      <c r="L211" s="172">
        <f>CORREL(D211:D241,H211:H241)</f>
        <v/>
      </c>
    </row>
    <row r="212" ht="15.75" customHeight="1">
      <c r="A212" s="177">
        <f>B212=F212</f>
        <v/>
      </c>
      <c r="B212" s="176" t="n">
        <v>44062</v>
      </c>
      <c r="C212" s="407" t="n">
        <v>273.51001</v>
      </c>
      <c r="D212" s="178">
        <f>C212/C213-1</f>
        <v/>
      </c>
      <c r="E212" s="174" t="n"/>
      <c r="F212" s="176" t="n">
        <v>44062</v>
      </c>
      <c r="G212" s="407" t="n">
        <v>34.439999</v>
      </c>
      <c r="H212" s="178">
        <f>G212/G213-1</f>
        <v/>
      </c>
      <c r="I212" s="173">
        <f>CORREL(D212:D713,H212:H713)</f>
        <v/>
      </c>
      <c r="J212" s="172">
        <f>CORREL($D212:$D461,$H212:$H461)</f>
        <v/>
      </c>
      <c r="K212" s="172">
        <f>CORREL(D212:D301,H212:H301)</f>
        <v/>
      </c>
      <c r="L212" s="172">
        <f>CORREL(D212:D242,H212:H242)</f>
        <v/>
      </c>
    </row>
    <row r="213" ht="15.75" customHeight="1">
      <c r="A213" s="177">
        <f>B213=F213</f>
        <v/>
      </c>
      <c r="B213" s="176" t="n">
        <v>44061</v>
      </c>
      <c r="C213" s="407" t="n">
        <v>276.799988</v>
      </c>
      <c r="D213" s="178">
        <f>C213/C214-1</f>
        <v/>
      </c>
      <c r="E213" s="174" t="n"/>
      <c r="F213" s="176" t="n">
        <v>44061</v>
      </c>
      <c r="G213" s="407" t="n">
        <v>33.98</v>
      </c>
      <c r="H213" s="178">
        <f>G213/G214-1</f>
        <v/>
      </c>
      <c r="I213" s="173">
        <f>CORREL(D213:D714,H213:H714)</f>
        <v/>
      </c>
      <c r="J213" s="172">
        <f>CORREL($D213:$D462,$H213:$H462)</f>
        <v/>
      </c>
      <c r="K213" s="172">
        <f>CORREL(D213:D302,H213:H302)</f>
        <v/>
      </c>
      <c r="L213" s="172">
        <f>CORREL(D213:D243,H213:H243)</f>
        <v/>
      </c>
    </row>
    <row r="214" ht="15.75" customHeight="1">
      <c r="A214" s="177">
        <f>B214=F214</f>
        <v/>
      </c>
      <c r="B214" s="176" t="n">
        <v>44060</v>
      </c>
      <c r="C214" s="407" t="n">
        <v>266.149994</v>
      </c>
      <c r="D214" s="178">
        <f>C214/C215-1</f>
        <v/>
      </c>
      <c r="E214" s="174" t="n"/>
      <c r="F214" s="176" t="n">
        <v>44060</v>
      </c>
      <c r="G214" s="407" t="n">
        <v>34.400002</v>
      </c>
      <c r="H214" s="178">
        <f>G214/G215-1</f>
        <v/>
      </c>
      <c r="I214" s="173">
        <f>CORREL(D214:D715,H214:H715)</f>
        <v/>
      </c>
      <c r="J214" s="172">
        <f>CORREL($D214:$D463,$H214:$H463)</f>
        <v/>
      </c>
      <c r="K214" s="172">
        <f>CORREL(D214:D303,H214:H303)</f>
        <v/>
      </c>
      <c r="L214" s="172">
        <f>CORREL(D214:D244,H214:H244)</f>
        <v/>
      </c>
    </row>
    <row r="215" ht="15.75" customHeight="1">
      <c r="A215" s="177">
        <f>B215=F215</f>
        <v/>
      </c>
      <c r="B215" s="176" t="n">
        <v>44057</v>
      </c>
      <c r="C215" s="407" t="n">
        <v>244.910004</v>
      </c>
      <c r="D215" s="178">
        <f>C215/C216-1</f>
        <v/>
      </c>
      <c r="E215" s="174" t="n"/>
      <c r="F215" s="176" t="n">
        <v>44057</v>
      </c>
      <c r="G215" s="407" t="n">
        <v>36.18</v>
      </c>
      <c r="H215" s="178">
        <f>G215/G216-1</f>
        <v/>
      </c>
      <c r="I215" s="173">
        <f>CORREL(D215:D716,H215:H716)</f>
        <v/>
      </c>
      <c r="J215" s="172">
        <f>CORREL($D215:$D464,$H215:$H464)</f>
        <v/>
      </c>
      <c r="K215" s="172">
        <f>CORREL(D215:D304,H215:H304)</f>
        <v/>
      </c>
      <c r="L215" s="172">
        <f>CORREL(D215:D245,H215:H245)</f>
        <v/>
      </c>
    </row>
    <row r="216" ht="15.75" customHeight="1">
      <c r="A216" s="177">
        <f>B216=F216</f>
        <v/>
      </c>
      <c r="B216" s="176" t="n">
        <v>44056</v>
      </c>
      <c r="C216" s="407" t="n">
        <v>247.25</v>
      </c>
      <c r="D216" s="178">
        <f>C216/C217-1</f>
        <v/>
      </c>
      <c r="E216" s="174" t="n"/>
      <c r="F216" s="176" t="n">
        <v>44056</v>
      </c>
      <c r="G216" s="407" t="n">
        <v>35.810001</v>
      </c>
      <c r="H216" s="178">
        <f>G216/G217-1</f>
        <v/>
      </c>
      <c r="I216" s="173">
        <f>CORREL(D216:D717,H216:H717)</f>
        <v/>
      </c>
      <c r="J216" s="172">
        <f>CORREL($D216:$D465,$H216:$H465)</f>
        <v/>
      </c>
      <c r="K216" s="172">
        <f>CORREL(D216:D305,H216:H305)</f>
        <v/>
      </c>
      <c r="L216" s="172">
        <f>CORREL(D216:D246,H216:H246)</f>
        <v/>
      </c>
    </row>
    <row r="217" ht="15.75" customHeight="1">
      <c r="A217" s="177">
        <f>B217=F217</f>
        <v/>
      </c>
      <c r="B217" s="176" t="n">
        <v>44055</v>
      </c>
      <c r="C217" s="407" t="n">
        <v>236.720001</v>
      </c>
      <c r="D217" s="178">
        <f>C217/C218-1</f>
        <v/>
      </c>
      <c r="E217" s="174" t="n"/>
      <c r="F217" s="176" t="n">
        <v>44055</v>
      </c>
      <c r="G217" s="407" t="n">
        <v>36.400002</v>
      </c>
      <c r="H217" s="178">
        <f>G217/G218-1</f>
        <v/>
      </c>
      <c r="I217" s="173">
        <f>CORREL(D217:D718,H217:H718)</f>
        <v/>
      </c>
      <c r="J217" s="172">
        <f>CORREL($D217:$D466,$H217:$H466)</f>
        <v/>
      </c>
      <c r="K217" s="172">
        <f>CORREL(D217:D306,H217:H306)</f>
        <v/>
      </c>
      <c r="L217" s="172">
        <f>CORREL(D217:D247,H217:H247)</f>
        <v/>
      </c>
    </row>
    <row r="218" ht="15.75" customHeight="1">
      <c r="A218" s="177">
        <f>B218=F218</f>
        <v/>
      </c>
      <c r="B218" s="176" t="n">
        <v>44054</v>
      </c>
      <c r="C218" s="407" t="n">
        <v>231.039993</v>
      </c>
      <c r="D218" s="178">
        <f>C218/C219-1</f>
        <v/>
      </c>
      <c r="E218" s="174" t="n"/>
      <c r="F218" s="176" t="n">
        <v>44054</v>
      </c>
      <c r="G218" s="407" t="n">
        <v>36.830002</v>
      </c>
      <c r="H218" s="178">
        <f>G218/G219-1</f>
        <v/>
      </c>
      <c r="I218" s="173">
        <f>CORREL(D218:D719,H218:H719)</f>
        <v/>
      </c>
      <c r="J218" s="172">
        <f>CORREL($D218:$D467,$H218:$H467)</f>
        <v/>
      </c>
      <c r="K218" s="172">
        <f>CORREL(D218:D307,H218:H307)</f>
        <v/>
      </c>
      <c r="L218" s="172">
        <f>CORREL(D218:D248,H218:H248)</f>
        <v/>
      </c>
    </row>
    <row r="219" ht="15.75" customHeight="1">
      <c r="A219" s="177">
        <f>B219=F219</f>
        <v/>
      </c>
      <c r="B219" s="176" t="n">
        <v>44053</v>
      </c>
      <c r="C219" s="407" t="n">
        <v>250</v>
      </c>
      <c r="D219" s="178">
        <f>C219/C220-1</f>
        <v/>
      </c>
      <c r="E219" s="174" t="n"/>
      <c r="F219" s="176" t="n">
        <v>44053</v>
      </c>
      <c r="G219" s="407" t="n">
        <v>37.540001</v>
      </c>
      <c r="H219" s="178">
        <f>G219/G220-1</f>
        <v/>
      </c>
      <c r="I219" s="173">
        <f>CORREL(D219:D720,H219:H720)</f>
        <v/>
      </c>
      <c r="J219" s="172">
        <f>CORREL($D219:$D468,$H219:$H468)</f>
        <v/>
      </c>
      <c r="K219" s="172">
        <f>CORREL(D219:D308,H219:H308)</f>
        <v/>
      </c>
      <c r="L219" s="172">
        <f>CORREL(D219:D249,H219:H249)</f>
        <v/>
      </c>
    </row>
    <row r="220" ht="15.75" customHeight="1">
      <c r="A220" s="177">
        <f>B220=F220</f>
        <v/>
      </c>
      <c r="B220" s="176" t="n">
        <v>44050</v>
      </c>
      <c r="C220" s="407" t="n">
        <v>258.730011</v>
      </c>
      <c r="D220" s="178">
        <f>C220/C221-1</f>
        <v/>
      </c>
      <c r="E220" s="174" t="n"/>
      <c r="F220" s="176" t="n">
        <v>44050</v>
      </c>
      <c r="G220" s="407" t="n">
        <v>34.330002</v>
      </c>
      <c r="H220" s="178">
        <f>G220/G221-1</f>
        <v/>
      </c>
      <c r="I220" s="173">
        <f>CORREL(D220:D721,H220:H721)</f>
        <v/>
      </c>
      <c r="J220" s="172">
        <f>CORREL($D220:$D469,$H220:$H469)</f>
        <v/>
      </c>
      <c r="K220" s="172">
        <f>CORREL(D220:D309,H220:H309)</f>
        <v/>
      </c>
      <c r="L220" s="172">
        <f>CORREL(D220:D250,H220:H250)</f>
        <v/>
      </c>
    </row>
    <row r="221" ht="15.75" customHeight="1">
      <c r="A221" s="177">
        <f>B221=F221</f>
        <v/>
      </c>
      <c r="B221" s="176" t="n">
        <v>44049</v>
      </c>
      <c r="C221" s="407" t="n">
        <v>268.25</v>
      </c>
      <c r="D221" s="178">
        <f>C221/C222-1</f>
        <v/>
      </c>
      <c r="E221" s="174" t="n"/>
      <c r="F221" s="176" t="n">
        <v>44049</v>
      </c>
      <c r="G221" s="407" t="n">
        <v>34.400002</v>
      </c>
      <c r="H221" s="178">
        <f>G221/G222-1</f>
        <v/>
      </c>
      <c r="I221" s="173">
        <f>CORREL(D221:D722,H221:H722)</f>
        <v/>
      </c>
      <c r="J221" s="172">
        <f>CORREL($D221:$D470,$H221:$H470)</f>
        <v/>
      </c>
      <c r="K221" s="172">
        <f>CORREL(D221:D310,H221:H310)</f>
        <v/>
      </c>
      <c r="L221" s="172">
        <f>CORREL(D221:D251,H221:H251)</f>
        <v/>
      </c>
    </row>
    <row r="222" ht="15.75" customHeight="1">
      <c r="A222" s="177">
        <f>B222=F222</f>
        <v/>
      </c>
      <c r="B222" s="176" t="n">
        <v>44048</v>
      </c>
      <c r="C222" s="407" t="n">
        <v>272.899994</v>
      </c>
      <c r="D222" s="178">
        <f>C222/C223-1</f>
        <v/>
      </c>
      <c r="E222" s="174" t="n"/>
      <c r="F222" s="176" t="n">
        <v>44048</v>
      </c>
      <c r="G222" s="407" t="n">
        <v>33.73</v>
      </c>
      <c r="H222" s="178">
        <f>G222/G223-1</f>
        <v/>
      </c>
      <c r="I222" s="173">
        <f>CORREL(D222:D723,H222:H723)</f>
        <v/>
      </c>
      <c r="J222" s="172">
        <f>CORREL($D222:$D471,$H222:$H471)</f>
        <v/>
      </c>
      <c r="K222" s="172">
        <f>CORREL(D222:D311,H222:H311)</f>
        <v/>
      </c>
      <c r="L222" s="172">
        <f>CORREL(D222:D252,H222:H252)</f>
        <v/>
      </c>
    </row>
    <row r="223" ht="15.75" customHeight="1">
      <c r="A223" s="177">
        <f>B223=F223</f>
        <v/>
      </c>
      <c r="B223" s="176" t="n">
        <v>44047</v>
      </c>
      <c r="C223" s="407" t="n">
        <v>267.339996</v>
      </c>
      <c r="D223" s="178">
        <f>C223/C224-1</f>
        <v/>
      </c>
      <c r="E223" s="174" t="n"/>
      <c r="F223" s="176" t="n">
        <v>44047</v>
      </c>
      <c r="G223" s="407" t="n">
        <v>32.290001</v>
      </c>
      <c r="H223" s="178">
        <f>G223/G224-1</f>
        <v/>
      </c>
      <c r="I223" s="173">
        <f>CORREL(D223:D724,H223:H724)</f>
        <v/>
      </c>
      <c r="J223" s="172">
        <f>CORREL($D223:$D472,$H223:$H472)</f>
        <v/>
      </c>
      <c r="K223" s="172">
        <f>CORREL(D223:D312,H223:H312)</f>
        <v/>
      </c>
      <c r="L223" s="172">
        <f>CORREL(D223:D253,H223:H253)</f>
        <v/>
      </c>
    </row>
    <row r="224" ht="15.75" customHeight="1">
      <c r="A224" s="177">
        <f>B224=F224</f>
        <v/>
      </c>
      <c r="B224" s="176" t="n">
        <v>44046</v>
      </c>
      <c r="C224" s="407" t="n">
        <v>268</v>
      </c>
      <c r="D224" s="178">
        <f>C224/C225-1</f>
        <v/>
      </c>
      <c r="E224" s="174" t="n"/>
      <c r="F224" s="176" t="n">
        <v>44046</v>
      </c>
      <c r="G224" s="407" t="n">
        <v>31.870001</v>
      </c>
      <c r="H224" s="178">
        <f>G224/G225-1</f>
        <v/>
      </c>
      <c r="I224" s="173">
        <f>CORREL(D224:D725,H224:H725)</f>
        <v/>
      </c>
      <c r="J224" s="172">
        <f>CORREL($D224:$D473,$H224:$H473)</f>
        <v/>
      </c>
      <c r="K224" s="172">
        <f>CORREL(D224:D313,H224:H313)</f>
        <v/>
      </c>
      <c r="L224" s="172">
        <f>CORREL(D224:D254,H224:H254)</f>
        <v/>
      </c>
    </row>
    <row r="225" ht="15.75" customHeight="1">
      <c r="A225" s="177">
        <f>B225=F225</f>
        <v/>
      </c>
      <c r="B225" s="176" t="n">
        <v>44043</v>
      </c>
      <c r="C225" s="407" t="n">
        <v>253.910004</v>
      </c>
      <c r="D225" s="178">
        <f>C225/C226-1</f>
        <v/>
      </c>
      <c r="E225" s="174" t="n"/>
      <c r="F225" s="176" t="n">
        <v>44043</v>
      </c>
      <c r="G225" s="407" t="n">
        <v>31.379999</v>
      </c>
      <c r="H225" s="178">
        <f>G225/G226-1</f>
        <v/>
      </c>
      <c r="I225" s="173">
        <f>CORREL(D225:D726,H225:H726)</f>
        <v/>
      </c>
      <c r="J225" s="172">
        <f>CORREL($D225:$D474,$H225:$H474)</f>
        <v/>
      </c>
      <c r="K225" s="172">
        <f>CORREL(D225:D314,H225:H314)</f>
        <v/>
      </c>
      <c r="L225" s="172">
        <f>CORREL(D225:D255,H225:H255)</f>
        <v/>
      </c>
    </row>
    <row r="226" ht="15.75" customHeight="1">
      <c r="A226" s="177">
        <f>B226=F226</f>
        <v/>
      </c>
      <c r="B226" s="176" t="n">
        <v>44042</v>
      </c>
      <c r="C226" s="407" t="n">
        <v>250</v>
      </c>
      <c r="D226" s="178">
        <f>C226/C227-1</f>
        <v/>
      </c>
      <c r="E226" s="174" t="n"/>
      <c r="F226" s="176" t="n">
        <v>44042</v>
      </c>
      <c r="G226" s="407" t="n">
        <v>31.74</v>
      </c>
      <c r="H226" s="178">
        <f>G226/G227-1</f>
        <v/>
      </c>
      <c r="I226" s="173">
        <f>CORREL(D226:D727,H226:H727)</f>
        <v/>
      </c>
      <c r="J226" s="172">
        <f>CORREL($D226:$D475,$H226:$H475)</f>
        <v/>
      </c>
      <c r="K226" s="172">
        <f>CORREL(D226:D315,H226:H315)</f>
        <v/>
      </c>
      <c r="L226" s="172">
        <f>CORREL(D226:D256,H226:H256)</f>
        <v/>
      </c>
    </row>
    <row r="227" ht="15.75" customHeight="1">
      <c r="A227" s="177">
        <f>B227=F227</f>
        <v/>
      </c>
      <c r="B227" s="176" t="n">
        <v>44041</v>
      </c>
      <c r="C227" s="407" t="n">
        <v>252.389999</v>
      </c>
      <c r="D227" s="178">
        <f>C227/C228-1</f>
        <v/>
      </c>
      <c r="E227" s="174" t="n"/>
      <c r="F227" s="176" t="n">
        <v>44041</v>
      </c>
      <c r="G227" s="407" t="n">
        <v>32.57</v>
      </c>
      <c r="H227" s="178">
        <f>G227/G228-1</f>
        <v/>
      </c>
      <c r="I227" s="173">
        <f>CORREL(D227:D728,H227:H728)</f>
        <v/>
      </c>
      <c r="J227" s="172">
        <f>CORREL($D227:$D476,$H227:$H476)</f>
        <v/>
      </c>
      <c r="K227" s="172">
        <f>CORREL(D227:D316,H227:H316)</f>
        <v/>
      </c>
      <c r="L227" s="172">
        <f>CORREL(D227:D257,H227:H257)</f>
        <v/>
      </c>
    </row>
    <row r="228" ht="15.75" customHeight="1">
      <c r="A228" s="177">
        <f>B228=F228</f>
        <v/>
      </c>
      <c r="B228" s="176" t="n">
        <v>44040</v>
      </c>
      <c r="C228" s="407" t="n">
        <v>252.179993</v>
      </c>
      <c r="D228" s="178">
        <f>C228/C229-1</f>
        <v/>
      </c>
      <c r="E228" s="174" t="n"/>
      <c r="F228" s="176" t="n">
        <v>44040</v>
      </c>
      <c r="G228" s="407" t="n">
        <v>33.459999</v>
      </c>
      <c r="H228" s="178">
        <f>G228/G229-1</f>
        <v/>
      </c>
      <c r="I228" s="173">
        <f>CORREL(D228:D729,H228:H729)</f>
        <v/>
      </c>
      <c r="J228" s="172">
        <f>CORREL($D228:$D477,$H228:$H477)</f>
        <v/>
      </c>
      <c r="K228" s="172">
        <f>CORREL(D228:D317,H228:H317)</f>
        <v/>
      </c>
      <c r="L228" s="172">
        <f>CORREL(D228:D258,H228:H258)</f>
        <v/>
      </c>
    </row>
    <row r="229" ht="15.75" customHeight="1">
      <c r="A229" s="177">
        <f>B229=F229</f>
        <v/>
      </c>
      <c r="B229" s="176" t="n">
        <v>44039</v>
      </c>
      <c r="C229" s="407" t="n">
        <v>252.330002</v>
      </c>
      <c r="D229" s="178">
        <f>C229/C230-1</f>
        <v/>
      </c>
      <c r="E229" s="174" t="n"/>
      <c r="F229" s="176" t="n">
        <v>44039</v>
      </c>
      <c r="G229" s="407" t="n">
        <v>32.419998</v>
      </c>
      <c r="H229" s="178">
        <f>G229/G230-1</f>
        <v/>
      </c>
      <c r="I229" s="173">
        <f>CORREL(D229:D730,H229:H730)</f>
        <v/>
      </c>
      <c r="J229" s="172">
        <f>CORREL($D229:$D478,$H229:$H478)</f>
        <v/>
      </c>
      <c r="K229" s="172">
        <f>CORREL(D229:D318,H229:H318)</f>
        <v/>
      </c>
      <c r="L229" s="172">
        <f>CORREL(D229:D259,H229:H259)</f>
        <v/>
      </c>
    </row>
    <row r="230" ht="15.75" customHeight="1">
      <c r="A230" s="177">
        <f>B230=F230</f>
        <v/>
      </c>
      <c r="B230" s="176" t="n">
        <v>44036</v>
      </c>
      <c r="C230" s="407" t="n">
        <v>246.559998</v>
      </c>
      <c r="D230" s="178">
        <f>C230/C231-1</f>
        <v/>
      </c>
      <c r="E230" s="174" t="n"/>
      <c r="F230" s="176" t="n">
        <v>44036</v>
      </c>
      <c r="G230" s="407" t="n">
        <v>32.880001</v>
      </c>
      <c r="H230" s="178">
        <f>G230/G231-1</f>
        <v/>
      </c>
      <c r="I230" s="173">
        <f>CORREL(D230:D731,H230:H731)</f>
        <v/>
      </c>
      <c r="J230" s="172">
        <f>CORREL($D230:$D479,$H230:$H479)</f>
        <v/>
      </c>
      <c r="K230" s="172">
        <f>CORREL(D230:D319,H230:H319)</f>
        <v/>
      </c>
      <c r="L230" s="172">
        <f>CORREL(D230:D260,H230:H260)</f>
        <v/>
      </c>
    </row>
    <row r="231" ht="15.75" customHeight="1">
      <c r="A231" s="177">
        <f>B231=F231</f>
        <v/>
      </c>
      <c r="B231" s="176" t="n">
        <v>44035</v>
      </c>
      <c r="C231" s="407" t="n">
        <v>251.5</v>
      </c>
      <c r="D231" s="178">
        <f>C231/C232-1</f>
        <v/>
      </c>
      <c r="E231" s="174" t="n"/>
      <c r="F231" s="176" t="n">
        <v>44035</v>
      </c>
      <c r="G231" s="407" t="n">
        <v>33.23</v>
      </c>
      <c r="H231" s="178">
        <f>G231/G232-1</f>
        <v/>
      </c>
      <c r="I231" s="173">
        <f>CORREL(D231:D732,H231:H732)</f>
        <v/>
      </c>
      <c r="J231" s="172">
        <f>CORREL($D231:$D480,$H231:$H480)</f>
        <v/>
      </c>
      <c r="K231" s="172">
        <f>CORREL(D231:D320,H231:H320)</f>
        <v/>
      </c>
      <c r="L231" s="172">
        <f>CORREL(D231:D261,H231:H261)</f>
        <v/>
      </c>
    </row>
    <row r="232" ht="15.75" customHeight="1">
      <c r="A232" s="177">
        <f>B232=F232</f>
        <v/>
      </c>
      <c r="B232" s="176" t="n">
        <v>44034</v>
      </c>
      <c r="C232" s="407" t="n">
        <v>261.179993</v>
      </c>
      <c r="D232" s="178">
        <f>C232/C233-1</f>
        <v/>
      </c>
      <c r="E232" s="174" t="n"/>
      <c r="F232" s="176" t="n">
        <v>44034</v>
      </c>
      <c r="G232" s="407" t="n">
        <v>31.67</v>
      </c>
      <c r="H232" s="178">
        <f>G232/G233-1</f>
        <v/>
      </c>
      <c r="I232" s="173">
        <f>CORREL(D232:D733,H232:H733)</f>
        <v/>
      </c>
      <c r="J232" s="172">
        <f>CORREL($D232:$D481,$H232:$H481)</f>
        <v/>
      </c>
      <c r="K232" s="172">
        <f>CORREL(D232:D321,H232:H321)</f>
        <v/>
      </c>
      <c r="L232" s="172">
        <f>CORREL(D232:D262,H232:H262)</f>
        <v/>
      </c>
    </row>
    <row r="233" ht="15.75" customHeight="1">
      <c r="A233" s="177">
        <f>B233=F233</f>
        <v/>
      </c>
      <c r="B233" s="176" t="n">
        <v>44033</v>
      </c>
      <c r="C233" s="407" t="n">
        <v>260.440002</v>
      </c>
      <c r="D233" s="178">
        <f>C233/C234-1</f>
        <v/>
      </c>
      <c r="E233" s="174" t="n"/>
      <c r="F233" s="176" t="n">
        <v>44033</v>
      </c>
      <c r="G233" s="407" t="n">
        <v>33.07</v>
      </c>
      <c r="H233" s="178">
        <f>G233/G234-1</f>
        <v/>
      </c>
      <c r="I233" s="173">
        <f>CORREL(D233:D734,H233:H734)</f>
        <v/>
      </c>
      <c r="J233" s="172">
        <f>CORREL($D233:$D482,$H233:$H482)</f>
        <v/>
      </c>
      <c r="K233" s="172">
        <f>CORREL(D233:D322,H233:H322)</f>
        <v/>
      </c>
      <c r="L233" s="172">
        <f>CORREL(D233:D263,H233:H263)</f>
        <v/>
      </c>
    </row>
    <row r="234" ht="15.75" customHeight="1">
      <c r="A234" s="177">
        <f>B234=F234</f>
        <v/>
      </c>
      <c r="B234" s="176" t="n">
        <v>44032</v>
      </c>
      <c r="C234" s="407" t="n">
        <v>268.579987</v>
      </c>
      <c r="D234" s="178">
        <f>C234/C235-1</f>
        <v/>
      </c>
      <c r="E234" s="174" t="n"/>
      <c r="F234" s="176" t="n">
        <v>44032</v>
      </c>
      <c r="G234" s="407" t="n">
        <v>32.330002</v>
      </c>
      <c r="H234" s="178">
        <f>G234/G235-1</f>
        <v/>
      </c>
      <c r="I234" s="173">
        <f>CORREL(D234:D735,H234:H735)</f>
        <v/>
      </c>
      <c r="J234" s="172">
        <f>CORREL($D234:$D483,$H234:$H483)</f>
        <v/>
      </c>
      <c r="K234" s="172">
        <f>CORREL(D234:D323,H234:H323)</f>
        <v/>
      </c>
      <c r="L234" s="172">
        <f>CORREL(D234:D264,H234:H264)</f>
        <v/>
      </c>
    </row>
    <row r="235" ht="15.75" customHeight="1">
      <c r="A235" s="177">
        <f>B235=F235</f>
        <v/>
      </c>
      <c r="B235" s="176" t="n">
        <v>44029</v>
      </c>
      <c r="C235" s="407" t="n">
        <v>246.539993</v>
      </c>
      <c r="D235" s="178">
        <f>C235/C236-1</f>
        <v/>
      </c>
      <c r="E235" s="174" t="n"/>
      <c r="F235" s="176" t="n">
        <v>44029</v>
      </c>
      <c r="G235" s="407" t="n">
        <v>33.919998</v>
      </c>
      <c r="H235" s="178">
        <f>G235/G236-1</f>
        <v/>
      </c>
      <c r="I235" s="173">
        <f>CORREL(D235:D736,H235:H736)</f>
        <v/>
      </c>
      <c r="J235" s="172">
        <f>CORREL($D235:$D484,$H235:$H484)</f>
        <v/>
      </c>
      <c r="K235" s="172">
        <f>CORREL(D235:D324,H235:H324)</f>
        <v/>
      </c>
      <c r="L235" s="172">
        <f>CORREL(D235:D265,H235:H265)</f>
        <v/>
      </c>
    </row>
    <row r="236" ht="15.75" customHeight="1">
      <c r="A236" s="177">
        <f>B236=F236</f>
        <v/>
      </c>
      <c r="B236" s="176" t="n">
        <v>44028</v>
      </c>
      <c r="C236" s="407" t="n">
        <v>248.539993</v>
      </c>
      <c r="D236" s="178">
        <f>C236/C237-1</f>
        <v/>
      </c>
      <c r="E236" s="174" t="n"/>
      <c r="F236" s="176" t="n">
        <v>44028</v>
      </c>
      <c r="G236" s="407" t="n">
        <v>34.490002</v>
      </c>
      <c r="H236" s="178">
        <f>G236/G237-1</f>
        <v/>
      </c>
      <c r="I236" s="173">
        <f>CORREL(D236:D737,H236:H737)</f>
        <v/>
      </c>
      <c r="J236" s="172">
        <f>CORREL($D236:$D485,$H236:$H485)</f>
        <v/>
      </c>
      <c r="K236" s="172">
        <f>CORREL(D236:D325,H236:H325)</f>
        <v/>
      </c>
      <c r="L236" s="172">
        <f>CORREL(D236:D266,H236:H266)</f>
        <v/>
      </c>
    </row>
    <row r="237" ht="15.75" customHeight="1">
      <c r="A237" s="177">
        <f>B237=F237</f>
        <v/>
      </c>
      <c r="B237" s="176" t="n">
        <v>44027</v>
      </c>
      <c r="C237" s="407" t="n">
        <v>256.220001</v>
      </c>
      <c r="D237" s="178">
        <f>C237/C238-1</f>
        <v/>
      </c>
      <c r="E237" s="174" t="n"/>
      <c r="F237" s="176" t="n">
        <v>44027</v>
      </c>
      <c r="G237" s="407" t="n">
        <v>36.369999</v>
      </c>
      <c r="H237" s="178">
        <f>G237/G238-1</f>
        <v/>
      </c>
      <c r="I237" s="173">
        <f>CORREL(D237:D738,H237:H738)</f>
        <v/>
      </c>
      <c r="J237" s="172">
        <f>CORREL($D237:$D486,$H237:$H486)</f>
        <v/>
      </c>
      <c r="K237" s="172">
        <f>CORREL(D237:D326,H237:H326)</f>
        <v/>
      </c>
      <c r="L237" s="172">
        <f>CORREL(D237:D267,H237:H267)</f>
        <v/>
      </c>
    </row>
    <row r="238" ht="15.75" customHeight="1">
      <c r="A238" s="177">
        <f>B238=F238</f>
        <v/>
      </c>
      <c r="B238" s="176" t="n">
        <v>44026</v>
      </c>
      <c r="C238" s="407" t="n">
        <v>260.01001</v>
      </c>
      <c r="D238" s="178">
        <f>C238/C239-1</f>
        <v/>
      </c>
      <c r="E238" s="174" t="n"/>
      <c r="F238" s="176" t="n">
        <v>44026</v>
      </c>
      <c r="G238" s="407" t="n">
        <v>31.74</v>
      </c>
      <c r="H238" s="178">
        <f>G238/G239-1</f>
        <v/>
      </c>
      <c r="I238" s="173">
        <f>CORREL(D238:D739,H238:H739)</f>
        <v/>
      </c>
      <c r="J238" s="172">
        <f>CORREL($D238:$D487,$H238:$H487)</f>
        <v/>
      </c>
      <c r="K238" s="172">
        <f>CORREL(D238:D327,H238:H327)</f>
        <v/>
      </c>
      <c r="L238" s="172">
        <f>CORREL(D238:D268,H238:H268)</f>
        <v/>
      </c>
    </row>
    <row r="239" ht="15.75" customHeight="1">
      <c r="A239" s="177">
        <f>B239=F239</f>
        <v/>
      </c>
      <c r="B239" s="176" t="n">
        <v>44025</v>
      </c>
      <c r="C239" s="407" t="n">
        <v>260.299988</v>
      </c>
      <c r="D239" s="178">
        <f>C239/C240-1</f>
        <v/>
      </c>
      <c r="E239" s="174" t="n"/>
      <c r="F239" s="176" t="n">
        <v>44025</v>
      </c>
      <c r="G239" s="407" t="n">
        <v>31.76</v>
      </c>
      <c r="H239" s="178">
        <f>G239/G240-1</f>
        <v/>
      </c>
      <c r="I239" s="173">
        <f>CORREL(D239:D740,H239:H740)</f>
        <v/>
      </c>
      <c r="J239" s="172">
        <f>CORREL($D239:$D488,$H239:$H488)</f>
        <v/>
      </c>
      <c r="K239" s="172">
        <f>CORREL(D239:D328,H239:H328)</f>
        <v/>
      </c>
      <c r="L239" s="172">
        <f>CORREL(D239:D269,H239:H269)</f>
        <v/>
      </c>
    </row>
    <row r="240" ht="15.75" customHeight="1">
      <c r="A240" s="177">
        <f>B240=F240</f>
        <v/>
      </c>
      <c r="B240" s="176" t="n">
        <v>44022</v>
      </c>
      <c r="C240" s="407" t="n">
        <v>275.869995</v>
      </c>
      <c r="D240" s="178">
        <f>C240/C241-1</f>
        <v/>
      </c>
      <c r="E240" s="174" t="n"/>
      <c r="F240" s="176" t="n">
        <v>44022</v>
      </c>
      <c r="G240" s="407" t="n">
        <v>32.669998</v>
      </c>
      <c r="H240" s="178">
        <f>G240/G241-1</f>
        <v/>
      </c>
      <c r="I240" s="173">
        <f>CORREL(D240:D741,H240:H741)</f>
        <v/>
      </c>
      <c r="J240" s="172">
        <f>CORREL($D240:$D489,$H240:$H489)</f>
        <v/>
      </c>
      <c r="K240" s="172">
        <f>CORREL(D240:D329,H240:H329)</f>
        <v/>
      </c>
      <c r="L240" s="172">
        <f>CORREL(D240:D270,H240:H270)</f>
        <v/>
      </c>
    </row>
    <row r="241" ht="15.75" customHeight="1">
      <c r="A241" s="177">
        <f>B241=F241</f>
        <v/>
      </c>
      <c r="B241" s="176" t="n">
        <v>44021</v>
      </c>
      <c r="C241" s="407" t="n">
        <v>269.519989</v>
      </c>
      <c r="D241" s="178">
        <f>C241/C242-1</f>
        <v/>
      </c>
      <c r="E241" s="174" t="n"/>
      <c r="F241" s="176" t="n">
        <v>44021</v>
      </c>
      <c r="G241" s="407" t="n">
        <v>30.17</v>
      </c>
      <c r="H241" s="178">
        <f>G241/G242-1</f>
        <v/>
      </c>
      <c r="I241" s="173">
        <f>CORREL(D241:D742,H241:H742)</f>
        <v/>
      </c>
      <c r="J241" s="172">
        <f>CORREL($D241:$D490,$H241:$H490)</f>
        <v/>
      </c>
      <c r="K241" s="172">
        <f>CORREL(D241:D330,H241:H330)</f>
        <v/>
      </c>
      <c r="L241" s="172">
        <f>CORREL(D241:D271,H241:H271)</f>
        <v/>
      </c>
    </row>
    <row r="242" ht="15.75" customHeight="1">
      <c r="A242" s="177">
        <f>B242=F242</f>
        <v/>
      </c>
      <c r="B242" s="176" t="n">
        <v>44020</v>
      </c>
      <c r="C242" s="407" t="n">
        <v>266.320007</v>
      </c>
      <c r="D242" s="178">
        <f>C242/C243-1</f>
        <v/>
      </c>
      <c r="E242" s="174" t="n"/>
      <c r="F242" s="176" t="n">
        <v>44020</v>
      </c>
      <c r="G242" s="407" t="n">
        <v>32.529999</v>
      </c>
      <c r="H242" s="178">
        <f>G242/G243-1</f>
        <v/>
      </c>
      <c r="I242" s="173">
        <f>CORREL(D242:D743,H242:H743)</f>
        <v/>
      </c>
      <c r="J242" s="172">
        <f>CORREL($D242:$D491,$H242:$H491)</f>
        <v/>
      </c>
      <c r="K242" s="172">
        <f>CORREL(D242:D331,H242:H331)</f>
        <v/>
      </c>
      <c r="L242" s="172">
        <f>CORREL(D242:D272,H242:H272)</f>
        <v/>
      </c>
    </row>
    <row r="243" ht="15.75" customHeight="1">
      <c r="A243" s="177">
        <f>B243=F243</f>
        <v/>
      </c>
      <c r="B243" s="176" t="n">
        <v>44019</v>
      </c>
      <c r="C243" s="407" t="n">
        <v>262.100006</v>
      </c>
      <c r="D243" s="178">
        <f>C243/C244-1</f>
        <v/>
      </c>
      <c r="E243" s="174" t="n"/>
      <c r="F243" s="176" t="n">
        <v>44019</v>
      </c>
      <c r="G243" s="407" t="n">
        <v>32.549999</v>
      </c>
      <c r="H243" s="178">
        <f>G243/G244-1</f>
        <v/>
      </c>
      <c r="I243" s="173">
        <f>CORREL(D243:D744,H243:H744)</f>
        <v/>
      </c>
      <c r="J243" s="172">
        <f>CORREL($D243:$D492,$H243:$H492)</f>
        <v/>
      </c>
      <c r="K243" s="172">
        <f>CORREL(D243:D332,H243:H332)</f>
        <v/>
      </c>
      <c r="L243" s="172">
        <f>CORREL(D243:D273,H243:H273)</f>
        <v/>
      </c>
    </row>
    <row r="244" ht="15.75" customHeight="1">
      <c r="A244" s="177">
        <f>B244=F244</f>
        <v/>
      </c>
      <c r="B244" s="176" t="n">
        <v>44018</v>
      </c>
      <c r="C244" s="407" t="n">
        <v>261</v>
      </c>
      <c r="D244" s="178">
        <f>C244/C245-1</f>
        <v/>
      </c>
      <c r="E244" s="174" t="n"/>
      <c r="F244" s="176" t="n">
        <v>44018</v>
      </c>
      <c r="G244" s="407" t="n">
        <v>35.209999</v>
      </c>
      <c r="H244" s="178">
        <f>G244/G245-1</f>
        <v/>
      </c>
      <c r="I244" s="173">
        <f>CORREL(D244:D745,H244:H745)</f>
        <v/>
      </c>
      <c r="J244" s="172">
        <f>CORREL($D244:$D493,$H244:$H493)</f>
        <v/>
      </c>
      <c r="K244" s="172">
        <f>CORREL(D244:D333,H244:H333)</f>
        <v/>
      </c>
      <c r="L244" s="172">
        <f>CORREL(D244:D274,H244:H274)</f>
        <v/>
      </c>
    </row>
    <row r="245" ht="15.75" customHeight="1">
      <c r="A245" s="177">
        <f>B245=F245</f>
        <v/>
      </c>
      <c r="B245" s="176" t="n">
        <v>44014</v>
      </c>
      <c r="C245" s="407" t="n">
        <v>261.73999</v>
      </c>
      <c r="D245" s="178">
        <f>C245/C246-1</f>
        <v/>
      </c>
      <c r="E245" s="174" t="n"/>
      <c r="F245" s="176" t="n">
        <v>44014</v>
      </c>
      <c r="G245" s="407" t="n">
        <v>34.139999</v>
      </c>
      <c r="H245" s="178">
        <f>G245/G246-1</f>
        <v/>
      </c>
      <c r="I245" s="173">
        <f>CORREL(D245:D746,H245:H746)</f>
        <v/>
      </c>
      <c r="J245" s="172">
        <f>CORREL($D245:$D494,$H245:$H494)</f>
        <v/>
      </c>
      <c r="K245" s="172">
        <f>CORREL(D245:D334,H245:H334)</f>
        <v/>
      </c>
      <c r="L245" s="172">
        <f>CORREL(D245:D275,H245:H275)</f>
        <v/>
      </c>
    </row>
    <row r="246" ht="15.75" customHeight="1">
      <c r="A246" s="177">
        <f>B246=F246</f>
        <v/>
      </c>
      <c r="B246" s="176" t="n">
        <v>44013</v>
      </c>
      <c r="C246" s="407" t="n">
        <v>259.130005</v>
      </c>
      <c r="D246" s="178">
        <f>C246/C247-1</f>
        <v/>
      </c>
      <c r="E246" s="174" t="n"/>
      <c r="F246" s="176" t="n">
        <v>44013</v>
      </c>
      <c r="G246" s="407" t="n">
        <v>34.450001</v>
      </c>
      <c r="H246" s="178">
        <f>G246/G247-1</f>
        <v/>
      </c>
      <c r="I246" s="173">
        <f>CORREL(D246:D747,H246:H747)</f>
        <v/>
      </c>
      <c r="J246" s="172">
        <f>CORREL($D246:$D495,$H246:$H495)</f>
        <v/>
      </c>
      <c r="K246" s="172">
        <f>CORREL(D246:D335,H246:H335)</f>
        <v/>
      </c>
      <c r="L246" s="172">
        <f>CORREL(D246:D276,H246:H276)</f>
        <v/>
      </c>
    </row>
    <row r="247" ht="15.75" customHeight="1">
      <c r="A247" s="177">
        <f>B247=F247</f>
        <v/>
      </c>
      <c r="B247" s="176" t="n">
        <v>44012</v>
      </c>
      <c r="C247" s="407" t="n">
        <v>253.539993</v>
      </c>
      <c r="D247" s="178">
        <f>C247/C248-1</f>
        <v/>
      </c>
      <c r="E247" s="174" t="n"/>
      <c r="F247" s="176" t="n">
        <v>44012</v>
      </c>
      <c r="G247" s="407" t="n">
        <v>34.610001</v>
      </c>
      <c r="H247" s="178">
        <f>G247/G248-1</f>
        <v/>
      </c>
      <c r="I247" s="173">
        <f>CORREL(D247:D748,H247:H748)</f>
        <v/>
      </c>
      <c r="J247" s="172">
        <f>CORREL($D247:$D496,$H247:$H496)</f>
        <v/>
      </c>
      <c r="K247" s="172">
        <f>CORREL(D247:D336,H247:H336)</f>
        <v/>
      </c>
      <c r="L247" s="172">
        <f>CORREL(D247:D277,H247:H277)</f>
        <v/>
      </c>
    </row>
    <row r="248" ht="15.75" customHeight="1">
      <c r="A248" s="177">
        <f>B248=F248</f>
        <v/>
      </c>
      <c r="B248" s="176" t="n">
        <v>44011</v>
      </c>
      <c r="C248" s="407" t="n">
        <v>248.559998</v>
      </c>
      <c r="D248" s="178">
        <f>C248/C249-1</f>
        <v/>
      </c>
      <c r="E248" s="174" t="n"/>
      <c r="F248" s="176" t="n">
        <v>44011</v>
      </c>
      <c r="G248" s="407" t="n">
        <v>35.27</v>
      </c>
      <c r="H248" s="178">
        <f>G248/G249-1</f>
        <v/>
      </c>
      <c r="I248" s="173">
        <f>CORREL(D248:D749,H248:H749)</f>
        <v/>
      </c>
      <c r="J248" s="172">
        <f>CORREL($D248:$D497,$H248:$H497)</f>
        <v/>
      </c>
      <c r="K248" s="172">
        <f>CORREL(D248:D337,H248:H337)</f>
        <v/>
      </c>
      <c r="L248" s="172">
        <f>CORREL(D248:D278,H248:H278)</f>
        <v/>
      </c>
    </row>
    <row r="249" ht="15.75" customHeight="1">
      <c r="A249" s="177">
        <f>B249=F249</f>
        <v/>
      </c>
      <c r="B249" s="176" t="n">
        <v>44008</v>
      </c>
      <c r="C249" s="407" t="n">
        <v>256.799988</v>
      </c>
      <c r="D249" s="178">
        <f>C249/C250-1</f>
        <v/>
      </c>
      <c r="E249" s="174" t="n"/>
      <c r="F249" s="176" t="n">
        <v>44008</v>
      </c>
      <c r="G249" s="407" t="n">
        <v>32.889999</v>
      </c>
      <c r="H249" s="178">
        <f>G249/G250-1</f>
        <v/>
      </c>
      <c r="I249" s="173">
        <f>CORREL(D249:D750,H249:H750)</f>
        <v/>
      </c>
      <c r="J249" s="172">
        <f>CORREL($D249:$D498,$H249:$H498)</f>
        <v/>
      </c>
      <c r="K249" s="172">
        <f>CORREL(D249:D338,H249:H338)</f>
        <v/>
      </c>
      <c r="L249" s="172">
        <f>CORREL(D249:D279,H249:H279)</f>
        <v/>
      </c>
    </row>
    <row r="250" ht="15.75" customHeight="1">
      <c r="A250" s="177">
        <f>B250=F250</f>
        <v/>
      </c>
      <c r="B250" s="176" t="n">
        <v>44007</v>
      </c>
      <c r="C250" s="407" t="n">
        <v>259.51001</v>
      </c>
      <c r="D250" s="178">
        <f>C250/C251-1</f>
        <v/>
      </c>
      <c r="E250" s="174" t="n"/>
      <c r="F250" s="176" t="n">
        <v>44007</v>
      </c>
      <c r="G250" s="407" t="n">
        <v>34.689999</v>
      </c>
      <c r="H250" s="178">
        <f>G250/G251-1</f>
        <v/>
      </c>
      <c r="I250" s="173">
        <f>CORREL(D250:D751,H250:H751)</f>
        <v/>
      </c>
      <c r="J250" s="172">
        <f>CORREL($D250:$D499,$H250:$H499)</f>
        <v/>
      </c>
      <c r="K250" s="172">
        <f>CORREL(D250:D339,H250:H339)</f>
        <v/>
      </c>
      <c r="L250" s="172">
        <f>CORREL(D250:D280,H250:H280)</f>
        <v/>
      </c>
    </row>
    <row r="251" ht="15.75" customHeight="1">
      <c r="A251" s="177">
        <f>B251=F251</f>
        <v/>
      </c>
      <c r="B251" s="176" t="n">
        <v>44006</v>
      </c>
      <c r="C251" s="407" t="n">
        <v>255.899994</v>
      </c>
      <c r="D251" s="178">
        <f>C251/C252-1</f>
        <v/>
      </c>
      <c r="E251" s="174" t="n"/>
      <c r="F251" s="176" t="n">
        <v>44006</v>
      </c>
      <c r="G251" s="407" t="n">
        <v>33.07</v>
      </c>
      <c r="H251" s="178">
        <f>G251/G252-1</f>
        <v/>
      </c>
      <c r="I251" s="173">
        <f>CORREL(D251:D752,H251:H752)</f>
        <v/>
      </c>
      <c r="J251" s="172">
        <f>CORREL($D251:$D500,$H251:$H500)</f>
        <v/>
      </c>
      <c r="K251" s="172">
        <f>CORREL(D251:D340,H251:H340)</f>
        <v/>
      </c>
      <c r="L251" s="172">
        <f>CORREL(D251:D281,H251:H281)</f>
        <v/>
      </c>
    </row>
    <row r="252" ht="15.75" customHeight="1">
      <c r="A252" s="177">
        <f>B252=F252</f>
        <v/>
      </c>
      <c r="B252" s="176" t="n">
        <v>44005</v>
      </c>
      <c r="C252" s="407" t="n">
        <v>252.809998</v>
      </c>
      <c r="D252" s="178">
        <f>C252/C253-1</f>
        <v/>
      </c>
      <c r="E252" s="174" t="n"/>
      <c r="F252" s="176" t="n">
        <v>44005</v>
      </c>
      <c r="G252" s="407" t="n">
        <v>36.080002</v>
      </c>
      <c r="H252" s="178">
        <f>G252/G253-1</f>
        <v/>
      </c>
      <c r="I252" s="173">
        <f>CORREL(D252:D753,H252:H753)</f>
        <v/>
      </c>
      <c r="J252" s="172">
        <f>CORREL($D252:$D501,$H252:$H501)</f>
        <v/>
      </c>
      <c r="K252" s="172">
        <f>CORREL(D252:D341,H252:H341)</f>
        <v/>
      </c>
      <c r="L252" s="172">
        <f>CORREL(D252:D282,H252:H282)</f>
        <v/>
      </c>
    </row>
    <row r="253" ht="15.75" customHeight="1">
      <c r="A253" s="177">
        <f>B253=F253</f>
        <v/>
      </c>
      <c r="B253" s="176" t="n">
        <v>44004</v>
      </c>
      <c r="C253" s="407" t="n">
        <v>251.270004</v>
      </c>
      <c r="D253" s="178">
        <f>C253/C254-1</f>
        <v/>
      </c>
      <c r="E253" s="174" t="n"/>
      <c r="F253" s="176" t="n">
        <v>44004</v>
      </c>
      <c r="G253" s="407" t="n">
        <v>36.540001</v>
      </c>
      <c r="H253" s="178">
        <f>G253/G254-1</f>
        <v/>
      </c>
      <c r="I253" s="173">
        <f>CORREL(D253:D754,H253:H754)</f>
        <v/>
      </c>
      <c r="J253" s="172">
        <f>CORREL($D253:$D502,$H253:$H502)</f>
        <v/>
      </c>
      <c r="K253" s="172">
        <f>CORREL(D253:D342,H253:H342)</f>
        <v/>
      </c>
      <c r="L253" s="172">
        <f>CORREL(D253:D283,H253:H283)</f>
        <v/>
      </c>
    </row>
    <row r="254" ht="15.75" customHeight="1">
      <c r="A254" s="177">
        <f>B254=F254</f>
        <v/>
      </c>
      <c r="B254" s="176" t="n">
        <v>44001</v>
      </c>
      <c r="C254" s="407" t="n">
        <v>243.479996</v>
      </c>
      <c r="D254" s="178">
        <f>C254/C255-1</f>
        <v/>
      </c>
      <c r="E254" s="174" t="n"/>
      <c r="F254" s="176" t="n">
        <v>44001</v>
      </c>
      <c r="G254" s="407" t="n">
        <v>36.84</v>
      </c>
      <c r="H254" s="178">
        <f>G254/G255-1</f>
        <v/>
      </c>
      <c r="I254" s="173">
        <f>CORREL(D254:D755,H254:H755)</f>
        <v/>
      </c>
      <c r="J254" s="172">
        <f>CORREL($D254:$D503,$H254:$H503)</f>
        <v/>
      </c>
      <c r="K254" s="172">
        <f>CORREL(D254:D343,H254:H343)</f>
        <v/>
      </c>
      <c r="L254" s="172">
        <f>CORREL(D254:D284,H254:H284)</f>
        <v/>
      </c>
    </row>
    <row r="255" ht="15.75" customHeight="1">
      <c r="A255" s="177">
        <f>B255=F255</f>
        <v/>
      </c>
      <c r="B255" s="176" t="n">
        <v>44000</v>
      </c>
      <c r="C255" s="407" t="n">
        <v>241.570007</v>
      </c>
      <c r="D255" s="178">
        <f>C255/C256-1</f>
        <v/>
      </c>
      <c r="E255" s="174" t="n"/>
      <c r="F255" s="176" t="n">
        <v>44000</v>
      </c>
      <c r="G255" s="407" t="n">
        <v>39.34</v>
      </c>
      <c r="H255" s="178">
        <f>G255/G256-1</f>
        <v/>
      </c>
      <c r="I255" s="173">
        <f>CORREL(D255:D756,H255:H756)</f>
        <v/>
      </c>
      <c r="J255" s="172" t="n"/>
      <c r="K255" s="172">
        <f>CORREL(D255:D344,H255:H344)</f>
        <v/>
      </c>
      <c r="L255" s="172">
        <f>CORREL(D255:D285,H255:H285)</f>
        <v/>
      </c>
    </row>
    <row r="256" ht="15.75" customHeight="1">
      <c r="A256" s="177">
        <f>B256=F256</f>
        <v/>
      </c>
      <c r="B256" s="176" t="n">
        <v>43999</v>
      </c>
      <c r="C256" s="407" t="n">
        <v>236.759995</v>
      </c>
      <c r="D256" s="178">
        <f>C256/C257-1</f>
        <v/>
      </c>
      <c r="E256" s="174" t="n"/>
      <c r="F256" s="176" t="n">
        <v>43999</v>
      </c>
      <c r="G256" s="407" t="n">
        <v>39.25</v>
      </c>
      <c r="H256" s="178">
        <f>G256/G257-1</f>
        <v/>
      </c>
      <c r="I256" s="173">
        <f>CORREL(D256:D757,H256:H757)</f>
        <v/>
      </c>
      <c r="J256" s="172" t="n"/>
      <c r="K256" s="172">
        <f>CORREL(D256:D345,H256:H345)</f>
        <v/>
      </c>
      <c r="L256" s="172">
        <f>CORREL(D256:D286,H256:H286)</f>
        <v/>
      </c>
    </row>
    <row r="257" ht="15.75" customHeight="1">
      <c r="A257" s="177">
        <f>B257=F257</f>
        <v/>
      </c>
      <c r="B257" s="176" t="n">
        <v>43998</v>
      </c>
      <c r="C257" s="407" t="n">
        <v>242.559998</v>
      </c>
      <c r="D257" s="178">
        <f>C257/C258-1</f>
        <v/>
      </c>
      <c r="E257" s="174" t="n"/>
      <c r="F257" s="176" t="n">
        <v>43998</v>
      </c>
      <c r="G257" s="407" t="n">
        <v>40.209999</v>
      </c>
      <c r="H257" s="178">
        <f>G257/G258-1</f>
        <v/>
      </c>
      <c r="I257" s="173">
        <f>CORREL(D257:D758,H257:H758)</f>
        <v/>
      </c>
      <c r="J257" s="172" t="n"/>
      <c r="K257" s="172">
        <f>CORREL(D257:D346,H257:H346)</f>
        <v/>
      </c>
      <c r="L257" s="172">
        <f>CORREL(D257:D287,H257:H287)</f>
        <v/>
      </c>
    </row>
    <row r="258" ht="15.75" customHeight="1">
      <c r="A258" s="177">
        <f>B258=F258</f>
        <v/>
      </c>
      <c r="B258" s="176" t="n">
        <v>43997</v>
      </c>
      <c r="C258" s="407" t="n">
        <v>239.020004</v>
      </c>
      <c r="D258" s="178">
        <f>C258/C259-1</f>
        <v/>
      </c>
      <c r="E258" s="174" t="n"/>
      <c r="F258" s="176" t="n">
        <v>43997</v>
      </c>
      <c r="G258" s="407" t="n">
        <v>39</v>
      </c>
      <c r="H258" s="178">
        <f>G258/G259-1</f>
        <v/>
      </c>
      <c r="I258" s="173">
        <f>CORREL(D258:D759,H258:H759)</f>
        <v/>
      </c>
      <c r="J258" s="172" t="n"/>
      <c r="K258" s="172">
        <f>CORREL(D258:D347,H258:H347)</f>
        <v/>
      </c>
      <c r="L258" s="172">
        <f>CORREL(D258:D288,H258:H288)</f>
        <v/>
      </c>
    </row>
    <row r="259" ht="15.75" customHeight="1">
      <c r="A259" s="177">
        <f>B259=F259</f>
        <v/>
      </c>
      <c r="B259" s="176" t="n">
        <v>43994</v>
      </c>
      <c r="C259" s="407" t="n">
        <v>219.520004</v>
      </c>
      <c r="D259" s="178">
        <f>C259/C260-1</f>
        <v/>
      </c>
      <c r="E259" s="174" t="n"/>
      <c r="F259" s="176" t="n">
        <v>43994</v>
      </c>
      <c r="G259" s="407" t="n">
        <v>39.66</v>
      </c>
      <c r="H259" s="178">
        <f>G259/G260-1</f>
        <v/>
      </c>
      <c r="I259" s="173">
        <f>CORREL(D259:D760,H259:H760)</f>
        <v/>
      </c>
      <c r="J259" s="172" t="n"/>
      <c r="K259" s="172">
        <f>CORREL(D259:D348,H259:H348)</f>
        <v/>
      </c>
      <c r="L259" s="172">
        <f>CORREL(D259:D289,H259:H289)</f>
        <v/>
      </c>
    </row>
    <row r="260" ht="15.75" customHeight="1">
      <c r="A260" s="177">
        <f>B260=F260</f>
        <v/>
      </c>
      <c r="B260" s="176" t="n">
        <v>43993</v>
      </c>
      <c r="C260" s="407" t="n">
        <v>222.070007</v>
      </c>
      <c r="D260" s="178">
        <f>C260/C261-1</f>
        <v/>
      </c>
      <c r="E260" s="174" t="n"/>
      <c r="F260" s="176" t="n">
        <v>43993</v>
      </c>
      <c r="G260" s="407" t="n">
        <v>33.32</v>
      </c>
      <c r="H260" s="178">
        <f>G260/G261-1</f>
        <v/>
      </c>
      <c r="I260" s="173">
        <f>CORREL(D260:D761,H260:H761)</f>
        <v/>
      </c>
      <c r="J260" s="172" t="n"/>
      <c r="K260" s="172">
        <f>CORREL(D260:D349,H260:H349)</f>
        <v/>
      </c>
      <c r="L260" s="172">
        <f>CORREL(D260:D290,H260:H290)</f>
        <v/>
      </c>
    </row>
    <row r="261" ht="15.75" customHeight="1">
      <c r="A261" s="177">
        <f>B261=F261</f>
        <v/>
      </c>
      <c r="B261" s="176" t="n">
        <v>43992</v>
      </c>
      <c r="C261" s="407" t="n">
        <v>221.020004</v>
      </c>
      <c r="D261" s="178">
        <f>C261/C262-1</f>
        <v/>
      </c>
      <c r="E261" s="174" t="n"/>
      <c r="F261" s="176" t="n">
        <v>43992</v>
      </c>
      <c r="G261" s="407" t="n">
        <v>39.720001</v>
      </c>
      <c r="H261" s="178">
        <f>G261/G262-1</f>
        <v/>
      </c>
      <c r="I261" s="173">
        <f>CORREL(D261:D762,H261:H762)</f>
        <v/>
      </c>
      <c r="J261" s="172" t="n"/>
      <c r="K261" s="172">
        <f>CORREL(D261:D350,H261:H350)</f>
        <v/>
      </c>
      <c r="L261" s="172">
        <f>CORREL(D261:D291,H261:H291)</f>
        <v/>
      </c>
    </row>
    <row r="262" ht="15.75" customHeight="1">
      <c r="A262" s="177">
        <f>B262=F262</f>
        <v/>
      </c>
      <c r="B262" s="176" t="n">
        <v>43991</v>
      </c>
      <c r="C262" s="407" t="n">
        <v>205.429993</v>
      </c>
      <c r="D262" s="178">
        <f>C262/C263-1</f>
        <v/>
      </c>
      <c r="E262" s="174" t="n"/>
      <c r="F262" s="176" t="n">
        <v>43991</v>
      </c>
      <c r="G262" s="407" t="n">
        <v>44.639999</v>
      </c>
      <c r="H262" s="178">
        <f>G262/G263-1</f>
        <v/>
      </c>
      <c r="I262" s="173">
        <f>CORREL(D262:D763,H262:H763)</f>
        <v/>
      </c>
      <c r="J262" s="172" t="n"/>
      <c r="K262" s="172">
        <f>CORREL(D262:D351,H262:H351)</f>
        <v/>
      </c>
      <c r="L262" s="172">
        <f>CORREL(D262:D292,H262:H292)</f>
        <v/>
      </c>
    </row>
    <row r="263" ht="15.75" customHeight="1">
      <c r="A263" s="177">
        <f>B263=F263</f>
        <v/>
      </c>
      <c r="B263" s="176" t="n">
        <v>43990</v>
      </c>
      <c r="C263" s="407" t="n">
        <v>209.830002</v>
      </c>
      <c r="D263" s="178">
        <f>C263/C264-1</f>
        <v/>
      </c>
      <c r="E263" s="174" t="n"/>
      <c r="F263" s="176" t="n">
        <v>43990</v>
      </c>
      <c r="G263" s="407" t="n">
        <v>48.689999</v>
      </c>
      <c r="H263" s="178">
        <f>G263/G264-1</f>
        <v/>
      </c>
      <c r="I263" s="173">
        <f>CORREL(D263:D764,H263:H764)</f>
        <v/>
      </c>
      <c r="J263" s="172" t="n"/>
      <c r="K263" s="172">
        <f>CORREL(D263:D352,H263:H352)</f>
        <v/>
      </c>
      <c r="L263" s="172">
        <f>CORREL(D263:D293,H263:H293)</f>
        <v/>
      </c>
    </row>
    <row r="264" ht="15.75" customHeight="1">
      <c r="A264" s="177">
        <f>B264=F264</f>
        <v/>
      </c>
      <c r="B264" s="176" t="n">
        <v>43987</v>
      </c>
      <c r="C264" s="407" t="n">
        <v>207.600006</v>
      </c>
      <c r="D264" s="178">
        <f>C264/C265-1</f>
        <v/>
      </c>
      <c r="E264" s="174" t="n"/>
      <c r="F264" s="176" t="n">
        <v>43987</v>
      </c>
      <c r="G264" s="407" t="n">
        <v>42.41</v>
      </c>
      <c r="H264" s="178">
        <f>G264/G265-1</f>
        <v/>
      </c>
      <c r="I264" s="173">
        <f>CORREL(D264:D765,H264:H765)</f>
        <v/>
      </c>
      <c r="J264" s="172" t="n"/>
      <c r="K264" s="172">
        <f>CORREL(D264:D353,H264:H353)</f>
        <v/>
      </c>
      <c r="L264" s="172">
        <f>CORREL(D264:D294,H264:H294)</f>
        <v/>
      </c>
    </row>
    <row r="265" ht="15.75" customHeight="1">
      <c r="A265" s="177">
        <f>B265=F265</f>
        <v/>
      </c>
      <c r="B265" s="176" t="n">
        <v>43986</v>
      </c>
      <c r="C265" s="407" t="n">
        <v>210.350006</v>
      </c>
      <c r="D265" s="178">
        <f>C265/C266-1</f>
        <v/>
      </c>
      <c r="E265" s="174" t="n"/>
      <c r="F265" s="176" t="n">
        <v>43986</v>
      </c>
      <c r="G265" s="407" t="n">
        <v>39.099998</v>
      </c>
      <c r="H265" s="178">
        <f>G265/G266-1</f>
        <v/>
      </c>
      <c r="I265" s="173">
        <f>CORREL(D265:D766,H265:H766)</f>
        <v/>
      </c>
      <c r="J265" s="172" t="n"/>
      <c r="K265" s="172">
        <f>CORREL(D265:D354,H265:H354)</f>
        <v/>
      </c>
      <c r="L265" s="172">
        <f>CORREL(D265:D295,H265:H295)</f>
        <v/>
      </c>
    </row>
    <row r="266" ht="15.75" customHeight="1">
      <c r="A266" s="177">
        <f>B266=F266</f>
        <v/>
      </c>
      <c r="B266" s="176" t="n">
        <v>43985</v>
      </c>
      <c r="C266" s="407" t="n">
        <v>223.869995</v>
      </c>
      <c r="D266" s="178">
        <f>C266/C267-1</f>
        <v/>
      </c>
      <c r="E266" s="174" t="n"/>
      <c r="F266" s="176" t="n">
        <v>43985</v>
      </c>
      <c r="G266" s="407" t="n">
        <v>33.650002</v>
      </c>
      <c r="H266" s="178">
        <f>G266/G267-1</f>
        <v/>
      </c>
      <c r="I266" s="173">
        <f>CORREL(D266:D767,H266:H767)</f>
        <v/>
      </c>
      <c r="J266" s="172" t="n"/>
      <c r="K266" s="172">
        <f>CORREL(D266:D355,H266:H355)</f>
        <v/>
      </c>
      <c r="L266" s="172">
        <f>CORREL(D266:D296,H266:H296)</f>
        <v/>
      </c>
    </row>
    <row r="267" ht="15.75" customHeight="1">
      <c r="A267" s="177">
        <f>B267=F267</f>
        <v/>
      </c>
      <c r="B267" s="176" t="n">
        <v>43984</v>
      </c>
      <c r="C267" s="407" t="n">
        <v>208.080002</v>
      </c>
      <c r="D267" s="178">
        <f>C267/C268-1</f>
        <v/>
      </c>
      <c r="E267" s="174" t="n"/>
      <c r="F267" s="176" t="n">
        <v>43984</v>
      </c>
      <c r="G267" s="407" t="n">
        <v>29.91</v>
      </c>
      <c r="H267" s="178">
        <f>G267/G268-1</f>
        <v/>
      </c>
      <c r="I267" s="173">
        <f>CORREL(D267:D768,H267:H768)</f>
        <v/>
      </c>
      <c r="J267" s="172" t="n"/>
      <c r="K267" s="172">
        <f>CORREL(D267:D356,H267:H356)</f>
        <v/>
      </c>
      <c r="L267" s="172">
        <f>CORREL(D267:D297,H267:H297)</f>
        <v/>
      </c>
    </row>
    <row r="268" ht="15.75" customHeight="1">
      <c r="A268" s="177">
        <f>B268=F268</f>
        <v/>
      </c>
      <c r="B268" s="176" t="n">
        <v>43983</v>
      </c>
      <c r="C268" s="407" t="n">
        <v>204.149994</v>
      </c>
      <c r="D268" s="178">
        <f>C268/C269-1</f>
        <v/>
      </c>
      <c r="E268" s="174" t="n"/>
      <c r="F268" s="176" t="n">
        <v>43983</v>
      </c>
      <c r="G268" s="407" t="n">
        <v>29.459999</v>
      </c>
      <c r="H268" s="178">
        <f>G268/G269-1</f>
        <v/>
      </c>
      <c r="I268" s="173">
        <f>CORREL(D268:D769,H268:H769)</f>
        <v/>
      </c>
      <c r="J268" s="172" t="n"/>
      <c r="K268" s="172">
        <f>CORREL(D268:D357,H268:H357)</f>
        <v/>
      </c>
      <c r="L268" s="172">
        <f>CORREL(D268:D298,H268:H298)</f>
        <v/>
      </c>
    </row>
    <row r="269" ht="15.75" customHeight="1">
      <c r="A269" s="177">
        <f>B269=F269</f>
        <v/>
      </c>
      <c r="B269" s="176" t="n">
        <v>43980</v>
      </c>
      <c r="C269" s="407" t="n">
        <v>179.479996</v>
      </c>
      <c r="D269" s="178">
        <f>C269/C270-1</f>
        <v/>
      </c>
      <c r="E269" s="174" t="n"/>
      <c r="F269" s="176" t="n">
        <v>43980</v>
      </c>
      <c r="G269" s="407" t="n">
        <v>28.040001</v>
      </c>
      <c r="H269" s="178">
        <f>G269/G270-1</f>
        <v/>
      </c>
      <c r="I269" s="173">
        <f>CORREL(D269:D770,H269:H770)</f>
        <v/>
      </c>
      <c r="J269" s="172" t="n"/>
      <c r="K269" s="172">
        <f>CORREL(D269:D358,H269:H358)</f>
        <v/>
      </c>
      <c r="L269" s="172">
        <f>CORREL(D269:D299,H269:H299)</f>
        <v/>
      </c>
    </row>
    <row r="270" ht="15.75" customHeight="1">
      <c r="A270" s="177">
        <f>B270=F270</f>
        <v/>
      </c>
      <c r="B270" s="176" t="n">
        <v>43979</v>
      </c>
      <c r="C270" s="407" t="n">
        <v>163.550003</v>
      </c>
      <c r="D270" s="178">
        <f>C270/C271-1</f>
        <v/>
      </c>
      <c r="E270" s="174" t="n"/>
      <c r="F270" s="176" t="n">
        <v>43979</v>
      </c>
      <c r="G270" s="407" t="n">
        <v>28.889999</v>
      </c>
      <c r="H270" s="178">
        <f>G270/G271-1</f>
        <v/>
      </c>
      <c r="I270" s="173">
        <f>CORREL(D270:D771,H270:H771)</f>
        <v/>
      </c>
      <c r="J270" s="172" t="n"/>
      <c r="K270" s="172">
        <f>CORREL(D270:D359,H270:H359)</f>
        <v/>
      </c>
      <c r="L270" s="172">
        <f>CORREL(D270:D300,H270:H300)</f>
        <v/>
      </c>
    </row>
    <row r="271" ht="15.75" customHeight="1">
      <c r="A271" s="177">
        <f>B271=F271</f>
        <v/>
      </c>
      <c r="B271" s="176" t="n">
        <v>43978</v>
      </c>
      <c r="C271" s="407" t="n">
        <v>161.970001</v>
      </c>
      <c r="D271" s="178">
        <f>C271/C272-1</f>
        <v/>
      </c>
      <c r="E271" s="174" t="n"/>
      <c r="F271" s="176" t="n">
        <v>43978</v>
      </c>
      <c r="G271" s="407" t="n">
        <v>30.690001</v>
      </c>
      <c r="H271" s="178">
        <f>G271/G272-1</f>
        <v/>
      </c>
      <c r="I271" s="173">
        <f>CORREL(D271:D772,H271:H772)</f>
        <v/>
      </c>
      <c r="J271" s="172" t="n"/>
      <c r="K271" s="172">
        <f>CORREL(D271:D360,H271:H360)</f>
        <v/>
      </c>
      <c r="L271" s="172">
        <f>CORREL(D271:D301,H271:H301)</f>
        <v/>
      </c>
    </row>
    <row r="272" ht="15.75" customHeight="1">
      <c r="A272" s="177">
        <f>B272=F272</f>
        <v/>
      </c>
      <c r="B272" s="176" t="n">
        <v>43977</v>
      </c>
      <c r="C272" s="407" t="n">
        <v>164</v>
      </c>
      <c r="D272" s="178">
        <f>C272/C273-1</f>
        <v/>
      </c>
      <c r="E272" s="174" t="n"/>
      <c r="F272" s="176" t="n">
        <v>43977</v>
      </c>
      <c r="G272" s="407" t="n">
        <v>29.540001</v>
      </c>
      <c r="H272" s="178">
        <f>G272/G273-1</f>
        <v/>
      </c>
      <c r="I272" s="173">
        <f>CORREL(D272:D773,H272:H773)</f>
        <v/>
      </c>
      <c r="J272" s="172" t="n"/>
      <c r="K272" s="172">
        <f>CORREL(D272:D361,H272:H361)</f>
        <v/>
      </c>
      <c r="L272" s="172">
        <f>CORREL(D272:D302,H272:H302)</f>
        <v/>
      </c>
    </row>
    <row r="273" ht="15.75" customHeight="1">
      <c r="A273" s="177">
        <f>B273=F273</f>
        <v/>
      </c>
      <c r="B273" s="176" t="n">
        <v>43973</v>
      </c>
      <c r="C273" s="407" t="n">
        <v>171.059998</v>
      </c>
      <c r="D273" s="178">
        <f>C273/C274-1</f>
        <v/>
      </c>
      <c r="E273" s="174" t="n"/>
      <c r="F273" s="176" t="n">
        <v>43973</v>
      </c>
      <c r="G273" s="407" t="n">
        <v>25.4</v>
      </c>
      <c r="H273" s="178">
        <f>G273/G274-1</f>
        <v/>
      </c>
      <c r="I273" s="173">
        <f>CORREL(D273:D774,H273:H774)</f>
        <v/>
      </c>
      <c r="J273" s="172" t="n"/>
      <c r="K273" s="172">
        <f>CORREL(D273:D362,H273:H362)</f>
        <v/>
      </c>
      <c r="L273" s="172">
        <f>CORREL(D273:D303,H273:H303)</f>
        <v/>
      </c>
    </row>
    <row r="274" ht="15.75" customHeight="1">
      <c r="A274" s="177">
        <f>B274=F274</f>
        <v/>
      </c>
      <c r="B274" s="176" t="n">
        <v>43972</v>
      </c>
      <c r="C274" s="407" t="n">
        <v>172.029999</v>
      </c>
      <c r="D274" s="178">
        <f>C274/C275-1</f>
        <v/>
      </c>
      <c r="E274" s="174" t="n"/>
      <c r="F274" s="176" t="n">
        <v>43972</v>
      </c>
      <c r="G274" s="407" t="n">
        <v>25.84</v>
      </c>
      <c r="H274" s="178">
        <f>G274/G275-1</f>
        <v/>
      </c>
      <c r="I274" s="173">
        <f>CORREL(D274:D775,H274:H775)</f>
        <v/>
      </c>
      <c r="J274" s="172" t="n"/>
      <c r="K274" s="172">
        <f>CORREL(D274:D363,H274:H363)</f>
        <v/>
      </c>
      <c r="L274" s="172">
        <f>CORREL(D274:D304,H274:H304)</f>
        <v/>
      </c>
    </row>
    <row r="275" ht="15.75" customHeight="1">
      <c r="A275" s="177">
        <f>B275=F275</f>
        <v/>
      </c>
      <c r="B275" s="176" t="n">
        <v>43971</v>
      </c>
      <c r="C275" s="407" t="n">
        <v>175.479996</v>
      </c>
      <c r="D275" s="178">
        <f>C275/C276-1</f>
        <v/>
      </c>
      <c r="E275" s="174" t="n"/>
      <c r="F275" s="176" t="n">
        <v>43971</v>
      </c>
      <c r="G275" s="407" t="n">
        <v>24.91</v>
      </c>
      <c r="H275" s="178">
        <f>G275/G276-1</f>
        <v/>
      </c>
      <c r="I275" s="173">
        <f>CORREL(D275:D776,H275:H776)</f>
        <v/>
      </c>
      <c r="J275" s="172" t="n"/>
      <c r="K275" s="172">
        <f>CORREL(D275:D364,H275:H364)</f>
        <v/>
      </c>
      <c r="L275" s="172">
        <f>CORREL(D275:D305,H275:H305)</f>
        <v/>
      </c>
    </row>
    <row r="276" ht="15.75" customHeight="1">
      <c r="A276" s="177">
        <f>B276=F276</f>
        <v/>
      </c>
      <c r="B276" s="176" t="n">
        <v>43970</v>
      </c>
      <c r="C276" s="407" t="n">
        <v>173.679993</v>
      </c>
      <c r="D276" s="178">
        <f>C276/C277-1</f>
        <v/>
      </c>
      <c r="E276" s="174" t="n"/>
      <c r="F276" s="176" t="n">
        <v>43970</v>
      </c>
      <c r="G276" s="407" t="n">
        <v>23.68</v>
      </c>
      <c r="H276" s="178">
        <f>G276/G277-1</f>
        <v/>
      </c>
      <c r="I276" s="173">
        <f>CORREL(D276:D777,H276:H777)</f>
        <v/>
      </c>
      <c r="J276" s="172" t="n"/>
      <c r="K276" s="172">
        <f>CORREL(D276:D365,H276:H365)</f>
        <v/>
      </c>
      <c r="L276" s="172">
        <f>CORREL(D276:D306,H276:H306)</f>
        <v/>
      </c>
    </row>
    <row r="277" ht="15.75" customHeight="1">
      <c r="A277" s="177">
        <f>B277=F277</f>
        <v/>
      </c>
      <c r="B277" s="176" t="n">
        <v>43969</v>
      </c>
      <c r="C277" s="407" t="n">
        <v>164.690002</v>
      </c>
      <c r="D277" s="178">
        <f>C277/C278-1</f>
        <v/>
      </c>
      <c r="E277" s="174" t="n"/>
      <c r="F277" s="176" t="n">
        <v>43969</v>
      </c>
      <c r="G277" s="407" t="n">
        <v>24.129999</v>
      </c>
      <c r="H277" s="178">
        <f>G277/G278-1</f>
        <v/>
      </c>
      <c r="I277" s="173">
        <f>CORREL(D277:D778,H277:H778)</f>
        <v/>
      </c>
      <c r="J277" s="172" t="n"/>
      <c r="K277" s="172">
        <f>CORREL(D277:D366,H277:H366)</f>
        <v/>
      </c>
      <c r="L277" s="172">
        <f>CORREL(D277:D307,H277:H307)</f>
        <v/>
      </c>
    </row>
    <row r="278" ht="15.75" customHeight="1">
      <c r="A278" s="177">
        <f>B278=F278</f>
        <v/>
      </c>
      <c r="B278" s="176" t="n">
        <v>43966</v>
      </c>
      <c r="C278" s="407" t="n">
        <v>174.830002</v>
      </c>
      <c r="D278" s="178">
        <f>C278/C279-1</f>
        <v/>
      </c>
      <c r="E278" s="174" t="n"/>
      <c r="F278" s="176" t="n">
        <v>43966</v>
      </c>
      <c r="G278" s="407" t="n">
        <v>19.92</v>
      </c>
      <c r="H278" s="178">
        <f>G278/G279-1</f>
        <v/>
      </c>
      <c r="I278" s="173">
        <f>CORREL(D278:D779,H278:H779)</f>
        <v/>
      </c>
      <c r="J278" s="172" t="n"/>
      <c r="K278" s="172">
        <f>CORREL(D278:D367,H278:H367)</f>
        <v/>
      </c>
      <c r="L278" s="172">
        <f>CORREL(D278:D308,H278:H308)</f>
        <v/>
      </c>
    </row>
    <row r="279" ht="15.75" customHeight="1">
      <c r="A279" s="177">
        <f>B279=F279</f>
        <v/>
      </c>
      <c r="B279" s="176" t="n">
        <v>43965</v>
      </c>
      <c r="C279" s="407" t="n">
        <v>167.910004</v>
      </c>
      <c r="D279" s="178">
        <f>C279/C280-1</f>
        <v/>
      </c>
      <c r="E279" s="174" t="n"/>
      <c r="F279" s="176" t="n">
        <v>43965</v>
      </c>
      <c r="G279" s="407" t="n">
        <v>20.299999</v>
      </c>
      <c r="H279" s="178">
        <f>G279/G280-1</f>
        <v/>
      </c>
      <c r="I279" s="173">
        <f>CORREL(D279:D780,H279:H780)</f>
        <v/>
      </c>
      <c r="J279" s="172" t="n"/>
      <c r="K279" s="172">
        <f>CORREL(D279:D368,H279:H368)</f>
        <v/>
      </c>
      <c r="L279" s="172">
        <f>CORREL(D279:D309,H279:H309)</f>
        <v/>
      </c>
    </row>
    <row r="280" ht="15.75" customHeight="1">
      <c r="A280" s="177">
        <f>B280=F280</f>
        <v/>
      </c>
      <c r="B280" s="176" t="n">
        <v>43964</v>
      </c>
      <c r="C280" s="407" t="n">
        <v>167.139999</v>
      </c>
      <c r="D280" s="178">
        <f>C280/C281-1</f>
        <v/>
      </c>
      <c r="E280" s="174" t="n"/>
      <c r="F280" s="176" t="n">
        <v>43964</v>
      </c>
      <c r="G280" s="407" t="n">
        <v>20.709999</v>
      </c>
      <c r="H280" s="178">
        <f>G280/G281-1</f>
        <v/>
      </c>
      <c r="I280" s="173">
        <f>CORREL(D280:D781,H280:H781)</f>
        <v/>
      </c>
      <c r="J280" s="172" t="n"/>
      <c r="K280" s="172">
        <f>CORREL(D280:D369,H280:H369)</f>
        <v/>
      </c>
      <c r="L280" s="172">
        <f>CORREL(D280:D310,H280:H310)</f>
        <v/>
      </c>
    </row>
    <row r="281" ht="15.75" customHeight="1">
      <c r="A281" s="177">
        <f>B281=F281</f>
        <v/>
      </c>
      <c r="B281" s="176" t="n">
        <v>43963</v>
      </c>
      <c r="C281" s="407" t="n">
        <v>161.039993</v>
      </c>
      <c r="D281" s="178">
        <f>C281/C282-1</f>
        <v/>
      </c>
      <c r="E281" s="174" t="n"/>
      <c r="F281" s="176" t="n">
        <v>43963</v>
      </c>
      <c r="G281" s="407" t="n">
        <v>22.76</v>
      </c>
      <c r="H281" s="178">
        <f>G281/G282-1</f>
        <v/>
      </c>
      <c r="I281" s="173">
        <f>CORREL(D281:D782,H281:H782)</f>
        <v/>
      </c>
      <c r="J281" s="172" t="n"/>
      <c r="K281" s="172">
        <f>CORREL(D281:D370,H281:H370)</f>
        <v/>
      </c>
      <c r="L281" s="172">
        <f>CORREL(D281:D311,H281:H311)</f>
        <v/>
      </c>
    </row>
    <row r="282" ht="15.75" customHeight="1">
      <c r="A282" s="177">
        <f>B282=F282</f>
        <v/>
      </c>
      <c r="B282" s="176" t="n">
        <v>43962</v>
      </c>
      <c r="C282" s="407" t="n">
        <v>166.479996</v>
      </c>
      <c r="D282" s="178">
        <f>C282/C283-1</f>
        <v/>
      </c>
      <c r="E282" s="174" t="n"/>
      <c r="F282" s="176" t="n">
        <v>43962</v>
      </c>
      <c r="G282" s="407" t="n">
        <v>23.969999</v>
      </c>
      <c r="H282" s="178">
        <f>G282/G283-1</f>
        <v/>
      </c>
      <c r="I282" s="173">
        <f>CORREL(D282:D783,H282:H783)</f>
        <v/>
      </c>
      <c r="J282" s="172" t="n"/>
      <c r="K282" s="172">
        <f>CORREL(D282:D371,H282:H371)</f>
        <v/>
      </c>
      <c r="L282" s="172">
        <f>CORREL(D282:D312,H282:H312)</f>
        <v/>
      </c>
    </row>
    <row r="283" ht="15.75" customHeight="1">
      <c r="A283" s="177">
        <f>B283=F283</f>
        <v/>
      </c>
      <c r="B283" s="176" t="n">
        <v>43959</v>
      </c>
      <c r="C283" s="407" t="n">
        <v>155.399994</v>
      </c>
      <c r="D283" s="178">
        <f>C283/C284-1</f>
        <v/>
      </c>
      <c r="E283" s="174" t="n"/>
      <c r="F283" s="176" t="n">
        <v>43959</v>
      </c>
      <c r="G283" s="407" t="n">
        <v>25.42</v>
      </c>
      <c r="H283" s="178">
        <f>G283/G284-1</f>
        <v/>
      </c>
      <c r="I283" s="173">
        <f>CORREL(D283:D784,H283:H784)</f>
        <v/>
      </c>
      <c r="J283" s="172" t="n"/>
      <c r="K283" s="172">
        <f>CORREL(D283:D372,H283:H372)</f>
        <v/>
      </c>
      <c r="L283" s="172">
        <f>CORREL(D283:D313,H283:H313)</f>
        <v/>
      </c>
    </row>
    <row r="284" ht="15.75" customHeight="1">
      <c r="A284" s="177">
        <f>B284=F284</f>
        <v/>
      </c>
      <c r="B284" s="176" t="n">
        <v>43958</v>
      </c>
      <c r="C284" s="407" t="n">
        <v>157.800003</v>
      </c>
      <c r="D284" s="178">
        <f>C284/C285-1</f>
        <v/>
      </c>
      <c r="E284" s="174" t="n"/>
      <c r="F284" s="176" t="n">
        <v>43958</v>
      </c>
      <c r="G284" s="407" t="n">
        <v>22.75</v>
      </c>
      <c r="H284" s="178">
        <f>G284/G285-1</f>
        <v/>
      </c>
      <c r="I284" s="173">
        <f>CORREL(D284:D785,H284:H785)</f>
        <v/>
      </c>
      <c r="J284" s="172" t="n"/>
      <c r="K284" s="172">
        <f>CORREL(D284:D373,H284:H373)</f>
        <v/>
      </c>
      <c r="L284" s="172">
        <f>CORREL(D284:D314,H284:H314)</f>
        <v/>
      </c>
    </row>
    <row r="285" ht="15.75" customHeight="1">
      <c r="A285" s="177">
        <f>B285=F285</f>
        <v/>
      </c>
      <c r="B285" s="176" t="n">
        <v>43957</v>
      </c>
      <c r="C285" s="407" t="n">
        <v>149.589996</v>
      </c>
      <c r="D285" s="178">
        <f>C285/C286-1</f>
        <v/>
      </c>
      <c r="E285" s="174" t="n"/>
      <c r="F285" s="176" t="n">
        <v>43957</v>
      </c>
      <c r="G285" s="407" t="n">
        <v>22.91</v>
      </c>
      <c r="H285" s="178">
        <f>G285/G286-1</f>
        <v/>
      </c>
      <c r="I285" s="173">
        <f>CORREL(D285:D786,H285:H786)</f>
        <v/>
      </c>
      <c r="J285" s="172" t="n"/>
      <c r="K285" s="172">
        <f>CORREL(D285:D374,H285:H374)</f>
        <v/>
      </c>
      <c r="L285" s="172">
        <f>CORREL(D285:D315,H285:H315)</f>
        <v/>
      </c>
    </row>
    <row r="286" ht="15.75" customHeight="1">
      <c r="A286" s="177">
        <f>B286=F286</f>
        <v/>
      </c>
      <c r="B286" s="176" t="n">
        <v>43956</v>
      </c>
      <c r="C286" s="407" t="n">
        <v>144.820007</v>
      </c>
      <c r="D286" s="178">
        <f>C286/C287-1</f>
        <v/>
      </c>
      <c r="E286" s="174" t="n"/>
      <c r="F286" s="176" t="n">
        <v>43956</v>
      </c>
      <c r="G286" s="407" t="n">
        <v>24.120001</v>
      </c>
      <c r="H286" s="178">
        <f>G286/G287-1</f>
        <v/>
      </c>
      <c r="I286" s="173">
        <f>CORREL(D286:D787,H286:H787)</f>
        <v/>
      </c>
      <c r="J286" s="172" t="n"/>
      <c r="K286" s="172">
        <f>CORREL(D286:D375,H286:H375)</f>
        <v/>
      </c>
      <c r="L286" s="172">
        <f>CORREL(D286:D316,H286:H316)</f>
        <v/>
      </c>
    </row>
    <row r="287" ht="15.75" customHeight="1">
      <c r="A287" s="177">
        <f>B287=F287</f>
        <v/>
      </c>
      <c r="B287" s="176" t="n">
        <v>43955</v>
      </c>
      <c r="C287" s="407" t="n">
        <v>143.440002</v>
      </c>
      <c r="D287" s="178">
        <f>C287/C288-1</f>
        <v/>
      </c>
      <c r="E287" s="174" t="n"/>
      <c r="F287" s="176" t="n">
        <v>43955</v>
      </c>
      <c r="G287" s="407" t="n">
        <v>25.26</v>
      </c>
      <c r="H287" s="178">
        <f>G287/G288-1</f>
        <v/>
      </c>
      <c r="I287" s="173">
        <f>CORREL(D287:D788,H287:H788)</f>
        <v/>
      </c>
      <c r="J287" s="172" t="n"/>
      <c r="K287" s="172">
        <f>CORREL(D287:D376,H287:H376)</f>
        <v/>
      </c>
      <c r="L287" s="172">
        <f>CORREL(D287:D317,H287:H317)</f>
        <v/>
      </c>
    </row>
    <row r="288" ht="15.75" customHeight="1">
      <c r="A288" s="177">
        <f>B288=F288</f>
        <v/>
      </c>
      <c r="B288" s="176" t="n">
        <v>43952</v>
      </c>
      <c r="C288" s="407" t="n">
        <v>138.559998</v>
      </c>
      <c r="D288" s="178">
        <f>C288/C289-1</f>
        <v/>
      </c>
      <c r="E288" s="174" t="n"/>
      <c r="F288" s="176" t="n">
        <v>43952</v>
      </c>
      <c r="G288" s="407" t="n">
        <v>26.620001</v>
      </c>
      <c r="H288" s="178">
        <f>G288/G289-1</f>
        <v/>
      </c>
      <c r="I288" s="173">
        <f>CORREL(D288:D789,H288:H789)</f>
        <v/>
      </c>
      <c r="J288" s="172" t="n"/>
      <c r="K288" s="172">
        <f>CORREL(D288:D377,H288:H377)</f>
        <v/>
      </c>
      <c r="L288" s="172">
        <f>CORREL(D288:D318,H288:H318)</f>
        <v/>
      </c>
    </row>
    <row r="289" ht="15.75" customHeight="1">
      <c r="A289" s="177">
        <f>B289=F289</f>
        <v/>
      </c>
      <c r="B289" s="176" t="n">
        <v>43951</v>
      </c>
      <c r="C289" s="407" t="n">
        <v>135.169998</v>
      </c>
      <c r="D289" s="178">
        <f>C289/C290-1</f>
        <v/>
      </c>
      <c r="E289" s="174" t="n"/>
      <c r="F289" s="176" t="n">
        <v>43951</v>
      </c>
      <c r="G289" s="407" t="n">
        <v>29.58</v>
      </c>
      <c r="H289" s="178">
        <f>G289/G290-1</f>
        <v/>
      </c>
      <c r="I289" s="173">
        <f>CORREL(D289:D790,H289:H790)</f>
        <v/>
      </c>
      <c r="J289" s="172" t="n"/>
      <c r="K289" s="172">
        <f>CORREL(D289:D378,H289:H378)</f>
        <v/>
      </c>
      <c r="L289" s="172">
        <f>CORREL(D289:D319,H289:H319)</f>
        <v/>
      </c>
    </row>
    <row r="290" ht="15.75" customHeight="1">
      <c r="A290" s="177">
        <f>B290=F290</f>
        <v/>
      </c>
      <c r="B290" s="176" t="n">
        <v>43950</v>
      </c>
      <c r="C290" s="407" t="n">
        <v>146.479996</v>
      </c>
      <c r="D290" s="178">
        <f>C290/C291-1</f>
        <v/>
      </c>
      <c r="E290" s="174" t="n"/>
      <c r="F290" s="176" t="n">
        <v>43950</v>
      </c>
      <c r="G290" s="407" t="n">
        <v>31.209999</v>
      </c>
      <c r="H290" s="178">
        <f>G290/G291-1</f>
        <v/>
      </c>
      <c r="I290" s="173">
        <f>CORREL(D290:D791,H290:H791)</f>
        <v/>
      </c>
      <c r="J290" s="172" t="n"/>
      <c r="K290" s="172">
        <f>CORREL(D290:D379,H290:H379)</f>
        <v/>
      </c>
      <c r="L290" s="172">
        <f>CORREL(D290:D320,H290:H320)</f>
        <v/>
      </c>
    </row>
    <row r="291" ht="15.75" customHeight="1">
      <c r="A291" s="177">
        <f>B291=F291</f>
        <v/>
      </c>
      <c r="B291" s="176" t="n">
        <v>43949</v>
      </c>
      <c r="C291" s="407" t="n">
        <v>156.720001</v>
      </c>
      <c r="D291" s="178">
        <f>C291/C292-1</f>
        <v/>
      </c>
      <c r="E291" s="174" t="n"/>
      <c r="F291" s="176" t="n">
        <v>43949</v>
      </c>
      <c r="G291" s="407" t="n">
        <v>27.84</v>
      </c>
      <c r="H291" s="178">
        <f>G291/G292-1</f>
        <v/>
      </c>
      <c r="I291" s="173">
        <f>CORREL(D291:D792,H291:H792)</f>
        <v/>
      </c>
      <c r="J291" s="172" t="n"/>
      <c r="K291" s="172">
        <f>CORREL(D291:D380,H291:H380)</f>
        <v/>
      </c>
      <c r="L291" s="172">
        <f>CORREL(D291:D321,H291:H321)</f>
        <v/>
      </c>
    </row>
    <row r="292" ht="15.75" customHeight="1">
      <c r="A292" s="177">
        <f>B292=F292</f>
        <v/>
      </c>
      <c r="B292" s="176" t="n">
        <v>43948</v>
      </c>
      <c r="C292" s="407" t="n">
        <v>164.600006</v>
      </c>
      <c r="D292" s="178">
        <f>C292/C293-1</f>
        <v/>
      </c>
      <c r="E292" s="174" t="n"/>
      <c r="F292" s="176" t="n">
        <v>43948</v>
      </c>
      <c r="G292" s="407" t="n">
        <v>25</v>
      </c>
      <c r="H292" s="178">
        <f>G292/G293-1</f>
        <v/>
      </c>
      <c r="I292" s="173">
        <f>CORREL(D292:D793,H292:H793)</f>
        <v/>
      </c>
      <c r="J292" s="172" t="n"/>
      <c r="K292" s="172">
        <f>CORREL(D292:D381,H292:H381)</f>
        <v/>
      </c>
      <c r="L292" s="172">
        <f>CORREL(D292:D322,H292:H322)</f>
        <v/>
      </c>
    </row>
    <row r="293" ht="15.75" customHeight="1">
      <c r="A293" s="177">
        <f>B293=F293</f>
        <v/>
      </c>
      <c r="B293" s="176" t="n">
        <v>43945</v>
      </c>
      <c r="C293" s="407" t="n">
        <v>158.800003</v>
      </c>
      <c r="D293" s="178">
        <f>C293/C294-1</f>
        <v/>
      </c>
      <c r="E293" s="174" t="n"/>
      <c r="F293" s="176" t="n">
        <v>43945</v>
      </c>
      <c r="G293" s="407" t="n">
        <v>25.559999</v>
      </c>
      <c r="H293" s="178">
        <f>G293/G294-1</f>
        <v/>
      </c>
      <c r="I293" s="173">
        <f>CORREL(D293:D794,H293:H794)</f>
        <v/>
      </c>
      <c r="J293" s="172" t="n"/>
      <c r="K293" s="172">
        <f>CORREL(D293:D382,H293:H382)</f>
        <v/>
      </c>
      <c r="L293" s="172">
        <f>CORREL(D293:D323,H293:H323)</f>
        <v/>
      </c>
    </row>
    <row r="294" ht="15.75" customHeight="1">
      <c r="A294" s="177">
        <f>B294=F294</f>
        <v/>
      </c>
      <c r="B294" s="176" t="n">
        <v>43944</v>
      </c>
      <c r="C294" s="407" t="n">
        <v>169.089996</v>
      </c>
      <c r="D294" s="178">
        <f>C294/C295-1</f>
        <v/>
      </c>
      <c r="E294" s="174" t="n"/>
      <c r="F294" s="176" t="n">
        <v>43944</v>
      </c>
      <c r="G294" s="407" t="n">
        <v>25.719999</v>
      </c>
      <c r="H294" s="178">
        <f>G294/G295-1</f>
        <v/>
      </c>
      <c r="I294" s="173">
        <f>CORREL(D294:D795,H294:H795)</f>
        <v/>
      </c>
      <c r="J294" s="172" t="n"/>
      <c r="K294" s="172">
        <f>CORREL(D294:D383,H294:H383)</f>
        <v/>
      </c>
      <c r="L294" s="172">
        <f>CORREL(D294:D324,H294:H324)</f>
        <v/>
      </c>
    </row>
    <row r="295" ht="15.75" customHeight="1">
      <c r="A295" s="177">
        <f>B295=F295</f>
        <v/>
      </c>
      <c r="B295" s="176" t="n">
        <v>43943</v>
      </c>
      <c r="C295" s="407" t="n">
        <v>150.25</v>
      </c>
      <c r="D295" s="178">
        <f>C295/C296-1</f>
        <v/>
      </c>
      <c r="E295" s="174" t="n"/>
      <c r="F295" s="176" t="n">
        <v>43943</v>
      </c>
      <c r="G295" s="407" t="n">
        <v>25.879999</v>
      </c>
      <c r="H295" s="178">
        <f>G295/G296-1</f>
        <v/>
      </c>
      <c r="I295" s="173">
        <f>CORREL(D295:D796,H295:H796)</f>
        <v/>
      </c>
      <c r="J295" s="172" t="n"/>
      <c r="K295" s="172">
        <f>CORREL(D295:D384,H295:H384)</f>
        <v/>
      </c>
      <c r="L295" s="172">
        <f>CORREL(D295:D325,H295:H325)</f>
        <v/>
      </c>
    </row>
    <row r="296" ht="15.75" customHeight="1">
      <c r="A296" s="177">
        <f>B296=F296</f>
        <v/>
      </c>
      <c r="B296" s="176" t="n">
        <v>43942</v>
      </c>
      <c r="C296" s="407" t="n">
        <v>143.270004</v>
      </c>
      <c r="D296" s="178">
        <f>C296/C297-1</f>
        <v/>
      </c>
      <c r="E296" s="174" t="n"/>
      <c r="F296" s="176" t="n">
        <v>43942</v>
      </c>
      <c r="G296" s="407" t="n">
        <v>27.879999</v>
      </c>
      <c r="H296" s="178">
        <f>G296/G297-1</f>
        <v/>
      </c>
      <c r="I296" s="173">
        <f>CORREL(D296:D797,H296:H797)</f>
        <v/>
      </c>
      <c r="J296" s="172" t="n"/>
      <c r="K296" s="172">
        <f>CORREL(D296:D385,H296:H385)</f>
        <v/>
      </c>
      <c r="L296" s="172">
        <f>CORREL(D296:D326,H296:H326)</f>
        <v/>
      </c>
    </row>
    <row r="297" ht="15.75" customHeight="1">
      <c r="A297" s="177">
        <f>B297=F297</f>
        <v/>
      </c>
      <c r="B297" s="176" t="n">
        <v>43941</v>
      </c>
      <c r="C297" s="407" t="n">
        <v>148.990005</v>
      </c>
      <c r="D297" s="178">
        <f>C297/C298-1</f>
        <v/>
      </c>
      <c r="E297" s="174" t="n"/>
      <c r="F297" s="176" t="n">
        <v>43941</v>
      </c>
      <c r="G297" s="407" t="n">
        <v>27.790001</v>
      </c>
      <c r="H297" s="178">
        <f>G297/G298-1</f>
        <v/>
      </c>
      <c r="I297" s="173">
        <f>CORREL(D297:D798,H297:H798)</f>
        <v/>
      </c>
      <c r="J297" s="172" t="n"/>
      <c r="K297" s="172">
        <f>CORREL(D297:D386,H297:H386)</f>
        <v/>
      </c>
      <c r="L297" s="172">
        <f>CORREL(D297:D327,H297:H327)</f>
        <v/>
      </c>
    </row>
    <row r="298" ht="15.75" customHeight="1">
      <c r="A298" s="177">
        <f>B298=F298</f>
        <v/>
      </c>
      <c r="B298" s="176" t="n">
        <v>43938</v>
      </c>
      <c r="C298" s="407" t="n">
        <v>150.059998</v>
      </c>
      <c r="D298" s="178">
        <f>C298/C299-1</f>
        <v/>
      </c>
      <c r="E298" s="174" t="n"/>
      <c r="F298" s="176" t="n">
        <v>43938</v>
      </c>
      <c r="G298" s="407" t="n">
        <v>29.08</v>
      </c>
      <c r="H298" s="178">
        <f>G298/G299-1</f>
        <v/>
      </c>
      <c r="I298" s="173">
        <f>CORREL(D298:D799,H298:H799)</f>
        <v/>
      </c>
      <c r="J298" s="172" t="n"/>
      <c r="K298" s="172">
        <f>CORREL(D298:D387,H298:H387)</f>
        <v/>
      </c>
      <c r="L298" s="172">
        <f>CORREL(D298:D328,H298:H328)</f>
        <v/>
      </c>
    </row>
    <row r="299" ht="15.75" customHeight="1">
      <c r="A299" s="177">
        <f>B299=F299</f>
        <v/>
      </c>
      <c r="B299" s="176" t="n">
        <v>43937</v>
      </c>
      <c r="C299" s="407" t="n">
        <v>150.259995</v>
      </c>
      <c r="D299" s="178">
        <f>C299/C300-1</f>
        <v/>
      </c>
      <c r="E299" s="174" t="n"/>
      <c r="F299" s="176" t="n">
        <v>43937</v>
      </c>
      <c r="G299" s="407" t="n">
        <v>28.209999</v>
      </c>
      <c r="H299" s="178">
        <f>G299/G300-1</f>
        <v/>
      </c>
      <c r="I299" s="173">
        <f>CORREL(D299:D800,H299:H800)</f>
        <v/>
      </c>
      <c r="J299" s="172" t="n"/>
      <c r="K299" s="172">
        <f>CORREL(D299:D388,H299:H388)</f>
        <v/>
      </c>
      <c r="L299" s="172">
        <f>CORREL(D299:D329,H299:H329)</f>
        <v/>
      </c>
    </row>
    <row r="300" ht="15.75" customHeight="1">
      <c r="A300" s="177">
        <f>B300=F300</f>
        <v/>
      </c>
      <c r="B300" s="176" t="n">
        <v>43936</v>
      </c>
      <c r="C300" s="407" t="n">
        <v>151.559998</v>
      </c>
      <c r="D300" s="178">
        <f>C300/C301-1</f>
        <v/>
      </c>
      <c r="E300" s="174" t="n"/>
      <c r="F300" s="176" t="n">
        <v>43936</v>
      </c>
      <c r="G300" s="407" t="n">
        <v>31.860001</v>
      </c>
      <c r="H300" s="178">
        <f>G300/G301-1</f>
        <v/>
      </c>
      <c r="I300" s="173">
        <f>CORREL(D300:D801,H300:H801)</f>
        <v/>
      </c>
      <c r="J300" s="172" t="n"/>
      <c r="K300" s="172">
        <f>CORREL(D300:D389,H300:H389)</f>
        <v/>
      </c>
      <c r="L300" s="172">
        <f>CORREL(D300:D330,H300:H330)</f>
        <v/>
      </c>
    </row>
    <row r="301" ht="15.75" customHeight="1">
      <c r="A301" s="177">
        <f>B301=F301</f>
        <v/>
      </c>
      <c r="B301" s="176" t="n">
        <v>43935</v>
      </c>
      <c r="C301" s="407" t="n">
        <v>141.889999</v>
      </c>
      <c r="D301" s="178">
        <f>C301/C302-1</f>
        <v/>
      </c>
      <c r="E301" s="174" t="n"/>
      <c r="F301" s="176" t="n">
        <v>43935</v>
      </c>
      <c r="G301" s="407" t="n">
        <v>30.9</v>
      </c>
      <c r="H301" s="178">
        <f>G301/G302-1</f>
        <v/>
      </c>
      <c r="I301" s="173">
        <f>CORREL(D301:D802,H301:H802)</f>
        <v/>
      </c>
      <c r="J301" s="172" t="n"/>
      <c r="K301" s="172">
        <f>CORREL(D301:D390,H301:H390)</f>
        <v/>
      </c>
      <c r="L301" s="172">
        <f>CORREL(D301:D331,H301:H331)</f>
        <v/>
      </c>
    </row>
    <row r="302" ht="15.75" customHeight="1">
      <c r="A302" s="177">
        <f>B302=F302</f>
        <v/>
      </c>
      <c r="B302" s="176" t="n">
        <v>43934</v>
      </c>
      <c r="C302" s="407" t="n">
        <v>135.919998</v>
      </c>
      <c r="D302" s="178">
        <f>C302/C303-1</f>
        <v/>
      </c>
      <c r="E302" s="174" t="n"/>
      <c r="F302" s="176" t="n">
        <v>43934</v>
      </c>
      <c r="G302" s="407" t="n">
        <v>28.91</v>
      </c>
      <c r="H302" s="178">
        <f>G302/G303-1</f>
        <v/>
      </c>
      <c r="I302" s="173">
        <f>CORREL(D302:D803,H302:H803)</f>
        <v/>
      </c>
      <c r="J302" s="172" t="n"/>
      <c r="K302" s="172">
        <f>CORREL(D302:D391,H302:H391)</f>
        <v/>
      </c>
      <c r="L302" s="172">
        <f>CORREL(D302:D332,H302:H332)</f>
        <v/>
      </c>
    </row>
    <row r="303" ht="15.75" customHeight="1">
      <c r="A303" s="177">
        <f>B303=F303</f>
        <v/>
      </c>
      <c r="B303" s="176" t="n">
        <v>43930</v>
      </c>
      <c r="C303" s="407" t="n">
        <v>124.510002</v>
      </c>
      <c r="D303" s="178">
        <f>C303/C304-1</f>
        <v/>
      </c>
      <c r="E303" s="174" t="n"/>
      <c r="F303" s="176" t="n">
        <v>43930</v>
      </c>
      <c r="G303" s="407" t="n">
        <v>31.5</v>
      </c>
      <c r="H303" s="178">
        <f>G303/G304-1</f>
        <v/>
      </c>
      <c r="I303" s="173">
        <f>CORREL(D303:D804,H303:H804)</f>
        <v/>
      </c>
      <c r="J303" s="172" t="n"/>
      <c r="K303" s="172">
        <f>CORREL(D303:D392,H303:H392)</f>
        <v/>
      </c>
      <c r="L303" s="172">
        <f>CORREL(D303:D333,H303:H333)</f>
        <v/>
      </c>
    </row>
    <row r="304" ht="15.75" customHeight="1">
      <c r="A304" s="177">
        <f>B304=F304</f>
        <v/>
      </c>
      <c r="B304" s="176" t="n">
        <v>43929</v>
      </c>
      <c r="C304" s="407" t="n">
        <v>117.809998</v>
      </c>
      <c r="D304" s="178">
        <f>C304/C305-1</f>
        <v/>
      </c>
      <c r="E304" s="174" t="n"/>
      <c r="F304" s="176" t="n">
        <v>43929</v>
      </c>
      <c r="G304" s="407" t="n">
        <v>27.51</v>
      </c>
      <c r="H304" s="178">
        <f>G304/G305-1</f>
        <v/>
      </c>
      <c r="I304" s="173">
        <f>CORREL(D304:D805,H304:H805)</f>
        <v/>
      </c>
      <c r="J304" s="172" t="n"/>
      <c r="K304" s="172">
        <f>CORREL(D304:D393,H304:H393)</f>
        <v/>
      </c>
      <c r="L304" s="172">
        <f>CORREL(D304:D334,H304:H334)</f>
        <v/>
      </c>
    </row>
    <row r="305" ht="15.75" customHeight="1">
      <c r="A305" s="177">
        <f>B305=F305</f>
        <v/>
      </c>
      <c r="B305" s="176" t="n">
        <v>43928</v>
      </c>
      <c r="C305" s="407" t="n">
        <v>113.75</v>
      </c>
      <c r="D305" s="178">
        <f>C305/C306-1</f>
        <v/>
      </c>
      <c r="E305" s="174" t="n"/>
      <c r="F305" s="176" t="n">
        <v>43928</v>
      </c>
      <c r="G305" s="407" t="n">
        <v>24.48</v>
      </c>
      <c r="H305" s="178">
        <f>G305/G306-1</f>
        <v/>
      </c>
      <c r="I305" s="173">
        <f>CORREL(D305:D806,H305:H806)</f>
        <v/>
      </c>
      <c r="J305" s="172" t="n"/>
      <c r="K305" s="172">
        <f>CORREL(D305:D394,H305:H394)</f>
        <v/>
      </c>
      <c r="L305" s="172">
        <f>CORREL(D305:D335,H305:H335)</f>
        <v/>
      </c>
    </row>
    <row r="306" ht="15.75" customHeight="1">
      <c r="A306" s="177">
        <f>B306=F306</f>
        <v/>
      </c>
      <c r="B306" s="176" t="n">
        <v>43927</v>
      </c>
      <c r="C306" s="407" t="n">
        <v>122.940002</v>
      </c>
      <c r="D306" s="178">
        <f>C306/C307-1</f>
        <v/>
      </c>
      <c r="E306" s="174" t="n"/>
      <c r="F306" s="176" t="n">
        <v>43927</v>
      </c>
      <c r="G306" s="407" t="n">
        <v>24.02</v>
      </c>
      <c r="H306" s="178">
        <f>G306/G307-1</f>
        <v/>
      </c>
      <c r="I306" s="173">
        <f>CORREL(D306:D807,H306:H807)</f>
        <v/>
      </c>
      <c r="J306" s="172" t="n"/>
      <c r="K306" s="172">
        <f>CORREL(D306:D395,H306:H395)</f>
        <v/>
      </c>
      <c r="L306" s="172">
        <f>CORREL(D306:D336,H306:H336)</f>
        <v/>
      </c>
    </row>
    <row r="307" ht="15.75" customHeight="1">
      <c r="A307" s="177">
        <f>B307=F307</f>
        <v/>
      </c>
      <c r="B307" s="176" t="n">
        <v>43924</v>
      </c>
      <c r="C307" s="407" t="n">
        <v>128.199997</v>
      </c>
      <c r="D307" s="178">
        <f>C307/C308-1</f>
        <v/>
      </c>
      <c r="E307" s="174" t="n"/>
      <c r="F307" s="176" t="n">
        <v>43924</v>
      </c>
      <c r="G307" s="407" t="n">
        <v>22.889999</v>
      </c>
      <c r="H307" s="178">
        <f>G307/G308-1</f>
        <v/>
      </c>
      <c r="I307" s="173">
        <f>CORREL(D307:D808,H307:H808)</f>
        <v/>
      </c>
      <c r="J307" s="172" t="n"/>
      <c r="K307" s="172">
        <f>CORREL(D307:D396,H307:H396)</f>
        <v/>
      </c>
      <c r="L307" s="172">
        <f>CORREL(D307:D337,H307:H337)</f>
        <v/>
      </c>
    </row>
    <row r="308" ht="15.75" customHeight="1">
      <c r="A308" s="177">
        <f>B308=F308</f>
        <v/>
      </c>
      <c r="B308" s="176" t="n">
        <v>43923</v>
      </c>
      <c r="C308" s="407" t="n">
        <v>121.93</v>
      </c>
      <c r="D308" s="178">
        <f>C308/C309-1</f>
        <v/>
      </c>
      <c r="E308" s="174" t="n"/>
      <c r="F308" s="176" t="n">
        <v>43923</v>
      </c>
      <c r="G308" s="407" t="n">
        <v>23.42</v>
      </c>
      <c r="H308" s="178">
        <f>G308/G309-1</f>
        <v/>
      </c>
      <c r="I308" s="173">
        <f>CORREL(D308:D809,H308:H809)</f>
        <v/>
      </c>
      <c r="J308" s="172" t="n"/>
      <c r="K308" s="172">
        <f>CORREL(D308:D397,H308:H397)</f>
        <v/>
      </c>
      <c r="L308" s="172">
        <f>CORREL(D308:D338,H308:H338)</f>
        <v/>
      </c>
    </row>
    <row r="309" ht="15.75" customHeight="1">
      <c r="A309" s="177">
        <f>B309=F309</f>
        <v/>
      </c>
      <c r="B309" s="176" t="n">
        <v>43922</v>
      </c>
      <c r="C309" s="407" t="n">
        <v>137</v>
      </c>
      <c r="D309" s="178">
        <f>C309/C310-1</f>
        <v/>
      </c>
      <c r="E309" s="174" t="n"/>
      <c r="F309" s="176" t="n">
        <v>43922</v>
      </c>
      <c r="G309" s="407" t="n">
        <v>25.65</v>
      </c>
      <c r="H309" s="178">
        <f>G309/G310-1</f>
        <v/>
      </c>
      <c r="I309" s="173">
        <f>CORREL(D309:D810,H309:H810)</f>
        <v/>
      </c>
      <c r="J309" s="172" t="n"/>
      <c r="K309" s="172">
        <f>CORREL(D309:D398,H309:H398)</f>
        <v/>
      </c>
      <c r="L309" s="172">
        <f>CORREL(D309:D339,H309:H339)</f>
        <v/>
      </c>
    </row>
    <row r="310" ht="15.75" customHeight="1">
      <c r="A310" s="177">
        <f>B310=F310</f>
        <v/>
      </c>
      <c r="B310" s="176" t="n">
        <v>43921</v>
      </c>
      <c r="C310" s="407" t="n">
        <v>146.119995</v>
      </c>
      <c r="D310" s="178">
        <f>C310/C311-1</f>
        <v/>
      </c>
      <c r="E310" s="174" t="n"/>
      <c r="F310" s="176" t="n">
        <v>43921</v>
      </c>
      <c r="G310" s="407" t="n">
        <v>31.549999</v>
      </c>
      <c r="H310" s="178">
        <f>G310/G311-1</f>
        <v/>
      </c>
      <c r="I310" s="173">
        <f>CORREL(D310:D811,H310:H811)</f>
        <v/>
      </c>
      <c r="J310" s="172" t="n"/>
      <c r="K310" s="172">
        <f>CORREL(D310:D399,H310:H399)</f>
        <v/>
      </c>
      <c r="L310" s="172">
        <f>CORREL(D310:D340,H310:H340)</f>
        <v/>
      </c>
    </row>
    <row r="311" ht="15.75" customHeight="1">
      <c r="A311" s="177">
        <f>B311=F311</f>
        <v/>
      </c>
      <c r="B311" s="176" t="n">
        <v>43920</v>
      </c>
      <c r="C311" s="407" t="n">
        <v>150.880005</v>
      </c>
      <c r="D311" s="178">
        <f>C311/C312-1</f>
        <v/>
      </c>
      <c r="E311" s="174" t="n"/>
      <c r="F311" s="176" t="n">
        <v>43920</v>
      </c>
      <c r="G311" s="407" t="n">
        <v>30.16</v>
      </c>
      <c r="H311" s="178">
        <f>G311/G312-1</f>
        <v/>
      </c>
      <c r="I311" s="173">
        <f>CORREL(D311:D812,H311:H812)</f>
        <v/>
      </c>
      <c r="J311" s="172" t="n"/>
      <c r="K311" s="172">
        <f>CORREL(D311:D400,H311:H400)</f>
        <v/>
      </c>
      <c r="L311" s="172">
        <f>CORREL(D311:D341,H311:H341)</f>
        <v/>
      </c>
    </row>
    <row r="312" ht="15.75" customHeight="1">
      <c r="A312" s="177">
        <f>B312=F312</f>
        <v/>
      </c>
      <c r="B312" s="176" t="n">
        <v>43917</v>
      </c>
      <c r="C312" s="407" t="n">
        <v>151.699997</v>
      </c>
      <c r="D312" s="178">
        <f>C312/C313-1</f>
        <v/>
      </c>
      <c r="E312" s="174" t="n"/>
      <c r="F312" s="176" t="n">
        <v>43917</v>
      </c>
      <c r="G312" s="407" t="n">
        <v>32.84</v>
      </c>
      <c r="H312" s="178">
        <f>G312/G313-1</f>
        <v/>
      </c>
      <c r="I312" s="173">
        <f>CORREL(D312:D813,H312:H813)</f>
        <v/>
      </c>
      <c r="J312" s="172" t="n"/>
      <c r="K312" s="172">
        <f>CORREL(D312:D401,H312:H401)</f>
        <v/>
      </c>
      <c r="L312" s="172">
        <f>CORREL(D312:D342,H312:H342)</f>
        <v/>
      </c>
    </row>
    <row r="313" ht="15.75" customHeight="1">
      <c r="A313" s="177">
        <f>B313=F313</f>
        <v/>
      </c>
      <c r="B313" s="176" t="n">
        <v>43916</v>
      </c>
      <c r="C313" s="407" t="n">
        <v>141.149994</v>
      </c>
      <c r="D313" s="178">
        <f>C313/C314-1</f>
        <v/>
      </c>
      <c r="E313" s="174" t="n"/>
      <c r="F313" s="176" t="n">
        <v>43916</v>
      </c>
      <c r="G313" s="407" t="n">
        <v>35.549999</v>
      </c>
      <c r="H313" s="178">
        <f>G313/G314-1</f>
        <v/>
      </c>
      <c r="I313" s="173">
        <f>CORREL(D313:D814,H313:H814)</f>
        <v/>
      </c>
      <c r="J313" s="172" t="n"/>
      <c r="K313" s="172">
        <f>CORREL(D313:D402,H313:H402)</f>
        <v/>
      </c>
      <c r="L313" s="172">
        <f>CORREL(D313:D343,H313:H343)</f>
        <v/>
      </c>
    </row>
    <row r="314" ht="15.75" customHeight="1">
      <c r="A314" s="177">
        <f>B314=F314</f>
        <v/>
      </c>
      <c r="B314" s="176" t="n">
        <v>43915</v>
      </c>
      <c r="C314" s="407" t="n">
        <v>138.110001</v>
      </c>
      <c r="D314" s="178">
        <f>C314/C315-1</f>
        <v/>
      </c>
      <c r="E314" s="174" t="n"/>
      <c r="F314" s="176" t="n">
        <v>43915</v>
      </c>
      <c r="G314" s="407" t="n">
        <v>36.599998</v>
      </c>
      <c r="H314" s="178">
        <f>G314/G315-1</f>
        <v/>
      </c>
      <c r="I314" s="173">
        <f>CORREL(D314:D815,H314:H815)</f>
        <v/>
      </c>
      <c r="J314" s="172" t="n"/>
      <c r="K314" s="172">
        <f>CORREL(D314:D403,H314:H403)</f>
        <v/>
      </c>
      <c r="L314" s="172">
        <f>CORREL(D314:D344,H314:H344)</f>
        <v/>
      </c>
    </row>
    <row r="315" ht="15.75" customHeight="1">
      <c r="A315" s="177">
        <f>B315=F315</f>
        <v/>
      </c>
      <c r="B315" s="176" t="n">
        <v>43914</v>
      </c>
      <c r="C315" s="407" t="n">
        <v>135.179993</v>
      </c>
      <c r="D315" s="178">
        <f>C315/C316-1</f>
        <v/>
      </c>
      <c r="E315" s="174" t="n"/>
      <c r="F315" s="176" t="n">
        <v>43914</v>
      </c>
      <c r="G315" s="407" t="n">
        <v>33</v>
      </c>
      <c r="H315" s="178">
        <f>G315/G316-1</f>
        <v/>
      </c>
      <c r="I315" s="173">
        <f>CORREL(D315:D816,H315:H816)</f>
        <v/>
      </c>
      <c r="J315" s="172" t="n"/>
      <c r="K315" s="172">
        <f>CORREL(D315:D404,H315:H404)</f>
        <v/>
      </c>
      <c r="L315" s="172">
        <f>CORREL(D315:D345,H315:H345)</f>
        <v/>
      </c>
    </row>
    <row r="316" ht="15.75" customHeight="1">
      <c r="A316" s="177">
        <f>B316=F316</f>
        <v/>
      </c>
      <c r="B316" s="176" t="n">
        <v>43913</v>
      </c>
      <c r="C316" s="407" t="n">
        <v>159.559998</v>
      </c>
      <c r="D316" s="178">
        <f>C316/C317-1</f>
        <v/>
      </c>
      <c r="E316" s="174" t="n"/>
      <c r="F316" s="176" t="n">
        <v>43913</v>
      </c>
      <c r="G316" s="407" t="n">
        <v>26.25</v>
      </c>
      <c r="H316" s="178">
        <f>G316/G317-1</f>
        <v/>
      </c>
      <c r="I316" s="173">
        <f>CORREL(D316:D817,H316:H817)</f>
        <v/>
      </c>
      <c r="J316" s="172" t="n"/>
      <c r="K316" s="172">
        <f>CORREL(D316:D405,H316:H405)</f>
        <v/>
      </c>
      <c r="L316" s="172">
        <f>CORREL(D316:D346,H316:H346)</f>
        <v/>
      </c>
    </row>
    <row r="317" ht="15.75" customHeight="1">
      <c r="A317" s="177">
        <f>B317=F317</f>
        <v/>
      </c>
      <c r="B317" s="176" t="n">
        <v>43910</v>
      </c>
      <c r="C317" s="407" t="n">
        <v>130.550003</v>
      </c>
      <c r="D317" s="178">
        <f>C317/C318-1</f>
        <v/>
      </c>
      <c r="E317" s="174" t="n"/>
      <c r="F317" s="176" t="n">
        <v>43910</v>
      </c>
      <c r="G317" s="407" t="n">
        <v>24.5</v>
      </c>
      <c r="H317" s="178">
        <f>G317/G318-1</f>
        <v/>
      </c>
      <c r="I317" s="173">
        <f>CORREL(D317:D818,H317:H818)</f>
        <v/>
      </c>
      <c r="J317" s="172" t="n"/>
      <c r="K317" s="172">
        <f>CORREL(D317:D406,H317:H406)</f>
        <v/>
      </c>
      <c r="L317" s="172">
        <f>CORREL(D317:D347,H317:H347)</f>
        <v/>
      </c>
    </row>
    <row r="318" ht="15.75" customHeight="1">
      <c r="A318" s="177">
        <f>B318=F318</f>
        <v/>
      </c>
      <c r="B318" s="176" t="n">
        <v>43909</v>
      </c>
      <c r="C318" s="407" t="n">
        <v>123.769997</v>
      </c>
      <c r="D318" s="178">
        <f>C318/C319-1</f>
        <v/>
      </c>
      <c r="E318" s="174" t="n"/>
      <c r="F318" s="176" t="n">
        <v>43909</v>
      </c>
      <c r="G318" s="407" t="n">
        <v>21.280001</v>
      </c>
      <c r="H318" s="178">
        <f>G318/G319-1</f>
        <v/>
      </c>
      <c r="I318" s="173">
        <f>CORREL(D318:D819,H318:H819)</f>
        <v/>
      </c>
      <c r="J318" s="172" t="n"/>
      <c r="K318" s="172">
        <f>CORREL(D318:D407,H318:H407)</f>
        <v/>
      </c>
      <c r="L318" s="172">
        <f>CORREL(D318:D348,H318:H348)</f>
        <v/>
      </c>
    </row>
    <row r="319" ht="15.75" customHeight="1">
      <c r="A319" s="177">
        <f>B319=F319</f>
        <v/>
      </c>
      <c r="B319" s="176" t="n">
        <v>43908</v>
      </c>
      <c r="C319" s="407" t="n">
        <v>118.709999</v>
      </c>
      <c r="D319" s="178">
        <f>C319/C320-1</f>
        <v/>
      </c>
      <c r="E319" s="174" t="n"/>
      <c r="F319" s="176" t="n">
        <v>43908</v>
      </c>
      <c r="G319" s="407" t="n">
        <v>21.379999</v>
      </c>
      <c r="H319" s="178">
        <f>G319/G320-1</f>
        <v/>
      </c>
      <c r="I319" s="173">
        <f>CORREL(D319:D820,H319:H820)</f>
        <v/>
      </c>
      <c r="J319" s="172" t="n"/>
      <c r="K319" s="172">
        <f>CORREL(D319:D408,H319:H408)</f>
        <v/>
      </c>
      <c r="L319" s="172">
        <f>CORREL(D319:D349,H319:H349)</f>
        <v/>
      </c>
    </row>
    <row r="320" ht="15.75" customHeight="1">
      <c r="A320" s="177">
        <f>B320=F320</f>
        <v/>
      </c>
      <c r="B320" s="176" t="n">
        <v>43907</v>
      </c>
      <c r="C320" s="407" t="n">
        <v>111.099998</v>
      </c>
      <c r="D320" s="178">
        <f>C320/C321-1</f>
        <v/>
      </c>
      <c r="E320" s="174" t="n"/>
      <c r="F320" s="176" t="n">
        <v>43907</v>
      </c>
      <c r="G320" s="407" t="n">
        <v>30.67</v>
      </c>
      <c r="H320" s="178">
        <f>G320/G321-1</f>
        <v/>
      </c>
      <c r="I320" s="173">
        <f>CORREL(D320:D821,H320:H821)</f>
        <v/>
      </c>
      <c r="J320" s="172" t="n"/>
      <c r="K320" s="172">
        <f>CORREL(D320:D409,H320:H409)</f>
        <v/>
      </c>
      <c r="L320" s="172">
        <f>CORREL(D320:D350,H320:H350)</f>
        <v/>
      </c>
    </row>
    <row r="321" ht="15.75" customHeight="1">
      <c r="A321" s="177">
        <f>B321=F321</f>
        <v/>
      </c>
      <c r="B321" s="176" t="n">
        <v>43906</v>
      </c>
      <c r="C321" s="407" t="n">
        <v>107.860001</v>
      </c>
      <c r="D321" s="178">
        <f>C321/C322-1</f>
        <v/>
      </c>
      <c r="E321" s="174" t="n"/>
      <c r="F321" s="176" t="n">
        <v>43906</v>
      </c>
      <c r="G321" s="407" t="n">
        <v>35.470001</v>
      </c>
      <c r="H321" s="178">
        <f>G321/G322-1</f>
        <v/>
      </c>
      <c r="I321" s="173">
        <f>CORREL(D321:D822,H321:H822)</f>
        <v/>
      </c>
      <c r="J321" s="172" t="n"/>
      <c r="K321" s="172">
        <f>CORREL(D321:D410,H321:H410)</f>
        <v/>
      </c>
      <c r="L321" s="172">
        <f>CORREL(D321:D351,H321:H351)</f>
        <v/>
      </c>
    </row>
    <row r="322" ht="15.75" customHeight="1">
      <c r="A322" s="177">
        <f>B322=F322</f>
        <v/>
      </c>
      <c r="B322" s="176" t="n">
        <v>43903</v>
      </c>
      <c r="C322" s="407" t="n">
        <v>107.470001</v>
      </c>
      <c r="D322" s="178">
        <f>C322/C323-1</f>
        <v/>
      </c>
      <c r="E322" s="174" t="n"/>
      <c r="F322" s="176" t="n">
        <v>43903</v>
      </c>
      <c r="G322" s="407" t="n">
        <v>41.639999</v>
      </c>
      <c r="H322" s="178">
        <f>G322/G323-1</f>
        <v/>
      </c>
      <c r="I322" s="173">
        <f>CORREL(D322:D823,H322:H823)</f>
        <v/>
      </c>
      <c r="J322" s="172" t="n"/>
      <c r="K322" s="172">
        <f>CORREL(D322:D411,H322:H411)</f>
        <v/>
      </c>
      <c r="L322" s="172">
        <f>CORREL(D322:D352,H322:H352)</f>
        <v/>
      </c>
    </row>
    <row r="323" ht="15.75" customHeight="1">
      <c r="A323" s="177">
        <f>B323=F323</f>
        <v/>
      </c>
      <c r="B323" s="176" t="n">
        <v>43902</v>
      </c>
      <c r="C323" s="407" t="n">
        <v>109.470001</v>
      </c>
      <c r="D323" s="178">
        <f>C323/C324-1</f>
        <v/>
      </c>
      <c r="E323" s="174" t="n"/>
      <c r="F323" s="176" t="n">
        <v>43902</v>
      </c>
      <c r="G323" s="407" t="n">
        <v>37.080002</v>
      </c>
      <c r="H323" s="178">
        <f>G323/G324-1</f>
        <v/>
      </c>
      <c r="I323" s="173">
        <f>CORREL(D323:D824,H323:H824)</f>
        <v/>
      </c>
      <c r="J323" s="172" t="n"/>
      <c r="K323" s="172">
        <f>CORREL(D323:D412,H323:H412)</f>
        <v/>
      </c>
      <c r="L323" s="172">
        <f>CORREL(D323:D353,H323:H353)</f>
        <v/>
      </c>
    </row>
    <row r="324" ht="15.75" customHeight="1">
      <c r="A324" s="177">
        <f>B324=F324</f>
        <v/>
      </c>
      <c r="B324" s="176" t="n">
        <v>43901</v>
      </c>
      <c r="C324" s="407" t="n">
        <v>110.300003</v>
      </c>
      <c r="D324" s="178">
        <f>C324/C325-1</f>
        <v/>
      </c>
      <c r="E324" s="174" t="n"/>
      <c r="F324" s="176" t="n">
        <v>43901</v>
      </c>
      <c r="G324" s="407" t="n">
        <v>49.34</v>
      </c>
      <c r="H324" s="178">
        <f>G324/G325-1</f>
        <v/>
      </c>
      <c r="I324" s="173">
        <f>CORREL(D324:D825,H324:H825)</f>
        <v/>
      </c>
      <c r="J324" s="172" t="n"/>
      <c r="K324" s="172">
        <f>CORREL(D324:D413,H324:H413)</f>
        <v/>
      </c>
      <c r="L324" s="172">
        <f>CORREL(D324:D354,H324:H354)</f>
        <v/>
      </c>
    </row>
    <row r="325" ht="15.75" customHeight="1">
      <c r="A325" s="177">
        <f>B325=F325</f>
        <v/>
      </c>
      <c r="B325" s="176" t="n">
        <v>43900</v>
      </c>
      <c r="C325" s="407" t="n">
        <v>108.489998</v>
      </c>
      <c r="D325" s="178">
        <f>C325/C326-1</f>
        <v/>
      </c>
      <c r="E325" s="174" t="n"/>
      <c r="F325" s="176" t="n">
        <v>43900</v>
      </c>
      <c r="G325" s="407" t="n">
        <v>52.560001</v>
      </c>
      <c r="H325" s="178">
        <f>G325/G326-1</f>
        <v/>
      </c>
      <c r="I325" s="173">
        <f>CORREL(D325:D826,H325:H826)</f>
        <v/>
      </c>
      <c r="J325" s="172" t="n"/>
      <c r="K325" s="172">
        <f>CORREL(D325:D414,H325:H414)</f>
        <v/>
      </c>
      <c r="L325" s="172">
        <f>CORREL(D325:D355,H325:H355)</f>
        <v/>
      </c>
    </row>
    <row r="326" ht="15.75" customHeight="1">
      <c r="A326" s="177">
        <f>B326=F326</f>
        <v/>
      </c>
      <c r="B326" s="176" t="n">
        <v>43899</v>
      </c>
      <c r="C326" s="407" t="n">
        <v>113.75</v>
      </c>
      <c r="D326" s="178">
        <f>C326/C327-1</f>
        <v/>
      </c>
      <c r="E326" s="174" t="n"/>
      <c r="F326" s="176" t="n">
        <v>43899</v>
      </c>
      <c r="G326" s="407" t="n">
        <v>46.779999</v>
      </c>
      <c r="H326" s="178">
        <f>G326/G327-1</f>
        <v/>
      </c>
      <c r="I326" s="173">
        <f>CORREL(D326:D827,H326:H827)</f>
        <v/>
      </c>
      <c r="J326" s="172" t="n"/>
      <c r="K326" s="172">
        <f>CORREL(D326:D415,H326:H415)</f>
        <v/>
      </c>
      <c r="L326" s="172">
        <f>CORREL(D326:D356,H326:H356)</f>
        <v/>
      </c>
    </row>
    <row r="327" ht="15.75" customHeight="1">
      <c r="A327" s="177">
        <f>B327=F327</f>
        <v/>
      </c>
      <c r="B327" s="176" t="n">
        <v>43896</v>
      </c>
      <c r="C327" s="407" t="n">
        <v>114.32</v>
      </c>
      <c r="D327" s="178">
        <f>C327/C328-1</f>
        <v/>
      </c>
      <c r="E327" s="174" t="n"/>
      <c r="F327" s="176" t="n">
        <v>43896</v>
      </c>
      <c r="G327" s="407" t="n">
        <v>52.099998</v>
      </c>
      <c r="H327" s="178">
        <f>G327/G328-1</f>
        <v/>
      </c>
      <c r="I327" s="173">
        <f>CORREL(D327:D828,H327:H828)</f>
        <v/>
      </c>
      <c r="J327" s="172" t="n"/>
      <c r="K327" s="172">
        <f>CORREL(D327:D416,H327:H416)</f>
        <v/>
      </c>
      <c r="L327" s="172">
        <f>CORREL(D327:D357,H327:H357)</f>
        <v/>
      </c>
    </row>
    <row r="328" ht="15.75" customHeight="1">
      <c r="A328" s="177">
        <f>B328=F328</f>
        <v/>
      </c>
      <c r="B328" s="176" t="n">
        <v>43895</v>
      </c>
      <c r="C328" s="407" t="n">
        <v>125</v>
      </c>
      <c r="D328" s="178">
        <f>C328/C329-1</f>
        <v/>
      </c>
      <c r="E328" s="174" t="n"/>
      <c r="F328" s="176" t="n">
        <v>43895</v>
      </c>
      <c r="G328" s="407" t="n">
        <v>51.59</v>
      </c>
      <c r="H328" s="178">
        <f>G328/G329-1</f>
        <v/>
      </c>
      <c r="I328" s="173">
        <f>CORREL(D328:D829,H328:H829)</f>
        <v/>
      </c>
      <c r="J328" s="172" t="n"/>
      <c r="K328" s="172">
        <f>CORREL(D328:D417,H328:H417)</f>
        <v/>
      </c>
      <c r="L328" s="172">
        <f>CORREL(D328:D358,H328:H358)</f>
        <v/>
      </c>
    </row>
    <row r="329" ht="15.75" customHeight="1">
      <c r="A329" s="177">
        <f>B329=F329</f>
        <v/>
      </c>
      <c r="B329" s="176" t="n">
        <v>43894</v>
      </c>
      <c r="C329" s="407" t="n">
        <v>116.800003</v>
      </c>
      <c r="D329" s="178">
        <f>C329/C330-1</f>
        <v/>
      </c>
      <c r="E329" s="174" t="n"/>
      <c r="F329" s="176" t="n">
        <v>43894</v>
      </c>
      <c r="G329" s="407" t="n">
        <v>59.470001</v>
      </c>
      <c r="H329" s="178">
        <f>G329/G330-1</f>
        <v/>
      </c>
      <c r="I329" s="173">
        <f>CORREL(D329:D830,H329:H830)</f>
        <v/>
      </c>
      <c r="J329" s="172" t="n"/>
      <c r="K329" s="172">
        <f>CORREL(D329:D418,H329:H418)</f>
        <v/>
      </c>
      <c r="L329" s="172">
        <f>CORREL(D329:D359,H329:H359)</f>
        <v/>
      </c>
    </row>
    <row r="330" ht="15.75" customHeight="1">
      <c r="A330" s="177">
        <f>B330=F330</f>
        <v/>
      </c>
      <c r="B330" s="176" t="n">
        <v>43893</v>
      </c>
      <c r="C330" s="407" t="n">
        <v>117.470001</v>
      </c>
      <c r="D330" s="178">
        <f>C330/C331-1</f>
        <v/>
      </c>
      <c r="E330" s="174" t="n"/>
      <c r="F330" s="176" t="n">
        <v>43893</v>
      </c>
      <c r="G330" s="407" t="n">
        <v>58.290001</v>
      </c>
      <c r="H330" s="178">
        <f>G330/G331-1</f>
        <v/>
      </c>
      <c r="I330" s="173">
        <f>CORREL(D330:D831,H330:H831)</f>
        <v/>
      </c>
      <c r="J330" s="172" t="n"/>
      <c r="K330" s="172">
        <f>CORREL(D330:D419,H330:H419)</f>
        <v/>
      </c>
      <c r="L330" s="172">
        <f>CORREL(D330:D360,H330:H360)</f>
        <v/>
      </c>
    </row>
    <row r="331" ht="15.75" customHeight="1">
      <c r="A331" s="177">
        <f>B331=F331</f>
        <v/>
      </c>
      <c r="B331" s="176" t="n">
        <v>43892</v>
      </c>
      <c r="C331" s="407" t="n">
        <v>113.110001</v>
      </c>
      <c r="D331" s="178">
        <f>C331/C332-1</f>
        <v/>
      </c>
      <c r="E331" s="174" t="n"/>
      <c r="F331" s="176" t="n">
        <v>43892</v>
      </c>
      <c r="G331" s="407" t="n">
        <v>61.259998</v>
      </c>
      <c r="H331" s="178">
        <f>G331/G332-1</f>
        <v/>
      </c>
      <c r="I331" s="173">
        <f>CORREL(D331:D832,H331:H832)</f>
        <v/>
      </c>
      <c r="J331" s="172" t="n"/>
      <c r="K331" s="172">
        <f>CORREL(D331:D420,H331:H420)</f>
        <v/>
      </c>
      <c r="L331" s="172">
        <f>CORREL(D331:D361,H331:H361)</f>
        <v/>
      </c>
    </row>
    <row r="332" ht="15.75" customHeight="1">
      <c r="A332" s="177">
        <f>B332=F332</f>
        <v/>
      </c>
      <c r="B332" s="176" t="n">
        <v>43889</v>
      </c>
      <c r="C332" s="407" t="n">
        <v>105</v>
      </c>
      <c r="D332" s="178">
        <f>C332/C333-1</f>
        <v/>
      </c>
      <c r="E332" s="174" t="n"/>
      <c r="F332" s="176" t="n">
        <v>43889</v>
      </c>
      <c r="G332" s="407" t="n">
        <v>61.59</v>
      </c>
      <c r="H332" s="178">
        <f>G332/G333-1</f>
        <v/>
      </c>
      <c r="I332" s="173">
        <f>CORREL(D332:D833,H332:H833)</f>
        <v/>
      </c>
      <c r="J332" s="172" t="n"/>
      <c r="K332" s="172">
        <f>CORREL(D332:D421,H332:H421)</f>
        <v/>
      </c>
      <c r="L332" s="172">
        <f>CORREL(D332:D362,H332:H362)</f>
        <v/>
      </c>
    </row>
    <row r="333" ht="15.75" customHeight="1">
      <c r="A333" s="177">
        <f>B333=F333</f>
        <v/>
      </c>
      <c r="B333" s="176" t="n">
        <v>43888</v>
      </c>
      <c r="C333" s="407" t="n">
        <v>113.550003</v>
      </c>
      <c r="D333" s="178">
        <f>C333/C334-1</f>
        <v/>
      </c>
      <c r="E333" s="174" t="n"/>
      <c r="F333" s="176" t="n">
        <v>43888</v>
      </c>
      <c r="G333" s="407" t="n">
        <v>64.94000200000001</v>
      </c>
      <c r="H333" s="178">
        <f>G333/G334-1</f>
        <v/>
      </c>
      <c r="I333" s="173">
        <f>CORREL(D333:D834,H333:H834)</f>
        <v/>
      </c>
      <c r="J333" s="172" t="n"/>
      <c r="K333" s="172">
        <f>CORREL(D333:D422,H333:H422)</f>
        <v/>
      </c>
      <c r="L333" s="172">
        <f>CORREL(D333:D363,H333:H363)</f>
        <v/>
      </c>
    </row>
    <row r="334" ht="15.75" customHeight="1">
      <c r="A334" s="177">
        <f>B334=F334</f>
        <v/>
      </c>
      <c r="B334" s="176" t="n">
        <v>43887</v>
      </c>
      <c r="C334" s="407" t="n">
        <v>106.879997</v>
      </c>
      <c r="D334" s="178">
        <f>C334/C335-1</f>
        <v/>
      </c>
      <c r="E334" s="174" t="n"/>
      <c r="F334" s="176" t="n">
        <v>43887</v>
      </c>
      <c r="G334" s="407" t="n">
        <v>66.529999</v>
      </c>
      <c r="H334" s="178">
        <f>G334/G335-1</f>
        <v/>
      </c>
      <c r="I334" s="173">
        <f>CORREL(D334:D835,H334:H835)</f>
        <v/>
      </c>
      <c r="J334" s="172" t="n"/>
      <c r="K334" s="172">
        <f>CORREL(D334:D423,H334:H423)</f>
        <v/>
      </c>
      <c r="L334" s="172">
        <f>CORREL(D334:D364,H334:H364)</f>
        <v/>
      </c>
    </row>
    <row r="335" ht="15.75" customHeight="1">
      <c r="A335" s="177">
        <f>B335=F335</f>
        <v/>
      </c>
      <c r="B335" s="176" t="n">
        <v>43886</v>
      </c>
      <c r="C335" s="407" t="n">
        <v>107.080002</v>
      </c>
      <c r="D335" s="178">
        <f>C335/C336-1</f>
        <v/>
      </c>
      <c r="E335" s="174" t="n"/>
      <c r="F335" s="176" t="n">
        <v>43886</v>
      </c>
      <c r="G335" s="407" t="n">
        <v>70.56999999999999</v>
      </c>
      <c r="H335" s="178">
        <f>G335/G336-1</f>
        <v/>
      </c>
      <c r="I335" s="173">
        <f>CORREL(D335:D836,H335:H836)</f>
        <v/>
      </c>
      <c r="J335" s="172" t="n"/>
      <c r="K335" s="172">
        <f>CORREL(D335:D424,H335:H424)</f>
        <v/>
      </c>
      <c r="L335" s="172">
        <f>CORREL(D335:D365,H335:H365)</f>
        <v/>
      </c>
    </row>
    <row r="336" ht="15.75" customHeight="1">
      <c r="A336" s="177">
        <f>B336=F336</f>
        <v/>
      </c>
      <c r="B336" s="176" t="n">
        <v>43885</v>
      </c>
      <c r="C336" s="407" t="n">
        <v>105.010002</v>
      </c>
      <c r="D336" s="178">
        <f>C336/C337-1</f>
        <v/>
      </c>
      <c r="E336" s="174" t="n"/>
      <c r="F336" s="176" t="n">
        <v>43885</v>
      </c>
      <c r="G336" s="407" t="n">
        <v>75.470001</v>
      </c>
      <c r="H336" s="178">
        <f>G336/G337-1</f>
        <v/>
      </c>
      <c r="I336" s="173">
        <f>CORREL(D336:D837,H336:H837)</f>
        <v/>
      </c>
      <c r="J336" s="172" t="n"/>
      <c r="K336" s="172">
        <f>CORREL(D336:D425,H336:H425)</f>
        <v/>
      </c>
      <c r="L336" s="172">
        <f>CORREL(D336:D366,H336:H366)</f>
        <v/>
      </c>
    </row>
    <row r="337" ht="15.75" customHeight="1">
      <c r="A337" s="177">
        <f>B337=F337</f>
        <v/>
      </c>
      <c r="B337" s="176" t="n">
        <v>43882</v>
      </c>
      <c r="C337" s="407" t="n">
        <v>101.760002</v>
      </c>
      <c r="D337" s="178">
        <f>C337/C338-1</f>
        <v/>
      </c>
      <c r="E337" s="174" t="n"/>
      <c r="F337" s="176" t="n">
        <v>43882</v>
      </c>
      <c r="G337" s="407" t="n">
        <v>78.010002</v>
      </c>
      <c r="H337" s="178">
        <f>G337/G338-1</f>
        <v/>
      </c>
      <c r="I337" s="173">
        <f>CORREL(D337:D838,H337:H838)</f>
        <v/>
      </c>
      <c r="J337" s="172" t="n"/>
      <c r="K337" s="172">
        <f>CORREL(D337:D426,H337:H426)</f>
        <v/>
      </c>
      <c r="L337" s="172">
        <f>CORREL(D337:D367,H337:H367)</f>
        <v/>
      </c>
    </row>
    <row r="338" ht="15.75" customHeight="1">
      <c r="A338" s="177">
        <f>B338=F338</f>
        <v/>
      </c>
      <c r="B338" s="176" t="n">
        <v>43881</v>
      </c>
      <c r="C338" s="407" t="n">
        <v>105.290001</v>
      </c>
      <c r="D338" s="178">
        <f>C338/C339-1</f>
        <v/>
      </c>
      <c r="E338" s="174" t="n"/>
      <c r="F338" s="176" t="n">
        <v>43881</v>
      </c>
      <c r="G338" s="407" t="n">
        <v>79.910004</v>
      </c>
      <c r="H338" s="178">
        <f>G338/G339-1</f>
        <v/>
      </c>
      <c r="I338" s="173">
        <f>CORREL(D338:D839,H338:H839)</f>
        <v/>
      </c>
      <c r="J338" s="172" t="n"/>
      <c r="K338" s="172">
        <f>CORREL(D338:D427,H338:H427)</f>
        <v/>
      </c>
      <c r="L338" s="172">
        <f>CORREL(D338:D368,H338:H368)</f>
        <v/>
      </c>
    </row>
    <row r="339" ht="15.75" customHeight="1">
      <c r="A339" s="177">
        <f>B339=F339</f>
        <v/>
      </c>
      <c r="B339" s="176" t="n">
        <v>43880</v>
      </c>
      <c r="C339" s="407" t="n">
        <v>103.93</v>
      </c>
      <c r="D339" s="178">
        <f>C339/C340-1</f>
        <v/>
      </c>
      <c r="E339" s="174" t="n"/>
      <c r="F339" s="176" t="n">
        <v>43880</v>
      </c>
      <c r="G339" s="407" t="n">
        <v>79.41999800000001</v>
      </c>
      <c r="H339" s="178">
        <f>G339/G340-1</f>
        <v/>
      </c>
      <c r="I339" s="173">
        <f>CORREL(D339:D840,H339:H840)</f>
        <v/>
      </c>
      <c r="J339" s="172" t="n"/>
      <c r="K339" s="172">
        <f>CORREL(D339:D428,H339:H428)</f>
        <v/>
      </c>
      <c r="L339" s="172">
        <f>CORREL(D339:D369,H339:H369)</f>
        <v/>
      </c>
    </row>
    <row r="340" ht="15.75" customHeight="1">
      <c r="A340" s="177">
        <f>B340=F340</f>
        <v/>
      </c>
      <c r="B340" s="176" t="n">
        <v>43879</v>
      </c>
      <c r="C340" s="407" t="n">
        <v>96.389999</v>
      </c>
      <c r="D340" s="178">
        <f>C340/C341-1</f>
        <v/>
      </c>
      <c r="E340" s="174" t="n"/>
      <c r="F340" s="176" t="n">
        <v>43879</v>
      </c>
      <c r="G340" s="407" t="n">
        <v>80.239998</v>
      </c>
      <c r="H340" s="178">
        <f>G340/G341-1</f>
        <v/>
      </c>
      <c r="I340" s="173">
        <f>CORREL(D340:D841,H340:H841)</f>
        <v/>
      </c>
      <c r="J340" s="172" t="n"/>
      <c r="K340" s="172">
        <f>CORREL(D340:D429,H340:H429)</f>
        <v/>
      </c>
      <c r="L340" s="172">
        <f>CORREL(D340:D370,H340:H370)</f>
        <v/>
      </c>
    </row>
    <row r="341" ht="15.75" customHeight="1">
      <c r="A341" s="177">
        <f>B341=F341</f>
        <v/>
      </c>
      <c r="B341" s="176" t="n">
        <v>43875</v>
      </c>
      <c r="C341" s="407" t="n">
        <v>90.949997</v>
      </c>
      <c r="D341" s="178">
        <f>C341/C342-1</f>
        <v/>
      </c>
      <c r="E341" s="174" t="n"/>
      <c r="F341" s="176" t="n">
        <v>43875</v>
      </c>
      <c r="G341" s="407" t="n">
        <v>79.550003</v>
      </c>
      <c r="H341" s="178">
        <f>G341/G342-1</f>
        <v/>
      </c>
      <c r="I341" s="173">
        <f>CORREL(D341:D842,H341:H842)</f>
        <v/>
      </c>
      <c r="J341" s="172" t="n"/>
      <c r="K341" s="172">
        <f>CORREL(D341:D430,H341:H430)</f>
        <v/>
      </c>
      <c r="L341" s="172">
        <f>CORREL(D341:D371,H341:H371)</f>
        <v/>
      </c>
    </row>
    <row r="342" ht="15.75" customHeight="1">
      <c r="A342" s="177">
        <f>B342=F342</f>
        <v/>
      </c>
      <c r="B342" s="176" t="n">
        <v>43874</v>
      </c>
      <c r="C342" s="407" t="n">
        <v>89.860001</v>
      </c>
      <c r="D342" s="178">
        <f>C342/C343-1</f>
        <v/>
      </c>
      <c r="E342" s="174" t="n"/>
      <c r="F342" s="176" t="n">
        <v>43874</v>
      </c>
      <c r="G342" s="407" t="n">
        <v>80.989998</v>
      </c>
      <c r="H342" s="178">
        <f>G342/G343-1</f>
        <v/>
      </c>
      <c r="I342" s="173">
        <f>CORREL(D342:D843,H342:H843)</f>
        <v/>
      </c>
      <c r="J342" s="172" t="n"/>
      <c r="K342" s="172">
        <f>CORREL(D342:D431,H342:H431)</f>
        <v/>
      </c>
      <c r="L342" s="172">
        <f>CORREL(D342:D372,H342:H372)</f>
        <v/>
      </c>
    </row>
    <row r="343" ht="15.75" customHeight="1">
      <c r="A343" s="177">
        <f>B343=F343</f>
        <v/>
      </c>
      <c r="B343" s="176" t="n">
        <v>43873</v>
      </c>
      <c r="C343" s="407" t="n">
        <v>88.279999</v>
      </c>
      <c r="D343" s="178">
        <f>C343/C344-1</f>
        <v/>
      </c>
      <c r="E343" s="174" t="n"/>
      <c r="F343" s="176" t="n">
        <v>43873</v>
      </c>
      <c r="G343" s="407" t="n">
        <v>82.199997</v>
      </c>
      <c r="H343" s="178">
        <f>G343/G344-1</f>
        <v/>
      </c>
      <c r="I343" s="173">
        <f>CORREL(D343:D844,H343:H844)</f>
        <v/>
      </c>
      <c r="J343" s="172" t="n"/>
      <c r="K343" s="172">
        <f>CORREL(D343:D432,H343:H432)</f>
        <v/>
      </c>
      <c r="L343" s="172">
        <f>CORREL(D343:D373,H343:H373)</f>
        <v/>
      </c>
    </row>
    <row r="344" ht="15.75" customHeight="1">
      <c r="A344" s="177">
        <f>B344=F344</f>
        <v/>
      </c>
      <c r="B344" s="176" t="n">
        <v>43872</v>
      </c>
      <c r="C344" s="407" t="n">
        <v>88.68000000000001</v>
      </c>
      <c r="D344" s="178">
        <f>C344/C345-1</f>
        <v/>
      </c>
      <c r="E344" s="174" t="n"/>
      <c r="F344" s="176" t="n">
        <v>43872</v>
      </c>
      <c r="G344" s="407" t="n">
        <v>80.529999</v>
      </c>
      <c r="H344" s="178">
        <f>G344/G345-1</f>
        <v/>
      </c>
      <c r="I344" s="173">
        <f>CORREL(D344:D845,H344:H845)</f>
        <v/>
      </c>
      <c r="J344" s="172" t="n"/>
      <c r="K344" s="172">
        <f>CORREL(D344:D433,H344:H433)</f>
        <v/>
      </c>
      <c r="L344" s="172">
        <f>CORREL(D344:D374,H344:H374)</f>
        <v/>
      </c>
    </row>
    <row r="345" ht="15.75" customHeight="1">
      <c r="A345" s="177">
        <f>B345=F345</f>
        <v/>
      </c>
      <c r="B345" s="176" t="n">
        <v>43871</v>
      </c>
      <c r="C345" s="407" t="n">
        <v>89.66999800000001</v>
      </c>
      <c r="D345" s="178">
        <f>C345/C346-1</f>
        <v/>
      </c>
      <c r="E345" s="174" t="n"/>
      <c r="F345" s="176" t="n">
        <v>43871</v>
      </c>
      <c r="G345" s="407" t="n">
        <v>79.470001</v>
      </c>
      <c r="H345" s="178">
        <f>G345/G346-1</f>
        <v/>
      </c>
      <c r="I345" s="173">
        <f>CORREL(D345:D846,H345:H846)</f>
        <v/>
      </c>
      <c r="J345" s="172" t="n"/>
      <c r="K345" s="172">
        <f>CORREL(D345:D434,H345:H434)</f>
        <v/>
      </c>
      <c r="L345" s="172">
        <f>CORREL(D345:D375,H345:H375)</f>
        <v/>
      </c>
    </row>
    <row r="346" ht="15.75" customHeight="1">
      <c r="A346" s="177">
        <f>B346=F346</f>
        <v/>
      </c>
      <c r="B346" s="176" t="n">
        <v>43868</v>
      </c>
      <c r="C346" s="407" t="n">
        <v>88.639999</v>
      </c>
      <c r="D346" s="178">
        <f>C346/C347-1</f>
        <v/>
      </c>
      <c r="E346" s="174" t="n"/>
      <c r="F346" s="176" t="n">
        <v>43868</v>
      </c>
      <c r="G346" s="407" t="n">
        <v>79.480003</v>
      </c>
      <c r="H346" s="178">
        <f>G346/G347-1</f>
        <v/>
      </c>
      <c r="I346" s="173">
        <f>CORREL(D346:D847,H346:H847)</f>
        <v/>
      </c>
      <c r="J346" s="172" t="n"/>
      <c r="K346" s="172">
        <f>CORREL(D346:D435,H346:H435)</f>
        <v/>
      </c>
      <c r="L346" s="172">
        <f>CORREL(D346:D376,H346:H376)</f>
        <v/>
      </c>
    </row>
    <row r="347" ht="15.75" customHeight="1">
      <c r="A347" s="177">
        <f>B347=F347</f>
        <v/>
      </c>
      <c r="B347" s="176" t="n">
        <v>43867</v>
      </c>
      <c r="C347" s="407" t="n">
        <v>87.260002</v>
      </c>
      <c r="D347" s="178">
        <f>C347/C348-1</f>
        <v/>
      </c>
      <c r="E347" s="174" t="n"/>
      <c r="F347" s="176" t="n">
        <v>43867</v>
      </c>
      <c r="G347" s="407" t="n">
        <v>80.5</v>
      </c>
      <c r="H347" s="178">
        <f>G347/G348-1</f>
        <v/>
      </c>
      <c r="I347" s="173">
        <f>CORREL(D347:D848,H347:H848)</f>
        <v/>
      </c>
      <c r="J347" s="172" t="n"/>
      <c r="K347" s="172">
        <f>CORREL(D347:D436,H347:H436)</f>
        <v/>
      </c>
      <c r="L347" s="172">
        <f>CORREL(D347:D377,H347:H377)</f>
        <v/>
      </c>
    </row>
    <row r="348" ht="15.75" customHeight="1">
      <c r="A348" s="177">
        <f>B348=F348</f>
        <v/>
      </c>
      <c r="B348" s="176" t="n">
        <v>43866</v>
      </c>
      <c r="C348" s="407" t="n">
        <v>86.989998</v>
      </c>
      <c r="D348" s="178">
        <f>C348/C349-1</f>
        <v/>
      </c>
      <c r="E348" s="174" t="n"/>
      <c r="F348" s="176" t="n">
        <v>43866</v>
      </c>
      <c r="G348" s="407" t="n">
        <v>81.849998</v>
      </c>
      <c r="H348" s="178">
        <f>G348/G349-1</f>
        <v/>
      </c>
      <c r="I348" s="173">
        <f>CORREL(D348:D849,H348:H849)</f>
        <v/>
      </c>
      <c r="J348" s="172" t="n"/>
      <c r="K348" s="172">
        <f>CORREL(D348:D437,H348:H437)</f>
        <v/>
      </c>
      <c r="L348" s="172">
        <f>CORREL(D348:D378,H348:H378)</f>
        <v/>
      </c>
    </row>
    <row r="349" ht="15.75" customHeight="1">
      <c r="A349" s="177">
        <f>B349=F349</f>
        <v/>
      </c>
      <c r="B349" s="176" t="n">
        <v>43865</v>
      </c>
      <c r="C349" s="407" t="n">
        <v>85.790001</v>
      </c>
      <c r="D349" s="178">
        <f>C349/C350-1</f>
        <v/>
      </c>
      <c r="E349" s="174" t="n"/>
      <c r="F349" s="176" t="n">
        <v>43865</v>
      </c>
      <c r="G349" s="407" t="n">
        <v>78.889999</v>
      </c>
      <c r="H349" s="178">
        <f>G349/G350-1</f>
        <v/>
      </c>
      <c r="I349" s="173">
        <f>CORREL(D349:D850,H349:H850)</f>
        <v/>
      </c>
      <c r="J349" s="172" t="n"/>
      <c r="K349" s="172">
        <f>CORREL(D349:D438,H349:H438)</f>
        <v/>
      </c>
      <c r="L349" s="172">
        <f>CORREL(D349:D379,H349:H379)</f>
        <v/>
      </c>
    </row>
    <row r="350" ht="15.75" customHeight="1">
      <c r="A350" s="177">
        <f>B350=F350</f>
        <v/>
      </c>
      <c r="B350" s="176" t="n">
        <v>43864</v>
      </c>
      <c r="C350" s="407" t="n">
        <v>87.660004</v>
      </c>
      <c r="D350" s="178">
        <f>C350/C351-1</f>
        <v/>
      </c>
      <c r="E350" s="174" t="n"/>
      <c r="F350" s="176" t="n">
        <v>43864</v>
      </c>
      <c r="G350" s="407" t="n">
        <v>74.910004</v>
      </c>
      <c r="H350" s="178">
        <f>G350/G351-1</f>
        <v/>
      </c>
      <c r="I350" s="173">
        <f>CORREL(D350:D851,H350:H851)</f>
        <v/>
      </c>
      <c r="J350" s="172" t="n"/>
      <c r="K350" s="172">
        <f>CORREL(D350:D439,H350:H439)</f>
        <v/>
      </c>
      <c r="L350" s="172">
        <f>CORREL(D350:D380,H350:H380)</f>
        <v/>
      </c>
    </row>
    <row r="351" ht="15.75" customHeight="1">
      <c r="A351" s="177">
        <f>B351=F351</f>
        <v/>
      </c>
      <c r="B351" s="176" t="n">
        <v>43861</v>
      </c>
      <c r="C351" s="407" t="n">
        <v>76.300003</v>
      </c>
      <c r="D351" s="178">
        <f>C351/C352-1</f>
        <v/>
      </c>
      <c r="E351" s="174" t="n"/>
      <c r="F351" s="176" t="n">
        <v>43861</v>
      </c>
      <c r="G351" s="407" t="n">
        <v>74.800003</v>
      </c>
      <c r="H351" s="178">
        <f>G351/G352-1</f>
        <v/>
      </c>
      <c r="I351" s="173">
        <f>CORREL(D351:D852,H351:H852)</f>
        <v/>
      </c>
      <c r="J351" s="172" t="n"/>
      <c r="K351" s="172">
        <f>CORREL(D351:D440,H351:H440)</f>
        <v/>
      </c>
      <c r="L351" s="172">
        <f>CORREL(D351:D381,H351:H381)</f>
        <v/>
      </c>
    </row>
    <row r="352" ht="15.75" customHeight="1">
      <c r="A352" s="177">
        <f>B352=F352</f>
        <v/>
      </c>
      <c r="B352" s="176" t="n">
        <v>43860</v>
      </c>
      <c r="C352" s="407" t="n">
        <v>74.540001</v>
      </c>
      <c r="D352" s="178">
        <f>C352/C353-1</f>
        <v/>
      </c>
      <c r="E352" s="174" t="n"/>
      <c r="F352" s="176" t="n">
        <v>43860</v>
      </c>
      <c r="G352" s="407" t="n">
        <v>77.75</v>
      </c>
      <c r="H352" s="178">
        <f>G352/G353-1</f>
        <v/>
      </c>
      <c r="I352" s="173">
        <f>CORREL(D352:D853,H352:H853)</f>
        <v/>
      </c>
      <c r="J352" s="172" t="n"/>
      <c r="K352" s="172">
        <f>CORREL(D352:D441,H352:H441)</f>
        <v/>
      </c>
      <c r="L352" s="172">
        <f>CORREL(D352:D382,H352:H382)</f>
        <v/>
      </c>
    </row>
    <row r="353" ht="15.75" customHeight="1">
      <c r="A353" s="177">
        <f>B353=F353</f>
        <v/>
      </c>
      <c r="B353" s="176" t="n">
        <v>43859</v>
      </c>
      <c r="C353" s="407" t="n">
        <v>73.58000199999999</v>
      </c>
      <c r="D353" s="178">
        <f>C353/C354-1</f>
        <v/>
      </c>
      <c r="E353" s="174" t="n"/>
      <c r="F353" s="176" t="n">
        <v>43859</v>
      </c>
      <c r="G353" s="407" t="n">
        <v>75.209999</v>
      </c>
      <c r="H353" s="178">
        <f>G353/G354-1</f>
        <v/>
      </c>
      <c r="I353" s="173">
        <f>CORREL(D353:D854,H353:H854)</f>
        <v/>
      </c>
      <c r="J353" s="172" t="n"/>
      <c r="K353" s="172">
        <f>CORREL(D353:D442,H353:H442)</f>
        <v/>
      </c>
      <c r="L353" s="172">
        <f>CORREL(D353:D383,H353:H383)</f>
        <v/>
      </c>
    </row>
    <row r="354" ht="15.75" customHeight="1">
      <c r="A354" s="177">
        <f>B354=F354</f>
        <v/>
      </c>
      <c r="B354" s="176" t="n">
        <v>43858</v>
      </c>
      <c r="C354" s="407" t="n">
        <v>71.510002</v>
      </c>
      <c r="D354" s="178">
        <f>C354/C355-1</f>
        <v/>
      </c>
      <c r="E354" s="174" t="n"/>
      <c r="F354" s="176" t="n">
        <v>43858</v>
      </c>
      <c r="G354" s="407" t="n">
        <v>77.050003</v>
      </c>
      <c r="H354" s="178">
        <f>G354/G355-1</f>
        <v/>
      </c>
      <c r="I354" s="173">
        <f>CORREL(D354:D855,H354:H855)</f>
        <v/>
      </c>
      <c r="J354" s="172" t="n"/>
      <c r="K354" s="172">
        <f>CORREL(D354:D443,H354:H443)</f>
        <v/>
      </c>
      <c r="L354" s="172">
        <f>CORREL(D354:D384,H354:H384)</f>
        <v/>
      </c>
    </row>
    <row r="355" ht="15.75" customHeight="1">
      <c r="A355" s="177">
        <f>B355=F355</f>
        <v/>
      </c>
      <c r="B355" s="176" t="n">
        <v>43857</v>
      </c>
      <c r="C355" s="407" t="n">
        <v>70.44000200000001</v>
      </c>
      <c r="D355" s="178">
        <f>C355/C356-1</f>
        <v/>
      </c>
      <c r="E355" s="174" t="n"/>
      <c r="F355" s="176" t="n">
        <v>43857</v>
      </c>
      <c r="G355" s="407" t="n">
        <v>77.629997</v>
      </c>
      <c r="H355" s="178">
        <f>G355/G356-1</f>
        <v/>
      </c>
      <c r="I355" s="173">
        <f>CORREL(D355:D856,H355:H856)</f>
        <v/>
      </c>
      <c r="J355" s="172" t="n"/>
      <c r="K355" s="172">
        <f>CORREL(D355:D444,H355:H444)</f>
        <v/>
      </c>
      <c r="L355" s="172">
        <f>CORREL(D355:D385,H355:H385)</f>
        <v/>
      </c>
    </row>
    <row r="356" ht="15.75" customHeight="1">
      <c r="A356" s="177">
        <f>B356=F356</f>
        <v/>
      </c>
      <c r="B356" s="176" t="n">
        <v>43854</v>
      </c>
      <c r="C356" s="407" t="n">
        <v>73</v>
      </c>
      <c r="D356" s="178">
        <f>C356/C357-1</f>
        <v/>
      </c>
      <c r="E356" s="174" t="n"/>
      <c r="F356" s="176" t="n">
        <v>43854</v>
      </c>
      <c r="G356" s="407" t="n">
        <v>81.900002</v>
      </c>
      <c r="H356" s="178">
        <f>G356/G357-1</f>
        <v/>
      </c>
      <c r="I356" s="173">
        <f>CORREL(D356:D857,H356:H857)</f>
        <v/>
      </c>
      <c r="J356" s="172" t="n"/>
      <c r="K356" s="172">
        <f>CORREL(D356:D445,H356:H445)</f>
        <v/>
      </c>
      <c r="L356" s="172">
        <f>CORREL(D356:D386,H356:H386)</f>
        <v/>
      </c>
    </row>
    <row r="357" ht="15.75" customHeight="1">
      <c r="A357" s="177">
        <f>B357=F357</f>
        <v/>
      </c>
      <c r="B357" s="176" t="n">
        <v>43853</v>
      </c>
      <c r="C357" s="407" t="n">
        <v>74.470001</v>
      </c>
      <c r="D357" s="178">
        <f>C357/C358-1</f>
        <v/>
      </c>
      <c r="E357" s="174" t="n"/>
      <c r="F357" s="176" t="n">
        <v>43853</v>
      </c>
      <c r="G357" s="407" t="n">
        <v>84.879997</v>
      </c>
      <c r="H357" s="178">
        <f>G357/G358-1</f>
        <v/>
      </c>
      <c r="I357" s="173">
        <f>CORREL(D357:D858,H357:H858)</f>
        <v/>
      </c>
      <c r="J357" s="172" t="n"/>
      <c r="K357" s="172">
        <f>CORREL(D357:D446,H357:H446)</f>
        <v/>
      </c>
      <c r="L357" s="172">
        <f>CORREL(D357:D387,H357:H387)</f>
        <v/>
      </c>
    </row>
    <row r="358" ht="15.75" customHeight="1">
      <c r="A358" s="177">
        <f>B358=F358</f>
        <v/>
      </c>
      <c r="B358" s="176" t="n">
        <v>43852</v>
      </c>
      <c r="C358" s="407" t="n">
        <v>75.540001</v>
      </c>
      <c r="D358" s="178">
        <f>C358/C359-1</f>
        <v/>
      </c>
      <c r="E358" s="174" t="n"/>
      <c r="F358" s="176" t="n">
        <v>43852</v>
      </c>
      <c r="G358" s="407" t="n">
        <v>83.339996</v>
      </c>
      <c r="H358" s="178">
        <f>G358/G359-1</f>
        <v/>
      </c>
      <c r="I358" s="173">
        <f>CORREL(D358:D859,H358:H859)</f>
        <v/>
      </c>
      <c r="J358" s="172" t="n"/>
      <c r="K358" s="172">
        <f>CORREL(D358:D447,H358:H447)</f>
        <v/>
      </c>
      <c r="L358" s="172">
        <f>CORREL(D358:D388,H358:H388)</f>
        <v/>
      </c>
    </row>
    <row r="359" ht="15.75" customHeight="1">
      <c r="A359" s="177">
        <f>B359=F359</f>
        <v/>
      </c>
      <c r="B359" s="176" t="n">
        <v>43851</v>
      </c>
      <c r="C359" s="407" t="n">
        <v>76.730003</v>
      </c>
      <c r="D359" s="178">
        <f>C359/C360-1</f>
        <v/>
      </c>
      <c r="E359" s="174" t="n"/>
      <c r="F359" s="176" t="n">
        <v>43851</v>
      </c>
      <c r="G359" s="407" t="n">
        <v>85.790001</v>
      </c>
      <c r="H359" s="178">
        <f>G359/G360-1</f>
        <v/>
      </c>
      <c r="I359" s="173">
        <f>CORREL(D359:D860,H359:H860)</f>
        <v/>
      </c>
      <c r="J359" s="172" t="n"/>
      <c r="K359" s="172">
        <f>CORREL(D359:D448,H359:H448)</f>
        <v/>
      </c>
      <c r="L359" s="172">
        <f>CORREL(D359:D389,H359:H389)</f>
        <v/>
      </c>
    </row>
    <row r="360" ht="15.75" customHeight="1">
      <c r="A360" s="177">
        <f>B360=F360</f>
        <v/>
      </c>
      <c r="B360" s="176" t="n">
        <v>43847</v>
      </c>
      <c r="C360" s="407" t="n">
        <v>75.55999799999999</v>
      </c>
      <c r="D360" s="178">
        <f>C360/C361-1</f>
        <v/>
      </c>
      <c r="E360" s="174" t="n"/>
      <c r="F360" s="176" t="n">
        <v>43847</v>
      </c>
      <c r="G360" s="407" t="n">
        <v>89.699997</v>
      </c>
      <c r="H360" s="178">
        <f>G360/G361-1</f>
        <v/>
      </c>
      <c r="I360" s="173">
        <f>CORREL(D360:D861,H360:H861)</f>
        <v/>
      </c>
      <c r="J360" s="172" t="n"/>
      <c r="K360" s="172">
        <f>CORREL(D360:D449,H360:H449)</f>
        <v/>
      </c>
      <c r="L360" s="172">
        <f>CORREL(D360:D390,H360:H390)</f>
        <v/>
      </c>
    </row>
    <row r="361" ht="15.75" customHeight="1">
      <c r="A361" s="177">
        <f>B361=F361</f>
        <v/>
      </c>
      <c r="B361" s="176" t="n">
        <v>43846</v>
      </c>
      <c r="C361" s="407" t="n">
        <v>76.110001</v>
      </c>
      <c r="D361" s="178">
        <f>C361/C362-1</f>
        <v/>
      </c>
      <c r="E361" s="174" t="n"/>
      <c r="F361" s="176" t="n">
        <v>43846</v>
      </c>
      <c r="G361" s="407" t="n">
        <v>89.540001</v>
      </c>
      <c r="H361" s="178">
        <f>G361/G362-1</f>
        <v/>
      </c>
      <c r="I361" s="173">
        <f>CORREL(D361:D862,H361:H862)</f>
        <v/>
      </c>
      <c r="J361" s="172" t="n"/>
      <c r="K361" s="172">
        <f>CORREL(D361:D450,H361:H450)</f>
        <v/>
      </c>
      <c r="L361" s="172">
        <f>CORREL(D361:D391,H361:H391)</f>
        <v/>
      </c>
    </row>
    <row r="362" ht="15.75" customHeight="1">
      <c r="A362" s="177">
        <f>B362=F362</f>
        <v/>
      </c>
      <c r="B362" s="176" t="n">
        <v>43845</v>
      </c>
      <c r="C362" s="407" t="n">
        <v>76.94000200000001</v>
      </c>
      <c r="D362" s="178">
        <f>C362/C363-1</f>
        <v/>
      </c>
      <c r="E362" s="174" t="n"/>
      <c r="F362" s="176" t="n">
        <v>43845</v>
      </c>
      <c r="G362" s="407" t="n">
        <v>88.290001</v>
      </c>
      <c r="H362" s="178">
        <f>G362/G363-1</f>
        <v/>
      </c>
      <c r="I362" s="173">
        <f>CORREL(D362:D863,H362:H863)</f>
        <v/>
      </c>
      <c r="J362" s="172" t="n"/>
      <c r="K362" s="172">
        <f>CORREL(D362:D451,H362:H451)</f>
        <v/>
      </c>
      <c r="L362" s="172">
        <f>CORREL(D362:D392,H362:H392)</f>
        <v/>
      </c>
    </row>
    <row r="363" ht="15.75" customHeight="1">
      <c r="A363" s="177">
        <f>B363=F363</f>
        <v/>
      </c>
      <c r="B363" s="176" t="n">
        <v>43844</v>
      </c>
      <c r="C363" s="407" t="n">
        <v>73.160004</v>
      </c>
      <c r="D363" s="178">
        <f>C363/C364-1</f>
        <v/>
      </c>
      <c r="E363" s="174" t="n"/>
      <c r="F363" s="176" t="n">
        <v>43844</v>
      </c>
      <c r="G363" s="407" t="n">
        <v>87.849998</v>
      </c>
      <c r="H363" s="178">
        <f>G363/G364-1</f>
        <v/>
      </c>
      <c r="I363" s="173">
        <f>CORREL(D363:D864,H363:H864)</f>
        <v/>
      </c>
      <c r="J363" s="172" t="n"/>
      <c r="K363" s="172">
        <f>CORREL(D363:D452,H363:H452)</f>
        <v/>
      </c>
      <c r="L363" s="172">
        <f>CORREL(D363:D393,H363:H393)</f>
        <v/>
      </c>
    </row>
    <row r="364" ht="15.75" customHeight="1">
      <c r="A364" s="177">
        <f>B364=F364</f>
        <v/>
      </c>
      <c r="B364" s="176" t="n">
        <v>43843</v>
      </c>
      <c r="C364" s="407" t="n">
        <v>74.029999</v>
      </c>
      <c r="D364" s="178">
        <f>C364/C365-1</f>
        <v/>
      </c>
      <c r="E364" s="174" t="n"/>
      <c r="F364" s="176" t="n">
        <v>43843</v>
      </c>
      <c r="G364" s="407" t="n">
        <v>86.889999</v>
      </c>
      <c r="H364" s="178">
        <f>G364/G365-1</f>
        <v/>
      </c>
      <c r="I364" s="173">
        <f>CORREL(D364:D865,H364:H865)</f>
        <v/>
      </c>
      <c r="J364" s="172" t="n"/>
      <c r="K364" s="172">
        <f>CORREL(D364:D453,H364:H453)</f>
        <v/>
      </c>
      <c r="L364" s="172">
        <f>CORREL(D364:D394,H364:H394)</f>
        <v/>
      </c>
    </row>
    <row r="365" ht="15.75" customHeight="1">
      <c r="A365" s="177">
        <f>B365=F365</f>
        <v/>
      </c>
      <c r="B365" s="176" t="n">
        <v>43840</v>
      </c>
      <c r="C365" s="407" t="n">
        <v>73.089996</v>
      </c>
      <c r="D365" s="178">
        <f>C365/C366-1</f>
        <v/>
      </c>
      <c r="E365" s="174" t="n"/>
      <c r="F365" s="176" t="n">
        <v>43840</v>
      </c>
      <c r="G365" s="407" t="n">
        <v>87.30999799999999</v>
      </c>
      <c r="H365" s="178">
        <f>G365/G366-1</f>
        <v/>
      </c>
      <c r="I365" s="173">
        <f>CORREL(D365:D866,H365:H866)</f>
        <v/>
      </c>
      <c r="J365" s="172" t="n"/>
      <c r="K365" s="172">
        <f>CORREL(D365:D454,H365:H454)</f>
        <v/>
      </c>
      <c r="L365" s="172">
        <f>CORREL(D365:D395,H365:H395)</f>
        <v/>
      </c>
    </row>
    <row r="366" ht="15.75" customHeight="1">
      <c r="A366" s="177">
        <f>B366=F366</f>
        <v/>
      </c>
      <c r="B366" s="176" t="n">
        <v>43839</v>
      </c>
      <c r="C366" s="407" t="n">
        <v>72.620003</v>
      </c>
      <c r="D366" s="178">
        <f>C366/C367-1</f>
        <v/>
      </c>
      <c r="E366" s="174" t="n"/>
      <c r="F366" s="176" t="n">
        <v>43839</v>
      </c>
      <c r="G366" s="407" t="n">
        <v>87.949997</v>
      </c>
      <c r="H366" s="178">
        <f>G366/G367-1</f>
        <v/>
      </c>
      <c r="I366" s="173">
        <f>CORREL(D366:D867,H366:H867)</f>
        <v/>
      </c>
      <c r="J366" s="172" t="n"/>
      <c r="K366" s="172">
        <f>CORREL(D366:D455,H366:H455)</f>
        <v/>
      </c>
      <c r="L366" s="172">
        <f>CORREL(D366:D396,H366:H396)</f>
        <v/>
      </c>
    </row>
    <row r="367" ht="15.75" customHeight="1">
      <c r="A367" s="177">
        <f>B367=F367</f>
        <v/>
      </c>
      <c r="B367" s="176" t="n">
        <v>43838</v>
      </c>
      <c r="C367" s="407" t="n">
        <v>72.550003</v>
      </c>
      <c r="D367" s="178">
        <f>C367/C368-1</f>
        <v/>
      </c>
      <c r="E367" s="174" t="n"/>
      <c r="F367" s="176" t="n">
        <v>43838</v>
      </c>
      <c r="G367" s="407" t="n">
        <v>87.300003</v>
      </c>
      <c r="H367" s="178">
        <f>G367/G368-1</f>
        <v/>
      </c>
      <c r="I367" s="173">
        <f>CORREL(D367:D868,H367:H868)</f>
        <v/>
      </c>
      <c r="J367" s="172" t="n"/>
      <c r="K367" s="172">
        <f>CORREL(D367:D456,H367:H456)</f>
        <v/>
      </c>
      <c r="L367" s="172">
        <f>CORREL(D367:D397,H367:H397)</f>
        <v/>
      </c>
    </row>
    <row r="368" ht="15.75" customHeight="1">
      <c r="A368" s="177">
        <f>B368=F368</f>
        <v/>
      </c>
      <c r="B368" s="176" t="n">
        <v>43837</v>
      </c>
      <c r="C368" s="407" t="n">
        <v>71.900002</v>
      </c>
      <c r="D368" s="178">
        <f>C368/C369-1</f>
        <v/>
      </c>
      <c r="E368" s="174" t="n"/>
      <c r="F368" s="176" t="n">
        <v>43837</v>
      </c>
      <c r="G368" s="407" t="n">
        <v>86.769997</v>
      </c>
      <c r="H368" s="178">
        <f>G368/G369-1</f>
        <v/>
      </c>
      <c r="I368" s="173">
        <f>CORREL(D368:D869,H368:H869)</f>
        <v/>
      </c>
      <c r="J368" s="172" t="n"/>
      <c r="K368" s="172">
        <f>CORREL(D368:D457,H368:H457)</f>
        <v/>
      </c>
      <c r="L368" s="172">
        <f>CORREL(D368:D398,H368:H398)</f>
        <v/>
      </c>
    </row>
    <row r="369" ht="15.75" customHeight="1">
      <c r="A369" s="177">
        <f>B369=F369</f>
        <v/>
      </c>
      <c r="B369" s="176" t="n">
        <v>43836</v>
      </c>
      <c r="C369" s="407" t="n">
        <v>70.31999999999999</v>
      </c>
      <c r="D369" s="178">
        <f>C369/C370-1</f>
        <v/>
      </c>
      <c r="E369" s="174" t="n"/>
      <c r="F369" s="176" t="n">
        <v>43836</v>
      </c>
      <c r="G369" s="407" t="n">
        <v>87.699997</v>
      </c>
      <c r="H369" s="178">
        <f>G369/G370-1</f>
        <v/>
      </c>
      <c r="I369" s="173">
        <f>CORREL(D369:D870,H369:H870)</f>
        <v/>
      </c>
      <c r="J369" s="172" t="n"/>
      <c r="K369" s="172">
        <f>CORREL(D369:D458,H369:H458)</f>
        <v/>
      </c>
      <c r="L369" s="172">
        <f>CORREL(D369:D399,H369:H399)</f>
        <v/>
      </c>
    </row>
    <row r="370" ht="15.75" customHeight="1">
      <c r="A370" s="177">
        <f>B370=F370</f>
        <v/>
      </c>
      <c r="B370" s="176" t="n">
        <v>43833</v>
      </c>
      <c r="C370" s="407" t="n">
        <v>67.279999</v>
      </c>
      <c r="D370" s="178">
        <f>C370/C371-1</f>
        <v/>
      </c>
      <c r="E370" s="174" t="n"/>
      <c r="F370" s="176" t="n">
        <v>43833</v>
      </c>
      <c r="G370" s="407" t="n">
        <v>87.900002</v>
      </c>
      <c r="H370" s="178">
        <f>G370/G371-1</f>
        <v/>
      </c>
      <c r="I370" s="173">
        <f>CORREL(D370:D871,H370:H871)</f>
        <v/>
      </c>
      <c r="J370" s="172" t="n"/>
      <c r="K370" s="172">
        <f>CORREL(D370:D459,H370:H459)</f>
        <v/>
      </c>
      <c r="L370" s="172">
        <f>CORREL(D370:D400,H370:H400)</f>
        <v/>
      </c>
    </row>
    <row r="371" ht="15.75" customHeight="1">
      <c r="A371" s="177">
        <f>B371=F371</f>
        <v/>
      </c>
      <c r="B371" s="176" t="n">
        <v>43832</v>
      </c>
      <c r="C371" s="407" t="n">
        <v>68.720001</v>
      </c>
      <c r="D371" s="178">
        <f>C371/C372-1</f>
        <v/>
      </c>
      <c r="E371" s="174" t="n"/>
      <c r="F371" s="176" t="n">
        <v>43832</v>
      </c>
      <c r="G371" s="407" t="n">
        <v>89.739998</v>
      </c>
      <c r="H371" s="178">
        <f>G371/G372-1</f>
        <v/>
      </c>
      <c r="I371" s="173">
        <f>CORREL(D371:D872,H371:H872)</f>
        <v/>
      </c>
      <c r="J371" s="172" t="n"/>
      <c r="K371" s="172">
        <f>CORREL(D371:D460,H371:H460)</f>
        <v/>
      </c>
      <c r="L371" s="172">
        <f>CORREL(D371:D401,H371:H401)</f>
        <v/>
      </c>
    </row>
    <row r="372" ht="15.75" customHeight="1">
      <c r="A372" s="177">
        <f>B372=F372</f>
        <v/>
      </c>
      <c r="B372" s="176" t="n">
        <v>43830</v>
      </c>
      <c r="C372" s="407" t="n">
        <v>68.040001</v>
      </c>
      <c r="D372" s="178">
        <f>C372/C373-1</f>
        <v/>
      </c>
      <c r="E372" s="174" t="n"/>
      <c r="F372" s="176" t="n">
        <v>43830</v>
      </c>
      <c r="G372" s="407" t="n">
        <v>88.089996</v>
      </c>
      <c r="H372" s="178">
        <f>G372/G373-1</f>
        <v/>
      </c>
      <c r="I372" s="173">
        <f>CORREL(D372:D873,H372:H873)</f>
        <v/>
      </c>
      <c r="J372" s="172" t="n"/>
      <c r="K372" s="172">
        <f>CORREL(D372:D461,H372:H461)</f>
        <v/>
      </c>
      <c r="L372" s="172">
        <f>CORREL(D372:D402,H372:H402)</f>
        <v/>
      </c>
    </row>
    <row r="373" ht="15.75" customHeight="1">
      <c r="A373" s="177">
        <f>B373=F373</f>
        <v/>
      </c>
      <c r="B373" s="176" t="n">
        <v>43829</v>
      </c>
      <c r="C373" s="407" t="n">
        <v>66.790001</v>
      </c>
      <c r="D373" s="178">
        <f>C373/C374-1</f>
        <v/>
      </c>
      <c r="E373" s="174" t="n"/>
      <c r="F373" s="176" t="n">
        <v>43829</v>
      </c>
      <c r="G373" s="407" t="n">
        <v>87.959999</v>
      </c>
      <c r="H373" s="178">
        <f>G373/G374-1</f>
        <v/>
      </c>
      <c r="I373" s="173">
        <f>CORREL(D373:D874,H373:H874)</f>
        <v/>
      </c>
      <c r="J373" s="172" t="n"/>
      <c r="K373" s="172">
        <f>CORREL(D373:D462,H373:H462)</f>
        <v/>
      </c>
      <c r="L373" s="172">
        <f>CORREL(D373:D403,H373:H403)</f>
        <v/>
      </c>
    </row>
    <row r="374" ht="15.75" customHeight="1">
      <c r="A374" s="177">
        <f>B374=F374</f>
        <v/>
      </c>
      <c r="B374" s="176" t="n">
        <v>43826</v>
      </c>
      <c r="C374" s="407" t="n">
        <v>66.639999</v>
      </c>
      <c r="D374" s="178">
        <f>C374/C375-1</f>
        <v/>
      </c>
      <c r="E374" s="174" t="n"/>
      <c r="F374" s="176" t="n">
        <v>43826</v>
      </c>
      <c r="G374" s="407" t="n">
        <v>88.370003</v>
      </c>
      <c r="H374" s="178">
        <f>G374/G375-1</f>
        <v/>
      </c>
      <c r="I374" s="173">
        <f>CORREL(D374:D875,H374:H875)</f>
        <v/>
      </c>
      <c r="J374" s="172" t="n"/>
      <c r="K374" s="172">
        <f>CORREL(D374:D463,H374:H463)</f>
        <v/>
      </c>
      <c r="L374" s="172">
        <f>CORREL(D374:D404,H374:H404)</f>
        <v/>
      </c>
    </row>
    <row r="375" ht="15.75" customHeight="1">
      <c r="A375" s="177">
        <f>B375=F375</f>
        <v/>
      </c>
      <c r="B375" s="176" t="n">
        <v>43825</v>
      </c>
      <c r="C375" s="407" t="n">
        <v>67.449997</v>
      </c>
      <c r="D375" s="178">
        <f>C375/C376-1</f>
        <v/>
      </c>
      <c r="E375" s="174" t="n"/>
      <c r="F375" s="176" t="n">
        <v>43825</v>
      </c>
      <c r="G375" s="407" t="n">
        <v>89.260002</v>
      </c>
      <c r="H375" s="178">
        <f>G375/G376-1</f>
        <v/>
      </c>
      <c r="I375" s="173">
        <f>CORREL(D375:D876,H375:H876)</f>
        <v/>
      </c>
      <c r="J375" s="172" t="n"/>
      <c r="K375" s="172">
        <f>CORREL(D375:D464,H375:H464)</f>
        <v/>
      </c>
      <c r="L375" s="172">
        <f>CORREL(D375:D405,H375:H405)</f>
        <v/>
      </c>
    </row>
    <row r="376" ht="15.75" customHeight="1">
      <c r="A376" s="177">
        <f>B376=F376</f>
        <v/>
      </c>
      <c r="B376" s="176" t="n">
        <v>43823</v>
      </c>
      <c r="C376" s="407" t="n">
        <v>66.459999</v>
      </c>
      <c r="D376" s="178">
        <f>C376/C377-1</f>
        <v/>
      </c>
      <c r="E376" s="174" t="n"/>
      <c r="F376" s="176" t="n">
        <v>43823</v>
      </c>
      <c r="G376" s="407" t="n">
        <v>89.150002</v>
      </c>
      <c r="H376" s="178">
        <f>G376/G377-1</f>
        <v/>
      </c>
      <c r="I376" s="173">
        <f>CORREL(D376:D877,H376:H877)</f>
        <v/>
      </c>
      <c r="J376" s="172" t="n"/>
      <c r="K376" s="172">
        <f>CORREL(D376:D465,H376:H465)</f>
        <v/>
      </c>
      <c r="L376" s="172">
        <f>CORREL(D376:D406,H376:H406)</f>
        <v/>
      </c>
    </row>
    <row r="377" ht="15.75" customHeight="1">
      <c r="A377" s="177">
        <f>B377=F377</f>
        <v/>
      </c>
      <c r="B377" s="176" t="n">
        <v>43822</v>
      </c>
      <c r="C377" s="407" t="n">
        <v>66.150002</v>
      </c>
      <c r="D377" s="178">
        <f>C377/C378-1</f>
        <v/>
      </c>
      <c r="E377" s="174" t="n"/>
      <c r="F377" s="176" t="n">
        <v>43822</v>
      </c>
      <c r="G377" s="407" t="n">
        <v>89.44000200000001</v>
      </c>
      <c r="H377" s="178">
        <f>G377/G378-1</f>
        <v/>
      </c>
      <c r="I377" s="173">
        <f>CORREL(D377:D878,H377:H878)</f>
        <v/>
      </c>
      <c r="J377" s="172" t="n"/>
      <c r="K377" s="172">
        <f>CORREL(D377:D466,H377:H466)</f>
        <v/>
      </c>
      <c r="L377" s="172">
        <f>CORREL(D377:D407,H377:H407)</f>
        <v/>
      </c>
    </row>
    <row r="378" ht="15.75" customHeight="1">
      <c r="A378" s="177">
        <f>B378=F378</f>
        <v/>
      </c>
      <c r="B378" s="176" t="n">
        <v>43819</v>
      </c>
      <c r="C378" s="407" t="n">
        <v>66.93000000000001</v>
      </c>
      <c r="D378" s="178">
        <f>C378/C379-1</f>
        <v/>
      </c>
      <c r="E378" s="174" t="n"/>
      <c r="F378" s="176" t="n">
        <v>43819</v>
      </c>
      <c r="G378" s="407" t="n">
        <v>89.279999</v>
      </c>
      <c r="H378" s="178">
        <f>G378/G379-1</f>
        <v/>
      </c>
      <c r="I378" s="173">
        <f>CORREL(D378:D879,H378:H879)</f>
        <v/>
      </c>
      <c r="J378" s="172" t="n"/>
      <c r="K378" s="172">
        <f>CORREL(D378:D467,H378:H467)</f>
        <v/>
      </c>
      <c r="L378" s="172">
        <f>CORREL(D378:D408,H378:H408)</f>
        <v/>
      </c>
    </row>
    <row r="379" ht="15.75" customHeight="1">
      <c r="A379" s="177">
        <f>B379=F379</f>
        <v/>
      </c>
      <c r="B379" s="176" t="n">
        <v>43818</v>
      </c>
      <c r="C379" s="407" t="n">
        <v>68.18000000000001</v>
      </c>
      <c r="D379" s="178">
        <f>C379/C380-1</f>
        <v/>
      </c>
      <c r="E379" s="174" t="n"/>
      <c r="F379" s="176" t="n">
        <v>43818</v>
      </c>
      <c r="G379" s="407" t="n">
        <v>89.220001</v>
      </c>
      <c r="H379" s="178">
        <f>G379/G380-1</f>
        <v/>
      </c>
      <c r="I379" s="173">
        <f>CORREL(D379:D880,H379:H880)</f>
        <v/>
      </c>
      <c r="J379" s="172" t="n"/>
      <c r="K379" s="172">
        <f>CORREL(D379:D468,H379:H468)</f>
        <v/>
      </c>
      <c r="L379" s="172">
        <f>CORREL(D379:D409,H379:H409)</f>
        <v/>
      </c>
    </row>
    <row r="380" ht="15.75" customHeight="1">
      <c r="A380" s="177">
        <f>B380=F380</f>
        <v/>
      </c>
      <c r="B380" s="176" t="n">
        <v>43817</v>
      </c>
      <c r="C380" s="407" t="n">
        <v>67.599998</v>
      </c>
      <c r="D380" s="178">
        <f>C380/C381-1</f>
        <v/>
      </c>
      <c r="E380" s="174" t="n"/>
      <c r="F380" s="176" t="n">
        <v>43817</v>
      </c>
      <c r="G380" s="407" t="n">
        <v>88.839996</v>
      </c>
      <c r="H380" s="178">
        <f>G380/G381-1</f>
        <v/>
      </c>
      <c r="I380" s="173">
        <f>CORREL(D380:D881,H380:H881)</f>
        <v/>
      </c>
      <c r="J380" s="172" t="n"/>
      <c r="K380" s="172">
        <f>CORREL(D380:D469,H380:H469)</f>
        <v/>
      </c>
      <c r="L380" s="172">
        <f>CORREL(D380:D410,H380:H410)</f>
        <v/>
      </c>
    </row>
    <row r="381" ht="15.75" customHeight="1">
      <c r="A381" s="177">
        <f>B381=F381</f>
        <v/>
      </c>
      <c r="B381" s="176" t="n">
        <v>43816</v>
      </c>
      <c r="C381" s="407" t="n">
        <v>66.16999800000001</v>
      </c>
      <c r="D381" s="178">
        <f>C381/C382-1</f>
        <v/>
      </c>
      <c r="E381" s="174" t="n"/>
      <c r="F381" s="176" t="n">
        <v>43816</v>
      </c>
      <c r="G381" s="407" t="n">
        <v>89.360001</v>
      </c>
      <c r="H381" s="178">
        <f>G381/G382-1</f>
        <v/>
      </c>
      <c r="I381" s="173">
        <f>CORREL(D381:D882,H381:H882)</f>
        <v/>
      </c>
      <c r="J381" s="172" t="n"/>
      <c r="K381" s="172">
        <f>CORREL(D381:D470,H381:H470)</f>
        <v/>
      </c>
      <c r="L381" s="172">
        <f>CORREL(D381:D411,H381:H411)</f>
        <v/>
      </c>
    </row>
    <row r="382" ht="15.75" customHeight="1">
      <c r="A382" s="177">
        <f>B382=F382</f>
        <v/>
      </c>
      <c r="B382" s="176" t="n">
        <v>43815</v>
      </c>
      <c r="C382" s="407" t="n">
        <v>66.349998</v>
      </c>
      <c r="D382" s="178">
        <f>C382/C383-1</f>
        <v/>
      </c>
      <c r="E382" s="174" t="n"/>
      <c r="F382" s="176" t="n">
        <v>43815</v>
      </c>
      <c r="G382" s="407" t="n">
        <v>88.629997</v>
      </c>
      <c r="H382" s="178">
        <f>G382/G383-1</f>
        <v/>
      </c>
      <c r="I382" s="173">
        <f>CORREL(D382:D883,H382:H883)</f>
        <v/>
      </c>
      <c r="J382" s="172" t="n"/>
      <c r="K382" s="172">
        <f>CORREL(D382:D471,H382:H471)</f>
        <v/>
      </c>
      <c r="L382" s="172">
        <f>CORREL(D382:D412,H382:H412)</f>
        <v/>
      </c>
    </row>
    <row r="383" ht="15.75" customHeight="1">
      <c r="A383" s="177">
        <f>B383=F383</f>
        <v/>
      </c>
      <c r="B383" s="176" t="n">
        <v>43812</v>
      </c>
      <c r="C383" s="407" t="n">
        <v>63.540001</v>
      </c>
      <c r="D383" s="178">
        <f>C383/C384-1</f>
        <v/>
      </c>
      <c r="E383" s="174" t="n"/>
      <c r="F383" s="176" t="n">
        <v>43812</v>
      </c>
      <c r="G383" s="407" t="n">
        <v>87.58000199999999</v>
      </c>
      <c r="H383" s="178">
        <f>G383/G384-1</f>
        <v/>
      </c>
      <c r="I383" s="173">
        <f>CORREL(D383:D884,H383:H884)</f>
        <v/>
      </c>
      <c r="J383" s="172" t="n"/>
      <c r="K383" s="172">
        <f>CORREL(D383:D472,H383:H472)</f>
        <v/>
      </c>
      <c r="L383" s="172">
        <f>CORREL(D383:D413,H383:H413)</f>
        <v/>
      </c>
    </row>
    <row r="384" ht="15.75" customHeight="1">
      <c r="A384" s="177">
        <f>B384=F384</f>
        <v/>
      </c>
      <c r="B384" s="176" t="n">
        <v>43811</v>
      </c>
      <c r="C384" s="407" t="n">
        <v>62.490002</v>
      </c>
      <c r="D384" s="178">
        <f>C384/C385-1</f>
        <v/>
      </c>
      <c r="E384" s="174" t="n"/>
      <c r="F384" s="176" t="n">
        <v>43811</v>
      </c>
      <c r="G384" s="407" t="n">
        <v>88.470001</v>
      </c>
      <c r="H384" s="178">
        <f>G384/G385-1</f>
        <v/>
      </c>
      <c r="I384" s="173">
        <f>CORREL(D384:D885,H384:H885)</f>
        <v/>
      </c>
      <c r="J384" s="172" t="n"/>
      <c r="K384" s="172">
        <f>CORREL(D384:D473,H384:H473)</f>
        <v/>
      </c>
      <c r="L384" s="172">
        <f>CORREL(D384:D414,H384:H414)</f>
        <v/>
      </c>
    </row>
    <row r="385" ht="15.75" customHeight="1">
      <c r="A385" s="177">
        <f>B385=F385</f>
        <v/>
      </c>
      <c r="B385" s="176" t="n">
        <v>43810</v>
      </c>
      <c r="C385" s="407" t="n">
        <v>63.52</v>
      </c>
      <c r="D385" s="178">
        <f>C385/C386-1</f>
        <v/>
      </c>
      <c r="E385" s="174" t="n"/>
      <c r="F385" s="176" t="n">
        <v>43810</v>
      </c>
      <c r="G385" s="407" t="n">
        <v>87.019997</v>
      </c>
      <c r="H385" s="178">
        <f>G385/G386-1</f>
        <v/>
      </c>
      <c r="I385" s="173">
        <f>CORREL(D385:D886,H385:H886)</f>
        <v/>
      </c>
      <c r="J385" s="172" t="n"/>
      <c r="K385" s="172">
        <f>CORREL(D385:D474,H385:H474)</f>
        <v/>
      </c>
      <c r="L385" s="172">
        <f>CORREL(D385:D415,H385:H415)</f>
        <v/>
      </c>
    </row>
    <row r="386" ht="15.75" customHeight="1">
      <c r="A386" s="177">
        <f>B386=F386</f>
        <v/>
      </c>
      <c r="B386" s="176" t="n">
        <v>43809</v>
      </c>
      <c r="C386" s="407" t="n">
        <v>64.56999999999999</v>
      </c>
      <c r="D386" s="178">
        <f>C386/C387-1</f>
        <v/>
      </c>
      <c r="E386" s="174" t="n"/>
      <c r="F386" s="176" t="n">
        <v>43809</v>
      </c>
      <c r="G386" s="407" t="n">
        <v>86.510002</v>
      </c>
      <c r="H386" s="178">
        <f>G386/G387-1</f>
        <v/>
      </c>
      <c r="I386" s="173">
        <f>CORREL(D386:D887,H386:H887)</f>
        <v/>
      </c>
      <c r="J386" s="172" t="n"/>
      <c r="K386" s="172">
        <f>CORREL(D386:D475,H386:H475)</f>
        <v/>
      </c>
      <c r="L386" s="172">
        <f>CORREL(D386:D416,H386:H416)</f>
        <v/>
      </c>
    </row>
    <row r="387" ht="15.75" customHeight="1">
      <c r="A387" s="177">
        <f>B387=F387</f>
        <v/>
      </c>
      <c r="B387" s="176" t="n">
        <v>43808</v>
      </c>
      <c r="C387" s="407" t="n">
        <v>65.94000200000001</v>
      </c>
      <c r="D387" s="178">
        <f>C387/C388-1</f>
        <v/>
      </c>
      <c r="E387" s="174" t="n"/>
      <c r="F387" s="176" t="n">
        <v>43808</v>
      </c>
      <c r="G387" s="407" t="n">
        <v>87.610001</v>
      </c>
      <c r="H387" s="178">
        <f>G387/G388-1</f>
        <v/>
      </c>
      <c r="I387" s="173">
        <f>CORREL(D387:D888,H387:H888)</f>
        <v/>
      </c>
      <c r="J387" s="172" t="n"/>
      <c r="K387" s="172">
        <f>CORREL(D387:D476,H387:H476)</f>
        <v/>
      </c>
      <c r="L387" s="172">
        <f>CORREL(D387:D417,H387:H417)</f>
        <v/>
      </c>
    </row>
    <row r="388" ht="15.75" customHeight="1">
      <c r="A388" s="177">
        <f>B388=F388</f>
        <v/>
      </c>
      <c r="B388" s="176" t="n">
        <v>43805</v>
      </c>
      <c r="C388" s="407" t="n">
        <v>62.740002</v>
      </c>
      <c r="D388" s="178">
        <f>C388/C389-1</f>
        <v/>
      </c>
      <c r="E388" s="174" t="n"/>
      <c r="F388" s="176" t="n">
        <v>43805</v>
      </c>
      <c r="G388" s="407" t="n">
        <v>88.58000199999999</v>
      </c>
      <c r="H388" s="178">
        <f>G388/G389-1</f>
        <v/>
      </c>
      <c r="I388" s="173">
        <f>CORREL(D388:D889,H388:H889)</f>
        <v/>
      </c>
      <c r="J388" s="172" t="n"/>
      <c r="K388" s="172">
        <f>CORREL(D388:D477,H388:H477)</f>
        <v/>
      </c>
      <c r="L388" s="172">
        <f>CORREL(D388:D418,H388:H418)</f>
        <v/>
      </c>
    </row>
    <row r="389" ht="15.75" customHeight="1">
      <c r="A389" s="177">
        <f>B389=F389</f>
        <v/>
      </c>
      <c r="B389" s="176" t="n">
        <v>43804</v>
      </c>
      <c r="C389" s="407" t="n">
        <v>69.66999800000001</v>
      </c>
      <c r="D389" s="178">
        <f>C389/C390-1</f>
        <v/>
      </c>
      <c r="E389" s="174" t="n"/>
      <c r="F389" s="176" t="n">
        <v>43804</v>
      </c>
      <c r="G389" s="407" t="n">
        <v>87.860001</v>
      </c>
      <c r="H389" s="178">
        <f>G389/G390-1</f>
        <v/>
      </c>
      <c r="I389" s="173">
        <f>CORREL(D389:D890,H389:H890)</f>
        <v/>
      </c>
      <c r="J389" s="172" t="n"/>
      <c r="K389" s="172">
        <f>CORREL(D389:D478,H389:H478)</f>
        <v/>
      </c>
      <c r="L389" s="172">
        <f>CORREL(D389:D419,H389:H419)</f>
        <v/>
      </c>
    </row>
    <row r="390" ht="15.75" customHeight="1">
      <c r="A390" s="177">
        <f>B390=F390</f>
        <v/>
      </c>
      <c r="B390" s="176" t="n">
        <v>43803</v>
      </c>
      <c r="C390" s="407" t="n">
        <v>69.959999</v>
      </c>
      <c r="D390" s="178">
        <f>C390/C391-1</f>
        <v/>
      </c>
      <c r="E390" s="174" t="n"/>
      <c r="F390" s="176" t="n">
        <v>43803</v>
      </c>
      <c r="G390" s="407" t="n">
        <v>88.16999800000001</v>
      </c>
      <c r="H390" s="178">
        <f>G390/G391-1</f>
        <v/>
      </c>
      <c r="I390" s="173">
        <f>CORREL(D390:D891,H390:H891)</f>
        <v/>
      </c>
      <c r="J390" s="172" t="n"/>
      <c r="K390" s="172">
        <f>CORREL(D390:D479,H390:H479)</f>
        <v/>
      </c>
      <c r="L390" s="172">
        <f>CORREL(D390:D420,H390:H420)</f>
        <v/>
      </c>
    </row>
    <row r="391" ht="15.75" customHeight="1">
      <c r="A391" s="177">
        <f>B391=F391</f>
        <v/>
      </c>
      <c r="B391" s="176" t="n">
        <v>43802</v>
      </c>
      <c r="C391" s="407" t="n">
        <v>70.019997</v>
      </c>
      <c r="D391" s="178">
        <f>C391/C392-1</f>
        <v/>
      </c>
      <c r="E391" s="174" t="n"/>
      <c r="F391" s="176" t="n">
        <v>43802</v>
      </c>
      <c r="G391" s="407" t="n">
        <v>88.870003</v>
      </c>
      <c r="H391" s="178">
        <f>G391/G392-1</f>
        <v/>
      </c>
      <c r="I391" s="173">
        <f>CORREL(D391:D892,H391:H892)</f>
        <v/>
      </c>
      <c r="J391" s="172" t="n"/>
      <c r="K391" s="172">
        <f>CORREL(D391:D480,H391:H480)</f>
        <v/>
      </c>
      <c r="L391" s="172">
        <f>CORREL(D391:D421,H391:H421)</f>
        <v/>
      </c>
    </row>
    <row r="392" ht="15.75" customHeight="1">
      <c r="A392" s="177">
        <f>B392=F392</f>
        <v/>
      </c>
      <c r="B392" s="176" t="n">
        <v>43801</v>
      </c>
      <c r="C392" s="407" t="n">
        <v>68.93000000000001</v>
      </c>
      <c r="D392" s="178">
        <f>C392/C393-1</f>
        <v/>
      </c>
      <c r="E392" s="174" t="n"/>
      <c r="F392" s="176" t="n">
        <v>43801</v>
      </c>
      <c r="G392" s="407" t="n">
        <v>91.629997</v>
      </c>
      <c r="H392" s="178">
        <f>G392/G393-1</f>
        <v/>
      </c>
      <c r="I392" s="173">
        <f>CORREL(D392:D893,H392:H893)</f>
        <v/>
      </c>
      <c r="J392" s="172" t="n"/>
      <c r="K392" s="172">
        <f>CORREL(D392:D481,H392:H481)</f>
        <v/>
      </c>
      <c r="L392" s="172">
        <f>CORREL(D392:D422,H392:H422)</f>
        <v/>
      </c>
    </row>
    <row r="393" ht="15.75" customHeight="1">
      <c r="A393" s="177">
        <f>B393=F393</f>
        <v/>
      </c>
      <c r="B393" s="176" t="n">
        <v>43798</v>
      </c>
      <c r="C393" s="407" t="n">
        <v>74.5</v>
      </c>
      <c r="D393" s="178">
        <f>C393/C394-1</f>
        <v/>
      </c>
      <c r="E393" s="174" t="n"/>
      <c r="F393" s="176" t="n">
        <v>43798</v>
      </c>
      <c r="G393" s="407" t="n">
        <v>92.800003</v>
      </c>
      <c r="H393" s="178">
        <f>G393/G394-1</f>
        <v/>
      </c>
      <c r="I393" s="173">
        <f>CORREL(D393:D894,H393:H894)</f>
        <v/>
      </c>
      <c r="J393" s="172" t="n"/>
      <c r="K393" s="172">
        <f>CORREL(D393:D482,H393:H482)</f>
        <v/>
      </c>
      <c r="L393" s="172">
        <f>CORREL(D393:D423,H393:H423)</f>
        <v/>
      </c>
    </row>
    <row r="394" ht="15.75" customHeight="1">
      <c r="A394" s="177">
        <f>B394=F394</f>
        <v/>
      </c>
      <c r="B394" s="176" t="n">
        <v>43796</v>
      </c>
      <c r="C394" s="407" t="n">
        <v>74.08000199999999</v>
      </c>
      <c r="D394" s="178">
        <f>C394/C395-1</f>
        <v/>
      </c>
      <c r="E394" s="174" t="n"/>
      <c r="F394" s="176" t="n">
        <v>43796</v>
      </c>
      <c r="G394" s="407" t="n">
        <v>93.050003</v>
      </c>
      <c r="H394" s="178">
        <f>G394/G395-1</f>
        <v/>
      </c>
      <c r="I394" s="173">
        <f>CORREL(D394:D895,H394:H895)</f>
        <v/>
      </c>
      <c r="J394" s="172" t="n"/>
      <c r="K394" s="172">
        <f>CORREL(D394:D483,H394:H483)</f>
        <v/>
      </c>
      <c r="L394" s="172">
        <f>CORREL(D394:D424,H394:H424)</f>
        <v/>
      </c>
    </row>
    <row r="395" ht="15.75" customHeight="1">
      <c r="A395" s="177">
        <f>B395=F395</f>
        <v/>
      </c>
      <c r="B395" s="176" t="n">
        <v>43795</v>
      </c>
      <c r="C395" s="407" t="n">
        <v>75.160004</v>
      </c>
      <c r="D395" s="178">
        <f>C395/C396-1</f>
        <v/>
      </c>
      <c r="E395" s="174" t="n"/>
      <c r="F395" s="176" t="n">
        <v>43795</v>
      </c>
      <c r="G395" s="407" t="n">
        <v>92.760002</v>
      </c>
      <c r="H395" s="178">
        <f>G395/G396-1</f>
        <v/>
      </c>
      <c r="I395" s="173">
        <f>CORREL(D395:D896,H395:H896)</f>
        <v/>
      </c>
      <c r="J395" s="172" t="n"/>
      <c r="K395" s="172">
        <f>CORREL(D395:D484,H395:H484)</f>
        <v/>
      </c>
      <c r="L395" s="172">
        <f>CORREL(D395:D425,H395:H425)</f>
        <v/>
      </c>
    </row>
    <row r="396" ht="15.75" customHeight="1">
      <c r="A396" s="177">
        <f>B396=F396</f>
        <v/>
      </c>
      <c r="B396" s="176" t="n">
        <v>43794</v>
      </c>
      <c r="C396" s="407" t="n">
        <v>74.550003</v>
      </c>
      <c r="D396" s="178">
        <f>C396/C397-1</f>
        <v/>
      </c>
      <c r="E396" s="174" t="n"/>
      <c r="F396" s="176" t="n">
        <v>43794</v>
      </c>
      <c r="G396" s="407" t="n">
        <v>92.519997</v>
      </c>
      <c r="H396" s="178">
        <f>G396/G397-1</f>
        <v/>
      </c>
      <c r="I396" s="173">
        <f>CORREL(D396:D897,H396:H897)</f>
        <v/>
      </c>
      <c r="J396" s="172" t="n"/>
      <c r="K396" s="172">
        <f>CORREL(D396:D485,H396:H485)</f>
        <v/>
      </c>
      <c r="L396" s="172">
        <f>CORREL(D396:D426,H396:H426)</f>
        <v/>
      </c>
    </row>
    <row r="397" ht="15.75" customHeight="1">
      <c r="A397" s="177">
        <f>B397=F397</f>
        <v/>
      </c>
      <c r="B397" s="176" t="n">
        <v>43791</v>
      </c>
      <c r="C397" s="407" t="n">
        <v>73.160004</v>
      </c>
      <c r="D397" s="178">
        <f>C397/C398-1</f>
        <v/>
      </c>
      <c r="E397" s="174" t="n"/>
      <c r="F397" s="176" t="n">
        <v>43791</v>
      </c>
      <c r="G397" s="407" t="n">
        <v>91.779999</v>
      </c>
      <c r="H397" s="178">
        <f>G397/G398-1</f>
        <v/>
      </c>
      <c r="I397" s="173">
        <f>CORREL(D397:D898,H397:H898)</f>
        <v/>
      </c>
      <c r="J397" s="172" t="n"/>
      <c r="K397" s="172">
        <f>CORREL(D397:D486,H397:H486)</f>
        <v/>
      </c>
      <c r="L397" s="172">
        <f>CORREL(D397:D427,H397:H427)</f>
        <v/>
      </c>
    </row>
    <row r="398" ht="15.75" customHeight="1">
      <c r="A398" s="177">
        <f>B398=F398</f>
        <v/>
      </c>
      <c r="B398" s="176" t="n">
        <v>43790</v>
      </c>
      <c r="C398" s="407" t="n">
        <v>69.91999800000001</v>
      </c>
      <c r="D398" s="178">
        <f>C398/C399-1</f>
        <v/>
      </c>
      <c r="E398" s="174" t="n"/>
      <c r="F398" s="176" t="n">
        <v>43790</v>
      </c>
      <c r="G398" s="407" t="n">
        <v>90.970001</v>
      </c>
      <c r="H398" s="178">
        <f>G398/G399-1</f>
        <v/>
      </c>
      <c r="I398" s="173">
        <f>CORREL(D398:D899,H398:H899)</f>
        <v/>
      </c>
      <c r="J398" s="172" t="n"/>
      <c r="K398" s="172">
        <f>CORREL(D398:D487,H398:H487)</f>
        <v/>
      </c>
      <c r="L398" s="172">
        <f>CORREL(D398:D428,H398:H428)</f>
        <v/>
      </c>
    </row>
    <row r="399" ht="15.75" customHeight="1">
      <c r="A399" s="177">
        <f>B399=F399</f>
        <v/>
      </c>
      <c r="B399" s="176" t="n">
        <v>43789</v>
      </c>
      <c r="C399" s="407" t="n">
        <v>70.989998</v>
      </c>
      <c r="D399" s="178">
        <f>C399/C400-1</f>
        <v/>
      </c>
      <c r="E399" s="174" t="n"/>
      <c r="F399" s="176" t="n">
        <v>43789</v>
      </c>
      <c r="G399" s="407" t="n">
        <v>91.699997</v>
      </c>
      <c r="H399" s="178">
        <f>G399/G400-1</f>
        <v/>
      </c>
      <c r="I399" s="173">
        <f>CORREL(D399:D900,H399:H900)</f>
        <v/>
      </c>
      <c r="J399" s="172" t="n"/>
      <c r="K399" s="172">
        <f>CORREL(D399:D488,H399:H488)</f>
        <v/>
      </c>
      <c r="L399" s="172">
        <f>CORREL(D399:D429,H399:H429)</f>
        <v/>
      </c>
    </row>
    <row r="400" ht="15.75" customHeight="1">
      <c r="A400" s="177">
        <f>B400=F400</f>
        <v/>
      </c>
      <c r="B400" s="176" t="n">
        <v>43788</v>
      </c>
      <c r="C400" s="407" t="n">
        <v>69.639999</v>
      </c>
      <c r="D400" s="178">
        <f>C400/C401-1</f>
        <v/>
      </c>
      <c r="E400" s="174" t="n"/>
      <c r="F400" s="176" t="n">
        <v>43788</v>
      </c>
      <c r="G400" s="407" t="n">
        <v>93.290001</v>
      </c>
      <c r="H400" s="178">
        <f>G400/G401-1</f>
        <v/>
      </c>
      <c r="I400" s="173">
        <f>CORREL(D400:D901,H400:H901)</f>
        <v/>
      </c>
      <c r="J400" s="172" t="n"/>
      <c r="K400" s="172">
        <f>CORREL(D400:D489,H400:H489)</f>
        <v/>
      </c>
      <c r="L400" s="172">
        <f>CORREL(D400:D430,H400:H430)</f>
        <v/>
      </c>
    </row>
    <row r="401" ht="15.75" customHeight="1">
      <c r="A401" s="177">
        <f>B401=F401</f>
        <v/>
      </c>
      <c r="B401" s="176" t="n">
        <v>43787</v>
      </c>
      <c r="C401" s="407" t="n">
        <v>70.08000199999999</v>
      </c>
      <c r="D401" s="178">
        <f>C401/C402-1</f>
        <v/>
      </c>
      <c r="E401" s="174" t="n"/>
      <c r="F401" s="176" t="n">
        <v>43787</v>
      </c>
      <c r="G401" s="407" t="n">
        <v>92.769997</v>
      </c>
      <c r="H401" s="178">
        <f>G401/G402-1</f>
        <v/>
      </c>
      <c r="I401" s="173">
        <f>CORREL(D401:D902,H401:H902)</f>
        <v/>
      </c>
      <c r="J401" s="172" t="n"/>
      <c r="K401" s="172">
        <f>CORREL(D401:D490,H401:H490)</f>
        <v/>
      </c>
      <c r="L401" s="172">
        <f>CORREL(D401:D431,H401:H431)</f>
        <v/>
      </c>
    </row>
    <row r="402" ht="15.75" customHeight="1">
      <c r="A402" s="177">
        <f>B402=F402</f>
        <v/>
      </c>
      <c r="B402" s="176" t="n">
        <v>43784</v>
      </c>
      <c r="C402" s="407" t="n">
        <v>70.010002</v>
      </c>
      <c r="D402" s="178">
        <f>C402/C403-1</f>
        <v/>
      </c>
      <c r="E402" s="174" t="n"/>
      <c r="F402" s="176" t="n">
        <v>43784</v>
      </c>
      <c r="G402" s="407" t="n">
        <v>92.510002</v>
      </c>
      <c r="H402" s="178">
        <f>G402/G403-1</f>
        <v/>
      </c>
      <c r="I402" s="173">
        <f>CORREL(D402:D903,H402:H903)</f>
        <v/>
      </c>
      <c r="J402" s="172" t="n"/>
      <c r="K402" s="172">
        <f>CORREL(D402:D491,H402:H491)</f>
        <v/>
      </c>
      <c r="L402" s="172">
        <f>CORREL(D402:D432,H402:H432)</f>
        <v/>
      </c>
    </row>
    <row r="403" ht="15.75" customHeight="1">
      <c r="A403" s="177">
        <f>B403=F403</f>
        <v/>
      </c>
      <c r="B403" s="176" t="n">
        <v>43783</v>
      </c>
      <c r="C403" s="407" t="n">
        <v>67.739998</v>
      </c>
      <c r="D403" s="178">
        <f>C403/C404-1</f>
        <v/>
      </c>
      <c r="E403" s="174" t="n"/>
      <c r="F403" s="176" t="n">
        <v>43783</v>
      </c>
      <c r="G403" s="407" t="n">
        <v>92.519997</v>
      </c>
      <c r="H403" s="178">
        <f>G403/G404-1</f>
        <v/>
      </c>
      <c r="I403" s="173">
        <f>CORREL(D403:D904,H403:H904)</f>
        <v/>
      </c>
      <c r="J403" s="172" t="n"/>
      <c r="K403" s="172">
        <f>CORREL(D403:D492,H403:H492)</f>
        <v/>
      </c>
      <c r="L403" s="172">
        <f>CORREL(D403:D433,H403:H433)</f>
        <v/>
      </c>
    </row>
    <row r="404" ht="15.75" customHeight="1">
      <c r="A404" s="177">
        <f>B404=F404</f>
        <v/>
      </c>
      <c r="B404" s="176" t="n">
        <v>43782</v>
      </c>
      <c r="C404" s="407" t="n">
        <v>68.010002</v>
      </c>
      <c r="D404" s="178">
        <f>C404/C405-1</f>
        <v/>
      </c>
      <c r="E404" s="174" t="n"/>
      <c r="F404" s="176" t="n">
        <v>43782</v>
      </c>
      <c r="G404" s="407" t="n">
        <v>92.41999800000001</v>
      </c>
      <c r="H404" s="178">
        <f>G404/G405-1</f>
        <v/>
      </c>
      <c r="I404" s="173">
        <f>CORREL(D404:D905,H404:H905)</f>
        <v/>
      </c>
      <c r="J404" s="172" t="n"/>
      <c r="K404" s="172">
        <f>CORREL(D404:D493,H404:H493)</f>
        <v/>
      </c>
      <c r="L404" s="172">
        <f>CORREL(D404:D434,H404:H434)</f>
        <v/>
      </c>
    </row>
    <row r="405" ht="15.75" customHeight="1">
      <c r="A405" s="177">
        <f>B405=F405</f>
        <v/>
      </c>
      <c r="B405" s="176" t="n">
        <v>43781</v>
      </c>
      <c r="C405" s="407" t="n">
        <v>68</v>
      </c>
      <c r="D405" s="178">
        <f>C405/C406-1</f>
        <v/>
      </c>
      <c r="E405" s="174" t="n"/>
      <c r="F405" s="176" t="n">
        <v>43781</v>
      </c>
      <c r="G405" s="407" t="n">
        <v>92.720001</v>
      </c>
      <c r="H405" s="178">
        <f>G405/G406-1</f>
        <v/>
      </c>
      <c r="I405" s="173">
        <f>CORREL(D405:D906,H405:H906)</f>
        <v/>
      </c>
      <c r="J405" s="172" t="n"/>
      <c r="K405" s="172">
        <f>CORREL(D405:D494,H405:H494)</f>
        <v/>
      </c>
      <c r="L405" s="172">
        <f>CORREL(D405:D435,H405:H435)</f>
        <v/>
      </c>
    </row>
    <row r="406" ht="15.75" customHeight="1">
      <c r="A406" s="177">
        <f>B406=F406</f>
        <v/>
      </c>
      <c r="B406" s="176" t="n">
        <v>43780</v>
      </c>
      <c r="C406" s="407" t="n">
        <v>68.389999</v>
      </c>
      <c r="D406" s="178">
        <f>C406/C407-1</f>
        <v/>
      </c>
      <c r="E406" s="174" t="n"/>
      <c r="F406" s="176" t="n">
        <v>43780</v>
      </c>
      <c r="G406" s="407" t="n">
        <v>93.529999</v>
      </c>
      <c r="H406" s="178">
        <f>G406/G407-1</f>
        <v/>
      </c>
      <c r="I406" s="173">
        <f>CORREL(D406:D907,H406:H907)</f>
        <v/>
      </c>
      <c r="J406" s="172" t="n"/>
      <c r="K406" s="172">
        <f>CORREL(D406:D495,H406:H495)</f>
        <v/>
      </c>
      <c r="L406" s="172">
        <f>CORREL(D406:D436,H406:H436)</f>
        <v/>
      </c>
    </row>
    <row r="407" ht="15.75" customHeight="1">
      <c r="A407" s="177">
        <f>B407=F407</f>
        <v/>
      </c>
      <c r="B407" s="176" t="n">
        <v>43777</v>
      </c>
      <c r="C407" s="407" t="n">
        <v>69.849998</v>
      </c>
      <c r="D407" s="178">
        <f>C407/C408-1</f>
        <v/>
      </c>
      <c r="E407" s="174" t="n"/>
      <c r="F407" s="176" t="n">
        <v>43777</v>
      </c>
      <c r="G407" s="407" t="n">
        <v>93.44000200000001</v>
      </c>
      <c r="H407" s="178">
        <f>G407/G408-1</f>
        <v/>
      </c>
      <c r="I407" s="173">
        <f>CORREL(D407:D908,H407:H908)</f>
        <v/>
      </c>
      <c r="J407" s="172" t="n"/>
      <c r="K407" s="172">
        <f>CORREL(D407:D496,H407:H496)</f>
        <v/>
      </c>
      <c r="L407" s="172">
        <f>CORREL(D407:D437,H407:H437)</f>
        <v/>
      </c>
    </row>
    <row r="408" ht="15.75" customHeight="1">
      <c r="A408" s="177">
        <f>B408=F408</f>
        <v/>
      </c>
      <c r="B408" s="176" t="n">
        <v>43776</v>
      </c>
      <c r="C408" s="407" t="n">
        <v>66.80999799999999</v>
      </c>
      <c r="D408" s="178">
        <f>C408/C409-1</f>
        <v/>
      </c>
      <c r="E408" s="174" t="n"/>
      <c r="F408" s="176" t="n">
        <v>43776</v>
      </c>
      <c r="G408" s="407" t="n">
        <v>93.800003</v>
      </c>
      <c r="H408" s="178">
        <f>G408/G409-1</f>
        <v/>
      </c>
      <c r="I408" s="173">
        <f>CORREL(D408:D909,H408:H909)</f>
        <v/>
      </c>
      <c r="J408" s="172" t="n"/>
      <c r="K408" s="172">
        <f>CORREL(D408:D497,H408:H497)</f>
        <v/>
      </c>
      <c r="L408" s="172">
        <f>CORREL(D408:D438,H408:H438)</f>
        <v/>
      </c>
    </row>
    <row r="409" ht="15.75" customHeight="1">
      <c r="A409" s="177">
        <f>B409=F409</f>
        <v/>
      </c>
      <c r="B409" s="176" t="n">
        <v>43775</v>
      </c>
      <c r="C409" s="407" t="n">
        <v>66.83000199999999</v>
      </c>
      <c r="D409" s="178">
        <f>C409/C410-1</f>
        <v/>
      </c>
      <c r="E409" s="174" t="n"/>
      <c r="F409" s="176" t="n">
        <v>43775</v>
      </c>
      <c r="G409" s="407" t="n">
        <v>93.339996</v>
      </c>
      <c r="H409" s="178">
        <f>G409/G410-1</f>
        <v/>
      </c>
      <c r="I409" s="173">
        <f>CORREL(D409:D910,H409:H910)</f>
        <v/>
      </c>
      <c r="J409" s="172" t="n"/>
      <c r="K409" s="172">
        <f>CORREL(D409:D498,H409:H498)</f>
        <v/>
      </c>
      <c r="L409" s="172">
        <f>CORREL(D409:D439,H409:H439)</f>
        <v/>
      </c>
    </row>
    <row r="410" ht="15.75" customHeight="1">
      <c r="A410" s="177">
        <f>B410=F410</f>
        <v/>
      </c>
      <c r="B410" s="176" t="n">
        <v>43774</v>
      </c>
      <c r="C410" s="407" t="n">
        <v>66.889999</v>
      </c>
      <c r="D410" s="178">
        <f>C410/C411-1</f>
        <v/>
      </c>
      <c r="E410" s="174" t="n"/>
      <c r="F410" s="176" t="n">
        <v>43774</v>
      </c>
      <c r="G410" s="407" t="n">
        <v>93.120003</v>
      </c>
      <c r="H410" s="178">
        <f>G410/G411-1</f>
        <v/>
      </c>
      <c r="I410" s="173">
        <f>CORREL(D410:D911,H410:H911)</f>
        <v/>
      </c>
      <c r="J410" s="172" t="n"/>
      <c r="K410" s="172">
        <f>CORREL(D410:D499,H410:H499)</f>
        <v/>
      </c>
      <c r="L410" s="172">
        <f>CORREL(D410:D440,H410:H440)</f>
        <v/>
      </c>
    </row>
    <row r="411" ht="15.75" customHeight="1">
      <c r="A411" s="177">
        <f>B411=F411</f>
        <v/>
      </c>
      <c r="B411" s="176" t="n">
        <v>43773</v>
      </c>
      <c r="C411" s="407" t="n">
        <v>70.120003</v>
      </c>
      <c r="D411" s="178">
        <f>C411/C412-1</f>
        <v/>
      </c>
      <c r="E411" s="174" t="n"/>
      <c r="F411" s="176" t="n">
        <v>43773</v>
      </c>
      <c r="G411" s="407" t="n">
        <v>92.389999</v>
      </c>
      <c r="H411" s="178">
        <f>G411/G412-1</f>
        <v/>
      </c>
      <c r="I411" s="173">
        <f>CORREL(D411:D912,H411:H912)</f>
        <v/>
      </c>
      <c r="J411" s="172" t="n"/>
      <c r="K411" s="172">
        <f>CORREL(D411:D500,H411:H500)</f>
        <v/>
      </c>
      <c r="L411" s="172">
        <f>CORREL(D411:D441,H411:H441)</f>
        <v/>
      </c>
    </row>
    <row r="412" ht="15.75" customHeight="1">
      <c r="A412" s="177">
        <f>B412=F412</f>
        <v/>
      </c>
      <c r="B412" s="176" t="n">
        <v>43770</v>
      </c>
      <c r="C412" s="407" t="n">
        <v>70.389999</v>
      </c>
      <c r="D412" s="178">
        <f>C412/C413-1</f>
        <v/>
      </c>
      <c r="E412" s="174" t="n"/>
      <c r="F412" s="176" t="n">
        <v>43770</v>
      </c>
      <c r="G412" s="407" t="n">
        <v>91.650002</v>
      </c>
      <c r="H412" s="178">
        <f>G412/G413-1</f>
        <v/>
      </c>
      <c r="I412" s="173">
        <f>CORREL(D412:D913,H412:H913)</f>
        <v/>
      </c>
      <c r="J412" s="172" t="n"/>
      <c r="K412" s="172">
        <f>CORREL(D412:D501,H412:H501)</f>
        <v/>
      </c>
      <c r="L412" s="172">
        <f>CORREL(D412:D442,H412:H442)</f>
        <v/>
      </c>
    </row>
    <row r="413" ht="15.75" customHeight="1">
      <c r="A413" s="177">
        <f>B413=F413</f>
        <v/>
      </c>
      <c r="B413" s="176" t="n">
        <v>43769</v>
      </c>
      <c r="C413" s="407" t="n">
        <v>69.889999</v>
      </c>
      <c r="D413" s="178">
        <f>C413/C414-1</f>
        <v/>
      </c>
      <c r="E413" s="174" t="n"/>
      <c r="F413" s="176" t="n">
        <v>43769</v>
      </c>
      <c r="G413" s="407" t="n">
        <v>90.839996</v>
      </c>
      <c r="H413" s="178">
        <f>G413/G414-1</f>
        <v/>
      </c>
      <c r="I413" s="173">
        <f>CORREL(D413:D914,H413:H914)</f>
        <v/>
      </c>
      <c r="J413" s="172" t="n"/>
      <c r="K413" s="172">
        <f>CORREL(D413:D502,H413:H502)</f>
        <v/>
      </c>
      <c r="L413" s="172">
        <f>CORREL(D413:D443,H413:H443)</f>
        <v/>
      </c>
    </row>
    <row r="414" ht="15.75" customHeight="1">
      <c r="A414" s="177">
        <f>B414=F414</f>
        <v/>
      </c>
      <c r="B414" s="176" t="n">
        <v>43768</v>
      </c>
      <c r="C414" s="407" t="n">
        <v>70</v>
      </c>
      <c r="D414" s="178">
        <f>C414/C415-1</f>
        <v/>
      </c>
      <c r="E414" s="174" t="n"/>
      <c r="F414" s="176" t="n">
        <v>43768</v>
      </c>
      <c r="G414" s="407" t="n">
        <v>91.66999800000001</v>
      </c>
      <c r="H414" s="178">
        <f>G414/G415-1</f>
        <v/>
      </c>
      <c r="I414" s="173">
        <f>CORREL(D414:D915,H414:H915)</f>
        <v/>
      </c>
      <c r="J414" s="172" t="n"/>
      <c r="K414" s="172">
        <f>CORREL(D414:D503,H414:H503)</f>
        <v/>
      </c>
      <c r="L414" s="172">
        <f>CORREL(D414:D444,H414:H444)</f>
        <v/>
      </c>
    </row>
    <row r="415" ht="15.75" customHeight="1">
      <c r="A415" s="177">
        <f>B415=F415</f>
        <v/>
      </c>
      <c r="B415" s="176" t="n">
        <v>43767</v>
      </c>
      <c r="C415" s="407" t="n">
        <v>65.489998</v>
      </c>
      <c r="D415" s="178">
        <f>C415/C416-1</f>
        <v/>
      </c>
      <c r="E415" s="174" t="n"/>
      <c r="F415" s="176" t="n">
        <v>43767</v>
      </c>
      <c r="G415" s="407" t="n">
        <v>91.029999</v>
      </c>
      <c r="H415" s="178">
        <f>G415/G416-1</f>
        <v/>
      </c>
      <c r="I415" s="173">
        <f>CORREL(D415:D916,H415:H916)</f>
        <v/>
      </c>
      <c r="J415" s="172" t="n"/>
      <c r="K415" s="172" t="n"/>
      <c r="L415" s="172">
        <f>CORREL(D415:D445,H415:H445)</f>
        <v/>
      </c>
    </row>
    <row r="416" ht="15.75" customHeight="1">
      <c r="A416" s="177">
        <f>B416=F416</f>
        <v/>
      </c>
      <c r="B416" s="176" t="n">
        <v>43766</v>
      </c>
      <c r="C416" s="407" t="n">
        <v>66.55999799999999</v>
      </c>
      <c r="D416" s="178">
        <f>C416/C417-1</f>
        <v/>
      </c>
      <c r="E416" s="174" t="n"/>
      <c r="F416" s="176" t="n">
        <v>43766</v>
      </c>
      <c r="G416" s="407" t="n">
        <v>92.19000200000001</v>
      </c>
      <c r="H416" s="178">
        <f>G416/G417-1</f>
        <v/>
      </c>
      <c r="I416" s="173">
        <f>CORREL(D416:D917,H416:H917)</f>
        <v/>
      </c>
      <c r="J416" s="172" t="n"/>
      <c r="K416" s="172" t="n"/>
      <c r="L416" s="172">
        <f>CORREL(D416:D446,H416:H446)</f>
        <v/>
      </c>
    </row>
    <row r="417" ht="15.75" customHeight="1">
      <c r="A417" s="177">
        <f>B417=F417</f>
        <v/>
      </c>
      <c r="B417" s="176" t="n">
        <v>43763</v>
      </c>
      <c r="C417" s="407" t="n">
        <v>63.450001</v>
      </c>
      <c r="D417" s="178">
        <f>C417/C418-1</f>
        <v/>
      </c>
      <c r="E417" s="174" t="n"/>
      <c r="F417" s="176" t="n">
        <v>43763</v>
      </c>
      <c r="G417" s="407" t="n">
        <v>91.639999</v>
      </c>
      <c r="H417" s="178">
        <f>G417/G418-1</f>
        <v/>
      </c>
      <c r="I417" s="173">
        <f>CORREL(D417:D918,H417:H918)</f>
        <v/>
      </c>
      <c r="J417" s="172" t="n"/>
      <c r="K417" s="172" t="n"/>
      <c r="L417" s="172">
        <f>CORREL(D417:D447,H417:H447)</f>
        <v/>
      </c>
    </row>
    <row r="418" ht="15.75" customHeight="1">
      <c r="A418" s="177">
        <f>B418=F418</f>
        <v/>
      </c>
      <c r="B418" s="176" t="n">
        <v>43762</v>
      </c>
      <c r="C418" s="407" t="n">
        <v>64.519997</v>
      </c>
      <c r="D418" s="178">
        <f>C418/C419-1</f>
        <v/>
      </c>
      <c r="E418" s="174" t="n"/>
      <c r="F418" s="176" t="n">
        <v>43762</v>
      </c>
      <c r="G418" s="407" t="n">
        <v>89.80999799999999</v>
      </c>
      <c r="H418" s="178">
        <f>G418/G419-1</f>
        <v/>
      </c>
      <c r="I418" s="173">
        <f>CORREL(D418:D919,H418:H919)</f>
        <v/>
      </c>
      <c r="J418" s="172" t="n"/>
      <c r="K418" s="172" t="n"/>
      <c r="L418" s="172">
        <f>CORREL(D418:D448,H418:H448)</f>
        <v/>
      </c>
    </row>
    <row r="419" ht="15.75" customHeight="1">
      <c r="A419" s="177">
        <f>B419=F419</f>
        <v/>
      </c>
      <c r="B419" s="176" t="n">
        <v>43761</v>
      </c>
      <c r="C419" s="407" t="n">
        <v>62.060001</v>
      </c>
      <c r="D419" s="178">
        <f>C419/C420-1</f>
        <v/>
      </c>
      <c r="E419" s="174" t="n"/>
      <c r="F419" s="176" t="n">
        <v>43761</v>
      </c>
      <c r="G419" s="407" t="n">
        <v>89.900002</v>
      </c>
      <c r="H419" s="178">
        <f>G419/G420-1</f>
        <v/>
      </c>
      <c r="I419" s="173">
        <f>CORREL(D419:D920,H419:H920)</f>
        <v/>
      </c>
      <c r="J419" s="172" t="n"/>
      <c r="K419" s="172" t="n"/>
      <c r="L419" s="172">
        <f>CORREL(D419:D449,H419:H449)</f>
        <v/>
      </c>
    </row>
    <row r="420" ht="15.75" customHeight="1">
      <c r="A420" s="177">
        <f>B420=F420</f>
        <v/>
      </c>
      <c r="B420" s="176" t="n">
        <v>43760</v>
      </c>
      <c r="C420" s="407" t="n">
        <v>62</v>
      </c>
      <c r="D420" s="178">
        <f>C420/C421-1</f>
        <v/>
      </c>
      <c r="E420" s="174" t="n"/>
      <c r="F420" s="176" t="n">
        <v>43760</v>
      </c>
      <c r="G420" s="407" t="n">
        <v>89.709999</v>
      </c>
      <c r="H420" s="178">
        <f>G420/G421-1</f>
        <v/>
      </c>
      <c r="I420" s="173">
        <f>CORREL(D420:D921,H420:H921)</f>
        <v/>
      </c>
      <c r="J420" s="172" t="n"/>
      <c r="K420" s="172" t="n"/>
      <c r="L420" s="172">
        <f>CORREL(D420:D450,H420:H450)</f>
        <v/>
      </c>
    </row>
    <row r="421" ht="15.75" customHeight="1">
      <c r="A421" s="177">
        <f>B421=F421</f>
        <v/>
      </c>
      <c r="B421" s="176" t="n">
        <v>43759</v>
      </c>
      <c r="C421" s="407" t="n">
        <v>65.769997</v>
      </c>
      <c r="D421" s="178">
        <f>C421/C422-1</f>
        <v/>
      </c>
      <c r="E421" s="174" t="n"/>
      <c r="F421" s="176" t="n">
        <v>43759</v>
      </c>
      <c r="G421" s="407" t="n">
        <v>90.779999</v>
      </c>
      <c r="H421" s="178">
        <f>G421/G422-1</f>
        <v/>
      </c>
      <c r="I421" s="173">
        <f>CORREL(D421:D922,H421:H922)</f>
        <v/>
      </c>
      <c r="J421" s="172" t="n"/>
      <c r="K421" s="172" t="n"/>
      <c r="L421" s="172">
        <f>CORREL(D421:D451,H421:H451)</f>
        <v/>
      </c>
    </row>
    <row r="422" ht="15.75" customHeight="1">
      <c r="A422" s="177">
        <f>B422=F422</f>
        <v/>
      </c>
      <c r="B422" s="176" t="n">
        <v>43756</v>
      </c>
      <c r="C422" s="407" t="n">
        <v>66.08000199999999</v>
      </c>
      <c r="D422" s="178">
        <f>C422/C423-1</f>
        <v/>
      </c>
      <c r="E422" s="174" t="n"/>
      <c r="F422" s="176" t="n">
        <v>43756</v>
      </c>
      <c r="G422" s="407" t="n">
        <v>90.089996</v>
      </c>
      <c r="H422" s="178">
        <f>G422/G423-1</f>
        <v/>
      </c>
      <c r="I422" s="173">
        <f>CORREL(D422:D923,H422:H923)</f>
        <v/>
      </c>
      <c r="J422" s="172" t="n"/>
      <c r="K422" s="172" t="n"/>
      <c r="L422" s="172">
        <f>CORREL(D422:D452,H422:H452)</f>
        <v/>
      </c>
    </row>
    <row r="423" ht="15.75" customHeight="1">
      <c r="A423" s="177">
        <f>B423=F423</f>
        <v/>
      </c>
      <c r="B423" s="176" t="n">
        <v>43755</v>
      </c>
      <c r="C423" s="407" t="n">
        <v>67.029999</v>
      </c>
      <c r="D423" s="178">
        <f>C423/C424-1</f>
        <v/>
      </c>
      <c r="E423" s="174" t="n"/>
      <c r="F423" s="176" t="n">
        <v>43755</v>
      </c>
      <c r="G423" s="407" t="n">
        <v>89.459999</v>
      </c>
      <c r="H423" s="178">
        <f>G423/G424-1</f>
        <v/>
      </c>
      <c r="I423" s="173">
        <f>CORREL(D423:D924,H423:H924)</f>
        <v/>
      </c>
      <c r="J423" s="172" t="n"/>
      <c r="K423" s="172" t="n"/>
      <c r="L423" s="172">
        <f>CORREL(D423:D453,H423:H453)</f>
        <v/>
      </c>
    </row>
    <row r="424" ht="15.75" customHeight="1">
      <c r="A424" s="177">
        <f>B424=F424</f>
        <v/>
      </c>
      <c r="B424" s="176" t="n">
        <v>43754</v>
      </c>
      <c r="C424" s="407" t="n">
        <v>67.69000200000001</v>
      </c>
      <c r="D424" s="178">
        <f>C424/C425-1</f>
        <v/>
      </c>
      <c r="E424" s="174" t="n"/>
      <c r="F424" s="176" t="n">
        <v>43754</v>
      </c>
      <c r="G424" s="407" t="n">
        <v>89.699997</v>
      </c>
      <c r="H424" s="178">
        <f>G424/G425-1</f>
        <v/>
      </c>
      <c r="I424" s="173">
        <f>CORREL(D424:D925,H424:H925)</f>
        <v/>
      </c>
      <c r="J424" s="172" t="n"/>
      <c r="K424" s="172" t="n"/>
      <c r="L424" s="172">
        <f>CORREL(D424:D454,H424:H454)</f>
        <v/>
      </c>
    </row>
    <row r="425" ht="15.75" customHeight="1">
      <c r="A425" s="177">
        <f>B425=F425</f>
        <v/>
      </c>
      <c r="B425" s="176" t="n">
        <v>43753</v>
      </c>
      <c r="C425" s="407" t="n">
        <v>71.110001</v>
      </c>
      <c r="D425" s="178">
        <f>C425/C426-1</f>
        <v/>
      </c>
      <c r="E425" s="174" t="n"/>
      <c r="F425" s="176" t="n">
        <v>43753</v>
      </c>
      <c r="G425" s="407" t="n">
        <v>87.879997</v>
      </c>
      <c r="H425" s="178">
        <f>G425/G426-1</f>
        <v/>
      </c>
      <c r="I425" s="173">
        <f>CORREL(D425:D926,H425:H926)</f>
        <v/>
      </c>
      <c r="J425" s="172" t="n"/>
      <c r="K425" s="172" t="n"/>
      <c r="L425" s="172">
        <f>CORREL(D425:D455,H425:H455)</f>
        <v/>
      </c>
    </row>
    <row r="426" ht="15.75" customHeight="1">
      <c r="A426" s="177">
        <f>B426=F426</f>
        <v/>
      </c>
      <c r="B426" s="176" t="n">
        <v>43752</v>
      </c>
      <c r="C426" s="407" t="n">
        <v>70.800003</v>
      </c>
      <c r="D426" s="178">
        <f>C426/C427-1</f>
        <v/>
      </c>
      <c r="E426" s="174" t="n"/>
      <c r="F426" s="176" t="n">
        <v>43752</v>
      </c>
      <c r="G426" s="407" t="n">
        <v>86.970001</v>
      </c>
      <c r="H426" s="178">
        <f>G426/G427-1</f>
        <v/>
      </c>
      <c r="I426" s="173">
        <f>CORREL(D426:D927,H426:H927)</f>
        <v/>
      </c>
      <c r="J426" s="172" t="n"/>
      <c r="K426" s="172" t="n"/>
      <c r="L426" s="172">
        <f>CORREL(D426:D456,H426:H456)</f>
        <v/>
      </c>
    </row>
    <row r="427" ht="15.75" customHeight="1">
      <c r="A427" s="177">
        <f>B427=F427</f>
        <v/>
      </c>
      <c r="B427" s="176" t="n">
        <v>43749</v>
      </c>
      <c r="C427" s="407" t="n">
        <v>71.349998</v>
      </c>
      <c r="D427" s="178">
        <f>C427/C428-1</f>
        <v/>
      </c>
      <c r="E427" s="174" t="n"/>
      <c r="F427" s="176" t="n">
        <v>43749</v>
      </c>
      <c r="G427" s="407" t="n">
        <v>87.150002</v>
      </c>
      <c r="H427" s="178">
        <f>G427/G428-1</f>
        <v/>
      </c>
      <c r="I427" s="173">
        <f>CORREL(D427:D928,H427:H928)</f>
        <v/>
      </c>
      <c r="J427" s="172" t="n"/>
      <c r="K427" s="172" t="n"/>
      <c r="L427" s="172">
        <f>CORREL(D427:D457,H427:H457)</f>
        <v/>
      </c>
    </row>
    <row r="428" ht="15.75" customHeight="1">
      <c r="A428" s="177">
        <f>B428=F428</f>
        <v/>
      </c>
      <c r="B428" s="176" t="n">
        <v>43748</v>
      </c>
      <c r="C428" s="407" t="n">
        <v>71.010002</v>
      </c>
      <c r="D428" s="178">
        <f>C428/C429-1</f>
        <v/>
      </c>
      <c r="E428" s="174" t="n"/>
      <c r="F428" s="176" t="n">
        <v>43748</v>
      </c>
      <c r="G428" s="407" t="n">
        <v>87.339996</v>
      </c>
      <c r="H428" s="178">
        <f>G428/G429-1</f>
        <v/>
      </c>
      <c r="I428" s="173">
        <f>CORREL(D428:D929,H428:H929)</f>
        <v/>
      </c>
      <c r="J428" s="172" t="n"/>
      <c r="K428" s="172" t="n"/>
      <c r="L428" s="172">
        <f>CORREL(D428:D458,H428:H458)</f>
        <v/>
      </c>
    </row>
    <row r="429" ht="15.75" customHeight="1">
      <c r="A429" s="177">
        <f>B429=F429</f>
        <v/>
      </c>
      <c r="B429" s="176" t="n">
        <v>43747</v>
      </c>
      <c r="C429" s="407" t="n">
        <v>72.860001</v>
      </c>
      <c r="D429" s="178">
        <f>C429/C430-1</f>
        <v/>
      </c>
      <c r="E429" s="174" t="n"/>
      <c r="F429" s="176" t="n">
        <v>43747</v>
      </c>
      <c r="G429" s="407" t="n">
        <v>86.459999</v>
      </c>
      <c r="H429" s="178">
        <f>G429/G430-1</f>
        <v/>
      </c>
      <c r="I429" s="173">
        <f>CORREL(D429:D930,H429:H930)</f>
        <v/>
      </c>
      <c r="J429" s="172" t="n"/>
      <c r="K429" s="172" t="n"/>
      <c r="L429" s="172">
        <f>CORREL(D429:D459,H429:H459)</f>
        <v/>
      </c>
    </row>
    <row r="430" ht="15.75" customHeight="1">
      <c r="A430" s="177">
        <f>B430=F430</f>
        <v/>
      </c>
      <c r="B430" s="176" t="n">
        <v>43746</v>
      </c>
      <c r="C430" s="407" t="n">
        <v>73.589996</v>
      </c>
      <c r="D430" s="178">
        <f>C430/C431-1</f>
        <v/>
      </c>
      <c r="E430" s="174" t="n"/>
      <c r="F430" s="176" t="n">
        <v>43746</v>
      </c>
      <c r="G430" s="407" t="n">
        <v>84.69000200000001</v>
      </c>
      <c r="H430" s="178">
        <f>G430/G431-1</f>
        <v/>
      </c>
      <c r="I430" s="173">
        <f>CORREL(D430:D931,H430:H931)</f>
        <v/>
      </c>
      <c r="J430" s="172" t="n"/>
      <c r="K430" s="172" t="n"/>
      <c r="L430" s="172">
        <f>CORREL(D430:D460,H430:H460)</f>
        <v/>
      </c>
    </row>
    <row r="431" ht="15.75" customHeight="1">
      <c r="A431" s="177">
        <f>B431=F431</f>
        <v/>
      </c>
      <c r="B431" s="176" t="n">
        <v>43745</v>
      </c>
      <c r="C431" s="407" t="n">
        <v>76.989998</v>
      </c>
      <c r="D431" s="178">
        <f>C431/C432-1</f>
        <v/>
      </c>
      <c r="E431" s="174" t="n"/>
      <c r="F431" s="176" t="n">
        <v>43745</v>
      </c>
      <c r="G431" s="407" t="n">
        <v>84.849998</v>
      </c>
      <c r="H431" s="178">
        <f>G431/G432-1</f>
        <v/>
      </c>
      <c r="I431" s="173">
        <f>CORREL(D431:D932,H431:H932)</f>
        <v/>
      </c>
      <c r="J431" s="172" t="n"/>
      <c r="K431" s="172" t="n"/>
      <c r="L431" s="172">
        <f>CORREL(D431:D461,H431:H461)</f>
        <v/>
      </c>
    </row>
    <row r="432" ht="15.75" customHeight="1">
      <c r="A432" s="177">
        <f>B432=F432</f>
        <v/>
      </c>
      <c r="B432" s="176" t="n">
        <v>43742</v>
      </c>
      <c r="C432" s="407" t="n">
        <v>76.529999</v>
      </c>
      <c r="D432" s="178">
        <f>C432/C433-1</f>
        <v/>
      </c>
      <c r="E432" s="174" t="n"/>
      <c r="F432" s="176" t="n">
        <v>43742</v>
      </c>
      <c r="G432" s="407" t="n">
        <v>84.290001</v>
      </c>
      <c r="H432" s="178">
        <f>G432/G433-1</f>
        <v/>
      </c>
      <c r="I432" s="173">
        <f>CORREL(D432:D933,H432:H933)</f>
        <v/>
      </c>
      <c r="J432" s="172" t="n"/>
      <c r="K432" s="172" t="n"/>
      <c r="L432" s="172">
        <f>CORREL(D432:D462,H432:H462)</f>
        <v/>
      </c>
    </row>
    <row r="433" ht="15.75" customHeight="1">
      <c r="A433" s="177">
        <f>B433=F433</f>
        <v/>
      </c>
      <c r="B433" s="176" t="n">
        <v>43741</v>
      </c>
      <c r="C433" s="407" t="n">
        <v>76.83000199999999</v>
      </c>
      <c r="D433" s="178">
        <f>C433/C434-1</f>
        <v/>
      </c>
      <c r="E433" s="174" t="n"/>
      <c r="F433" s="176" t="n">
        <v>43741</v>
      </c>
      <c r="G433" s="407" t="n">
        <v>83.269997</v>
      </c>
      <c r="H433" s="178">
        <f>G433/G434-1</f>
        <v/>
      </c>
      <c r="I433" s="173">
        <f>CORREL(D433:D934,H433:H934)</f>
        <v/>
      </c>
      <c r="J433" s="172" t="n"/>
      <c r="K433" s="172" t="n"/>
      <c r="L433" s="172">
        <f>CORREL(D433:D463,H433:H463)</f>
        <v/>
      </c>
    </row>
    <row r="434" ht="15.75" customHeight="1">
      <c r="A434" s="177">
        <f>B434=F434</f>
        <v/>
      </c>
      <c r="B434" s="176" t="n">
        <v>43740</v>
      </c>
      <c r="C434" s="407" t="n">
        <v>73.849998</v>
      </c>
      <c r="D434" s="178">
        <f>C434/C435-1</f>
        <v/>
      </c>
      <c r="E434" s="174" t="n"/>
      <c r="F434" s="176" t="n">
        <v>43740</v>
      </c>
      <c r="G434" s="407" t="n">
        <v>83.69000200000001</v>
      </c>
      <c r="H434" s="178">
        <f>G434/G435-1</f>
        <v/>
      </c>
      <c r="I434" s="173">
        <f>CORREL(D434:D935,H434:H935)</f>
        <v/>
      </c>
      <c r="J434" s="172" t="n"/>
      <c r="K434" s="172" t="n"/>
      <c r="L434" s="172">
        <f>CORREL(D434:D464,H434:H464)</f>
        <v/>
      </c>
    </row>
    <row r="435" ht="15.75" customHeight="1">
      <c r="A435" s="177">
        <f>B435=F435</f>
        <v/>
      </c>
      <c r="B435" s="176" t="n">
        <v>43739</v>
      </c>
      <c r="C435" s="407" t="n">
        <v>75.80999799999999</v>
      </c>
      <c r="D435" s="178">
        <f>C435/C436-1</f>
        <v/>
      </c>
      <c r="E435" s="174" t="n"/>
      <c r="F435" s="176" t="n">
        <v>43739</v>
      </c>
      <c r="G435" s="407" t="n">
        <v>87.839996</v>
      </c>
      <c r="H435" s="178">
        <f>G435/G436-1</f>
        <v/>
      </c>
      <c r="I435" s="173">
        <f>CORREL(D435:D936,H435:H936)</f>
        <v/>
      </c>
      <c r="J435" s="172" t="n"/>
      <c r="K435" s="172" t="n"/>
      <c r="L435" s="172">
        <f>CORREL(D435:D465,H435:H465)</f>
        <v/>
      </c>
    </row>
    <row r="436" ht="15.75" customHeight="1">
      <c r="A436" s="177">
        <f>B436=F436</f>
        <v/>
      </c>
      <c r="B436" s="176" t="n">
        <v>43738</v>
      </c>
      <c r="C436" s="407" t="n">
        <v>76.199997</v>
      </c>
      <c r="D436" s="178">
        <f>C436/C437-1</f>
        <v/>
      </c>
      <c r="E436" s="174" t="n"/>
      <c r="F436" s="176" t="n">
        <v>43738</v>
      </c>
      <c r="G436" s="407" t="n">
        <v>88.410004</v>
      </c>
      <c r="H436" s="178">
        <f>G436/G437-1</f>
        <v/>
      </c>
      <c r="I436" s="173">
        <f>CORREL(D436:D937,H436:H937)</f>
        <v/>
      </c>
      <c r="J436" s="172" t="n"/>
      <c r="K436" s="172" t="n"/>
      <c r="L436" s="172">
        <f>CORREL(D436:D466,H436:H466)</f>
        <v/>
      </c>
    </row>
    <row r="437" ht="15.75" customHeight="1">
      <c r="A437" s="177">
        <f>B437=F437</f>
        <v/>
      </c>
      <c r="B437" s="176" t="n">
        <v>43735</v>
      </c>
      <c r="C437" s="407" t="n">
        <v>76.040001</v>
      </c>
      <c r="D437" s="178">
        <f>C437/C438-1</f>
        <v/>
      </c>
      <c r="E437" s="174" t="n"/>
      <c r="F437" s="176" t="n">
        <v>43735</v>
      </c>
      <c r="G437" s="407" t="n">
        <v>88.139999</v>
      </c>
      <c r="H437" s="178">
        <f>G437/G438-1</f>
        <v/>
      </c>
      <c r="I437" s="173">
        <f>CORREL(D437:D938,H437:H938)</f>
        <v/>
      </c>
      <c r="J437" s="172" t="n"/>
      <c r="K437" s="172" t="n"/>
      <c r="L437" s="172">
        <f>CORREL(D437:D467,H437:H467)</f>
        <v/>
      </c>
    </row>
    <row r="438" ht="15.75" customHeight="1">
      <c r="A438" s="177">
        <f>B438=F438</f>
        <v/>
      </c>
      <c r="B438" s="176" t="n">
        <v>43734</v>
      </c>
      <c r="C438" s="407" t="n">
        <v>79.75</v>
      </c>
      <c r="D438" s="178">
        <f>C438/C439-1</f>
        <v/>
      </c>
      <c r="E438" s="174" t="n"/>
      <c r="F438" s="176" t="n">
        <v>43734</v>
      </c>
      <c r="G438" s="407" t="n">
        <v>88.449997</v>
      </c>
      <c r="H438" s="178">
        <f>G438/G439-1</f>
        <v/>
      </c>
      <c r="I438" s="173">
        <f>CORREL(D438:D939,H438:H939)</f>
        <v/>
      </c>
      <c r="J438" s="172" t="n"/>
      <c r="K438" s="172" t="n"/>
      <c r="L438" s="172">
        <f>CORREL(D438:D468,H438:H468)</f>
        <v/>
      </c>
    </row>
    <row r="439" ht="15.75" customHeight="1">
      <c r="A439" s="177">
        <f>B439=F439</f>
        <v/>
      </c>
      <c r="B439" s="176" t="n">
        <v>43733</v>
      </c>
      <c r="C439" s="407" t="n">
        <v>79.599998</v>
      </c>
      <c r="D439" s="178">
        <f>C439/C440-1</f>
        <v/>
      </c>
      <c r="E439" s="174" t="n"/>
      <c r="F439" s="176" t="n">
        <v>43733</v>
      </c>
      <c r="G439" s="407" t="n">
        <v>89.16999800000001</v>
      </c>
      <c r="H439" s="178">
        <f>G439/G440-1</f>
        <v/>
      </c>
      <c r="I439" s="173">
        <f>CORREL(D439:D940,H439:H940)</f>
        <v/>
      </c>
      <c r="J439" s="172" t="n"/>
      <c r="K439" s="172" t="n"/>
      <c r="L439" s="172">
        <f>CORREL(D439:D469,H439:H469)</f>
        <v/>
      </c>
    </row>
    <row r="440" ht="15.75" customHeight="1">
      <c r="A440" s="177">
        <f>B440=F440</f>
        <v/>
      </c>
      <c r="B440" s="176" t="n">
        <v>43732</v>
      </c>
      <c r="C440" s="407" t="n">
        <v>80.019997</v>
      </c>
      <c r="D440" s="178">
        <f>C440/C441-1</f>
        <v/>
      </c>
      <c r="E440" s="174" t="n"/>
      <c r="F440" s="176" t="n">
        <v>43732</v>
      </c>
      <c r="G440" s="407" t="n">
        <v>88.300003</v>
      </c>
      <c r="H440" s="178">
        <f>G440/G441-1</f>
        <v/>
      </c>
      <c r="I440" s="173">
        <f>CORREL(D440:D941,H440:H941)</f>
        <v/>
      </c>
      <c r="J440" s="172" t="n"/>
      <c r="K440" s="172" t="n"/>
      <c r="L440" s="172">
        <f>CORREL(D440:D470,H440:H470)</f>
        <v/>
      </c>
    </row>
    <row r="441" ht="15.75" customHeight="1">
      <c r="A441" s="177">
        <f>B441=F441</f>
        <v/>
      </c>
      <c r="B441" s="176" t="n">
        <v>43731</v>
      </c>
      <c r="C441" s="407" t="n">
        <v>82.620003</v>
      </c>
      <c r="D441" s="178">
        <f>C441/C442-1</f>
        <v/>
      </c>
      <c r="E441" s="174" t="n"/>
      <c r="F441" s="176" t="n">
        <v>43731</v>
      </c>
      <c r="G441" s="407" t="n">
        <v>88.209999</v>
      </c>
      <c r="H441" s="178">
        <f>G441/G442-1</f>
        <v/>
      </c>
      <c r="I441" s="173">
        <f>CORREL(D441:D942,H441:H942)</f>
        <v/>
      </c>
      <c r="J441" s="172" t="n"/>
      <c r="K441" s="172" t="n"/>
      <c r="L441" s="172">
        <f>CORREL(D441:D471,H441:H471)</f>
        <v/>
      </c>
    </row>
    <row r="442" ht="15.75" customHeight="1">
      <c r="A442" s="177">
        <f>B442=F442</f>
        <v/>
      </c>
      <c r="B442" s="176" t="n">
        <v>43728</v>
      </c>
      <c r="C442" s="407" t="n">
        <v>82.629997</v>
      </c>
      <c r="D442" s="178">
        <f>C442/C443-1</f>
        <v/>
      </c>
      <c r="E442" s="174" t="n"/>
      <c r="F442" s="176" t="n">
        <v>43728</v>
      </c>
      <c r="G442" s="407" t="n">
        <v>89.089996</v>
      </c>
      <c r="H442" s="178">
        <f>G442/G443-1</f>
        <v/>
      </c>
      <c r="I442" s="173">
        <f>CORREL(D442:D943,H442:H943)</f>
        <v/>
      </c>
      <c r="J442" s="172" t="n"/>
      <c r="K442" s="172" t="n"/>
      <c r="L442" s="172">
        <f>CORREL(D442:D472,H442:H472)</f>
        <v/>
      </c>
    </row>
    <row r="443" ht="15.75" customHeight="1">
      <c r="A443" s="177">
        <f>B443=F443</f>
        <v/>
      </c>
      <c r="B443" s="176" t="n">
        <v>43727</v>
      </c>
      <c r="C443" s="407" t="n">
        <v>84.620003</v>
      </c>
      <c r="D443" s="178">
        <f>C443/C444-1</f>
        <v/>
      </c>
      <c r="E443" s="174" t="n"/>
      <c r="F443" s="176" t="n">
        <v>43727</v>
      </c>
      <c r="G443" s="407" t="n">
        <v>89.41999800000001</v>
      </c>
      <c r="H443" s="178">
        <f>G443/G444-1</f>
        <v/>
      </c>
      <c r="I443" s="173">
        <f>CORREL(D443:D944,H443:H944)</f>
        <v/>
      </c>
      <c r="J443" s="172" t="n"/>
      <c r="K443" s="172" t="n"/>
      <c r="L443" s="172">
        <f>CORREL(D443:D473,H443:H473)</f>
        <v/>
      </c>
    </row>
    <row r="444" ht="15.75" customHeight="1">
      <c r="A444" s="177">
        <f>B444=F444</f>
        <v/>
      </c>
      <c r="B444" s="176" t="n">
        <v>43726</v>
      </c>
      <c r="C444" s="407" t="n">
        <v>84.550003</v>
      </c>
      <c r="D444" s="178">
        <f>C444/C445-1</f>
        <v/>
      </c>
      <c r="E444" s="174" t="n"/>
      <c r="F444" s="176" t="n">
        <v>43726</v>
      </c>
      <c r="G444" s="407" t="n">
        <v>90.230003</v>
      </c>
      <c r="H444" s="178">
        <f>G444/G445-1</f>
        <v/>
      </c>
      <c r="I444" s="173">
        <f>CORREL(D444:D945,H444:H945)</f>
        <v/>
      </c>
      <c r="J444" s="172" t="n"/>
      <c r="K444" s="172" t="n"/>
      <c r="L444" s="172">
        <f>CORREL(D444:D474,H444:H474)</f>
        <v/>
      </c>
    </row>
    <row r="445" ht="15.75" customHeight="1">
      <c r="A445" s="177">
        <f>B445=F445</f>
        <v/>
      </c>
      <c r="B445" s="176" t="n">
        <v>43725</v>
      </c>
      <c r="C445" s="407" t="n">
        <v>84.639999</v>
      </c>
      <c r="D445" s="178">
        <f>C445/C446-1</f>
        <v/>
      </c>
      <c r="E445" s="174" t="n"/>
      <c r="F445" s="176" t="n">
        <v>43725</v>
      </c>
      <c r="G445" s="407" t="n">
        <v>89.980003</v>
      </c>
      <c r="H445" s="178">
        <f>G445/G446-1</f>
        <v/>
      </c>
      <c r="I445" s="173">
        <f>CORREL(D445:D946,H445:H946)</f>
        <v/>
      </c>
      <c r="J445" s="172" t="n"/>
      <c r="K445" s="172" t="n"/>
      <c r="L445" s="172">
        <f>CORREL(D445:D475,H445:H475)</f>
        <v/>
      </c>
    </row>
    <row r="446" ht="15.75" customHeight="1">
      <c r="A446" s="177">
        <f>B446=F446</f>
        <v/>
      </c>
      <c r="B446" s="176" t="n">
        <v>43724</v>
      </c>
      <c r="C446" s="407" t="n">
        <v>80.66999800000001</v>
      </c>
      <c r="D446" s="178">
        <f>C446/C447-1</f>
        <v/>
      </c>
      <c r="E446" s="174" t="n"/>
      <c r="F446" s="176" t="n">
        <v>43724</v>
      </c>
      <c r="G446" s="407" t="n">
        <v>88.760002</v>
      </c>
      <c r="H446" s="178">
        <f>G446/G447-1</f>
        <v/>
      </c>
      <c r="I446" s="173">
        <f>CORREL(D446:D947,H446:H947)</f>
        <v/>
      </c>
      <c r="J446" s="172" t="n"/>
      <c r="K446" s="172" t="n"/>
      <c r="L446" s="172">
        <f>CORREL(D446:D476,H446:H476)</f>
        <v/>
      </c>
    </row>
    <row r="447" ht="15.75" customHeight="1">
      <c r="A447" s="177">
        <f>B447=F447</f>
        <v/>
      </c>
      <c r="B447" s="176" t="n">
        <v>43721</v>
      </c>
      <c r="C447" s="407" t="n">
        <v>78.849998</v>
      </c>
      <c r="D447" s="178">
        <f>C447/C448-1</f>
        <v/>
      </c>
      <c r="E447" s="174" t="n"/>
      <c r="F447" s="176" t="n">
        <v>43721</v>
      </c>
      <c r="G447" s="407" t="n">
        <v>91.349998</v>
      </c>
      <c r="H447" s="178">
        <f>G447/G448-1</f>
        <v/>
      </c>
      <c r="I447" s="173">
        <f>CORREL(D447:D948,H447:H948)</f>
        <v/>
      </c>
      <c r="J447" s="172" t="n"/>
      <c r="K447" s="172" t="n"/>
      <c r="L447" s="172">
        <f>CORREL(D447:D477,H447:H477)</f>
        <v/>
      </c>
    </row>
    <row r="448" ht="15.75" customHeight="1">
      <c r="A448" s="177">
        <f>B448=F448</f>
        <v/>
      </c>
      <c r="B448" s="176" t="n">
        <v>43720</v>
      </c>
      <c r="C448" s="407" t="n">
        <v>81.529999</v>
      </c>
      <c r="D448" s="178">
        <f>C448/C449-1</f>
        <v/>
      </c>
      <c r="E448" s="174" t="n"/>
      <c r="F448" s="176" t="n">
        <v>43720</v>
      </c>
      <c r="G448" s="407" t="n">
        <v>89.379997</v>
      </c>
      <c r="H448" s="178">
        <f>G448/G449-1</f>
        <v/>
      </c>
      <c r="I448" s="173">
        <f>CORREL(D448:D949,H448:H949)</f>
        <v/>
      </c>
      <c r="J448" s="172" t="n"/>
      <c r="K448" s="172" t="n"/>
      <c r="L448" s="172">
        <f>CORREL(D448:D478,H448:H478)</f>
        <v/>
      </c>
    </row>
    <row r="449" ht="15.75" customHeight="1">
      <c r="A449" s="177">
        <f>B449=F449</f>
        <v/>
      </c>
      <c r="B449" s="176" t="n">
        <v>43719</v>
      </c>
      <c r="C449" s="407" t="n">
        <v>80.709999</v>
      </c>
      <c r="D449" s="178">
        <f>C449/C450-1</f>
        <v/>
      </c>
      <c r="E449" s="174" t="n"/>
      <c r="F449" s="176" t="n">
        <v>43719</v>
      </c>
      <c r="G449" s="407" t="n">
        <v>88.379997</v>
      </c>
      <c r="H449" s="178">
        <f>G449/G450-1</f>
        <v/>
      </c>
      <c r="I449" s="173">
        <f>CORREL(D449:D950,H449:H950)</f>
        <v/>
      </c>
      <c r="J449" s="172" t="n"/>
      <c r="K449" s="172" t="n"/>
      <c r="L449" s="172">
        <f>CORREL(D449:D479,H449:H479)</f>
        <v/>
      </c>
    </row>
    <row r="450" ht="15.75" customHeight="1">
      <c r="A450" s="177">
        <f>B450=F450</f>
        <v/>
      </c>
      <c r="B450" s="176" t="n">
        <v>43718</v>
      </c>
      <c r="C450" s="407" t="n">
        <v>80.349998</v>
      </c>
      <c r="D450" s="178">
        <f>C450/C451-1</f>
        <v/>
      </c>
      <c r="E450" s="174" t="n"/>
      <c r="F450" s="176" t="n">
        <v>43718</v>
      </c>
      <c r="G450" s="407" t="n">
        <v>87.55999799999999</v>
      </c>
      <c r="H450" s="178">
        <f>G450/G451-1</f>
        <v/>
      </c>
      <c r="I450" s="173">
        <f>CORREL(D450:D951,H450:H951)</f>
        <v/>
      </c>
      <c r="J450" s="172" t="n"/>
      <c r="K450" s="172" t="n"/>
      <c r="L450" s="172">
        <f>CORREL(D450:D480,H450:H480)</f>
        <v/>
      </c>
    </row>
    <row r="451" ht="15.75" customHeight="1">
      <c r="A451" s="177">
        <f>B451=F451</f>
        <v/>
      </c>
      <c r="B451" s="176" t="n">
        <v>43717</v>
      </c>
      <c r="C451" s="407" t="n">
        <v>78.650002</v>
      </c>
      <c r="D451" s="178">
        <f>C451/C452-1</f>
        <v/>
      </c>
      <c r="E451" s="174" t="n"/>
      <c r="F451" s="176" t="n">
        <v>43717</v>
      </c>
      <c r="G451" s="407" t="n">
        <v>87.33000199999999</v>
      </c>
      <c r="H451" s="178">
        <f>G451/G452-1</f>
        <v/>
      </c>
      <c r="I451" s="173">
        <f>CORREL(D451:D952,H451:H952)</f>
        <v/>
      </c>
      <c r="J451" s="172" t="n"/>
      <c r="K451" s="172" t="n"/>
      <c r="L451" s="172">
        <f>CORREL(D451:D481,H451:H481)</f>
        <v/>
      </c>
    </row>
    <row r="452" ht="15.75" customHeight="1">
      <c r="A452" s="177">
        <f>B452=F452</f>
        <v/>
      </c>
      <c r="B452" s="176" t="n">
        <v>43714</v>
      </c>
      <c r="C452" s="407" t="n">
        <v>85.410004</v>
      </c>
      <c r="D452" s="178">
        <f>C452/C453-1</f>
        <v/>
      </c>
      <c r="E452" s="174" t="n"/>
      <c r="F452" s="176" t="n">
        <v>43714</v>
      </c>
      <c r="G452" s="407" t="n">
        <v>86.300003</v>
      </c>
      <c r="H452" s="178">
        <f>G452/G453-1</f>
        <v/>
      </c>
      <c r="I452" s="173">
        <f>CORREL(D452:D953,H452:H953)</f>
        <v/>
      </c>
      <c r="J452" s="172" t="n"/>
      <c r="K452" s="172" t="n"/>
      <c r="L452" s="172">
        <f>CORREL(D452:D482,H452:H482)</f>
        <v/>
      </c>
    </row>
    <row r="453" ht="15.75" customHeight="1">
      <c r="A453" s="177">
        <f>B453=F453</f>
        <v/>
      </c>
      <c r="B453" s="176" t="n">
        <v>43713</v>
      </c>
      <c r="C453" s="407" t="n">
        <v>92.69000200000001</v>
      </c>
      <c r="D453" s="178">
        <f>C453/C454-1</f>
        <v/>
      </c>
      <c r="E453" s="174" t="n"/>
      <c r="F453" s="176" t="n">
        <v>43713</v>
      </c>
      <c r="G453" s="407" t="n">
        <v>85.839996</v>
      </c>
      <c r="H453" s="178">
        <f>G453/G454-1</f>
        <v/>
      </c>
      <c r="I453" s="173">
        <f>CORREL(D453:D954,H453:H954)</f>
        <v/>
      </c>
      <c r="J453" s="172" t="n"/>
      <c r="K453" s="172" t="n"/>
      <c r="L453" s="172">
        <f>CORREL(D453:D483,H453:H483)</f>
        <v/>
      </c>
    </row>
    <row r="454" ht="15.75" customHeight="1">
      <c r="A454" s="177">
        <f>B454=F454</f>
        <v/>
      </c>
      <c r="B454" s="176" t="n">
        <v>43712</v>
      </c>
      <c r="C454" s="407" t="n">
        <v>93.529999</v>
      </c>
      <c r="D454" s="178">
        <f>C454/C455-1</f>
        <v/>
      </c>
      <c r="E454" s="174" t="n"/>
      <c r="F454" s="176" t="n">
        <v>43712</v>
      </c>
      <c r="G454" s="407" t="n">
        <v>83.910004</v>
      </c>
      <c r="H454" s="178">
        <f>G454/G455-1</f>
        <v/>
      </c>
      <c r="I454" s="173">
        <f>CORREL(D454:D955,H454:H955)</f>
        <v/>
      </c>
      <c r="J454" s="172" t="n"/>
      <c r="K454" s="172" t="n"/>
      <c r="L454" s="172">
        <f>CORREL(D454:D484,H454:H484)</f>
        <v/>
      </c>
    </row>
    <row r="455" ht="15.75" customHeight="1">
      <c r="A455" s="177">
        <f>B455=F455</f>
        <v/>
      </c>
      <c r="B455" s="176" t="n">
        <v>43711</v>
      </c>
      <c r="C455" s="407" t="n">
        <v>92.459999</v>
      </c>
      <c r="D455" s="178">
        <f>C455/C456-1</f>
        <v/>
      </c>
      <c r="E455" s="174" t="n"/>
      <c r="F455" s="176" t="n">
        <v>43711</v>
      </c>
      <c r="G455" s="407" t="n">
        <v>83.150002</v>
      </c>
      <c r="H455" s="178">
        <f>G455/G456-1</f>
        <v/>
      </c>
      <c r="I455" s="173">
        <f>CORREL(D455:D956,H455:H956)</f>
        <v/>
      </c>
      <c r="J455" s="172" t="n"/>
      <c r="K455" s="172" t="n"/>
      <c r="L455" s="172">
        <f>CORREL(D455:D485,H455:H485)</f>
        <v/>
      </c>
    </row>
    <row r="456" ht="15.75" customHeight="1">
      <c r="A456" s="177">
        <f>B456=F456</f>
        <v/>
      </c>
      <c r="B456" s="176" t="n">
        <v>43707</v>
      </c>
      <c r="C456" s="407" t="n">
        <v>91.66999800000001</v>
      </c>
      <c r="D456" s="178">
        <f>C456/C457-1</f>
        <v/>
      </c>
      <c r="E456" s="174" t="n"/>
      <c r="F456" s="176" t="n">
        <v>43707</v>
      </c>
      <c r="G456" s="407" t="n">
        <v>84.30999799999999</v>
      </c>
      <c r="H456" s="178">
        <f>G456/G457-1</f>
        <v/>
      </c>
      <c r="I456" s="173">
        <f>CORREL(D456:D957,H456:H957)</f>
        <v/>
      </c>
      <c r="J456" s="172" t="n"/>
      <c r="K456" s="172" t="n"/>
      <c r="L456" s="172">
        <f>CORREL(D456:D486,H456:H486)</f>
        <v/>
      </c>
    </row>
    <row r="457" ht="15.75" customHeight="1">
      <c r="A457" s="177">
        <f>B457=F457</f>
        <v/>
      </c>
      <c r="B457" s="176" t="n">
        <v>43706</v>
      </c>
      <c r="C457" s="407" t="n">
        <v>90.870003</v>
      </c>
      <c r="D457" s="178">
        <f>C457/C458-1</f>
        <v/>
      </c>
      <c r="E457" s="174" t="n"/>
      <c r="F457" s="176" t="n">
        <v>43706</v>
      </c>
      <c r="G457" s="407" t="n">
        <v>84.69000200000001</v>
      </c>
      <c r="H457" s="178">
        <f>G457/G458-1</f>
        <v/>
      </c>
      <c r="I457" s="173">
        <f>CORREL(D457:D958,H457:H958)</f>
        <v/>
      </c>
      <c r="J457" s="172" t="n"/>
      <c r="K457" s="172" t="n"/>
      <c r="L457" s="172">
        <f>CORREL(D457:D487,H457:H487)</f>
        <v/>
      </c>
    </row>
    <row r="458" ht="15.75" customHeight="1">
      <c r="A458" s="177">
        <f>B458=F458</f>
        <v/>
      </c>
      <c r="B458" s="176" t="n">
        <v>43705</v>
      </c>
      <c r="C458" s="407" t="n">
        <v>90.160004</v>
      </c>
      <c r="D458" s="178">
        <f>C458/C459-1</f>
        <v/>
      </c>
      <c r="E458" s="174" t="n"/>
      <c r="F458" s="176" t="n">
        <v>43705</v>
      </c>
      <c r="G458" s="407" t="n">
        <v>82.449997</v>
      </c>
      <c r="H458" s="178">
        <f>G458/G459-1</f>
        <v/>
      </c>
      <c r="I458" s="173">
        <f>CORREL(D458:D959,H458:H959)</f>
        <v/>
      </c>
      <c r="J458" s="172" t="n"/>
      <c r="K458" s="172" t="n"/>
      <c r="L458" s="172">
        <f>CORREL(D458:D488,H458:H488)</f>
        <v/>
      </c>
    </row>
    <row r="459" ht="15.75" customHeight="1">
      <c r="A459" s="177">
        <f>B459=F459</f>
        <v/>
      </c>
      <c r="B459" s="176" t="n">
        <v>43704</v>
      </c>
      <c r="C459" s="407" t="n">
        <v>91.730003</v>
      </c>
      <c r="D459" s="178">
        <f>C459/C460-1</f>
        <v/>
      </c>
      <c r="E459" s="174" t="n"/>
      <c r="F459" s="176" t="n">
        <v>43704</v>
      </c>
      <c r="G459" s="407" t="n">
        <v>81.94000200000001</v>
      </c>
      <c r="H459" s="178">
        <f>G459/G460-1</f>
        <v/>
      </c>
      <c r="I459" s="173">
        <f>CORREL(D459:D960,H459:H960)</f>
        <v/>
      </c>
      <c r="J459" s="172" t="n"/>
      <c r="K459" s="172" t="n"/>
      <c r="L459" s="172">
        <f>CORREL(D459:D489,H459:H489)</f>
        <v/>
      </c>
    </row>
    <row r="460" ht="15.75" customHeight="1">
      <c r="A460" s="177">
        <f>B460=F460</f>
        <v/>
      </c>
      <c r="B460" s="176" t="n">
        <v>43703</v>
      </c>
      <c r="C460" s="407" t="n">
        <v>91.760002</v>
      </c>
      <c r="D460" s="178">
        <f>C460/C461-1</f>
        <v/>
      </c>
      <c r="E460" s="174" t="n"/>
      <c r="F460" s="176" t="n">
        <v>43703</v>
      </c>
      <c r="G460" s="407" t="n">
        <v>83.58000199999999</v>
      </c>
      <c r="H460" s="178">
        <f>G460/G461-1</f>
        <v/>
      </c>
      <c r="I460" s="173">
        <f>CORREL(D460:D961,H460:H961)</f>
        <v/>
      </c>
      <c r="J460" s="172" t="n"/>
      <c r="K460" s="172" t="n"/>
      <c r="L460" s="172">
        <f>CORREL(D460:D490,H460:H490)</f>
        <v/>
      </c>
    </row>
    <row r="461" ht="15.75" customHeight="1">
      <c r="A461" s="177">
        <f>B461=F461</f>
        <v/>
      </c>
      <c r="B461" s="176" t="n">
        <v>43700</v>
      </c>
      <c r="C461" s="407" t="n">
        <v>91.629997</v>
      </c>
      <c r="D461" s="178">
        <f>C461/C462-1</f>
        <v/>
      </c>
      <c r="E461" s="174" t="n"/>
      <c r="F461" s="176" t="n">
        <v>43700</v>
      </c>
      <c r="G461" s="407" t="n">
        <v>82.529999</v>
      </c>
      <c r="H461" s="178">
        <f>G461/G462-1</f>
        <v/>
      </c>
      <c r="I461" s="173">
        <f>CORREL(D461:D962,H461:H962)</f>
        <v/>
      </c>
      <c r="J461" s="172" t="n"/>
      <c r="K461" s="172" t="n"/>
      <c r="L461" s="172">
        <f>CORREL(D461:D491,H461:H491)</f>
        <v/>
      </c>
    </row>
    <row r="462" ht="15.75" customHeight="1">
      <c r="A462" s="177">
        <f>B462=F462</f>
        <v/>
      </c>
      <c r="B462" s="176" t="n">
        <v>43699</v>
      </c>
      <c r="C462" s="407" t="n">
        <v>93.879997</v>
      </c>
      <c r="D462" s="178">
        <f>C462/C463-1</f>
        <v/>
      </c>
      <c r="E462" s="174" t="n"/>
      <c r="F462" s="176" t="n">
        <v>43699</v>
      </c>
      <c r="G462" s="407" t="n">
        <v>85.55999799999999</v>
      </c>
      <c r="H462" s="178">
        <f>G462/G463-1</f>
        <v/>
      </c>
      <c r="I462" s="173">
        <f>CORREL(D462:D963,H462:H963)</f>
        <v/>
      </c>
      <c r="J462" s="172" t="n"/>
      <c r="K462" s="172" t="n"/>
      <c r="L462" s="172">
        <f>CORREL(D462:D492,H462:H492)</f>
        <v/>
      </c>
    </row>
    <row r="463" ht="15.75" customHeight="1">
      <c r="A463" s="177">
        <f>B463=F463</f>
        <v/>
      </c>
      <c r="B463" s="176" t="n">
        <v>43698</v>
      </c>
      <c r="C463" s="407" t="n">
        <v>93.010002</v>
      </c>
      <c r="D463" s="178">
        <f>C463/C464-1</f>
        <v/>
      </c>
      <c r="E463" s="174" t="n"/>
      <c r="F463" s="176" t="n">
        <v>43698</v>
      </c>
      <c r="G463" s="407" t="n">
        <v>85.290001</v>
      </c>
      <c r="H463" s="178">
        <f>G463/G464-1</f>
        <v/>
      </c>
      <c r="I463" s="173">
        <f>CORREL(D463:D964,H463:H964)</f>
        <v/>
      </c>
      <c r="J463" s="172" t="n"/>
      <c r="K463" s="172" t="n"/>
      <c r="L463" s="172">
        <f>CORREL(D463:D493,H463:H493)</f>
        <v/>
      </c>
    </row>
    <row r="464" ht="15.75" customHeight="1">
      <c r="A464" s="177">
        <f>B464=F464</f>
        <v/>
      </c>
      <c r="B464" s="176" t="n">
        <v>43697</v>
      </c>
      <c r="C464" s="407" t="n">
        <v>91.410004</v>
      </c>
      <c r="D464" s="178">
        <f>C464/C465-1</f>
        <v/>
      </c>
      <c r="E464" s="174" t="n"/>
      <c r="F464" s="176" t="n">
        <v>43697</v>
      </c>
      <c r="G464" s="407" t="n">
        <v>84.029999</v>
      </c>
      <c r="H464" s="178">
        <f>G464/G465-1</f>
        <v/>
      </c>
      <c r="I464" s="173">
        <f>CORREL(D464:D965,H464:H965)</f>
        <v/>
      </c>
      <c r="J464" s="172" t="n"/>
      <c r="K464" s="172" t="n"/>
      <c r="L464" s="172">
        <f>CORREL(D464:D494,H464:H494)</f>
        <v/>
      </c>
    </row>
    <row r="465" ht="15.75" customHeight="1">
      <c r="A465" s="177">
        <f>B465=F465</f>
        <v/>
      </c>
      <c r="B465" s="176" t="n">
        <v>43696</v>
      </c>
      <c r="C465" s="407" t="n">
        <v>93.16999800000001</v>
      </c>
      <c r="D465" s="178">
        <f>C465/C466-1</f>
        <v/>
      </c>
      <c r="E465" s="174" t="n"/>
      <c r="F465" s="176" t="n">
        <v>43696</v>
      </c>
      <c r="G465" s="407" t="n">
        <v>83.889999</v>
      </c>
      <c r="H465" s="178">
        <f>G465/G466-1</f>
        <v/>
      </c>
      <c r="I465" s="173">
        <f>CORREL(D465:D966,H465:H966)</f>
        <v/>
      </c>
      <c r="J465" s="172" t="n"/>
      <c r="K465" s="172" t="n"/>
      <c r="L465" s="172">
        <f>CORREL(D465:D495,H465:H495)</f>
        <v/>
      </c>
    </row>
    <row r="466" ht="15.75" customHeight="1">
      <c r="A466" s="177">
        <f>B466=F466</f>
        <v/>
      </c>
      <c r="B466" s="176" t="n">
        <v>43693</v>
      </c>
      <c r="C466" s="407" t="n">
        <v>92.529999</v>
      </c>
      <c r="D466" s="178">
        <f>C466/C467-1</f>
        <v/>
      </c>
      <c r="E466" s="174" t="n"/>
      <c r="F466" s="176" t="n">
        <v>43693</v>
      </c>
      <c r="G466" s="407" t="n">
        <v>82.94000200000001</v>
      </c>
      <c r="H466" s="178">
        <f>G466/G467-1</f>
        <v/>
      </c>
      <c r="I466" s="173">
        <f>CORREL(D466:D967,H466:H967)</f>
        <v/>
      </c>
      <c r="J466" s="172" t="n"/>
      <c r="K466" s="172" t="n"/>
      <c r="L466" s="172">
        <f>CORREL(D466:D496,H466:H496)</f>
        <v/>
      </c>
    </row>
    <row r="467" ht="15.75" customHeight="1">
      <c r="A467" s="177">
        <f>B467=F467</f>
        <v/>
      </c>
      <c r="B467" s="176" t="n">
        <v>43692</v>
      </c>
      <c r="C467" s="407" t="n">
        <v>90.639999</v>
      </c>
      <c r="D467" s="178">
        <f>C467/C468-1</f>
        <v/>
      </c>
      <c r="E467" s="174" t="n"/>
      <c r="F467" s="176" t="n">
        <v>43692</v>
      </c>
      <c r="G467" s="407" t="n">
        <v>81.620003</v>
      </c>
      <c r="H467" s="178">
        <f>G467/G468-1</f>
        <v/>
      </c>
      <c r="I467" s="173">
        <f>CORREL(D467:D968,H467:H968)</f>
        <v/>
      </c>
      <c r="J467" s="172" t="n"/>
      <c r="K467" s="172" t="n"/>
      <c r="L467" s="172">
        <f>CORREL(D467:D497,H467:H497)</f>
        <v/>
      </c>
    </row>
    <row r="468" ht="15.75" customHeight="1">
      <c r="A468" s="177">
        <f>B468=F468</f>
        <v/>
      </c>
      <c r="B468" s="176" t="n">
        <v>43691</v>
      </c>
      <c r="C468" s="407" t="n">
        <v>92.650002</v>
      </c>
      <c r="D468" s="178">
        <f>C468/C469-1</f>
        <v/>
      </c>
      <c r="E468" s="174" t="n"/>
      <c r="F468" s="176" t="n">
        <v>43691</v>
      </c>
      <c r="G468" s="407" t="n">
        <v>81.949997</v>
      </c>
      <c r="H468" s="178">
        <f>G468/G469-1</f>
        <v/>
      </c>
      <c r="I468" s="173">
        <f>CORREL(D468:D969,H468:H969)</f>
        <v/>
      </c>
      <c r="J468" s="172" t="n"/>
      <c r="K468" s="172" t="n"/>
      <c r="L468" s="172">
        <f>CORREL(D468:D498,H468:H498)</f>
        <v/>
      </c>
    </row>
    <row r="469" ht="15.75" customHeight="1">
      <c r="A469" s="177">
        <f>B469=F469</f>
        <v/>
      </c>
      <c r="B469" s="176" t="n">
        <v>43690</v>
      </c>
      <c r="C469" s="407" t="n">
        <v>95.449997</v>
      </c>
      <c r="D469" s="178">
        <f>C469/C470-1</f>
        <v/>
      </c>
      <c r="E469" s="174" t="n"/>
      <c r="F469" s="176" t="n">
        <v>43690</v>
      </c>
      <c r="G469" s="407" t="n">
        <v>84.55999799999999</v>
      </c>
      <c r="H469" s="178">
        <f>G469/G470-1</f>
        <v/>
      </c>
      <c r="I469" s="173">
        <f>CORREL(D469:D970,H469:H970)</f>
        <v/>
      </c>
      <c r="J469" s="172" t="n"/>
      <c r="K469" s="172" t="n"/>
      <c r="L469" s="172">
        <f>CORREL(D469:D499,H469:H499)</f>
        <v/>
      </c>
    </row>
    <row r="470" ht="15.75" customHeight="1">
      <c r="A470" s="177">
        <f>B470=F470</f>
        <v/>
      </c>
      <c r="B470" s="176" t="n">
        <v>43689</v>
      </c>
      <c r="C470" s="407" t="n">
        <v>92.160004</v>
      </c>
      <c r="D470" s="178">
        <f>C470/C471-1</f>
        <v/>
      </c>
      <c r="E470" s="174" t="n"/>
      <c r="F470" s="176" t="n">
        <v>43689</v>
      </c>
      <c r="G470" s="407" t="n">
        <v>84.709999</v>
      </c>
      <c r="H470" s="178">
        <f>G470/G471-1</f>
        <v/>
      </c>
      <c r="I470" s="173">
        <f>CORREL(D470:D971,H470:H971)</f>
        <v/>
      </c>
      <c r="J470" s="172" t="n"/>
      <c r="K470" s="172" t="n"/>
      <c r="L470" s="172">
        <f>CORREL(D470:D500,H470:H500)</f>
        <v/>
      </c>
    </row>
    <row r="471" ht="15.75" customHeight="1">
      <c r="A471" s="177">
        <f>B471=F471</f>
        <v/>
      </c>
      <c r="B471" s="176" t="n">
        <v>43686</v>
      </c>
      <c r="C471" s="407" t="n">
        <v>94.199997</v>
      </c>
      <c r="D471" s="178">
        <f>C471/C472-1</f>
        <v/>
      </c>
      <c r="E471" s="174" t="n"/>
      <c r="F471" s="176" t="n">
        <v>43686</v>
      </c>
      <c r="G471" s="407" t="n">
        <v>86.980003</v>
      </c>
      <c r="H471" s="178">
        <f>G471/G472-1</f>
        <v/>
      </c>
      <c r="I471" s="173">
        <f>CORREL(D471:D972,H471:H972)</f>
        <v/>
      </c>
      <c r="J471" s="172" t="n"/>
      <c r="K471" s="172" t="n"/>
      <c r="L471" s="172">
        <f>CORREL(D471:D501,H471:H501)</f>
        <v/>
      </c>
    </row>
    <row r="472" ht="15.75" customHeight="1">
      <c r="A472" s="177">
        <f>B472=F472</f>
        <v/>
      </c>
      <c r="B472" s="176" t="n">
        <v>43685</v>
      </c>
      <c r="C472" s="407" t="n">
        <v>95.769997</v>
      </c>
      <c r="D472" s="178">
        <f>C472/C473-1</f>
        <v/>
      </c>
      <c r="E472" s="174" t="n"/>
      <c r="F472" s="176" t="n">
        <v>43685</v>
      </c>
      <c r="G472" s="407" t="n">
        <v>87.629997</v>
      </c>
      <c r="H472" s="178">
        <f>G472/G473-1</f>
        <v/>
      </c>
      <c r="I472" s="173">
        <f>CORREL(D472:D973,H472:H973)</f>
        <v/>
      </c>
      <c r="J472" s="172" t="n"/>
      <c r="K472" s="172" t="n"/>
      <c r="L472" s="172">
        <f>CORREL(D472:D502,H472:H502)</f>
        <v/>
      </c>
    </row>
    <row r="473" ht="15.75" customHeight="1">
      <c r="A473" s="177">
        <f>B473=F473</f>
        <v/>
      </c>
      <c r="B473" s="176" t="n">
        <v>43684</v>
      </c>
      <c r="C473" s="407" t="n">
        <v>92.449997</v>
      </c>
      <c r="D473" s="178">
        <f>C473/C474-1</f>
        <v/>
      </c>
      <c r="E473" s="174" t="n"/>
      <c r="F473" s="176" t="n">
        <v>43684</v>
      </c>
      <c r="G473" s="407" t="n">
        <v>86.480003</v>
      </c>
      <c r="H473" s="178">
        <f>G473/G474-1</f>
        <v/>
      </c>
      <c r="I473" s="173">
        <f>CORREL(D473:D974,H473:H974)</f>
        <v/>
      </c>
      <c r="J473" s="172" t="n"/>
      <c r="K473" s="172" t="n"/>
      <c r="L473" s="172">
        <f>CORREL(D473:D503,H473:H503)</f>
        <v/>
      </c>
    </row>
    <row r="474" ht="15.75" customHeight="1">
      <c r="A474" s="177">
        <f>B474=F474</f>
        <v/>
      </c>
      <c r="B474" s="176" t="n">
        <v>43683</v>
      </c>
      <c r="C474" s="407" t="n">
        <v>90.43000000000001</v>
      </c>
      <c r="D474" s="178">
        <f>C474/C475-1</f>
        <v/>
      </c>
      <c r="E474" s="174" t="n"/>
      <c r="F474" s="176" t="n">
        <v>43683</v>
      </c>
      <c r="G474" s="407" t="n">
        <v>85.459999</v>
      </c>
      <c r="H474" s="178">
        <f>G474/G475-1</f>
        <v/>
      </c>
      <c r="I474" s="173">
        <f>CORREL(D474:D975,H474:H975)</f>
        <v/>
      </c>
      <c r="J474" s="172" t="n"/>
      <c r="K474" s="172" t="n"/>
      <c r="L474" s="172">
        <f>CORREL(D474:D504,H474:H504)</f>
        <v/>
      </c>
    </row>
    <row r="475" ht="15.75" customHeight="1">
      <c r="A475" s="177">
        <f>B475=F475</f>
        <v/>
      </c>
      <c r="B475" s="176" t="n">
        <v>43682</v>
      </c>
      <c r="C475" s="407" t="n">
        <v>89.69000200000001</v>
      </c>
      <c r="D475" s="178">
        <f>C475/C476-1</f>
        <v/>
      </c>
      <c r="E475" s="174" t="n"/>
      <c r="F475" s="176" t="n">
        <v>43682</v>
      </c>
      <c r="G475" s="407" t="n">
        <v>85.589996</v>
      </c>
      <c r="H475" s="178">
        <f>G475/G476-1</f>
        <v/>
      </c>
      <c r="I475" s="173">
        <f>CORREL(D475:D976,H475:H976)</f>
        <v/>
      </c>
      <c r="J475" s="172" t="n"/>
      <c r="K475" s="172" t="n"/>
      <c r="L475" s="172">
        <f>CORREL(D475:D505,H475:H505)</f>
        <v/>
      </c>
    </row>
    <row r="476" ht="15.75" customHeight="1">
      <c r="A476" s="177">
        <f>B476=F476</f>
        <v/>
      </c>
      <c r="B476" s="176" t="n">
        <v>43679</v>
      </c>
      <c r="C476" s="407" t="n">
        <v>93.660004</v>
      </c>
      <c r="D476" s="178">
        <f>C476/C477-1</f>
        <v/>
      </c>
      <c r="E476" s="174" t="n"/>
      <c r="F476" s="176" t="n">
        <v>43679</v>
      </c>
      <c r="G476" s="407" t="n">
        <v>89.43000000000001</v>
      </c>
      <c r="H476" s="178">
        <f>G476/G477-1</f>
        <v/>
      </c>
      <c r="I476" s="173">
        <f>CORREL(D476:D977,H476:H977)</f>
        <v/>
      </c>
      <c r="J476" s="172" t="n"/>
      <c r="K476" s="172" t="n"/>
      <c r="L476" s="172">
        <f>CORREL(D476:D506,H476:H506)</f>
        <v/>
      </c>
    </row>
    <row r="477" ht="15.75" customHeight="1">
      <c r="A477" s="177">
        <f>B477=F477</f>
        <v/>
      </c>
      <c r="B477" s="176" t="n">
        <v>43678</v>
      </c>
      <c r="C477" s="407" t="n">
        <v>95.099998</v>
      </c>
      <c r="D477" s="178">
        <f>C477/C478-1</f>
        <v/>
      </c>
      <c r="E477" s="174" t="n"/>
      <c r="F477" s="176" t="n">
        <v>43678</v>
      </c>
      <c r="G477" s="407" t="n">
        <v>90.489998</v>
      </c>
      <c r="H477" s="178">
        <f>G477/G478-1</f>
        <v/>
      </c>
      <c r="I477" s="173">
        <f>CORREL(D477:D978,H477:H978)</f>
        <v/>
      </c>
      <c r="J477" s="172" t="n"/>
      <c r="K477" s="172" t="n"/>
      <c r="L477" s="172">
        <f>CORREL(D477:D507,H477:H507)</f>
        <v/>
      </c>
    </row>
    <row r="478" ht="15.75" customHeight="1">
      <c r="A478" s="177">
        <f>B478=F478</f>
        <v/>
      </c>
      <c r="B478" s="176" t="n">
        <v>43677</v>
      </c>
      <c r="C478" s="407" t="n">
        <v>95.510002</v>
      </c>
      <c r="D478" s="178">
        <f>C478/C479-1</f>
        <v/>
      </c>
      <c r="E478" s="174" t="n"/>
      <c r="F478" s="176" t="n">
        <v>43677</v>
      </c>
      <c r="G478" s="407" t="n">
        <v>91.910004</v>
      </c>
      <c r="H478" s="178">
        <f>G478/G479-1</f>
        <v/>
      </c>
      <c r="I478" s="173">
        <f>CORREL(D478:D979,H478:H979)</f>
        <v/>
      </c>
      <c r="J478" s="172" t="n"/>
      <c r="K478" s="172" t="n"/>
      <c r="L478" s="172">
        <f>CORREL(D478:D508,H478:H508)</f>
        <v/>
      </c>
    </row>
    <row r="479" ht="15.75" customHeight="1">
      <c r="A479" s="177">
        <f>B479=F479</f>
        <v/>
      </c>
      <c r="B479" s="176" t="n">
        <v>43676</v>
      </c>
      <c r="C479" s="407" t="n">
        <v>95.489998</v>
      </c>
      <c r="D479" s="178">
        <f>C479/C480-1</f>
        <v/>
      </c>
      <c r="E479" s="174" t="n"/>
      <c r="F479" s="176" t="n">
        <v>43676</v>
      </c>
      <c r="G479" s="407" t="n">
        <v>93.93000000000001</v>
      </c>
      <c r="H479" s="178">
        <f>G479/G480-1</f>
        <v/>
      </c>
      <c r="I479" s="173">
        <f>CORREL(D479:D980,H479:H980)</f>
        <v/>
      </c>
      <c r="J479" s="172" t="n"/>
      <c r="K479" s="172" t="n"/>
      <c r="L479" s="172">
        <f>CORREL(D479:D509,H479:H509)</f>
        <v/>
      </c>
    </row>
    <row r="480" ht="15.75" customHeight="1">
      <c r="A480" s="177">
        <f>B480=F480</f>
        <v/>
      </c>
      <c r="B480" s="176" t="n">
        <v>43675</v>
      </c>
      <c r="C480" s="407" t="n">
        <v>96.470001</v>
      </c>
      <c r="D480" s="178">
        <f>C480/C481-1</f>
        <v/>
      </c>
      <c r="E480" s="174" t="n"/>
      <c r="F480" s="176" t="n">
        <v>43675</v>
      </c>
      <c r="G480" s="407" t="n">
        <v>93.44000200000001</v>
      </c>
      <c r="H480" s="178">
        <f>G480/G481-1</f>
        <v/>
      </c>
      <c r="I480" s="173">
        <f>CORREL(D480:D981,H480:H981)</f>
        <v/>
      </c>
      <c r="J480" s="172" t="n"/>
      <c r="K480" s="172" t="n"/>
      <c r="L480" s="172">
        <f>CORREL(D480:D510,H480:H510)</f>
        <v/>
      </c>
    </row>
    <row r="481" ht="15.75" customHeight="1">
      <c r="A481" s="177">
        <f>B481=F481</f>
        <v/>
      </c>
      <c r="B481" s="176" t="n">
        <v>43672</v>
      </c>
      <c r="C481" s="407" t="n">
        <v>102.199997</v>
      </c>
      <c r="D481" s="178">
        <f>C481/C482-1</f>
        <v/>
      </c>
      <c r="E481" s="174" t="n"/>
      <c r="F481" s="176" t="n">
        <v>43672</v>
      </c>
      <c r="G481" s="407" t="n">
        <v>93.360001</v>
      </c>
      <c r="H481" s="178">
        <f>G481/G482-1</f>
        <v/>
      </c>
      <c r="I481" s="173">
        <f>CORREL(D481:D982,H481:H982)</f>
        <v/>
      </c>
      <c r="J481" s="172" t="n"/>
      <c r="K481" s="172" t="n"/>
      <c r="L481" s="172">
        <f>CORREL(D481:D511,H481:H511)</f>
        <v/>
      </c>
    </row>
    <row r="482" ht="15.75" customHeight="1">
      <c r="A482" s="177">
        <f>B482=F482</f>
        <v/>
      </c>
      <c r="B482" s="176" t="n">
        <v>43671</v>
      </c>
      <c r="C482" s="407" t="n">
        <v>97.110001</v>
      </c>
      <c r="D482" s="178">
        <f>C482/C483-1</f>
        <v/>
      </c>
      <c r="E482" s="174" t="n"/>
      <c r="F482" s="176" t="n">
        <v>43671</v>
      </c>
      <c r="G482" s="407" t="n">
        <v>93.93000000000001</v>
      </c>
      <c r="H482" s="178">
        <f>G482/G483-1</f>
        <v/>
      </c>
      <c r="I482" s="173">
        <f>CORREL(D482:D983,H482:H983)</f>
        <v/>
      </c>
      <c r="J482" s="172" t="n"/>
      <c r="K482" s="172" t="n"/>
      <c r="L482" s="172">
        <f>CORREL(D482:D512,H482:H512)</f>
        <v/>
      </c>
    </row>
    <row r="483" ht="15.75" customHeight="1">
      <c r="A483" s="177">
        <f>B483=F483</f>
        <v/>
      </c>
      <c r="B483" s="176" t="n">
        <v>43670</v>
      </c>
      <c r="C483" s="407" t="n">
        <v>95.94000200000001</v>
      </c>
      <c r="D483" s="178">
        <f>C483/C484-1</f>
        <v/>
      </c>
      <c r="E483" s="174" t="n"/>
      <c r="F483" s="176" t="n">
        <v>43670</v>
      </c>
      <c r="G483" s="407" t="n">
        <v>95.110001</v>
      </c>
      <c r="H483" s="178">
        <f>G483/G484-1</f>
        <v/>
      </c>
      <c r="I483" s="173">
        <f>CORREL(D483:D984,H483:H984)</f>
        <v/>
      </c>
      <c r="J483" s="172" t="n"/>
      <c r="K483" s="172" t="n"/>
      <c r="L483" s="172">
        <f>CORREL(D483:D513,H483:H513)</f>
        <v/>
      </c>
    </row>
    <row r="484" ht="15.75" customHeight="1">
      <c r="A484" s="177">
        <f>B484=F484</f>
        <v/>
      </c>
      <c r="B484" s="176" t="n">
        <v>43669</v>
      </c>
      <c r="C484" s="407" t="n">
        <v>97.389999</v>
      </c>
      <c r="D484" s="178">
        <f>C484/C485-1</f>
        <v/>
      </c>
      <c r="E484" s="174" t="n"/>
      <c r="F484" s="176" t="n">
        <v>43669</v>
      </c>
      <c r="G484" s="407" t="n">
        <v>94.93000000000001</v>
      </c>
      <c r="H484" s="178">
        <f>G484/G485-1</f>
        <v/>
      </c>
      <c r="I484" s="173">
        <f>CORREL(D484:D985,H484:H985)</f>
        <v/>
      </c>
      <c r="J484" s="172" t="n"/>
      <c r="K484" s="172" t="n"/>
      <c r="L484" s="172">
        <f>CORREL(D484:D514,H484:H514)</f>
        <v/>
      </c>
    </row>
    <row r="485" ht="15.75" customHeight="1">
      <c r="A485" s="177">
        <f>B485=F485</f>
        <v/>
      </c>
      <c r="B485" s="176" t="n">
        <v>43668</v>
      </c>
      <c r="C485" s="407" t="n">
        <v>96.66999800000001</v>
      </c>
      <c r="D485" s="178">
        <f>C485/C486-1</f>
        <v/>
      </c>
      <c r="E485" s="174" t="n"/>
      <c r="F485" s="176" t="n">
        <v>43668</v>
      </c>
      <c r="G485" s="407" t="n">
        <v>93.83000199999999</v>
      </c>
      <c r="H485" s="178">
        <f>G485/G486-1</f>
        <v/>
      </c>
      <c r="I485" s="173">
        <f>CORREL(D485:D986,H485:H986)</f>
        <v/>
      </c>
      <c r="J485" s="172" t="n"/>
      <c r="K485" s="172" t="n"/>
      <c r="L485" s="172">
        <f>CORREL(D485:D515,H485:H515)</f>
        <v/>
      </c>
    </row>
    <row r="486" ht="15.75" customHeight="1">
      <c r="A486" s="177">
        <f>B486=F486</f>
        <v/>
      </c>
      <c r="B486" s="176" t="n">
        <v>43665</v>
      </c>
      <c r="C486" s="407" t="n">
        <v>93.379997</v>
      </c>
      <c r="D486" s="178">
        <f>C486/C487-1</f>
        <v/>
      </c>
      <c r="E486" s="174" t="n"/>
      <c r="F486" s="176" t="n">
        <v>43665</v>
      </c>
      <c r="G486" s="407" t="n">
        <v>93.83000199999999</v>
      </c>
      <c r="H486" s="178">
        <f>G486/G487-1</f>
        <v/>
      </c>
      <c r="I486" s="173">
        <f>CORREL(D486:D987,H486:H987)</f>
        <v/>
      </c>
      <c r="J486" s="172" t="n"/>
      <c r="K486" s="172" t="n"/>
      <c r="L486" s="172">
        <f>CORREL(D486:D516,H486:H516)</f>
        <v/>
      </c>
    </row>
    <row r="487" ht="15.75" customHeight="1">
      <c r="A487" s="177">
        <f>B487=F487</f>
        <v/>
      </c>
      <c r="B487" s="176" t="n">
        <v>43664</v>
      </c>
      <c r="C487" s="407" t="n">
        <v>95.19000200000001</v>
      </c>
      <c r="D487" s="178">
        <f>C487/C488-1</f>
        <v/>
      </c>
      <c r="E487" s="174" t="n"/>
      <c r="F487" s="176" t="n">
        <v>43664</v>
      </c>
      <c r="G487" s="407" t="n">
        <v>95.279999</v>
      </c>
      <c r="H487" s="178">
        <f>G487/G488-1</f>
        <v/>
      </c>
      <c r="I487" s="173">
        <f>CORREL(D487:D988,H487:H988)</f>
        <v/>
      </c>
      <c r="J487" s="172" t="n"/>
      <c r="K487" s="172" t="n"/>
      <c r="L487" s="172">
        <f>CORREL(D487:D517,H487:H517)</f>
        <v/>
      </c>
    </row>
    <row r="488" ht="15.75" customHeight="1">
      <c r="A488" s="177">
        <f>B488=F488</f>
        <v/>
      </c>
      <c r="B488" s="176" t="n">
        <v>43663</v>
      </c>
      <c r="C488" s="407" t="n">
        <v>99.730003</v>
      </c>
      <c r="D488" s="178">
        <f>C488/C489-1</f>
        <v/>
      </c>
      <c r="E488" s="174" t="n"/>
      <c r="F488" s="176" t="n">
        <v>43663</v>
      </c>
      <c r="G488" s="407" t="n">
        <v>94.779999</v>
      </c>
      <c r="H488" s="178">
        <f>G488/G489-1</f>
        <v/>
      </c>
      <c r="I488" s="173">
        <f>CORREL(D488:D989,H488:H989)</f>
        <v/>
      </c>
      <c r="J488" s="172" t="n"/>
      <c r="K488" s="172" t="n"/>
      <c r="L488" s="172">
        <f>CORREL(D488:D518,H488:H518)</f>
        <v/>
      </c>
    </row>
    <row r="489" ht="15.75" customHeight="1">
      <c r="A489" s="177">
        <f>B489=F489</f>
        <v/>
      </c>
      <c r="B489" s="176" t="n">
        <v>43662</v>
      </c>
      <c r="C489" s="407" t="n">
        <v>97.099998</v>
      </c>
      <c r="D489" s="178">
        <f>C489/C490-1</f>
        <v/>
      </c>
      <c r="E489" s="174" t="n"/>
      <c r="F489" s="176" t="n">
        <v>43662</v>
      </c>
      <c r="G489" s="407" t="n">
        <v>93.91999800000001</v>
      </c>
      <c r="H489" s="178">
        <f>G489/G490-1</f>
        <v/>
      </c>
      <c r="I489" s="173">
        <f>CORREL(D489:D990,H489:H990)</f>
        <v/>
      </c>
      <c r="J489" s="172" t="n"/>
      <c r="K489" s="172" t="n"/>
      <c r="L489" s="172">
        <f>CORREL(D489:D519,H489:H519)</f>
        <v/>
      </c>
    </row>
    <row r="490" ht="15.75" customHeight="1">
      <c r="A490" s="177">
        <f>B490=F490</f>
        <v/>
      </c>
      <c r="B490" s="176" t="n">
        <v>43661</v>
      </c>
      <c r="C490" s="407" t="n">
        <v>99.800003</v>
      </c>
      <c r="D490" s="178">
        <f>C490/C491-1</f>
        <v/>
      </c>
      <c r="E490" s="174" t="n"/>
      <c r="F490" s="176" t="n">
        <v>43661</v>
      </c>
      <c r="G490" s="407" t="n">
        <v>91.31999999999999</v>
      </c>
      <c r="H490" s="178">
        <f>G490/G491-1</f>
        <v/>
      </c>
      <c r="I490" s="173">
        <f>CORREL(D490:D991,H490:H991)</f>
        <v/>
      </c>
      <c r="J490" s="172" t="n"/>
      <c r="K490" s="172" t="n"/>
      <c r="L490" s="172">
        <f>CORREL(D490:D520,H490:H520)</f>
        <v/>
      </c>
    </row>
    <row r="491" ht="15.75" customHeight="1">
      <c r="A491" s="177">
        <f>B491=F491</f>
        <v/>
      </c>
      <c r="B491" s="176" t="n">
        <v>43658</v>
      </c>
      <c r="C491" s="407" t="n">
        <v>93.300003</v>
      </c>
      <c r="D491" s="178">
        <f>C491/C492-1</f>
        <v/>
      </c>
      <c r="E491" s="174" t="n"/>
      <c r="F491" s="176" t="n">
        <v>43658</v>
      </c>
      <c r="G491" s="407" t="n">
        <v>91.230003</v>
      </c>
      <c r="H491" s="178">
        <f>G491/G492-1</f>
        <v/>
      </c>
      <c r="I491" s="173">
        <f>CORREL(D491:D992,H491:H992)</f>
        <v/>
      </c>
      <c r="J491" s="172" t="n"/>
      <c r="K491" s="172" t="n"/>
      <c r="L491" s="172">
        <f>CORREL(D491:D521,H491:H521)</f>
        <v/>
      </c>
    </row>
    <row r="492" ht="15.75" customHeight="1">
      <c r="A492" s="177">
        <f>B492=F492</f>
        <v/>
      </c>
      <c r="B492" s="176" t="n">
        <v>43657</v>
      </c>
      <c r="C492" s="407" t="n">
        <v>91.400002</v>
      </c>
      <c r="D492" s="178">
        <f>C492/C493-1</f>
        <v/>
      </c>
      <c r="E492" s="174" t="n"/>
      <c r="F492" s="176" t="n">
        <v>43657</v>
      </c>
      <c r="G492" s="407" t="n">
        <v>89.480003</v>
      </c>
      <c r="H492" s="178">
        <f>G492/G493-1</f>
        <v/>
      </c>
      <c r="I492" s="173">
        <f>CORREL(D492:D993,H492:H993)</f>
        <v/>
      </c>
      <c r="J492" s="172" t="n"/>
      <c r="K492" s="172" t="n"/>
      <c r="L492" s="172">
        <f>CORREL(D492:D522,H492:H522)</f>
        <v/>
      </c>
    </row>
    <row r="493" ht="15.75" customHeight="1">
      <c r="A493" s="177">
        <f>B493=F493</f>
        <v/>
      </c>
      <c r="B493" s="176" t="n">
        <v>43656</v>
      </c>
      <c r="C493" s="407" t="n">
        <v>92.720001</v>
      </c>
      <c r="D493" s="178">
        <f>C493/C494-1</f>
        <v/>
      </c>
      <c r="E493" s="174" t="n"/>
      <c r="F493" s="176" t="n">
        <v>43656</v>
      </c>
      <c r="G493" s="407" t="n">
        <v>89.510002</v>
      </c>
      <c r="H493" s="178">
        <f>G493/G494-1</f>
        <v/>
      </c>
      <c r="I493" s="173">
        <f>CORREL(D493:D994,H493:H994)</f>
        <v/>
      </c>
      <c r="J493" s="172" t="n"/>
      <c r="K493" s="172" t="n"/>
      <c r="L493" s="172">
        <f>CORREL(D493:D523,H493:H523)</f>
        <v/>
      </c>
    </row>
    <row r="494" ht="15.75" customHeight="1">
      <c r="A494" s="177">
        <f>B494=F494</f>
        <v/>
      </c>
      <c r="B494" s="176" t="n">
        <v>43655</v>
      </c>
      <c r="C494" s="407" t="n">
        <v>90.93000000000001</v>
      </c>
      <c r="D494" s="178">
        <f>C494/C495-1</f>
        <v/>
      </c>
      <c r="E494" s="174" t="n"/>
      <c r="F494" s="176" t="n">
        <v>43655</v>
      </c>
      <c r="G494" s="407" t="n">
        <v>89.459999</v>
      </c>
      <c r="H494" s="178">
        <f>G494/G495-1</f>
        <v/>
      </c>
      <c r="I494" s="173">
        <f>CORREL(D494:D995,H494:H995)</f>
        <v/>
      </c>
      <c r="J494" s="172" t="n"/>
      <c r="K494" s="172" t="n"/>
      <c r="L494" s="172">
        <f>CORREL(D494:D524,H494:H524)</f>
        <v/>
      </c>
    </row>
    <row r="495" ht="15.75" customHeight="1">
      <c r="A495" s="177">
        <f>B495=F495</f>
        <v/>
      </c>
      <c r="B495" s="176" t="n">
        <v>43654</v>
      </c>
      <c r="C495" s="407" t="n">
        <v>90.760002</v>
      </c>
      <c r="D495" s="178">
        <f>C495/C496-1</f>
        <v/>
      </c>
      <c r="E495" s="174" t="n"/>
      <c r="F495" s="176" t="n">
        <v>43654</v>
      </c>
      <c r="G495" s="407" t="n">
        <v>90.66999800000001</v>
      </c>
      <c r="H495" s="178">
        <f>G495/G496-1</f>
        <v/>
      </c>
      <c r="I495" s="173">
        <f>CORREL(D495:D996,H495:H996)</f>
        <v/>
      </c>
      <c r="J495" s="172" t="n"/>
      <c r="K495" s="172" t="n"/>
      <c r="L495" s="172">
        <f>CORREL(D495:D525,H495:H525)</f>
        <v/>
      </c>
    </row>
    <row r="496" ht="15.75" customHeight="1">
      <c r="A496" s="177">
        <f>B496=F496</f>
        <v/>
      </c>
      <c r="B496" s="176" t="n">
        <v>43651</v>
      </c>
      <c r="C496" s="407" t="n">
        <v>91.879997</v>
      </c>
      <c r="D496" s="178">
        <f>C496/C497-1</f>
        <v/>
      </c>
      <c r="E496" s="174" t="n"/>
      <c r="F496" s="176" t="n">
        <v>43651</v>
      </c>
      <c r="G496" s="407" t="n">
        <v>90.589996</v>
      </c>
      <c r="H496" s="178">
        <f>G496/G497-1</f>
        <v/>
      </c>
      <c r="I496" s="173">
        <f>CORREL(D496:D997,H496:H997)</f>
        <v/>
      </c>
      <c r="J496" s="172" t="n"/>
      <c r="K496" s="172" t="n"/>
      <c r="L496" s="172">
        <f>CORREL(D496:D526,H496:H526)</f>
        <v/>
      </c>
    </row>
    <row r="497" ht="15.75" customHeight="1">
      <c r="A497" s="177">
        <f>B497=F497</f>
        <v/>
      </c>
      <c r="B497" s="176" t="n">
        <v>43649</v>
      </c>
      <c r="C497" s="407" t="n">
        <v>90.449997</v>
      </c>
      <c r="D497" s="178">
        <f>C497/C498-1</f>
        <v/>
      </c>
      <c r="E497" s="174" t="n"/>
      <c r="F497" s="176" t="n">
        <v>43649</v>
      </c>
      <c r="G497" s="407" t="n">
        <v>90.66999800000001</v>
      </c>
      <c r="H497" s="178">
        <f>G497/G498-1</f>
        <v/>
      </c>
      <c r="I497" s="173">
        <f>CORREL(D497:D998,H497:H998)</f>
        <v/>
      </c>
      <c r="J497" s="172" t="n"/>
      <c r="K497" s="172" t="n"/>
      <c r="L497" s="172">
        <f>CORREL(D497:D527,H497:H527)</f>
        <v/>
      </c>
    </row>
    <row r="498" ht="15.75" customHeight="1">
      <c r="A498" s="177">
        <f>B498=F498</f>
        <v/>
      </c>
      <c r="B498" s="176" t="n">
        <v>43648</v>
      </c>
      <c r="C498" s="407" t="n">
        <v>85.129997</v>
      </c>
      <c r="D498" s="178">
        <f>C498/C499-1</f>
        <v/>
      </c>
      <c r="E498" s="174" t="n"/>
      <c r="F498" s="176" t="n">
        <v>43648</v>
      </c>
      <c r="G498" s="407" t="n">
        <v>88.870003</v>
      </c>
      <c r="H498" s="178">
        <f>G498/G499-1</f>
        <v/>
      </c>
      <c r="I498" s="173">
        <f>CORREL(D498:D999,H498:H999)</f>
        <v/>
      </c>
      <c r="J498" s="172" t="n"/>
      <c r="K498" s="172" t="n"/>
      <c r="L498" s="172">
        <f>CORREL(D498:D528,H498:H528)</f>
        <v/>
      </c>
    </row>
    <row r="499" ht="15.75" customHeight="1">
      <c r="A499" s="177">
        <f>B499=F499</f>
        <v/>
      </c>
      <c r="B499" s="176" t="n">
        <v>43647</v>
      </c>
      <c r="C499" s="407" t="n">
        <v>86.860001</v>
      </c>
      <c r="D499" s="178">
        <f>C499/C500-1</f>
        <v/>
      </c>
      <c r="E499" s="174" t="n"/>
      <c r="F499" s="176" t="n">
        <v>43647</v>
      </c>
      <c r="G499" s="407" t="n">
        <v>88.449997</v>
      </c>
      <c r="H499" s="178">
        <f>G499/G500-1</f>
        <v/>
      </c>
      <c r="I499" s="173">
        <f>CORREL(D499:D1000,H499:H1000)</f>
        <v/>
      </c>
      <c r="J499" s="172" t="n"/>
      <c r="K499" s="172" t="n"/>
      <c r="L499" s="172">
        <f>CORREL(D499:D529,H499:H529)</f>
        <v/>
      </c>
    </row>
    <row r="500" ht="15.75" customHeight="1">
      <c r="A500" s="177">
        <f>B500=F500</f>
        <v/>
      </c>
      <c r="B500" s="176" t="n">
        <v>43644</v>
      </c>
      <c r="C500" s="407" t="n">
        <v>88.790001</v>
      </c>
      <c r="D500" s="178">
        <f>C500/C501-1</f>
        <v/>
      </c>
      <c r="E500" s="174" t="n"/>
      <c r="F500" s="176" t="n">
        <v>43644</v>
      </c>
      <c r="G500" s="407" t="n">
        <v>87.550003</v>
      </c>
      <c r="H500" s="178">
        <f>G500/G501-1</f>
        <v/>
      </c>
      <c r="I500" s="173">
        <f>CORREL(D500:D1001,H500:H1001)</f>
        <v/>
      </c>
      <c r="J500" s="172" t="n"/>
      <c r="K500" s="172" t="n"/>
      <c r="L500" s="172">
        <f>CORREL(D500:D530,H500:H530)</f>
        <v/>
      </c>
    </row>
    <row r="501" ht="15.75" customHeight="1">
      <c r="A501" s="177">
        <f>B501=F501</f>
        <v/>
      </c>
      <c r="B501" s="176" t="n">
        <v>43643</v>
      </c>
      <c r="C501" s="407" t="n">
        <v>90.269997</v>
      </c>
      <c r="D501" s="178">
        <f>C501/C502-1</f>
        <v/>
      </c>
      <c r="E501" s="174" t="n"/>
      <c r="F501" s="176" t="n">
        <v>43643</v>
      </c>
      <c r="G501" s="407" t="n">
        <v>86.43000000000001</v>
      </c>
      <c r="H501" s="178">
        <f>G501/G502-1</f>
        <v/>
      </c>
      <c r="I501" s="173">
        <f>CORREL(D501:D1002,H501:H1002)</f>
        <v/>
      </c>
      <c r="J501" s="172" t="n"/>
      <c r="K501" s="172" t="n"/>
      <c r="L501" s="172">
        <f>CORREL(D501:D531,H501:H531)</f>
        <v/>
      </c>
    </row>
    <row r="502" ht="15.75" customHeight="1">
      <c r="A502" s="177">
        <f>B502=F502</f>
        <v/>
      </c>
      <c r="B502" s="176" t="n">
        <v>43642</v>
      </c>
      <c r="C502" s="407" t="n">
        <v>86.33000199999999</v>
      </c>
      <c r="D502" s="178">
        <f>C502/C503-1</f>
        <v/>
      </c>
      <c r="E502" s="174" t="n"/>
      <c r="F502" s="176" t="n">
        <v>43642</v>
      </c>
      <c r="G502" s="407" t="n">
        <v>85.33000199999999</v>
      </c>
      <c r="H502" s="178">
        <f>G502/G503-1</f>
        <v/>
      </c>
      <c r="I502" s="173">
        <f>CORREL(D502:D1003,H502:H1003)</f>
        <v/>
      </c>
      <c r="J502" s="172" t="n"/>
      <c r="K502" s="172" t="n"/>
      <c r="L502" s="172">
        <f>CORREL(D502:D532,H502:H532)</f>
        <v/>
      </c>
    </row>
    <row r="503" ht="15.75" customHeight="1">
      <c r="A503" s="177">
        <f>B503=F503</f>
        <v/>
      </c>
      <c r="B503" s="176" t="n">
        <v>43641</v>
      </c>
      <c r="C503" s="407" t="n">
        <v>85.029999</v>
      </c>
      <c r="D503" s="178">
        <f>C503/C504-1</f>
        <v/>
      </c>
      <c r="E503" s="174" t="n"/>
      <c r="F503" s="176" t="n">
        <v>43641</v>
      </c>
      <c r="G503" s="407" t="n">
        <v>85.05999799999999</v>
      </c>
      <c r="H503" s="178">
        <f>G503/G504-1</f>
        <v/>
      </c>
      <c r="I503" s="173">
        <f>IFERROR(CORREL(D503:D1004,H503:H1004),"")</f>
        <v/>
      </c>
      <c r="J503" s="172" t="n"/>
      <c r="K503" s="172" t="n"/>
      <c r="L503" s="172">
        <f>IFERROR(CORREL(D503:D533,H503:H533),"")</f>
        <v/>
      </c>
    </row>
    <row r="504" ht="15.75" customHeight="1">
      <c r="A504" s="177">
        <f>B504=F504</f>
        <v/>
      </c>
      <c r="B504" s="176" t="n">
        <v>43640</v>
      </c>
      <c r="C504" s="407" t="n">
        <v>89.410004</v>
      </c>
      <c r="D504" s="174" t="n"/>
      <c r="E504" s="174" t="n"/>
      <c r="F504" s="176" t="n">
        <v>43640</v>
      </c>
      <c r="G504" s="407" t="n">
        <v>86.550003</v>
      </c>
      <c r="H504" s="174" t="n"/>
      <c r="I504" s="173">
        <f>IFERROR(CORREL(D504:D1005,H504:H1005),"")</f>
        <v/>
      </c>
      <c r="J504" s="172" t="n"/>
      <c r="K504" s="172" t="n"/>
      <c r="L504" s="172">
        <f>IFERROR(CORREL(D504:D534,H504:H534),"")</f>
        <v/>
      </c>
    </row>
  </sheetData>
  <pageMargins left="0.7" right="0.7" top="0.75" bottom="0.75" header="0" footer="0"/>
  <pageSetup orientation="landscape"/>
</worksheet>
</file>

<file path=xl/worksheets/sheet18.xml><?xml version="1.0" encoding="utf-8"?>
<worksheet xmlns="http://schemas.openxmlformats.org/spreadsheetml/2006/main">
  <sheetPr>
    <tabColor rgb="00842029"/>
    <outlinePr summaryBelow="1" summaryRight="1"/>
    <pageSetUpPr/>
  </sheetPr>
  <dimension ref="A1:L504"/>
  <sheetViews>
    <sheetView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baseColWidth="8" defaultColWidth="14.453125" defaultRowHeight="15" customHeight="1"/>
  <cols>
    <col width="11.26953125" customWidth="1" style="16" min="1" max="1"/>
    <col width="10.08984375" customWidth="1" style="16" min="2" max="2"/>
    <col width="8" customWidth="1" style="16" min="3" max="3"/>
    <col width="16.26953125" customWidth="1" style="16" min="4" max="4"/>
    <col width="22.7265625" customWidth="1" style="16" min="5" max="5"/>
    <col width="12.453125" customWidth="1" style="16" min="6" max="6"/>
    <col width="16.453125" customWidth="1" style="16" min="7" max="7"/>
    <col width="13" customWidth="1" style="16" min="8" max="8"/>
    <col width="20.7265625" customWidth="1" style="16" min="9" max="9"/>
    <col width="10.453125" customWidth="1" style="16" min="10" max="10"/>
    <col width="20.81640625" customWidth="1" style="16" min="11" max="11"/>
    <col width="14.26953125" customWidth="1" style="16" min="12" max="12"/>
    <col width="14.453125" customWidth="1" style="16" min="13" max="16384"/>
  </cols>
  <sheetData>
    <row r="1" ht="14" customHeight="1">
      <c r="A1" s="192" t="inlineStr">
        <is>
          <t>Date</t>
        </is>
      </c>
      <c r="B1" s="408" t="inlineStr">
        <is>
          <t>Adj Close</t>
        </is>
      </c>
      <c r="C1" s="192" t="inlineStr">
        <is>
          <t>rtn ZM</t>
        </is>
      </c>
      <c r="D1" s="192" t="inlineStr">
        <is>
          <t>stDev90 Daily ZM</t>
        </is>
      </c>
      <c r="E1" s="192" t="inlineStr">
        <is>
          <t>stDev250 Annualized ZM</t>
        </is>
      </c>
      <c r="F1" s="192" t="inlineStr">
        <is>
          <t>riskFree Rate</t>
        </is>
      </c>
      <c r="G1" s="192" t="inlineStr">
        <is>
          <t>rtn Annual rolling</t>
        </is>
      </c>
      <c r="H1" s="192" t="inlineStr">
        <is>
          <t>excessRtn ZM</t>
        </is>
      </c>
      <c r="I1" s="192" t="inlineStr">
        <is>
          <t>excessRtn SMA90 ZM</t>
        </is>
      </c>
      <c r="J1" s="192" t="inlineStr">
        <is>
          <t>sharpe ZM</t>
        </is>
      </c>
      <c r="K1" s="192" t="n"/>
      <c r="L1" s="192" t="inlineStr">
        <is>
          <t>ZM rtnOn $100</t>
        </is>
      </c>
    </row>
    <row r="2" ht="14" customHeight="1">
      <c r="A2" s="188" t="n">
        <v>44368</v>
      </c>
      <c r="B2" s="409" t="n">
        <v>369.25</v>
      </c>
      <c r="C2" s="186">
        <f>B2/B3-1</f>
        <v/>
      </c>
      <c r="D2" s="410">
        <f>_xlfn.STDEV.P(C2:C91)</f>
        <v/>
      </c>
      <c r="E2" s="410">
        <f>D2*SQRT(250)</f>
        <v/>
      </c>
      <c r="F2" s="411">
        <f>0.09%</f>
        <v/>
      </c>
      <c r="G2" s="186">
        <f>L2/L251-1</f>
        <v/>
      </c>
      <c r="H2" s="186">
        <f>G2-F2</f>
        <v/>
      </c>
      <c r="I2" s="186">
        <f>AVERAGE(G1:G90)</f>
        <v/>
      </c>
      <c r="J2" s="191">
        <f>H2/E2</f>
        <v/>
      </c>
      <c r="K2" s="186" t="n"/>
      <c r="L2" s="412">
        <f>L3*(1+C2)</f>
        <v/>
      </c>
    </row>
    <row r="3" ht="14" customHeight="1">
      <c r="A3" s="188" t="n">
        <v>44365</v>
      </c>
      <c r="B3" s="409" t="n">
        <v>374.23999</v>
      </c>
      <c r="C3" s="186">
        <f>B3/B4-1</f>
        <v/>
      </c>
      <c r="D3" s="410">
        <f>_xlfn.STDEV.P(C3:C92)</f>
        <v/>
      </c>
      <c r="E3" s="410">
        <f>D3*SQRT(250)</f>
        <v/>
      </c>
      <c r="F3" s="411">
        <f>0.09%</f>
        <v/>
      </c>
      <c r="G3" s="186">
        <f>L3/L252-1</f>
        <v/>
      </c>
      <c r="H3" s="186">
        <f>G3-F3</f>
        <v/>
      </c>
      <c r="I3" s="186">
        <f>AVERAGE(G2:G91)</f>
        <v/>
      </c>
      <c r="J3" s="191">
        <f>H3/E3</f>
        <v/>
      </c>
      <c r="K3" s="186" t="n"/>
      <c r="L3" s="412">
        <f>L4*(1+C3)</f>
        <v/>
      </c>
    </row>
    <row r="4" ht="14" customHeight="1">
      <c r="A4" s="188" t="n">
        <v>44364</v>
      </c>
      <c r="B4" s="409" t="n">
        <v>372.950012</v>
      </c>
      <c r="C4" s="186">
        <f>B4/B5-1</f>
        <v/>
      </c>
      <c r="D4" s="410">
        <f>_xlfn.STDEV.P(C4:C93)</f>
        <v/>
      </c>
      <c r="E4" s="410">
        <f>D4*SQRT(250)</f>
        <v/>
      </c>
      <c r="F4" s="411">
        <f>0.09%</f>
        <v/>
      </c>
      <c r="G4" s="186">
        <f>L4/L253-1</f>
        <v/>
      </c>
      <c r="H4" s="186">
        <f>G4-F4</f>
        <v/>
      </c>
      <c r="I4" s="186">
        <f>AVERAGE(G3:G92)</f>
        <v/>
      </c>
      <c r="J4" s="191">
        <f>H4/E4</f>
        <v/>
      </c>
      <c r="K4" s="186" t="n"/>
      <c r="L4" s="412">
        <f>L5*(1+C4)</f>
        <v/>
      </c>
    </row>
    <row r="5" ht="14" customHeight="1">
      <c r="A5" s="188" t="n">
        <v>44363</v>
      </c>
      <c r="B5" s="409" t="n">
        <v>361.829987</v>
      </c>
      <c r="C5" s="186">
        <f>B5/B6-1</f>
        <v/>
      </c>
      <c r="D5" s="410">
        <f>_xlfn.STDEV.P(C5:C94)</f>
        <v/>
      </c>
      <c r="E5" s="410">
        <f>D5*SQRT(250)</f>
        <v/>
      </c>
      <c r="F5" s="411">
        <f>0.09%</f>
        <v/>
      </c>
      <c r="G5" s="186">
        <f>L5/L254-1</f>
        <v/>
      </c>
      <c r="H5" s="186">
        <f>G5-F5</f>
        <v/>
      </c>
      <c r="I5" s="186">
        <f>AVERAGE(G4:G93)</f>
        <v/>
      </c>
      <c r="J5" s="191">
        <f>H5/E5</f>
        <v/>
      </c>
      <c r="K5" s="186" t="n"/>
      <c r="L5" s="412">
        <f>L6*(1+C5)</f>
        <v/>
      </c>
    </row>
    <row r="6" ht="14" customHeight="1">
      <c r="A6" s="188" t="n">
        <v>44362</v>
      </c>
      <c r="B6" s="409" t="n">
        <v>359</v>
      </c>
      <c r="C6" s="186">
        <f>B6/B7-1</f>
        <v/>
      </c>
      <c r="D6" s="410">
        <f>_xlfn.STDEV.P(C6:C95)</f>
        <v/>
      </c>
      <c r="E6" s="410">
        <f>D6*SQRT(250)</f>
        <v/>
      </c>
      <c r="F6" s="411">
        <f>0.09%</f>
        <v/>
      </c>
      <c r="G6" s="186">
        <f>L6/L255-1</f>
        <v/>
      </c>
      <c r="H6" s="186">
        <f>G6-F6</f>
        <v/>
      </c>
      <c r="I6" s="186">
        <f>AVERAGE(G5:G94)</f>
        <v/>
      </c>
      <c r="J6" s="191">
        <f>H6/E6</f>
        <v/>
      </c>
      <c r="K6" s="186" t="n"/>
      <c r="L6" s="412">
        <f>L7*(1+C6)</f>
        <v/>
      </c>
    </row>
    <row r="7" ht="14" customHeight="1">
      <c r="A7" s="188" t="n">
        <v>44361</v>
      </c>
      <c r="B7" s="409" t="n">
        <v>365.910004</v>
      </c>
      <c r="C7" s="186">
        <f>B7/B8-1</f>
        <v/>
      </c>
      <c r="D7" s="410">
        <f>_xlfn.STDEV.P(C7:C96)</f>
        <v/>
      </c>
      <c r="E7" s="410">
        <f>D7*SQRT(250)</f>
        <v/>
      </c>
      <c r="F7" s="411">
        <f>0.09%</f>
        <v/>
      </c>
      <c r="G7" s="186">
        <f>L7/L256-1</f>
        <v/>
      </c>
      <c r="H7" s="186">
        <f>G7-F7</f>
        <v/>
      </c>
      <c r="I7" s="186">
        <f>AVERAGE(G6:G95)</f>
        <v/>
      </c>
      <c r="J7" s="191">
        <f>H7/E7</f>
        <v/>
      </c>
      <c r="K7" s="186" t="n"/>
      <c r="L7" s="412">
        <f>L8*(1+C7)</f>
        <v/>
      </c>
    </row>
    <row r="8" ht="14" customHeight="1">
      <c r="A8" s="188" t="n">
        <v>44358</v>
      </c>
      <c r="B8" s="409" t="n">
        <v>366.399994</v>
      </c>
      <c r="C8" s="186">
        <f>B8/B9-1</f>
        <v/>
      </c>
      <c r="D8" s="410">
        <f>_xlfn.STDEV.P(C8:C97)</f>
        <v/>
      </c>
      <c r="E8" s="410">
        <f>D8*SQRT(250)</f>
        <v/>
      </c>
      <c r="F8" s="411">
        <f>0.09%</f>
        <v/>
      </c>
      <c r="G8" s="186">
        <f>L8/L257-1</f>
        <v/>
      </c>
      <c r="H8" s="186">
        <f>G8-F8</f>
        <v/>
      </c>
      <c r="I8" s="186">
        <f>AVERAGE(G7:G96)</f>
        <v/>
      </c>
      <c r="J8" s="191">
        <f>H8/E8</f>
        <v/>
      </c>
      <c r="K8" s="186" t="n"/>
      <c r="L8" s="412">
        <f>L9*(1+C8)</f>
        <v/>
      </c>
    </row>
    <row r="9" ht="14" customHeight="1">
      <c r="A9" s="188" t="n">
        <v>44357</v>
      </c>
      <c r="B9" s="409" t="n">
        <v>346.5</v>
      </c>
      <c r="C9" s="186">
        <f>B9/B10-1</f>
        <v/>
      </c>
      <c r="D9" s="410">
        <f>_xlfn.STDEV.P(C9:C98)</f>
        <v/>
      </c>
      <c r="E9" s="410">
        <f>D9*SQRT(250)</f>
        <v/>
      </c>
      <c r="F9" s="411">
        <f>0.09%</f>
        <v/>
      </c>
      <c r="G9" s="186">
        <f>L9/L258-1</f>
        <v/>
      </c>
      <c r="H9" s="186">
        <f>G9-F9</f>
        <v/>
      </c>
      <c r="I9" s="186">
        <f>AVERAGE(G8:G97)</f>
        <v/>
      </c>
      <c r="J9" s="191">
        <f>H9/E9</f>
        <v/>
      </c>
      <c r="K9" s="186" t="n"/>
      <c r="L9" s="412">
        <f>L10*(1+C9)</f>
        <v/>
      </c>
    </row>
    <row r="10" ht="14" customHeight="1">
      <c r="A10" s="188" t="n">
        <v>44356</v>
      </c>
      <c r="B10" s="409" t="n">
        <v>333.630005</v>
      </c>
      <c r="C10" s="186">
        <f>B10/B11-1</f>
        <v/>
      </c>
      <c r="D10" s="410">
        <f>_xlfn.STDEV.P(C10:C99)</f>
        <v/>
      </c>
      <c r="E10" s="410">
        <f>D10*SQRT(250)</f>
        <v/>
      </c>
      <c r="F10" s="411">
        <f>0.09%</f>
        <v/>
      </c>
      <c r="G10" s="186">
        <f>L10/L259-1</f>
        <v/>
      </c>
      <c r="H10" s="186">
        <f>G10-F10</f>
        <v/>
      </c>
      <c r="I10" s="186">
        <f>AVERAGE(G9:G98)</f>
        <v/>
      </c>
      <c r="J10" s="191">
        <f>H10/E10</f>
        <v/>
      </c>
      <c r="K10" s="186" t="n"/>
      <c r="L10" s="412">
        <f>L11*(1+C10)</f>
        <v/>
      </c>
    </row>
    <row r="11" ht="14" customHeight="1">
      <c r="A11" s="188" t="n">
        <v>44355</v>
      </c>
      <c r="B11" s="409" t="n">
        <v>341.26001</v>
      </c>
      <c r="C11" s="186">
        <f>B11/B12-1</f>
        <v/>
      </c>
      <c r="D11" s="410">
        <f>_xlfn.STDEV.P(C11:C100)</f>
        <v/>
      </c>
      <c r="E11" s="410">
        <f>D11*SQRT(250)</f>
        <v/>
      </c>
      <c r="F11" s="411">
        <f>0.09%</f>
        <v/>
      </c>
      <c r="G11" s="186">
        <f>L11/L260-1</f>
        <v/>
      </c>
      <c r="H11" s="186">
        <f>G11-F11</f>
        <v/>
      </c>
      <c r="I11" s="186">
        <f>AVERAGE(G10:G99)</f>
        <v/>
      </c>
      <c r="J11" s="191">
        <f>H11/E11</f>
        <v/>
      </c>
      <c r="K11" s="186" t="n"/>
      <c r="L11" s="412">
        <f>L12*(1+C11)</f>
        <v/>
      </c>
    </row>
    <row r="12" ht="14" customHeight="1">
      <c r="A12" s="188" t="n">
        <v>44354</v>
      </c>
      <c r="B12" s="409" t="n">
        <v>342.660004</v>
      </c>
      <c r="C12" s="186">
        <f>B12/B13-1</f>
        <v/>
      </c>
      <c r="D12" s="410">
        <f>_xlfn.STDEV.P(C12:C101)</f>
        <v/>
      </c>
      <c r="E12" s="410">
        <f>D12*SQRT(250)</f>
        <v/>
      </c>
      <c r="F12" s="411">
        <f>0.09%</f>
        <v/>
      </c>
      <c r="G12" s="186">
        <f>L12/L261-1</f>
        <v/>
      </c>
      <c r="H12" s="186">
        <f>G12-F12</f>
        <v/>
      </c>
      <c r="I12" s="186">
        <f>AVERAGE(G11:G100)</f>
        <v/>
      </c>
      <c r="J12" s="191">
        <f>H12/E12</f>
        <v/>
      </c>
      <c r="K12" s="186" t="n"/>
      <c r="L12" s="412">
        <f>L13*(1+C12)</f>
        <v/>
      </c>
    </row>
    <row r="13" ht="14" customHeight="1">
      <c r="A13" s="188" t="n">
        <v>44351</v>
      </c>
      <c r="B13" s="409" t="n">
        <v>336</v>
      </c>
      <c r="C13" s="186">
        <f>B13/B14-1</f>
        <v/>
      </c>
      <c r="D13" s="410">
        <f>_xlfn.STDEV.P(C13:C102)</f>
        <v/>
      </c>
      <c r="E13" s="410">
        <f>D13*SQRT(250)</f>
        <v/>
      </c>
      <c r="F13" s="411">
        <f>0.09%</f>
        <v/>
      </c>
      <c r="G13" s="186">
        <f>L13/L262-1</f>
        <v/>
      </c>
      <c r="H13" s="186">
        <f>G13-F13</f>
        <v/>
      </c>
      <c r="I13" s="186">
        <f>AVERAGE(G12:G101)</f>
        <v/>
      </c>
      <c r="J13" s="191">
        <f>H13/E13</f>
        <v/>
      </c>
      <c r="K13" s="186" t="n"/>
      <c r="L13" s="412">
        <f>L14*(1+C13)</f>
        <v/>
      </c>
    </row>
    <row r="14" ht="14" customHeight="1">
      <c r="A14" s="188" t="n">
        <v>44350</v>
      </c>
      <c r="B14" s="409" t="n">
        <v>319.01001</v>
      </c>
      <c r="C14" s="186">
        <f>B14/B15-1</f>
        <v/>
      </c>
      <c r="D14" s="410">
        <f>_xlfn.STDEV.P(C14:C103)</f>
        <v/>
      </c>
      <c r="E14" s="410">
        <f>D14*SQRT(250)</f>
        <v/>
      </c>
      <c r="F14" s="411">
        <f>0.09%</f>
        <v/>
      </c>
      <c r="G14" s="186">
        <f>L14/L263-1</f>
        <v/>
      </c>
      <c r="H14" s="186">
        <f>G14-F14</f>
        <v/>
      </c>
      <c r="I14" s="186">
        <f>AVERAGE(G13:G102)</f>
        <v/>
      </c>
      <c r="J14" s="191">
        <f>H14/E14</f>
        <v/>
      </c>
      <c r="K14" s="186" t="n"/>
      <c r="L14" s="412">
        <f>L15*(1+C14)</f>
        <v/>
      </c>
    </row>
    <row r="15" ht="14" customHeight="1">
      <c r="A15" s="188" t="n">
        <v>44349</v>
      </c>
      <c r="B15" s="409" t="n">
        <v>327.109985</v>
      </c>
      <c r="C15" s="186">
        <f>B15/B16-1</f>
        <v/>
      </c>
      <c r="D15" s="410">
        <f>_xlfn.STDEV.P(C15:C104)</f>
        <v/>
      </c>
      <c r="E15" s="410">
        <f>D15*SQRT(250)</f>
        <v/>
      </c>
      <c r="F15" s="411">
        <f>0.09%</f>
        <v/>
      </c>
      <c r="G15" s="186">
        <f>L15/L264-1</f>
        <v/>
      </c>
      <c r="H15" s="186">
        <f>G15-F15</f>
        <v/>
      </c>
      <c r="I15" s="186">
        <f>AVERAGE(G14:G103)</f>
        <v/>
      </c>
      <c r="J15" s="191">
        <f>H15/E15</f>
        <v/>
      </c>
      <c r="K15" s="186" t="n"/>
      <c r="L15" s="412">
        <f>L16*(1+C15)</f>
        <v/>
      </c>
    </row>
    <row r="16" ht="14" customHeight="1">
      <c r="A16" s="188" t="n">
        <v>44348</v>
      </c>
      <c r="B16" s="409" t="n">
        <v>327.720001</v>
      </c>
      <c r="C16" s="186">
        <f>B16/B17-1</f>
        <v/>
      </c>
      <c r="D16" s="410">
        <f>_xlfn.STDEV.P(C16:C105)</f>
        <v/>
      </c>
      <c r="E16" s="410">
        <f>D16*SQRT(250)</f>
        <v/>
      </c>
      <c r="F16" s="411">
        <f>0.09%</f>
        <v/>
      </c>
      <c r="G16" s="186">
        <f>L16/L265-1</f>
        <v/>
      </c>
      <c r="H16" s="186">
        <f>G16-F16</f>
        <v/>
      </c>
      <c r="I16" s="186">
        <f>AVERAGE(G15:G104)</f>
        <v/>
      </c>
      <c r="J16" s="191">
        <f>H16/E16</f>
        <v/>
      </c>
      <c r="K16" s="186" t="n"/>
      <c r="L16" s="412">
        <f>L17*(1+C16)</f>
        <v/>
      </c>
    </row>
    <row r="17" ht="14" customHeight="1">
      <c r="A17" s="188" t="n">
        <v>44344</v>
      </c>
      <c r="B17" s="409" t="n">
        <v>331.529999</v>
      </c>
      <c r="C17" s="186">
        <f>B17/B18-1</f>
        <v/>
      </c>
      <c r="D17" s="410">
        <f>_xlfn.STDEV.P(C17:C106)</f>
        <v/>
      </c>
      <c r="E17" s="410">
        <f>D17*SQRT(250)</f>
        <v/>
      </c>
      <c r="F17" s="411">
        <f>0.09%</f>
        <v/>
      </c>
      <c r="G17" s="186">
        <f>L17/L266-1</f>
        <v/>
      </c>
      <c r="H17" s="186">
        <f>G17-F17</f>
        <v/>
      </c>
      <c r="I17" s="186">
        <f>AVERAGE(G16:G105)</f>
        <v/>
      </c>
      <c r="J17" s="191">
        <f>H17/E17</f>
        <v/>
      </c>
      <c r="K17" s="186" t="n"/>
      <c r="L17" s="412">
        <f>L18*(1+C17)</f>
        <v/>
      </c>
    </row>
    <row r="18" ht="14" customHeight="1">
      <c r="A18" s="188" t="n">
        <v>44343</v>
      </c>
      <c r="B18" s="409" t="n">
        <v>326.429993</v>
      </c>
      <c r="C18" s="186">
        <f>B18/B19-1</f>
        <v/>
      </c>
      <c r="D18" s="410">
        <f>_xlfn.STDEV.P(C18:C107)</f>
        <v/>
      </c>
      <c r="E18" s="410">
        <f>D18*SQRT(250)</f>
        <v/>
      </c>
      <c r="F18" s="411">
        <f>0.09%</f>
        <v/>
      </c>
      <c r="G18" s="186">
        <f>L18/L267-1</f>
        <v/>
      </c>
      <c r="H18" s="186">
        <f>G18-F18</f>
        <v/>
      </c>
      <c r="I18" s="186">
        <f>AVERAGE(G17:G106)</f>
        <v/>
      </c>
      <c r="J18" s="191">
        <f>H18/E18</f>
        <v/>
      </c>
      <c r="K18" s="186" t="n"/>
      <c r="L18" s="412">
        <f>L19*(1+C18)</f>
        <v/>
      </c>
    </row>
    <row r="19" ht="14" customHeight="1">
      <c r="A19" s="188" t="n">
        <v>44342</v>
      </c>
      <c r="B19" s="409" t="n">
        <v>326.049988</v>
      </c>
      <c r="C19" s="186">
        <f>B19/B20-1</f>
        <v/>
      </c>
      <c r="D19" s="410">
        <f>_xlfn.STDEV.P(C19:C108)</f>
        <v/>
      </c>
      <c r="E19" s="410">
        <f>D19*SQRT(250)</f>
        <v/>
      </c>
      <c r="F19" s="411">
        <f>0.09%</f>
        <v/>
      </c>
      <c r="G19" s="186">
        <f>L19/L268-1</f>
        <v/>
      </c>
      <c r="H19" s="186">
        <f>G19-F19</f>
        <v/>
      </c>
      <c r="I19" s="186">
        <f>AVERAGE(G18:G107)</f>
        <v/>
      </c>
      <c r="J19" s="191">
        <f>H19/E19</f>
        <v/>
      </c>
      <c r="K19" s="186" t="n"/>
      <c r="L19" s="412">
        <f>L20*(1+C19)</f>
        <v/>
      </c>
    </row>
    <row r="20" ht="14" customHeight="1">
      <c r="A20" s="188" t="n">
        <v>44341</v>
      </c>
      <c r="B20" s="409" t="n">
        <v>321.279999</v>
      </c>
      <c r="C20" s="186">
        <f>B20/B21-1</f>
        <v/>
      </c>
      <c r="D20" s="410">
        <f>_xlfn.STDEV.P(C20:C109)</f>
        <v/>
      </c>
      <c r="E20" s="410">
        <f>D20*SQRT(250)</f>
        <v/>
      </c>
      <c r="F20" s="411">
        <f>0.09%</f>
        <v/>
      </c>
      <c r="G20" s="186">
        <f>L20/L269-1</f>
        <v/>
      </c>
      <c r="H20" s="186">
        <f>G20-F20</f>
        <v/>
      </c>
      <c r="I20" s="186">
        <f>AVERAGE(G19:G108)</f>
        <v/>
      </c>
      <c r="J20" s="191">
        <f>H20/E20</f>
        <v/>
      </c>
      <c r="K20" s="186" t="n"/>
      <c r="L20" s="412">
        <f>L21*(1+C20)</f>
        <v/>
      </c>
    </row>
    <row r="21" ht="15.75" customHeight="1">
      <c r="A21" s="188" t="n">
        <v>44340</v>
      </c>
      <c r="B21" s="409" t="n">
        <v>321.559998</v>
      </c>
      <c r="C21" s="186">
        <f>B21/B22-1</f>
        <v/>
      </c>
      <c r="D21" s="410">
        <f>_xlfn.STDEV.P(C21:C110)</f>
        <v/>
      </c>
      <c r="E21" s="410">
        <f>D21*SQRT(250)</f>
        <v/>
      </c>
      <c r="F21" s="411">
        <f>0.09%</f>
        <v/>
      </c>
      <c r="G21" s="186">
        <f>L21/L270-1</f>
        <v/>
      </c>
      <c r="H21" s="186">
        <f>G21-F21</f>
        <v/>
      </c>
      <c r="I21" s="186">
        <f>AVERAGE(G20:G109)</f>
        <v/>
      </c>
      <c r="J21" s="191">
        <f>H21/E21</f>
        <v/>
      </c>
      <c r="K21" s="186" t="n"/>
      <c r="L21" s="412">
        <f>L22*(1+C21)</f>
        <v/>
      </c>
    </row>
    <row r="22" ht="15.75" customHeight="1">
      <c r="A22" s="188" t="n">
        <v>44337</v>
      </c>
      <c r="B22" s="409" t="n">
        <v>316.399994</v>
      </c>
      <c r="C22" s="186">
        <f>B22/B23-1</f>
        <v/>
      </c>
      <c r="D22" s="410">
        <f>_xlfn.STDEV.P(C22:C111)</f>
        <v/>
      </c>
      <c r="E22" s="410">
        <f>D22*SQRT(250)</f>
        <v/>
      </c>
      <c r="F22" s="411">
        <f>0.09%</f>
        <v/>
      </c>
      <c r="G22" s="186">
        <f>L22/L271-1</f>
        <v/>
      </c>
      <c r="H22" s="186">
        <f>G22-F22</f>
        <v/>
      </c>
      <c r="I22" s="186">
        <f>AVERAGE(G21:G110)</f>
        <v/>
      </c>
      <c r="J22" s="191">
        <f>H22/E22</f>
        <v/>
      </c>
      <c r="K22" s="186" t="n"/>
      <c r="L22" s="412">
        <f>L23*(1+C22)</f>
        <v/>
      </c>
    </row>
    <row r="23" ht="15.75" customHeight="1">
      <c r="A23" s="188" t="n">
        <v>44336</v>
      </c>
      <c r="B23" s="409" t="n">
        <v>324.709991</v>
      </c>
      <c r="C23" s="186">
        <f>B23/B24-1</f>
        <v/>
      </c>
      <c r="D23" s="410">
        <f>_xlfn.STDEV.P(C23:C112)</f>
        <v/>
      </c>
      <c r="E23" s="410">
        <f>D23*SQRT(250)</f>
        <v/>
      </c>
      <c r="F23" s="411">
        <f>0.09%</f>
        <v/>
      </c>
      <c r="G23" s="186">
        <f>L23/L272-1</f>
        <v/>
      </c>
      <c r="H23" s="186">
        <f>G23-F23</f>
        <v/>
      </c>
      <c r="I23" s="186">
        <f>AVERAGE(G22:G111)</f>
        <v/>
      </c>
      <c r="J23" s="191">
        <f>H23/E23</f>
        <v/>
      </c>
      <c r="K23" s="186" t="n"/>
      <c r="L23" s="412">
        <f>L24*(1+C23)</f>
        <v/>
      </c>
    </row>
    <row r="24" ht="15.75" customHeight="1">
      <c r="A24" s="188" t="n">
        <v>44335</v>
      </c>
      <c r="B24" s="409" t="n">
        <v>310.459991</v>
      </c>
      <c r="C24" s="186">
        <f>B24/B25-1</f>
        <v/>
      </c>
      <c r="D24" s="410">
        <f>_xlfn.STDEV.P(C24:C113)</f>
        <v/>
      </c>
      <c r="E24" s="410">
        <f>D24*SQRT(250)</f>
        <v/>
      </c>
      <c r="F24" s="411">
        <f>0.09%</f>
        <v/>
      </c>
      <c r="G24" s="186">
        <f>L24/L273-1</f>
        <v/>
      </c>
      <c r="H24" s="186">
        <f>G24-F24</f>
        <v/>
      </c>
      <c r="I24" s="186">
        <f>AVERAGE(G23:G112)</f>
        <v/>
      </c>
      <c r="J24" s="191">
        <f>H24/E24</f>
        <v/>
      </c>
      <c r="K24" s="186" t="n"/>
      <c r="L24" s="412">
        <f>L25*(1+C24)</f>
        <v/>
      </c>
    </row>
    <row r="25" ht="15.75" customHeight="1">
      <c r="A25" s="188" t="n">
        <v>44334</v>
      </c>
      <c r="B25" s="409" t="n">
        <v>312.859985</v>
      </c>
      <c r="C25" s="186">
        <f>B25/B26-1</f>
        <v/>
      </c>
      <c r="D25" s="410">
        <f>_xlfn.STDEV.P(C25:C114)</f>
        <v/>
      </c>
      <c r="E25" s="410">
        <f>D25*SQRT(250)</f>
        <v/>
      </c>
      <c r="F25" s="411">
        <f>0.09%</f>
        <v/>
      </c>
      <c r="G25" s="186">
        <f>L25/L274-1</f>
        <v/>
      </c>
      <c r="H25" s="186">
        <f>G25-F25</f>
        <v/>
      </c>
      <c r="I25" s="186">
        <f>AVERAGE(G24:G113)</f>
        <v/>
      </c>
      <c r="J25" s="191">
        <f>H25/E25</f>
        <v/>
      </c>
      <c r="K25" s="186" t="n"/>
      <c r="L25" s="412">
        <f>L26*(1+C25)</f>
        <v/>
      </c>
    </row>
    <row r="26" ht="15.75" customHeight="1">
      <c r="A26" s="188" t="n">
        <v>44333</v>
      </c>
      <c r="B26" s="409" t="n">
        <v>308.929993</v>
      </c>
      <c r="C26" s="186">
        <f>B26/B27-1</f>
        <v/>
      </c>
      <c r="D26" s="410">
        <f>_xlfn.STDEV.P(C26:C115)</f>
        <v/>
      </c>
      <c r="E26" s="410">
        <f>D26*SQRT(250)</f>
        <v/>
      </c>
      <c r="F26" s="411">
        <f>0.09%</f>
        <v/>
      </c>
      <c r="G26" s="186">
        <f>L26/L275-1</f>
        <v/>
      </c>
      <c r="H26" s="186">
        <f>G26-F26</f>
        <v/>
      </c>
      <c r="I26" s="186">
        <f>AVERAGE(G25:G114)</f>
        <v/>
      </c>
      <c r="J26" s="191">
        <f>H26/E26</f>
        <v/>
      </c>
      <c r="K26" s="186" t="n"/>
      <c r="L26" s="412">
        <f>L27*(1+C26)</f>
        <v/>
      </c>
    </row>
    <row r="27" ht="15.75" customHeight="1">
      <c r="A27" s="188" t="n">
        <v>44330</v>
      </c>
      <c r="B27" s="409" t="n">
        <v>307.890015</v>
      </c>
      <c r="C27" s="186">
        <f>B27/B28-1</f>
        <v/>
      </c>
      <c r="D27" s="410">
        <f>_xlfn.STDEV.P(C27:C116)</f>
        <v/>
      </c>
      <c r="E27" s="410">
        <f>D27*SQRT(250)</f>
        <v/>
      </c>
      <c r="F27" s="411">
        <f>0.09%</f>
        <v/>
      </c>
      <c r="G27" s="186">
        <f>L27/L276-1</f>
        <v/>
      </c>
      <c r="H27" s="186">
        <f>G27-F27</f>
        <v/>
      </c>
      <c r="I27" s="186">
        <f>AVERAGE(G26:G115)</f>
        <v/>
      </c>
      <c r="J27" s="191">
        <f>H27/E27</f>
        <v/>
      </c>
      <c r="K27" s="186" t="n"/>
      <c r="L27" s="412">
        <f>L28*(1+C27)</f>
        <v/>
      </c>
    </row>
    <row r="28" ht="15.75" customHeight="1">
      <c r="A28" s="188" t="n">
        <v>44329</v>
      </c>
      <c r="B28" s="409" t="n">
        <v>290.160004</v>
      </c>
      <c r="C28" s="186">
        <f>B28/B29-1</f>
        <v/>
      </c>
      <c r="D28" s="410">
        <f>_xlfn.STDEV.P(C28:C117)</f>
        <v/>
      </c>
      <c r="E28" s="410">
        <f>D28*SQRT(250)</f>
        <v/>
      </c>
      <c r="F28" s="411">
        <f>0.09%</f>
        <v/>
      </c>
      <c r="G28" s="186">
        <f>L28/L277-1</f>
        <v/>
      </c>
      <c r="H28" s="186">
        <f>G28-F28</f>
        <v/>
      </c>
      <c r="I28" s="186">
        <f>AVERAGE(G27:G116)</f>
        <v/>
      </c>
      <c r="J28" s="191">
        <f>H28/E28</f>
        <v/>
      </c>
      <c r="K28" s="186" t="n"/>
      <c r="L28" s="412">
        <f>L29*(1+C28)</f>
        <v/>
      </c>
    </row>
    <row r="29" ht="15.75" customHeight="1">
      <c r="A29" s="188" t="n">
        <v>44328</v>
      </c>
      <c r="B29" s="409" t="n">
        <v>289.700012</v>
      </c>
      <c r="C29" s="186">
        <f>B29/B30-1</f>
        <v/>
      </c>
      <c r="D29" s="410">
        <f>_xlfn.STDEV.P(C29:C118)</f>
        <v/>
      </c>
      <c r="E29" s="410">
        <f>D29*SQRT(250)</f>
        <v/>
      </c>
      <c r="F29" s="411">
        <f>0.09%</f>
        <v/>
      </c>
      <c r="G29" s="186">
        <f>L29/L278-1</f>
        <v/>
      </c>
      <c r="H29" s="186">
        <f>G29-F29</f>
        <v/>
      </c>
      <c r="I29" s="186">
        <f>AVERAGE(G28:G117)</f>
        <v/>
      </c>
      <c r="J29" s="191">
        <f>H29/E29</f>
        <v/>
      </c>
      <c r="K29" s="186" t="n"/>
      <c r="L29" s="412">
        <f>L30*(1+C29)</f>
        <v/>
      </c>
    </row>
    <row r="30" ht="15.75" customHeight="1">
      <c r="A30" s="188" t="n">
        <v>44327</v>
      </c>
      <c r="B30" s="409" t="n">
        <v>300.25</v>
      </c>
      <c r="C30" s="186">
        <f>B30/B31-1</f>
        <v/>
      </c>
      <c r="D30" s="410">
        <f>_xlfn.STDEV.P(C30:C119)</f>
        <v/>
      </c>
      <c r="E30" s="410">
        <f>D30*SQRT(250)</f>
        <v/>
      </c>
      <c r="F30" s="411">
        <f>0.09%</f>
        <v/>
      </c>
      <c r="G30" s="186">
        <f>L30/L279-1</f>
        <v/>
      </c>
      <c r="H30" s="186">
        <f>G30-F30</f>
        <v/>
      </c>
      <c r="I30" s="186">
        <f>AVERAGE(G29:G118)</f>
        <v/>
      </c>
      <c r="J30" s="191">
        <f>H30/E30</f>
        <v/>
      </c>
      <c r="K30" s="186" t="n"/>
      <c r="L30" s="412">
        <f>L31*(1+C30)</f>
        <v/>
      </c>
    </row>
    <row r="31" ht="15.75" customHeight="1">
      <c r="A31" s="188" t="n">
        <v>44326</v>
      </c>
      <c r="B31" s="409" t="n">
        <v>288.48999</v>
      </c>
      <c r="C31" s="186">
        <f>B31/B32-1</f>
        <v/>
      </c>
      <c r="D31" s="410">
        <f>_xlfn.STDEV.P(C31:C120)</f>
        <v/>
      </c>
      <c r="E31" s="410">
        <f>D31*SQRT(250)</f>
        <v/>
      </c>
      <c r="F31" s="411">
        <f>0.09%</f>
        <v/>
      </c>
      <c r="G31" s="186">
        <f>L31/L280-1</f>
        <v/>
      </c>
      <c r="H31" s="186">
        <f>G31-F31</f>
        <v/>
      </c>
      <c r="I31" s="186">
        <f>AVERAGE(G30:G119)</f>
        <v/>
      </c>
      <c r="J31" s="191">
        <f>H31/E31</f>
        <v/>
      </c>
      <c r="K31" s="186" t="n"/>
      <c r="L31" s="412">
        <f>L32*(1+C31)</f>
        <v/>
      </c>
    </row>
    <row r="32" ht="15.75" customHeight="1">
      <c r="A32" s="188" t="n">
        <v>44323</v>
      </c>
      <c r="B32" s="409" t="n">
        <v>295.23999</v>
      </c>
      <c r="C32" s="186">
        <f>B32/B33-1</f>
        <v/>
      </c>
      <c r="D32" s="410">
        <f>_xlfn.STDEV.P(C32:C121)</f>
        <v/>
      </c>
      <c r="E32" s="410">
        <f>D32*SQRT(250)</f>
        <v/>
      </c>
      <c r="F32" s="411">
        <f>0.09%</f>
        <v/>
      </c>
      <c r="G32" s="186">
        <f>L32/L281-1</f>
        <v/>
      </c>
      <c r="H32" s="186">
        <f>G32-F32</f>
        <v/>
      </c>
      <c r="I32" s="186">
        <f>AVERAGE(G31:G120)</f>
        <v/>
      </c>
      <c r="J32" s="191">
        <f>H32/E32</f>
        <v/>
      </c>
      <c r="K32" s="186" t="n"/>
      <c r="L32" s="412">
        <f>L33*(1+C32)</f>
        <v/>
      </c>
    </row>
    <row r="33" ht="15.75" customHeight="1">
      <c r="A33" s="188" t="n">
        <v>44322</v>
      </c>
      <c r="B33" s="409" t="n">
        <v>293.049988</v>
      </c>
      <c r="C33" s="186">
        <f>B33/B34-1</f>
        <v/>
      </c>
      <c r="D33" s="410">
        <f>_xlfn.STDEV.P(C33:C122)</f>
        <v/>
      </c>
      <c r="E33" s="410">
        <f>D33*SQRT(250)</f>
        <v/>
      </c>
      <c r="F33" s="411">
        <f>0.09%</f>
        <v/>
      </c>
      <c r="G33" s="186">
        <f>L33/L282-1</f>
        <v/>
      </c>
      <c r="H33" s="186">
        <f>G33-F33</f>
        <v/>
      </c>
      <c r="I33" s="186">
        <f>AVERAGE(G32:G121)</f>
        <v/>
      </c>
      <c r="J33" s="191">
        <f>H33/E33</f>
        <v/>
      </c>
      <c r="K33" s="186" t="n"/>
      <c r="L33" s="412">
        <f>L34*(1+C33)</f>
        <v/>
      </c>
    </row>
    <row r="34" ht="15.75" customHeight="1">
      <c r="A34" s="188" t="n">
        <v>44321</v>
      </c>
      <c r="B34" s="409" t="n">
        <v>297.589996</v>
      </c>
      <c r="C34" s="186">
        <f>B34/B35-1</f>
        <v/>
      </c>
      <c r="D34" s="410">
        <f>_xlfn.STDEV.P(C34:C123)</f>
        <v/>
      </c>
      <c r="E34" s="410">
        <f>D34*SQRT(250)</f>
        <v/>
      </c>
      <c r="F34" s="411">
        <f>0.09%</f>
        <v/>
      </c>
      <c r="G34" s="186">
        <f>L34/L283-1</f>
        <v/>
      </c>
      <c r="H34" s="186">
        <f>G34-F34</f>
        <v/>
      </c>
      <c r="I34" s="186">
        <f>AVERAGE(G33:G122)</f>
        <v/>
      </c>
      <c r="J34" s="191">
        <f>H34/E34</f>
        <v/>
      </c>
      <c r="K34" s="186" t="n"/>
      <c r="L34" s="412">
        <f>L35*(1+C34)</f>
        <v/>
      </c>
    </row>
    <row r="35" ht="15.75" customHeight="1">
      <c r="A35" s="188" t="n">
        <v>44320</v>
      </c>
      <c r="B35" s="409" t="n">
        <v>304.850006</v>
      </c>
      <c r="C35" s="186">
        <f>B35/B36-1</f>
        <v/>
      </c>
      <c r="D35" s="410">
        <f>_xlfn.STDEV.P(C35:C124)</f>
        <v/>
      </c>
      <c r="E35" s="410">
        <f>D35*SQRT(250)</f>
        <v/>
      </c>
      <c r="F35" s="411">
        <f>0.09%</f>
        <v/>
      </c>
      <c r="G35" s="186">
        <f>L35/L284-1</f>
        <v/>
      </c>
      <c r="H35" s="186">
        <f>G35-F35</f>
        <v/>
      </c>
      <c r="I35" s="186">
        <f>AVERAGE(G34:G123)</f>
        <v/>
      </c>
      <c r="J35" s="191">
        <f>H35/E35</f>
        <v/>
      </c>
      <c r="K35" s="186" t="n"/>
      <c r="L35" s="412">
        <f>L36*(1+C35)</f>
        <v/>
      </c>
    </row>
    <row r="36" ht="15.75" customHeight="1">
      <c r="A36" s="188" t="n">
        <v>44319</v>
      </c>
      <c r="B36" s="409" t="n">
        <v>313.920013</v>
      </c>
      <c r="C36" s="186">
        <f>B36/B37-1</f>
        <v/>
      </c>
      <c r="D36" s="410">
        <f>_xlfn.STDEV.P(C36:C125)</f>
        <v/>
      </c>
      <c r="E36" s="410">
        <f>D36*SQRT(250)</f>
        <v/>
      </c>
      <c r="F36" s="411">
        <f>0.09%</f>
        <v/>
      </c>
      <c r="G36" s="186">
        <f>L36/L285-1</f>
        <v/>
      </c>
      <c r="H36" s="186">
        <f>G36-F36</f>
        <v/>
      </c>
      <c r="I36" s="186">
        <f>AVERAGE(G35:G124)</f>
        <v/>
      </c>
      <c r="J36" s="191">
        <f>H36/E36</f>
        <v/>
      </c>
      <c r="K36" s="186" t="n"/>
      <c r="L36" s="412">
        <f>L37*(1+C36)</f>
        <v/>
      </c>
    </row>
    <row r="37" ht="15.75" customHeight="1">
      <c r="A37" s="188" t="n">
        <v>44316</v>
      </c>
      <c r="B37" s="409" t="n">
        <v>319.570007</v>
      </c>
      <c r="C37" s="186">
        <f>B37/B38-1</f>
        <v/>
      </c>
      <c r="D37" s="410">
        <f>_xlfn.STDEV.P(C37:C126)</f>
        <v/>
      </c>
      <c r="E37" s="410">
        <f>D37*SQRT(250)</f>
        <v/>
      </c>
      <c r="F37" s="411">
        <f>0.09%</f>
        <v/>
      </c>
      <c r="G37" s="186">
        <f>L37/L286-1</f>
        <v/>
      </c>
      <c r="H37" s="186">
        <f>G37-F37</f>
        <v/>
      </c>
      <c r="I37" s="186">
        <f>AVERAGE(G36:G125)</f>
        <v/>
      </c>
      <c r="J37" s="191">
        <f>H37/E37</f>
        <v/>
      </c>
      <c r="K37" s="186" t="n"/>
      <c r="L37" s="412">
        <f>L38*(1+C37)</f>
        <v/>
      </c>
    </row>
    <row r="38" ht="15.75" customHeight="1">
      <c r="A38" s="188" t="n">
        <v>44315</v>
      </c>
      <c r="B38" s="409" t="n">
        <v>321.100006</v>
      </c>
      <c r="C38" s="186">
        <f>B38/B39-1</f>
        <v/>
      </c>
      <c r="D38" s="410">
        <f>_xlfn.STDEV.P(C38:C127)</f>
        <v/>
      </c>
      <c r="E38" s="410">
        <f>D38*SQRT(250)</f>
        <v/>
      </c>
      <c r="F38" s="411">
        <f>0.09%</f>
        <v/>
      </c>
      <c r="G38" s="186">
        <f>L38/L287-1</f>
        <v/>
      </c>
      <c r="H38" s="186">
        <f>G38-F38</f>
        <v/>
      </c>
      <c r="I38" s="186">
        <f>AVERAGE(G37:G126)</f>
        <v/>
      </c>
      <c r="J38" s="191">
        <f>H38/E38</f>
        <v/>
      </c>
      <c r="K38" s="186" t="n"/>
      <c r="L38" s="412">
        <f>L39*(1+C38)</f>
        <v/>
      </c>
    </row>
    <row r="39" ht="15.75" customHeight="1">
      <c r="A39" s="188" t="n">
        <v>44314</v>
      </c>
      <c r="B39" s="409" t="n">
        <v>331.25</v>
      </c>
      <c r="C39" s="186">
        <f>B39/B40-1</f>
        <v/>
      </c>
      <c r="D39" s="410">
        <f>_xlfn.STDEV.P(C39:C128)</f>
        <v/>
      </c>
      <c r="E39" s="410">
        <f>D39*SQRT(250)</f>
        <v/>
      </c>
      <c r="F39" s="411">
        <f>0.09%</f>
        <v/>
      </c>
      <c r="G39" s="186">
        <f>L39/L288-1</f>
        <v/>
      </c>
      <c r="H39" s="186">
        <f>G39-F39</f>
        <v/>
      </c>
      <c r="I39" s="186">
        <f>AVERAGE(G38:G127)</f>
        <v/>
      </c>
      <c r="J39" s="191">
        <f>H39/E39</f>
        <v/>
      </c>
      <c r="K39" s="186" t="n"/>
      <c r="L39" s="412">
        <f>L40*(1+C39)</f>
        <v/>
      </c>
    </row>
    <row r="40" ht="15.75" customHeight="1">
      <c r="A40" s="188" t="n">
        <v>44313</v>
      </c>
      <c r="B40" s="409" t="n">
        <v>333.48999</v>
      </c>
      <c r="C40" s="186">
        <f>B40/B41-1</f>
        <v/>
      </c>
      <c r="D40" s="410">
        <f>_xlfn.STDEV.P(C40:C129)</f>
        <v/>
      </c>
      <c r="E40" s="410">
        <f>D40*SQRT(250)</f>
        <v/>
      </c>
      <c r="F40" s="411">
        <f>0.09%</f>
        <v/>
      </c>
      <c r="G40" s="186">
        <f>L40/L289-1</f>
        <v/>
      </c>
      <c r="H40" s="186">
        <f>G40-F40</f>
        <v/>
      </c>
      <c r="I40" s="186">
        <f>AVERAGE(G39:G128)</f>
        <v/>
      </c>
      <c r="J40" s="191">
        <f>H40/E40</f>
        <v/>
      </c>
      <c r="K40" s="186" t="n"/>
      <c r="L40" s="412">
        <f>L41*(1+C40)</f>
        <v/>
      </c>
    </row>
    <row r="41" ht="15.75" customHeight="1">
      <c r="A41" s="188" t="n">
        <v>44312</v>
      </c>
      <c r="B41" s="409" t="n">
        <v>336.420013</v>
      </c>
      <c r="C41" s="186">
        <f>B41/B42-1</f>
        <v/>
      </c>
      <c r="D41" s="410">
        <f>_xlfn.STDEV.P(C41:C130)</f>
        <v/>
      </c>
      <c r="E41" s="410">
        <f>D41*SQRT(250)</f>
        <v/>
      </c>
      <c r="F41" s="411">
        <f>0.09%</f>
        <v/>
      </c>
      <c r="G41" s="186">
        <f>L41/L290-1</f>
        <v/>
      </c>
      <c r="H41" s="186">
        <f>G41-F41</f>
        <v/>
      </c>
      <c r="I41" s="186">
        <f>AVERAGE(G40:G129)</f>
        <v/>
      </c>
      <c r="J41" s="191">
        <f>H41/E41</f>
        <v/>
      </c>
      <c r="K41" s="186" t="n"/>
      <c r="L41" s="412">
        <f>L42*(1+C41)</f>
        <v/>
      </c>
    </row>
    <row r="42" ht="15.75" customHeight="1">
      <c r="A42" s="188" t="n">
        <v>44309</v>
      </c>
      <c r="B42" s="409" t="n">
        <v>336.880005</v>
      </c>
      <c r="C42" s="186">
        <f>B42/B43-1</f>
        <v/>
      </c>
      <c r="D42" s="410">
        <f>_xlfn.STDEV.P(C42:C131)</f>
        <v/>
      </c>
      <c r="E42" s="410">
        <f>D42*SQRT(250)</f>
        <v/>
      </c>
      <c r="F42" s="411">
        <f>0.09%</f>
        <v/>
      </c>
      <c r="G42" s="186">
        <f>L42/L291-1</f>
        <v/>
      </c>
      <c r="H42" s="186">
        <f>G42-F42</f>
        <v/>
      </c>
      <c r="I42" s="186">
        <f>AVERAGE(G41:G130)</f>
        <v/>
      </c>
      <c r="J42" s="191">
        <f>H42/E42</f>
        <v/>
      </c>
      <c r="K42" s="186" t="n"/>
      <c r="L42" s="412">
        <f>L43*(1+C42)</f>
        <v/>
      </c>
    </row>
    <row r="43" ht="15.75" customHeight="1">
      <c r="A43" s="188" t="n">
        <v>44308</v>
      </c>
      <c r="B43" s="409" t="n">
        <v>328.320007</v>
      </c>
      <c r="C43" s="186">
        <f>B43/B44-1</f>
        <v/>
      </c>
      <c r="D43" s="410">
        <f>_xlfn.STDEV.P(C43:C132)</f>
        <v/>
      </c>
      <c r="E43" s="410">
        <f>D43*SQRT(250)</f>
        <v/>
      </c>
      <c r="F43" s="411">
        <f>0.09%</f>
        <v/>
      </c>
      <c r="G43" s="186">
        <f>L43/L292-1</f>
        <v/>
      </c>
      <c r="H43" s="186">
        <f>G43-F43</f>
        <v/>
      </c>
      <c r="I43" s="186">
        <f>AVERAGE(G42:G131)</f>
        <v/>
      </c>
      <c r="J43" s="191">
        <f>H43/E43</f>
        <v/>
      </c>
      <c r="K43" s="186" t="n"/>
      <c r="L43" s="412">
        <f>L44*(1+C43)</f>
        <v/>
      </c>
    </row>
    <row r="44" ht="15.75" customHeight="1">
      <c r="A44" s="188" t="n">
        <v>44307</v>
      </c>
      <c r="B44" s="409" t="n">
        <v>322.76001</v>
      </c>
      <c r="C44" s="186">
        <f>B44/B45-1</f>
        <v/>
      </c>
      <c r="D44" s="410">
        <f>_xlfn.STDEV.P(C44:C133)</f>
        <v/>
      </c>
      <c r="E44" s="410">
        <f>D44*SQRT(250)</f>
        <v/>
      </c>
      <c r="F44" s="411">
        <f>0.09%</f>
        <v/>
      </c>
      <c r="G44" s="186">
        <f>L44/L293-1</f>
        <v/>
      </c>
      <c r="H44" s="186">
        <f>G44-F44</f>
        <v/>
      </c>
      <c r="I44" s="186">
        <f>AVERAGE(G43:G132)</f>
        <v/>
      </c>
      <c r="J44" s="191">
        <f>H44/E44</f>
        <v/>
      </c>
      <c r="K44" s="186" t="n"/>
      <c r="L44" s="412">
        <f>L45*(1+C44)</f>
        <v/>
      </c>
    </row>
    <row r="45" ht="15.75" customHeight="1">
      <c r="A45" s="188" t="n">
        <v>44306</v>
      </c>
      <c r="B45" s="409" t="n">
        <v>321.779999</v>
      </c>
      <c r="C45" s="186">
        <f>B45/B46-1</f>
        <v/>
      </c>
      <c r="D45" s="410">
        <f>_xlfn.STDEV.P(C45:C134)</f>
        <v/>
      </c>
      <c r="E45" s="410">
        <f>D45*SQRT(250)</f>
        <v/>
      </c>
      <c r="F45" s="411">
        <f>0.09%</f>
        <v/>
      </c>
      <c r="G45" s="186">
        <f>L45/L294-1</f>
        <v/>
      </c>
      <c r="H45" s="186">
        <f>G45-F45</f>
        <v/>
      </c>
      <c r="I45" s="186">
        <f>AVERAGE(G44:G133)</f>
        <v/>
      </c>
      <c r="J45" s="191">
        <f>H45/E45</f>
        <v/>
      </c>
      <c r="K45" s="186" t="n"/>
      <c r="L45" s="412">
        <f>L46*(1+C45)</f>
        <v/>
      </c>
    </row>
    <row r="46" ht="15.75" customHeight="1">
      <c r="A46" s="188" t="n">
        <v>44305</v>
      </c>
      <c r="B46" s="409" t="n">
        <v>324.329987</v>
      </c>
      <c r="C46" s="186">
        <f>B46/B47-1</f>
        <v/>
      </c>
      <c r="D46" s="410">
        <f>_xlfn.STDEV.P(C46:C135)</f>
        <v/>
      </c>
      <c r="E46" s="410">
        <f>D46*SQRT(250)</f>
        <v/>
      </c>
      <c r="F46" s="411">
        <f>0.09%</f>
        <v/>
      </c>
      <c r="G46" s="186">
        <f>L46/L295-1</f>
        <v/>
      </c>
      <c r="H46" s="186">
        <f>G46-F46</f>
        <v/>
      </c>
      <c r="I46" s="186">
        <f>AVERAGE(G45:G134)</f>
        <v/>
      </c>
      <c r="J46" s="191">
        <f>H46/E46</f>
        <v/>
      </c>
      <c r="K46" s="186" t="n"/>
      <c r="L46" s="412">
        <f>L47*(1+C46)</f>
        <v/>
      </c>
    </row>
    <row r="47" ht="15.75" customHeight="1">
      <c r="A47" s="188" t="n">
        <v>44302</v>
      </c>
      <c r="B47" s="409" t="n">
        <v>329.950012</v>
      </c>
      <c r="C47" s="186">
        <f>B47/B48-1</f>
        <v/>
      </c>
      <c r="D47" s="410">
        <f>_xlfn.STDEV.P(C47:C136)</f>
        <v/>
      </c>
      <c r="E47" s="410">
        <f>D47*SQRT(250)</f>
        <v/>
      </c>
      <c r="F47" s="411">
        <f>0.09%</f>
        <v/>
      </c>
      <c r="G47" s="186">
        <f>L47/L296-1</f>
        <v/>
      </c>
      <c r="H47" s="186">
        <f>G47-F47</f>
        <v/>
      </c>
      <c r="I47" s="186">
        <f>AVERAGE(G46:G135)</f>
        <v/>
      </c>
      <c r="J47" s="191">
        <f>H47/E47</f>
        <v/>
      </c>
      <c r="K47" s="186" t="n"/>
      <c r="L47" s="412">
        <f>L48*(1+C47)</f>
        <v/>
      </c>
    </row>
    <row r="48" ht="15.75" customHeight="1">
      <c r="A48" s="188" t="n">
        <v>44301</v>
      </c>
      <c r="B48" s="409" t="n">
        <v>332.380005</v>
      </c>
      <c r="C48" s="186">
        <f>B48/B49-1</f>
        <v/>
      </c>
      <c r="D48" s="410">
        <f>_xlfn.STDEV.P(C48:C137)</f>
        <v/>
      </c>
      <c r="E48" s="410">
        <f>D48*SQRT(250)</f>
        <v/>
      </c>
      <c r="F48" s="411">
        <f>0.09%</f>
        <v/>
      </c>
      <c r="G48" s="186">
        <f>L48/L297-1</f>
        <v/>
      </c>
      <c r="H48" s="186">
        <f>G48-F48</f>
        <v/>
      </c>
      <c r="I48" s="186">
        <f>AVERAGE(G47:G136)</f>
        <v/>
      </c>
      <c r="J48" s="191">
        <f>H48/E48</f>
        <v/>
      </c>
      <c r="K48" s="186" t="n"/>
      <c r="L48" s="412">
        <f>L49*(1+C48)</f>
        <v/>
      </c>
    </row>
    <row r="49" ht="15.75" customHeight="1">
      <c r="A49" s="188" t="n">
        <v>44300</v>
      </c>
      <c r="B49" s="409" t="n">
        <v>329.200012</v>
      </c>
      <c r="C49" s="186">
        <f>B49/B50-1</f>
        <v/>
      </c>
      <c r="D49" s="410">
        <f>_xlfn.STDEV.P(C49:C138)</f>
        <v/>
      </c>
      <c r="E49" s="410">
        <f>D49*SQRT(250)</f>
        <v/>
      </c>
      <c r="F49" s="411">
        <f>0.09%</f>
        <v/>
      </c>
      <c r="G49" s="186">
        <f>L49/L298-1</f>
        <v/>
      </c>
      <c r="H49" s="186">
        <f>G49-F49</f>
        <v/>
      </c>
      <c r="I49" s="186">
        <f>AVERAGE(G48:G137)</f>
        <v/>
      </c>
      <c r="J49" s="191">
        <f>H49/E49</f>
        <v/>
      </c>
      <c r="K49" s="186" t="n"/>
      <c r="L49" s="412">
        <f>L50*(1+C49)</f>
        <v/>
      </c>
    </row>
    <row r="50" ht="15.75" customHeight="1">
      <c r="A50" s="188" t="n">
        <v>44299</v>
      </c>
      <c r="B50" s="409" t="n">
        <v>342.75</v>
      </c>
      <c r="C50" s="186">
        <f>B50/B51-1</f>
        <v/>
      </c>
      <c r="D50" s="410">
        <f>_xlfn.STDEV.P(C50:C139)</f>
        <v/>
      </c>
      <c r="E50" s="410">
        <f>D50*SQRT(250)</f>
        <v/>
      </c>
      <c r="F50" s="411">
        <f>0.09%</f>
        <v/>
      </c>
      <c r="G50" s="186">
        <f>L50/L299-1</f>
        <v/>
      </c>
      <c r="H50" s="186">
        <f>G50-F50</f>
        <v/>
      </c>
      <c r="I50" s="186">
        <f>AVERAGE(G49:G138)</f>
        <v/>
      </c>
      <c r="J50" s="191">
        <f>H50/E50</f>
        <v/>
      </c>
      <c r="K50" s="186" t="n"/>
      <c r="L50" s="412">
        <f>L51*(1+C50)</f>
        <v/>
      </c>
    </row>
    <row r="51" ht="15.75" customHeight="1">
      <c r="A51" s="188" t="n">
        <v>44298</v>
      </c>
      <c r="B51" s="409" t="n">
        <v>321.51001</v>
      </c>
      <c r="C51" s="186">
        <f>B51/B52-1</f>
        <v/>
      </c>
      <c r="D51" s="410">
        <f>_xlfn.STDEV.P(C51:C140)</f>
        <v/>
      </c>
      <c r="E51" s="410">
        <f>D51*SQRT(250)</f>
        <v/>
      </c>
      <c r="F51" s="411">
        <f>0.09%</f>
        <v/>
      </c>
      <c r="G51" s="186">
        <f>L51/L300-1</f>
        <v/>
      </c>
      <c r="H51" s="186">
        <f>G51-F51</f>
        <v/>
      </c>
      <c r="I51" s="186">
        <f>AVERAGE(G50:G139)</f>
        <v/>
      </c>
      <c r="J51" s="191">
        <f>H51/E51</f>
        <v/>
      </c>
      <c r="K51" s="186" t="n"/>
      <c r="L51" s="412">
        <f>L52*(1+C51)</f>
        <v/>
      </c>
    </row>
    <row r="52" ht="15.75" customHeight="1">
      <c r="A52" s="188" t="n">
        <v>44295</v>
      </c>
      <c r="B52" s="409" t="n">
        <v>322.649994</v>
      </c>
      <c r="C52" s="186">
        <f>B52/B53-1</f>
        <v/>
      </c>
      <c r="D52" s="410">
        <f>_xlfn.STDEV.P(C52:C141)</f>
        <v/>
      </c>
      <c r="E52" s="410">
        <f>D52*SQRT(250)</f>
        <v/>
      </c>
      <c r="F52" s="411">
        <f>0.09%</f>
        <v/>
      </c>
      <c r="G52" s="186">
        <f>L52/L301-1</f>
        <v/>
      </c>
      <c r="H52" s="186">
        <f>G52-F52</f>
        <v/>
      </c>
      <c r="I52" s="186">
        <f>AVERAGE(G51:G140)</f>
        <v/>
      </c>
      <c r="J52" s="191">
        <f>H52/E52</f>
        <v/>
      </c>
      <c r="K52" s="186" t="n"/>
      <c r="L52" s="412">
        <f>L53*(1+C52)</f>
        <v/>
      </c>
    </row>
    <row r="53" ht="15.75" customHeight="1">
      <c r="A53" s="188" t="n">
        <v>44294</v>
      </c>
      <c r="B53" s="409" t="n">
        <v>331.279999</v>
      </c>
      <c r="C53" s="186">
        <f>B53/B54-1</f>
        <v/>
      </c>
      <c r="D53" s="410">
        <f>_xlfn.STDEV.P(C53:C142)</f>
        <v/>
      </c>
      <c r="E53" s="410">
        <f>D53*SQRT(250)</f>
        <v/>
      </c>
      <c r="F53" s="411">
        <f>0.09%</f>
        <v/>
      </c>
      <c r="G53" s="186">
        <f>L53/L302-1</f>
        <v/>
      </c>
      <c r="H53" s="186">
        <f>G53-F53</f>
        <v/>
      </c>
      <c r="I53" s="186">
        <f>AVERAGE(G52:G141)</f>
        <v/>
      </c>
      <c r="J53" s="191">
        <f>H53/E53</f>
        <v/>
      </c>
      <c r="K53" s="186" t="n"/>
      <c r="L53" s="412">
        <f>L54*(1+C53)</f>
        <v/>
      </c>
    </row>
    <row r="54" ht="15.75" customHeight="1">
      <c r="A54" s="188" t="n">
        <v>44293</v>
      </c>
      <c r="B54" s="409" t="n">
        <v>323.079987</v>
      </c>
      <c r="C54" s="186">
        <f>B54/B55-1</f>
        <v/>
      </c>
      <c r="D54" s="410">
        <f>_xlfn.STDEV.P(C54:C143)</f>
        <v/>
      </c>
      <c r="E54" s="410">
        <f>D54*SQRT(250)</f>
        <v/>
      </c>
      <c r="F54" s="411">
        <f>0.09%</f>
        <v/>
      </c>
      <c r="G54" s="186">
        <f>L54/L303-1</f>
        <v/>
      </c>
      <c r="H54" s="186">
        <f>G54-F54</f>
        <v/>
      </c>
      <c r="I54" s="186">
        <f>AVERAGE(G53:G142)</f>
        <v/>
      </c>
      <c r="J54" s="191">
        <f>H54/E54</f>
        <v/>
      </c>
      <c r="K54" s="186" t="n"/>
      <c r="L54" s="412">
        <f>L55*(1+C54)</f>
        <v/>
      </c>
    </row>
    <row r="55" ht="15.75" customHeight="1">
      <c r="A55" s="188" t="n">
        <v>44292</v>
      </c>
      <c r="B55" s="409" t="n">
        <v>329.790009</v>
      </c>
      <c r="C55" s="186">
        <f>B55/B56-1</f>
        <v/>
      </c>
      <c r="D55" s="410">
        <f>_xlfn.STDEV.P(C55:C144)</f>
        <v/>
      </c>
      <c r="E55" s="410">
        <f>D55*SQRT(250)</f>
        <v/>
      </c>
      <c r="F55" s="411">
        <f>0.09%</f>
        <v/>
      </c>
      <c r="G55" s="186">
        <f>L55/L304-1</f>
        <v/>
      </c>
      <c r="H55" s="186">
        <f>G55-F55</f>
        <v/>
      </c>
      <c r="I55" s="186">
        <f>AVERAGE(G54:G143)</f>
        <v/>
      </c>
      <c r="J55" s="191">
        <f>H55/E55</f>
        <v/>
      </c>
      <c r="K55" s="186" t="n"/>
      <c r="L55" s="412">
        <f>L56*(1+C55)</f>
        <v/>
      </c>
    </row>
    <row r="56" ht="15.75" customHeight="1">
      <c r="A56" s="188" t="n">
        <v>44291</v>
      </c>
      <c r="B56" s="409" t="n">
        <v>323.959991</v>
      </c>
      <c r="C56" s="186">
        <f>B56/B57-1</f>
        <v/>
      </c>
      <c r="D56" s="410">
        <f>_xlfn.STDEV.P(C56:C145)</f>
        <v/>
      </c>
      <c r="E56" s="410">
        <f>D56*SQRT(250)</f>
        <v/>
      </c>
      <c r="F56" s="411">
        <f>0.09%</f>
        <v/>
      </c>
      <c r="G56" s="186">
        <f>L56/L305-1</f>
        <v/>
      </c>
      <c r="H56" s="186">
        <f>G56-F56</f>
        <v/>
      </c>
      <c r="I56" s="186">
        <f>AVERAGE(G55:G144)</f>
        <v/>
      </c>
      <c r="J56" s="191">
        <f>H56/E56</f>
        <v/>
      </c>
      <c r="K56" s="186" t="n"/>
      <c r="L56" s="412">
        <f>L57*(1+C56)</f>
        <v/>
      </c>
    </row>
    <row r="57" ht="15.75" customHeight="1">
      <c r="A57" s="188" t="n">
        <v>44287</v>
      </c>
      <c r="B57" s="409" t="n">
        <v>326.230011</v>
      </c>
      <c r="C57" s="186">
        <f>B57/B58-1</f>
        <v/>
      </c>
      <c r="D57" s="410">
        <f>_xlfn.STDEV.P(C57:C146)</f>
        <v/>
      </c>
      <c r="E57" s="410">
        <f>D57*SQRT(250)</f>
        <v/>
      </c>
      <c r="F57" s="411">
        <f>0.09%</f>
        <v/>
      </c>
      <c r="G57" s="186">
        <f>L57/L306-1</f>
        <v/>
      </c>
      <c r="H57" s="186">
        <f>G57-F57</f>
        <v/>
      </c>
      <c r="I57" s="186">
        <f>AVERAGE(G56:G145)</f>
        <v/>
      </c>
      <c r="J57" s="191">
        <f>H57/E57</f>
        <v/>
      </c>
      <c r="K57" s="186" t="n"/>
      <c r="L57" s="412">
        <f>L58*(1+C57)</f>
        <v/>
      </c>
    </row>
    <row r="58" ht="15.75" customHeight="1">
      <c r="A58" s="188" t="n">
        <v>44286</v>
      </c>
      <c r="B58" s="409" t="n">
        <v>321.290009</v>
      </c>
      <c r="C58" s="186">
        <f>B58/B59-1</f>
        <v/>
      </c>
      <c r="D58" s="410">
        <f>_xlfn.STDEV.P(C58:C147)</f>
        <v/>
      </c>
      <c r="E58" s="410">
        <f>D58*SQRT(250)</f>
        <v/>
      </c>
      <c r="F58" s="411">
        <f>0.09%</f>
        <v/>
      </c>
      <c r="G58" s="186">
        <f>L58/L307-1</f>
        <v/>
      </c>
      <c r="H58" s="186">
        <f>G58-F58</f>
        <v/>
      </c>
      <c r="I58" s="186">
        <f>AVERAGE(G57:G146)</f>
        <v/>
      </c>
      <c r="J58" s="191">
        <f>H58/E58</f>
        <v/>
      </c>
      <c r="K58" s="186" t="n"/>
      <c r="L58" s="412">
        <f>L59*(1+C58)</f>
        <v/>
      </c>
    </row>
    <row r="59" ht="15.75" customHeight="1">
      <c r="A59" s="188" t="n">
        <v>44285</v>
      </c>
      <c r="B59" s="409" t="n">
        <v>313.190002</v>
      </c>
      <c r="C59" s="186">
        <f>B59/B60-1</f>
        <v/>
      </c>
      <c r="D59" s="410">
        <f>_xlfn.STDEV.P(C59:C148)</f>
        <v/>
      </c>
      <c r="E59" s="410">
        <f>D59*SQRT(250)</f>
        <v/>
      </c>
      <c r="F59" s="411">
        <f>0.09%</f>
        <v/>
      </c>
      <c r="G59" s="186">
        <f>L59/L308-1</f>
        <v/>
      </c>
      <c r="H59" s="186">
        <f>G59-F59</f>
        <v/>
      </c>
      <c r="I59" s="186">
        <f>AVERAGE(G58:G147)</f>
        <v/>
      </c>
      <c r="J59" s="191">
        <f>H59/E59</f>
        <v/>
      </c>
      <c r="K59" s="186" t="n"/>
      <c r="L59" s="412">
        <f>L60*(1+C59)</f>
        <v/>
      </c>
    </row>
    <row r="60" ht="15.75" customHeight="1">
      <c r="A60" s="188" t="n">
        <v>44284</v>
      </c>
      <c r="B60" s="409" t="n">
        <v>308.390015</v>
      </c>
      <c r="C60" s="186">
        <f>B60/B61-1</f>
        <v/>
      </c>
      <c r="D60" s="410">
        <f>_xlfn.STDEV.P(C60:C149)</f>
        <v/>
      </c>
      <c r="E60" s="410">
        <f>D60*SQRT(250)</f>
        <v/>
      </c>
      <c r="F60" s="411">
        <f>0.09%</f>
        <v/>
      </c>
      <c r="G60" s="186">
        <f>L60/L309-1</f>
        <v/>
      </c>
      <c r="H60" s="186">
        <f>G60-F60</f>
        <v/>
      </c>
      <c r="I60" s="186">
        <f>AVERAGE(G59:G148)</f>
        <v/>
      </c>
      <c r="J60" s="191">
        <f>H60/E60</f>
        <v/>
      </c>
      <c r="K60" s="186" t="n"/>
      <c r="L60" s="412">
        <f>L61*(1+C60)</f>
        <v/>
      </c>
    </row>
    <row r="61" ht="15.75" customHeight="1">
      <c r="A61" s="188" t="n">
        <v>44281</v>
      </c>
      <c r="B61" s="409" t="n">
        <v>319.950012</v>
      </c>
      <c r="C61" s="186">
        <f>B61/B62-1</f>
        <v/>
      </c>
      <c r="D61" s="410">
        <f>_xlfn.STDEV.P(C61:C150)</f>
        <v/>
      </c>
      <c r="E61" s="410">
        <f>D61*SQRT(250)</f>
        <v/>
      </c>
      <c r="F61" s="411">
        <f>0.09%</f>
        <v/>
      </c>
      <c r="G61" s="186">
        <f>L61/L310-1</f>
        <v/>
      </c>
      <c r="H61" s="186">
        <f>G61-F61</f>
        <v/>
      </c>
      <c r="I61" s="186">
        <f>AVERAGE(G60:G149)</f>
        <v/>
      </c>
      <c r="J61" s="191">
        <f>H61/E61</f>
        <v/>
      </c>
      <c r="K61" s="186" t="n"/>
      <c r="L61" s="412">
        <f>L62*(1+C61)</f>
        <v/>
      </c>
    </row>
    <row r="62" ht="15.75" customHeight="1">
      <c r="A62" s="188" t="n">
        <v>44280</v>
      </c>
      <c r="B62" s="409" t="n">
        <v>314.850006</v>
      </c>
      <c r="C62" s="186">
        <f>B62/B63-1</f>
        <v/>
      </c>
      <c r="D62" s="410">
        <f>_xlfn.STDEV.P(C62:C151)</f>
        <v/>
      </c>
      <c r="E62" s="410">
        <f>D62*SQRT(250)</f>
        <v/>
      </c>
      <c r="F62" s="411">
        <f>0.09%</f>
        <v/>
      </c>
      <c r="G62" s="186">
        <f>L62/L311-1</f>
        <v/>
      </c>
      <c r="H62" s="186">
        <f>G62-F62</f>
        <v/>
      </c>
      <c r="I62" s="186">
        <f>AVERAGE(G61:G150)</f>
        <v/>
      </c>
      <c r="J62" s="191">
        <f>H62/E62</f>
        <v/>
      </c>
      <c r="K62" s="186" t="n"/>
      <c r="L62" s="412">
        <f>L63*(1+C62)</f>
        <v/>
      </c>
    </row>
    <row r="63" ht="15.75" customHeight="1">
      <c r="A63" s="188" t="n">
        <v>44279</v>
      </c>
      <c r="B63" s="409" t="n">
        <v>314.959991</v>
      </c>
      <c r="C63" s="186">
        <f>B63/B64-1</f>
        <v/>
      </c>
      <c r="D63" s="410">
        <f>_xlfn.STDEV.P(C63:C152)</f>
        <v/>
      </c>
      <c r="E63" s="410">
        <f>D63*SQRT(250)</f>
        <v/>
      </c>
      <c r="F63" s="411">
        <f>0.09%</f>
        <v/>
      </c>
      <c r="G63" s="186">
        <f>L63/L312-1</f>
        <v/>
      </c>
      <c r="H63" s="186">
        <f>G63-F63</f>
        <v/>
      </c>
      <c r="I63" s="186">
        <f>AVERAGE(G62:G151)</f>
        <v/>
      </c>
      <c r="J63" s="191">
        <f>H63/E63</f>
        <v/>
      </c>
      <c r="K63" s="186" t="n"/>
      <c r="L63" s="412">
        <f>L64*(1+C63)</f>
        <v/>
      </c>
    </row>
    <row r="64" ht="15.75" customHeight="1">
      <c r="A64" s="188" t="n">
        <v>44278</v>
      </c>
      <c r="B64" s="409" t="n">
        <v>339.76001</v>
      </c>
      <c r="C64" s="186">
        <f>B64/B65-1</f>
        <v/>
      </c>
      <c r="D64" s="410">
        <f>_xlfn.STDEV.P(C64:C153)</f>
        <v/>
      </c>
      <c r="E64" s="410">
        <f>D64*SQRT(250)</f>
        <v/>
      </c>
      <c r="F64" s="411">
        <f>0.09%</f>
        <v/>
      </c>
      <c r="G64" s="186">
        <f>L64/L313-1</f>
        <v/>
      </c>
      <c r="H64" s="186">
        <f>G64-F64</f>
        <v/>
      </c>
      <c r="I64" s="186">
        <f>AVERAGE(G63:G152)</f>
        <v/>
      </c>
      <c r="J64" s="191">
        <f>H64/E64</f>
        <v/>
      </c>
      <c r="K64" s="186" t="n"/>
      <c r="L64" s="412">
        <f>L65*(1+C64)</f>
        <v/>
      </c>
    </row>
    <row r="65" ht="15.75" customHeight="1">
      <c r="A65" s="188" t="n">
        <v>44277</v>
      </c>
      <c r="B65" s="409" t="n">
        <v>328.5</v>
      </c>
      <c r="C65" s="186">
        <f>B65/B66-1</f>
        <v/>
      </c>
      <c r="D65" s="410">
        <f>_xlfn.STDEV.P(C65:C154)</f>
        <v/>
      </c>
      <c r="E65" s="410">
        <f>D65*SQRT(250)</f>
        <v/>
      </c>
      <c r="F65" s="411">
        <f>0.09%</f>
        <v/>
      </c>
      <c r="G65" s="186">
        <f>L65/L314-1</f>
        <v/>
      </c>
      <c r="H65" s="186">
        <f>G65-F65</f>
        <v/>
      </c>
      <c r="I65" s="186">
        <f>AVERAGE(G64:G153)</f>
        <v/>
      </c>
      <c r="J65" s="191">
        <f>H65/E65</f>
        <v/>
      </c>
      <c r="K65" s="186" t="n"/>
      <c r="L65" s="412">
        <f>L66*(1+C65)</f>
        <v/>
      </c>
    </row>
    <row r="66" ht="15.75" customHeight="1">
      <c r="A66" s="188" t="n">
        <v>44274</v>
      </c>
      <c r="B66" s="409" t="n">
        <v>326.26001</v>
      </c>
      <c r="C66" s="186">
        <f>B66/B67-1</f>
        <v/>
      </c>
      <c r="D66" s="410">
        <f>_xlfn.STDEV.P(C66:C155)</f>
        <v/>
      </c>
      <c r="E66" s="410">
        <f>D66*SQRT(250)</f>
        <v/>
      </c>
      <c r="F66" s="411">
        <f>0.09%</f>
        <v/>
      </c>
      <c r="G66" s="186">
        <f>L66/L315-1</f>
        <v/>
      </c>
      <c r="H66" s="186">
        <f>G66-F66</f>
        <v/>
      </c>
      <c r="I66" s="186">
        <f>AVERAGE(G65:G154)</f>
        <v/>
      </c>
      <c r="J66" s="191">
        <f>H66/E66</f>
        <v/>
      </c>
      <c r="K66" s="186" t="n"/>
      <c r="L66" s="412">
        <f>L67*(1+C66)</f>
        <v/>
      </c>
    </row>
    <row r="67" ht="15.75" customHeight="1">
      <c r="A67" s="188" t="n">
        <v>44273</v>
      </c>
      <c r="B67" s="409" t="n">
        <v>316.320007</v>
      </c>
      <c r="C67" s="186">
        <f>B67/B68-1</f>
        <v/>
      </c>
      <c r="D67" s="410">
        <f>_xlfn.STDEV.P(C67:C156)</f>
        <v/>
      </c>
      <c r="E67" s="410">
        <f>D67*SQRT(250)</f>
        <v/>
      </c>
      <c r="F67" s="411">
        <f>0.09%</f>
        <v/>
      </c>
      <c r="G67" s="186">
        <f>L67/L316-1</f>
        <v/>
      </c>
      <c r="H67" s="186">
        <f>G67-F67</f>
        <v/>
      </c>
      <c r="I67" s="186">
        <f>AVERAGE(G66:G155)</f>
        <v/>
      </c>
      <c r="J67" s="191">
        <f>H67/E67</f>
        <v/>
      </c>
      <c r="K67" s="186" t="n"/>
      <c r="L67" s="412">
        <f>L68*(1+C67)</f>
        <v/>
      </c>
    </row>
    <row r="68" ht="15.75" customHeight="1">
      <c r="A68" s="188" t="n">
        <v>44272</v>
      </c>
      <c r="B68" s="409" t="n">
        <v>336.649994</v>
      </c>
      <c r="C68" s="186">
        <f>B68/B69-1</f>
        <v/>
      </c>
      <c r="D68" s="410">
        <f>_xlfn.STDEV.P(C68:C157)</f>
        <v/>
      </c>
      <c r="E68" s="410">
        <f>D68*SQRT(250)</f>
        <v/>
      </c>
      <c r="F68" s="411">
        <f>0.09%</f>
        <v/>
      </c>
      <c r="G68" s="186">
        <f>L68/L317-1</f>
        <v/>
      </c>
      <c r="H68" s="186">
        <f>G68-F68</f>
        <v/>
      </c>
      <c r="I68" s="186">
        <f>AVERAGE(G67:G156)</f>
        <v/>
      </c>
      <c r="J68" s="191">
        <f>H68/E68</f>
        <v/>
      </c>
      <c r="K68" s="186" t="n"/>
      <c r="L68" s="412">
        <f>L69*(1+C68)</f>
        <v/>
      </c>
    </row>
    <row r="69" ht="15.75" customHeight="1">
      <c r="A69" s="188" t="n">
        <v>44271</v>
      </c>
      <c r="B69" s="409" t="n">
        <v>335.079987</v>
      </c>
      <c r="C69" s="186">
        <f>B69/B70-1</f>
        <v/>
      </c>
      <c r="D69" s="410">
        <f>_xlfn.STDEV.P(C69:C158)</f>
        <v/>
      </c>
      <c r="E69" s="410">
        <f>D69*SQRT(250)</f>
        <v/>
      </c>
      <c r="F69" s="411">
        <f>0.09%</f>
        <v/>
      </c>
      <c r="G69" s="186">
        <f>L69/L318-1</f>
        <v/>
      </c>
      <c r="H69" s="186">
        <f>G69-F69</f>
        <v/>
      </c>
      <c r="I69" s="186">
        <f>AVERAGE(G68:G157)</f>
        <v/>
      </c>
      <c r="J69" s="191">
        <f>H69/E69</f>
        <v/>
      </c>
      <c r="K69" s="186" t="n"/>
      <c r="L69" s="412">
        <f>L70*(1+C69)</f>
        <v/>
      </c>
    </row>
    <row r="70" ht="15.75" customHeight="1">
      <c r="A70" s="188" t="n">
        <v>44270</v>
      </c>
      <c r="B70" s="409" t="n">
        <v>350</v>
      </c>
      <c r="C70" s="186">
        <f>B70/B71-1</f>
        <v/>
      </c>
      <c r="D70" s="410">
        <f>_xlfn.STDEV.P(C70:C159)</f>
        <v/>
      </c>
      <c r="E70" s="410">
        <f>D70*SQRT(250)</f>
        <v/>
      </c>
      <c r="F70" s="411">
        <f>0.09%</f>
        <v/>
      </c>
      <c r="G70" s="186">
        <f>L70/L319-1</f>
        <v/>
      </c>
      <c r="H70" s="186">
        <f>G70-F70</f>
        <v/>
      </c>
      <c r="I70" s="186">
        <f>AVERAGE(G69:G158)</f>
        <v/>
      </c>
      <c r="J70" s="191">
        <f>H70/E70</f>
        <v/>
      </c>
      <c r="K70" s="186" t="n"/>
      <c r="L70" s="412">
        <f>L71*(1+C70)</f>
        <v/>
      </c>
    </row>
    <row r="71" ht="15.75" customHeight="1">
      <c r="A71" s="188" t="n">
        <v>44267</v>
      </c>
      <c r="B71" s="409" t="n">
        <v>346.390015</v>
      </c>
      <c r="C71" s="186">
        <f>B71/B72-1</f>
        <v/>
      </c>
      <c r="D71" s="410">
        <f>_xlfn.STDEV.P(C71:C160)</f>
        <v/>
      </c>
      <c r="E71" s="410">
        <f>D71*SQRT(250)</f>
        <v/>
      </c>
      <c r="F71" s="411">
        <f>0.09%</f>
        <v/>
      </c>
      <c r="G71" s="186">
        <f>L71/L320-1</f>
        <v/>
      </c>
      <c r="H71" s="186">
        <f>G71-F71</f>
        <v/>
      </c>
      <c r="I71" s="186">
        <f>AVERAGE(G70:G159)</f>
        <v/>
      </c>
      <c r="J71" s="191">
        <f>H71/E71</f>
        <v/>
      </c>
      <c r="K71" s="186" t="n"/>
      <c r="L71" s="412">
        <f>L72*(1+C71)</f>
        <v/>
      </c>
    </row>
    <row r="72" ht="15.75" customHeight="1">
      <c r="A72" s="188" t="n">
        <v>44266</v>
      </c>
      <c r="B72" s="409" t="n">
        <v>355.170013</v>
      </c>
      <c r="C72" s="186">
        <f>B72/B73-1</f>
        <v/>
      </c>
      <c r="D72" s="410">
        <f>_xlfn.STDEV.P(C72:C161)</f>
        <v/>
      </c>
      <c r="E72" s="410">
        <f>D72*SQRT(250)</f>
        <v/>
      </c>
      <c r="F72" s="411">
        <f>0.09%</f>
        <v/>
      </c>
      <c r="G72" s="186">
        <f>L72/L321-1</f>
        <v/>
      </c>
      <c r="H72" s="186">
        <f>G72-F72</f>
        <v/>
      </c>
      <c r="I72" s="186">
        <f>AVERAGE(G71:G160)</f>
        <v/>
      </c>
      <c r="J72" s="191">
        <f>H72/E72</f>
        <v/>
      </c>
      <c r="K72" s="186" t="n"/>
      <c r="L72" s="412">
        <f>L73*(1+C72)</f>
        <v/>
      </c>
    </row>
    <row r="73" ht="15.75" customHeight="1">
      <c r="A73" s="188" t="n">
        <v>44265</v>
      </c>
      <c r="B73" s="409" t="n">
        <v>336.029999</v>
      </c>
      <c r="C73" s="186">
        <f>B73/B74-1</f>
        <v/>
      </c>
      <c r="D73" s="410">
        <f>_xlfn.STDEV.P(C73:C162)</f>
        <v/>
      </c>
      <c r="E73" s="410">
        <f>D73*SQRT(250)</f>
        <v/>
      </c>
      <c r="F73" s="411">
        <f>0.09%</f>
        <v/>
      </c>
      <c r="G73" s="186">
        <f>L73/L322-1</f>
        <v/>
      </c>
      <c r="H73" s="186">
        <f>G73-F73</f>
        <v/>
      </c>
      <c r="I73" s="186">
        <f>AVERAGE(G72:G161)</f>
        <v/>
      </c>
      <c r="J73" s="191">
        <f>H73/E73</f>
        <v/>
      </c>
      <c r="K73" s="186" t="n"/>
      <c r="L73" s="412">
        <f>L74*(1+C73)</f>
        <v/>
      </c>
    </row>
    <row r="74" ht="15.75" customHeight="1">
      <c r="A74" s="188" t="n">
        <v>44264</v>
      </c>
      <c r="B74" s="409" t="n">
        <v>342.109985</v>
      </c>
      <c r="C74" s="186">
        <f>B74/B75-1</f>
        <v/>
      </c>
      <c r="D74" s="410">
        <f>_xlfn.STDEV.P(C74:C163)</f>
        <v/>
      </c>
      <c r="E74" s="410">
        <f>D74*SQRT(250)</f>
        <v/>
      </c>
      <c r="F74" s="411">
        <f>0.09%</f>
        <v/>
      </c>
      <c r="G74" s="186">
        <f>L74/L323-1</f>
        <v/>
      </c>
      <c r="H74" s="186">
        <f>G74-F74</f>
        <v/>
      </c>
      <c r="I74" s="186">
        <f>AVERAGE(G73:G162)</f>
        <v/>
      </c>
      <c r="J74" s="191">
        <f>H74/E74</f>
        <v/>
      </c>
      <c r="K74" s="186" t="n"/>
      <c r="L74" s="412">
        <f>L75*(1+C74)</f>
        <v/>
      </c>
    </row>
    <row r="75" ht="15.75" customHeight="1">
      <c r="A75" s="188" t="n">
        <v>44263</v>
      </c>
      <c r="B75" s="409" t="n">
        <v>310.929993</v>
      </c>
      <c r="C75" s="186">
        <f>B75/B76-1</f>
        <v/>
      </c>
      <c r="D75" s="410">
        <f>_xlfn.STDEV.P(C75:C164)</f>
        <v/>
      </c>
      <c r="E75" s="410">
        <f>D75*SQRT(250)</f>
        <v/>
      </c>
      <c r="F75" s="411">
        <f>0.09%</f>
        <v/>
      </c>
      <c r="G75" s="186">
        <f>L75/L324-1</f>
        <v/>
      </c>
      <c r="H75" s="186">
        <f>G75-F75</f>
        <v/>
      </c>
      <c r="I75" s="186">
        <f>AVERAGE(G74:G163)</f>
        <v/>
      </c>
      <c r="J75" s="191">
        <f>H75/E75</f>
        <v/>
      </c>
      <c r="K75" s="186" t="n"/>
      <c r="L75" s="412">
        <f>L76*(1+C75)</f>
        <v/>
      </c>
    </row>
    <row r="76" ht="15.75" customHeight="1">
      <c r="A76" s="188" t="n">
        <v>44260</v>
      </c>
      <c r="B76" s="409" t="n">
        <v>337.429993</v>
      </c>
      <c r="C76" s="186">
        <f>B76/B77-1</f>
        <v/>
      </c>
      <c r="D76" s="410">
        <f>_xlfn.STDEV.P(C76:C165)</f>
        <v/>
      </c>
      <c r="E76" s="410">
        <f>D76*SQRT(250)</f>
        <v/>
      </c>
      <c r="F76" s="411">
        <f>0.09%</f>
        <v/>
      </c>
      <c r="G76" s="186">
        <f>L76/L325-1</f>
        <v/>
      </c>
      <c r="H76" s="186">
        <f>G76-F76</f>
        <v/>
      </c>
      <c r="I76" s="186">
        <f>AVERAGE(G75:G164)</f>
        <v/>
      </c>
      <c r="J76" s="191">
        <f>H76/E76</f>
        <v/>
      </c>
      <c r="K76" s="186" t="n"/>
      <c r="L76" s="412">
        <f>L77*(1+C76)</f>
        <v/>
      </c>
    </row>
    <row r="77" ht="15.75" customHeight="1">
      <c r="A77" s="188" t="n">
        <v>44259</v>
      </c>
      <c r="B77" s="409" t="n">
        <v>343.089996</v>
      </c>
      <c r="C77" s="186">
        <f>B77/B78-1</f>
        <v/>
      </c>
      <c r="D77" s="410">
        <f>_xlfn.STDEV.P(C77:C166)</f>
        <v/>
      </c>
      <c r="E77" s="410">
        <f>D77*SQRT(250)</f>
        <v/>
      </c>
      <c r="F77" s="411">
        <f>0.09%</f>
        <v/>
      </c>
      <c r="G77" s="186">
        <f>L77/L326-1</f>
        <v/>
      </c>
      <c r="H77" s="186">
        <f>G77-F77</f>
        <v/>
      </c>
      <c r="I77" s="186">
        <f>AVERAGE(G76:G165)</f>
        <v/>
      </c>
      <c r="J77" s="191">
        <f>H77/E77</f>
        <v/>
      </c>
      <c r="K77" s="186" t="n"/>
      <c r="L77" s="412">
        <f>L78*(1+C77)</f>
        <v/>
      </c>
    </row>
    <row r="78" ht="15.75" customHeight="1">
      <c r="A78" s="188" t="n">
        <v>44258</v>
      </c>
      <c r="B78" s="409" t="n">
        <v>341.570007</v>
      </c>
      <c r="C78" s="186">
        <f>B78/B79-1</f>
        <v/>
      </c>
      <c r="D78" s="410">
        <f>_xlfn.STDEV.P(C78:C167)</f>
        <v/>
      </c>
      <c r="E78" s="410">
        <f>D78*SQRT(250)</f>
        <v/>
      </c>
      <c r="F78" s="411">
        <f>0.09%</f>
        <v/>
      </c>
      <c r="G78" s="186">
        <f>L78/L327-1</f>
        <v/>
      </c>
      <c r="H78" s="186">
        <f>G78-F78</f>
        <v/>
      </c>
      <c r="I78" s="186">
        <f>AVERAGE(G77:G166)</f>
        <v/>
      </c>
      <c r="J78" s="191">
        <f>H78/E78</f>
        <v/>
      </c>
      <c r="K78" s="186" t="n"/>
      <c r="L78" s="412">
        <f>L79*(1+C78)</f>
        <v/>
      </c>
    </row>
    <row r="79" ht="15.75" customHeight="1">
      <c r="A79" s="188" t="n">
        <v>44257</v>
      </c>
      <c r="B79" s="409" t="n">
        <v>372.790009</v>
      </c>
      <c r="C79" s="186">
        <f>B79/B80-1</f>
        <v/>
      </c>
      <c r="D79" s="410">
        <f>_xlfn.STDEV.P(C79:C168)</f>
        <v/>
      </c>
      <c r="E79" s="410">
        <f>D79*SQRT(250)</f>
        <v/>
      </c>
      <c r="F79" s="411">
        <f>0.09%</f>
        <v/>
      </c>
      <c r="G79" s="186">
        <f>L79/L328-1</f>
        <v/>
      </c>
      <c r="H79" s="186">
        <f>G79-F79</f>
        <v/>
      </c>
      <c r="I79" s="186">
        <f>AVERAGE(G78:G167)</f>
        <v/>
      </c>
      <c r="J79" s="191">
        <f>H79/E79</f>
        <v/>
      </c>
      <c r="K79" s="186" t="n"/>
      <c r="L79" s="412">
        <f>L80*(1+C79)</f>
        <v/>
      </c>
    </row>
    <row r="80" ht="15.75" customHeight="1">
      <c r="A80" s="188" t="n">
        <v>44256</v>
      </c>
      <c r="B80" s="409" t="n">
        <v>409.660004</v>
      </c>
      <c r="C80" s="186">
        <f>B80/B81-1</f>
        <v/>
      </c>
      <c r="D80" s="410">
        <f>_xlfn.STDEV.P(C80:C169)</f>
        <v/>
      </c>
      <c r="E80" s="410">
        <f>D80*SQRT(250)</f>
        <v/>
      </c>
      <c r="F80" s="411">
        <f>0.09%</f>
        <v/>
      </c>
      <c r="G80" s="186">
        <f>L80/L329-1</f>
        <v/>
      </c>
      <c r="H80" s="186">
        <f>G80-F80</f>
        <v/>
      </c>
      <c r="I80" s="186">
        <f>AVERAGE(G79:G168)</f>
        <v/>
      </c>
      <c r="J80" s="191">
        <f>H80/E80</f>
        <v/>
      </c>
      <c r="K80" s="186" t="n"/>
      <c r="L80" s="412">
        <f>L81*(1+C80)</f>
        <v/>
      </c>
    </row>
    <row r="81" ht="15.75" customHeight="1">
      <c r="A81" s="188" t="n">
        <v>44253</v>
      </c>
      <c r="B81" s="409" t="n">
        <v>373.609985</v>
      </c>
      <c r="C81" s="186">
        <f>B81/B82-1</f>
        <v/>
      </c>
      <c r="D81" s="410">
        <f>_xlfn.STDEV.P(C81:C170)</f>
        <v/>
      </c>
      <c r="E81" s="410">
        <f>D81*SQRT(250)</f>
        <v/>
      </c>
      <c r="F81" s="411">
        <f>0.09%</f>
        <v/>
      </c>
      <c r="G81" s="186">
        <f>L81/L330-1</f>
        <v/>
      </c>
      <c r="H81" s="186">
        <f>G81-F81</f>
        <v/>
      </c>
      <c r="I81" s="186">
        <f>AVERAGE(G80:G169)</f>
        <v/>
      </c>
      <c r="J81" s="191">
        <f>H81/E81</f>
        <v/>
      </c>
      <c r="K81" s="186" t="n"/>
      <c r="L81" s="412">
        <f>L82*(1+C81)</f>
        <v/>
      </c>
    </row>
    <row r="82" ht="15.75" customHeight="1">
      <c r="A82" s="188" t="n">
        <v>44252</v>
      </c>
      <c r="B82" s="409" t="n">
        <v>364.730011</v>
      </c>
      <c r="C82" s="186">
        <f>B82/B83-1</f>
        <v/>
      </c>
      <c r="D82" s="410">
        <f>_xlfn.STDEV.P(C82:C171)</f>
        <v/>
      </c>
      <c r="E82" s="410">
        <f>D82*SQRT(250)</f>
        <v/>
      </c>
      <c r="F82" s="411">
        <f>0.09%</f>
        <v/>
      </c>
      <c r="G82" s="186">
        <f>L82/L331-1</f>
        <v/>
      </c>
      <c r="H82" s="186">
        <f>G82-F82</f>
        <v/>
      </c>
      <c r="I82" s="186">
        <f>AVERAGE(G81:G170)</f>
        <v/>
      </c>
      <c r="J82" s="191">
        <f>H82/E82</f>
        <v/>
      </c>
      <c r="K82" s="186" t="n"/>
      <c r="L82" s="412">
        <f>L83*(1+C82)</f>
        <v/>
      </c>
    </row>
    <row r="83" ht="15.75" customHeight="1">
      <c r="A83" s="188" t="n">
        <v>44251</v>
      </c>
      <c r="B83" s="409" t="n">
        <v>385.230011</v>
      </c>
      <c r="C83" s="186">
        <f>B83/B84-1</f>
        <v/>
      </c>
      <c r="D83" s="410">
        <f>_xlfn.STDEV.P(C83:C172)</f>
        <v/>
      </c>
      <c r="E83" s="410">
        <f>D83*SQRT(250)</f>
        <v/>
      </c>
      <c r="F83" s="411">
        <f>0.09%</f>
        <v/>
      </c>
      <c r="G83" s="186">
        <f>L83/L332-1</f>
        <v/>
      </c>
      <c r="H83" s="186">
        <f>G83-F83</f>
        <v/>
      </c>
      <c r="I83" s="186">
        <f>AVERAGE(G82:G171)</f>
        <v/>
      </c>
      <c r="J83" s="191">
        <f>H83/E83</f>
        <v/>
      </c>
      <c r="K83" s="186" t="n"/>
      <c r="L83" s="412">
        <f>L84*(1+C83)</f>
        <v/>
      </c>
    </row>
    <row r="84" ht="15.75" customHeight="1">
      <c r="A84" s="188" t="n">
        <v>44250</v>
      </c>
      <c r="B84" s="409" t="n">
        <v>388.160004</v>
      </c>
      <c r="C84" s="186">
        <f>B84/B85-1</f>
        <v/>
      </c>
      <c r="D84" s="410">
        <f>_xlfn.STDEV.P(C84:C173)</f>
        <v/>
      </c>
      <c r="E84" s="410">
        <f>D84*SQRT(250)</f>
        <v/>
      </c>
      <c r="F84" s="411">
        <f>0.09%</f>
        <v/>
      </c>
      <c r="G84" s="186">
        <f>L84/L333-1</f>
        <v/>
      </c>
      <c r="H84" s="186">
        <f>G84-F84</f>
        <v/>
      </c>
      <c r="I84" s="186">
        <f>AVERAGE(G83:G172)</f>
        <v/>
      </c>
      <c r="J84" s="191">
        <f>H84/E84</f>
        <v/>
      </c>
      <c r="K84" s="186" t="n"/>
      <c r="L84" s="412">
        <f>L85*(1+C84)</f>
        <v/>
      </c>
    </row>
    <row r="85" ht="15.75" customHeight="1">
      <c r="A85" s="188" t="n">
        <v>44249</v>
      </c>
      <c r="B85" s="409" t="n">
        <v>394.339996</v>
      </c>
      <c r="C85" s="186">
        <f>B85/B86-1</f>
        <v/>
      </c>
      <c r="D85" s="410">
        <f>_xlfn.STDEV.P(C85:C174)</f>
        <v/>
      </c>
      <c r="E85" s="410">
        <f>D85*SQRT(250)</f>
        <v/>
      </c>
      <c r="F85" s="411">
        <f>0.09%</f>
        <v/>
      </c>
      <c r="G85" s="186">
        <f>L85/L334-1</f>
        <v/>
      </c>
      <c r="H85" s="186">
        <f>G85-F85</f>
        <v/>
      </c>
      <c r="I85" s="186">
        <f>AVERAGE(G84:G173)</f>
        <v/>
      </c>
      <c r="J85" s="191">
        <f>H85/E85</f>
        <v/>
      </c>
      <c r="K85" s="186" t="n"/>
      <c r="L85" s="412">
        <f>L86*(1+C85)</f>
        <v/>
      </c>
    </row>
    <row r="86" ht="15.75" customHeight="1">
      <c r="A86" s="188" t="n">
        <v>44246</v>
      </c>
      <c r="B86" s="409" t="n">
        <v>417.26001</v>
      </c>
      <c r="C86" s="186">
        <f>B86/B87-1</f>
        <v/>
      </c>
      <c r="D86" s="410">
        <f>_xlfn.STDEV.P(C86:C175)</f>
        <v/>
      </c>
      <c r="E86" s="410">
        <f>D86*SQRT(250)</f>
        <v/>
      </c>
      <c r="F86" s="411">
        <f>0.09%</f>
        <v/>
      </c>
      <c r="G86" s="186">
        <f>L86/L335-1</f>
        <v/>
      </c>
      <c r="H86" s="186">
        <f>G86-F86</f>
        <v/>
      </c>
      <c r="I86" s="186">
        <f>AVERAGE(G85:G174)</f>
        <v/>
      </c>
      <c r="J86" s="191">
        <f>H86/E86</f>
        <v/>
      </c>
      <c r="K86" s="186" t="n"/>
      <c r="L86" s="412">
        <f>L87*(1+C86)</f>
        <v/>
      </c>
    </row>
    <row r="87" ht="15.75" customHeight="1">
      <c r="A87" s="188" t="n">
        <v>44245</v>
      </c>
      <c r="B87" s="409" t="n">
        <v>417.910004</v>
      </c>
      <c r="C87" s="186">
        <f>B87/B88-1</f>
        <v/>
      </c>
      <c r="D87" s="410">
        <f>_xlfn.STDEV.P(C87:C176)</f>
        <v/>
      </c>
      <c r="E87" s="410">
        <f>D87*SQRT(250)</f>
        <v/>
      </c>
      <c r="F87" s="411">
        <f>0.09%</f>
        <v/>
      </c>
      <c r="G87" s="186">
        <f>L87/L336-1</f>
        <v/>
      </c>
      <c r="H87" s="186">
        <f>G87-F87</f>
        <v/>
      </c>
      <c r="I87" s="186">
        <f>AVERAGE(G86:G175)</f>
        <v/>
      </c>
      <c r="J87" s="191">
        <f>H87/E87</f>
        <v/>
      </c>
      <c r="K87" s="186" t="n"/>
      <c r="L87" s="412">
        <f>L88*(1+C87)</f>
        <v/>
      </c>
    </row>
    <row r="88" ht="15.75" customHeight="1">
      <c r="A88" s="188" t="n">
        <v>44244</v>
      </c>
      <c r="B88" s="409" t="n">
        <v>429.420013</v>
      </c>
      <c r="C88" s="186">
        <f>B88/B89-1</f>
        <v/>
      </c>
      <c r="D88" s="410">
        <f>_xlfn.STDEV.P(C88:C177)</f>
        <v/>
      </c>
      <c r="E88" s="410">
        <f>D88*SQRT(250)</f>
        <v/>
      </c>
      <c r="F88" s="411">
        <f>0.09%</f>
        <v/>
      </c>
      <c r="G88" s="186">
        <f>L88/L337-1</f>
        <v/>
      </c>
      <c r="H88" s="186">
        <f>G88-F88</f>
        <v/>
      </c>
      <c r="I88" s="186">
        <f>AVERAGE(G87:G176)</f>
        <v/>
      </c>
      <c r="J88" s="191">
        <f>H88/E88</f>
        <v/>
      </c>
      <c r="K88" s="186" t="n"/>
      <c r="L88" s="412">
        <f>L89*(1+C88)</f>
        <v/>
      </c>
    </row>
    <row r="89" ht="15.75" customHeight="1">
      <c r="A89" s="188" t="n">
        <v>44243</v>
      </c>
      <c r="B89" s="409" t="n">
        <v>444.51001</v>
      </c>
      <c r="C89" s="186">
        <f>B89/B90-1</f>
        <v/>
      </c>
      <c r="D89" s="410">
        <f>_xlfn.STDEV.P(C89:C178)</f>
        <v/>
      </c>
      <c r="E89" s="410">
        <f>D89*SQRT(250)</f>
        <v/>
      </c>
      <c r="F89" s="411">
        <f>0.09%</f>
        <v/>
      </c>
      <c r="G89" s="186">
        <f>L89/L338-1</f>
        <v/>
      </c>
      <c r="H89" s="186">
        <f>G89-F89</f>
        <v/>
      </c>
      <c r="I89" s="186">
        <f>AVERAGE(G88:G177)</f>
        <v/>
      </c>
      <c r="J89" s="191">
        <f>H89/E89</f>
        <v/>
      </c>
      <c r="K89" s="186" t="n"/>
      <c r="L89" s="412">
        <f>L90*(1+C89)</f>
        <v/>
      </c>
    </row>
    <row r="90" ht="15.75" customHeight="1">
      <c r="A90" s="188" t="n">
        <v>44239</v>
      </c>
      <c r="B90" s="409" t="n">
        <v>433.109985</v>
      </c>
      <c r="C90" s="186">
        <f>B90/B91-1</f>
        <v/>
      </c>
      <c r="D90" s="410">
        <f>_xlfn.STDEV.P(C90:C179)</f>
        <v/>
      </c>
      <c r="E90" s="410">
        <f>D90*SQRT(250)</f>
        <v/>
      </c>
      <c r="F90" s="411">
        <f>0.09%</f>
        <v/>
      </c>
      <c r="G90" s="186">
        <f>L90/L339-1</f>
        <v/>
      </c>
      <c r="H90" s="186">
        <f>G90-F90</f>
        <v/>
      </c>
      <c r="I90" s="186">
        <f>AVERAGE(G89:G178)</f>
        <v/>
      </c>
      <c r="J90" s="191">
        <f>H90/E90</f>
        <v/>
      </c>
      <c r="K90" s="186" t="n"/>
      <c r="L90" s="412">
        <f>L91*(1+C90)</f>
        <v/>
      </c>
    </row>
    <row r="91" ht="15.75" customHeight="1">
      <c r="A91" s="188" t="n">
        <v>44238</v>
      </c>
      <c r="B91" s="409" t="n">
        <v>432.769989</v>
      </c>
      <c r="C91" s="186">
        <f>B91/B92-1</f>
        <v/>
      </c>
      <c r="D91" s="410">
        <f>_xlfn.STDEV.P(C91:C180)</f>
        <v/>
      </c>
      <c r="E91" s="410">
        <f>D91*SQRT(250)</f>
        <v/>
      </c>
      <c r="F91" s="411">
        <f>0.09%</f>
        <v/>
      </c>
      <c r="G91" s="186">
        <f>L91/L340-1</f>
        <v/>
      </c>
      <c r="H91" s="186">
        <f>G91-F91</f>
        <v/>
      </c>
      <c r="I91" s="186">
        <f>AVERAGE(G90:G179)</f>
        <v/>
      </c>
      <c r="J91" s="191">
        <f>H91/E91</f>
        <v/>
      </c>
      <c r="K91" s="186" t="n"/>
      <c r="L91" s="412">
        <f>L92*(1+C91)</f>
        <v/>
      </c>
    </row>
    <row r="92" ht="15.75" customHeight="1">
      <c r="A92" s="188" t="n">
        <v>44237</v>
      </c>
      <c r="B92" s="409" t="n">
        <v>431</v>
      </c>
      <c r="C92" s="186">
        <f>B92/B93-1</f>
        <v/>
      </c>
      <c r="D92" s="410">
        <f>_xlfn.STDEV.P(C92:C181)</f>
        <v/>
      </c>
      <c r="E92" s="410">
        <f>D92*SQRT(250)</f>
        <v/>
      </c>
      <c r="F92" s="411">
        <f>0.09%</f>
        <v/>
      </c>
      <c r="G92" s="186">
        <f>L92/L341-1</f>
        <v/>
      </c>
      <c r="H92" s="186">
        <f>G92-F92</f>
        <v/>
      </c>
      <c r="I92" s="186">
        <f>AVERAGE(G91:G180)</f>
        <v/>
      </c>
      <c r="J92" s="191">
        <f>H92/E92</f>
        <v/>
      </c>
      <c r="K92" s="186" t="n"/>
      <c r="L92" s="412">
        <f>L93*(1+C92)</f>
        <v/>
      </c>
    </row>
    <row r="93" ht="15.75" customHeight="1">
      <c r="A93" s="188" t="n">
        <v>44236</v>
      </c>
      <c r="B93" s="409" t="n">
        <v>430.029999</v>
      </c>
      <c r="C93" s="186">
        <f>B93/B94-1</f>
        <v/>
      </c>
      <c r="D93" s="410">
        <f>_xlfn.STDEV.P(C93:C182)</f>
        <v/>
      </c>
      <c r="E93" s="410">
        <f>D93*SQRT(250)</f>
        <v/>
      </c>
      <c r="F93" s="411">
        <f>0.09%</f>
        <v/>
      </c>
      <c r="G93" s="186">
        <f>L93/L342-1</f>
        <v/>
      </c>
      <c r="H93" s="186">
        <f>G93-F93</f>
        <v/>
      </c>
      <c r="I93" s="186">
        <f>AVERAGE(G92:G181)</f>
        <v/>
      </c>
      <c r="J93" s="191">
        <f>H93/E93</f>
        <v/>
      </c>
      <c r="K93" s="186" t="n"/>
      <c r="L93" s="412">
        <f>L94*(1+C93)</f>
        <v/>
      </c>
    </row>
    <row r="94" ht="15.75" customHeight="1">
      <c r="A94" s="188" t="n">
        <v>44235</v>
      </c>
      <c r="B94" s="409" t="n">
        <v>410.809998</v>
      </c>
      <c r="C94" s="186">
        <f>B94/B95-1</f>
        <v/>
      </c>
      <c r="D94" s="410">
        <f>_xlfn.STDEV.P(C94:C183)</f>
        <v/>
      </c>
      <c r="E94" s="410">
        <f>D94*SQRT(250)</f>
        <v/>
      </c>
      <c r="F94" s="411">
        <f>0.09%</f>
        <v/>
      </c>
      <c r="G94" s="186">
        <f>L94/L343-1</f>
        <v/>
      </c>
      <c r="H94" s="186">
        <f>G94-F94</f>
        <v/>
      </c>
      <c r="I94" s="186">
        <f>AVERAGE(G93:G182)</f>
        <v/>
      </c>
      <c r="J94" s="191">
        <f>H94/E94</f>
        <v/>
      </c>
      <c r="K94" s="186" t="n"/>
      <c r="L94" s="412">
        <f>L95*(1+C94)</f>
        <v/>
      </c>
    </row>
    <row r="95" ht="15.75" customHeight="1">
      <c r="A95" s="188" t="n">
        <v>44232</v>
      </c>
      <c r="B95" s="409" t="n">
        <v>419.589996</v>
      </c>
      <c r="C95" s="186">
        <f>B95/B96-1</f>
        <v/>
      </c>
      <c r="D95" s="410">
        <f>_xlfn.STDEV.P(C95:C184)</f>
        <v/>
      </c>
      <c r="E95" s="410">
        <f>D95*SQRT(250)</f>
        <v/>
      </c>
      <c r="F95" s="411">
        <f>0.09%</f>
        <v/>
      </c>
      <c r="G95" s="186">
        <f>L95/L344-1</f>
        <v/>
      </c>
      <c r="H95" s="186">
        <f>G95-F95</f>
        <v/>
      </c>
      <c r="I95" s="186">
        <f>AVERAGE(G94:G183)</f>
        <v/>
      </c>
      <c r="J95" s="191">
        <f>H95/E95</f>
        <v/>
      </c>
      <c r="K95" s="186" t="n"/>
      <c r="L95" s="412">
        <f>L96*(1+C95)</f>
        <v/>
      </c>
    </row>
    <row r="96" ht="15.75" customHeight="1">
      <c r="A96" s="188" t="n">
        <v>44231</v>
      </c>
      <c r="B96" s="409" t="n">
        <v>389.980011</v>
      </c>
      <c r="C96" s="186">
        <f>B96/B97-1</f>
        <v/>
      </c>
      <c r="D96" s="410">
        <f>_xlfn.STDEV.P(C96:C185)</f>
        <v/>
      </c>
      <c r="E96" s="410">
        <f>D96*SQRT(250)</f>
        <v/>
      </c>
      <c r="F96" s="411">
        <f>0.09%</f>
        <v/>
      </c>
      <c r="G96" s="186">
        <f>L96/L345-1</f>
        <v/>
      </c>
      <c r="H96" s="186">
        <f>G96-F96</f>
        <v/>
      </c>
      <c r="I96" s="186">
        <f>AVERAGE(G95:G184)</f>
        <v/>
      </c>
      <c r="J96" s="191">
        <f>H96/E96</f>
        <v/>
      </c>
      <c r="K96" s="186" t="n"/>
      <c r="L96" s="412">
        <f>L97*(1+C96)</f>
        <v/>
      </c>
    </row>
    <row r="97" ht="15.75" customHeight="1">
      <c r="A97" s="188" t="n">
        <v>44230</v>
      </c>
      <c r="B97" s="409" t="n">
        <v>380.470001</v>
      </c>
      <c r="C97" s="186">
        <f>B97/B98-1</f>
        <v/>
      </c>
      <c r="D97" s="410">
        <f>_xlfn.STDEV.P(C97:C186)</f>
        <v/>
      </c>
      <c r="E97" s="410">
        <f>D97*SQRT(250)</f>
        <v/>
      </c>
      <c r="F97" s="411">
        <f>0.09%</f>
        <v/>
      </c>
      <c r="G97" s="186">
        <f>L97/L346-1</f>
        <v/>
      </c>
      <c r="H97" s="186">
        <f>G97-F97</f>
        <v/>
      </c>
      <c r="I97" s="186">
        <f>AVERAGE(G96:G185)</f>
        <v/>
      </c>
      <c r="J97" s="191">
        <f>H97/E97</f>
        <v/>
      </c>
      <c r="K97" s="186" t="n"/>
      <c r="L97" s="412">
        <f>L98*(1+C97)</f>
        <v/>
      </c>
    </row>
    <row r="98" ht="15.75" customHeight="1">
      <c r="A98" s="188" t="n">
        <v>44229</v>
      </c>
      <c r="B98" s="409" t="n">
        <v>391.839996</v>
      </c>
      <c r="C98" s="186">
        <f>B98/B99-1</f>
        <v/>
      </c>
      <c r="D98" s="410">
        <f>_xlfn.STDEV.P(C98:C187)</f>
        <v/>
      </c>
      <c r="E98" s="410">
        <f>D98*SQRT(250)</f>
        <v/>
      </c>
      <c r="F98" s="411">
        <f>0.09%</f>
        <v/>
      </c>
      <c r="G98" s="186">
        <f>L98/L347-1</f>
        <v/>
      </c>
      <c r="H98" s="186">
        <f>G98-F98</f>
        <v/>
      </c>
      <c r="I98" s="186">
        <f>AVERAGE(G97:G186)</f>
        <v/>
      </c>
      <c r="J98" s="191">
        <f>H98/E98</f>
        <v/>
      </c>
      <c r="K98" s="186" t="n"/>
      <c r="L98" s="412">
        <f>L99*(1+C98)</f>
        <v/>
      </c>
    </row>
    <row r="99" ht="15.75" customHeight="1">
      <c r="A99" s="188" t="n">
        <v>44228</v>
      </c>
      <c r="B99" s="409" t="n">
        <v>381.929993</v>
      </c>
      <c r="C99" s="186">
        <f>B99/B100-1</f>
        <v/>
      </c>
      <c r="D99" s="410">
        <f>_xlfn.STDEV.P(C99:C188)</f>
        <v/>
      </c>
      <c r="E99" s="410">
        <f>D99*SQRT(250)</f>
        <v/>
      </c>
      <c r="F99" s="411">
        <f>0.09%</f>
        <v/>
      </c>
      <c r="G99" s="186">
        <f>L99/L348-1</f>
        <v/>
      </c>
      <c r="H99" s="186">
        <f>G99-F99</f>
        <v/>
      </c>
      <c r="I99" s="186">
        <f>AVERAGE(G98:G187)</f>
        <v/>
      </c>
      <c r="J99" s="191">
        <f>H99/E99</f>
        <v/>
      </c>
      <c r="K99" s="186" t="n"/>
      <c r="L99" s="412">
        <f>L100*(1+C99)</f>
        <v/>
      </c>
    </row>
    <row r="100" ht="15.75" customHeight="1">
      <c r="A100" s="188" t="n">
        <v>44225</v>
      </c>
      <c r="B100" s="409" t="n">
        <v>372.070007</v>
      </c>
      <c r="C100" s="186">
        <f>B100/B101-1</f>
        <v/>
      </c>
      <c r="D100" s="410">
        <f>_xlfn.STDEV.P(C100:C189)</f>
        <v/>
      </c>
      <c r="E100" s="410">
        <f>D100*SQRT(250)</f>
        <v/>
      </c>
      <c r="F100" s="411">
        <f>0.09%</f>
        <v/>
      </c>
      <c r="G100" s="186">
        <f>L100/L349-1</f>
        <v/>
      </c>
      <c r="H100" s="186">
        <f>G100-F100</f>
        <v/>
      </c>
      <c r="I100" s="186">
        <f>AVERAGE(G99:G188)</f>
        <v/>
      </c>
      <c r="J100" s="191">
        <f>H100/E100</f>
        <v/>
      </c>
      <c r="K100" s="186" t="n"/>
      <c r="L100" s="412">
        <f>L101*(1+C100)</f>
        <v/>
      </c>
    </row>
    <row r="101" ht="15.75" customHeight="1">
      <c r="A101" s="188" t="n">
        <v>44224</v>
      </c>
      <c r="B101" s="409" t="n">
        <v>378.589996</v>
      </c>
      <c r="C101" s="186">
        <f>B101/B102-1</f>
        <v/>
      </c>
      <c r="D101" s="410">
        <f>_xlfn.STDEV.P(C101:C190)</f>
        <v/>
      </c>
      <c r="E101" s="410">
        <f>D101*SQRT(250)</f>
        <v/>
      </c>
      <c r="F101" s="411">
        <f>0.09%</f>
        <v/>
      </c>
      <c r="G101" s="186">
        <f>L101/L350-1</f>
        <v/>
      </c>
      <c r="H101" s="186">
        <f>G101-F101</f>
        <v/>
      </c>
      <c r="I101" s="186">
        <f>AVERAGE(G100:G189)</f>
        <v/>
      </c>
      <c r="J101" s="191">
        <f>H101/E101</f>
        <v/>
      </c>
      <c r="K101" s="186" t="n"/>
      <c r="L101" s="412">
        <f>L102*(1+C101)</f>
        <v/>
      </c>
    </row>
    <row r="102" ht="15.75" customHeight="1">
      <c r="A102" s="188" t="n">
        <v>44223</v>
      </c>
      <c r="B102" s="409" t="n">
        <v>370.73999</v>
      </c>
      <c r="C102" s="186">
        <f>B102/B103-1</f>
        <v/>
      </c>
      <c r="D102" s="410">
        <f>_xlfn.STDEV.P(C102:C191)</f>
        <v/>
      </c>
      <c r="E102" s="410">
        <f>D102*SQRT(250)</f>
        <v/>
      </c>
      <c r="F102" s="411">
        <f>0.09%</f>
        <v/>
      </c>
      <c r="G102" s="186">
        <f>L102/L351-1</f>
        <v/>
      </c>
      <c r="H102" s="186">
        <f>G102-F102</f>
        <v/>
      </c>
      <c r="I102" s="186">
        <f>AVERAGE(G101:G190)</f>
        <v/>
      </c>
      <c r="J102" s="191">
        <f>H102/E102</f>
        <v/>
      </c>
      <c r="K102" s="186" t="n"/>
      <c r="L102" s="412">
        <f>L103*(1+C102)</f>
        <v/>
      </c>
    </row>
    <row r="103" ht="15.75" customHeight="1">
      <c r="A103" s="188" t="n">
        <v>44222</v>
      </c>
      <c r="B103" s="409" t="n">
        <v>374.390015</v>
      </c>
      <c r="C103" s="186">
        <f>B103/B104-1</f>
        <v/>
      </c>
      <c r="D103" s="410">
        <f>_xlfn.STDEV.P(C103:C192)</f>
        <v/>
      </c>
      <c r="E103" s="410">
        <f>D103*SQRT(250)</f>
        <v/>
      </c>
      <c r="F103" s="411">
        <f>0.09%</f>
        <v/>
      </c>
      <c r="G103" s="186">
        <f>L103/L352-1</f>
        <v/>
      </c>
      <c r="H103" s="186">
        <f>G103-F103</f>
        <v/>
      </c>
      <c r="I103" s="186">
        <f>AVERAGE(G102:G191)</f>
        <v/>
      </c>
      <c r="J103" s="191">
        <f>H103/E103</f>
        <v/>
      </c>
      <c r="K103" s="186" t="n"/>
      <c r="L103" s="412">
        <f>L104*(1+C103)</f>
        <v/>
      </c>
    </row>
    <row r="104" ht="15.75" customHeight="1">
      <c r="A104" s="188" t="n">
        <v>44221</v>
      </c>
      <c r="B104" s="409" t="n">
        <v>391.829987</v>
      </c>
      <c r="C104" s="186">
        <f>B104/B105-1</f>
        <v/>
      </c>
      <c r="D104" s="410">
        <f>_xlfn.STDEV.P(C104:C193)</f>
        <v/>
      </c>
      <c r="E104" s="410">
        <f>D104*SQRT(250)</f>
        <v/>
      </c>
      <c r="F104" s="411">
        <f>0.09%</f>
        <v/>
      </c>
      <c r="G104" s="186">
        <f>L104/L353-1</f>
        <v/>
      </c>
      <c r="H104" s="186">
        <f>G104-F104</f>
        <v/>
      </c>
      <c r="I104" s="186">
        <f>AVERAGE(G103:G192)</f>
        <v/>
      </c>
      <c r="J104" s="191">
        <f>H104/E104</f>
        <v/>
      </c>
      <c r="K104" s="186" t="n"/>
      <c r="L104" s="412">
        <f>L105*(1+C104)</f>
        <v/>
      </c>
    </row>
    <row r="105" ht="15.75" customHeight="1">
      <c r="A105" s="188" t="n">
        <v>44218</v>
      </c>
      <c r="B105" s="409" t="n">
        <v>383.399994</v>
      </c>
      <c r="C105" s="186">
        <f>B105/B106-1</f>
        <v/>
      </c>
      <c r="D105" s="410">
        <f>_xlfn.STDEV.P(C105:C194)</f>
        <v/>
      </c>
      <c r="E105" s="410">
        <f>D105*SQRT(250)</f>
        <v/>
      </c>
      <c r="F105" s="411">
        <f>0.09%</f>
        <v/>
      </c>
      <c r="G105" s="186">
        <f>L105/L354-1</f>
        <v/>
      </c>
      <c r="H105" s="186">
        <f>G105-F105</f>
        <v/>
      </c>
      <c r="I105" s="186">
        <f>AVERAGE(G104:G193)</f>
        <v/>
      </c>
      <c r="J105" s="191">
        <f>H105/E105</f>
        <v/>
      </c>
      <c r="K105" s="186" t="n"/>
      <c r="L105" s="412">
        <f>L106*(1+C105)</f>
        <v/>
      </c>
    </row>
    <row r="106" ht="15.75" customHeight="1">
      <c r="A106" s="188" t="n">
        <v>44217</v>
      </c>
      <c r="B106" s="409" t="n">
        <v>382.809998</v>
      </c>
      <c r="C106" s="186">
        <f>B106/B107-1</f>
        <v/>
      </c>
      <c r="D106" s="410">
        <f>_xlfn.STDEV.P(C106:C195)</f>
        <v/>
      </c>
      <c r="E106" s="410">
        <f>D106*SQRT(250)</f>
        <v/>
      </c>
      <c r="F106" s="411">
        <f>0.09%</f>
        <v/>
      </c>
      <c r="G106" s="186">
        <f>L106/L355-1</f>
        <v/>
      </c>
      <c r="H106" s="186">
        <f>G106-F106</f>
        <v/>
      </c>
      <c r="I106" s="186">
        <f>AVERAGE(G105:G194)</f>
        <v/>
      </c>
      <c r="J106" s="191">
        <f>H106/E106</f>
        <v/>
      </c>
      <c r="K106" s="186" t="n"/>
      <c r="L106" s="412">
        <f>L107*(1+C106)</f>
        <v/>
      </c>
    </row>
    <row r="107" ht="15.75" customHeight="1">
      <c r="A107" s="188" t="n">
        <v>44216</v>
      </c>
      <c r="B107" s="409" t="n">
        <v>382.799988</v>
      </c>
      <c r="C107" s="186">
        <f>B107/B108-1</f>
        <v/>
      </c>
      <c r="D107" s="410">
        <f>_xlfn.STDEV.P(C107:C196)</f>
        <v/>
      </c>
      <c r="E107" s="410">
        <f>D107*SQRT(250)</f>
        <v/>
      </c>
      <c r="F107" s="411">
        <f>0.09%</f>
        <v/>
      </c>
      <c r="G107" s="186">
        <f>L107/L356-1</f>
        <v/>
      </c>
      <c r="H107" s="186">
        <f>G107-F107</f>
        <v/>
      </c>
      <c r="I107" s="186">
        <f>AVERAGE(G106:G195)</f>
        <v/>
      </c>
      <c r="J107" s="191">
        <f>H107/E107</f>
        <v/>
      </c>
      <c r="K107" s="186" t="n"/>
      <c r="L107" s="412">
        <f>L108*(1+C107)</f>
        <v/>
      </c>
    </row>
    <row r="108" ht="15.75" customHeight="1">
      <c r="A108" s="188" t="n">
        <v>44215</v>
      </c>
      <c r="B108" s="409" t="n">
        <v>393.869995</v>
      </c>
      <c r="C108" s="186">
        <f>B108/B109-1</f>
        <v/>
      </c>
      <c r="D108" s="410">
        <f>_xlfn.STDEV.P(C108:C197)</f>
        <v/>
      </c>
      <c r="E108" s="410">
        <f>D108*SQRT(250)</f>
        <v/>
      </c>
      <c r="F108" s="411">
        <f>0.09%</f>
        <v/>
      </c>
      <c r="G108" s="186">
        <f>L108/L357-1</f>
        <v/>
      </c>
      <c r="H108" s="186">
        <f>G108-F108</f>
        <v/>
      </c>
      <c r="I108" s="186">
        <f>AVERAGE(G107:G196)</f>
        <v/>
      </c>
      <c r="J108" s="191">
        <f>H108/E108</f>
        <v/>
      </c>
      <c r="K108" s="186" t="n"/>
      <c r="L108" s="412">
        <f>L109*(1+C108)</f>
        <v/>
      </c>
    </row>
    <row r="109" ht="15.75" customHeight="1">
      <c r="A109" s="188" t="n">
        <v>44211</v>
      </c>
      <c r="B109" s="409" t="n">
        <v>384.529999</v>
      </c>
      <c r="C109" s="186">
        <f>B109/B110-1</f>
        <v/>
      </c>
      <c r="D109" s="410">
        <f>_xlfn.STDEV.P(C109:C198)</f>
        <v/>
      </c>
      <c r="E109" s="410">
        <f>D109*SQRT(250)</f>
        <v/>
      </c>
      <c r="F109" s="411">
        <f>0.09%</f>
        <v/>
      </c>
      <c r="G109" s="186">
        <f>L109/L358-1</f>
        <v/>
      </c>
      <c r="H109" s="186">
        <f>G109-F109</f>
        <v/>
      </c>
      <c r="I109" s="186">
        <f>AVERAGE(G108:G197)</f>
        <v/>
      </c>
      <c r="J109" s="191">
        <f>H109/E109</f>
        <v/>
      </c>
      <c r="K109" s="186" t="n"/>
      <c r="L109" s="412">
        <f>L110*(1+C109)</f>
        <v/>
      </c>
    </row>
    <row r="110" ht="15.75" customHeight="1">
      <c r="A110" s="188" t="n">
        <v>44210</v>
      </c>
      <c r="B110" s="409" t="n">
        <v>383.23999</v>
      </c>
      <c r="C110" s="186">
        <f>B110/B111-1</f>
        <v/>
      </c>
      <c r="D110" s="410">
        <f>_xlfn.STDEV.P(C110:C199)</f>
        <v/>
      </c>
      <c r="E110" s="410">
        <f>D110*SQRT(250)</f>
        <v/>
      </c>
      <c r="F110" s="411">
        <f>0.09%</f>
        <v/>
      </c>
      <c r="G110" s="186">
        <f>L110/L359-1</f>
        <v/>
      </c>
      <c r="H110" s="186">
        <f>G110-F110</f>
        <v/>
      </c>
      <c r="I110" s="186">
        <f>AVERAGE(G109:G198)</f>
        <v/>
      </c>
      <c r="J110" s="191">
        <f>H110/E110</f>
        <v/>
      </c>
      <c r="K110" s="186" t="n"/>
      <c r="L110" s="412">
        <f>L111*(1+C110)</f>
        <v/>
      </c>
    </row>
    <row r="111" ht="15.75" customHeight="1">
      <c r="A111" s="188" t="n">
        <v>44209</v>
      </c>
      <c r="B111" s="409" t="n">
        <v>364.630005</v>
      </c>
      <c r="C111" s="186">
        <f>B111/B112-1</f>
        <v/>
      </c>
      <c r="D111" s="410">
        <f>_xlfn.STDEV.P(C111:C200)</f>
        <v/>
      </c>
      <c r="E111" s="410">
        <f>D111*SQRT(250)</f>
        <v/>
      </c>
      <c r="F111" s="411">
        <f>0.09%</f>
        <v/>
      </c>
      <c r="G111" s="186">
        <f>L111/L360-1</f>
        <v/>
      </c>
      <c r="H111" s="186">
        <f>G111-F111</f>
        <v/>
      </c>
      <c r="I111" s="186">
        <f>AVERAGE(G110:G199)</f>
        <v/>
      </c>
      <c r="J111" s="191">
        <f>H111/E111</f>
        <v/>
      </c>
      <c r="K111" s="186" t="n"/>
      <c r="L111" s="412">
        <f>L112*(1+C111)</f>
        <v/>
      </c>
    </row>
    <row r="112" ht="15.75" customHeight="1">
      <c r="A112" s="188" t="n">
        <v>44208</v>
      </c>
      <c r="B112" s="409" t="n">
        <v>356.809998</v>
      </c>
      <c r="C112" s="186">
        <f>B112/B113-1</f>
        <v/>
      </c>
      <c r="D112" s="410">
        <f>_xlfn.STDEV.P(C112:C201)</f>
        <v/>
      </c>
      <c r="E112" s="410">
        <f>D112*SQRT(250)</f>
        <v/>
      </c>
      <c r="F112" s="411">
        <f>0.09%</f>
        <v/>
      </c>
      <c r="G112" s="186">
        <f>L112/L361-1</f>
        <v/>
      </c>
      <c r="H112" s="186">
        <f>G112-F112</f>
        <v/>
      </c>
      <c r="I112" s="186">
        <f>AVERAGE(G111:G200)</f>
        <v/>
      </c>
      <c r="J112" s="191">
        <f>H112/E112</f>
        <v/>
      </c>
      <c r="K112" s="186" t="n"/>
      <c r="L112" s="412">
        <f>L113*(1+C112)</f>
        <v/>
      </c>
    </row>
    <row r="113" ht="15.75" customHeight="1">
      <c r="A113" s="188" t="n">
        <v>44207</v>
      </c>
      <c r="B113" s="409" t="n">
        <v>337.709991</v>
      </c>
      <c r="C113" s="186">
        <f>B113/B114-1</f>
        <v/>
      </c>
      <c r="D113" s="410">
        <f>_xlfn.STDEV.P(C113:C202)</f>
        <v/>
      </c>
      <c r="E113" s="410">
        <f>D113*SQRT(250)</f>
        <v/>
      </c>
      <c r="F113" s="411">
        <f>0.09%</f>
        <v/>
      </c>
      <c r="G113" s="186">
        <f>L113/L362-1</f>
        <v/>
      </c>
      <c r="H113" s="186">
        <f>G113-F113</f>
        <v/>
      </c>
      <c r="I113" s="186">
        <f>AVERAGE(G112:G201)</f>
        <v/>
      </c>
      <c r="J113" s="191">
        <f>H113/E113</f>
        <v/>
      </c>
      <c r="K113" s="186" t="n"/>
      <c r="L113" s="412">
        <f>L114*(1+C113)</f>
        <v/>
      </c>
    </row>
    <row r="114" ht="15.75" customHeight="1">
      <c r="A114" s="188" t="n">
        <v>44204</v>
      </c>
      <c r="B114" s="409" t="n">
        <v>349.609985</v>
      </c>
      <c r="C114" s="186">
        <f>B114/B115-1</f>
        <v/>
      </c>
      <c r="D114" s="410">
        <f>_xlfn.STDEV.P(C114:C203)</f>
        <v/>
      </c>
      <c r="E114" s="410">
        <f>D114*SQRT(250)</f>
        <v/>
      </c>
      <c r="F114" s="411">
        <f>0.09%</f>
        <v/>
      </c>
      <c r="G114" s="186">
        <f>L114/L363-1</f>
        <v/>
      </c>
      <c r="H114" s="186">
        <f>G114-F114</f>
        <v/>
      </c>
      <c r="I114" s="186">
        <f>AVERAGE(G113:G202)</f>
        <v/>
      </c>
      <c r="J114" s="191">
        <f>H114/E114</f>
        <v/>
      </c>
      <c r="K114" s="186" t="n"/>
      <c r="L114" s="412">
        <f>L115*(1+C114)</f>
        <v/>
      </c>
    </row>
    <row r="115" ht="15.75" customHeight="1">
      <c r="A115" s="188" t="n">
        <v>44203</v>
      </c>
      <c r="B115" s="409" t="n">
        <v>342.5</v>
      </c>
      <c r="C115" s="186">
        <f>B115/B116-1</f>
        <v/>
      </c>
      <c r="D115" s="410">
        <f>_xlfn.STDEV.P(C115:C204)</f>
        <v/>
      </c>
      <c r="E115" s="410">
        <f>D115*SQRT(250)</f>
        <v/>
      </c>
      <c r="F115" s="411">
        <f>0.09%</f>
        <v/>
      </c>
      <c r="G115" s="186">
        <f>L115/L364-1</f>
        <v/>
      </c>
      <c r="H115" s="186">
        <f>G115-F115</f>
        <v/>
      </c>
      <c r="I115" s="186">
        <f>AVERAGE(G114:G203)</f>
        <v/>
      </c>
      <c r="J115" s="191">
        <f>H115/E115</f>
        <v/>
      </c>
      <c r="K115" s="186" t="n"/>
      <c r="L115" s="412">
        <f>L116*(1+C115)</f>
        <v/>
      </c>
    </row>
    <row r="116" ht="15.75" customHeight="1">
      <c r="A116" s="188" t="n">
        <v>44202</v>
      </c>
      <c r="B116" s="409" t="n">
        <v>344.410004</v>
      </c>
      <c r="C116" s="186">
        <f>B116/B117-1</f>
        <v/>
      </c>
      <c r="D116" s="410">
        <f>_xlfn.STDEV.P(C116:C205)</f>
        <v/>
      </c>
      <c r="E116" s="410">
        <f>D116*SQRT(250)</f>
        <v/>
      </c>
      <c r="F116" s="411">
        <f>0.09%</f>
        <v/>
      </c>
      <c r="G116" s="186">
        <f>L116/L365-1</f>
        <v/>
      </c>
      <c r="H116" s="186">
        <f>G116-F116</f>
        <v/>
      </c>
      <c r="I116" s="186">
        <f>AVERAGE(G115:G204)</f>
        <v/>
      </c>
      <c r="J116" s="191">
        <f>H116/E116</f>
        <v/>
      </c>
      <c r="K116" s="186" t="n"/>
      <c r="L116" s="412">
        <f>L117*(1+C116)</f>
        <v/>
      </c>
    </row>
    <row r="117" ht="15.75" customHeight="1">
      <c r="A117" s="188" t="n">
        <v>44201</v>
      </c>
      <c r="B117" s="409" t="n">
        <v>360.829987</v>
      </c>
      <c r="C117" s="186">
        <f>B117/B118-1</f>
        <v/>
      </c>
      <c r="D117" s="410">
        <f>_xlfn.STDEV.P(C117:C206)</f>
        <v/>
      </c>
      <c r="E117" s="410">
        <f>D117*SQRT(250)</f>
        <v/>
      </c>
      <c r="F117" s="411">
        <f>0.09%</f>
        <v/>
      </c>
      <c r="G117" s="186">
        <f>L117/L366-1</f>
        <v/>
      </c>
      <c r="H117" s="186">
        <f>G117-F117</f>
        <v/>
      </c>
      <c r="I117" s="186">
        <f>AVERAGE(G116:G205)</f>
        <v/>
      </c>
      <c r="J117" s="191">
        <f>H117/E117</f>
        <v/>
      </c>
      <c r="K117" s="186" t="n"/>
      <c r="L117" s="412">
        <f>L118*(1+C117)</f>
        <v/>
      </c>
    </row>
    <row r="118" ht="15.75" customHeight="1">
      <c r="A118" s="188" t="n">
        <v>44200</v>
      </c>
      <c r="B118" s="409" t="n">
        <v>359.980011</v>
      </c>
      <c r="C118" s="186">
        <f>B118/B119-1</f>
        <v/>
      </c>
      <c r="D118" s="410">
        <f>_xlfn.STDEV.P(C118:C207)</f>
        <v/>
      </c>
      <c r="E118" s="410">
        <f>D118*SQRT(250)</f>
        <v/>
      </c>
      <c r="F118" s="411">
        <f>0.09%</f>
        <v/>
      </c>
      <c r="G118" s="186">
        <f>L118/L367-1</f>
        <v/>
      </c>
      <c r="H118" s="186">
        <f>G118-F118</f>
        <v/>
      </c>
      <c r="I118" s="186">
        <f>AVERAGE(G117:G206)</f>
        <v/>
      </c>
      <c r="J118" s="191">
        <f>H118/E118</f>
        <v/>
      </c>
      <c r="K118" s="186" t="n"/>
      <c r="L118" s="412">
        <f>L119*(1+C118)</f>
        <v/>
      </c>
    </row>
    <row r="119" ht="15.75" customHeight="1">
      <c r="A119" s="188" t="n">
        <v>44196</v>
      </c>
      <c r="B119" s="409" t="n">
        <v>337.320007</v>
      </c>
      <c r="C119" s="186">
        <f>B119/B120-1</f>
        <v/>
      </c>
      <c r="D119" s="410">
        <f>_xlfn.STDEV.P(C119:C208)</f>
        <v/>
      </c>
      <c r="E119" s="410">
        <f>D119*SQRT(250)</f>
        <v/>
      </c>
      <c r="F119" s="411">
        <f>0.09%</f>
        <v/>
      </c>
      <c r="G119" s="186">
        <f>L119/L368-1</f>
        <v/>
      </c>
      <c r="H119" s="186">
        <f>G119-F119</f>
        <v/>
      </c>
      <c r="I119" s="186">
        <f>AVERAGE(G118:G207)</f>
        <v/>
      </c>
      <c r="J119" s="191">
        <f>H119/E119</f>
        <v/>
      </c>
      <c r="K119" s="186" t="n"/>
      <c r="L119" s="412">
        <f>L120*(1+C119)</f>
        <v/>
      </c>
    </row>
    <row r="120" ht="15.75" customHeight="1">
      <c r="A120" s="188" t="n">
        <v>44195</v>
      </c>
      <c r="B120" s="409" t="n">
        <v>353.399994</v>
      </c>
      <c r="C120" s="186">
        <f>B120/B121-1</f>
        <v/>
      </c>
      <c r="D120" s="410">
        <f>_xlfn.STDEV.P(C120:C209)</f>
        <v/>
      </c>
      <c r="E120" s="410">
        <f>D120*SQRT(250)</f>
        <v/>
      </c>
      <c r="F120" s="411">
        <f>0.09%</f>
        <v/>
      </c>
      <c r="G120" s="186">
        <f>L120/L369-1</f>
        <v/>
      </c>
      <c r="H120" s="186">
        <f>G120-F120</f>
        <v/>
      </c>
      <c r="I120" s="186">
        <f>AVERAGE(G119:G208)</f>
        <v/>
      </c>
      <c r="J120" s="191">
        <f>H120/E120</f>
        <v/>
      </c>
      <c r="K120" s="186" t="n"/>
      <c r="L120" s="412">
        <f>L121*(1+C120)</f>
        <v/>
      </c>
    </row>
    <row r="121" ht="15.75" customHeight="1">
      <c r="A121" s="188" t="n">
        <v>44194</v>
      </c>
      <c r="B121" s="409" t="n">
        <v>353.75</v>
      </c>
      <c r="C121" s="186">
        <f>B121/B122-1</f>
        <v/>
      </c>
      <c r="D121" s="410">
        <f>_xlfn.STDEV.P(C121:C210)</f>
        <v/>
      </c>
      <c r="E121" s="410">
        <f>D121*SQRT(250)</f>
        <v/>
      </c>
      <c r="F121" s="411">
        <f>0.09%</f>
        <v/>
      </c>
      <c r="G121" s="186">
        <f>L121/L370-1</f>
        <v/>
      </c>
      <c r="H121" s="186">
        <f>G121-F121</f>
        <v/>
      </c>
      <c r="I121" s="186">
        <f>AVERAGE(G120:G209)</f>
        <v/>
      </c>
      <c r="J121" s="191">
        <f>H121/E121</f>
        <v/>
      </c>
      <c r="K121" s="186" t="n"/>
      <c r="L121" s="412">
        <f>L122*(1+C121)</f>
        <v/>
      </c>
    </row>
    <row r="122" ht="15.75" customHeight="1">
      <c r="A122" s="188" t="n">
        <v>44193</v>
      </c>
      <c r="B122" s="409" t="n">
        <v>351.390015</v>
      </c>
      <c r="C122" s="186">
        <f>B122/B123-1</f>
        <v/>
      </c>
      <c r="D122" s="410">
        <f>_xlfn.STDEV.P(C122:C211)</f>
        <v/>
      </c>
      <c r="E122" s="410">
        <f>D122*SQRT(250)</f>
        <v/>
      </c>
      <c r="F122" s="411">
        <f>0.09%</f>
        <v/>
      </c>
      <c r="G122" s="186">
        <f>L122/L371-1</f>
        <v/>
      </c>
      <c r="H122" s="186">
        <f>G122-F122</f>
        <v/>
      </c>
      <c r="I122" s="186">
        <f>AVERAGE(G121:G210)</f>
        <v/>
      </c>
      <c r="J122" s="191">
        <f>H122/E122</f>
        <v/>
      </c>
      <c r="K122" s="186" t="n"/>
      <c r="L122" s="412">
        <f>L123*(1+C122)</f>
        <v/>
      </c>
    </row>
    <row r="123" ht="15.75" customHeight="1">
      <c r="A123" s="188" t="n">
        <v>44189</v>
      </c>
      <c r="B123" s="409" t="n">
        <v>375.170013</v>
      </c>
      <c r="C123" s="186">
        <f>B123/B124-1</f>
        <v/>
      </c>
      <c r="D123" s="410">
        <f>_xlfn.STDEV.P(C123:C212)</f>
        <v/>
      </c>
      <c r="E123" s="410">
        <f>D123*SQRT(250)</f>
        <v/>
      </c>
      <c r="F123" s="411" t="n"/>
      <c r="G123" s="186" t="n"/>
      <c r="H123" s="186" t="n"/>
      <c r="I123" s="191" t="n"/>
      <c r="J123" s="191" t="n"/>
      <c r="K123" s="186" t="n"/>
      <c r="L123" s="412">
        <f>L124*(1+C123)</f>
        <v/>
      </c>
    </row>
    <row r="124" ht="15.75" customHeight="1">
      <c r="A124" s="188" t="n">
        <v>44188</v>
      </c>
      <c r="B124" s="409" t="n">
        <v>383.880005</v>
      </c>
      <c r="C124" s="186">
        <f>B124/B125-1</f>
        <v/>
      </c>
      <c r="D124" s="410">
        <f>_xlfn.STDEV.P(C124:C213)</f>
        <v/>
      </c>
      <c r="E124" s="410">
        <f>D124*SQRT(250)</f>
        <v/>
      </c>
      <c r="F124" s="411" t="n"/>
      <c r="G124" s="186" t="n"/>
      <c r="H124" s="186" t="n"/>
      <c r="I124" s="191" t="n"/>
      <c r="J124" s="191" t="n"/>
      <c r="K124" s="186" t="n"/>
      <c r="L124" s="412">
        <f>L125*(1+C124)</f>
        <v/>
      </c>
    </row>
    <row r="125" ht="15.75" customHeight="1">
      <c r="A125" s="188" t="n">
        <v>44187</v>
      </c>
      <c r="B125" s="409" t="n">
        <v>409</v>
      </c>
      <c r="C125" s="186">
        <f>B125/B126-1</f>
        <v/>
      </c>
      <c r="D125" s="410">
        <f>_xlfn.STDEV.P(C125:C214)</f>
        <v/>
      </c>
      <c r="E125" s="410">
        <f>D125*SQRT(250)</f>
        <v/>
      </c>
      <c r="F125" s="411" t="n"/>
      <c r="G125" s="186" t="n"/>
      <c r="H125" s="186" t="n"/>
      <c r="I125" s="191" t="n"/>
      <c r="J125" s="191" t="n"/>
      <c r="K125" s="186" t="n"/>
      <c r="L125" s="412">
        <f>L126*(1+C125)</f>
        <v/>
      </c>
    </row>
    <row r="126" ht="15.75" customHeight="1">
      <c r="A126" s="188" t="n">
        <v>44186</v>
      </c>
      <c r="B126" s="409" t="n">
        <v>408.970001</v>
      </c>
      <c r="C126" s="186">
        <f>B126/B127-1</f>
        <v/>
      </c>
      <c r="D126" s="410">
        <f>_xlfn.STDEV.P(C126:C215)</f>
        <v/>
      </c>
      <c r="E126" s="410">
        <f>D126*SQRT(250)</f>
        <v/>
      </c>
      <c r="F126" s="411" t="n"/>
      <c r="G126" s="186" t="n"/>
      <c r="H126" s="186" t="n"/>
      <c r="I126" s="191" t="n"/>
      <c r="J126" s="191" t="n"/>
      <c r="K126" s="186" t="n"/>
      <c r="L126" s="412">
        <f>L127*(1+C126)</f>
        <v/>
      </c>
    </row>
    <row r="127" ht="15.75" customHeight="1">
      <c r="A127" s="188" t="n">
        <v>44183</v>
      </c>
      <c r="B127" s="409" t="n">
        <v>406.01001</v>
      </c>
      <c r="C127" s="186">
        <f>B127/B128-1</f>
        <v/>
      </c>
      <c r="D127" s="410">
        <f>_xlfn.STDEV.P(C127:C216)</f>
        <v/>
      </c>
      <c r="E127" s="410">
        <f>D127*SQRT(250)</f>
        <v/>
      </c>
      <c r="F127" s="411" t="n"/>
      <c r="G127" s="186" t="n"/>
      <c r="H127" s="186" t="n"/>
      <c r="I127" s="191" t="n"/>
      <c r="J127" s="191" t="n"/>
      <c r="K127" s="186" t="n"/>
      <c r="L127" s="412">
        <f>L128*(1+C127)</f>
        <v/>
      </c>
    </row>
    <row r="128" ht="15.75" customHeight="1">
      <c r="A128" s="188" t="n">
        <v>44182</v>
      </c>
      <c r="B128" s="409" t="n">
        <v>401.619995</v>
      </c>
      <c r="C128" s="186">
        <f>B128/B129-1</f>
        <v/>
      </c>
      <c r="D128" s="410">
        <f>_xlfn.STDEV.P(C128:C217)</f>
        <v/>
      </c>
      <c r="E128" s="410">
        <f>D128*SQRT(250)</f>
        <v/>
      </c>
      <c r="F128" s="411" t="n"/>
      <c r="G128" s="186" t="n"/>
      <c r="H128" s="186" t="n"/>
      <c r="I128" s="191" t="n"/>
      <c r="J128" s="191" t="n"/>
      <c r="K128" s="186" t="n"/>
      <c r="L128" s="412">
        <f>L129*(1+C128)</f>
        <v/>
      </c>
    </row>
    <row r="129" ht="15.75" customHeight="1">
      <c r="A129" s="188" t="n">
        <v>44181</v>
      </c>
      <c r="B129" s="409" t="n">
        <v>404</v>
      </c>
      <c r="C129" s="186">
        <f>B129/B130-1</f>
        <v/>
      </c>
      <c r="D129" s="410">
        <f>_xlfn.STDEV.P(C129:C218)</f>
        <v/>
      </c>
      <c r="E129" s="410">
        <f>D129*SQRT(250)</f>
        <v/>
      </c>
      <c r="F129" s="411" t="n"/>
      <c r="G129" s="186" t="n"/>
      <c r="H129" s="186" t="n"/>
      <c r="I129" s="191" t="n"/>
      <c r="J129" s="191" t="n"/>
      <c r="K129" s="186" t="n"/>
      <c r="L129" s="412">
        <f>L130*(1+C129)</f>
        <v/>
      </c>
    </row>
    <row r="130" ht="15.75" customHeight="1">
      <c r="A130" s="188" t="n">
        <v>44180</v>
      </c>
      <c r="B130" s="409" t="n">
        <v>399.429993</v>
      </c>
      <c r="C130" s="186">
        <f>B130/B131-1</f>
        <v/>
      </c>
      <c r="D130" s="410">
        <f>_xlfn.STDEV.P(C130:C219)</f>
        <v/>
      </c>
      <c r="E130" s="410">
        <f>D130*SQRT(250)</f>
        <v/>
      </c>
      <c r="F130" s="411" t="n"/>
      <c r="G130" s="186" t="n"/>
      <c r="H130" s="186" t="n"/>
      <c r="I130" s="191" t="n"/>
      <c r="J130" s="191" t="n"/>
      <c r="K130" s="186" t="n"/>
      <c r="L130" s="412">
        <f>L131*(1+C130)</f>
        <v/>
      </c>
    </row>
    <row r="131" ht="15.75" customHeight="1">
      <c r="A131" s="188" t="n">
        <v>44179</v>
      </c>
      <c r="B131" s="409" t="n">
        <v>395.98999</v>
      </c>
      <c r="C131" s="186">
        <f>B131/B132-1</f>
        <v/>
      </c>
      <c r="D131" s="410">
        <f>_xlfn.STDEV.P(C131:C220)</f>
        <v/>
      </c>
      <c r="E131" s="410">
        <f>D131*SQRT(250)</f>
        <v/>
      </c>
      <c r="F131" s="411" t="n"/>
      <c r="G131" s="186" t="n"/>
      <c r="H131" s="186" t="n"/>
      <c r="I131" s="191" t="n"/>
      <c r="J131" s="191" t="n"/>
      <c r="K131" s="186" t="n"/>
      <c r="L131" s="412">
        <f>L132*(1+C131)</f>
        <v/>
      </c>
    </row>
    <row r="132" ht="15.75" customHeight="1">
      <c r="A132" s="188" t="n">
        <v>44176</v>
      </c>
      <c r="B132" s="409" t="n">
        <v>397.01001</v>
      </c>
      <c r="C132" s="186">
        <f>B132/B133-1</f>
        <v/>
      </c>
      <c r="D132" s="410">
        <f>_xlfn.STDEV.P(C132:C221)</f>
        <v/>
      </c>
      <c r="E132" s="410">
        <f>D132*SQRT(250)</f>
        <v/>
      </c>
      <c r="F132" s="411" t="n"/>
      <c r="G132" s="186" t="n"/>
      <c r="H132" s="186" t="n"/>
      <c r="I132" s="191" t="n"/>
      <c r="J132" s="191" t="n"/>
      <c r="K132" s="186" t="n"/>
      <c r="L132" s="412">
        <f>L133*(1+C132)</f>
        <v/>
      </c>
    </row>
    <row r="133" ht="15.75" customHeight="1">
      <c r="A133" s="188" t="n">
        <v>44175</v>
      </c>
      <c r="B133" s="409" t="n">
        <v>397.959991</v>
      </c>
      <c r="C133" s="186">
        <f>B133/B134-1</f>
        <v/>
      </c>
      <c r="D133" s="410">
        <f>_xlfn.STDEV.P(C133:C222)</f>
        <v/>
      </c>
      <c r="E133" s="410">
        <f>D133*SQRT(250)</f>
        <v/>
      </c>
      <c r="F133" s="411" t="n"/>
      <c r="G133" s="186" t="n"/>
      <c r="H133" s="186" t="n"/>
      <c r="I133" s="191" t="n"/>
      <c r="J133" s="191" t="n"/>
      <c r="K133" s="186" t="n"/>
      <c r="L133" s="412">
        <f>L134*(1+C133)</f>
        <v/>
      </c>
    </row>
    <row r="134" ht="15.75" customHeight="1">
      <c r="A134" s="188" t="n">
        <v>44174</v>
      </c>
      <c r="B134" s="409" t="n">
        <v>385.359985</v>
      </c>
      <c r="C134" s="186">
        <f>B134/B135-1</f>
        <v/>
      </c>
      <c r="D134" s="410">
        <f>_xlfn.STDEV.P(C134:C223)</f>
        <v/>
      </c>
      <c r="E134" s="410">
        <f>D134*SQRT(250)</f>
        <v/>
      </c>
      <c r="F134" s="411" t="n"/>
      <c r="G134" s="186" t="n"/>
      <c r="H134" s="186" t="n"/>
      <c r="I134" s="191" t="n"/>
      <c r="J134" s="191" t="n"/>
      <c r="K134" s="186" t="n"/>
      <c r="L134" s="412">
        <f>L135*(1+C134)</f>
        <v/>
      </c>
    </row>
    <row r="135" ht="15.75" customHeight="1">
      <c r="A135" s="188" t="n">
        <v>44173</v>
      </c>
      <c r="B135" s="409" t="n">
        <v>412</v>
      </c>
      <c r="C135" s="186">
        <f>B135/B136-1</f>
        <v/>
      </c>
      <c r="D135" s="410">
        <f>_xlfn.STDEV.P(C135:C224)</f>
        <v/>
      </c>
      <c r="E135" s="410">
        <f>D135*SQRT(250)</f>
        <v/>
      </c>
      <c r="F135" s="411" t="n"/>
      <c r="G135" s="186" t="n"/>
      <c r="H135" s="186" t="n"/>
      <c r="I135" s="191" t="n"/>
      <c r="J135" s="191" t="n"/>
      <c r="K135" s="186" t="n"/>
      <c r="L135" s="412">
        <f>L136*(1+C135)</f>
        <v/>
      </c>
    </row>
    <row r="136" ht="15.75" customHeight="1">
      <c r="A136" s="188" t="n">
        <v>44172</v>
      </c>
      <c r="B136" s="409" t="n">
        <v>407.850006</v>
      </c>
      <c r="C136" s="186">
        <f>B136/B137-1</f>
        <v/>
      </c>
      <c r="D136" s="410">
        <f>_xlfn.STDEV.P(C136:C225)</f>
        <v/>
      </c>
      <c r="E136" s="410">
        <f>D136*SQRT(250)</f>
        <v/>
      </c>
      <c r="F136" s="411" t="n"/>
      <c r="G136" s="186" t="n"/>
      <c r="H136" s="186" t="n"/>
      <c r="I136" s="191" t="n"/>
      <c r="J136" s="191" t="n"/>
      <c r="K136" s="186" t="n"/>
      <c r="L136" s="412">
        <f>L137*(1+C136)</f>
        <v/>
      </c>
    </row>
    <row r="137" ht="15.75" customHeight="1">
      <c r="A137" s="188" t="n">
        <v>44169</v>
      </c>
      <c r="B137" s="409" t="n">
        <v>410.01001</v>
      </c>
      <c r="C137" s="186">
        <f>B137/B138-1</f>
        <v/>
      </c>
      <c r="D137" s="410">
        <f>_xlfn.STDEV.P(C137:C226)</f>
        <v/>
      </c>
      <c r="E137" s="410">
        <f>D137*SQRT(250)</f>
        <v/>
      </c>
      <c r="F137" s="411" t="n"/>
      <c r="G137" s="186" t="n"/>
      <c r="H137" s="186" t="n"/>
      <c r="I137" s="191" t="n"/>
      <c r="J137" s="191" t="n"/>
      <c r="K137" s="186" t="n"/>
      <c r="L137" s="412">
        <f>L138*(1+C137)</f>
        <v/>
      </c>
    </row>
    <row r="138" ht="15.75" customHeight="1">
      <c r="A138" s="188" t="n">
        <v>44168</v>
      </c>
      <c r="B138" s="409" t="n">
        <v>413.540009</v>
      </c>
      <c r="C138" s="186">
        <f>B138/B139-1</f>
        <v/>
      </c>
      <c r="D138" s="410">
        <f>_xlfn.STDEV.P(C138:C227)</f>
        <v/>
      </c>
      <c r="E138" s="410">
        <f>D138*SQRT(250)</f>
        <v/>
      </c>
      <c r="F138" s="411" t="n"/>
      <c r="G138" s="186" t="n"/>
      <c r="H138" s="186" t="n"/>
      <c r="I138" s="191" t="n"/>
      <c r="J138" s="191" t="n"/>
      <c r="K138" s="186" t="n"/>
      <c r="L138" s="412">
        <f>L139*(1+C138)</f>
        <v/>
      </c>
    </row>
    <row r="139" ht="15.75" customHeight="1">
      <c r="A139" s="188" t="n">
        <v>44167</v>
      </c>
      <c r="B139" s="409" t="n">
        <v>412.859985</v>
      </c>
      <c r="C139" s="186">
        <f>B139/B140-1</f>
        <v/>
      </c>
      <c r="D139" s="410">
        <f>_xlfn.STDEV.P(C139:C228)</f>
        <v/>
      </c>
      <c r="E139" s="410">
        <f>D139*SQRT(250)</f>
        <v/>
      </c>
      <c r="F139" s="411" t="n"/>
      <c r="G139" s="186" t="n"/>
      <c r="H139" s="186" t="n"/>
      <c r="I139" s="191" t="n"/>
      <c r="J139" s="191" t="n"/>
      <c r="K139" s="186" t="n"/>
      <c r="L139" s="412">
        <f>L140*(1+C139)</f>
        <v/>
      </c>
    </row>
    <row r="140" ht="15.75" customHeight="1">
      <c r="A140" s="188" t="n">
        <v>44166</v>
      </c>
      <c r="B140" s="409" t="n">
        <v>406.309998</v>
      </c>
      <c r="C140" s="186">
        <f>B140/B141-1</f>
        <v/>
      </c>
      <c r="D140" s="410">
        <f>_xlfn.STDEV.P(C140:C229)</f>
        <v/>
      </c>
      <c r="E140" s="410">
        <f>D140*SQRT(250)</f>
        <v/>
      </c>
      <c r="F140" s="411" t="n"/>
      <c r="G140" s="186" t="n"/>
      <c r="H140" s="186" t="n"/>
      <c r="I140" s="191" t="n"/>
      <c r="J140" s="191" t="n"/>
      <c r="K140" s="186" t="n"/>
      <c r="L140" s="412">
        <f>L141*(1+C140)</f>
        <v/>
      </c>
    </row>
    <row r="141" ht="15.75" customHeight="1">
      <c r="A141" s="188" t="n">
        <v>44165</v>
      </c>
      <c r="B141" s="409" t="n">
        <v>478.359985</v>
      </c>
      <c r="C141" s="186">
        <f>B141/B142-1</f>
        <v/>
      </c>
      <c r="D141" s="410">
        <f>_xlfn.STDEV.P(C141:C230)</f>
        <v/>
      </c>
      <c r="E141" s="410">
        <f>D141*SQRT(250)</f>
        <v/>
      </c>
      <c r="F141" s="411" t="n"/>
      <c r="G141" s="186" t="n"/>
      <c r="H141" s="186" t="n"/>
      <c r="I141" s="191" t="n"/>
      <c r="J141" s="191" t="n"/>
      <c r="K141" s="186" t="n"/>
      <c r="L141" s="412">
        <f>L142*(1+C141)</f>
        <v/>
      </c>
    </row>
    <row r="142" ht="15.75" customHeight="1">
      <c r="A142" s="188" t="n">
        <v>44162</v>
      </c>
      <c r="B142" s="409" t="n">
        <v>471.609985</v>
      </c>
      <c r="C142" s="186">
        <f>B142/B143-1</f>
        <v/>
      </c>
      <c r="D142" s="410">
        <f>_xlfn.STDEV.P(C142:C231)</f>
        <v/>
      </c>
      <c r="E142" s="410">
        <f>D142*SQRT(250)</f>
        <v/>
      </c>
      <c r="F142" s="411" t="n"/>
      <c r="G142" s="186" t="n"/>
      <c r="H142" s="186" t="n"/>
      <c r="I142" s="191" t="n"/>
      <c r="J142" s="191" t="n"/>
      <c r="K142" s="186" t="n"/>
      <c r="L142" s="412">
        <f>L143*(1+C142)</f>
        <v/>
      </c>
    </row>
    <row r="143" ht="15.75" customHeight="1">
      <c r="A143" s="188" t="n">
        <v>44160</v>
      </c>
      <c r="B143" s="409" t="n">
        <v>443.720001</v>
      </c>
      <c r="C143" s="186">
        <f>B143/B144-1</f>
        <v/>
      </c>
      <c r="D143" s="410">
        <f>_xlfn.STDEV.P(C143:C232)</f>
        <v/>
      </c>
      <c r="E143" s="410">
        <f>D143*SQRT(250)</f>
        <v/>
      </c>
      <c r="F143" s="411" t="n"/>
      <c r="G143" s="186" t="n"/>
      <c r="H143" s="186" t="n"/>
      <c r="I143" s="191" t="n"/>
      <c r="J143" s="191" t="n"/>
      <c r="K143" s="186" t="n"/>
      <c r="L143" s="412">
        <f>L144*(1+C143)</f>
        <v/>
      </c>
    </row>
    <row r="144" ht="15.75" customHeight="1">
      <c r="A144" s="188" t="n">
        <v>44159</v>
      </c>
      <c r="B144" s="409" t="n">
        <v>427.549988</v>
      </c>
      <c r="C144" s="186">
        <f>B144/B145-1</f>
        <v/>
      </c>
      <c r="D144" s="410">
        <f>_xlfn.STDEV.P(C144:C233)</f>
        <v/>
      </c>
      <c r="E144" s="410">
        <f>D144*SQRT(250)</f>
        <v/>
      </c>
      <c r="F144" s="411" t="n"/>
      <c r="G144" s="186" t="n"/>
      <c r="H144" s="186" t="n"/>
      <c r="I144" s="191" t="n"/>
      <c r="J144" s="191" t="n"/>
      <c r="K144" s="186" t="n"/>
      <c r="L144" s="412">
        <f>L145*(1+C144)</f>
        <v/>
      </c>
    </row>
    <row r="145" ht="15.75" customHeight="1">
      <c r="A145" s="188" t="n">
        <v>44158</v>
      </c>
      <c r="B145" s="409" t="n">
        <v>430.279999</v>
      </c>
      <c r="C145" s="186">
        <f>B145/B146-1</f>
        <v/>
      </c>
      <c r="D145" s="410">
        <f>_xlfn.STDEV.P(C145:C234)</f>
        <v/>
      </c>
      <c r="E145" s="410">
        <f>D145*SQRT(250)</f>
        <v/>
      </c>
      <c r="F145" s="411" t="n"/>
      <c r="G145" s="186" t="n"/>
      <c r="H145" s="186" t="n"/>
      <c r="I145" s="191" t="n"/>
      <c r="J145" s="191" t="n"/>
      <c r="K145" s="186" t="n"/>
      <c r="L145" s="412">
        <f>L146*(1+C145)</f>
        <v/>
      </c>
    </row>
    <row r="146" ht="15.75" customHeight="1">
      <c r="A146" s="188" t="n">
        <v>44155</v>
      </c>
      <c r="B146" s="409" t="n">
        <v>439.600006</v>
      </c>
      <c r="C146" s="186">
        <f>B146/B147-1</f>
        <v/>
      </c>
      <c r="D146" s="410">
        <f>_xlfn.STDEV.P(C146:C235)</f>
        <v/>
      </c>
      <c r="E146" s="410">
        <f>D146*SQRT(250)</f>
        <v/>
      </c>
      <c r="F146" s="411" t="n"/>
      <c r="G146" s="186" t="n"/>
      <c r="H146" s="186" t="n"/>
      <c r="I146" s="191" t="n"/>
      <c r="J146" s="191" t="n"/>
      <c r="K146" s="186" t="n"/>
      <c r="L146" s="412">
        <f>L147*(1+C146)</f>
        <v/>
      </c>
    </row>
    <row r="147" ht="15.75" customHeight="1">
      <c r="A147" s="188" t="n">
        <v>44154</v>
      </c>
      <c r="B147" s="409" t="n">
        <v>414.290009</v>
      </c>
      <c r="C147" s="186">
        <f>B147/B148-1</f>
        <v/>
      </c>
      <c r="D147" s="410">
        <f>_xlfn.STDEV.P(C147:C236)</f>
        <v/>
      </c>
      <c r="E147" s="410">
        <f>D147*SQRT(250)</f>
        <v/>
      </c>
      <c r="F147" s="411" t="n"/>
      <c r="G147" s="186" t="n"/>
      <c r="H147" s="186" t="n"/>
      <c r="I147" s="191" t="n"/>
      <c r="J147" s="191" t="n"/>
      <c r="K147" s="186" t="n"/>
      <c r="L147" s="412">
        <f>L148*(1+C147)</f>
        <v/>
      </c>
    </row>
    <row r="148" ht="15.75" customHeight="1">
      <c r="A148" s="188" t="n">
        <v>44153</v>
      </c>
      <c r="B148" s="409" t="n">
        <v>415.040009</v>
      </c>
      <c r="C148" s="186">
        <f>B148/B149-1</f>
        <v/>
      </c>
      <c r="D148" s="410">
        <f>_xlfn.STDEV.P(C148:C237)</f>
        <v/>
      </c>
      <c r="E148" s="410">
        <f>D148*SQRT(250)</f>
        <v/>
      </c>
      <c r="F148" s="411" t="n"/>
      <c r="G148" s="186" t="n"/>
      <c r="H148" s="186" t="n"/>
      <c r="I148" s="191" t="n"/>
      <c r="J148" s="191" t="n"/>
      <c r="K148" s="186" t="n"/>
      <c r="L148" s="412">
        <f>L149*(1+C148)</f>
        <v/>
      </c>
    </row>
    <row r="149" ht="15.75" customHeight="1">
      <c r="A149" s="188" t="n">
        <v>44152</v>
      </c>
      <c r="B149" s="409" t="n">
        <v>401.630005</v>
      </c>
      <c r="C149" s="186">
        <f>B149/B150-1</f>
        <v/>
      </c>
      <c r="D149" s="410">
        <f>_xlfn.STDEV.P(C149:C238)</f>
        <v/>
      </c>
      <c r="E149" s="410">
        <f>D149*SQRT(250)</f>
        <v/>
      </c>
      <c r="F149" s="411" t="n"/>
      <c r="G149" s="186" t="n"/>
      <c r="H149" s="186" t="n"/>
      <c r="I149" s="191" t="n"/>
      <c r="J149" s="191" t="n"/>
      <c r="K149" s="186" t="n"/>
      <c r="L149" s="412">
        <f>L150*(1+C149)</f>
        <v/>
      </c>
    </row>
    <row r="150" ht="15.75" customHeight="1">
      <c r="A150" s="188" t="n">
        <v>44151</v>
      </c>
      <c r="B150" s="409" t="n">
        <v>399.149994</v>
      </c>
      <c r="C150" s="186">
        <f>B150/B151-1</f>
        <v/>
      </c>
      <c r="D150" s="410">
        <f>_xlfn.STDEV.P(C150:C239)</f>
        <v/>
      </c>
      <c r="E150" s="410">
        <f>D150*SQRT(250)</f>
        <v/>
      </c>
      <c r="F150" s="411" t="n"/>
      <c r="G150" s="186" t="n"/>
      <c r="H150" s="186" t="n"/>
      <c r="I150" s="191" t="n"/>
      <c r="J150" s="191" t="n"/>
      <c r="K150" s="186" t="n"/>
      <c r="L150" s="412">
        <f>L151*(1+C150)</f>
        <v/>
      </c>
    </row>
    <row r="151" ht="15.75" customHeight="1">
      <c r="A151" s="188" t="n">
        <v>44148</v>
      </c>
      <c r="B151" s="409" t="n">
        <v>403.579987</v>
      </c>
      <c r="C151" s="186">
        <f>B151/B152-1</f>
        <v/>
      </c>
      <c r="D151" s="410">
        <f>_xlfn.STDEV.P(C151:C240)</f>
        <v/>
      </c>
      <c r="E151" s="410">
        <f>D151*SQRT(250)</f>
        <v/>
      </c>
      <c r="F151" s="411" t="n"/>
      <c r="G151" s="186" t="n"/>
      <c r="H151" s="186" t="n"/>
      <c r="I151" s="191" t="n"/>
      <c r="J151" s="191" t="n"/>
      <c r="K151" s="186" t="n"/>
      <c r="L151" s="412">
        <f>L152*(1+C151)</f>
        <v/>
      </c>
    </row>
    <row r="152" ht="15.75" customHeight="1">
      <c r="A152" s="188" t="n">
        <v>44147</v>
      </c>
      <c r="B152" s="409" t="n">
        <v>428.640015</v>
      </c>
      <c r="C152" s="186">
        <f>B152/B153-1</f>
        <v/>
      </c>
      <c r="D152" s="410">
        <f>_xlfn.STDEV.P(C152:C241)</f>
        <v/>
      </c>
      <c r="E152" s="410">
        <f>D152*SQRT(250)</f>
        <v/>
      </c>
      <c r="F152" s="411" t="n"/>
      <c r="G152" s="186" t="n"/>
      <c r="H152" s="186" t="n"/>
      <c r="I152" s="191" t="n"/>
      <c r="J152" s="191" t="n"/>
      <c r="K152" s="186" t="n"/>
      <c r="L152" s="412">
        <f>L153*(1+C152)</f>
        <v/>
      </c>
    </row>
    <row r="153" ht="15.75" customHeight="1">
      <c r="A153" s="188" t="n">
        <v>44146</v>
      </c>
      <c r="B153" s="409" t="n">
        <v>413.339996</v>
      </c>
      <c r="C153" s="186">
        <f>B153/B154-1</f>
        <v/>
      </c>
      <c r="D153" s="410">
        <f>_xlfn.STDEV.P(C153:C242)</f>
        <v/>
      </c>
      <c r="E153" s="410">
        <f>D153*SQRT(250)</f>
        <v/>
      </c>
      <c r="F153" s="411" t="n"/>
      <c r="G153" s="186" t="n"/>
      <c r="H153" s="186" t="n"/>
      <c r="I153" s="191" t="n"/>
      <c r="J153" s="191" t="n"/>
      <c r="K153" s="186" t="n"/>
      <c r="L153" s="412">
        <f>L154*(1+C153)</f>
        <v/>
      </c>
    </row>
    <row r="154" ht="15.75" customHeight="1">
      <c r="A154" s="188" t="n">
        <v>44145</v>
      </c>
      <c r="B154" s="409" t="n">
        <v>376.01001</v>
      </c>
      <c r="C154" s="186">
        <f>B154/B155-1</f>
        <v/>
      </c>
      <c r="D154" s="410">
        <f>_xlfn.STDEV.P(C154:C243)</f>
        <v/>
      </c>
      <c r="E154" s="410">
        <f>D154*SQRT(250)</f>
        <v/>
      </c>
      <c r="F154" s="411" t="n"/>
      <c r="G154" s="186" t="n"/>
      <c r="H154" s="186" t="n"/>
      <c r="I154" s="191" t="n"/>
      <c r="J154" s="191" t="n"/>
      <c r="K154" s="186" t="n"/>
      <c r="L154" s="412">
        <f>L155*(1+C154)</f>
        <v/>
      </c>
    </row>
    <row r="155" ht="15.75" customHeight="1">
      <c r="A155" s="188" t="n">
        <v>44144</v>
      </c>
      <c r="B155" s="409" t="n">
        <v>413.23999</v>
      </c>
      <c r="C155" s="186">
        <f>B155/B156-1</f>
        <v/>
      </c>
      <c r="D155" s="410">
        <f>_xlfn.STDEV.P(C155:C244)</f>
        <v/>
      </c>
      <c r="E155" s="410">
        <f>D155*SQRT(250)</f>
        <v/>
      </c>
      <c r="F155" s="411" t="n"/>
      <c r="G155" s="186" t="n"/>
      <c r="H155" s="186" t="n"/>
      <c r="I155" s="191" t="n"/>
      <c r="J155" s="191" t="n"/>
      <c r="K155" s="186" t="n"/>
      <c r="L155" s="412">
        <f>L156*(1+C155)</f>
        <v/>
      </c>
    </row>
    <row r="156" ht="15.75" customHeight="1">
      <c r="A156" s="188" t="n">
        <v>44141</v>
      </c>
      <c r="B156" s="409" t="n">
        <v>500.109985</v>
      </c>
      <c r="C156" s="186">
        <f>B156/B157-1</f>
        <v/>
      </c>
      <c r="D156" s="410">
        <f>_xlfn.STDEV.P(C156:C245)</f>
        <v/>
      </c>
      <c r="E156" s="410">
        <f>D156*SQRT(250)</f>
        <v/>
      </c>
      <c r="F156" s="411" t="n"/>
      <c r="G156" s="186" t="n"/>
      <c r="H156" s="186" t="n"/>
      <c r="I156" s="191" t="n"/>
      <c r="J156" s="191" t="n"/>
      <c r="K156" s="186" t="n"/>
      <c r="L156" s="412">
        <f>L157*(1+C156)</f>
        <v/>
      </c>
    </row>
    <row r="157" ht="15.75" customHeight="1">
      <c r="A157" s="188" t="n">
        <v>44140</v>
      </c>
      <c r="B157" s="409" t="n">
        <v>496.730011</v>
      </c>
      <c r="C157" s="186">
        <f>B157/B158-1</f>
        <v/>
      </c>
      <c r="D157" s="410">
        <f>_xlfn.STDEV.P(C157:C246)</f>
        <v/>
      </c>
      <c r="E157" s="410">
        <f>D157*SQRT(250)</f>
        <v/>
      </c>
      <c r="F157" s="411" t="n"/>
      <c r="G157" s="186" t="n"/>
      <c r="H157" s="186" t="n"/>
      <c r="I157" s="191" t="n"/>
      <c r="J157" s="191" t="n"/>
      <c r="K157" s="186" t="n"/>
      <c r="L157" s="412">
        <f>L158*(1+C157)</f>
        <v/>
      </c>
    </row>
    <row r="158" ht="15.75" customHeight="1">
      <c r="A158" s="188" t="n">
        <v>44139</v>
      </c>
      <c r="B158" s="409" t="n">
        <v>483.700012</v>
      </c>
      <c r="C158" s="186">
        <f>B158/B159-1</f>
        <v/>
      </c>
      <c r="D158" s="410">
        <f>_xlfn.STDEV.P(C158:C247)</f>
        <v/>
      </c>
      <c r="E158" s="410">
        <f>D158*SQRT(250)</f>
        <v/>
      </c>
      <c r="F158" s="411" t="n"/>
      <c r="G158" s="186" t="n"/>
      <c r="H158" s="186" t="n"/>
      <c r="I158" s="191" t="n"/>
      <c r="J158" s="191" t="n"/>
      <c r="K158" s="186" t="n"/>
      <c r="L158" s="412">
        <f>L159*(1+C158)</f>
        <v/>
      </c>
    </row>
    <row r="159" ht="15.75" customHeight="1">
      <c r="A159" s="188" t="n">
        <v>44138</v>
      </c>
      <c r="B159" s="409" t="n">
        <v>451.51001</v>
      </c>
      <c r="C159" s="186">
        <f>B159/B160-1</f>
        <v/>
      </c>
      <c r="D159" s="410">
        <f>_xlfn.STDEV.P(C159:C248)</f>
        <v/>
      </c>
      <c r="E159" s="410">
        <f>D159*SQRT(250)</f>
        <v/>
      </c>
      <c r="F159" s="411" t="n"/>
      <c r="G159" s="186" t="n"/>
      <c r="H159" s="186" t="n"/>
      <c r="I159" s="191" t="n"/>
      <c r="J159" s="191" t="n"/>
      <c r="K159" s="186" t="n"/>
      <c r="L159" s="412">
        <f>L160*(1+C159)</f>
        <v/>
      </c>
    </row>
    <row r="160" ht="15.75" customHeight="1">
      <c r="A160" s="188" t="n">
        <v>44137</v>
      </c>
      <c r="B160" s="409" t="n">
        <v>453</v>
      </c>
      <c r="C160" s="186">
        <f>B160/B161-1</f>
        <v/>
      </c>
      <c r="D160" s="410">
        <f>_xlfn.STDEV.P(C160:C249)</f>
        <v/>
      </c>
      <c r="E160" s="410">
        <f>D160*SQRT(250)</f>
        <v/>
      </c>
      <c r="F160" s="411" t="n"/>
      <c r="G160" s="186" t="n"/>
      <c r="H160" s="186" t="n"/>
      <c r="I160" s="191" t="n"/>
      <c r="J160" s="191" t="n"/>
      <c r="K160" s="186" t="n"/>
      <c r="L160" s="412">
        <f>L161*(1+C160)</f>
        <v/>
      </c>
    </row>
    <row r="161" ht="15.75" customHeight="1">
      <c r="A161" s="188" t="n">
        <v>44134</v>
      </c>
      <c r="B161" s="409" t="n">
        <v>460.910004</v>
      </c>
      <c r="C161" s="186">
        <f>B161/B162-1</f>
        <v/>
      </c>
      <c r="D161" s="410">
        <f>_xlfn.STDEV.P(C161:C250)</f>
        <v/>
      </c>
      <c r="E161" s="410">
        <f>D161*SQRT(250)</f>
        <v/>
      </c>
      <c r="F161" s="411" t="n"/>
      <c r="G161" s="186" t="n"/>
      <c r="H161" s="186" t="n"/>
      <c r="I161" s="191" t="n"/>
      <c r="J161" s="191" t="n"/>
      <c r="K161" s="186" t="n"/>
      <c r="L161" s="412">
        <f>L162*(1+C161)</f>
        <v/>
      </c>
    </row>
    <row r="162" ht="15.75" customHeight="1">
      <c r="A162" s="188" t="n">
        <v>44133</v>
      </c>
      <c r="B162" s="409" t="n">
        <v>489.679993</v>
      </c>
      <c r="C162" s="186">
        <f>B162/B163-1</f>
        <v/>
      </c>
      <c r="D162" s="410">
        <f>_xlfn.STDEV.P(C162:C251)</f>
        <v/>
      </c>
      <c r="E162" s="410">
        <f>D162*SQRT(250)</f>
        <v/>
      </c>
      <c r="F162" s="411" t="n"/>
      <c r="G162" s="186" t="n"/>
      <c r="H162" s="186" t="n"/>
      <c r="I162" s="191" t="n"/>
      <c r="J162" s="191" t="n"/>
      <c r="K162" s="186" t="n"/>
      <c r="L162" s="412">
        <f>L163*(1+C162)</f>
        <v/>
      </c>
    </row>
    <row r="163" ht="15.75" customHeight="1">
      <c r="A163" s="188" t="n">
        <v>44132</v>
      </c>
      <c r="B163" s="409" t="n">
        <v>516.01001</v>
      </c>
      <c r="C163" s="186">
        <f>B163/B164-1</f>
        <v/>
      </c>
      <c r="D163" s="410">
        <f>_xlfn.STDEV.P(C163:C252)</f>
        <v/>
      </c>
      <c r="E163" s="410">
        <f>D163*SQRT(250)</f>
        <v/>
      </c>
      <c r="F163" s="411" t="n"/>
      <c r="G163" s="186" t="n"/>
      <c r="H163" s="186" t="n"/>
      <c r="I163" s="191" t="n"/>
      <c r="J163" s="191" t="n"/>
      <c r="K163" s="186" t="n"/>
      <c r="L163" s="412">
        <f>L164*(1+C163)</f>
        <v/>
      </c>
    </row>
    <row r="164" ht="15.75" customHeight="1">
      <c r="A164" s="188" t="n">
        <v>44131</v>
      </c>
      <c r="B164" s="409" t="n">
        <v>538.98999</v>
      </c>
      <c r="C164" s="186">
        <f>B164/B165-1</f>
        <v/>
      </c>
      <c r="D164" s="410">
        <f>_xlfn.STDEV.P(C164:C253)</f>
        <v/>
      </c>
      <c r="E164" s="410">
        <f>D164*SQRT(250)</f>
        <v/>
      </c>
      <c r="F164" s="411" t="n"/>
      <c r="G164" s="186" t="n"/>
      <c r="H164" s="186" t="n"/>
      <c r="I164" s="191" t="n"/>
      <c r="J164" s="191" t="n"/>
      <c r="K164" s="186" t="n"/>
      <c r="L164" s="412">
        <f>L165*(1+C164)</f>
        <v/>
      </c>
    </row>
    <row r="165" ht="15.75" customHeight="1">
      <c r="A165" s="188" t="n">
        <v>44130</v>
      </c>
      <c r="B165" s="409" t="n">
        <v>517.789978</v>
      </c>
      <c r="C165" s="186">
        <f>B165/B166-1</f>
        <v/>
      </c>
      <c r="D165" s="410">
        <f>_xlfn.STDEV.P(C165:C254)</f>
        <v/>
      </c>
      <c r="E165" s="410">
        <f>D165*SQRT(250)</f>
        <v/>
      </c>
      <c r="F165" s="411" t="n"/>
      <c r="G165" s="186" t="n"/>
      <c r="H165" s="186" t="n"/>
      <c r="I165" s="191" t="n"/>
      <c r="J165" s="191" t="n"/>
      <c r="K165" s="186" t="n"/>
      <c r="L165" s="412">
        <f>L166*(1+C165)</f>
        <v/>
      </c>
    </row>
    <row r="166" ht="15.75" customHeight="1">
      <c r="A166" s="188" t="n">
        <v>44127</v>
      </c>
      <c r="B166" s="409" t="n">
        <v>511.519989</v>
      </c>
      <c r="C166" s="186">
        <f>B166/B167-1</f>
        <v/>
      </c>
      <c r="D166" s="410">
        <f>_xlfn.STDEV.P(C166:C255)</f>
        <v/>
      </c>
      <c r="E166" s="410">
        <f>D166*SQRT(250)</f>
        <v/>
      </c>
      <c r="F166" s="411" t="n"/>
      <c r="G166" s="186" t="n"/>
      <c r="H166" s="186" t="n"/>
      <c r="I166" s="191" t="n"/>
      <c r="J166" s="191" t="n"/>
      <c r="K166" s="186" t="n"/>
      <c r="L166" s="412">
        <f>L167*(1+C166)</f>
        <v/>
      </c>
    </row>
    <row r="167" ht="15.75" customHeight="1">
      <c r="A167" s="188" t="n">
        <v>44126</v>
      </c>
      <c r="B167" s="409" t="n">
        <v>520.539978</v>
      </c>
      <c r="C167" s="186">
        <f>B167/B168-1</f>
        <v/>
      </c>
      <c r="D167" s="410">
        <f>_xlfn.STDEV.P(C167:C256)</f>
        <v/>
      </c>
      <c r="E167" s="410">
        <f>D167*SQRT(250)</f>
        <v/>
      </c>
      <c r="F167" s="411" t="n"/>
      <c r="G167" s="186" t="n"/>
      <c r="H167" s="186" t="n"/>
      <c r="I167" s="191" t="n"/>
      <c r="J167" s="191" t="n"/>
      <c r="K167" s="186" t="n"/>
      <c r="L167" s="412">
        <f>L168*(1+C167)</f>
        <v/>
      </c>
    </row>
    <row r="168" ht="15.75" customHeight="1">
      <c r="A168" s="188" t="n">
        <v>44125</v>
      </c>
      <c r="B168" s="409" t="n">
        <v>513.190002</v>
      </c>
      <c r="C168" s="186">
        <f>B168/B169-1</f>
        <v/>
      </c>
      <c r="D168" s="410">
        <f>_xlfn.STDEV.P(C168:C257)</f>
        <v/>
      </c>
      <c r="E168" s="410">
        <f>D168*SQRT(250)</f>
        <v/>
      </c>
      <c r="F168" s="411" t="n"/>
      <c r="G168" s="186" t="n"/>
      <c r="H168" s="186" t="n"/>
      <c r="I168" s="191" t="n"/>
      <c r="J168" s="191" t="n"/>
      <c r="K168" s="186" t="n"/>
      <c r="L168" s="412">
        <f>L169*(1+C168)</f>
        <v/>
      </c>
    </row>
    <row r="169" ht="15.75" customHeight="1">
      <c r="A169" s="188" t="n">
        <v>44124</v>
      </c>
      <c r="B169" s="409" t="n">
        <v>537.02002</v>
      </c>
      <c r="C169" s="186">
        <f>B169/B170-1</f>
        <v/>
      </c>
      <c r="D169" s="410">
        <f>_xlfn.STDEV.P(C169:C258)</f>
        <v/>
      </c>
      <c r="E169" s="410">
        <f>D169*SQRT(250)</f>
        <v/>
      </c>
      <c r="F169" s="411" t="n"/>
      <c r="G169" s="186" t="n"/>
      <c r="H169" s="186" t="n"/>
      <c r="I169" s="191" t="n"/>
      <c r="J169" s="191" t="n"/>
      <c r="K169" s="186" t="n"/>
      <c r="L169" s="412">
        <f>L170*(1+C169)</f>
        <v/>
      </c>
    </row>
    <row r="170" ht="15.75" customHeight="1">
      <c r="A170" s="188" t="n">
        <v>44123</v>
      </c>
      <c r="B170" s="409" t="n">
        <v>568.340027</v>
      </c>
      <c r="C170" s="186">
        <f>B170/B171-1</f>
        <v/>
      </c>
      <c r="D170" s="410">
        <f>_xlfn.STDEV.P(C170:C259)</f>
        <v/>
      </c>
      <c r="E170" s="410">
        <f>D170*SQRT(250)</f>
        <v/>
      </c>
      <c r="F170" s="411" t="n"/>
      <c r="G170" s="186" t="n"/>
      <c r="H170" s="186" t="n"/>
      <c r="I170" s="191" t="n"/>
      <c r="J170" s="191" t="n"/>
      <c r="K170" s="186" t="n"/>
      <c r="L170" s="412">
        <f>L171*(1+C170)</f>
        <v/>
      </c>
    </row>
    <row r="171" ht="15.75" customHeight="1">
      <c r="A171" s="188" t="n">
        <v>44120</v>
      </c>
      <c r="B171" s="409" t="n">
        <v>559</v>
      </c>
      <c r="C171" s="186">
        <f>B171/B172-1</f>
        <v/>
      </c>
      <c r="D171" s="410">
        <f>_xlfn.STDEV.P(C171:C260)</f>
        <v/>
      </c>
      <c r="E171" s="410">
        <f>D171*SQRT(250)</f>
        <v/>
      </c>
      <c r="F171" s="411" t="n"/>
      <c r="G171" s="186" t="n"/>
      <c r="H171" s="186" t="n"/>
      <c r="I171" s="191" t="n"/>
      <c r="J171" s="191" t="n"/>
      <c r="K171" s="186" t="n"/>
      <c r="L171" s="412">
        <f>L172*(1+C171)</f>
        <v/>
      </c>
    </row>
    <row r="172" ht="15.75" customHeight="1">
      <c r="A172" s="188" t="n">
        <v>44119</v>
      </c>
      <c r="B172" s="409" t="n">
        <v>536.400024</v>
      </c>
      <c r="C172" s="186">
        <f>B172/B173-1</f>
        <v/>
      </c>
      <c r="D172" s="410">
        <f>_xlfn.STDEV.P(C172:C261)</f>
        <v/>
      </c>
      <c r="E172" s="410">
        <f>D172*SQRT(250)</f>
        <v/>
      </c>
      <c r="F172" s="411" t="n"/>
      <c r="G172" s="186" t="n"/>
      <c r="H172" s="186" t="n"/>
      <c r="I172" s="191" t="n"/>
      <c r="J172" s="191" t="n"/>
      <c r="K172" s="186" t="n"/>
      <c r="L172" s="412">
        <f>L173*(1+C172)</f>
        <v/>
      </c>
    </row>
    <row r="173" ht="15.75" customHeight="1">
      <c r="A173" s="188" t="n">
        <v>44118</v>
      </c>
      <c r="B173" s="409" t="n">
        <v>509.25</v>
      </c>
      <c r="C173" s="186">
        <f>B173/B174-1</f>
        <v/>
      </c>
      <c r="D173" s="410">
        <f>_xlfn.STDEV.P(C173:C262)</f>
        <v/>
      </c>
      <c r="E173" s="410">
        <f>D173*SQRT(250)</f>
        <v/>
      </c>
      <c r="F173" s="411" t="n"/>
      <c r="G173" s="186" t="n"/>
      <c r="H173" s="186" t="n"/>
      <c r="I173" s="191" t="n"/>
      <c r="J173" s="191" t="n"/>
      <c r="K173" s="186" t="n"/>
      <c r="L173" s="412">
        <f>L174*(1+C173)</f>
        <v/>
      </c>
    </row>
    <row r="174" ht="15.75" customHeight="1">
      <c r="A174" s="188" t="n">
        <v>44117</v>
      </c>
      <c r="B174" s="409" t="n">
        <v>518.789978</v>
      </c>
      <c r="C174" s="186">
        <f>B174/B175-1</f>
        <v/>
      </c>
      <c r="D174" s="410">
        <f>_xlfn.STDEV.P(C174:C263)</f>
        <v/>
      </c>
      <c r="E174" s="410">
        <f>D174*SQRT(250)</f>
        <v/>
      </c>
      <c r="F174" s="411" t="n"/>
      <c r="G174" s="186" t="n"/>
      <c r="H174" s="186" t="n"/>
      <c r="I174" s="191" t="n"/>
      <c r="J174" s="191" t="n"/>
      <c r="K174" s="186" t="n"/>
      <c r="L174" s="412">
        <f>L175*(1+C174)</f>
        <v/>
      </c>
    </row>
    <row r="175" ht="15.75" customHeight="1">
      <c r="A175" s="188" t="n">
        <v>44116</v>
      </c>
      <c r="B175" s="409" t="n">
        <v>491.540009</v>
      </c>
      <c r="C175" s="186">
        <f>B175/B176-1</f>
        <v/>
      </c>
      <c r="D175" s="410">
        <f>_xlfn.STDEV.P(C175:C264)</f>
        <v/>
      </c>
      <c r="E175" s="410">
        <f>D175*SQRT(250)</f>
        <v/>
      </c>
      <c r="F175" s="411" t="n"/>
      <c r="G175" s="186" t="n"/>
      <c r="H175" s="186" t="n"/>
      <c r="I175" s="191" t="n"/>
      <c r="J175" s="191" t="n"/>
      <c r="K175" s="186" t="n"/>
      <c r="L175" s="412">
        <f>L176*(1+C175)</f>
        <v/>
      </c>
    </row>
    <row r="176" ht="15.75" customHeight="1">
      <c r="A176" s="188" t="n">
        <v>44113</v>
      </c>
      <c r="B176" s="409" t="n">
        <v>492.410004</v>
      </c>
      <c r="C176" s="186">
        <f>B176/B177-1</f>
        <v/>
      </c>
      <c r="D176" s="410">
        <f>_xlfn.STDEV.P(C176:C265)</f>
        <v/>
      </c>
      <c r="E176" s="410">
        <f>D176*SQRT(250)</f>
        <v/>
      </c>
      <c r="F176" s="411" t="n"/>
      <c r="G176" s="186" t="n"/>
      <c r="H176" s="186" t="n"/>
      <c r="I176" s="191" t="n"/>
      <c r="J176" s="191" t="n"/>
      <c r="K176" s="186" t="n"/>
      <c r="L176" s="412">
        <f>L177*(1+C176)</f>
        <v/>
      </c>
    </row>
    <row r="177" ht="15.75" customHeight="1">
      <c r="A177" s="188" t="n">
        <v>44112</v>
      </c>
      <c r="B177" s="409" t="n">
        <v>478.549988</v>
      </c>
      <c r="C177" s="186">
        <f>B177/B178-1</f>
        <v/>
      </c>
      <c r="D177" s="410">
        <f>_xlfn.STDEV.P(C177:C266)</f>
        <v/>
      </c>
      <c r="E177" s="410">
        <f>D177*SQRT(250)</f>
        <v/>
      </c>
      <c r="F177" s="411" t="n"/>
      <c r="G177" s="186" t="n"/>
      <c r="H177" s="186" t="n"/>
      <c r="I177" s="191" t="n"/>
      <c r="J177" s="191" t="n"/>
      <c r="K177" s="186" t="n"/>
      <c r="L177" s="412">
        <f>L178*(1+C177)</f>
        <v/>
      </c>
    </row>
    <row r="178" ht="15.75" customHeight="1">
      <c r="A178" s="188" t="n">
        <v>44111</v>
      </c>
      <c r="B178" s="409" t="n">
        <v>480.609985</v>
      </c>
      <c r="C178" s="186">
        <f>B178/B179-1</f>
        <v/>
      </c>
      <c r="D178" s="410">
        <f>_xlfn.STDEV.P(C178:C267)</f>
        <v/>
      </c>
      <c r="E178" s="410">
        <f>D178*SQRT(250)</f>
        <v/>
      </c>
      <c r="F178" s="411" t="n"/>
      <c r="G178" s="186" t="n"/>
      <c r="H178" s="186" t="n"/>
      <c r="I178" s="191" t="n"/>
      <c r="J178" s="191" t="n"/>
      <c r="K178" s="186" t="n"/>
      <c r="L178" s="412">
        <f>L179*(1+C178)</f>
        <v/>
      </c>
    </row>
    <row r="179" ht="15.75" customHeight="1">
      <c r="A179" s="188" t="n">
        <v>44110</v>
      </c>
      <c r="B179" s="409" t="n">
        <v>478.25</v>
      </c>
      <c r="C179" s="186">
        <f>B179/B180-1</f>
        <v/>
      </c>
      <c r="D179" s="410">
        <f>_xlfn.STDEV.P(C179:C268)</f>
        <v/>
      </c>
      <c r="E179" s="410">
        <f>D179*SQRT(250)</f>
        <v/>
      </c>
      <c r="F179" s="411" t="n"/>
      <c r="G179" s="186" t="n"/>
      <c r="H179" s="186" t="n"/>
      <c r="I179" s="191" t="n"/>
      <c r="J179" s="191" t="n"/>
      <c r="K179" s="186" t="n"/>
      <c r="L179" s="412">
        <f>L180*(1+C179)</f>
        <v/>
      </c>
    </row>
    <row r="180" ht="15.75" customHeight="1">
      <c r="A180" s="188" t="n">
        <v>44109</v>
      </c>
      <c r="B180" s="409" t="n">
        <v>485.369995</v>
      </c>
      <c r="C180" s="186">
        <f>B180/B181-1</f>
        <v/>
      </c>
      <c r="D180" s="410">
        <f>_xlfn.STDEV.P(C180:C269)</f>
        <v/>
      </c>
      <c r="E180" s="410">
        <f>D180*SQRT(250)</f>
        <v/>
      </c>
      <c r="F180" s="411" t="n"/>
      <c r="G180" s="186" t="n"/>
      <c r="H180" s="186" t="n"/>
      <c r="I180" s="191" t="n"/>
      <c r="J180" s="191" t="n"/>
      <c r="K180" s="186" t="n"/>
      <c r="L180" s="412">
        <f>L181*(1+C180)</f>
        <v/>
      </c>
    </row>
    <row r="181" ht="15.75" customHeight="1">
      <c r="A181" s="188" t="n">
        <v>44106</v>
      </c>
      <c r="B181" s="409" t="n">
        <v>482.230011</v>
      </c>
      <c r="C181" s="186">
        <f>B181/B182-1</f>
        <v/>
      </c>
      <c r="D181" s="410">
        <f>_xlfn.STDEV.P(C181:C270)</f>
        <v/>
      </c>
      <c r="E181" s="410">
        <f>D181*SQRT(250)</f>
        <v/>
      </c>
      <c r="F181" s="411" t="n"/>
      <c r="G181" s="186" t="n"/>
      <c r="H181" s="186" t="n"/>
      <c r="I181" s="191" t="n"/>
      <c r="J181" s="191" t="n"/>
      <c r="K181" s="186" t="n"/>
      <c r="L181" s="412">
        <f>L182*(1+C181)</f>
        <v/>
      </c>
    </row>
    <row r="182" ht="15.75" customHeight="1">
      <c r="A182" s="188" t="n">
        <v>44105</v>
      </c>
      <c r="B182" s="409" t="n">
        <v>482.98999</v>
      </c>
      <c r="C182" s="186">
        <f>B182/B183-1</f>
        <v/>
      </c>
      <c r="D182" s="410">
        <f>_xlfn.STDEV.P(C182:C271)</f>
        <v/>
      </c>
      <c r="E182" s="410">
        <f>D182*SQRT(250)</f>
        <v/>
      </c>
      <c r="F182" s="411" t="n"/>
      <c r="G182" s="186" t="n"/>
      <c r="H182" s="186" t="n"/>
      <c r="I182" s="191" t="n"/>
      <c r="J182" s="191" t="n"/>
      <c r="K182" s="186" t="n"/>
      <c r="L182" s="412">
        <f>L183*(1+C182)</f>
        <v/>
      </c>
    </row>
    <row r="183" ht="15.75" customHeight="1">
      <c r="A183" s="188" t="n">
        <v>44104</v>
      </c>
      <c r="B183" s="409" t="n">
        <v>470.109985</v>
      </c>
      <c r="C183" s="186">
        <f>B183/B184-1</f>
        <v/>
      </c>
      <c r="D183" s="410">
        <f>_xlfn.STDEV.P(C183:C272)</f>
        <v/>
      </c>
      <c r="E183" s="410">
        <f>D183*SQRT(250)</f>
        <v/>
      </c>
      <c r="F183" s="411" t="n"/>
      <c r="G183" s="186" t="n"/>
      <c r="H183" s="186" t="n"/>
      <c r="I183" s="191" t="n"/>
      <c r="J183" s="191" t="n"/>
      <c r="K183" s="186" t="n"/>
      <c r="L183" s="412">
        <f>L184*(1+C183)</f>
        <v/>
      </c>
    </row>
    <row r="184" ht="15.75" customHeight="1">
      <c r="A184" s="188" t="n">
        <v>44103</v>
      </c>
      <c r="B184" s="409" t="n">
        <v>465.5</v>
      </c>
      <c r="C184" s="186">
        <f>B184/B185-1</f>
        <v/>
      </c>
      <c r="D184" s="410">
        <f>_xlfn.STDEV.P(C184:C273)</f>
        <v/>
      </c>
      <c r="E184" s="410">
        <f>D184*SQRT(250)</f>
        <v/>
      </c>
      <c r="F184" s="411" t="n"/>
      <c r="G184" s="186" t="n"/>
      <c r="H184" s="186" t="n"/>
      <c r="I184" s="191" t="n"/>
      <c r="J184" s="191" t="n"/>
      <c r="K184" s="186" t="n"/>
      <c r="L184" s="412">
        <f>L185*(1+C184)</f>
        <v/>
      </c>
    </row>
    <row r="185" ht="15.75" customHeight="1">
      <c r="A185" s="188" t="n">
        <v>44102</v>
      </c>
      <c r="B185" s="409" t="n">
        <v>487.660004</v>
      </c>
      <c r="C185" s="186">
        <f>B185/B186-1</f>
        <v/>
      </c>
      <c r="D185" s="410">
        <f>_xlfn.STDEV.P(C185:C274)</f>
        <v/>
      </c>
      <c r="E185" s="410">
        <f>D185*SQRT(250)</f>
        <v/>
      </c>
      <c r="F185" s="411" t="n"/>
      <c r="G185" s="186" t="n"/>
      <c r="H185" s="186" t="n"/>
      <c r="I185" s="191" t="n"/>
      <c r="J185" s="191" t="n"/>
      <c r="K185" s="186" t="n"/>
      <c r="L185" s="412">
        <f>L186*(1+C185)</f>
        <v/>
      </c>
    </row>
    <row r="186" ht="15.75" customHeight="1">
      <c r="A186" s="188" t="n">
        <v>44099</v>
      </c>
      <c r="B186" s="409" t="n">
        <v>496.5</v>
      </c>
      <c r="C186" s="186">
        <f>B186/B187-1</f>
        <v/>
      </c>
      <c r="D186" s="410">
        <f>_xlfn.STDEV.P(C186:C275)</f>
        <v/>
      </c>
      <c r="E186" s="410">
        <f>D186*SQRT(250)</f>
        <v/>
      </c>
      <c r="F186" s="411" t="n"/>
      <c r="G186" s="186" t="n"/>
      <c r="H186" s="186" t="n"/>
      <c r="I186" s="191" t="n"/>
      <c r="J186" s="191" t="n"/>
      <c r="K186" s="186" t="n"/>
      <c r="L186" s="412">
        <f>L187*(1+C186)</f>
        <v/>
      </c>
    </row>
    <row r="187" ht="15.75" customHeight="1">
      <c r="A187" s="188" t="n">
        <v>44098</v>
      </c>
      <c r="B187" s="409" t="n">
        <v>464.980011</v>
      </c>
      <c r="C187" s="186">
        <f>B187/B188-1</f>
        <v/>
      </c>
      <c r="D187" s="410">
        <f>_xlfn.STDEV.P(C187:C276)</f>
        <v/>
      </c>
      <c r="E187" s="410">
        <f>D187*SQRT(250)</f>
        <v/>
      </c>
      <c r="F187" s="411" t="n"/>
      <c r="G187" s="186" t="n"/>
      <c r="H187" s="186" t="n"/>
      <c r="I187" s="191" t="n"/>
      <c r="J187" s="191" t="n"/>
      <c r="K187" s="186" t="n"/>
      <c r="L187" s="412">
        <f>L188*(1+C187)</f>
        <v/>
      </c>
    </row>
    <row r="188" ht="15.75" customHeight="1">
      <c r="A188" s="188" t="n">
        <v>44097</v>
      </c>
      <c r="B188" s="409" t="n">
        <v>500.529999</v>
      </c>
      <c r="C188" s="186">
        <f>B188/B189-1</f>
        <v/>
      </c>
      <c r="D188" s="410">
        <f>_xlfn.STDEV.P(C188:C277)</f>
        <v/>
      </c>
      <c r="E188" s="410">
        <f>D188*SQRT(250)</f>
        <v/>
      </c>
      <c r="F188" s="411" t="n"/>
      <c r="G188" s="186" t="n"/>
      <c r="H188" s="186" t="n"/>
      <c r="I188" s="191" t="n"/>
      <c r="J188" s="191" t="n"/>
      <c r="K188" s="186" t="n"/>
      <c r="L188" s="412">
        <f>L189*(1+C188)</f>
        <v/>
      </c>
    </row>
    <row r="189" ht="15.75" customHeight="1">
      <c r="A189" s="188" t="n">
        <v>44096</v>
      </c>
      <c r="B189" s="409" t="n">
        <v>492.600006</v>
      </c>
      <c r="C189" s="186">
        <f>B189/B190-1</f>
        <v/>
      </c>
      <c r="D189" s="410">
        <f>_xlfn.STDEV.P(C189:C278)</f>
        <v/>
      </c>
      <c r="E189" s="410">
        <f>D189*SQRT(250)</f>
        <v/>
      </c>
      <c r="F189" s="411" t="n"/>
      <c r="G189" s="186" t="n"/>
      <c r="H189" s="186" t="n"/>
      <c r="I189" s="191" t="n"/>
      <c r="J189" s="191" t="n"/>
      <c r="K189" s="186" t="n"/>
      <c r="L189" s="412">
        <f>L190*(1+C189)</f>
        <v/>
      </c>
    </row>
    <row r="190" ht="15.75" customHeight="1">
      <c r="A190" s="188" t="n">
        <v>44095</v>
      </c>
      <c r="B190" s="409" t="n">
        <v>468.470001</v>
      </c>
      <c r="C190" s="186">
        <f>B190/B191-1</f>
        <v/>
      </c>
      <c r="D190" s="410">
        <f>_xlfn.STDEV.P(C190:C279)</f>
        <v/>
      </c>
      <c r="E190" s="410">
        <f>D190*SQRT(250)</f>
        <v/>
      </c>
      <c r="F190" s="411" t="n"/>
      <c r="G190" s="186" t="n"/>
      <c r="H190" s="186" t="n"/>
      <c r="I190" s="191" t="n"/>
      <c r="J190" s="191" t="n"/>
      <c r="K190" s="186" t="n"/>
      <c r="L190" s="412">
        <f>L191*(1+C190)</f>
        <v/>
      </c>
    </row>
    <row r="191" ht="15.75" customHeight="1">
      <c r="A191" s="188" t="n">
        <v>44092</v>
      </c>
      <c r="B191" s="409" t="n">
        <v>438.730011</v>
      </c>
      <c r="C191" s="186">
        <f>B191/B192-1</f>
        <v/>
      </c>
      <c r="D191" s="410">
        <f>_xlfn.STDEV.P(C191:C280)</f>
        <v/>
      </c>
      <c r="E191" s="410">
        <f>D191*SQRT(250)</f>
        <v/>
      </c>
      <c r="F191" s="411" t="n"/>
      <c r="G191" s="186" t="n"/>
      <c r="H191" s="186" t="n"/>
      <c r="I191" s="191" t="n"/>
      <c r="J191" s="191" t="n"/>
      <c r="K191" s="186" t="n"/>
      <c r="L191" s="412">
        <f>L192*(1+C191)</f>
        <v/>
      </c>
    </row>
    <row r="192" ht="15.75" customHeight="1">
      <c r="A192" s="188" t="n">
        <v>44091</v>
      </c>
      <c r="B192" s="409" t="n">
        <v>413.125</v>
      </c>
      <c r="C192" s="186">
        <f>B192/B193-1</f>
        <v/>
      </c>
      <c r="D192" s="410">
        <f>_xlfn.STDEV.P(C192:C281)</f>
        <v/>
      </c>
      <c r="E192" s="410">
        <f>D192*SQRT(250)</f>
        <v/>
      </c>
      <c r="F192" s="411" t="n"/>
      <c r="G192" s="186" t="n"/>
      <c r="H192" s="186" t="n"/>
      <c r="I192" s="191" t="n"/>
      <c r="J192" s="191" t="n"/>
      <c r="K192" s="186" t="n"/>
      <c r="L192" s="412">
        <f>L193*(1+C192)</f>
        <v/>
      </c>
    </row>
    <row r="193" ht="15.75" customHeight="1">
      <c r="A193" s="188" t="n">
        <v>44090</v>
      </c>
      <c r="B193" s="409" t="n">
        <v>408.170013</v>
      </c>
      <c r="C193" s="186">
        <f>B193/B194-1</f>
        <v/>
      </c>
      <c r="D193" s="410">
        <f>_xlfn.STDEV.P(C193:C282)</f>
        <v/>
      </c>
      <c r="E193" s="410">
        <f>D193*SQRT(250)</f>
        <v/>
      </c>
      <c r="F193" s="411" t="n"/>
      <c r="G193" s="186" t="n"/>
      <c r="H193" s="186" t="n"/>
      <c r="I193" s="191" t="n"/>
      <c r="J193" s="191" t="n"/>
      <c r="K193" s="186" t="n"/>
      <c r="L193" s="412">
        <f>L194*(1+C193)</f>
        <v/>
      </c>
    </row>
    <row r="194" ht="15.75" customHeight="1">
      <c r="A194" s="188" t="n">
        <v>44089</v>
      </c>
      <c r="B194" s="409" t="n">
        <v>410.940002</v>
      </c>
      <c r="C194" s="186">
        <f>B194/B195-1</f>
        <v/>
      </c>
      <c r="D194" s="410">
        <f>_xlfn.STDEV.P(C194:C283)</f>
        <v/>
      </c>
      <c r="E194" s="410">
        <f>D194*SQRT(250)</f>
        <v/>
      </c>
      <c r="F194" s="411" t="n"/>
      <c r="G194" s="186" t="n"/>
      <c r="H194" s="186" t="n"/>
      <c r="I194" s="191" t="n"/>
      <c r="J194" s="191" t="n"/>
      <c r="K194" s="186" t="n"/>
      <c r="L194" s="412">
        <f>L195*(1+C194)</f>
        <v/>
      </c>
    </row>
    <row r="195" ht="15.75" customHeight="1">
      <c r="A195" s="188" t="n">
        <v>44088</v>
      </c>
      <c r="B195" s="409" t="n">
        <v>403.51001</v>
      </c>
      <c r="C195" s="186">
        <f>B195/B196-1</f>
        <v/>
      </c>
      <c r="D195" s="410">
        <f>_xlfn.STDEV.P(C195:C284)</f>
        <v/>
      </c>
      <c r="E195" s="410">
        <f>D195*SQRT(250)</f>
        <v/>
      </c>
      <c r="F195" s="411" t="n"/>
      <c r="G195" s="186" t="n"/>
      <c r="H195" s="186" t="n"/>
      <c r="I195" s="191" t="n"/>
      <c r="J195" s="191" t="n"/>
      <c r="K195" s="186" t="n"/>
      <c r="L195" s="412">
        <f>L196*(1+C195)</f>
        <v/>
      </c>
    </row>
    <row r="196" ht="15.75" customHeight="1">
      <c r="A196" s="188" t="n">
        <v>44085</v>
      </c>
      <c r="B196" s="409" t="n">
        <v>383</v>
      </c>
      <c r="C196" s="186">
        <f>B196/B197-1</f>
        <v/>
      </c>
      <c r="D196" s="410">
        <f>_xlfn.STDEV.P(C196:C285)</f>
        <v/>
      </c>
      <c r="E196" s="410">
        <f>D196*SQRT(250)</f>
        <v/>
      </c>
      <c r="F196" s="411" t="n"/>
      <c r="G196" s="186" t="n"/>
      <c r="H196" s="186" t="n"/>
      <c r="I196" s="191" t="n"/>
      <c r="J196" s="191" t="n"/>
      <c r="K196" s="186" t="n"/>
      <c r="L196" s="412">
        <f>L197*(1+C196)</f>
        <v/>
      </c>
    </row>
    <row r="197" ht="15.75" customHeight="1">
      <c r="A197" s="188" t="n">
        <v>44084</v>
      </c>
      <c r="B197" s="409" t="n">
        <v>384.480011</v>
      </c>
      <c r="C197" s="186">
        <f>B197/B198-1</f>
        <v/>
      </c>
      <c r="D197" s="410">
        <f>_xlfn.STDEV.P(C197:C286)</f>
        <v/>
      </c>
      <c r="E197" s="410">
        <f>D197*SQRT(250)</f>
        <v/>
      </c>
      <c r="F197" s="411" t="n"/>
      <c r="G197" s="186" t="n"/>
      <c r="H197" s="186" t="n"/>
      <c r="I197" s="191" t="n"/>
      <c r="J197" s="191" t="n"/>
      <c r="K197" s="186" t="n"/>
      <c r="L197" s="412">
        <f>L198*(1+C197)</f>
        <v/>
      </c>
    </row>
    <row r="198" ht="15.75" customHeight="1">
      <c r="A198" s="188" t="n">
        <v>44083</v>
      </c>
      <c r="B198" s="409" t="n">
        <v>389.649994</v>
      </c>
      <c r="C198" s="186">
        <f>B198/B199-1</f>
        <v/>
      </c>
      <c r="D198" s="410">
        <f>_xlfn.STDEV.P(C198:C287)</f>
        <v/>
      </c>
      <c r="E198" s="410">
        <f>D198*SQRT(250)</f>
        <v/>
      </c>
      <c r="F198" s="411" t="n"/>
      <c r="G198" s="186" t="n"/>
      <c r="H198" s="186" t="n"/>
      <c r="I198" s="191" t="n"/>
      <c r="J198" s="191" t="n"/>
      <c r="K198" s="186" t="n"/>
      <c r="L198" s="412">
        <f>L199*(1+C198)</f>
        <v/>
      </c>
    </row>
    <row r="199" ht="15.75" customHeight="1">
      <c r="A199" s="188" t="n">
        <v>44082</v>
      </c>
      <c r="B199" s="409" t="n">
        <v>350.880005</v>
      </c>
      <c r="C199" s="186">
        <f>B199/B200-1</f>
        <v/>
      </c>
      <c r="D199" s="410">
        <f>_xlfn.STDEV.P(C199:C288)</f>
        <v/>
      </c>
      <c r="E199" s="410">
        <f>D199*SQRT(250)</f>
        <v/>
      </c>
      <c r="F199" s="411" t="n"/>
      <c r="G199" s="186" t="n"/>
      <c r="H199" s="186" t="n"/>
      <c r="I199" s="191" t="n"/>
      <c r="J199" s="191" t="n"/>
      <c r="K199" s="186" t="n"/>
      <c r="L199" s="412">
        <f>L200*(1+C199)</f>
        <v/>
      </c>
    </row>
    <row r="200" ht="15.75" customHeight="1">
      <c r="A200" s="188" t="n">
        <v>44078</v>
      </c>
      <c r="B200" s="409" t="n">
        <v>369.890015</v>
      </c>
      <c r="C200" s="186">
        <f>B200/B201-1</f>
        <v/>
      </c>
      <c r="D200" s="410">
        <f>_xlfn.STDEV.P(C200:C289)</f>
        <v/>
      </c>
      <c r="E200" s="410">
        <f>D200*SQRT(250)</f>
        <v/>
      </c>
      <c r="F200" s="411" t="n"/>
      <c r="G200" s="186" t="n"/>
      <c r="H200" s="186" t="n"/>
      <c r="I200" s="191" t="n"/>
      <c r="J200" s="191" t="n"/>
      <c r="K200" s="186" t="n"/>
      <c r="L200" s="412">
        <f>L201*(1+C200)</f>
        <v/>
      </c>
    </row>
    <row r="201" ht="15.75" customHeight="1">
      <c r="A201" s="188" t="n">
        <v>44077</v>
      </c>
      <c r="B201" s="409" t="n">
        <v>381.320007</v>
      </c>
      <c r="C201" s="186">
        <f>B201/B202-1</f>
        <v/>
      </c>
      <c r="D201" s="410">
        <f>_xlfn.STDEV.P(C201:C290)</f>
        <v/>
      </c>
      <c r="E201" s="410">
        <f>D201*SQRT(250)</f>
        <v/>
      </c>
      <c r="F201" s="411" t="n"/>
      <c r="G201" s="186" t="n"/>
      <c r="H201" s="186" t="n"/>
      <c r="I201" s="191" t="n"/>
      <c r="J201" s="191" t="n"/>
      <c r="K201" s="186" t="n"/>
      <c r="L201" s="412">
        <f>L202*(1+C201)</f>
        <v/>
      </c>
    </row>
    <row r="202" ht="15.75" customHeight="1">
      <c r="A202" s="188" t="n">
        <v>44076</v>
      </c>
      <c r="B202" s="409" t="n">
        <v>423.559998</v>
      </c>
      <c r="C202" s="186">
        <f>B202/B203-1</f>
        <v/>
      </c>
      <c r="D202" s="410">
        <f>_xlfn.STDEV.P(C202:C291)</f>
        <v/>
      </c>
      <c r="E202" s="410">
        <f>D202*SQRT(250)</f>
        <v/>
      </c>
      <c r="F202" s="411" t="n"/>
      <c r="G202" s="186" t="n"/>
      <c r="H202" s="186" t="n"/>
      <c r="I202" s="191" t="n"/>
      <c r="J202" s="191" t="n"/>
      <c r="K202" s="186" t="n"/>
      <c r="L202" s="412">
        <f>L203*(1+C202)</f>
        <v/>
      </c>
    </row>
    <row r="203" ht="15.75" customHeight="1">
      <c r="A203" s="188" t="n">
        <v>44075</v>
      </c>
      <c r="B203" s="409" t="n">
        <v>457.690002</v>
      </c>
      <c r="C203" s="186">
        <f>B203/B204-1</f>
        <v/>
      </c>
      <c r="D203" s="410">
        <f>_xlfn.STDEV.P(C203:C292)</f>
        <v/>
      </c>
      <c r="E203" s="410">
        <f>D203*SQRT(250)</f>
        <v/>
      </c>
      <c r="F203" s="411" t="n"/>
      <c r="G203" s="186" t="n"/>
      <c r="H203" s="186" t="n"/>
      <c r="I203" s="191" t="n"/>
      <c r="J203" s="191" t="n"/>
      <c r="K203" s="186" t="n"/>
      <c r="L203" s="412">
        <f>L204*(1+C203)</f>
        <v/>
      </c>
    </row>
    <row r="204" ht="15.75" customHeight="1">
      <c r="A204" s="188" t="n">
        <v>44074</v>
      </c>
      <c r="B204" s="409" t="n">
        <v>325.100006</v>
      </c>
      <c r="C204" s="186">
        <f>B204/B205-1</f>
        <v/>
      </c>
      <c r="D204" s="410">
        <f>_xlfn.STDEV.P(C204:C293)</f>
        <v/>
      </c>
      <c r="E204" s="410">
        <f>D204*SQRT(250)</f>
        <v/>
      </c>
      <c r="F204" s="411" t="n"/>
      <c r="G204" s="186" t="n"/>
      <c r="H204" s="186" t="n"/>
      <c r="I204" s="191" t="n"/>
      <c r="J204" s="191" t="n"/>
      <c r="K204" s="186" t="n"/>
      <c r="L204" s="412">
        <f>L205*(1+C204)</f>
        <v/>
      </c>
    </row>
    <row r="205" ht="15.75" customHeight="1">
      <c r="A205" s="188" t="n">
        <v>44071</v>
      </c>
      <c r="B205" s="409" t="n">
        <v>299.269989</v>
      </c>
      <c r="C205" s="186">
        <f>B205/B206-1</f>
        <v/>
      </c>
      <c r="D205" s="410">
        <f>_xlfn.STDEV.P(C205:C294)</f>
        <v/>
      </c>
      <c r="E205" s="410">
        <f>D205*SQRT(250)</f>
        <v/>
      </c>
      <c r="F205" s="411" t="n"/>
      <c r="G205" s="186" t="n"/>
      <c r="H205" s="186" t="n"/>
      <c r="I205" s="191" t="n"/>
      <c r="J205" s="191" t="n"/>
      <c r="K205" s="186" t="n"/>
      <c r="L205" s="412">
        <f>L206*(1+C205)</f>
        <v/>
      </c>
    </row>
    <row r="206" ht="15.75" customHeight="1">
      <c r="A206" s="188" t="n">
        <v>44070</v>
      </c>
      <c r="B206" s="409" t="n">
        <v>294.679993</v>
      </c>
      <c r="C206" s="186">
        <f>B206/B207-1</f>
        <v/>
      </c>
      <c r="D206" s="410">
        <f>_xlfn.STDEV.P(C206:C295)</f>
        <v/>
      </c>
      <c r="E206" s="410">
        <f>D206*SQRT(250)</f>
        <v/>
      </c>
      <c r="F206" s="411" t="n"/>
      <c r="G206" s="186" t="n"/>
      <c r="H206" s="186" t="n"/>
      <c r="I206" s="191" t="n"/>
      <c r="J206" s="191" t="n"/>
      <c r="K206" s="186" t="n"/>
      <c r="L206" s="412">
        <f>L207*(1+C206)</f>
        <v/>
      </c>
    </row>
    <row r="207" ht="15.75" customHeight="1">
      <c r="A207" s="188" t="n">
        <v>44069</v>
      </c>
      <c r="B207" s="409" t="n">
        <v>295.269989</v>
      </c>
      <c r="C207" s="186">
        <f>B207/B208-1</f>
        <v/>
      </c>
      <c r="D207" s="410">
        <f>_xlfn.STDEV.P(C207:C296)</f>
        <v/>
      </c>
      <c r="E207" s="410">
        <f>D207*SQRT(250)</f>
        <v/>
      </c>
      <c r="F207" s="411" t="n"/>
      <c r="G207" s="186" t="n"/>
      <c r="H207" s="186" t="n"/>
      <c r="I207" s="191" t="n"/>
      <c r="J207" s="191" t="n"/>
      <c r="K207" s="186" t="n"/>
      <c r="L207" s="412">
        <f>L208*(1+C207)</f>
        <v/>
      </c>
    </row>
    <row r="208" ht="15.75" customHeight="1">
      <c r="A208" s="188" t="n">
        <v>44068</v>
      </c>
      <c r="B208" s="409" t="n">
        <v>290.440002</v>
      </c>
      <c r="C208" s="186">
        <f>B208/B209-1</f>
        <v/>
      </c>
      <c r="D208" s="410">
        <f>_xlfn.STDEV.P(C208:C297)</f>
        <v/>
      </c>
      <c r="E208" s="410">
        <f>D208*SQRT(250)</f>
        <v/>
      </c>
      <c r="F208" s="411" t="n"/>
      <c r="G208" s="186" t="n"/>
      <c r="H208" s="186" t="n"/>
      <c r="I208" s="191" t="n"/>
      <c r="J208" s="191" t="n"/>
      <c r="K208" s="186" t="n"/>
      <c r="L208" s="412">
        <f>L209*(1+C208)</f>
        <v/>
      </c>
    </row>
    <row r="209" ht="15.75" customHeight="1">
      <c r="A209" s="188" t="n">
        <v>44067</v>
      </c>
      <c r="B209" s="409" t="n">
        <v>282.279999</v>
      </c>
      <c r="C209" s="186">
        <f>B209/B210-1</f>
        <v/>
      </c>
      <c r="D209" s="410">
        <f>_xlfn.STDEV.P(C209:C298)</f>
        <v/>
      </c>
      <c r="E209" s="410">
        <f>D209*SQRT(250)</f>
        <v/>
      </c>
      <c r="F209" s="411" t="n"/>
      <c r="G209" s="186" t="n"/>
      <c r="H209" s="186" t="n"/>
      <c r="I209" s="191" t="n"/>
      <c r="J209" s="191" t="n"/>
      <c r="K209" s="186" t="n"/>
      <c r="L209" s="412">
        <f>L210*(1+C209)</f>
        <v/>
      </c>
    </row>
    <row r="210" ht="15.75" customHeight="1">
      <c r="A210" s="188" t="n">
        <v>44064</v>
      </c>
      <c r="B210" s="409" t="n">
        <v>289.679993</v>
      </c>
      <c r="C210" s="186">
        <f>B210/B211-1</f>
        <v/>
      </c>
      <c r="D210" s="410">
        <f>_xlfn.STDEV.P(C210:C299)</f>
        <v/>
      </c>
      <c r="E210" s="410">
        <f>D210*SQRT(250)</f>
        <v/>
      </c>
      <c r="F210" s="411" t="n"/>
      <c r="G210" s="186" t="n"/>
      <c r="H210" s="186" t="n"/>
      <c r="I210" s="191" t="n"/>
      <c r="J210" s="191" t="n"/>
      <c r="K210" s="186" t="n"/>
      <c r="L210" s="412">
        <f>L211*(1+C210)</f>
        <v/>
      </c>
    </row>
    <row r="211" ht="15.75" customHeight="1">
      <c r="A211" s="188" t="n">
        <v>44063</v>
      </c>
      <c r="B211" s="409" t="n">
        <v>290.690002</v>
      </c>
      <c r="C211" s="186">
        <f>B211/B212-1</f>
        <v/>
      </c>
      <c r="D211" s="410">
        <f>_xlfn.STDEV.P(C211:C300)</f>
        <v/>
      </c>
      <c r="E211" s="410">
        <f>D211*SQRT(250)</f>
        <v/>
      </c>
      <c r="F211" s="411" t="n"/>
      <c r="G211" s="186" t="n"/>
      <c r="H211" s="186" t="n"/>
      <c r="I211" s="191" t="n"/>
      <c r="J211" s="191" t="n"/>
      <c r="K211" s="186" t="n"/>
      <c r="L211" s="412">
        <f>L212*(1+C211)</f>
        <v/>
      </c>
    </row>
    <row r="212" ht="15.75" customHeight="1">
      <c r="A212" s="188" t="n">
        <v>44062</v>
      </c>
      <c r="B212" s="409" t="n">
        <v>273.51001</v>
      </c>
      <c r="C212" s="186">
        <f>B212/B213-1</f>
        <v/>
      </c>
      <c r="D212" s="410">
        <f>_xlfn.STDEV.P(C212:C301)</f>
        <v/>
      </c>
      <c r="E212" s="410">
        <f>D212*SQRT(250)</f>
        <v/>
      </c>
      <c r="F212" s="411" t="n"/>
      <c r="G212" s="186" t="n"/>
      <c r="H212" s="186" t="n"/>
      <c r="I212" s="191" t="n"/>
      <c r="J212" s="191" t="n"/>
      <c r="K212" s="186" t="n"/>
      <c r="L212" s="412">
        <f>L213*(1+C212)</f>
        <v/>
      </c>
    </row>
    <row r="213" ht="15.75" customHeight="1">
      <c r="A213" s="188" t="n">
        <v>44061</v>
      </c>
      <c r="B213" s="409" t="n">
        <v>276.799988</v>
      </c>
      <c r="C213" s="186">
        <f>B213/B214-1</f>
        <v/>
      </c>
      <c r="D213" s="410">
        <f>_xlfn.STDEV.P(C213:C302)</f>
        <v/>
      </c>
      <c r="E213" s="410">
        <f>D213*SQRT(250)</f>
        <v/>
      </c>
      <c r="F213" s="411" t="n"/>
      <c r="G213" s="186" t="n"/>
      <c r="H213" s="186" t="n"/>
      <c r="I213" s="191" t="n"/>
      <c r="J213" s="191" t="n"/>
      <c r="K213" s="186" t="n"/>
      <c r="L213" s="412">
        <f>L214*(1+C213)</f>
        <v/>
      </c>
    </row>
    <row r="214" ht="15.75" customHeight="1">
      <c r="A214" s="188" t="n">
        <v>44060</v>
      </c>
      <c r="B214" s="409" t="n">
        <v>266.149994</v>
      </c>
      <c r="C214" s="186">
        <f>B214/B215-1</f>
        <v/>
      </c>
      <c r="D214" s="410">
        <f>_xlfn.STDEV.P(C214:C303)</f>
        <v/>
      </c>
      <c r="E214" s="410">
        <f>D214*SQRT(250)</f>
        <v/>
      </c>
      <c r="F214" s="411" t="n"/>
      <c r="G214" s="186" t="n"/>
      <c r="H214" s="186" t="n"/>
      <c r="I214" s="191" t="n"/>
      <c r="J214" s="191" t="n"/>
      <c r="K214" s="186" t="n"/>
      <c r="L214" s="412">
        <f>L215*(1+C214)</f>
        <v/>
      </c>
    </row>
    <row r="215" ht="15.75" customHeight="1">
      <c r="A215" s="188" t="n">
        <v>44057</v>
      </c>
      <c r="B215" s="409" t="n">
        <v>244.910004</v>
      </c>
      <c r="C215" s="186">
        <f>B215/B216-1</f>
        <v/>
      </c>
      <c r="D215" s="410">
        <f>_xlfn.STDEV.P(C215:C304)</f>
        <v/>
      </c>
      <c r="E215" s="410">
        <f>D215*SQRT(250)</f>
        <v/>
      </c>
      <c r="F215" s="411" t="n"/>
      <c r="G215" s="186" t="n"/>
      <c r="H215" s="186" t="n"/>
      <c r="I215" s="191" t="n"/>
      <c r="J215" s="191" t="n"/>
      <c r="K215" s="186" t="n"/>
      <c r="L215" s="412">
        <f>L216*(1+C215)</f>
        <v/>
      </c>
    </row>
    <row r="216" ht="15.75" customHeight="1">
      <c r="A216" s="188" t="n">
        <v>44056</v>
      </c>
      <c r="B216" s="409" t="n">
        <v>247.25</v>
      </c>
      <c r="C216" s="186">
        <f>B216/B217-1</f>
        <v/>
      </c>
      <c r="D216" s="410">
        <f>_xlfn.STDEV.P(C216:C305)</f>
        <v/>
      </c>
      <c r="E216" s="410">
        <f>D216*SQRT(250)</f>
        <v/>
      </c>
      <c r="F216" s="411" t="n"/>
      <c r="G216" s="186" t="n"/>
      <c r="H216" s="186" t="n"/>
      <c r="I216" s="191" t="n"/>
      <c r="J216" s="191" t="n"/>
      <c r="K216" s="186" t="n"/>
      <c r="L216" s="412">
        <f>L217*(1+C216)</f>
        <v/>
      </c>
    </row>
    <row r="217" ht="15.75" customHeight="1">
      <c r="A217" s="188" t="n">
        <v>44055</v>
      </c>
      <c r="B217" s="409" t="n">
        <v>236.720001</v>
      </c>
      <c r="C217" s="186">
        <f>B217/B218-1</f>
        <v/>
      </c>
      <c r="D217" s="410">
        <f>_xlfn.STDEV.P(C217:C306)</f>
        <v/>
      </c>
      <c r="E217" s="410">
        <f>D217*SQRT(250)</f>
        <v/>
      </c>
      <c r="F217" s="411" t="n"/>
      <c r="G217" s="186" t="n"/>
      <c r="H217" s="186" t="n"/>
      <c r="I217" s="191" t="n"/>
      <c r="J217" s="191" t="n"/>
      <c r="K217" s="186" t="n"/>
      <c r="L217" s="412">
        <f>L218*(1+C217)</f>
        <v/>
      </c>
    </row>
    <row r="218" ht="15.75" customHeight="1">
      <c r="A218" s="188" t="n">
        <v>44054</v>
      </c>
      <c r="B218" s="409" t="n">
        <v>231.039993</v>
      </c>
      <c r="C218" s="186">
        <f>B218/B219-1</f>
        <v/>
      </c>
      <c r="D218" s="410">
        <f>_xlfn.STDEV.P(C218:C307)</f>
        <v/>
      </c>
      <c r="E218" s="410">
        <f>D218*SQRT(250)</f>
        <v/>
      </c>
      <c r="F218" s="411" t="n"/>
      <c r="G218" s="186" t="n"/>
      <c r="H218" s="186" t="n"/>
      <c r="I218" s="191" t="n"/>
      <c r="J218" s="191" t="n"/>
      <c r="K218" s="186" t="n"/>
      <c r="L218" s="412">
        <f>L219*(1+C218)</f>
        <v/>
      </c>
    </row>
    <row r="219" ht="15.75" customHeight="1">
      <c r="A219" s="188" t="n">
        <v>44053</v>
      </c>
      <c r="B219" s="409" t="n">
        <v>250</v>
      </c>
      <c r="C219" s="186">
        <f>B219/B220-1</f>
        <v/>
      </c>
      <c r="D219" s="410">
        <f>_xlfn.STDEV.P(C219:C308)</f>
        <v/>
      </c>
      <c r="E219" s="410">
        <f>D219*SQRT(250)</f>
        <v/>
      </c>
      <c r="F219" s="411" t="n"/>
      <c r="G219" s="186" t="n"/>
      <c r="H219" s="186" t="n"/>
      <c r="I219" s="191" t="n"/>
      <c r="J219" s="191" t="n"/>
      <c r="K219" s="186" t="n"/>
      <c r="L219" s="412">
        <f>L220*(1+C219)</f>
        <v/>
      </c>
    </row>
    <row r="220" ht="15.75" customHeight="1">
      <c r="A220" s="188" t="n">
        <v>44050</v>
      </c>
      <c r="B220" s="409" t="n">
        <v>258.730011</v>
      </c>
      <c r="C220" s="186">
        <f>B220/B221-1</f>
        <v/>
      </c>
      <c r="D220" s="410">
        <f>_xlfn.STDEV.P(C220:C309)</f>
        <v/>
      </c>
      <c r="E220" s="410">
        <f>D220*SQRT(250)</f>
        <v/>
      </c>
      <c r="F220" s="411" t="n"/>
      <c r="G220" s="186" t="n"/>
      <c r="H220" s="186" t="n"/>
      <c r="I220" s="191" t="n"/>
      <c r="J220" s="191" t="n"/>
      <c r="K220" s="186" t="n"/>
      <c r="L220" s="412">
        <f>L221*(1+C220)</f>
        <v/>
      </c>
    </row>
    <row r="221" ht="15.75" customHeight="1">
      <c r="A221" s="188" t="n">
        <v>44049</v>
      </c>
      <c r="B221" s="409" t="n">
        <v>268.25</v>
      </c>
      <c r="C221" s="186">
        <f>B221/B222-1</f>
        <v/>
      </c>
      <c r="D221" s="410">
        <f>_xlfn.STDEV.P(C221:C310)</f>
        <v/>
      </c>
      <c r="E221" s="410">
        <f>D221*SQRT(250)</f>
        <v/>
      </c>
      <c r="F221" s="411" t="n"/>
      <c r="G221" s="186" t="n"/>
      <c r="H221" s="186" t="n"/>
      <c r="I221" s="191" t="n"/>
      <c r="J221" s="191" t="n"/>
      <c r="K221" s="186" t="n"/>
      <c r="L221" s="412">
        <f>L222*(1+C221)</f>
        <v/>
      </c>
    </row>
    <row r="222" ht="15.75" customHeight="1">
      <c r="A222" s="188" t="n">
        <v>44048</v>
      </c>
      <c r="B222" s="409" t="n">
        <v>272.899994</v>
      </c>
      <c r="C222" s="186">
        <f>B222/B223-1</f>
        <v/>
      </c>
      <c r="D222" s="410">
        <f>_xlfn.STDEV.P(C222:C311)</f>
        <v/>
      </c>
      <c r="E222" s="410">
        <f>D222*SQRT(250)</f>
        <v/>
      </c>
      <c r="F222" s="411" t="n"/>
      <c r="G222" s="186" t="n"/>
      <c r="H222" s="186" t="n"/>
      <c r="I222" s="191" t="n"/>
      <c r="J222" s="191" t="n"/>
      <c r="K222" s="186" t="n"/>
      <c r="L222" s="412">
        <f>L223*(1+C222)</f>
        <v/>
      </c>
    </row>
    <row r="223" ht="15.75" customHeight="1">
      <c r="A223" s="188" t="n">
        <v>44047</v>
      </c>
      <c r="B223" s="409" t="n">
        <v>267.339996</v>
      </c>
      <c r="C223" s="186">
        <f>B223/B224-1</f>
        <v/>
      </c>
      <c r="D223" s="410">
        <f>_xlfn.STDEV.P(C223:C312)</f>
        <v/>
      </c>
      <c r="E223" s="410">
        <f>D223*SQRT(250)</f>
        <v/>
      </c>
      <c r="F223" s="411" t="n"/>
      <c r="G223" s="186" t="n"/>
      <c r="H223" s="186" t="n"/>
      <c r="I223" s="191" t="n"/>
      <c r="J223" s="191" t="n"/>
      <c r="K223" s="186" t="n"/>
      <c r="L223" s="412">
        <f>L224*(1+C223)</f>
        <v/>
      </c>
    </row>
    <row r="224" ht="15.75" customHeight="1">
      <c r="A224" s="188" t="n">
        <v>44046</v>
      </c>
      <c r="B224" s="409" t="n">
        <v>268</v>
      </c>
      <c r="C224" s="186">
        <f>B224/B225-1</f>
        <v/>
      </c>
      <c r="D224" s="410">
        <f>_xlfn.STDEV.P(C224:C313)</f>
        <v/>
      </c>
      <c r="E224" s="410">
        <f>D224*SQRT(250)</f>
        <v/>
      </c>
      <c r="F224" s="411" t="n"/>
      <c r="G224" s="186" t="n"/>
      <c r="H224" s="186" t="n"/>
      <c r="I224" s="191" t="n"/>
      <c r="J224" s="191" t="n"/>
      <c r="K224" s="186" t="n"/>
      <c r="L224" s="412">
        <f>L225*(1+C224)</f>
        <v/>
      </c>
    </row>
    <row r="225" ht="15.75" customHeight="1">
      <c r="A225" s="188" t="n">
        <v>44043</v>
      </c>
      <c r="B225" s="409" t="n">
        <v>253.910004</v>
      </c>
      <c r="C225" s="186">
        <f>B225/B226-1</f>
        <v/>
      </c>
      <c r="D225" s="410">
        <f>_xlfn.STDEV.P(C225:C314)</f>
        <v/>
      </c>
      <c r="E225" s="410">
        <f>D225*SQRT(250)</f>
        <v/>
      </c>
      <c r="F225" s="411" t="n"/>
      <c r="G225" s="186" t="n"/>
      <c r="H225" s="186" t="n"/>
      <c r="I225" s="191" t="n"/>
      <c r="J225" s="191" t="n"/>
      <c r="K225" s="186" t="n"/>
      <c r="L225" s="412">
        <f>L226*(1+C225)</f>
        <v/>
      </c>
    </row>
    <row r="226" ht="15.75" customHeight="1">
      <c r="A226" s="188" t="n">
        <v>44042</v>
      </c>
      <c r="B226" s="409" t="n">
        <v>250</v>
      </c>
      <c r="C226" s="186">
        <f>B226/B227-1</f>
        <v/>
      </c>
      <c r="D226" s="410">
        <f>_xlfn.STDEV.P(C226:C315)</f>
        <v/>
      </c>
      <c r="E226" s="410">
        <f>D226*SQRT(250)</f>
        <v/>
      </c>
      <c r="F226" s="411" t="n"/>
      <c r="G226" s="186" t="n"/>
      <c r="H226" s="186" t="n"/>
      <c r="I226" s="191" t="n"/>
      <c r="J226" s="191" t="n"/>
      <c r="K226" s="186" t="n"/>
      <c r="L226" s="412">
        <f>L227*(1+C226)</f>
        <v/>
      </c>
    </row>
    <row r="227" ht="15.75" customHeight="1">
      <c r="A227" s="188" t="n">
        <v>44041</v>
      </c>
      <c r="B227" s="409" t="n">
        <v>252.389999</v>
      </c>
      <c r="C227" s="186">
        <f>B227/B228-1</f>
        <v/>
      </c>
      <c r="D227" s="410">
        <f>_xlfn.STDEV.P(C227:C316)</f>
        <v/>
      </c>
      <c r="E227" s="410">
        <f>D227*SQRT(250)</f>
        <v/>
      </c>
      <c r="F227" s="411" t="n"/>
      <c r="G227" s="186" t="n"/>
      <c r="H227" s="186" t="n"/>
      <c r="I227" s="191" t="n"/>
      <c r="J227" s="191" t="n"/>
      <c r="K227" s="186" t="n"/>
      <c r="L227" s="412">
        <f>L228*(1+C227)</f>
        <v/>
      </c>
    </row>
    <row r="228" ht="15.75" customHeight="1">
      <c r="A228" s="188" t="n">
        <v>44040</v>
      </c>
      <c r="B228" s="409" t="n">
        <v>252.179993</v>
      </c>
      <c r="C228" s="186">
        <f>B228/B229-1</f>
        <v/>
      </c>
      <c r="D228" s="410">
        <f>_xlfn.STDEV.P(C228:C317)</f>
        <v/>
      </c>
      <c r="E228" s="410">
        <f>D228*SQRT(250)</f>
        <v/>
      </c>
      <c r="F228" s="411" t="n"/>
      <c r="G228" s="186" t="n"/>
      <c r="H228" s="186" t="n"/>
      <c r="I228" s="191" t="n"/>
      <c r="J228" s="191" t="n"/>
      <c r="K228" s="186" t="n"/>
      <c r="L228" s="412">
        <f>L229*(1+C228)</f>
        <v/>
      </c>
    </row>
    <row r="229" ht="15.75" customHeight="1">
      <c r="A229" s="188" t="n">
        <v>44039</v>
      </c>
      <c r="B229" s="409" t="n">
        <v>252.330002</v>
      </c>
      <c r="C229" s="186">
        <f>B229/B230-1</f>
        <v/>
      </c>
      <c r="D229" s="410">
        <f>_xlfn.STDEV.P(C229:C318)</f>
        <v/>
      </c>
      <c r="E229" s="410">
        <f>D229*SQRT(250)</f>
        <v/>
      </c>
      <c r="F229" s="411" t="n"/>
      <c r="G229" s="186" t="n"/>
      <c r="H229" s="186" t="n"/>
      <c r="I229" s="191" t="n"/>
      <c r="J229" s="191" t="n"/>
      <c r="K229" s="186" t="n"/>
      <c r="L229" s="412">
        <f>L230*(1+C229)</f>
        <v/>
      </c>
    </row>
    <row r="230" ht="15.75" customHeight="1">
      <c r="A230" s="188" t="n">
        <v>44036</v>
      </c>
      <c r="B230" s="409" t="n">
        <v>246.559998</v>
      </c>
      <c r="C230" s="186">
        <f>B230/B231-1</f>
        <v/>
      </c>
      <c r="D230" s="410">
        <f>_xlfn.STDEV.P(C230:C319)</f>
        <v/>
      </c>
      <c r="E230" s="410">
        <f>D230*SQRT(250)</f>
        <v/>
      </c>
      <c r="F230" s="411" t="n"/>
      <c r="G230" s="186" t="n"/>
      <c r="H230" s="186" t="n"/>
      <c r="I230" s="191" t="n"/>
      <c r="J230" s="191" t="n"/>
      <c r="K230" s="186" t="n"/>
      <c r="L230" s="412">
        <f>L231*(1+C230)</f>
        <v/>
      </c>
    </row>
    <row r="231" ht="15.75" customHeight="1">
      <c r="A231" s="188" t="n">
        <v>44035</v>
      </c>
      <c r="B231" s="409" t="n">
        <v>251.5</v>
      </c>
      <c r="C231" s="186">
        <f>B231/B232-1</f>
        <v/>
      </c>
      <c r="D231" s="410">
        <f>_xlfn.STDEV.P(C231:C320)</f>
        <v/>
      </c>
      <c r="E231" s="410">
        <f>D231*SQRT(250)</f>
        <v/>
      </c>
      <c r="F231" s="411" t="n"/>
      <c r="G231" s="186" t="n"/>
      <c r="H231" s="186" t="n"/>
      <c r="I231" s="191" t="n"/>
      <c r="J231" s="191" t="n"/>
      <c r="K231" s="186" t="n"/>
      <c r="L231" s="412">
        <f>L232*(1+C231)</f>
        <v/>
      </c>
    </row>
    <row r="232" ht="15.75" customHeight="1">
      <c r="A232" s="188" t="n">
        <v>44034</v>
      </c>
      <c r="B232" s="409" t="n">
        <v>261.179993</v>
      </c>
      <c r="C232" s="186">
        <f>B232/B233-1</f>
        <v/>
      </c>
      <c r="D232" s="410">
        <f>_xlfn.STDEV.P(C232:C321)</f>
        <v/>
      </c>
      <c r="E232" s="410">
        <f>D232*SQRT(250)</f>
        <v/>
      </c>
      <c r="F232" s="411" t="n"/>
      <c r="G232" s="186" t="n"/>
      <c r="H232" s="186" t="n"/>
      <c r="I232" s="191" t="n"/>
      <c r="J232" s="191" t="n"/>
      <c r="K232" s="186" t="n"/>
      <c r="L232" s="412">
        <f>L233*(1+C232)</f>
        <v/>
      </c>
    </row>
    <row r="233" ht="15.75" customHeight="1">
      <c r="A233" s="188" t="n">
        <v>44033</v>
      </c>
      <c r="B233" s="409" t="n">
        <v>260.440002</v>
      </c>
      <c r="C233" s="186">
        <f>B233/B234-1</f>
        <v/>
      </c>
      <c r="D233" s="410">
        <f>_xlfn.STDEV.P(C233:C322)</f>
        <v/>
      </c>
      <c r="E233" s="410">
        <f>D233*SQRT(250)</f>
        <v/>
      </c>
      <c r="F233" s="411" t="n"/>
      <c r="G233" s="186" t="n"/>
      <c r="H233" s="186" t="n"/>
      <c r="I233" s="191" t="n"/>
      <c r="J233" s="191" t="n"/>
      <c r="K233" s="186" t="n"/>
      <c r="L233" s="412">
        <f>L234*(1+C233)</f>
        <v/>
      </c>
    </row>
    <row r="234" ht="15.75" customHeight="1">
      <c r="A234" s="188" t="n">
        <v>44032</v>
      </c>
      <c r="B234" s="409" t="n">
        <v>268.579987</v>
      </c>
      <c r="C234" s="186">
        <f>B234/B235-1</f>
        <v/>
      </c>
      <c r="D234" s="410">
        <f>_xlfn.STDEV.P(C234:C323)</f>
        <v/>
      </c>
      <c r="E234" s="410">
        <f>D234*SQRT(250)</f>
        <v/>
      </c>
      <c r="F234" s="411" t="n"/>
      <c r="G234" s="186" t="n"/>
      <c r="H234" s="186" t="n"/>
      <c r="I234" s="191" t="n"/>
      <c r="J234" s="191" t="n"/>
      <c r="K234" s="186" t="n"/>
      <c r="L234" s="412">
        <f>L235*(1+C234)</f>
        <v/>
      </c>
    </row>
    <row r="235" ht="15.75" customHeight="1">
      <c r="A235" s="188" t="n">
        <v>44029</v>
      </c>
      <c r="B235" s="409" t="n">
        <v>246.539993</v>
      </c>
      <c r="C235" s="186">
        <f>B235/B236-1</f>
        <v/>
      </c>
      <c r="D235" s="410">
        <f>_xlfn.STDEV.P(C235:C324)</f>
        <v/>
      </c>
      <c r="E235" s="410">
        <f>D235*SQRT(250)</f>
        <v/>
      </c>
      <c r="F235" s="411" t="n"/>
      <c r="G235" s="186" t="n"/>
      <c r="H235" s="186" t="n"/>
      <c r="I235" s="191" t="n"/>
      <c r="J235" s="191" t="n"/>
      <c r="K235" s="186" t="n"/>
      <c r="L235" s="412">
        <f>L236*(1+C235)</f>
        <v/>
      </c>
    </row>
    <row r="236" ht="15.75" customHeight="1">
      <c r="A236" s="188" t="n">
        <v>44028</v>
      </c>
      <c r="B236" s="409" t="n">
        <v>248.539993</v>
      </c>
      <c r="C236" s="186">
        <f>B236/B237-1</f>
        <v/>
      </c>
      <c r="D236" s="410">
        <f>_xlfn.STDEV.P(C236:C325)</f>
        <v/>
      </c>
      <c r="E236" s="410">
        <f>D236*SQRT(250)</f>
        <v/>
      </c>
      <c r="F236" s="411" t="n"/>
      <c r="G236" s="186" t="n"/>
      <c r="H236" s="186" t="n"/>
      <c r="I236" s="191" t="n"/>
      <c r="J236" s="191" t="n"/>
      <c r="K236" s="186" t="n"/>
      <c r="L236" s="412">
        <f>L237*(1+C236)</f>
        <v/>
      </c>
    </row>
    <row r="237" ht="15.75" customHeight="1">
      <c r="A237" s="188" t="n">
        <v>44027</v>
      </c>
      <c r="B237" s="409" t="n">
        <v>256.220001</v>
      </c>
      <c r="C237" s="186">
        <f>B237/B238-1</f>
        <v/>
      </c>
      <c r="D237" s="410">
        <f>_xlfn.STDEV.P(C237:C326)</f>
        <v/>
      </c>
      <c r="E237" s="410">
        <f>D237*SQRT(250)</f>
        <v/>
      </c>
      <c r="F237" s="411" t="n"/>
      <c r="G237" s="186" t="n"/>
      <c r="H237" s="186" t="n"/>
      <c r="I237" s="191" t="n"/>
      <c r="J237" s="191" t="n"/>
      <c r="K237" s="186" t="n"/>
      <c r="L237" s="412">
        <f>L238*(1+C237)</f>
        <v/>
      </c>
    </row>
    <row r="238" ht="15.75" customHeight="1">
      <c r="A238" s="188" t="n">
        <v>44026</v>
      </c>
      <c r="B238" s="409" t="n">
        <v>260.01001</v>
      </c>
      <c r="C238" s="186">
        <f>B238/B239-1</f>
        <v/>
      </c>
      <c r="D238" s="410">
        <f>_xlfn.STDEV.P(C238:C327)</f>
        <v/>
      </c>
      <c r="E238" s="410">
        <f>D238*SQRT(250)</f>
        <v/>
      </c>
      <c r="F238" s="411" t="n"/>
      <c r="G238" s="186" t="n"/>
      <c r="H238" s="186" t="n"/>
      <c r="I238" s="191" t="n"/>
      <c r="J238" s="191" t="n"/>
      <c r="K238" s="186" t="n"/>
      <c r="L238" s="412">
        <f>L239*(1+C238)</f>
        <v/>
      </c>
    </row>
    <row r="239" ht="15.75" customHeight="1">
      <c r="A239" s="188" t="n">
        <v>44025</v>
      </c>
      <c r="B239" s="409" t="n">
        <v>260.299988</v>
      </c>
      <c r="C239" s="186">
        <f>B239/B240-1</f>
        <v/>
      </c>
      <c r="D239" s="410">
        <f>_xlfn.STDEV.P(C239:C328)</f>
        <v/>
      </c>
      <c r="E239" s="410">
        <f>D239*SQRT(250)</f>
        <v/>
      </c>
      <c r="F239" s="411" t="n"/>
      <c r="G239" s="186" t="n"/>
      <c r="H239" s="186" t="n"/>
      <c r="I239" s="191" t="n"/>
      <c r="J239" s="191" t="n"/>
      <c r="K239" s="186" t="n"/>
      <c r="L239" s="412">
        <f>L240*(1+C239)</f>
        <v/>
      </c>
    </row>
    <row r="240" ht="15.75" customHeight="1">
      <c r="A240" s="188" t="n">
        <v>44022</v>
      </c>
      <c r="B240" s="409" t="n">
        <v>275.869995</v>
      </c>
      <c r="C240" s="186">
        <f>B240/B241-1</f>
        <v/>
      </c>
      <c r="D240" s="410">
        <f>_xlfn.STDEV.P(C240:C329)</f>
        <v/>
      </c>
      <c r="E240" s="410">
        <f>D240*SQRT(250)</f>
        <v/>
      </c>
      <c r="F240" s="411" t="n"/>
      <c r="G240" s="186" t="n"/>
      <c r="H240" s="186" t="n"/>
      <c r="I240" s="191" t="n"/>
      <c r="J240" s="191" t="n"/>
      <c r="K240" s="186" t="n"/>
      <c r="L240" s="412">
        <f>L241*(1+C240)</f>
        <v/>
      </c>
    </row>
    <row r="241" ht="15.75" customHeight="1">
      <c r="A241" s="188" t="n">
        <v>44021</v>
      </c>
      <c r="B241" s="409" t="n">
        <v>269.519989</v>
      </c>
      <c r="C241" s="186">
        <f>B241/B242-1</f>
        <v/>
      </c>
      <c r="D241" s="410">
        <f>_xlfn.STDEV.P(C241:C330)</f>
        <v/>
      </c>
      <c r="E241" s="410">
        <f>D241*SQRT(250)</f>
        <v/>
      </c>
      <c r="F241" s="411" t="n"/>
      <c r="G241" s="186" t="n"/>
      <c r="H241" s="186" t="n"/>
      <c r="I241" s="191" t="n"/>
      <c r="J241" s="191" t="n"/>
      <c r="K241" s="186" t="n"/>
      <c r="L241" s="412">
        <f>L242*(1+C241)</f>
        <v/>
      </c>
    </row>
    <row r="242" ht="15.75" customHeight="1">
      <c r="A242" s="188" t="n">
        <v>44020</v>
      </c>
      <c r="B242" s="409" t="n">
        <v>266.320007</v>
      </c>
      <c r="C242" s="186">
        <f>B242/B243-1</f>
        <v/>
      </c>
      <c r="D242" s="410">
        <f>_xlfn.STDEV.P(C242:C331)</f>
        <v/>
      </c>
      <c r="E242" s="410">
        <f>D242*SQRT(250)</f>
        <v/>
      </c>
      <c r="F242" s="411" t="n"/>
      <c r="G242" s="186" t="n"/>
      <c r="H242" s="186" t="n"/>
      <c r="I242" s="191" t="n"/>
      <c r="J242" s="191" t="n"/>
      <c r="K242" s="186" t="n"/>
      <c r="L242" s="412">
        <f>L243*(1+C242)</f>
        <v/>
      </c>
    </row>
    <row r="243" ht="15.75" customHeight="1">
      <c r="A243" s="188" t="n">
        <v>44019</v>
      </c>
      <c r="B243" s="409" t="n">
        <v>262.100006</v>
      </c>
      <c r="C243" s="186">
        <f>B243/B244-1</f>
        <v/>
      </c>
      <c r="D243" s="410">
        <f>_xlfn.STDEV.P(C243:C332)</f>
        <v/>
      </c>
      <c r="E243" s="410">
        <f>D243*SQRT(250)</f>
        <v/>
      </c>
      <c r="F243" s="411" t="n"/>
      <c r="G243" s="186" t="n"/>
      <c r="H243" s="186" t="n"/>
      <c r="I243" s="191" t="n"/>
      <c r="J243" s="191" t="n"/>
      <c r="K243" s="186" t="n"/>
      <c r="L243" s="412">
        <f>L244*(1+C243)</f>
        <v/>
      </c>
    </row>
    <row r="244" ht="15.75" customHeight="1">
      <c r="A244" s="188" t="n">
        <v>44018</v>
      </c>
      <c r="B244" s="409" t="n">
        <v>261</v>
      </c>
      <c r="C244" s="186">
        <f>B244/B245-1</f>
        <v/>
      </c>
      <c r="D244" s="410">
        <f>_xlfn.STDEV.P(C244:C333)</f>
        <v/>
      </c>
      <c r="E244" s="410">
        <f>D244*SQRT(250)</f>
        <v/>
      </c>
      <c r="F244" s="411" t="n"/>
      <c r="G244" s="186" t="n"/>
      <c r="H244" s="186" t="n"/>
      <c r="I244" s="191" t="n"/>
      <c r="J244" s="191" t="n"/>
      <c r="K244" s="186" t="n"/>
      <c r="L244" s="412">
        <f>L245*(1+C244)</f>
        <v/>
      </c>
    </row>
    <row r="245" ht="15.75" customHeight="1">
      <c r="A245" s="188" t="n">
        <v>44014</v>
      </c>
      <c r="B245" s="409" t="n">
        <v>261.73999</v>
      </c>
      <c r="C245" s="186">
        <f>B245/B246-1</f>
        <v/>
      </c>
      <c r="D245" s="410">
        <f>_xlfn.STDEV.P(C245:C334)</f>
        <v/>
      </c>
      <c r="E245" s="410">
        <f>D245*SQRT(250)</f>
        <v/>
      </c>
      <c r="F245" s="411" t="n"/>
      <c r="G245" s="186" t="n"/>
      <c r="H245" s="186" t="n"/>
      <c r="I245" s="191" t="n"/>
      <c r="J245" s="191" t="n"/>
      <c r="K245" s="186" t="n"/>
      <c r="L245" s="412">
        <f>L246*(1+C245)</f>
        <v/>
      </c>
    </row>
    <row r="246" ht="15.75" customHeight="1">
      <c r="A246" s="188" t="n">
        <v>44013</v>
      </c>
      <c r="B246" s="409" t="n">
        <v>259.130005</v>
      </c>
      <c r="C246" s="186">
        <f>B246/B247-1</f>
        <v/>
      </c>
      <c r="D246" s="410">
        <f>_xlfn.STDEV.P(C246:C335)</f>
        <v/>
      </c>
      <c r="E246" s="410">
        <f>D246*SQRT(250)</f>
        <v/>
      </c>
      <c r="F246" s="411" t="n"/>
      <c r="G246" s="186" t="n"/>
      <c r="H246" s="186" t="n"/>
      <c r="I246" s="191" t="n"/>
      <c r="J246" s="191" t="n"/>
      <c r="K246" s="186" t="n"/>
      <c r="L246" s="412">
        <f>L247*(1+C246)</f>
        <v/>
      </c>
    </row>
    <row r="247" ht="15.75" customHeight="1">
      <c r="A247" s="188" t="n">
        <v>44012</v>
      </c>
      <c r="B247" s="409" t="n">
        <v>253.539993</v>
      </c>
      <c r="C247" s="186">
        <f>B247/B248-1</f>
        <v/>
      </c>
      <c r="D247" s="410">
        <f>_xlfn.STDEV.P(C247:C336)</f>
        <v/>
      </c>
      <c r="E247" s="410">
        <f>D247*SQRT(250)</f>
        <v/>
      </c>
      <c r="F247" s="411" t="n"/>
      <c r="G247" s="186" t="n"/>
      <c r="H247" s="186" t="n"/>
      <c r="I247" s="191" t="n"/>
      <c r="J247" s="191" t="n"/>
      <c r="K247" s="186" t="n"/>
      <c r="L247" s="412">
        <f>L248*(1+C247)</f>
        <v/>
      </c>
    </row>
    <row r="248" ht="15.75" customHeight="1">
      <c r="A248" s="188" t="n">
        <v>44011</v>
      </c>
      <c r="B248" s="409" t="n">
        <v>248.559998</v>
      </c>
      <c r="C248" s="186">
        <f>B248/B249-1</f>
        <v/>
      </c>
      <c r="D248" s="410">
        <f>_xlfn.STDEV.P(C248:C337)</f>
        <v/>
      </c>
      <c r="E248" s="410">
        <f>D248*SQRT(250)</f>
        <v/>
      </c>
      <c r="F248" s="411" t="n"/>
      <c r="G248" s="186" t="n"/>
      <c r="H248" s="186" t="n"/>
      <c r="I248" s="191" t="n"/>
      <c r="J248" s="191" t="n"/>
      <c r="K248" s="186" t="n"/>
      <c r="L248" s="412">
        <f>L249*(1+C248)</f>
        <v/>
      </c>
    </row>
    <row r="249" ht="15.75" customHeight="1">
      <c r="A249" s="188" t="n">
        <v>44008</v>
      </c>
      <c r="B249" s="409" t="n">
        <v>256.799988</v>
      </c>
      <c r="C249" s="186">
        <f>B249/B250-1</f>
        <v/>
      </c>
      <c r="D249" s="410">
        <f>_xlfn.STDEV.P(C249:C338)</f>
        <v/>
      </c>
      <c r="E249" s="410">
        <f>D249*SQRT(250)</f>
        <v/>
      </c>
      <c r="F249" s="411" t="n"/>
      <c r="G249" s="186" t="n"/>
      <c r="H249" s="186" t="n"/>
      <c r="I249" s="191" t="n"/>
      <c r="J249" s="191" t="n"/>
      <c r="K249" s="186" t="n"/>
      <c r="L249" s="412">
        <f>L250*(1+C249)</f>
        <v/>
      </c>
    </row>
    <row r="250" ht="15.75" customHeight="1">
      <c r="A250" s="188" t="n">
        <v>44007</v>
      </c>
      <c r="B250" s="409" t="n">
        <v>259.51001</v>
      </c>
      <c r="C250" s="186">
        <f>B250/B251-1</f>
        <v/>
      </c>
      <c r="D250" s="410">
        <f>_xlfn.STDEV.P(C250:C339)</f>
        <v/>
      </c>
      <c r="E250" s="410">
        <f>D250*SQRT(250)</f>
        <v/>
      </c>
      <c r="F250" s="411" t="n"/>
      <c r="G250" s="186" t="n"/>
      <c r="H250" s="186" t="n"/>
      <c r="I250" s="191" t="n"/>
      <c r="J250" s="191" t="n"/>
      <c r="K250" s="186" t="n"/>
      <c r="L250" s="412">
        <f>L251*(1+C250)</f>
        <v/>
      </c>
    </row>
    <row r="251" ht="15.75" customHeight="1">
      <c r="A251" s="188" t="n">
        <v>44006</v>
      </c>
      <c r="B251" s="409" t="n">
        <v>255.899994</v>
      </c>
      <c r="C251" s="186">
        <f>B251/B252-1</f>
        <v/>
      </c>
      <c r="D251" s="410">
        <f>_xlfn.STDEV.P(C251:C340)</f>
        <v/>
      </c>
      <c r="E251" s="410">
        <f>D251*SQRT(250)</f>
        <v/>
      </c>
      <c r="F251" s="411" t="n"/>
      <c r="G251" s="186" t="n"/>
      <c r="H251" s="186" t="n"/>
      <c r="I251" s="191" t="n"/>
      <c r="J251" s="191" t="n"/>
      <c r="K251" s="186" t="n"/>
      <c r="L251" s="412">
        <f>L252*(1+C251)</f>
        <v/>
      </c>
    </row>
    <row r="252" ht="15.75" customHeight="1">
      <c r="A252" s="188" t="n">
        <v>44005</v>
      </c>
      <c r="B252" s="409" t="n">
        <v>252.809998</v>
      </c>
      <c r="C252" s="186">
        <f>B252/B253-1</f>
        <v/>
      </c>
      <c r="D252" s="410">
        <f>_xlfn.STDEV.P(C252:C341)</f>
        <v/>
      </c>
      <c r="E252" s="410">
        <f>D252*SQRT(250)</f>
        <v/>
      </c>
      <c r="F252" s="411" t="n"/>
      <c r="G252" s="186" t="n"/>
      <c r="H252" s="186" t="n"/>
      <c r="I252" s="191" t="n"/>
      <c r="J252" s="191" t="n"/>
      <c r="K252" s="186" t="n"/>
      <c r="L252" s="412">
        <f>L253*(1+C252)</f>
        <v/>
      </c>
    </row>
    <row r="253" ht="15.75" customHeight="1">
      <c r="A253" s="188" t="n">
        <v>44004</v>
      </c>
      <c r="B253" s="409" t="n">
        <v>251.270004</v>
      </c>
      <c r="C253" s="186">
        <f>B253/B254-1</f>
        <v/>
      </c>
      <c r="D253" s="410">
        <f>_xlfn.STDEV.P(C253:C342)</f>
        <v/>
      </c>
      <c r="E253" s="410">
        <f>D253*SQRT(250)</f>
        <v/>
      </c>
      <c r="F253" s="411" t="n"/>
      <c r="G253" s="186" t="n"/>
      <c r="H253" s="186" t="n"/>
      <c r="I253" s="191" t="n"/>
      <c r="J253" s="191" t="n"/>
      <c r="K253" s="186" t="n"/>
      <c r="L253" s="412">
        <f>L254*(1+C253)</f>
        <v/>
      </c>
    </row>
    <row r="254" ht="15.75" customHeight="1">
      <c r="A254" s="188" t="n">
        <v>44001</v>
      </c>
      <c r="B254" s="409" t="n">
        <v>243.479996</v>
      </c>
      <c r="C254" s="186">
        <f>B254/B255-1</f>
        <v/>
      </c>
      <c r="D254" s="410">
        <f>_xlfn.STDEV.P(C254:C343)</f>
        <v/>
      </c>
      <c r="E254" s="410">
        <f>D254*SQRT(250)</f>
        <v/>
      </c>
      <c r="F254" s="411" t="n"/>
      <c r="G254" s="186" t="n"/>
      <c r="H254" s="186" t="n"/>
      <c r="I254" s="191" t="n"/>
      <c r="J254" s="191" t="n"/>
      <c r="K254" s="186" t="n"/>
      <c r="L254" s="412">
        <f>L255*(1+C254)</f>
        <v/>
      </c>
    </row>
    <row r="255" ht="15.75" customHeight="1">
      <c r="A255" s="188" t="n">
        <v>44000</v>
      </c>
      <c r="B255" s="409" t="n">
        <v>241.570007</v>
      </c>
      <c r="C255" s="186">
        <f>B255/B256-1</f>
        <v/>
      </c>
      <c r="D255" s="410">
        <f>_xlfn.STDEV.P(C255:C344)</f>
        <v/>
      </c>
      <c r="E255" s="410">
        <f>D255*SQRT(250)</f>
        <v/>
      </c>
      <c r="F255" s="411" t="n"/>
      <c r="G255" s="186" t="n"/>
      <c r="H255" s="186" t="n"/>
      <c r="I255" s="191" t="n"/>
      <c r="J255" s="191" t="n"/>
      <c r="K255" s="186" t="n"/>
      <c r="L255" s="412">
        <f>L256*(1+C255)</f>
        <v/>
      </c>
    </row>
    <row r="256" ht="15.75" customHeight="1">
      <c r="A256" s="188" t="n">
        <v>43999</v>
      </c>
      <c r="B256" s="409" t="n">
        <v>236.759995</v>
      </c>
      <c r="C256" s="186">
        <f>B256/B257-1</f>
        <v/>
      </c>
      <c r="D256" s="410">
        <f>_xlfn.STDEV.P(C256:C345)</f>
        <v/>
      </c>
      <c r="E256" s="410">
        <f>D256*SQRT(250)</f>
        <v/>
      </c>
      <c r="F256" s="411" t="n"/>
      <c r="G256" s="186" t="n"/>
      <c r="H256" s="186" t="n"/>
      <c r="I256" s="191" t="n"/>
      <c r="J256" s="191" t="n"/>
      <c r="K256" s="186" t="n"/>
      <c r="L256" s="412">
        <f>L257*(1+C256)</f>
        <v/>
      </c>
    </row>
    <row r="257" ht="15.75" customHeight="1">
      <c r="A257" s="188" t="n">
        <v>43998</v>
      </c>
      <c r="B257" s="409" t="n">
        <v>242.559998</v>
      </c>
      <c r="C257" s="186">
        <f>B257/B258-1</f>
        <v/>
      </c>
      <c r="D257" s="410">
        <f>_xlfn.STDEV.P(C257:C346)</f>
        <v/>
      </c>
      <c r="E257" s="410">
        <f>D257*SQRT(250)</f>
        <v/>
      </c>
      <c r="F257" s="411" t="n"/>
      <c r="G257" s="410" t="n"/>
      <c r="H257" s="186" t="n"/>
      <c r="I257" s="410" t="n"/>
      <c r="J257" s="410" t="n"/>
      <c r="K257" s="186" t="n"/>
      <c r="L257" s="412">
        <f>L258*(1+C257)</f>
        <v/>
      </c>
    </row>
    <row r="258" ht="15.75" customHeight="1">
      <c r="A258" s="188" t="n">
        <v>43997</v>
      </c>
      <c r="B258" s="409" t="n">
        <v>239.020004</v>
      </c>
      <c r="C258" s="186">
        <f>B258/B259-1</f>
        <v/>
      </c>
      <c r="D258" s="410">
        <f>_xlfn.STDEV.P(C258:C347)</f>
        <v/>
      </c>
      <c r="E258" s="410">
        <f>D258*SQRT(250)</f>
        <v/>
      </c>
      <c r="F258" s="411" t="n"/>
      <c r="G258" s="410" t="n"/>
      <c r="H258" s="186" t="n"/>
      <c r="I258" s="410" t="n"/>
      <c r="J258" s="410" t="n"/>
      <c r="K258" s="186" t="n"/>
      <c r="L258" s="412">
        <f>L259*(1+C258)</f>
        <v/>
      </c>
    </row>
    <row r="259" ht="15.75" customHeight="1">
      <c r="A259" s="188" t="n">
        <v>43994</v>
      </c>
      <c r="B259" s="409" t="n">
        <v>219.520004</v>
      </c>
      <c r="C259" s="186">
        <f>B259/B260-1</f>
        <v/>
      </c>
      <c r="D259" s="410">
        <f>_xlfn.STDEV.P(C259:C348)</f>
        <v/>
      </c>
      <c r="E259" s="410">
        <f>D259*SQRT(250)</f>
        <v/>
      </c>
      <c r="F259" s="411" t="n"/>
      <c r="G259" s="410" t="n"/>
      <c r="H259" s="186" t="n"/>
      <c r="I259" s="410" t="n"/>
      <c r="J259" s="410" t="n"/>
      <c r="K259" s="186" t="n"/>
      <c r="L259" s="412">
        <f>L260*(1+C259)</f>
        <v/>
      </c>
    </row>
    <row r="260" ht="15.75" customHeight="1">
      <c r="A260" s="188" t="n">
        <v>43993</v>
      </c>
      <c r="B260" s="409" t="n">
        <v>222.070007</v>
      </c>
      <c r="C260" s="186">
        <f>B260/B261-1</f>
        <v/>
      </c>
      <c r="D260" s="410">
        <f>_xlfn.STDEV.P(C260:C349)</f>
        <v/>
      </c>
      <c r="E260" s="410">
        <f>D260*SQRT(250)</f>
        <v/>
      </c>
      <c r="F260" s="411" t="n"/>
      <c r="G260" s="410" t="n"/>
      <c r="H260" s="186" t="n"/>
      <c r="I260" s="410" t="n"/>
      <c r="J260" s="410" t="n"/>
      <c r="K260" s="186" t="n"/>
      <c r="L260" s="412">
        <f>L261*(1+C260)</f>
        <v/>
      </c>
    </row>
    <row r="261" ht="15.75" customHeight="1">
      <c r="A261" s="188" t="n">
        <v>43992</v>
      </c>
      <c r="B261" s="409" t="n">
        <v>221.020004</v>
      </c>
      <c r="C261" s="186">
        <f>B261/B262-1</f>
        <v/>
      </c>
      <c r="D261" s="410">
        <f>_xlfn.STDEV.P(C261:C350)</f>
        <v/>
      </c>
      <c r="E261" s="410">
        <f>D261*SQRT(250)</f>
        <v/>
      </c>
      <c r="F261" s="411" t="n"/>
      <c r="G261" s="410" t="n"/>
      <c r="H261" s="186" t="n"/>
      <c r="I261" s="410" t="n"/>
      <c r="J261" s="410" t="n"/>
      <c r="K261" s="186" t="n"/>
      <c r="L261" s="412">
        <f>L262*(1+C261)</f>
        <v/>
      </c>
    </row>
    <row r="262" ht="15.75" customHeight="1">
      <c r="A262" s="188" t="n">
        <v>43991</v>
      </c>
      <c r="B262" s="409" t="n">
        <v>205.429993</v>
      </c>
      <c r="C262" s="186">
        <f>B262/B263-1</f>
        <v/>
      </c>
      <c r="D262" s="410">
        <f>_xlfn.STDEV.P(C262:C351)</f>
        <v/>
      </c>
      <c r="E262" s="410">
        <f>D262*SQRT(250)</f>
        <v/>
      </c>
      <c r="F262" s="411" t="n"/>
      <c r="G262" s="410" t="n"/>
      <c r="H262" s="186" t="n"/>
      <c r="I262" s="410" t="n"/>
      <c r="J262" s="410" t="n"/>
      <c r="K262" s="186" t="n"/>
      <c r="L262" s="412">
        <f>L263*(1+C262)</f>
        <v/>
      </c>
    </row>
    <row r="263" ht="15.75" customHeight="1">
      <c r="A263" s="188" t="n">
        <v>43990</v>
      </c>
      <c r="B263" s="409" t="n">
        <v>209.830002</v>
      </c>
      <c r="C263" s="186">
        <f>B263/B264-1</f>
        <v/>
      </c>
      <c r="D263" s="410">
        <f>_xlfn.STDEV.P(C263:C352)</f>
        <v/>
      </c>
      <c r="E263" s="410">
        <f>D263*SQRT(250)</f>
        <v/>
      </c>
      <c r="F263" s="411" t="n"/>
      <c r="G263" s="410" t="n"/>
      <c r="H263" s="186" t="n"/>
      <c r="I263" s="410" t="n"/>
      <c r="J263" s="410" t="n"/>
      <c r="K263" s="186" t="n"/>
      <c r="L263" s="412">
        <f>L264*(1+C263)</f>
        <v/>
      </c>
    </row>
    <row r="264" ht="15.75" customHeight="1">
      <c r="A264" s="188" t="n">
        <v>43987</v>
      </c>
      <c r="B264" s="409" t="n">
        <v>207.600006</v>
      </c>
      <c r="C264" s="186">
        <f>B264/B265-1</f>
        <v/>
      </c>
      <c r="D264" s="410">
        <f>_xlfn.STDEV.P(C264:C353)</f>
        <v/>
      </c>
      <c r="E264" s="410">
        <f>D264*SQRT(250)</f>
        <v/>
      </c>
      <c r="F264" s="411" t="n"/>
      <c r="G264" s="410" t="n"/>
      <c r="H264" s="186" t="n"/>
      <c r="I264" s="410" t="n"/>
      <c r="J264" s="410" t="n"/>
      <c r="K264" s="186" t="n"/>
      <c r="L264" s="412">
        <f>L265*(1+C264)</f>
        <v/>
      </c>
    </row>
    <row r="265" ht="15.75" customHeight="1">
      <c r="A265" s="188" t="n">
        <v>43986</v>
      </c>
      <c r="B265" s="409" t="n">
        <v>210.350006</v>
      </c>
      <c r="C265" s="186">
        <f>B265/B266-1</f>
        <v/>
      </c>
      <c r="D265" s="410">
        <f>_xlfn.STDEV.P(C265:C354)</f>
        <v/>
      </c>
      <c r="E265" s="410">
        <f>D265*SQRT(250)</f>
        <v/>
      </c>
      <c r="F265" s="411" t="n"/>
      <c r="G265" s="410" t="n"/>
      <c r="H265" s="186" t="n"/>
      <c r="I265" s="410" t="n"/>
      <c r="J265" s="410" t="n"/>
      <c r="K265" s="186" t="n"/>
      <c r="L265" s="412">
        <f>L266*(1+C265)</f>
        <v/>
      </c>
    </row>
    <row r="266" ht="15.75" customHeight="1">
      <c r="A266" s="188" t="n">
        <v>43985</v>
      </c>
      <c r="B266" s="409" t="n">
        <v>223.869995</v>
      </c>
      <c r="C266" s="186">
        <f>B266/B267-1</f>
        <v/>
      </c>
      <c r="D266" s="410">
        <f>_xlfn.STDEV.P(C266:C355)</f>
        <v/>
      </c>
      <c r="E266" s="410">
        <f>D266*SQRT(250)</f>
        <v/>
      </c>
      <c r="F266" s="411" t="n"/>
      <c r="G266" s="410" t="n"/>
      <c r="H266" s="186" t="n"/>
      <c r="I266" s="410" t="n"/>
      <c r="J266" s="410" t="n"/>
      <c r="K266" s="186" t="n"/>
      <c r="L266" s="412">
        <f>L267*(1+C266)</f>
        <v/>
      </c>
    </row>
    <row r="267" ht="15.75" customHeight="1">
      <c r="A267" s="188" t="n">
        <v>43984</v>
      </c>
      <c r="B267" s="409" t="n">
        <v>208.080002</v>
      </c>
      <c r="C267" s="186">
        <f>B267/B268-1</f>
        <v/>
      </c>
      <c r="D267" s="410">
        <f>_xlfn.STDEV.P(C267:C356)</f>
        <v/>
      </c>
      <c r="E267" s="410">
        <f>D267*SQRT(250)</f>
        <v/>
      </c>
      <c r="F267" s="411" t="n"/>
      <c r="G267" s="410" t="n"/>
      <c r="H267" s="186" t="n"/>
      <c r="I267" s="410" t="n"/>
      <c r="J267" s="410" t="n"/>
      <c r="K267" s="186" t="n"/>
      <c r="L267" s="412">
        <f>L268*(1+C267)</f>
        <v/>
      </c>
    </row>
    <row r="268" ht="15.75" customHeight="1">
      <c r="A268" s="188" t="n">
        <v>43983</v>
      </c>
      <c r="B268" s="409" t="n">
        <v>204.149994</v>
      </c>
      <c r="C268" s="186">
        <f>B268/B269-1</f>
        <v/>
      </c>
      <c r="D268" s="410">
        <f>_xlfn.STDEV.P(C268:C357)</f>
        <v/>
      </c>
      <c r="E268" s="410">
        <f>D268*SQRT(250)</f>
        <v/>
      </c>
      <c r="F268" s="411" t="n"/>
      <c r="G268" s="410" t="n"/>
      <c r="H268" s="186" t="n"/>
      <c r="I268" s="410" t="n"/>
      <c r="J268" s="410" t="n"/>
      <c r="K268" s="186" t="n"/>
      <c r="L268" s="412">
        <f>L269*(1+C268)</f>
        <v/>
      </c>
    </row>
    <row r="269" ht="15.75" customHeight="1">
      <c r="A269" s="188" t="n">
        <v>43980</v>
      </c>
      <c r="B269" s="409" t="n">
        <v>179.479996</v>
      </c>
      <c r="C269" s="186">
        <f>B269/B270-1</f>
        <v/>
      </c>
      <c r="D269" s="410">
        <f>_xlfn.STDEV.P(C269:C358)</f>
        <v/>
      </c>
      <c r="E269" s="410">
        <f>D269*SQRT(250)</f>
        <v/>
      </c>
      <c r="F269" s="411" t="n"/>
      <c r="G269" s="410" t="n"/>
      <c r="H269" s="186" t="n"/>
      <c r="I269" s="410" t="n"/>
      <c r="J269" s="410" t="n"/>
      <c r="K269" s="186" t="n"/>
      <c r="L269" s="412">
        <f>L270*(1+C269)</f>
        <v/>
      </c>
    </row>
    <row r="270" ht="15.75" customHeight="1">
      <c r="A270" s="188" t="n">
        <v>43979</v>
      </c>
      <c r="B270" s="409" t="n">
        <v>163.550003</v>
      </c>
      <c r="C270" s="186">
        <f>B270/B271-1</f>
        <v/>
      </c>
      <c r="D270" s="410">
        <f>_xlfn.STDEV.P(C270:C359)</f>
        <v/>
      </c>
      <c r="E270" s="410">
        <f>D270*SQRT(250)</f>
        <v/>
      </c>
      <c r="F270" s="411" t="n"/>
      <c r="G270" s="410" t="n"/>
      <c r="H270" s="186" t="n"/>
      <c r="I270" s="410" t="n"/>
      <c r="J270" s="410" t="n"/>
      <c r="K270" s="186" t="n"/>
      <c r="L270" s="412">
        <f>L271*(1+C270)</f>
        <v/>
      </c>
    </row>
    <row r="271" ht="15.75" customHeight="1">
      <c r="A271" s="188" t="n">
        <v>43978</v>
      </c>
      <c r="B271" s="409" t="n">
        <v>161.970001</v>
      </c>
      <c r="C271" s="186">
        <f>B271/B272-1</f>
        <v/>
      </c>
      <c r="D271" s="410">
        <f>_xlfn.STDEV.P(C271:C360)</f>
        <v/>
      </c>
      <c r="E271" s="410">
        <f>D271*SQRT(250)</f>
        <v/>
      </c>
      <c r="F271" s="411" t="n"/>
      <c r="G271" s="410" t="n"/>
      <c r="H271" s="186" t="n"/>
      <c r="I271" s="410" t="n"/>
      <c r="J271" s="410" t="n"/>
      <c r="K271" s="186" t="n"/>
      <c r="L271" s="412">
        <f>L272*(1+C271)</f>
        <v/>
      </c>
    </row>
    <row r="272" ht="15.75" customHeight="1">
      <c r="A272" s="188" t="n">
        <v>43977</v>
      </c>
      <c r="B272" s="409" t="n">
        <v>164</v>
      </c>
      <c r="C272" s="186">
        <f>B272/B273-1</f>
        <v/>
      </c>
      <c r="D272" s="410">
        <f>_xlfn.STDEV.P(C272:C361)</f>
        <v/>
      </c>
      <c r="E272" s="410">
        <f>D272*SQRT(250)</f>
        <v/>
      </c>
      <c r="F272" s="411" t="n"/>
      <c r="G272" s="410" t="n"/>
      <c r="H272" s="186" t="n"/>
      <c r="I272" s="410" t="n"/>
      <c r="J272" s="410" t="n"/>
      <c r="K272" s="186" t="n"/>
      <c r="L272" s="412">
        <f>L273*(1+C272)</f>
        <v/>
      </c>
    </row>
    <row r="273" ht="15.75" customHeight="1">
      <c r="A273" s="188" t="n">
        <v>43973</v>
      </c>
      <c r="B273" s="409" t="n">
        <v>171.059998</v>
      </c>
      <c r="C273" s="186">
        <f>B273/B274-1</f>
        <v/>
      </c>
      <c r="D273" s="410">
        <f>_xlfn.STDEV.P(C273:C362)</f>
        <v/>
      </c>
      <c r="E273" s="410">
        <f>D273*SQRT(250)</f>
        <v/>
      </c>
      <c r="F273" s="411" t="n"/>
      <c r="G273" s="410" t="n"/>
      <c r="H273" s="186" t="n"/>
      <c r="I273" s="410" t="n"/>
      <c r="J273" s="410" t="n"/>
      <c r="K273" s="186" t="n"/>
      <c r="L273" s="412">
        <f>L274*(1+C273)</f>
        <v/>
      </c>
    </row>
    <row r="274" ht="15.75" customHeight="1">
      <c r="A274" s="188" t="n">
        <v>43972</v>
      </c>
      <c r="B274" s="409" t="n">
        <v>172.029999</v>
      </c>
      <c r="C274" s="186">
        <f>B274/B275-1</f>
        <v/>
      </c>
      <c r="D274" s="410">
        <f>_xlfn.STDEV.P(C274:C363)</f>
        <v/>
      </c>
      <c r="E274" s="410">
        <f>D274*SQRT(250)</f>
        <v/>
      </c>
      <c r="F274" s="411" t="n"/>
      <c r="G274" s="410" t="n"/>
      <c r="H274" s="186" t="n"/>
      <c r="I274" s="410" t="n"/>
      <c r="J274" s="410" t="n"/>
      <c r="K274" s="186" t="n"/>
      <c r="L274" s="412">
        <f>L275*(1+C274)</f>
        <v/>
      </c>
    </row>
    <row r="275" ht="15.75" customHeight="1">
      <c r="A275" s="188" t="n">
        <v>43971</v>
      </c>
      <c r="B275" s="409" t="n">
        <v>175.479996</v>
      </c>
      <c r="C275" s="186">
        <f>B275/B276-1</f>
        <v/>
      </c>
      <c r="D275" s="410">
        <f>_xlfn.STDEV.P(C275:C364)</f>
        <v/>
      </c>
      <c r="E275" s="410">
        <f>D275*SQRT(250)</f>
        <v/>
      </c>
      <c r="F275" s="411" t="n"/>
      <c r="G275" s="410" t="n"/>
      <c r="H275" s="186" t="n"/>
      <c r="I275" s="410" t="n"/>
      <c r="J275" s="410" t="n"/>
      <c r="K275" s="186" t="n"/>
      <c r="L275" s="412">
        <f>L276*(1+C275)</f>
        <v/>
      </c>
    </row>
    <row r="276" ht="15.75" customHeight="1">
      <c r="A276" s="188" t="n">
        <v>43970</v>
      </c>
      <c r="B276" s="409" t="n">
        <v>173.679993</v>
      </c>
      <c r="C276" s="186">
        <f>B276/B277-1</f>
        <v/>
      </c>
      <c r="D276" s="410">
        <f>_xlfn.STDEV.P(C276:C365)</f>
        <v/>
      </c>
      <c r="E276" s="410">
        <f>D276*SQRT(250)</f>
        <v/>
      </c>
      <c r="F276" s="411" t="n"/>
      <c r="G276" s="410" t="n"/>
      <c r="H276" s="186" t="n"/>
      <c r="I276" s="410" t="n"/>
      <c r="J276" s="410" t="n"/>
      <c r="K276" s="186" t="n"/>
      <c r="L276" s="412">
        <f>L277*(1+C276)</f>
        <v/>
      </c>
    </row>
    <row r="277" ht="15.75" customHeight="1">
      <c r="A277" s="188" t="n">
        <v>43969</v>
      </c>
      <c r="B277" s="409" t="n">
        <v>164.690002</v>
      </c>
      <c r="C277" s="186">
        <f>B277/B278-1</f>
        <v/>
      </c>
      <c r="D277" s="410">
        <f>_xlfn.STDEV.P(C277:C366)</f>
        <v/>
      </c>
      <c r="E277" s="410">
        <f>D277*SQRT(250)</f>
        <v/>
      </c>
      <c r="F277" s="411" t="n"/>
      <c r="G277" s="410" t="n"/>
      <c r="H277" s="186" t="n"/>
      <c r="I277" s="410" t="n"/>
      <c r="J277" s="410" t="n"/>
      <c r="K277" s="186" t="n"/>
      <c r="L277" s="412">
        <f>L278*(1+C277)</f>
        <v/>
      </c>
    </row>
    <row r="278" ht="15.75" customHeight="1">
      <c r="A278" s="188" t="n">
        <v>43966</v>
      </c>
      <c r="B278" s="409" t="n">
        <v>174.830002</v>
      </c>
      <c r="C278" s="186">
        <f>B278/B279-1</f>
        <v/>
      </c>
      <c r="D278" s="410">
        <f>_xlfn.STDEV.P(C278:C367)</f>
        <v/>
      </c>
      <c r="E278" s="410">
        <f>D278*SQRT(250)</f>
        <v/>
      </c>
      <c r="F278" s="411" t="n"/>
      <c r="G278" s="410" t="n"/>
      <c r="H278" s="186" t="n"/>
      <c r="I278" s="410" t="n"/>
      <c r="J278" s="410" t="n"/>
      <c r="K278" s="186" t="n"/>
      <c r="L278" s="412">
        <f>L279*(1+C278)</f>
        <v/>
      </c>
    </row>
    <row r="279" ht="15.75" customHeight="1">
      <c r="A279" s="188" t="n">
        <v>43965</v>
      </c>
      <c r="B279" s="409" t="n">
        <v>167.910004</v>
      </c>
      <c r="C279" s="186">
        <f>B279/B280-1</f>
        <v/>
      </c>
      <c r="D279" s="410">
        <f>_xlfn.STDEV.P(C279:C368)</f>
        <v/>
      </c>
      <c r="E279" s="410">
        <f>D279*SQRT(250)</f>
        <v/>
      </c>
      <c r="F279" s="411" t="n"/>
      <c r="G279" s="410" t="n"/>
      <c r="H279" s="186" t="n"/>
      <c r="I279" s="410" t="n"/>
      <c r="J279" s="410" t="n"/>
      <c r="K279" s="186" t="n"/>
      <c r="L279" s="412">
        <f>L280*(1+C279)</f>
        <v/>
      </c>
    </row>
    <row r="280" ht="15.75" customHeight="1">
      <c r="A280" s="188" t="n">
        <v>43964</v>
      </c>
      <c r="B280" s="409" t="n">
        <v>167.139999</v>
      </c>
      <c r="C280" s="186">
        <f>B280/B281-1</f>
        <v/>
      </c>
      <c r="D280" s="410">
        <f>_xlfn.STDEV.P(C280:C369)</f>
        <v/>
      </c>
      <c r="E280" s="410">
        <f>D280*SQRT(250)</f>
        <v/>
      </c>
      <c r="F280" s="411" t="n"/>
      <c r="G280" s="410" t="n"/>
      <c r="H280" s="186" t="n"/>
      <c r="I280" s="410" t="n"/>
      <c r="J280" s="410" t="n"/>
      <c r="K280" s="186" t="n"/>
      <c r="L280" s="412">
        <f>L281*(1+C280)</f>
        <v/>
      </c>
    </row>
    <row r="281" ht="15.75" customHeight="1">
      <c r="A281" s="188" t="n">
        <v>43963</v>
      </c>
      <c r="B281" s="409" t="n">
        <v>161.039993</v>
      </c>
      <c r="C281" s="186">
        <f>B281/B282-1</f>
        <v/>
      </c>
      <c r="D281" s="410">
        <f>_xlfn.STDEV.P(C281:C370)</f>
        <v/>
      </c>
      <c r="E281" s="410">
        <f>D281*SQRT(250)</f>
        <v/>
      </c>
      <c r="F281" s="411" t="n"/>
      <c r="G281" s="410" t="n"/>
      <c r="H281" s="186" t="n"/>
      <c r="I281" s="410" t="n"/>
      <c r="J281" s="410" t="n"/>
      <c r="K281" s="186" t="n"/>
      <c r="L281" s="412">
        <f>L282*(1+C281)</f>
        <v/>
      </c>
    </row>
    <row r="282" ht="15.75" customHeight="1">
      <c r="A282" s="188" t="n">
        <v>43962</v>
      </c>
      <c r="B282" s="409" t="n">
        <v>166.479996</v>
      </c>
      <c r="C282" s="186">
        <f>B282/B283-1</f>
        <v/>
      </c>
      <c r="D282" s="410">
        <f>_xlfn.STDEV.P(C282:C371)</f>
        <v/>
      </c>
      <c r="E282" s="410">
        <f>D282*SQRT(250)</f>
        <v/>
      </c>
      <c r="F282" s="411" t="n"/>
      <c r="G282" s="410" t="n"/>
      <c r="H282" s="186" t="n"/>
      <c r="I282" s="410" t="n"/>
      <c r="J282" s="410" t="n"/>
      <c r="K282" s="186" t="n"/>
      <c r="L282" s="412">
        <f>L283*(1+C282)</f>
        <v/>
      </c>
    </row>
    <row r="283" ht="15.75" customHeight="1">
      <c r="A283" s="188" t="n">
        <v>43959</v>
      </c>
      <c r="B283" s="409" t="n">
        <v>155.399994</v>
      </c>
      <c r="C283" s="186">
        <f>B283/B284-1</f>
        <v/>
      </c>
      <c r="D283" s="410">
        <f>_xlfn.STDEV.P(C283:C372)</f>
        <v/>
      </c>
      <c r="E283" s="410">
        <f>D283*SQRT(250)</f>
        <v/>
      </c>
      <c r="F283" s="411" t="n"/>
      <c r="G283" s="410" t="n"/>
      <c r="H283" s="186" t="n"/>
      <c r="I283" s="410" t="n"/>
      <c r="J283" s="410" t="n"/>
      <c r="K283" s="186" t="n"/>
      <c r="L283" s="412">
        <f>L284*(1+C283)</f>
        <v/>
      </c>
    </row>
    <row r="284" ht="15.75" customHeight="1">
      <c r="A284" s="188" t="n">
        <v>43958</v>
      </c>
      <c r="B284" s="409" t="n">
        <v>157.800003</v>
      </c>
      <c r="C284" s="186">
        <f>B284/B285-1</f>
        <v/>
      </c>
      <c r="D284" s="410">
        <f>_xlfn.STDEV.P(C284:C373)</f>
        <v/>
      </c>
      <c r="E284" s="410">
        <f>D284*SQRT(250)</f>
        <v/>
      </c>
      <c r="F284" s="411" t="n"/>
      <c r="G284" s="410" t="n"/>
      <c r="H284" s="186" t="n"/>
      <c r="I284" s="410" t="n"/>
      <c r="J284" s="410" t="n"/>
      <c r="K284" s="186" t="n"/>
      <c r="L284" s="412">
        <f>L285*(1+C284)</f>
        <v/>
      </c>
    </row>
    <row r="285" ht="15.75" customHeight="1">
      <c r="A285" s="188" t="n">
        <v>43957</v>
      </c>
      <c r="B285" s="409" t="n">
        <v>149.589996</v>
      </c>
      <c r="C285" s="186">
        <f>B285/B286-1</f>
        <v/>
      </c>
      <c r="D285" s="410">
        <f>_xlfn.STDEV.P(C285:C374)</f>
        <v/>
      </c>
      <c r="E285" s="410">
        <f>D285*SQRT(250)</f>
        <v/>
      </c>
      <c r="F285" s="411" t="n"/>
      <c r="G285" s="410" t="n"/>
      <c r="H285" s="186" t="n"/>
      <c r="I285" s="410" t="n"/>
      <c r="J285" s="410" t="n"/>
      <c r="K285" s="186" t="n"/>
      <c r="L285" s="412">
        <f>L286*(1+C285)</f>
        <v/>
      </c>
    </row>
    <row r="286" ht="15.75" customHeight="1">
      <c r="A286" s="188" t="n">
        <v>43956</v>
      </c>
      <c r="B286" s="409" t="n">
        <v>144.820007</v>
      </c>
      <c r="C286" s="186">
        <f>B286/B287-1</f>
        <v/>
      </c>
      <c r="D286" s="410">
        <f>_xlfn.STDEV.P(C286:C375)</f>
        <v/>
      </c>
      <c r="E286" s="410">
        <f>D286*SQRT(250)</f>
        <v/>
      </c>
      <c r="F286" s="411" t="n"/>
      <c r="G286" s="410" t="n"/>
      <c r="H286" s="186" t="n"/>
      <c r="I286" s="410" t="n"/>
      <c r="J286" s="410" t="n"/>
      <c r="K286" s="186" t="n"/>
      <c r="L286" s="412">
        <f>L287*(1+C286)</f>
        <v/>
      </c>
    </row>
    <row r="287" ht="15.75" customHeight="1">
      <c r="A287" s="188" t="n">
        <v>43955</v>
      </c>
      <c r="B287" s="409" t="n">
        <v>143.440002</v>
      </c>
      <c r="C287" s="186">
        <f>B287/B288-1</f>
        <v/>
      </c>
      <c r="D287" s="410">
        <f>_xlfn.STDEV.P(C287:C376)</f>
        <v/>
      </c>
      <c r="E287" s="410">
        <f>D287*SQRT(250)</f>
        <v/>
      </c>
      <c r="F287" s="411" t="n"/>
      <c r="G287" s="410" t="n"/>
      <c r="H287" s="186" t="n"/>
      <c r="I287" s="410" t="n"/>
      <c r="J287" s="410" t="n"/>
      <c r="K287" s="186" t="n"/>
      <c r="L287" s="412">
        <f>L288*(1+C287)</f>
        <v/>
      </c>
    </row>
    <row r="288" ht="15.75" customHeight="1">
      <c r="A288" s="188" t="n">
        <v>43952</v>
      </c>
      <c r="B288" s="409" t="n">
        <v>138.559998</v>
      </c>
      <c r="C288" s="186">
        <f>B288/B289-1</f>
        <v/>
      </c>
      <c r="D288" s="410">
        <f>_xlfn.STDEV.P(C288:C377)</f>
        <v/>
      </c>
      <c r="E288" s="410">
        <f>D288*SQRT(250)</f>
        <v/>
      </c>
      <c r="F288" s="411" t="n"/>
      <c r="G288" s="410" t="n"/>
      <c r="H288" s="186" t="n"/>
      <c r="I288" s="410" t="n"/>
      <c r="J288" s="410" t="n"/>
      <c r="K288" s="186" t="n"/>
      <c r="L288" s="412">
        <f>L289*(1+C288)</f>
        <v/>
      </c>
    </row>
    <row r="289" ht="15.75" customHeight="1">
      <c r="A289" s="188" t="n">
        <v>43951</v>
      </c>
      <c r="B289" s="409" t="n">
        <v>135.169998</v>
      </c>
      <c r="C289" s="186">
        <f>B289/B290-1</f>
        <v/>
      </c>
      <c r="D289" s="410">
        <f>_xlfn.STDEV.P(C289:C378)</f>
        <v/>
      </c>
      <c r="E289" s="410">
        <f>D289*SQRT(250)</f>
        <v/>
      </c>
      <c r="F289" s="411" t="n"/>
      <c r="G289" s="410" t="n"/>
      <c r="H289" s="186" t="n"/>
      <c r="I289" s="410" t="n"/>
      <c r="J289" s="410" t="n"/>
      <c r="K289" s="186" t="n"/>
      <c r="L289" s="412">
        <f>L290*(1+C289)</f>
        <v/>
      </c>
    </row>
    <row r="290" ht="15.75" customHeight="1">
      <c r="A290" s="188" t="n">
        <v>43950</v>
      </c>
      <c r="B290" s="409" t="n">
        <v>146.479996</v>
      </c>
      <c r="C290" s="186">
        <f>B290/B291-1</f>
        <v/>
      </c>
      <c r="D290" s="410">
        <f>_xlfn.STDEV.P(C290:C379)</f>
        <v/>
      </c>
      <c r="E290" s="410">
        <f>D290*SQRT(250)</f>
        <v/>
      </c>
      <c r="F290" s="411" t="n"/>
      <c r="G290" s="410" t="n"/>
      <c r="H290" s="186" t="n"/>
      <c r="I290" s="410" t="n"/>
      <c r="J290" s="410" t="n"/>
      <c r="K290" s="186" t="n"/>
      <c r="L290" s="412">
        <f>L291*(1+C290)</f>
        <v/>
      </c>
    </row>
    <row r="291" ht="15.75" customHeight="1">
      <c r="A291" s="188" t="n">
        <v>43949</v>
      </c>
      <c r="B291" s="409" t="n">
        <v>156.720001</v>
      </c>
      <c r="C291" s="186">
        <f>B291/B292-1</f>
        <v/>
      </c>
      <c r="D291" s="410">
        <f>_xlfn.STDEV.P(C291:C380)</f>
        <v/>
      </c>
      <c r="E291" s="410">
        <f>D291*SQRT(250)</f>
        <v/>
      </c>
      <c r="F291" s="411" t="n"/>
      <c r="G291" s="410" t="n"/>
      <c r="H291" s="186" t="n"/>
      <c r="I291" s="410" t="n"/>
      <c r="J291" s="410" t="n"/>
      <c r="K291" s="186" t="n"/>
      <c r="L291" s="412">
        <f>L292*(1+C291)</f>
        <v/>
      </c>
    </row>
    <row r="292" ht="15.75" customHeight="1">
      <c r="A292" s="188" t="n">
        <v>43948</v>
      </c>
      <c r="B292" s="409" t="n">
        <v>164.600006</v>
      </c>
      <c r="C292" s="186">
        <f>B292/B293-1</f>
        <v/>
      </c>
      <c r="D292" s="410">
        <f>_xlfn.STDEV.P(C292:C381)</f>
        <v/>
      </c>
      <c r="E292" s="410">
        <f>D292*SQRT(250)</f>
        <v/>
      </c>
      <c r="F292" s="411" t="n"/>
      <c r="G292" s="410" t="n"/>
      <c r="H292" s="186" t="n"/>
      <c r="I292" s="410" t="n"/>
      <c r="J292" s="410" t="n"/>
      <c r="K292" s="186" t="n"/>
      <c r="L292" s="412">
        <f>L293*(1+C292)</f>
        <v/>
      </c>
    </row>
    <row r="293" ht="15.75" customHeight="1">
      <c r="A293" s="188" t="n">
        <v>43945</v>
      </c>
      <c r="B293" s="409" t="n">
        <v>158.800003</v>
      </c>
      <c r="C293" s="186">
        <f>B293/B294-1</f>
        <v/>
      </c>
      <c r="D293" s="410">
        <f>_xlfn.STDEV.P(C293:C382)</f>
        <v/>
      </c>
      <c r="E293" s="410">
        <f>D293*SQRT(250)</f>
        <v/>
      </c>
      <c r="F293" s="411" t="n"/>
      <c r="G293" s="410" t="n"/>
      <c r="H293" s="186" t="n"/>
      <c r="I293" s="410" t="n"/>
      <c r="J293" s="410" t="n"/>
      <c r="K293" s="186" t="n"/>
      <c r="L293" s="412">
        <f>L294*(1+C293)</f>
        <v/>
      </c>
    </row>
    <row r="294" ht="15.75" customHeight="1">
      <c r="A294" s="188" t="n">
        <v>43944</v>
      </c>
      <c r="B294" s="409" t="n">
        <v>169.089996</v>
      </c>
      <c r="C294" s="186">
        <f>B294/B295-1</f>
        <v/>
      </c>
      <c r="D294" s="410">
        <f>_xlfn.STDEV.P(C294:C383)</f>
        <v/>
      </c>
      <c r="E294" s="410">
        <f>D294*SQRT(250)</f>
        <v/>
      </c>
      <c r="F294" s="411" t="n"/>
      <c r="G294" s="410" t="n"/>
      <c r="H294" s="186" t="n"/>
      <c r="I294" s="410" t="n"/>
      <c r="J294" s="410" t="n"/>
      <c r="K294" s="186" t="n"/>
      <c r="L294" s="412">
        <f>L295*(1+C294)</f>
        <v/>
      </c>
    </row>
    <row r="295" ht="15.75" customHeight="1">
      <c r="A295" s="188" t="n">
        <v>43943</v>
      </c>
      <c r="B295" s="409" t="n">
        <v>150.25</v>
      </c>
      <c r="C295" s="186">
        <f>B295/B296-1</f>
        <v/>
      </c>
      <c r="D295" s="410">
        <f>_xlfn.STDEV.P(C295:C384)</f>
        <v/>
      </c>
      <c r="E295" s="410">
        <f>D295*SQRT(250)</f>
        <v/>
      </c>
      <c r="F295" s="411" t="n"/>
      <c r="G295" s="410" t="n"/>
      <c r="H295" s="186" t="n"/>
      <c r="I295" s="410" t="n"/>
      <c r="J295" s="410" t="n"/>
      <c r="K295" s="186" t="n"/>
      <c r="L295" s="412">
        <f>L296*(1+C295)</f>
        <v/>
      </c>
    </row>
    <row r="296" ht="15.75" customHeight="1">
      <c r="A296" s="188" t="n">
        <v>43942</v>
      </c>
      <c r="B296" s="409" t="n">
        <v>143.270004</v>
      </c>
      <c r="C296" s="186">
        <f>B296/B297-1</f>
        <v/>
      </c>
      <c r="D296" s="410">
        <f>_xlfn.STDEV.P(C296:C385)</f>
        <v/>
      </c>
      <c r="E296" s="410">
        <f>D296*SQRT(250)</f>
        <v/>
      </c>
      <c r="F296" s="411" t="n"/>
      <c r="G296" s="410" t="n"/>
      <c r="H296" s="186" t="n"/>
      <c r="I296" s="410" t="n"/>
      <c r="J296" s="410" t="n"/>
      <c r="K296" s="186" t="n"/>
      <c r="L296" s="412">
        <f>L297*(1+C296)</f>
        <v/>
      </c>
    </row>
    <row r="297" ht="15.75" customHeight="1">
      <c r="A297" s="188" t="n">
        <v>43941</v>
      </c>
      <c r="B297" s="409" t="n">
        <v>148.990005</v>
      </c>
      <c r="C297" s="186">
        <f>B297/B298-1</f>
        <v/>
      </c>
      <c r="D297" s="410">
        <f>_xlfn.STDEV.P(C297:C386)</f>
        <v/>
      </c>
      <c r="E297" s="410">
        <f>D297*SQRT(250)</f>
        <v/>
      </c>
      <c r="F297" s="411" t="n"/>
      <c r="G297" s="410" t="n"/>
      <c r="H297" s="186" t="n"/>
      <c r="I297" s="410" t="n"/>
      <c r="J297" s="410" t="n"/>
      <c r="K297" s="186" t="n"/>
      <c r="L297" s="412">
        <f>L298*(1+C297)</f>
        <v/>
      </c>
    </row>
    <row r="298" ht="15.75" customHeight="1">
      <c r="A298" s="188" t="n">
        <v>43938</v>
      </c>
      <c r="B298" s="409" t="n">
        <v>150.059998</v>
      </c>
      <c r="C298" s="186">
        <f>B298/B299-1</f>
        <v/>
      </c>
      <c r="D298" s="410">
        <f>_xlfn.STDEV.P(C298:C387)</f>
        <v/>
      </c>
      <c r="E298" s="410">
        <f>D298*SQRT(250)</f>
        <v/>
      </c>
      <c r="F298" s="411" t="n"/>
      <c r="G298" s="410" t="n"/>
      <c r="H298" s="186" t="n"/>
      <c r="I298" s="410" t="n"/>
      <c r="J298" s="410" t="n"/>
      <c r="K298" s="186" t="n"/>
      <c r="L298" s="412">
        <f>L299*(1+C298)</f>
        <v/>
      </c>
    </row>
    <row r="299" ht="15.75" customHeight="1">
      <c r="A299" s="188" t="n">
        <v>43937</v>
      </c>
      <c r="B299" s="409" t="n">
        <v>150.259995</v>
      </c>
      <c r="C299" s="186">
        <f>B299/B300-1</f>
        <v/>
      </c>
      <c r="D299" s="410">
        <f>_xlfn.STDEV.P(C299:C388)</f>
        <v/>
      </c>
      <c r="E299" s="410">
        <f>D299*SQRT(250)</f>
        <v/>
      </c>
      <c r="F299" s="411" t="n"/>
      <c r="G299" s="410" t="n"/>
      <c r="H299" s="186" t="n"/>
      <c r="I299" s="410" t="n"/>
      <c r="J299" s="410" t="n"/>
      <c r="K299" s="186" t="n"/>
      <c r="L299" s="412">
        <f>L300*(1+C299)</f>
        <v/>
      </c>
    </row>
    <row r="300" ht="15.75" customHeight="1">
      <c r="A300" s="188" t="n">
        <v>43936</v>
      </c>
      <c r="B300" s="409" t="n">
        <v>151.559998</v>
      </c>
      <c r="C300" s="186">
        <f>B300/B301-1</f>
        <v/>
      </c>
      <c r="D300" s="410">
        <f>_xlfn.STDEV.P(C300:C389)</f>
        <v/>
      </c>
      <c r="E300" s="410">
        <f>D300*SQRT(250)</f>
        <v/>
      </c>
      <c r="F300" s="411" t="n"/>
      <c r="G300" s="410" t="n"/>
      <c r="H300" s="186" t="n"/>
      <c r="I300" s="410" t="n"/>
      <c r="J300" s="410" t="n"/>
      <c r="K300" s="186" t="n"/>
      <c r="L300" s="412">
        <f>L301*(1+C300)</f>
        <v/>
      </c>
    </row>
    <row r="301" ht="15.75" customHeight="1">
      <c r="A301" s="188" t="n">
        <v>43935</v>
      </c>
      <c r="B301" s="409" t="n">
        <v>141.889999</v>
      </c>
      <c r="C301" s="186">
        <f>B301/B302-1</f>
        <v/>
      </c>
      <c r="D301" s="410">
        <f>_xlfn.STDEV.P(C301:C390)</f>
        <v/>
      </c>
      <c r="E301" s="410">
        <f>D301*SQRT(250)</f>
        <v/>
      </c>
      <c r="F301" s="411" t="n"/>
      <c r="G301" s="410" t="n"/>
      <c r="H301" s="186" t="n"/>
      <c r="I301" s="410" t="n"/>
      <c r="J301" s="410" t="n"/>
      <c r="K301" s="186" t="n"/>
      <c r="L301" s="412">
        <f>L302*(1+C301)</f>
        <v/>
      </c>
    </row>
    <row r="302" ht="15.75" customHeight="1">
      <c r="A302" s="188" t="n">
        <v>43934</v>
      </c>
      <c r="B302" s="409" t="n">
        <v>135.919998</v>
      </c>
      <c r="C302" s="186">
        <f>B302/B303-1</f>
        <v/>
      </c>
      <c r="D302" s="410">
        <f>_xlfn.STDEV.P(C302:C391)</f>
        <v/>
      </c>
      <c r="E302" s="410">
        <f>D302*SQRT(250)</f>
        <v/>
      </c>
      <c r="F302" s="411" t="n"/>
      <c r="G302" s="410" t="n"/>
      <c r="H302" s="186" t="n"/>
      <c r="I302" s="410" t="n"/>
      <c r="J302" s="410" t="n"/>
      <c r="K302" s="186" t="n"/>
      <c r="L302" s="412">
        <f>L303*(1+C302)</f>
        <v/>
      </c>
    </row>
    <row r="303" ht="15.75" customHeight="1">
      <c r="A303" s="188" t="n">
        <v>43930</v>
      </c>
      <c r="B303" s="409" t="n">
        <v>124.510002</v>
      </c>
      <c r="C303" s="186">
        <f>B303/B304-1</f>
        <v/>
      </c>
      <c r="D303" s="410">
        <f>_xlfn.STDEV.P(C303:C392)</f>
        <v/>
      </c>
      <c r="E303" s="410">
        <f>D303*SQRT(250)</f>
        <v/>
      </c>
      <c r="F303" s="411" t="n"/>
      <c r="G303" s="410" t="n"/>
      <c r="H303" s="186" t="n"/>
      <c r="I303" s="410" t="n"/>
      <c r="J303" s="410" t="n"/>
      <c r="K303" s="186" t="n"/>
      <c r="L303" s="412">
        <f>L304*(1+C303)</f>
        <v/>
      </c>
    </row>
    <row r="304" ht="15.75" customHeight="1">
      <c r="A304" s="188" t="n">
        <v>43929</v>
      </c>
      <c r="B304" s="409" t="n">
        <v>117.809998</v>
      </c>
      <c r="C304" s="186">
        <f>B304/B305-1</f>
        <v/>
      </c>
      <c r="D304" s="410">
        <f>_xlfn.STDEV.P(C304:C393)</f>
        <v/>
      </c>
      <c r="E304" s="410">
        <f>D304*SQRT(250)</f>
        <v/>
      </c>
      <c r="F304" s="411" t="n"/>
      <c r="G304" s="410" t="n"/>
      <c r="H304" s="186" t="n"/>
      <c r="I304" s="410" t="n"/>
      <c r="J304" s="410" t="n"/>
      <c r="K304" s="186" t="n"/>
      <c r="L304" s="412">
        <f>L305*(1+C304)</f>
        <v/>
      </c>
    </row>
    <row r="305" ht="15.75" customHeight="1">
      <c r="A305" s="188" t="n">
        <v>43928</v>
      </c>
      <c r="B305" s="409" t="n">
        <v>113.75</v>
      </c>
      <c r="C305" s="186">
        <f>B305/B306-1</f>
        <v/>
      </c>
      <c r="D305" s="410">
        <f>_xlfn.STDEV.P(C305:C394)</f>
        <v/>
      </c>
      <c r="E305" s="410">
        <f>D305*SQRT(250)</f>
        <v/>
      </c>
      <c r="F305" s="411" t="n"/>
      <c r="G305" s="410" t="n"/>
      <c r="H305" s="186" t="n"/>
      <c r="I305" s="410" t="n"/>
      <c r="J305" s="410" t="n"/>
      <c r="K305" s="186" t="n"/>
      <c r="L305" s="412">
        <f>L306*(1+C305)</f>
        <v/>
      </c>
    </row>
    <row r="306" ht="15.75" customHeight="1">
      <c r="A306" s="188" t="n">
        <v>43927</v>
      </c>
      <c r="B306" s="409" t="n">
        <v>122.940002</v>
      </c>
      <c r="C306" s="186">
        <f>B306/B307-1</f>
        <v/>
      </c>
      <c r="D306" s="410">
        <f>_xlfn.STDEV.P(C306:C395)</f>
        <v/>
      </c>
      <c r="E306" s="410">
        <f>D306*SQRT(250)</f>
        <v/>
      </c>
      <c r="F306" s="411" t="n"/>
      <c r="G306" s="410" t="n"/>
      <c r="H306" s="186" t="n"/>
      <c r="I306" s="410" t="n"/>
      <c r="J306" s="410" t="n"/>
      <c r="K306" s="186" t="n"/>
      <c r="L306" s="412">
        <f>L307*(1+C306)</f>
        <v/>
      </c>
    </row>
    <row r="307" ht="15.75" customHeight="1">
      <c r="A307" s="188" t="n">
        <v>43924</v>
      </c>
      <c r="B307" s="409" t="n">
        <v>128.199997</v>
      </c>
      <c r="C307" s="186">
        <f>B307/B308-1</f>
        <v/>
      </c>
      <c r="D307" s="410">
        <f>_xlfn.STDEV.P(C307:C396)</f>
        <v/>
      </c>
      <c r="E307" s="410">
        <f>D307*SQRT(250)</f>
        <v/>
      </c>
      <c r="F307" s="411" t="n"/>
      <c r="G307" s="410" t="n"/>
      <c r="H307" s="186" t="n"/>
      <c r="I307" s="410" t="n"/>
      <c r="J307" s="410" t="n"/>
      <c r="K307" s="186" t="n"/>
      <c r="L307" s="412">
        <f>L308*(1+C307)</f>
        <v/>
      </c>
    </row>
    <row r="308" ht="15.75" customHeight="1">
      <c r="A308" s="188" t="n">
        <v>43923</v>
      </c>
      <c r="B308" s="409" t="n">
        <v>121.93</v>
      </c>
      <c r="C308" s="186">
        <f>B308/B309-1</f>
        <v/>
      </c>
      <c r="D308" s="410">
        <f>_xlfn.STDEV.P(C308:C397)</f>
        <v/>
      </c>
      <c r="E308" s="410">
        <f>D308*SQRT(250)</f>
        <v/>
      </c>
      <c r="F308" s="411" t="n"/>
      <c r="G308" s="410" t="n"/>
      <c r="H308" s="186" t="n"/>
      <c r="I308" s="410" t="n"/>
      <c r="J308" s="410" t="n"/>
      <c r="K308" s="186" t="n"/>
      <c r="L308" s="412">
        <f>L309*(1+C308)</f>
        <v/>
      </c>
    </row>
    <row r="309" ht="15.75" customHeight="1">
      <c r="A309" s="188" t="n">
        <v>43922</v>
      </c>
      <c r="B309" s="409" t="n">
        <v>137</v>
      </c>
      <c r="C309" s="186">
        <f>B309/B310-1</f>
        <v/>
      </c>
      <c r="D309" s="410">
        <f>_xlfn.STDEV.P(C309:C398)</f>
        <v/>
      </c>
      <c r="E309" s="410">
        <f>D309*SQRT(250)</f>
        <v/>
      </c>
      <c r="F309" s="411" t="n"/>
      <c r="G309" s="410" t="n"/>
      <c r="H309" s="186" t="n"/>
      <c r="I309" s="410" t="n"/>
      <c r="J309" s="410" t="n"/>
      <c r="K309" s="186" t="n"/>
      <c r="L309" s="412">
        <f>L310*(1+C309)</f>
        <v/>
      </c>
    </row>
    <row r="310" ht="15.75" customHeight="1">
      <c r="A310" s="188" t="n">
        <v>43921</v>
      </c>
      <c r="B310" s="409" t="n">
        <v>146.119995</v>
      </c>
      <c r="C310" s="186">
        <f>B310/B311-1</f>
        <v/>
      </c>
      <c r="D310" s="410">
        <f>_xlfn.STDEV.P(C310:C399)</f>
        <v/>
      </c>
      <c r="E310" s="410">
        <f>D310*SQRT(250)</f>
        <v/>
      </c>
      <c r="F310" s="411" t="n"/>
      <c r="G310" s="410" t="n"/>
      <c r="H310" s="186" t="n"/>
      <c r="I310" s="410" t="n"/>
      <c r="J310" s="410" t="n"/>
      <c r="K310" s="186" t="n"/>
      <c r="L310" s="412">
        <f>L311*(1+C310)</f>
        <v/>
      </c>
    </row>
    <row r="311" ht="15.75" customHeight="1">
      <c r="A311" s="188" t="n">
        <v>43920</v>
      </c>
      <c r="B311" s="409" t="n">
        <v>150.880005</v>
      </c>
      <c r="C311" s="186">
        <f>B311/B312-1</f>
        <v/>
      </c>
      <c r="D311" s="410">
        <f>_xlfn.STDEV.P(C311:C400)</f>
        <v/>
      </c>
      <c r="E311" s="410">
        <f>D311*SQRT(250)</f>
        <v/>
      </c>
      <c r="F311" s="411" t="n"/>
      <c r="G311" s="410" t="n"/>
      <c r="H311" s="186" t="n"/>
      <c r="I311" s="410" t="n"/>
      <c r="J311" s="410" t="n"/>
      <c r="K311" s="186" t="n"/>
      <c r="L311" s="412">
        <f>L312*(1+C311)</f>
        <v/>
      </c>
    </row>
    <row r="312" ht="15.75" customHeight="1">
      <c r="A312" s="188" t="n">
        <v>43917</v>
      </c>
      <c r="B312" s="409" t="n">
        <v>151.699997</v>
      </c>
      <c r="C312" s="186">
        <f>B312/B313-1</f>
        <v/>
      </c>
      <c r="D312" s="410">
        <f>_xlfn.STDEV.P(C312:C401)</f>
        <v/>
      </c>
      <c r="E312" s="410">
        <f>D312*SQRT(250)</f>
        <v/>
      </c>
      <c r="F312" s="411" t="n"/>
      <c r="G312" s="410" t="n"/>
      <c r="H312" s="186" t="n"/>
      <c r="I312" s="410" t="n"/>
      <c r="J312" s="410" t="n"/>
      <c r="K312" s="186" t="n"/>
      <c r="L312" s="412">
        <f>L313*(1+C312)</f>
        <v/>
      </c>
    </row>
    <row r="313" ht="15.75" customHeight="1">
      <c r="A313" s="188" t="n">
        <v>43916</v>
      </c>
      <c r="B313" s="409" t="n">
        <v>141.149994</v>
      </c>
      <c r="C313" s="186">
        <f>B313/B314-1</f>
        <v/>
      </c>
      <c r="D313" s="410">
        <f>_xlfn.STDEV.P(C313:C402)</f>
        <v/>
      </c>
      <c r="E313" s="410">
        <f>D313*SQRT(250)</f>
        <v/>
      </c>
      <c r="F313" s="411" t="n"/>
      <c r="G313" s="410" t="n"/>
      <c r="H313" s="186" t="n"/>
      <c r="I313" s="410" t="n"/>
      <c r="J313" s="410" t="n"/>
      <c r="K313" s="186" t="n"/>
      <c r="L313" s="412">
        <f>L314*(1+C313)</f>
        <v/>
      </c>
    </row>
    <row r="314" ht="15.75" customHeight="1">
      <c r="A314" s="188" t="n">
        <v>43915</v>
      </c>
      <c r="B314" s="409" t="n">
        <v>138.110001</v>
      </c>
      <c r="C314" s="186">
        <f>B314/B315-1</f>
        <v/>
      </c>
      <c r="D314" s="410">
        <f>_xlfn.STDEV.P(C314:C403)</f>
        <v/>
      </c>
      <c r="E314" s="410">
        <f>D314*SQRT(250)</f>
        <v/>
      </c>
      <c r="F314" s="411" t="n"/>
      <c r="G314" s="410" t="n"/>
      <c r="H314" s="186" t="n"/>
      <c r="I314" s="410" t="n"/>
      <c r="J314" s="410" t="n"/>
      <c r="K314" s="186" t="n"/>
      <c r="L314" s="412">
        <f>L315*(1+C314)</f>
        <v/>
      </c>
    </row>
    <row r="315" ht="15.75" customHeight="1">
      <c r="A315" s="188" t="n">
        <v>43914</v>
      </c>
      <c r="B315" s="409" t="n">
        <v>135.179993</v>
      </c>
      <c r="C315" s="186">
        <f>B315/B316-1</f>
        <v/>
      </c>
      <c r="D315" s="410">
        <f>_xlfn.STDEV.P(C315:C404)</f>
        <v/>
      </c>
      <c r="E315" s="410">
        <f>D315*SQRT(250)</f>
        <v/>
      </c>
      <c r="F315" s="411" t="n"/>
      <c r="G315" s="410" t="n"/>
      <c r="H315" s="186" t="n"/>
      <c r="I315" s="410" t="n"/>
      <c r="J315" s="410" t="n"/>
      <c r="K315" s="186" t="n"/>
      <c r="L315" s="412">
        <f>L316*(1+C315)</f>
        <v/>
      </c>
    </row>
    <row r="316" ht="15.75" customHeight="1">
      <c r="A316" s="188" t="n">
        <v>43913</v>
      </c>
      <c r="B316" s="409" t="n">
        <v>159.559998</v>
      </c>
      <c r="C316" s="186">
        <f>B316/B317-1</f>
        <v/>
      </c>
      <c r="D316" s="410">
        <f>_xlfn.STDEV.P(C316:C405)</f>
        <v/>
      </c>
      <c r="E316" s="410">
        <f>D316*SQRT(250)</f>
        <v/>
      </c>
      <c r="F316" s="411" t="n"/>
      <c r="G316" s="410" t="n"/>
      <c r="H316" s="186" t="n"/>
      <c r="I316" s="410" t="n"/>
      <c r="J316" s="410" t="n"/>
      <c r="K316" s="186" t="n"/>
      <c r="L316" s="412">
        <f>L317*(1+C316)</f>
        <v/>
      </c>
    </row>
    <row r="317" ht="15.75" customHeight="1">
      <c r="A317" s="188" t="n">
        <v>43910</v>
      </c>
      <c r="B317" s="409" t="n">
        <v>130.550003</v>
      </c>
      <c r="C317" s="186">
        <f>B317/B318-1</f>
        <v/>
      </c>
      <c r="D317" s="410">
        <f>_xlfn.STDEV.P(C317:C406)</f>
        <v/>
      </c>
      <c r="E317" s="410">
        <f>D317*SQRT(250)</f>
        <v/>
      </c>
      <c r="F317" s="411" t="n"/>
      <c r="G317" s="410" t="n"/>
      <c r="H317" s="186" t="n"/>
      <c r="I317" s="410" t="n"/>
      <c r="J317" s="410" t="n"/>
      <c r="K317" s="186" t="n"/>
      <c r="L317" s="412">
        <f>L318*(1+C317)</f>
        <v/>
      </c>
    </row>
    <row r="318" ht="15.75" customHeight="1">
      <c r="A318" s="188" t="n">
        <v>43909</v>
      </c>
      <c r="B318" s="409" t="n">
        <v>123.769997</v>
      </c>
      <c r="C318" s="186">
        <f>B318/B319-1</f>
        <v/>
      </c>
      <c r="D318" s="410">
        <f>_xlfn.STDEV.P(C318:C407)</f>
        <v/>
      </c>
      <c r="E318" s="410">
        <f>D318*SQRT(250)</f>
        <v/>
      </c>
      <c r="F318" s="411" t="n"/>
      <c r="G318" s="410" t="n"/>
      <c r="H318" s="186" t="n"/>
      <c r="I318" s="410" t="n"/>
      <c r="J318" s="410" t="n"/>
      <c r="K318" s="186" t="n"/>
      <c r="L318" s="412">
        <f>L319*(1+C318)</f>
        <v/>
      </c>
    </row>
    <row r="319" ht="15.75" customHeight="1">
      <c r="A319" s="188" t="n">
        <v>43908</v>
      </c>
      <c r="B319" s="409" t="n">
        <v>118.709999</v>
      </c>
      <c r="C319" s="186">
        <f>B319/B320-1</f>
        <v/>
      </c>
      <c r="D319" s="410">
        <f>_xlfn.STDEV.P(C319:C408)</f>
        <v/>
      </c>
      <c r="E319" s="410">
        <f>D319*SQRT(250)</f>
        <v/>
      </c>
      <c r="F319" s="411" t="n"/>
      <c r="G319" s="410" t="n"/>
      <c r="H319" s="186" t="n"/>
      <c r="I319" s="410" t="n"/>
      <c r="J319" s="410" t="n"/>
      <c r="K319" s="186" t="n"/>
      <c r="L319" s="412">
        <f>L320*(1+C319)</f>
        <v/>
      </c>
    </row>
    <row r="320" ht="15.75" customHeight="1">
      <c r="A320" s="188" t="n">
        <v>43907</v>
      </c>
      <c r="B320" s="409" t="n">
        <v>111.099998</v>
      </c>
      <c r="C320" s="186">
        <f>B320/B321-1</f>
        <v/>
      </c>
      <c r="D320" s="410">
        <f>_xlfn.STDEV.P(C320:C409)</f>
        <v/>
      </c>
      <c r="E320" s="410">
        <f>D320*SQRT(250)</f>
        <v/>
      </c>
      <c r="F320" s="411" t="n"/>
      <c r="G320" s="410" t="n"/>
      <c r="H320" s="186" t="n"/>
      <c r="I320" s="410" t="n"/>
      <c r="J320" s="410" t="n"/>
      <c r="K320" s="186" t="n"/>
      <c r="L320" s="412">
        <f>L321*(1+C320)</f>
        <v/>
      </c>
    </row>
    <row r="321" ht="15.75" customHeight="1">
      <c r="A321" s="188" t="n">
        <v>43906</v>
      </c>
      <c r="B321" s="409" t="n">
        <v>107.860001</v>
      </c>
      <c r="C321" s="186">
        <f>B321/B322-1</f>
        <v/>
      </c>
      <c r="D321" s="410">
        <f>_xlfn.STDEV.P(C321:C410)</f>
        <v/>
      </c>
      <c r="E321" s="410">
        <f>D321*SQRT(250)</f>
        <v/>
      </c>
      <c r="F321" s="411" t="n"/>
      <c r="G321" s="410" t="n"/>
      <c r="H321" s="186" t="n"/>
      <c r="I321" s="410" t="n"/>
      <c r="J321" s="410" t="n"/>
      <c r="K321" s="186" t="n"/>
      <c r="L321" s="412">
        <f>L322*(1+C321)</f>
        <v/>
      </c>
    </row>
    <row r="322" ht="15.75" customHeight="1">
      <c r="A322" s="188" t="n">
        <v>43903</v>
      </c>
      <c r="B322" s="409" t="n">
        <v>107.470001</v>
      </c>
      <c r="C322" s="186">
        <f>B322/B323-1</f>
        <v/>
      </c>
      <c r="D322" s="410">
        <f>_xlfn.STDEV.P(C322:C411)</f>
        <v/>
      </c>
      <c r="E322" s="410">
        <f>D322*SQRT(250)</f>
        <v/>
      </c>
      <c r="F322" s="411" t="n"/>
      <c r="G322" s="410" t="n"/>
      <c r="H322" s="186" t="n"/>
      <c r="I322" s="410" t="n"/>
      <c r="J322" s="410" t="n"/>
      <c r="K322" s="186" t="n"/>
      <c r="L322" s="412">
        <f>L323*(1+C322)</f>
        <v/>
      </c>
    </row>
    <row r="323" ht="15.75" customHeight="1">
      <c r="A323" s="188" t="n">
        <v>43902</v>
      </c>
      <c r="B323" s="409" t="n">
        <v>109.470001</v>
      </c>
      <c r="C323" s="186">
        <f>B323/B324-1</f>
        <v/>
      </c>
      <c r="D323" s="410">
        <f>_xlfn.STDEV.P(C323:C412)</f>
        <v/>
      </c>
      <c r="E323" s="410">
        <f>D323*SQRT(250)</f>
        <v/>
      </c>
      <c r="F323" s="411" t="n"/>
      <c r="G323" s="410" t="n"/>
      <c r="H323" s="186" t="n"/>
      <c r="I323" s="410" t="n"/>
      <c r="J323" s="410" t="n"/>
      <c r="K323" s="186" t="n"/>
      <c r="L323" s="412">
        <f>L324*(1+C323)</f>
        <v/>
      </c>
    </row>
    <row r="324" ht="15.75" customHeight="1">
      <c r="A324" s="188" t="n">
        <v>43901</v>
      </c>
      <c r="B324" s="409" t="n">
        <v>110.300003</v>
      </c>
      <c r="C324" s="186">
        <f>B324/B325-1</f>
        <v/>
      </c>
      <c r="D324" s="410">
        <f>_xlfn.STDEV.P(C324:C413)</f>
        <v/>
      </c>
      <c r="E324" s="410">
        <f>D324*SQRT(250)</f>
        <v/>
      </c>
      <c r="F324" s="411" t="n"/>
      <c r="G324" s="410" t="n"/>
      <c r="H324" s="186" t="n"/>
      <c r="I324" s="410" t="n"/>
      <c r="J324" s="410" t="n"/>
      <c r="K324" s="186" t="n"/>
      <c r="L324" s="412">
        <f>L325*(1+C324)</f>
        <v/>
      </c>
    </row>
    <row r="325" ht="15.75" customHeight="1">
      <c r="A325" s="188" t="n">
        <v>43900</v>
      </c>
      <c r="B325" s="409" t="n">
        <v>108.489998</v>
      </c>
      <c r="C325" s="186">
        <f>B325/B326-1</f>
        <v/>
      </c>
      <c r="D325" s="410">
        <f>_xlfn.STDEV.P(C325:C414)</f>
        <v/>
      </c>
      <c r="E325" s="410">
        <f>D325*SQRT(250)</f>
        <v/>
      </c>
      <c r="F325" s="411" t="n"/>
      <c r="G325" s="410" t="n"/>
      <c r="H325" s="186" t="n"/>
      <c r="I325" s="410" t="n"/>
      <c r="J325" s="410" t="n"/>
      <c r="K325" s="186" t="n"/>
      <c r="L325" s="412">
        <f>L326*(1+C325)</f>
        <v/>
      </c>
    </row>
    <row r="326" ht="15.75" customHeight="1">
      <c r="A326" s="188" t="n">
        <v>43899</v>
      </c>
      <c r="B326" s="409" t="n">
        <v>113.75</v>
      </c>
      <c r="C326" s="186">
        <f>B326/B327-1</f>
        <v/>
      </c>
      <c r="D326" s="410">
        <f>_xlfn.STDEV.P(C326:C415)</f>
        <v/>
      </c>
      <c r="E326" s="410">
        <f>D326*SQRT(250)</f>
        <v/>
      </c>
      <c r="F326" s="411" t="n"/>
      <c r="G326" s="410" t="n"/>
      <c r="H326" s="186" t="n"/>
      <c r="I326" s="410" t="n"/>
      <c r="J326" s="410" t="n"/>
      <c r="K326" s="186" t="n"/>
      <c r="L326" s="412">
        <f>L327*(1+C326)</f>
        <v/>
      </c>
    </row>
    <row r="327" ht="15.75" customHeight="1">
      <c r="A327" s="188" t="n">
        <v>43896</v>
      </c>
      <c r="B327" s="409" t="n">
        <v>114.32</v>
      </c>
      <c r="C327" s="186">
        <f>B327/B328-1</f>
        <v/>
      </c>
      <c r="D327" s="410">
        <f>_xlfn.STDEV.P(C327:C416)</f>
        <v/>
      </c>
      <c r="E327" s="410">
        <f>D327*SQRT(250)</f>
        <v/>
      </c>
      <c r="F327" s="411" t="n"/>
      <c r="G327" s="410" t="n"/>
      <c r="H327" s="186" t="n"/>
      <c r="I327" s="410" t="n"/>
      <c r="J327" s="410" t="n"/>
      <c r="K327" s="186" t="n"/>
      <c r="L327" s="412">
        <f>L328*(1+C327)</f>
        <v/>
      </c>
    </row>
    <row r="328" ht="15.75" customHeight="1">
      <c r="A328" s="188" t="n">
        <v>43895</v>
      </c>
      <c r="B328" s="409" t="n">
        <v>125</v>
      </c>
      <c r="C328" s="186">
        <f>B328/B329-1</f>
        <v/>
      </c>
      <c r="D328" s="410">
        <f>_xlfn.STDEV.P(C328:C417)</f>
        <v/>
      </c>
      <c r="E328" s="410">
        <f>D328*SQRT(250)</f>
        <v/>
      </c>
      <c r="F328" s="411" t="n"/>
      <c r="G328" s="410" t="n"/>
      <c r="H328" s="186" t="n"/>
      <c r="I328" s="410" t="n"/>
      <c r="J328" s="410" t="n"/>
      <c r="K328" s="186" t="n"/>
      <c r="L328" s="412">
        <f>L329*(1+C328)</f>
        <v/>
      </c>
    </row>
    <row r="329" ht="15.75" customHeight="1">
      <c r="A329" s="188" t="n">
        <v>43894</v>
      </c>
      <c r="B329" s="409" t="n">
        <v>116.800003</v>
      </c>
      <c r="C329" s="186">
        <f>B329/B330-1</f>
        <v/>
      </c>
      <c r="D329" s="410">
        <f>_xlfn.STDEV.P(C329:C418)</f>
        <v/>
      </c>
      <c r="E329" s="410">
        <f>D329*SQRT(250)</f>
        <v/>
      </c>
      <c r="F329" s="411" t="n"/>
      <c r="G329" s="410" t="n"/>
      <c r="H329" s="186" t="n"/>
      <c r="I329" s="410" t="n"/>
      <c r="J329" s="410" t="n"/>
      <c r="K329" s="186" t="n"/>
      <c r="L329" s="412">
        <f>L330*(1+C329)</f>
        <v/>
      </c>
    </row>
    <row r="330" ht="15.75" customHeight="1">
      <c r="A330" s="188" t="n">
        <v>43893</v>
      </c>
      <c r="B330" s="409" t="n">
        <v>117.470001</v>
      </c>
      <c r="C330" s="186">
        <f>B330/B331-1</f>
        <v/>
      </c>
      <c r="D330" s="410">
        <f>_xlfn.STDEV.P(C330:C419)</f>
        <v/>
      </c>
      <c r="E330" s="410">
        <f>D330*SQRT(250)</f>
        <v/>
      </c>
      <c r="F330" s="411" t="n"/>
      <c r="G330" s="410" t="n"/>
      <c r="H330" s="186" t="n"/>
      <c r="I330" s="410" t="n"/>
      <c r="J330" s="410" t="n"/>
      <c r="K330" s="186" t="n"/>
      <c r="L330" s="412">
        <f>L331*(1+C330)</f>
        <v/>
      </c>
    </row>
    <row r="331" ht="15.75" customHeight="1">
      <c r="A331" s="188" t="n">
        <v>43892</v>
      </c>
      <c r="B331" s="409" t="n">
        <v>113.110001</v>
      </c>
      <c r="C331" s="186">
        <f>B331/B332-1</f>
        <v/>
      </c>
      <c r="D331" s="410">
        <f>_xlfn.STDEV.P(C331:C420)</f>
        <v/>
      </c>
      <c r="E331" s="410">
        <f>D331*SQRT(250)</f>
        <v/>
      </c>
      <c r="F331" s="411" t="n"/>
      <c r="G331" s="410" t="n"/>
      <c r="H331" s="186" t="n"/>
      <c r="I331" s="410" t="n"/>
      <c r="J331" s="410" t="n"/>
      <c r="K331" s="186" t="n"/>
      <c r="L331" s="412">
        <f>L332*(1+C331)</f>
        <v/>
      </c>
    </row>
    <row r="332" ht="15.75" customHeight="1">
      <c r="A332" s="188" t="n">
        <v>43889</v>
      </c>
      <c r="B332" s="409" t="n">
        <v>105</v>
      </c>
      <c r="C332" s="186">
        <f>B332/B333-1</f>
        <v/>
      </c>
      <c r="D332" s="410">
        <f>_xlfn.STDEV.P(C332:C421)</f>
        <v/>
      </c>
      <c r="E332" s="410">
        <f>D332*SQRT(250)</f>
        <v/>
      </c>
      <c r="F332" s="411" t="n"/>
      <c r="G332" s="410" t="n"/>
      <c r="H332" s="186" t="n"/>
      <c r="I332" s="410" t="n"/>
      <c r="J332" s="410" t="n"/>
      <c r="K332" s="186" t="n"/>
      <c r="L332" s="412">
        <f>L333*(1+C332)</f>
        <v/>
      </c>
    </row>
    <row r="333" ht="15.75" customHeight="1">
      <c r="A333" s="188" t="n">
        <v>43888</v>
      </c>
      <c r="B333" s="409" t="n">
        <v>113.550003</v>
      </c>
      <c r="C333" s="186">
        <f>B333/B334-1</f>
        <v/>
      </c>
      <c r="D333" s="410">
        <f>_xlfn.STDEV.P(C333:C422)</f>
        <v/>
      </c>
      <c r="E333" s="410">
        <f>D333*SQRT(250)</f>
        <v/>
      </c>
      <c r="F333" s="411" t="n"/>
      <c r="G333" s="410" t="n"/>
      <c r="H333" s="186" t="n"/>
      <c r="I333" s="410" t="n"/>
      <c r="J333" s="410" t="n"/>
      <c r="K333" s="186" t="n"/>
      <c r="L333" s="412">
        <f>L334*(1+C333)</f>
        <v/>
      </c>
    </row>
    <row r="334" ht="15.75" customHeight="1">
      <c r="A334" s="188" t="n">
        <v>43887</v>
      </c>
      <c r="B334" s="409" t="n">
        <v>106.879997</v>
      </c>
      <c r="C334" s="186">
        <f>B334/B335-1</f>
        <v/>
      </c>
      <c r="D334" s="410">
        <f>_xlfn.STDEV.P(C334:C423)</f>
        <v/>
      </c>
      <c r="E334" s="410">
        <f>D334*SQRT(250)</f>
        <v/>
      </c>
      <c r="F334" s="411" t="n"/>
      <c r="G334" s="410" t="n"/>
      <c r="H334" s="186" t="n"/>
      <c r="I334" s="410" t="n"/>
      <c r="J334" s="410" t="n"/>
      <c r="K334" s="186" t="n"/>
      <c r="L334" s="412">
        <f>L335*(1+C334)</f>
        <v/>
      </c>
    </row>
    <row r="335" ht="15.75" customHeight="1">
      <c r="A335" s="188" t="n">
        <v>43886</v>
      </c>
      <c r="B335" s="409" t="n">
        <v>107.080002</v>
      </c>
      <c r="C335" s="186">
        <f>B335/B336-1</f>
        <v/>
      </c>
      <c r="D335" s="410">
        <f>_xlfn.STDEV.P(C335:C424)</f>
        <v/>
      </c>
      <c r="E335" s="410">
        <f>D335*SQRT(250)</f>
        <v/>
      </c>
      <c r="F335" s="411" t="n"/>
      <c r="G335" s="410" t="n"/>
      <c r="H335" s="186" t="n"/>
      <c r="I335" s="410" t="n"/>
      <c r="J335" s="410" t="n"/>
      <c r="K335" s="186" t="n"/>
      <c r="L335" s="412">
        <f>L336*(1+C335)</f>
        <v/>
      </c>
    </row>
    <row r="336" ht="15.75" customHeight="1">
      <c r="A336" s="188" t="n">
        <v>43885</v>
      </c>
      <c r="B336" s="409" t="n">
        <v>105.010002</v>
      </c>
      <c r="C336" s="186">
        <f>B336/B337-1</f>
        <v/>
      </c>
      <c r="D336" s="410">
        <f>_xlfn.STDEV.P(C336:C425)</f>
        <v/>
      </c>
      <c r="E336" s="410">
        <f>D336*SQRT(250)</f>
        <v/>
      </c>
      <c r="F336" s="411" t="n"/>
      <c r="G336" s="410" t="n"/>
      <c r="H336" s="186" t="n"/>
      <c r="I336" s="410" t="n"/>
      <c r="J336" s="410" t="n"/>
      <c r="K336" s="186" t="n"/>
      <c r="L336" s="412">
        <f>L337*(1+C336)</f>
        <v/>
      </c>
    </row>
    <row r="337" ht="15.75" customHeight="1">
      <c r="A337" s="188" t="n">
        <v>43882</v>
      </c>
      <c r="B337" s="409" t="n">
        <v>101.760002</v>
      </c>
      <c r="C337" s="186">
        <f>B337/B338-1</f>
        <v/>
      </c>
      <c r="D337" s="410">
        <f>_xlfn.STDEV.P(C337:C426)</f>
        <v/>
      </c>
      <c r="E337" s="410">
        <f>D337*SQRT(250)</f>
        <v/>
      </c>
      <c r="F337" s="411" t="n"/>
      <c r="G337" s="410" t="n"/>
      <c r="H337" s="186" t="n"/>
      <c r="I337" s="410" t="n"/>
      <c r="J337" s="410" t="n"/>
      <c r="K337" s="186" t="n"/>
      <c r="L337" s="412">
        <f>L338*(1+C337)</f>
        <v/>
      </c>
    </row>
    <row r="338" ht="15.75" customHeight="1">
      <c r="A338" s="188" t="n">
        <v>43881</v>
      </c>
      <c r="B338" s="409" t="n">
        <v>105.290001</v>
      </c>
      <c r="C338" s="186">
        <f>B338/B339-1</f>
        <v/>
      </c>
      <c r="D338" s="410">
        <f>_xlfn.STDEV.P(C338:C427)</f>
        <v/>
      </c>
      <c r="E338" s="410">
        <f>D338*SQRT(250)</f>
        <v/>
      </c>
      <c r="F338" s="411" t="n"/>
      <c r="G338" s="410" t="n"/>
      <c r="H338" s="186" t="n"/>
      <c r="I338" s="410" t="n"/>
      <c r="J338" s="410" t="n"/>
      <c r="K338" s="186" t="n"/>
      <c r="L338" s="412">
        <f>L339*(1+C338)</f>
        <v/>
      </c>
    </row>
    <row r="339" ht="15.75" customHeight="1">
      <c r="A339" s="188" t="n">
        <v>43880</v>
      </c>
      <c r="B339" s="409" t="n">
        <v>103.93</v>
      </c>
      <c r="C339" s="186">
        <f>B339/B340-1</f>
        <v/>
      </c>
      <c r="D339" s="410">
        <f>_xlfn.STDEV.P(C339:C428)</f>
        <v/>
      </c>
      <c r="E339" s="410">
        <f>D339*SQRT(250)</f>
        <v/>
      </c>
      <c r="F339" s="411" t="n"/>
      <c r="G339" s="410" t="n"/>
      <c r="H339" s="186" t="n"/>
      <c r="I339" s="410" t="n"/>
      <c r="J339" s="410" t="n"/>
      <c r="K339" s="186" t="n"/>
      <c r="L339" s="412">
        <f>L340*(1+C339)</f>
        <v/>
      </c>
    </row>
    <row r="340" ht="15.75" customHeight="1">
      <c r="A340" s="188" t="n">
        <v>43879</v>
      </c>
      <c r="B340" s="409" t="n">
        <v>96.389999</v>
      </c>
      <c r="C340" s="186">
        <f>B340/B341-1</f>
        <v/>
      </c>
      <c r="D340" s="410">
        <f>_xlfn.STDEV.P(C340:C429)</f>
        <v/>
      </c>
      <c r="E340" s="410">
        <f>D340*SQRT(250)</f>
        <v/>
      </c>
      <c r="F340" s="411" t="n"/>
      <c r="G340" s="410" t="n"/>
      <c r="H340" s="186" t="n"/>
      <c r="I340" s="410" t="n"/>
      <c r="J340" s="410" t="n"/>
      <c r="K340" s="186" t="n"/>
      <c r="L340" s="412">
        <f>L341*(1+C340)</f>
        <v/>
      </c>
    </row>
    <row r="341" ht="15.75" customHeight="1">
      <c r="A341" s="188" t="n">
        <v>43875</v>
      </c>
      <c r="B341" s="409" t="n">
        <v>90.949997</v>
      </c>
      <c r="C341" s="186">
        <f>B341/B342-1</f>
        <v/>
      </c>
      <c r="D341" s="410">
        <f>_xlfn.STDEV.P(C341:C430)</f>
        <v/>
      </c>
      <c r="E341" s="410">
        <f>D341*SQRT(250)</f>
        <v/>
      </c>
      <c r="F341" s="411" t="n"/>
      <c r="G341" s="410" t="n"/>
      <c r="H341" s="186" t="n"/>
      <c r="I341" s="410" t="n"/>
      <c r="J341" s="410" t="n"/>
      <c r="K341" s="186" t="n"/>
      <c r="L341" s="412">
        <f>L342*(1+C341)</f>
        <v/>
      </c>
    </row>
    <row r="342" ht="15.75" customHeight="1">
      <c r="A342" s="188" t="n">
        <v>43874</v>
      </c>
      <c r="B342" s="409" t="n">
        <v>89.860001</v>
      </c>
      <c r="C342" s="186">
        <f>B342/B343-1</f>
        <v/>
      </c>
      <c r="D342" s="410">
        <f>_xlfn.STDEV.P(C342:C431)</f>
        <v/>
      </c>
      <c r="E342" s="410">
        <f>D342*SQRT(250)</f>
        <v/>
      </c>
      <c r="F342" s="411" t="n"/>
      <c r="G342" s="410" t="n"/>
      <c r="H342" s="186" t="n"/>
      <c r="I342" s="410" t="n"/>
      <c r="J342" s="410" t="n"/>
      <c r="K342" s="186" t="n"/>
      <c r="L342" s="412">
        <f>L343*(1+C342)</f>
        <v/>
      </c>
    </row>
    <row r="343" ht="15.75" customHeight="1">
      <c r="A343" s="188" t="n">
        <v>43873</v>
      </c>
      <c r="B343" s="409" t="n">
        <v>88.279999</v>
      </c>
      <c r="C343" s="186">
        <f>B343/B344-1</f>
        <v/>
      </c>
      <c r="D343" s="410">
        <f>_xlfn.STDEV.P(C343:C432)</f>
        <v/>
      </c>
      <c r="E343" s="410">
        <f>D343*SQRT(250)</f>
        <v/>
      </c>
      <c r="F343" s="411" t="n"/>
      <c r="G343" s="410" t="n"/>
      <c r="H343" s="186" t="n"/>
      <c r="I343" s="410" t="n"/>
      <c r="J343" s="410" t="n"/>
      <c r="K343" s="186" t="n"/>
      <c r="L343" s="412">
        <f>L344*(1+C343)</f>
        <v/>
      </c>
    </row>
    <row r="344" ht="15.75" customHeight="1">
      <c r="A344" s="188" t="n">
        <v>43872</v>
      </c>
      <c r="B344" s="409" t="n">
        <v>88.68000000000001</v>
      </c>
      <c r="C344" s="186">
        <f>B344/B345-1</f>
        <v/>
      </c>
      <c r="D344" s="410">
        <f>_xlfn.STDEV.P(C344:C433)</f>
        <v/>
      </c>
      <c r="E344" s="410">
        <f>D344*SQRT(250)</f>
        <v/>
      </c>
      <c r="F344" s="411" t="n"/>
      <c r="G344" s="410" t="n"/>
      <c r="H344" s="186" t="n"/>
      <c r="I344" s="410" t="n"/>
      <c r="J344" s="410" t="n"/>
      <c r="K344" s="186" t="n"/>
      <c r="L344" s="412">
        <f>L345*(1+C344)</f>
        <v/>
      </c>
    </row>
    <row r="345" ht="15.75" customHeight="1">
      <c r="A345" s="188" t="n">
        <v>43871</v>
      </c>
      <c r="B345" s="409" t="n">
        <v>89.66999800000001</v>
      </c>
      <c r="C345" s="186">
        <f>B345/B346-1</f>
        <v/>
      </c>
      <c r="D345" s="410">
        <f>_xlfn.STDEV.P(C345:C434)</f>
        <v/>
      </c>
      <c r="E345" s="410">
        <f>D345*SQRT(250)</f>
        <v/>
      </c>
      <c r="F345" s="411" t="n"/>
      <c r="G345" s="410" t="n"/>
      <c r="H345" s="186" t="n"/>
      <c r="I345" s="410" t="n"/>
      <c r="J345" s="410" t="n"/>
      <c r="K345" s="186" t="n"/>
      <c r="L345" s="412">
        <f>L346*(1+C345)</f>
        <v/>
      </c>
    </row>
    <row r="346" ht="15.75" customHeight="1">
      <c r="A346" s="188" t="n">
        <v>43868</v>
      </c>
      <c r="B346" s="409" t="n">
        <v>88.639999</v>
      </c>
      <c r="C346" s="186">
        <f>B346/B347-1</f>
        <v/>
      </c>
      <c r="D346" s="410">
        <f>_xlfn.STDEV.P(C346:C435)</f>
        <v/>
      </c>
      <c r="E346" s="410">
        <f>D346*SQRT(250)</f>
        <v/>
      </c>
      <c r="F346" s="411" t="n"/>
      <c r="G346" s="410" t="n"/>
      <c r="H346" s="186" t="n"/>
      <c r="I346" s="410" t="n"/>
      <c r="J346" s="410" t="n"/>
      <c r="K346" s="186" t="n"/>
      <c r="L346" s="412">
        <f>L347*(1+C346)</f>
        <v/>
      </c>
    </row>
    <row r="347" ht="15.75" customHeight="1">
      <c r="A347" s="188" t="n">
        <v>43867</v>
      </c>
      <c r="B347" s="409" t="n">
        <v>87.260002</v>
      </c>
      <c r="C347" s="186">
        <f>B347/B348-1</f>
        <v/>
      </c>
      <c r="D347" s="410">
        <f>_xlfn.STDEV.P(C347:C436)</f>
        <v/>
      </c>
      <c r="E347" s="410">
        <f>D347*SQRT(250)</f>
        <v/>
      </c>
      <c r="F347" s="411" t="n"/>
      <c r="G347" s="410" t="n"/>
      <c r="H347" s="186" t="n"/>
      <c r="I347" s="410" t="n"/>
      <c r="J347" s="410" t="n"/>
      <c r="K347" s="186" t="n"/>
      <c r="L347" s="412">
        <f>L348*(1+C347)</f>
        <v/>
      </c>
    </row>
    <row r="348" ht="15.75" customHeight="1">
      <c r="A348" s="188" t="n">
        <v>43866</v>
      </c>
      <c r="B348" s="409" t="n">
        <v>86.989998</v>
      </c>
      <c r="C348" s="186">
        <f>B348/B349-1</f>
        <v/>
      </c>
      <c r="D348" s="410">
        <f>_xlfn.STDEV.P(C348:C437)</f>
        <v/>
      </c>
      <c r="E348" s="410">
        <f>D348*SQRT(250)</f>
        <v/>
      </c>
      <c r="F348" s="411" t="n"/>
      <c r="G348" s="410" t="n"/>
      <c r="H348" s="186" t="n"/>
      <c r="I348" s="410" t="n"/>
      <c r="J348" s="410" t="n"/>
      <c r="K348" s="186" t="n"/>
      <c r="L348" s="412">
        <f>L349*(1+C348)</f>
        <v/>
      </c>
    </row>
    <row r="349" ht="15.75" customHeight="1">
      <c r="A349" s="188" t="n">
        <v>43865</v>
      </c>
      <c r="B349" s="409" t="n">
        <v>85.790001</v>
      </c>
      <c r="C349" s="186">
        <f>B349/B350-1</f>
        <v/>
      </c>
      <c r="D349" s="410">
        <f>_xlfn.STDEV.P(C349:C438)</f>
        <v/>
      </c>
      <c r="E349" s="410">
        <f>D349*SQRT(250)</f>
        <v/>
      </c>
      <c r="F349" s="411" t="n"/>
      <c r="G349" s="410" t="n"/>
      <c r="H349" s="186" t="n"/>
      <c r="I349" s="410" t="n"/>
      <c r="J349" s="410" t="n"/>
      <c r="K349" s="186" t="n"/>
      <c r="L349" s="412">
        <f>L350*(1+C349)</f>
        <v/>
      </c>
    </row>
    <row r="350" ht="15.75" customHeight="1">
      <c r="A350" s="188" t="n">
        <v>43864</v>
      </c>
      <c r="B350" s="409" t="n">
        <v>87.660004</v>
      </c>
      <c r="C350" s="186">
        <f>B350/B351-1</f>
        <v/>
      </c>
      <c r="D350" s="410">
        <f>_xlfn.STDEV.P(C350:C439)</f>
        <v/>
      </c>
      <c r="E350" s="410">
        <f>D350*SQRT(250)</f>
        <v/>
      </c>
      <c r="F350" s="411" t="n"/>
      <c r="G350" s="410" t="n"/>
      <c r="H350" s="186" t="n"/>
      <c r="I350" s="410" t="n"/>
      <c r="J350" s="410" t="n"/>
      <c r="K350" s="186" t="n"/>
      <c r="L350" s="412">
        <f>L351*(1+C350)</f>
        <v/>
      </c>
    </row>
    <row r="351" ht="15.75" customHeight="1">
      <c r="A351" s="188" t="n">
        <v>43861</v>
      </c>
      <c r="B351" s="409" t="n">
        <v>76.300003</v>
      </c>
      <c r="C351" s="186">
        <f>B351/B352-1</f>
        <v/>
      </c>
      <c r="D351" s="410">
        <f>_xlfn.STDEV.P(C351:C440)</f>
        <v/>
      </c>
      <c r="E351" s="410">
        <f>D351*SQRT(250)</f>
        <v/>
      </c>
      <c r="F351" s="411" t="n"/>
      <c r="G351" s="410" t="n"/>
      <c r="H351" s="186" t="n"/>
      <c r="I351" s="410" t="n"/>
      <c r="J351" s="410" t="n"/>
      <c r="K351" s="186" t="n"/>
      <c r="L351" s="412">
        <f>L352*(1+C351)</f>
        <v/>
      </c>
    </row>
    <row r="352" ht="15.75" customHeight="1">
      <c r="A352" s="188" t="n">
        <v>43860</v>
      </c>
      <c r="B352" s="409" t="n">
        <v>74.540001</v>
      </c>
      <c r="C352" s="186">
        <f>B352/B353-1</f>
        <v/>
      </c>
      <c r="D352" s="410">
        <f>_xlfn.STDEV.P(C352:C441)</f>
        <v/>
      </c>
      <c r="E352" s="410">
        <f>D352*SQRT(250)</f>
        <v/>
      </c>
      <c r="F352" s="411" t="n"/>
      <c r="G352" s="410" t="n"/>
      <c r="H352" s="186" t="n"/>
      <c r="I352" s="410" t="n"/>
      <c r="J352" s="410" t="n"/>
      <c r="K352" s="186" t="n"/>
      <c r="L352" s="412">
        <f>L353*(1+C352)</f>
        <v/>
      </c>
    </row>
    <row r="353" ht="15.75" customHeight="1">
      <c r="A353" s="188" t="n">
        <v>43859</v>
      </c>
      <c r="B353" s="409" t="n">
        <v>73.58000199999999</v>
      </c>
      <c r="C353" s="186">
        <f>B353/B354-1</f>
        <v/>
      </c>
      <c r="D353" s="410">
        <f>_xlfn.STDEV.P(C353:C442)</f>
        <v/>
      </c>
      <c r="E353" s="410">
        <f>D353*SQRT(250)</f>
        <v/>
      </c>
      <c r="F353" s="411" t="n"/>
      <c r="G353" s="410" t="n"/>
      <c r="H353" s="186" t="n"/>
      <c r="I353" s="410" t="n"/>
      <c r="J353" s="410" t="n"/>
      <c r="K353" s="186" t="n"/>
      <c r="L353" s="412">
        <f>L354*(1+C353)</f>
        <v/>
      </c>
    </row>
    <row r="354" ht="15.75" customHeight="1">
      <c r="A354" s="188" t="n">
        <v>43858</v>
      </c>
      <c r="B354" s="409" t="n">
        <v>71.510002</v>
      </c>
      <c r="C354" s="186">
        <f>B354/B355-1</f>
        <v/>
      </c>
      <c r="D354" s="410">
        <f>_xlfn.STDEV.P(C354:C443)</f>
        <v/>
      </c>
      <c r="E354" s="410">
        <f>D354*SQRT(250)</f>
        <v/>
      </c>
      <c r="F354" s="411" t="n"/>
      <c r="G354" s="410" t="n"/>
      <c r="H354" s="186" t="n"/>
      <c r="I354" s="410" t="n"/>
      <c r="J354" s="410" t="n"/>
      <c r="K354" s="186" t="n"/>
      <c r="L354" s="412">
        <f>L355*(1+C354)</f>
        <v/>
      </c>
    </row>
    <row r="355" ht="15.75" customHeight="1">
      <c r="A355" s="188" t="n">
        <v>43857</v>
      </c>
      <c r="B355" s="409" t="n">
        <v>70.44000200000001</v>
      </c>
      <c r="C355" s="186">
        <f>B355/B356-1</f>
        <v/>
      </c>
      <c r="D355" s="410">
        <f>_xlfn.STDEV.P(C355:C444)</f>
        <v/>
      </c>
      <c r="E355" s="410">
        <f>D355*SQRT(250)</f>
        <v/>
      </c>
      <c r="F355" s="411" t="n"/>
      <c r="G355" s="410" t="n"/>
      <c r="H355" s="186" t="n"/>
      <c r="I355" s="410" t="n"/>
      <c r="J355" s="410" t="n"/>
      <c r="K355" s="186" t="n"/>
      <c r="L355" s="412">
        <f>L356*(1+C355)</f>
        <v/>
      </c>
    </row>
    <row r="356" ht="15.75" customHeight="1">
      <c r="A356" s="188" t="n">
        <v>43854</v>
      </c>
      <c r="B356" s="409" t="n">
        <v>73</v>
      </c>
      <c r="C356" s="186">
        <f>B356/B357-1</f>
        <v/>
      </c>
      <c r="D356" s="410">
        <f>_xlfn.STDEV.P(C356:C445)</f>
        <v/>
      </c>
      <c r="E356" s="410">
        <f>D356*SQRT(250)</f>
        <v/>
      </c>
      <c r="F356" s="411" t="n"/>
      <c r="G356" s="410" t="n"/>
      <c r="H356" s="186" t="n"/>
      <c r="I356" s="410" t="n"/>
      <c r="J356" s="410" t="n"/>
      <c r="K356" s="186" t="n"/>
      <c r="L356" s="412">
        <f>L357*(1+C356)</f>
        <v/>
      </c>
    </row>
    <row r="357" ht="15.75" customHeight="1">
      <c r="A357" s="188" t="n">
        <v>43853</v>
      </c>
      <c r="B357" s="409" t="n">
        <v>74.470001</v>
      </c>
      <c r="C357" s="186">
        <f>B357/B358-1</f>
        <v/>
      </c>
      <c r="D357" s="410">
        <f>_xlfn.STDEV.P(C357:C446)</f>
        <v/>
      </c>
      <c r="E357" s="410">
        <f>D357*SQRT(250)</f>
        <v/>
      </c>
      <c r="F357" s="411" t="n"/>
      <c r="G357" s="410" t="n"/>
      <c r="H357" s="186" t="n"/>
      <c r="I357" s="410" t="n"/>
      <c r="J357" s="410" t="n"/>
      <c r="K357" s="186" t="n"/>
      <c r="L357" s="412">
        <f>L358*(1+C357)</f>
        <v/>
      </c>
    </row>
    <row r="358" ht="15.75" customHeight="1">
      <c r="A358" s="188" t="n">
        <v>43852</v>
      </c>
      <c r="B358" s="409" t="n">
        <v>75.540001</v>
      </c>
      <c r="C358" s="186">
        <f>B358/B359-1</f>
        <v/>
      </c>
      <c r="D358" s="410">
        <f>_xlfn.STDEV.P(C358:C447)</f>
        <v/>
      </c>
      <c r="E358" s="410">
        <f>D358*SQRT(250)</f>
        <v/>
      </c>
      <c r="F358" s="411" t="n"/>
      <c r="G358" s="410" t="n"/>
      <c r="H358" s="186" t="n"/>
      <c r="I358" s="410" t="n"/>
      <c r="J358" s="410" t="n"/>
      <c r="K358" s="186" t="n"/>
      <c r="L358" s="412">
        <f>L359*(1+C358)</f>
        <v/>
      </c>
    </row>
    <row r="359" ht="15.75" customHeight="1">
      <c r="A359" s="188" t="n">
        <v>43851</v>
      </c>
      <c r="B359" s="409" t="n">
        <v>76.730003</v>
      </c>
      <c r="C359" s="186">
        <f>B359/B360-1</f>
        <v/>
      </c>
      <c r="D359" s="410">
        <f>_xlfn.STDEV.P(C359:C448)</f>
        <v/>
      </c>
      <c r="E359" s="410">
        <f>D359*SQRT(250)</f>
        <v/>
      </c>
      <c r="F359" s="411" t="n"/>
      <c r="G359" s="410" t="n"/>
      <c r="H359" s="186" t="n"/>
      <c r="I359" s="410" t="n"/>
      <c r="J359" s="410" t="n"/>
      <c r="K359" s="186" t="n"/>
      <c r="L359" s="412">
        <f>L360*(1+C359)</f>
        <v/>
      </c>
    </row>
    <row r="360" ht="15.75" customHeight="1">
      <c r="A360" s="188" t="n">
        <v>43847</v>
      </c>
      <c r="B360" s="409" t="n">
        <v>75.55999799999999</v>
      </c>
      <c r="C360" s="186">
        <f>B360/B361-1</f>
        <v/>
      </c>
      <c r="D360" s="410">
        <f>_xlfn.STDEV.P(C360:C449)</f>
        <v/>
      </c>
      <c r="E360" s="410">
        <f>D360*SQRT(250)</f>
        <v/>
      </c>
      <c r="F360" s="411" t="n"/>
      <c r="G360" s="410" t="n"/>
      <c r="H360" s="186" t="n"/>
      <c r="I360" s="410" t="n"/>
      <c r="J360" s="410" t="n"/>
      <c r="K360" s="186" t="n"/>
      <c r="L360" s="412">
        <f>L361*(1+C360)</f>
        <v/>
      </c>
    </row>
    <row r="361" ht="15.75" customHeight="1">
      <c r="A361" s="188" t="n">
        <v>43846</v>
      </c>
      <c r="B361" s="409" t="n">
        <v>76.110001</v>
      </c>
      <c r="C361" s="186">
        <f>B361/B362-1</f>
        <v/>
      </c>
      <c r="D361" s="410">
        <f>_xlfn.STDEV.P(C361:C450)</f>
        <v/>
      </c>
      <c r="E361" s="410">
        <f>D361*SQRT(250)</f>
        <v/>
      </c>
      <c r="F361" s="411" t="n"/>
      <c r="G361" s="410" t="n"/>
      <c r="H361" s="186" t="n"/>
      <c r="I361" s="410" t="n"/>
      <c r="J361" s="410" t="n"/>
      <c r="K361" s="186" t="n"/>
      <c r="L361" s="412">
        <f>L362*(1+C361)</f>
        <v/>
      </c>
    </row>
    <row r="362" ht="15.75" customHeight="1">
      <c r="A362" s="188" t="n">
        <v>43845</v>
      </c>
      <c r="B362" s="409" t="n">
        <v>76.94000200000001</v>
      </c>
      <c r="C362" s="186">
        <f>B362/B363-1</f>
        <v/>
      </c>
      <c r="D362" s="410">
        <f>_xlfn.STDEV.P(C362:C451)</f>
        <v/>
      </c>
      <c r="E362" s="410">
        <f>D362*SQRT(250)</f>
        <v/>
      </c>
      <c r="F362" s="411" t="n"/>
      <c r="G362" s="410" t="n"/>
      <c r="H362" s="186" t="n"/>
      <c r="I362" s="410" t="n"/>
      <c r="J362" s="410" t="n"/>
      <c r="K362" s="186" t="n"/>
      <c r="L362" s="412">
        <f>L363*(1+C362)</f>
        <v/>
      </c>
    </row>
    <row r="363" ht="15.75" customHeight="1">
      <c r="A363" s="188" t="n">
        <v>43844</v>
      </c>
      <c r="B363" s="409" t="n">
        <v>73.160004</v>
      </c>
      <c r="C363" s="186">
        <f>B363/B364-1</f>
        <v/>
      </c>
      <c r="D363" s="410">
        <f>_xlfn.STDEV.P(C363:C452)</f>
        <v/>
      </c>
      <c r="E363" s="410">
        <f>D363*SQRT(250)</f>
        <v/>
      </c>
      <c r="F363" s="411" t="n"/>
      <c r="G363" s="410" t="n"/>
      <c r="H363" s="186" t="n"/>
      <c r="I363" s="410" t="n"/>
      <c r="J363" s="410" t="n"/>
      <c r="K363" s="186" t="n"/>
      <c r="L363" s="412">
        <f>L364*(1+C363)</f>
        <v/>
      </c>
    </row>
    <row r="364" ht="15.75" customHeight="1">
      <c r="A364" s="188" t="n">
        <v>43843</v>
      </c>
      <c r="B364" s="409" t="n">
        <v>74.029999</v>
      </c>
      <c r="C364" s="186">
        <f>B364/B365-1</f>
        <v/>
      </c>
      <c r="D364" s="410">
        <f>_xlfn.STDEV.P(C364:C453)</f>
        <v/>
      </c>
      <c r="E364" s="410">
        <f>D364*SQRT(250)</f>
        <v/>
      </c>
      <c r="F364" s="411" t="n"/>
      <c r="G364" s="410" t="n"/>
      <c r="H364" s="186" t="n"/>
      <c r="I364" s="410" t="n"/>
      <c r="J364" s="410" t="n"/>
      <c r="K364" s="186" t="n"/>
      <c r="L364" s="412">
        <f>L365*(1+C364)</f>
        <v/>
      </c>
    </row>
    <row r="365" ht="15.75" customHeight="1">
      <c r="A365" s="188" t="n">
        <v>43840</v>
      </c>
      <c r="B365" s="409" t="n">
        <v>73.089996</v>
      </c>
      <c r="C365" s="186">
        <f>B365/B366-1</f>
        <v/>
      </c>
      <c r="D365" s="410">
        <f>_xlfn.STDEV.P(C365:C454)</f>
        <v/>
      </c>
      <c r="E365" s="410">
        <f>D365*SQRT(250)</f>
        <v/>
      </c>
      <c r="F365" s="411" t="n"/>
      <c r="G365" s="410" t="n"/>
      <c r="H365" s="186" t="n"/>
      <c r="I365" s="410" t="n"/>
      <c r="J365" s="410" t="n"/>
      <c r="K365" s="186" t="n"/>
      <c r="L365" s="412">
        <f>L366*(1+C365)</f>
        <v/>
      </c>
    </row>
    <row r="366" ht="15.75" customHeight="1">
      <c r="A366" s="188" t="n">
        <v>43839</v>
      </c>
      <c r="B366" s="409" t="n">
        <v>72.620003</v>
      </c>
      <c r="C366" s="186">
        <f>B366/B367-1</f>
        <v/>
      </c>
      <c r="D366" s="410">
        <f>_xlfn.STDEV.P(C366:C455)</f>
        <v/>
      </c>
      <c r="E366" s="410">
        <f>D366*SQRT(250)</f>
        <v/>
      </c>
      <c r="F366" s="411" t="n"/>
      <c r="G366" s="410" t="n"/>
      <c r="H366" s="186" t="n"/>
      <c r="I366" s="410" t="n"/>
      <c r="J366" s="410" t="n"/>
      <c r="K366" s="186" t="n"/>
      <c r="L366" s="412">
        <f>L367*(1+C366)</f>
        <v/>
      </c>
    </row>
    <row r="367" ht="15.75" customHeight="1">
      <c r="A367" s="188" t="n">
        <v>43838</v>
      </c>
      <c r="B367" s="409" t="n">
        <v>72.550003</v>
      </c>
      <c r="C367" s="186">
        <f>B367/B368-1</f>
        <v/>
      </c>
      <c r="D367" s="410">
        <f>_xlfn.STDEV.P(C367:C456)</f>
        <v/>
      </c>
      <c r="E367" s="410">
        <f>D367*SQRT(250)</f>
        <v/>
      </c>
      <c r="F367" s="411" t="n"/>
      <c r="G367" s="410" t="n"/>
      <c r="H367" s="186" t="n"/>
      <c r="I367" s="410" t="n"/>
      <c r="J367" s="410" t="n"/>
      <c r="K367" s="186" t="n"/>
      <c r="L367" s="412">
        <f>L368*(1+C367)</f>
        <v/>
      </c>
    </row>
    <row r="368" ht="15.75" customHeight="1">
      <c r="A368" s="188" t="n">
        <v>43837</v>
      </c>
      <c r="B368" s="409" t="n">
        <v>71.900002</v>
      </c>
      <c r="C368" s="186">
        <f>B368/B369-1</f>
        <v/>
      </c>
      <c r="D368" s="410">
        <f>_xlfn.STDEV.P(C368:C457)</f>
        <v/>
      </c>
      <c r="E368" s="410">
        <f>D368*SQRT(250)</f>
        <v/>
      </c>
      <c r="F368" s="411" t="n"/>
      <c r="G368" s="410" t="n"/>
      <c r="H368" s="186" t="n"/>
      <c r="I368" s="410" t="n"/>
      <c r="J368" s="410" t="n"/>
      <c r="K368" s="186" t="n"/>
      <c r="L368" s="412">
        <f>L369*(1+C368)</f>
        <v/>
      </c>
    </row>
    <row r="369" ht="15.75" customHeight="1">
      <c r="A369" s="188" t="n">
        <v>43836</v>
      </c>
      <c r="B369" s="409" t="n">
        <v>70.31999999999999</v>
      </c>
      <c r="C369" s="186">
        <f>B369/B370-1</f>
        <v/>
      </c>
      <c r="D369" s="410">
        <f>_xlfn.STDEV.P(C369:C458)</f>
        <v/>
      </c>
      <c r="E369" s="410">
        <f>D369*SQRT(250)</f>
        <v/>
      </c>
      <c r="F369" s="411" t="n"/>
      <c r="G369" s="410" t="n"/>
      <c r="H369" s="186" t="n"/>
      <c r="I369" s="410" t="n"/>
      <c r="J369" s="410" t="n"/>
      <c r="K369" s="186" t="n"/>
      <c r="L369" s="412">
        <f>L370*(1+C369)</f>
        <v/>
      </c>
    </row>
    <row r="370" ht="15.75" customHeight="1">
      <c r="A370" s="188" t="n">
        <v>43833</v>
      </c>
      <c r="B370" s="409" t="n">
        <v>67.279999</v>
      </c>
      <c r="C370" s="186">
        <f>B370/B371-1</f>
        <v/>
      </c>
      <c r="D370" s="410">
        <f>_xlfn.STDEV.P(C370:C459)</f>
        <v/>
      </c>
      <c r="E370" s="410">
        <f>D370*SQRT(250)</f>
        <v/>
      </c>
      <c r="F370" s="186" t="n"/>
      <c r="G370" s="410" t="n"/>
      <c r="H370" s="186" t="n"/>
      <c r="I370" s="410" t="n"/>
      <c r="J370" s="410" t="n"/>
      <c r="K370" s="186" t="n"/>
      <c r="L370" s="412">
        <f>L371*(1+C370)</f>
        <v/>
      </c>
    </row>
    <row r="371" ht="15.75" customHeight="1">
      <c r="A371" s="188" t="n">
        <v>43832</v>
      </c>
      <c r="B371" s="409" t="n">
        <v>68.720001</v>
      </c>
      <c r="C371" s="186">
        <f>B371/B372-1</f>
        <v/>
      </c>
      <c r="D371" s="410">
        <f>_xlfn.STDEV.P(C371:C460)</f>
        <v/>
      </c>
      <c r="E371" s="410">
        <f>D371*SQRT(250)</f>
        <v/>
      </c>
      <c r="F371" s="186" t="n"/>
      <c r="G371" s="410" t="n"/>
      <c r="H371" s="186" t="n"/>
      <c r="I371" s="410" t="n"/>
      <c r="J371" s="410" t="n"/>
      <c r="K371" s="186" t="n"/>
      <c r="L371" s="412" t="n">
        <v>100</v>
      </c>
    </row>
    <row r="372" ht="15.75" customHeight="1">
      <c r="A372" s="188" t="n">
        <v>43830</v>
      </c>
      <c r="B372" s="409" t="n">
        <v>68.040001</v>
      </c>
      <c r="C372" s="186">
        <f>B372/B373-1</f>
        <v/>
      </c>
      <c r="D372" s="410">
        <f>_xlfn.STDEV.P(C372:C461)</f>
        <v/>
      </c>
      <c r="E372" s="410">
        <f>D372*SQRT(250)</f>
        <v/>
      </c>
      <c r="F372" s="186" t="n"/>
      <c r="G372" s="410" t="n"/>
      <c r="H372" s="186" t="n"/>
      <c r="I372" s="410" t="n"/>
      <c r="J372" s="410" t="n"/>
      <c r="K372" s="186" t="n"/>
      <c r="L372" s="412" t="n"/>
    </row>
    <row r="373" ht="15.75" customHeight="1">
      <c r="A373" s="188" t="n">
        <v>43829</v>
      </c>
      <c r="B373" s="409" t="n">
        <v>66.790001</v>
      </c>
      <c r="C373" s="186">
        <f>B373/B374-1</f>
        <v/>
      </c>
      <c r="D373" s="410">
        <f>_xlfn.STDEV.P(C373:C462)</f>
        <v/>
      </c>
      <c r="E373" s="410">
        <f>D373*SQRT(250)</f>
        <v/>
      </c>
      <c r="F373" s="186" t="n"/>
      <c r="G373" s="410" t="n"/>
      <c r="H373" s="186" t="n"/>
      <c r="I373" s="410" t="n"/>
      <c r="J373" s="410" t="n"/>
      <c r="K373" s="186" t="n"/>
      <c r="L373" s="412" t="n"/>
    </row>
    <row r="374" ht="15.75" customHeight="1">
      <c r="A374" s="188" t="n">
        <v>43826</v>
      </c>
      <c r="B374" s="409" t="n">
        <v>66.639999</v>
      </c>
      <c r="C374" s="186">
        <f>B374/B375-1</f>
        <v/>
      </c>
      <c r="D374" s="410">
        <f>_xlfn.STDEV.P(C374:C463)</f>
        <v/>
      </c>
      <c r="E374" s="410">
        <f>D374*SQRT(250)</f>
        <v/>
      </c>
      <c r="F374" s="186" t="n"/>
      <c r="G374" s="410" t="n"/>
      <c r="H374" s="186" t="n"/>
      <c r="I374" s="410" t="n"/>
      <c r="J374" s="410" t="n"/>
      <c r="K374" s="186" t="n"/>
      <c r="L374" s="412" t="n"/>
    </row>
    <row r="375" ht="15.75" customHeight="1">
      <c r="A375" s="188" t="n">
        <v>43825</v>
      </c>
      <c r="B375" s="409" t="n">
        <v>67.449997</v>
      </c>
      <c r="C375" s="186">
        <f>B375/B376-1</f>
        <v/>
      </c>
      <c r="D375" s="410">
        <f>_xlfn.STDEV.P(C375:C464)</f>
        <v/>
      </c>
      <c r="E375" s="410">
        <f>D375*SQRT(250)</f>
        <v/>
      </c>
      <c r="F375" s="186" t="n"/>
      <c r="G375" s="410" t="n"/>
      <c r="H375" s="186" t="n"/>
      <c r="I375" s="410" t="n"/>
      <c r="J375" s="410" t="n"/>
      <c r="K375" s="186" t="n"/>
      <c r="L375" s="412" t="n"/>
    </row>
    <row r="376" ht="15.75" customHeight="1">
      <c r="A376" s="188" t="n">
        <v>43823</v>
      </c>
      <c r="B376" s="409" t="n">
        <v>66.459999</v>
      </c>
      <c r="C376" s="186">
        <f>B376/B377-1</f>
        <v/>
      </c>
      <c r="D376" s="410">
        <f>_xlfn.STDEV.P(C376:C465)</f>
        <v/>
      </c>
      <c r="E376" s="410">
        <f>D376*SQRT(250)</f>
        <v/>
      </c>
      <c r="F376" s="186" t="n"/>
      <c r="G376" s="410" t="n"/>
      <c r="H376" s="186" t="n"/>
      <c r="I376" s="410" t="n"/>
      <c r="J376" s="410" t="n"/>
      <c r="K376" s="186" t="n"/>
      <c r="L376" s="412" t="n"/>
    </row>
    <row r="377" ht="15.75" customHeight="1">
      <c r="A377" s="188" t="n">
        <v>43822</v>
      </c>
      <c r="B377" s="409" t="n">
        <v>66.150002</v>
      </c>
      <c r="C377" s="186">
        <f>B377/B378-1</f>
        <v/>
      </c>
      <c r="D377" s="410">
        <f>_xlfn.STDEV.P(C377:C466)</f>
        <v/>
      </c>
      <c r="E377" s="410">
        <f>D377*SQRT(250)</f>
        <v/>
      </c>
      <c r="F377" s="186" t="n"/>
      <c r="G377" s="410" t="n"/>
      <c r="H377" s="186" t="n"/>
      <c r="I377" s="410" t="n"/>
      <c r="J377" s="410" t="n"/>
      <c r="K377" s="186" t="n"/>
      <c r="L377" s="412" t="n"/>
    </row>
    <row r="378" ht="15.75" customHeight="1">
      <c r="A378" s="188" t="n">
        <v>43819</v>
      </c>
      <c r="B378" s="409" t="n">
        <v>66.93000000000001</v>
      </c>
      <c r="C378" s="186">
        <f>B378/B379-1</f>
        <v/>
      </c>
      <c r="D378" s="410">
        <f>_xlfn.STDEV.P(C378:C467)</f>
        <v/>
      </c>
      <c r="E378" s="410">
        <f>D378*SQRT(250)</f>
        <v/>
      </c>
      <c r="F378" s="186" t="n"/>
      <c r="G378" s="410" t="n"/>
      <c r="H378" s="186" t="n"/>
      <c r="I378" s="410" t="n"/>
      <c r="J378" s="410" t="n"/>
      <c r="K378" s="186" t="n"/>
      <c r="L378" s="412" t="n"/>
    </row>
    <row r="379" ht="15.75" customHeight="1">
      <c r="A379" s="188" t="n">
        <v>43818</v>
      </c>
      <c r="B379" s="409" t="n">
        <v>68.18000000000001</v>
      </c>
      <c r="C379" s="186">
        <f>B379/B380-1</f>
        <v/>
      </c>
      <c r="D379" s="410">
        <f>_xlfn.STDEV.P(C379:C468)</f>
        <v/>
      </c>
      <c r="E379" s="410">
        <f>D379*SQRT(250)</f>
        <v/>
      </c>
      <c r="F379" s="186" t="n"/>
      <c r="G379" s="410" t="n"/>
      <c r="H379" s="186" t="n"/>
      <c r="I379" s="410" t="n"/>
      <c r="J379" s="410" t="n"/>
      <c r="K379" s="186" t="n"/>
      <c r="L379" s="412" t="n"/>
    </row>
    <row r="380" ht="15.75" customHeight="1">
      <c r="A380" s="188" t="n">
        <v>43817</v>
      </c>
      <c r="B380" s="409" t="n">
        <v>67.599998</v>
      </c>
      <c r="C380" s="186">
        <f>B380/B381-1</f>
        <v/>
      </c>
      <c r="D380" s="410">
        <f>_xlfn.STDEV.P(C380:C469)</f>
        <v/>
      </c>
      <c r="E380" s="410">
        <f>D380*SQRT(250)</f>
        <v/>
      </c>
      <c r="F380" s="186" t="n"/>
      <c r="G380" s="410" t="n"/>
      <c r="H380" s="186" t="n"/>
      <c r="I380" s="410" t="n"/>
      <c r="J380" s="410" t="n"/>
      <c r="K380" s="186" t="n"/>
      <c r="L380" s="412" t="n"/>
    </row>
    <row r="381" ht="15.75" customHeight="1">
      <c r="A381" s="188" t="n">
        <v>43816</v>
      </c>
      <c r="B381" s="409" t="n">
        <v>66.16999800000001</v>
      </c>
      <c r="C381" s="186">
        <f>B381/B382-1</f>
        <v/>
      </c>
      <c r="D381" s="410">
        <f>_xlfn.STDEV.P(C381:C470)</f>
        <v/>
      </c>
      <c r="E381" s="410">
        <f>D381*SQRT(250)</f>
        <v/>
      </c>
      <c r="F381" s="186" t="n"/>
      <c r="G381" s="410" t="n"/>
      <c r="H381" s="186" t="n"/>
      <c r="I381" s="410" t="n"/>
      <c r="J381" s="410" t="n"/>
      <c r="K381" s="186" t="n"/>
      <c r="L381" s="412" t="n"/>
    </row>
    <row r="382" ht="15.75" customHeight="1">
      <c r="A382" s="188" t="n">
        <v>43815</v>
      </c>
      <c r="B382" s="409" t="n">
        <v>66.349998</v>
      </c>
      <c r="C382" s="186">
        <f>B382/B383-1</f>
        <v/>
      </c>
      <c r="D382" s="410">
        <f>_xlfn.STDEV.P(C382:C471)</f>
        <v/>
      </c>
      <c r="E382" s="410">
        <f>D382*SQRT(250)</f>
        <v/>
      </c>
      <c r="F382" s="186" t="n"/>
      <c r="G382" s="410" t="n"/>
      <c r="H382" s="186" t="n"/>
      <c r="I382" s="410" t="n"/>
      <c r="J382" s="410" t="n"/>
      <c r="K382" s="186" t="n"/>
      <c r="L382" s="412" t="n"/>
    </row>
    <row r="383" ht="15.75" customHeight="1">
      <c r="A383" s="188" t="n">
        <v>43812</v>
      </c>
      <c r="B383" s="409" t="n">
        <v>63.540001</v>
      </c>
      <c r="C383" s="186">
        <f>B383/B384-1</f>
        <v/>
      </c>
      <c r="D383" s="410">
        <f>_xlfn.STDEV.P(C383:C472)</f>
        <v/>
      </c>
      <c r="E383" s="410">
        <f>D383*SQRT(250)</f>
        <v/>
      </c>
      <c r="F383" s="186" t="n"/>
      <c r="G383" s="410" t="n"/>
      <c r="H383" s="186" t="n"/>
      <c r="I383" s="410" t="n"/>
      <c r="J383" s="410" t="n"/>
      <c r="K383" s="186" t="n"/>
      <c r="L383" s="412" t="n"/>
    </row>
    <row r="384" ht="15.75" customHeight="1">
      <c r="A384" s="188" t="n">
        <v>43811</v>
      </c>
      <c r="B384" s="409" t="n">
        <v>62.490002</v>
      </c>
      <c r="C384" s="186">
        <f>B384/B385-1</f>
        <v/>
      </c>
      <c r="D384" s="410">
        <f>_xlfn.STDEV.P(C384:C473)</f>
        <v/>
      </c>
      <c r="E384" s="410">
        <f>D384*SQRT(250)</f>
        <v/>
      </c>
      <c r="F384" s="186" t="n"/>
      <c r="G384" s="410" t="n"/>
      <c r="H384" s="186" t="n"/>
      <c r="I384" s="410" t="n"/>
      <c r="J384" s="410" t="n"/>
      <c r="K384" s="186" t="n"/>
      <c r="L384" s="412" t="n"/>
    </row>
    <row r="385" ht="15.75" customHeight="1">
      <c r="A385" s="188" t="n">
        <v>43810</v>
      </c>
      <c r="B385" s="409" t="n">
        <v>63.52</v>
      </c>
      <c r="C385" s="186">
        <f>B385/B386-1</f>
        <v/>
      </c>
      <c r="D385" s="410">
        <f>_xlfn.STDEV.P(C385:C474)</f>
        <v/>
      </c>
      <c r="E385" s="410">
        <f>D385*SQRT(250)</f>
        <v/>
      </c>
      <c r="F385" s="186" t="n"/>
      <c r="G385" s="410" t="n"/>
      <c r="H385" s="186" t="n"/>
      <c r="I385" s="410" t="n"/>
      <c r="J385" s="410" t="n"/>
      <c r="K385" s="186" t="n"/>
      <c r="L385" s="412" t="n"/>
    </row>
    <row r="386" ht="15.75" customHeight="1">
      <c r="A386" s="188" t="n">
        <v>43809</v>
      </c>
      <c r="B386" s="409" t="n">
        <v>64.56999999999999</v>
      </c>
      <c r="C386" s="186">
        <f>B386/B387-1</f>
        <v/>
      </c>
      <c r="D386" s="410">
        <f>_xlfn.STDEV.P(C386:C475)</f>
        <v/>
      </c>
      <c r="E386" s="410">
        <f>D386*SQRT(250)</f>
        <v/>
      </c>
      <c r="F386" s="186" t="n"/>
      <c r="G386" s="410" t="n"/>
      <c r="H386" s="186" t="n"/>
      <c r="I386" s="410" t="n"/>
      <c r="J386" s="410" t="n"/>
      <c r="K386" s="186" t="n"/>
      <c r="L386" s="412" t="n"/>
    </row>
    <row r="387" ht="15.75" customHeight="1">
      <c r="A387" s="188" t="n">
        <v>43808</v>
      </c>
      <c r="B387" s="409" t="n">
        <v>65.94000200000001</v>
      </c>
      <c r="C387" s="186">
        <f>B387/B388-1</f>
        <v/>
      </c>
      <c r="D387" s="410">
        <f>_xlfn.STDEV.P(C387:C476)</f>
        <v/>
      </c>
      <c r="E387" s="410">
        <f>D387*SQRT(250)</f>
        <v/>
      </c>
      <c r="F387" s="186" t="n"/>
      <c r="G387" s="410" t="n"/>
      <c r="H387" s="186" t="n"/>
      <c r="I387" s="410" t="n"/>
      <c r="J387" s="410" t="n"/>
      <c r="K387" s="186" t="n"/>
      <c r="L387" s="412" t="n"/>
    </row>
    <row r="388" ht="15.75" customHeight="1">
      <c r="A388" s="188" t="n">
        <v>43805</v>
      </c>
      <c r="B388" s="409" t="n">
        <v>62.740002</v>
      </c>
      <c r="C388" s="186">
        <f>B388/B389-1</f>
        <v/>
      </c>
      <c r="D388" s="410">
        <f>_xlfn.STDEV.P(C388:C477)</f>
        <v/>
      </c>
      <c r="E388" s="410">
        <f>D388*SQRT(250)</f>
        <v/>
      </c>
      <c r="F388" s="186" t="n"/>
      <c r="G388" s="410" t="n"/>
      <c r="H388" s="186" t="n"/>
      <c r="I388" s="410" t="n"/>
      <c r="J388" s="410" t="n"/>
      <c r="K388" s="186" t="n"/>
      <c r="L388" s="412" t="n"/>
    </row>
    <row r="389" ht="15.75" customHeight="1">
      <c r="A389" s="188" t="n">
        <v>43804</v>
      </c>
      <c r="B389" s="409" t="n">
        <v>69.66999800000001</v>
      </c>
      <c r="C389" s="186">
        <f>B389/B390-1</f>
        <v/>
      </c>
      <c r="D389" s="410">
        <f>_xlfn.STDEV.P(C389:C478)</f>
        <v/>
      </c>
      <c r="E389" s="410">
        <f>D389*SQRT(250)</f>
        <v/>
      </c>
      <c r="F389" s="186" t="n"/>
      <c r="G389" s="410" t="n"/>
      <c r="H389" s="186" t="n"/>
      <c r="I389" s="410" t="n"/>
      <c r="J389" s="410" t="n"/>
      <c r="K389" s="186" t="n"/>
      <c r="L389" s="412" t="n"/>
    </row>
    <row r="390" ht="15.75" customHeight="1">
      <c r="A390" s="188" t="n">
        <v>43803</v>
      </c>
      <c r="B390" s="409" t="n">
        <v>69.959999</v>
      </c>
      <c r="C390" s="186">
        <f>B390/B391-1</f>
        <v/>
      </c>
      <c r="D390" s="410">
        <f>_xlfn.STDEV.P(C390:C479)</f>
        <v/>
      </c>
      <c r="E390" s="410">
        <f>D390*SQRT(250)</f>
        <v/>
      </c>
      <c r="F390" s="186" t="n"/>
      <c r="G390" s="410" t="n"/>
      <c r="H390" s="186" t="n"/>
      <c r="I390" s="410" t="n"/>
      <c r="J390" s="410" t="n"/>
      <c r="K390" s="186" t="n"/>
      <c r="L390" s="412" t="n"/>
    </row>
    <row r="391" ht="15.75" customHeight="1">
      <c r="A391" s="188" t="n">
        <v>43802</v>
      </c>
      <c r="B391" s="409" t="n">
        <v>70.019997</v>
      </c>
      <c r="C391" s="186">
        <f>B391/B392-1</f>
        <v/>
      </c>
      <c r="D391" s="410">
        <f>_xlfn.STDEV.P(C391:C480)</f>
        <v/>
      </c>
      <c r="E391" s="410">
        <f>D391*SQRT(250)</f>
        <v/>
      </c>
      <c r="F391" s="186" t="n"/>
      <c r="G391" s="410" t="n"/>
      <c r="H391" s="186" t="n"/>
      <c r="I391" s="410" t="n"/>
      <c r="J391" s="410" t="n"/>
      <c r="K391" s="186" t="n"/>
      <c r="L391" s="412" t="n"/>
    </row>
    <row r="392" ht="15.75" customHeight="1">
      <c r="A392" s="188" t="n">
        <v>43801</v>
      </c>
      <c r="B392" s="409" t="n">
        <v>68.93000000000001</v>
      </c>
      <c r="C392" s="186">
        <f>B392/B393-1</f>
        <v/>
      </c>
      <c r="D392" s="410">
        <f>_xlfn.STDEV.P(C392:C481)</f>
        <v/>
      </c>
      <c r="E392" s="410">
        <f>D392*SQRT(250)</f>
        <v/>
      </c>
      <c r="F392" s="186" t="n"/>
      <c r="G392" s="410" t="n"/>
      <c r="H392" s="186" t="n"/>
      <c r="I392" s="410" t="n"/>
      <c r="J392" s="410" t="n"/>
      <c r="K392" s="186" t="n"/>
      <c r="L392" s="412" t="n"/>
    </row>
    <row r="393" ht="15.75" customHeight="1">
      <c r="A393" s="188" t="n">
        <v>43798</v>
      </c>
      <c r="B393" s="409" t="n">
        <v>74.5</v>
      </c>
      <c r="C393" s="186">
        <f>B393/B394-1</f>
        <v/>
      </c>
      <c r="D393" s="410">
        <f>_xlfn.STDEV.P(C393:C482)</f>
        <v/>
      </c>
      <c r="E393" s="410">
        <f>D393*SQRT(250)</f>
        <v/>
      </c>
      <c r="F393" s="186" t="n"/>
      <c r="G393" s="410" t="n"/>
      <c r="H393" s="186" t="n"/>
      <c r="I393" s="410" t="n"/>
      <c r="J393" s="410" t="n"/>
      <c r="K393" s="186" t="n"/>
      <c r="L393" s="412" t="n"/>
    </row>
    <row r="394" ht="15.75" customHeight="1">
      <c r="A394" s="188" t="n">
        <v>43796</v>
      </c>
      <c r="B394" s="409" t="n">
        <v>74.08000199999999</v>
      </c>
      <c r="C394" s="186">
        <f>B394/B395-1</f>
        <v/>
      </c>
      <c r="D394" s="410">
        <f>_xlfn.STDEV.P(C394:C483)</f>
        <v/>
      </c>
      <c r="E394" s="410">
        <f>D394*SQRT(250)</f>
        <v/>
      </c>
      <c r="F394" s="186" t="n"/>
      <c r="G394" s="410" t="n"/>
      <c r="H394" s="186" t="n"/>
      <c r="I394" s="410" t="n"/>
      <c r="J394" s="410" t="n"/>
      <c r="K394" s="186" t="n"/>
      <c r="L394" s="412" t="n"/>
    </row>
    <row r="395" ht="15.75" customHeight="1">
      <c r="A395" s="188" t="n">
        <v>43795</v>
      </c>
      <c r="B395" s="409" t="n">
        <v>75.160004</v>
      </c>
      <c r="C395" s="186">
        <f>B395/B396-1</f>
        <v/>
      </c>
      <c r="D395" s="410">
        <f>_xlfn.STDEV.P(C395:C484)</f>
        <v/>
      </c>
      <c r="E395" s="410">
        <f>D395*SQRT(250)</f>
        <v/>
      </c>
      <c r="F395" s="186" t="n"/>
      <c r="G395" s="410" t="n"/>
      <c r="H395" s="186" t="n"/>
      <c r="I395" s="410" t="n"/>
      <c r="J395" s="410" t="n"/>
      <c r="K395" s="186" t="n"/>
      <c r="L395" s="412" t="n"/>
    </row>
    <row r="396" ht="15.75" customHeight="1">
      <c r="A396" s="188" t="n">
        <v>43794</v>
      </c>
      <c r="B396" s="409" t="n">
        <v>74.550003</v>
      </c>
      <c r="C396" s="186">
        <f>B396/B397-1</f>
        <v/>
      </c>
      <c r="D396" s="410">
        <f>_xlfn.STDEV.P(C396:C485)</f>
        <v/>
      </c>
      <c r="E396" s="410">
        <f>D396*SQRT(250)</f>
        <v/>
      </c>
      <c r="F396" s="186" t="n"/>
      <c r="G396" s="410" t="n"/>
      <c r="H396" s="186" t="n"/>
      <c r="I396" s="410" t="n"/>
      <c r="J396" s="410" t="n"/>
      <c r="K396" s="186" t="n"/>
      <c r="L396" s="412" t="n"/>
    </row>
    <row r="397" ht="15.75" customHeight="1">
      <c r="A397" s="188" t="n">
        <v>43791</v>
      </c>
      <c r="B397" s="409" t="n">
        <v>73.160004</v>
      </c>
      <c r="C397" s="186">
        <f>B397/B398-1</f>
        <v/>
      </c>
      <c r="D397" s="410">
        <f>_xlfn.STDEV.P(C397:C486)</f>
        <v/>
      </c>
      <c r="E397" s="410">
        <f>D397*SQRT(250)</f>
        <v/>
      </c>
      <c r="F397" s="186" t="n"/>
      <c r="G397" s="410" t="n"/>
      <c r="H397" s="186" t="n"/>
      <c r="I397" s="410" t="n"/>
      <c r="J397" s="410" t="n"/>
      <c r="K397" s="186" t="n"/>
      <c r="L397" s="412" t="n"/>
    </row>
    <row r="398" ht="15.75" customHeight="1">
      <c r="A398" s="188" t="n">
        <v>43790</v>
      </c>
      <c r="B398" s="409" t="n">
        <v>69.91999800000001</v>
      </c>
      <c r="C398" s="186">
        <f>B398/B399-1</f>
        <v/>
      </c>
      <c r="D398" s="410">
        <f>_xlfn.STDEV.P(C398:C487)</f>
        <v/>
      </c>
      <c r="E398" s="410">
        <f>D398*SQRT(250)</f>
        <v/>
      </c>
      <c r="F398" s="186" t="n"/>
      <c r="G398" s="410" t="n"/>
      <c r="H398" s="186" t="n"/>
      <c r="I398" s="410" t="n"/>
      <c r="J398" s="410" t="n"/>
      <c r="K398" s="186" t="n"/>
      <c r="L398" s="412" t="n"/>
    </row>
    <row r="399" ht="15.75" customHeight="1">
      <c r="A399" s="188" t="n">
        <v>43789</v>
      </c>
      <c r="B399" s="409" t="n">
        <v>70.989998</v>
      </c>
      <c r="C399" s="186">
        <f>B399/B400-1</f>
        <v/>
      </c>
      <c r="D399" s="410">
        <f>_xlfn.STDEV.P(C399:C488)</f>
        <v/>
      </c>
      <c r="E399" s="410">
        <f>D399*SQRT(250)</f>
        <v/>
      </c>
      <c r="F399" s="186" t="n"/>
      <c r="G399" s="410" t="n"/>
      <c r="H399" s="186" t="n"/>
      <c r="I399" s="410" t="n"/>
      <c r="J399" s="410" t="n"/>
      <c r="K399" s="186" t="n"/>
      <c r="L399" s="412" t="n"/>
    </row>
    <row r="400" ht="15.75" customHeight="1">
      <c r="A400" s="188" t="n">
        <v>43788</v>
      </c>
      <c r="B400" s="409" t="n">
        <v>69.639999</v>
      </c>
      <c r="C400" s="186">
        <f>B400/B401-1</f>
        <v/>
      </c>
      <c r="D400" s="410">
        <f>_xlfn.STDEV.P(C400:C489)</f>
        <v/>
      </c>
      <c r="E400" s="410">
        <f>D400*SQRT(250)</f>
        <v/>
      </c>
      <c r="F400" s="186" t="n"/>
      <c r="G400" s="410" t="n"/>
      <c r="H400" s="186" t="n"/>
      <c r="I400" s="410" t="n"/>
      <c r="J400" s="410" t="n"/>
      <c r="K400" s="186" t="n"/>
      <c r="L400" s="412" t="n"/>
    </row>
    <row r="401" ht="15.75" customHeight="1">
      <c r="A401" s="188" t="n">
        <v>43787</v>
      </c>
      <c r="B401" s="409" t="n">
        <v>70.08000199999999</v>
      </c>
      <c r="C401" s="186">
        <f>B401/B402-1</f>
        <v/>
      </c>
      <c r="D401" s="410">
        <f>_xlfn.STDEV.P(C401:C490)</f>
        <v/>
      </c>
      <c r="E401" s="410">
        <f>D401*SQRT(250)</f>
        <v/>
      </c>
      <c r="F401" s="186" t="n"/>
      <c r="G401" s="410" t="n"/>
      <c r="H401" s="186" t="n"/>
      <c r="I401" s="410" t="n"/>
      <c r="J401" s="410" t="n"/>
      <c r="K401" s="186" t="n"/>
      <c r="L401" s="412" t="n"/>
    </row>
    <row r="402" ht="15.75" customHeight="1">
      <c r="A402" s="188" t="n">
        <v>43784</v>
      </c>
      <c r="B402" s="409" t="n">
        <v>70.010002</v>
      </c>
      <c r="C402" s="186">
        <f>B402/B403-1</f>
        <v/>
      </c>
      <c r="D402" s="410">
        <f>_xlfn.STDEV.P(C402:C491)</f>
        <v/>
      </c>
      <c r="E402" s="410">
        <f>D402*SQRT(250)</f>
        <v/>
      </c>
      <c r="F402" s="186" t="n"/>
      <c r="G402" s="410" t="n"/>
      <c r="H402" s="186" t="n"/>
      <c r="I402" s="410" t="n"/>
      <c r="J402" s="410" t="n"/>
      <c r="K402" s="186" t="n"/>
      <c r="L402" s="412" t="n"/>
    </row>
    <row r="403" ht="15.75" customHeight="1">
      <c r="A403" s="188" t="n">
        <v>43783</v>
      </c>
      <c r="B403" s="409" t="n">
        <v>67.739998</v>
      </c>
      <c r="C403" s="186">
        <f>B403/B404-1</f>
        <v/>
      </c>
      <c r="D403" s="410">
        <f>_xlfn.STDEV.P(C403:C492)</f>
        <v/>
      </c>
      <c r="E403" s="410">
        <f>D403*SQRT(250)</f>
        <v/>
      </c>
      <c r="F403" s="186" t="n"/>
      <c r="G403" s="410" t="n"/>
      <c r="H403" s="186" t="n"/>
      <c r="I403" s="410" t="n"/>
      <c r="J403" s="410" t="n"/>
      <c r="K403" s="186" t="n"/>
      <c r="L403" s="412" t="n"/>
    </row>
    <row r="404" ht="15.75" customHeight="1">
      <c r="A404" s="188" t="n">
        <v>43782</v>
      </c>
      <c r="B404" s="409" t="n">
        <v>68.010002</v>
      </c>
      <c r="C404" s="186">
        <f>B404/B405-1</f>
        <v/>
      </c>
      <c r="D404" s="410">
        <f>_xlfn.STDEV.P(C404:C493)</f>
        <v/>
      </c>
      <c r="E404" s="410">
        <f>D404*SQRT(250)</f>
        <v/>
      </c>
      <c r="F404" s="186" t="n"/>
      <c r="G404" s="410" t="n"/>
      <c r="H404" s="186" t="n"/>
      <c r="I404" s="410" t="n"/>
      <c r="J404" s="410" t="n"/>
      <c r="K404" s="186" t="n"/>
      <c r="L404" s="412" t="n"/>
    </row>
    <row r="405" ht="15.75" customHeight="1">
      <c r="A405" s="188" t="n">
        <v>43781</v>
      </c>
      <c r="B405" s="409" t="n">
        <v>68</v>
      </c>
      <c r="C405" s="186">
        <f>B405/B406-1</f>
        <v/>
      </c>
      <c r="D405" s="410">
        <f>_xlfn.STDEV.P(C405:C494)</f>
        <v/>
      </c>
      <c r="E405" s="410">
        <f>D405*SQRT(250)</f>
        <v/>
      </c>
      <c r="F405" s="186" t="n"/>
      <c r="G405" s="410" t="n"/>
      <c r="H405" s="186" t="n"/>
      <c r="I405" s="410" t="n"/>
      <c r="J405" s="410" t="n"/>
      <c r="K405" s="186" t="n"/>
      <c r="L405" s="412" t="n"/>
    </row>
    <row r="406" ht="15.75" customHeight="1">
      <c r="A406" s="188" t="n">
        <v>43780</v>
      </c>
      <c r="B406" s="409" t="n">
        <v>68.389999</v>
      </c>
      <c r="C406" s="186">
        <f>B406/B407-1</f>
        <v/>
      </c>
      <c r="D406" s="410">
        <f>_xlfn.STDEV.P(C406:C495)</f>
        <v/>
      </c>
      <c r="E406" s="410">
        <f>D406*SQRT(250)</f>
        <v/>
      </c>
      <c r="F406" s="186" t="n"/>
      <c r="G406" s="410" t="n"/>
      <c r="H406" s="186" t="n"/>
      <c r="I406" s="410" t="n"/>
      <c r="J406" s="410" t="n"/>
      <c r="K406" s="186" t="n"/>
      <c r="L406" s="412" t="n"/>
    </row>
    <row r="407" ht="15.75" customHeight="1">
      <c r="A407" s="188" t="n">
        <v>43777</v>
      </c>
      <c r="B407" s="409" t="n">
        <v>69.849998</v>
      </c>
      <c r="C407" s="186">
        <f>B407/B408-1</f>
        <v/>
      </c>
      <c r="D407" s="410">
        <f>_xlfn.STDEV.P(C407:C496)</f>
        <v/>
      </c>
      <c r="E407" s="410">
        <f>D407*SQRT(250)</f>
        <v/>
      </c>
      <c r="F407" s="186" t="n"/>
      <c r="G407" s="410" t="n"/>
      <c r="H407" s="186" t="n"/>
      <c r="I407" s="410" t="n"/>
      <c r="J407" s="410" t="n"/>
      <c r="K407" s="186" t="n"/>
      <c r="L407" s="412" t="n"/>
    </row>
    <row r="408" ht="15.75" customHeight="1">
      <c r="A408" s="188" t="n">
        <v>43776</v>
      </c>
      <c r="B408" s="409" t="n">
        <v>66.80999799999999</v>
      </c>
      <c r="C408" s="186">
        <f>B408/B409-1</f>
        <v/>
      </c>
      <c r="D408" s="410">
        <f>_xlfn.STDEV.P(C408:C497)</f>
        <v/>
      </c>
      <c r="E408" s="410">
        <f>D408*SQRT(250)</f>
        <v/>
      </c>
      <c r="F408" s="186" t="n"/>
      <c r="G408" s="410" t="n"/>
      <c r="H408" s="186" t="n"/>
      <c r="I408" s="410" t="n"/>
      <c r="J408" s="410" t="n"/>
      <c r="K408" s="186" t="n"/>
      <c r="L408" s="412" t="n"/>
    </row>
    <row r="409" ht="15.75" customHeight="1">
      <c r="A409" s="188" t="n">
        <v>43775</v>
      </c>
      <c r="B409" s="409" t="n">
        <v>66.83000199999999</v>
      </c>
      <c r="C409" s="186">
        <f>B409/B410-1</f>
        <v/>
      </c>
      <c r="D409" s="410">
        <f>_xlfn.STDEV.P(C409:C498)</f>
        <v/>
      </c>
      <c r="E409" s="410">
        <f>D409*SQRT(250)</f>
        <v/>
      </c>
      <c r="F409" s="186" t="n"/>
      <c r="G409" s="410" t="n"/>
      <c r="H409" s="186" t="n"/>
      <c r="I409" s="410" t="n"/>
      <c r="J409" s="410" t="n"/>
      <c r="K409" s="186" t="n"/>
      <c r="L409" s="412" t="n"/>
    </row>
    <row r="410" ht="15.75" customHeight="1">
      <c r="A410" s="188" t="n">
        <v>43774</v>
      </c>
      <c r="B410" s="409" t="n">
        <v>66.889999</v>
      </c>
      <c r="C410" s="186">
        <f>B410/B411-1</f>
        <v/>
      </c>
      <c r="D410" s="410">
        <f>_xlfn.STDEV.P(C410:C499)</f>
        <v/>
      </c>
      <c r="E410" s="410">
        <f>D410*SQRT(250)</f>
        <v/>
      </c>
      <c r="F410" s="186" t="n"/>
      <c r="G410" s="410" t="n"/>
      <c r="H410" s="186" t="n"/>
      <c r="I410" s="410" t="n"/>
      <c r="J410" s="410" t="n"/>
      <c r="K410" s="186" t="n"/>
      <c r="L410" s="412" t="n"/>
    </row>
    <row r="411" ht="15.75" customHeight="1">
      <c r="A411" s="188" t="n">
        <v>43773</v>
      </c>
      <c r="B411" s="409" t="n">
        <v>70.120003</v>
      </c>
      <c r="C411" s="186">
        <f>B411/B412-1</f>
        <v/>
      </c>
      <c r="D411" s="410">
        <f>_xlfn.STDEV.P(C411:C500)</f>
        <v/>
      </c>
      <c r="E411" s="410">
        <f>D411*SQRT(250)</f>
        <v/>
      </c>
      <c r="F411" s="186" t="n"/>
      <c r="G411" s="410" t="n"/>
      <c r="H411" s="186" t="n"/>
      <c r="I411" s="410" t="n"/>
      <c r="J411" s="410" t="n"/>
      <c r="K411" s="186" t="n"/>
      <c r="L411" s="412" t="n"/>
    </row>
    <row r="412" ht="15.75" customHeight="1">
      <c r="A412" s="188" t="n">
        <v>43770</v>
      </c>
      <c r="B412" s="409" t="n">
        <v>70.389999</v>
      </c>
      <c r="C412" s="186">
        <f>B412/B413-1</f>
        <v/>
      </c>
      <c r="D412" s="410">
        <f>_xlfn.STDEV.P(C412:C501)</f>
        <v/>
      </c>
      <c r="E412" s="410">
        <f>D412*SQRT(250)</f>
        <v/>
      </c>
      <c r="F412" s="186" t="n"/>
      <c r="G412" s="410" t="n"/>
      <c r="H412" s="186" t="n"/>
      <c r="I412" s="410" t="n"/>
      <c r="J412" s="410" t="n"/>
      <c r="K412" s="186" t="n"/>
      <c r="L412" s="412" t="n"/>
    </row>
    <row r="413" ht="15.75" customHeight="1">
      <c r="A413" s="188" t="n">
        <v>43769</v>
      </c>
      <c r="B413" s="409" t="n">
        <v>69.889999</v>
      </c>
      <c r="C413" s="186">
        <f>B413/B414-1</f>
        <v/>
      </c>
      <c r="D413" s="410">
        <f>_xlfn.STDEV.P(C413:C502)</f>
        <v/>
      </c>
      <c r="E413" s="410">
        <f>D413*SQRT(250)</f>
        <v/>
      </c>
      <c r="F413" s="186" t="n"/>
      <c r="G413" s="410" t="n"/>
      <c r="H413" s="186" t="n"/>
      <c r="I413" s="410" t="n"/>
      <c r="J413" s="410" t="n"/>
      <c r="K413" s="186" t="n"/>
      <c r="L413" s="412" t="n"/>
    </row>
    <row r="414" ht="15.75" customHeight="1">
      <c r="A414" s="188" t="n">
        <v>43768</v>
      </c>
      <c r="B414" s="409" t="n">
        <v>70</v>
      </c>
      <c r="C414" s="186">
        <f>B414/B415-1</f>
        <v/>
      </c>
      <c r="D414" s="410">
        <f>_xlfn.STDEV.P(C414:C503)</f>
        <v/>
      </c>
      <c r="E414" s="410">
        <f>D414*SQRT(250)</f>
        <v/>
      </c>
      <c r="F414" s="186" t="n"/>
      <c r="G414" s="410" t="n"/>
      <c r="H414" s="186" t="n"/>
      <c r="I414" s="410" t="n"/>
      <c r="J414" s="410" t="n"/>
      <c r="K414" s="186" t="n"/>
      <c r="L414" s="412" t="n"/>
    </row>
    <row r="415" ht="15.75" customHeight="1">
      <c r="A415" s="188" t="n">
        <v>43767</v>
      </c>
      <c r="B415" s="409" t="n">
        <v>65.489998</v>
      </c>
      <c r="C415" s="186">
        <f>B415/B416-1</f>
        <v/>
      </c>
      <c r="D415" s="410" t="n"/>
      <c r="E415" s="410" t="n"/>
      <c r="F415" s="186" t="n"/>
      <c r="G415" s="410" t="n"/>
      <c r="H415" s="186" t="n"/>
      <c r="I415" s="410" t="n"/>
      <c r="J415" s="410" t="n"/>
      <c r="K415" s="186" t="n"/>
      <c r="L415" s="412" t="n"/>
    </row>
    <row r="416" ht="15.75" customHeight="1">
      <c r="A416" s="188" t="n">
        <v>43766</v>
      </c>
      <c r="B416" s="409" t="n">
        <v>66.55999799999999</v>
      </c>
      <c r="C416" s="186">
        <f>B416/B417-1</f>
        <v/>
      </c>
      <c r="D416" s="410" t="n"/>
      <c r="E416" s="410" t="n"/>
      <c r="F416" s="186" t="n"/>
      <c r="G416" s="410" t="n"/>
      <c r="H416" s="186" t="n"/>
      <c r="I416" s="410" t="n"/>
      <c r="J416" s="410" t="n"/>
      <c r="K416" s="186" t="n"/>
      <c r="L416" s="412" t="n"/>
    </row>
    <row r="417" ht="15.75" customHeight="1">
      <c r="A417" s="188" t="n">
        <v>43763</v>
      </c>
      <c r="B417" s="409" t="n">
        <v>63.450001</v>
      </c>
      <c r="C417" s="186">
        <f>B417/B418-1</f>
        <v/>
      </c>
      <c r="D417" s="410" t="n"/>
      <c r="E417" s="410" t="n"/>
      <c r="F417" s="186" t="n"/>
      <c r="G417" s="410" t="n"/>
      <c r="H417" s="186" t="n"/>
      <c r="I417" s="410" t="n"/>
      <c r="J417" s="410" t="n"/>
      <c r="K417" s="186" t="n"/>
      <c r="L417" s="412" t="n"/>
    </row>
    <row r="418" ht="15.75" customHeight="1">
      <c r="A418" s="188" t="n">
        <v>43762</v>
      </c>
      <c r="B418" s="409" t="n">
        <v>64.519997</v>
      </c>
      <c r="C418" s="186">
        <f>B418/B419-1</f>
        <v/>
      </c>
      <c r="D418" s="410" t="n"/>
      <c r="E418" s="410" t="n"/>
      <c r="F418" s="186" t="n"/>
      <c r="G418" s="410" t="n"/>
      <c r="H418" s="186" t="n"/>
      <c r="I418" s="410" t="n"/>
      <c r="J418" s="410" t="n"/>
      <c r="K418" s="186" t="n"/>
      <c r="L418" s="412" t="n"/>
    </row>
    <row r="419" ht="15.75" customHeight="1">
      <c r="A419" s="188" t="n">
        <v>43761</v>
      </c>
      <c r="B419" s="409" t="n">
        <v>62.060001</v>
      </c>
      <c r="C419" s="186">
        <f>B419/B420-1</f>
        <v/>
      </c>
      <c r="D419" s="410" t="n"/>
      <c r="E419" s="410" t="n"/>
      <c r="F419" s="186" t="n"/>
      <c r="G419" s="410" t="n"/>
      <c r="H419" s="186" t="n"/>
      <c r="I419" s="410" t="n"/>
      <c r="J419" s="410" t="n"/>
      <c r="K419" s="186" t="n"/>
      <c r="L419" s="412" t="n"/>
    </row>
    <row r="420" ht="15.75" customHeight="1">
      <c r="A420" s="188" t="n">
        <v>43760</v>
      </c>
      <c r="B420" s="409" t="n">
        <v>62</v>
      </c>
      <c r="C420" s="186">
        <f>B420/B421-1</f>
        <v/>
      </c>
      <c r="D420" s="410" t="n"/>
      <c r="E420" s="410" t="n"/>
      <c r="F420" s="186" t="n"/>
      <c r="G420" s="410" t="n"/>
      <c r="H420" s="186" t="n"/>
      <c r="I420" s="410" t="n"/>
      <c r="J420" s="410" t="n"/>
      <c r="K420" s="186" t="n"/>
      <c r="L420" s="412" t="n"/>
    </row>
    <row r="421" ht="15.75" customHeight="1">
      <c r="A421" s="188" t="n">
        <v>43759</v>
      </c>
      <c r="B421" s="409" t="n">
        <v>65.769997</v>
      </c>
      <c r="C421" s="186">
        <f>B421/B422-1</f>
        <v/>
      </c>
      <c r="D421" s="410" t="n"/>
      <c r="E421" s="410" t="n"/>
      <c r="F421" s="186" t="n"/>
      <c r="G421" s="410" t="n"/>
      <c r="H421" s="186" t="n"/>
      <c r="I421" s="410" t="n"/>
      <c r="J421" s="410" t="n"/>
      <c r="K421" s="186" t="n"/>
      <c r="L421" s="412" t="n"/>
    </row>
    <row r="422" ht="15.75" customHeight="1">
      <c r="A422" s="188" t="n">
        <v>43756</v>
      </c>
      <c r="B422" s="409" t="n">
        <v>66.08000199999999</v>
      </c>
      <c r="C422" s="186">
        <f>B422/B423-1</f>
        <v/>
      </c>
      <c r="D422" s="410" t="n"/>
      <c r="E422" s="410" t="n"/>
      <c r="F422" s="186" t="n"/>
      <c r="G422" s="410" t="n"/>
      <c r="H422" s="186" t="n"/>
      <c r="I422" s="410" t="n"/>
      <c r="J422" s="410" t="n"/>
      <c r="K422" s="186" t="n"/>
      <c r="L422" s="412" t="n"/>
    </row>
    <row r="423" ht="15.75" customHeight="1">
      <c r="A423" s="188" t="n">
        <v>43755</v>
      </c>
      <c r="B423" s="409" t="n">
        <v>67.029999</v>
      </c>
      <c r="C423" s="186">
        <f>B423/B424-1</f>
        <v/>
      </c>
      <c r="D423" s="410" t="n"/>
      <c r="E423" s="410" t="n"/>
      <c r="F423" s="186" t="n"/>
      <c r="G423" s="410" t="n"/>
      <c r="H423" s="186" t="n"/>
      <c r="I423" s="410" t="n"/>
      <c r="J423" s="410" t="n"/>
      <c r="K423" s="186" t="n"/>
      <c r="L423" s="412" t="n"/>
    </row>
    <row r="424" ht="15.75" customHeight="1">
      <c r="A424" s="188" t="n">
        <v>43754</v>
      </c>
      <c r="B424" s="409" t="n">
        <v>67.69000200000001</v>
      </c>
      <c r="C424" s="186">
        <f>B424/B425-1</f>
        <v/>
      </c>
      <c r="D424" s="410" t="n"/>
      <c r="E424" s="410" t="n"/>
      <c r="F424" s="186" t="n"/>
      <c r="G424" s="410" t="n"/>
      <c r="H424" s="186" t="n"/>
      <c r="I424" s="410" t="n"/>
      <c r="J424" s="410" t="n"/>
      <c r="K424" s="186" t="n"/>
      <c r="L424" s="412" t="n"/>
    </row>
    <row r="425" ht="15.75" customHeight="1">
      <c r="A425" s="188" t="n">
        <v>43753</v>
      </c>
      <c r="B425" s="409" t="n">
        <v>71.110001</v>
      </c>
      <c r="C425" s="186">
        <f>B425/B426-1</f>
        <v/>
      </c>
      <c r="D425" s="410" t="n"/>
      <c r="E425" s="410" t="n"/>
      <c r="F425" s="186" t="n"/>
      <c r="G425" s="410" t="n"/>
      <c r="H425" s="186" t="n"/>
      <c r="I425" s="410" t="n"/>
      <c r="J425" s="410" t="n"/>
      <c r="K425" s="186" t="n"/>
      <c r="L425" s="412" t="n"/>
    </row>
    <row r="426" ht="15.75" customHeight="1">
      <c r="A426" s="188" t="n">
        <v>43752</v>
      </c>
      <c r="B426" s="409" t="n">
        <v>70.800003</v>
      </c>
      <c r="C426" s="186">
        <f>B426/B427-1</f>
        <v/>
      </c>
      <c r="D426" s="410" t="n"/>
      <c r="E426" s="410" t="n"/>
      <c r="F426" s="186" t="n"/>
      <c r="G426" s="410" t="n"/>
      <c r="H426" s="186" t="n"/>
      <c r="I426" s="410" t="n"/>
      <c r="J426" s="410" t="n"/>
      <c r="K426" s="186" t="n"/>
      <c r="L426" s="412" t="n"/>
    </row>
    <row r="427" ht="15.75" customHeight="1">
      <c r="A427" s="188" t="n">
        <v>43749</v>
      </c>
      <c r="B427" s="409" t="n">
        <v>71.349998</v>
      </c>
      <c r="C427" s="186">
        <f>B427/B428-1</f>
        <v/>
      </c>
      <c r="D427" s="410" t="n"/>
      <c r="E427" s="410" t="n"/>
      <c r="F427" s="186" t="n"/>
      <c r="G427" s="410" t="n"/>
      <c r="H427" s="186" t="n"/>
      <c r="I427" s="410" t="n"/>
      <c r="J427" s="410" t="n"/>
      <c r="K427" s="186" t="n"/>
      <c r="L427" s="412" t="n"/>
    </row>
    <row r="428" ht="15.75" customHeight="1">
      <c r="A428" s="188" t="n">
        <v>43748</v>
      </c>
      <c r="B428" s="409" t="n">
        <v>71.010002</v>
      </c>
      <c r="C428" s="186">
        <f>B428/B429-1</f>
        <v/>
      </c>
      <c r="D428" s="410" t="n"/>
      <c r="E428" s="410" t="n"/>
      <c r="F428" s="186" t="n"/>
      <c r="G428" s="410" t="n"/>
      <c r="H428" s="186" t="n"/>
      <c r="I428" s="410" t="n"/>
      <c r="J428" s="410" t="n"/>
      <c r="K428" s="186" t="n"/>
      <c r="L428" s="412" t="n"/>
    </row>
    <row r="429" ht="15.75" customHeight="1">
      <c r="A429" s="188" t="n">
        <v>43747</v>
      </c>
      <c r="B429" s="409" t="n">
        <v>72.860001</v>
      </c>
      <c r="C429" s="186">
        <f>B429/B430-1</f>
        <v/>
      </c>
      <c r="D429" s="410" t="n"/>
      <c r="E429" s="410" t="n"/>
      <c r="F429" s="186" t="n"/>
      <c r="G429" s="410" t="n"/>
      <c r="H429" s="186" t="n"/>
      <c r="I429" s="410" t="n"/>
      <c r="J429" s="410" t="n"/>
      <c r="K429" s="186" t="n"/>
      <c r="L429" s="412" t="n"/>
    </row>
    <row r="430" ht="15.75" customHeight="1">
      <c r="A430" s="188" t="n">
        <v>43746</v>
      </c>
      <c r="B430" s="409" t="n">
        <v>73.589996</v>
      </c>
      <c r="C430" s="186">
        <f>B430/B431-1</f>
        <v/>
      </c>
      <c r="D430" s="410" t="n"/>
      <c r="E430" s="410" t="n"/>
      <c r="F430" s="186" t="n"/>
      <c r="G430" s="410" t="n"/>
      <c r="H430" s="186" t="n"/>
      <c r="I430" s="410" t="n"/>
      <c r="J430" s="410" t="n"/>
      <c r="K430" s="186" t="n"/>
      <c r="L430" s="412" t="n"/>
    </row>
    <row r="431" ht="15.75" customHeight="1">
      <c r="A431" s="188" t="n">
        <v>43745</v>
      </c>
      <c r="B431" s="409" t="n">
        <v>76.989998</v>
      </c>
      <c r="C431" s="186">
        <f>B431/B432-1</f>
        <v/>
      </c>
      <c r="D431" s="410" t="n"/>
      <c r="E431" s="410" t="n"/>
      <c r="F431" s="186" t="n"/>
      <c r="G431" s="410" t="n"/>
      <c r="H431" s="186" t="n"/>
      <c r="I431" s="410" t="n"/>
      <c r="J431" s="410" t="n"/>
      <c r="K431" s="186" t="n"/>
      <c r="L431" s="412" t="n"/>
    </row>
    <row r="432" ht="15.75" customHeight="1">
      <c r="A432" s="188" t="n">
        <v>43742</v>
      </c>
      <c r="B432" s="409" t="n">
        <v>76.529999</v>
      </c>
      <c r="C432" s="186">
        <f>B432/B433-1</f>
        <v/>
      </c>
      <c r="D432" s="410" t="n"/>
      <c r="E432" s="410" t="n"/>
      <c r="F432" s="186" t="n"/>
      <c r="G432" s="410" t="n"/>
      <c r="H432" s="186" t="n"/>
      <c r="I432" s="410" t="n"/>
      <c r="J432" s="410" t="n"/>
      <c r="K432" s="186" t="n"/>
      <c r="L432" s="412" t="n"/>
    </row>
    <row r="433" ht="15.75" customHeight="1">
      <c r="A433" s="188" t="n">
        <v>43741</v>
      </c>
      <c r="B433" s="409" t="n">
        <v>76.83000199999999</v>
      </c>
      <c r="C433" s="186">
        <f>B433/B434-1</f>
        <v/>
      </c>
      <c r="D433" s="410" t="n"/>
      <c r="E433" s="410" t="n"/>
      <c r="F433" s="186" t="n"/>
      <c r="G433" s="410" t="n"/>
      <c r="H433" s="186" t="n"/>
      <c r="I433" s="410" t="n"/>
      <c r="J433" s="410" t="n"/>
      <c r="K433" s="186" t="n"/>
      <c r="L433" s="412" t="n"/>
    </row>
    <row r="434" ht="15.75" customHeight="1">
      <c r="A434" s="188" t="n">
        <v>43740</v>
      </c>
      <c r="B434" s="409" t="n">
        <v>73.849998</v>
      </c>
      <c r="C434" s="186">
        <f>B434/B435-1</f>
        <v/>
      </c>
      <c r="D434" s="410" t="n"/>
      <c r="E434" s="410" t="n"/>
      <c r="F434" s="186" t="n"/>
      <c r="G434" s="410" t="n"/>
      <c r="H434" s="186" t="n"/>
      <c r="I434" s="410" t="n"/>
      <c r="J434" s="410" t="n"/>
      <c r="K434" s="186" t="n"/>
      <c r="L434" s="412" t="n"/>
    </row>
    <row r="435" ht="15.75" customHeight="1">
      <c r="A435" s="188" t="n">
        <v>43739</v>
      </c>
      <c r="B435" s="409" t="n">
        <v>75.80999799999999</v>
      </c>
      <c r="C435" s="186">
        <f>B435/B436-1</f>
        <v/>
      </c>
      <c r="D435" s="410" t="n"/>
      <c r="E435" s="410" t="n"/>
      <c r="F435" s="186" t="n"/>
      <c r="G435" s="410" t="n"/>
      <c r="H435" s="186" t="n"/>
      <c r="I435" s="410" t="n"/>
      <c r="J435" s="410" t="n"/>
      <c r="K435" s="186" t="n"/>
      <c r="L435" s="412" t="n"/>
    </row>
    <row r="436" ht="15.75" customHeight="1">
      <c r="A436" s="188" t="n">
        <v>43738</v>
      </c>
      <c r="B436" s="409" t="n">
        <v>76.199997</v>
      </c>
      <c r="C436" s="186">
        <f>B436/B437-1</f>
        <v/>
      </c>
      <c r="D436" s="410" t="n"/>
      <c r="E436" s="410" t="n"/>
      <c r="F436" s="186" t="n"/>
      <c r="G436" s="410" t="n"/>
      <c r="H436" s="186" t="n"/>
      <c r="I436" s="410" t="n"/>
      <c r="J436" s="410" t="n"/>
      <c r="K436" s="186" t="n"/>
      <c r="L436" s="412" t="n"/>
    </row>
    <row r="437" ht="15.75" customHeight="1">
      <c r="A437" s="188" t="n">
        <v>43735</v>
      </c>
      <c r="B437" s="409" t="n">
        <v>76.040001</v>
      </c>
      <c r="C437" s="186">
        <f>B437/B438-1</f>
        <v/>
      </c>
      <c r="D437" s="410" t="n"/>
      <c r="E437" s="410" t="n"/>
      <c r="F437" s="186" t="n"/>
      <c r="G437" s="410" t="n"/>
      <c r="H437" s="186" t="n"/>
      <c r="I437" s="410" t="n"/>
      <c r="J437" s="410" t="n"/>
      <c r="K437" s="186" t="n"/>
      <c r="L437" s="412" t="n"/>
    </row>
    <row r="438" ht="15.75" customHeight="1">
      <c r="A438" s="188" t="n">
        <v>43734</v>
      </c>
      <c r="B438" s="409" t="n">
        <v>79.75</v>
      </c>
      <c r="C438" s="186">
        <f>B438/B439-1</f>
        <v/>
      </c>
      <c r="D438" s="410" t="n"/>
      <c r="E438" s="410" t="n"/>
      <c r="F438" s="186" t="n"/>
      <c r="G438" s="410" t="n"/>
      <c r="H438" s="186" t="n"/>
      <c r="I438" s="410" t="n"/>
      <c r="J438" s="410" t="n"/>
      <c r="K438" s="186" t="n"/>
      <c r="L438" s="412" t="n"/>
    </row>
    <row r="439" ht="15.75" customHeight="1">
      <c r="A439" s="188" t="n">
        <v>43733</v>
      </c>
      <c r="B439" s="409" t="n">
        <v>79.599998</v>
      </c>
      <c r="C439" s="186">
        <f>B439/B440-1</f>
        <v/>
      </c>
      <c r="D439" s="410" t="n"/>
      <c r="E439" s="410" t="n"/>
      <c r="F439" s="186" t="n"/>
      <c r="G439" s="410" t="n"/>
      <c r="H439" s="186" t="n"/>
      <c r="I439" s="410" t="n"/>
      <c r="J439" s="410" t="n"/>
      <c r="K439" s="186" t="n"/>
      <c r="L439" s="412" t="n"/>
    </row>
    <row r="440" ht="15.75" customHeight="1">
      <c r="A440" s="188" t="n">
        <v>43732</v>
      </c>
      <c r="B440" s="409" t="n">
        <v>80.019997</v>
      </c>
      <c r="C440" s="186">
        <f>B440/B441-1</f>
        <v/>
      </c>
      <c r="D440" s="410" t="n"/>
      <c r="E440" s="410" t="n"/>
      <c r="F440" s="186" t="n"/>
      <c r="G440" s="410" t="n"/>
      <c r="H440" s="186" t="n"/>
      <c r="I440" s="410" t="n"/>
      <c r="J440" s="410" t="n"/>
      <c r="K440" s="186" t="n"/>
      <c r="L440" s="412" t="n"/>
    </row>
    <row r="441" ht="15.75" customHeight="1">
      <c r="A441" s="188" t="n">
        <v>43731</v>
      </c>
      <c r="B441" s="409" t="n">
        <v>82.620003</v>
      </c>
      <c r="C441" s="186">
        <f>B441/B442-1</f>
        <v/>
      </c>
      <c r="D441" s="410" t="n"/>
      <c r="E441" s="410" t="n"/>
      <c r="F441" s="186" t="n"/>
      <c r="G441" s="410" t="n"/>
      <c r="H441" s="186" t="n"/>
      <c r="I441" s="410" t="n"/>
      <c r="J441" s="410" t="n"/>
      <c r="K441" s="186" t="n"/>
      <c r="L441" s="412" t="n"/>
    </row>
    <row r="442" ht="15.75" customHeight="1">
      <c r="A442" s="188" t="n">
        <v>43728</v>
      </c>
      <c r="B442" s="409" t="n">
        <v>82.629997</v>
      </c>
      <c r="C442" s="186">
        <f>B442/B443-1</f>
        <v/>
      </c>
      <c r="D442" s="410" t="n"/>
      <c r="E442" s="410" t="n"/>
      <c r="F442" s="186" t="n"/>
      <c r="G442" s="410" t="n"/>
      <c r="H442" s="186" t="n"/>
      <c r="I442" s="410" t="n"/>
      <c r="J442" s="410" t="n"/>
      <c r="K442" s="186" t="n"/>
      <c r="L442" s="412" t="n"/>
    </row>
    <row r="443" ht="15.75" customHeight="1">
      <c r="A443" s="188" t="n">
        <v>43727</v>
      </c>
      <c r="B443" s="409" t="n">
        <v>84.620003</v>
      </c>
      <c r="C443" s="186">
        <f>B443/B444-1</f>
        <v/>
      </c>
      <c r="D443" s="410" t="n"/>
      <c r="E443" s="410" t="n"/>
      <c r="F443" s="186" t="n"/>
      <c r="G443" s="410" t="n"/>
      <c r="H443" s="186" t="n"/>
      <c r="I443" s="410" t="n"/>
      <c r="J443" s="410" t="n"/>
      <c r="K443" s="186" t="n"/>
      <c r="L443" s="412" t="n"/>
    </row>
    <row r="444" ht="15.75" customHeight="1">
      <c r="A444" s="188" t="n">
        <v>43726</v>
      </c>
      <c r="B444" s="409" t="n">
        <v>84.550003</v>
      </c>
      <c r="C444" s="186">
        <f>B444/B445-1</f>
        <v/>
      </c>
      <c r="D444" s="410" t="n"/>
      <c r="E444" s="410" t="n"/>
      <c r="F444" s="186" t="n"/>
      <c r="G444" s="410" t="n"/>
      <c r="H444" s="186" t="n"/>
      <c r="I444" s="410" t="n"/>
      <c r="J444" s="410" t="n"/>
      <c r="K444" s="186" t="n"/>
      <c r="L444" s="412" t="n"/>
    </row>
    <row r="445" ht="15.75" customHeight="1">
      <c r="A445" s="188" t="n">
        <v>43725</v>
      </c>
      <c r="B445" s="409" t="n">
        <v>84.639999</v>
      </c>
      <c r="C445" s="186">
        <f>B445/B446-1</f>
        <v/>
      </c>
      <c r="D445" s="410" t="n"/>
      <c r="E445" s="410" t="n"/>
      <c r="F445" s="186" t="n"/>
      <c r="G445" s="410" t="n"/>
      <c r="H445" s="186" t="n"/>
      <c r="I445" s="410" t="n"/>
      <c r="J445" s="410" t="n"/>
      <c r="K445" s="186" t="n"/>
      <c r="L445" s="412" t="n"/>
    </row>
    <row r="446" ht="15.75" customHeight="1">
      <c r="A446" s="188" t="n">
        <v>43724</v>
      </c>
      <c r="B446" s="409" t="n">
        <v>80.66999800000001</v>
      </c>
      <c r="C446" s="186">
        <f>B446/B447-1</f>
        <v/>
      </c>
      <c r="D446" s="410" t="n"/>
      <c r="E446" s="410" t="n"/>
      <c r="F446" s="186" t="n"/>
      <c r="G446" s="410" t="n"/>
      <c r="H446" s="186" t="n"/>
      <c r="I446" s="410" t="n"/>
      <c r="J446" s="410" t="n"/>
      <c r="K446" s="186" t="n"/>
      <c r="L446" s="412" t="n"/>
    </row>
    <row r="447" ht="15.75" customHeight="1">
      <c r="A447" s="188" t="n">
        <v>43721</v>
      </c>
      <c r="B447" s="409" t="n">
        <v>78.849998</v>
      </c>
      <c r="C447" s="186">
        <f>B447/B448-1</f>
        <v/>
      </c>
      <c r="D447" s="410" t="n"/>
      <c r="E447" s="410" t="n"/>
      <c r="F447" s="186" t="n"/>
      <c r="G447" s="410" t="n"/>
      <c r="H447" s="186" t="n"/>
      <c r="I447" s="410" t="n"/>
      <c r="J447" s="410" t="n"/>
      <c r="K447" s="186" t="n"/>
      <c r="L447" s="412" t="n"/>
    </row>
    <row r="448" ht="15.75" customHeight="1">
      <c r="A448" s="188" t="n">
        <v>43720</v>
      </c>
      <c r="B448" s="409" t="n">
        <v>81.529999</v>
      </c>
      <c r="C448" s="186">
        <f>B448/B449-1</f>
        <v/>
      </c>
      <c r="D448" s="410" t="n"/>
      <c r="E448" s="410" t="n"/>
      <c r="F448" s="186" t="n"/>
      <c r="G448" s="410" t="n"/>
      <c r="H448" s="186" t="n"/>
      <c r="I448" s="410" t="n"/>
      <c r="J448" s="410" t="n"/>
      <c r="K448" s="186" t="n"/>
      <c r="L448" s="412" t="n"/>
    </row>
    <row r="449" ht="15.75" customHeight="1">
      <c r="A449" s="188" t="n">
        <v>43719</v>
      </c>
      <c r="B449" s="409" t="n">
        <v>80.709999</v>
      </c>
      <c r="C449" s="186">
        <f>B449/B450-1</f>
        <v/>
      </c>
      <c r="D449" s="410" t="n"/>
      <c r="E449" s="410" t="n"/>
      <c r="F449" s="186" t="n"/>
      <c r="G449" s="410" t="n"/>
      <c r="H449" s="186" t="n"/>
      <c r="I449" s="410" t="n"/>
      <c r="J449" s="410" t="n"/>
      <c r="K449" s="186" t="n"/>
      <c r="L449" s="412" t="n"/>
    </row>
    <row r="450" ht="15.75" customHeight="1">
      <c r="A450" s="188" t="n">
        <v>43718</v>
      </c>
      <c r="B450" s="409" t="n">
        <v>80.349998</v>
      </c>
      <c r="C450" s="186">
        <f>B450/B451-1</f>
        <v/>
      </c>
      <c r="D450" s="410" t="n"/>
      <c r="E450" s="410" t="n"/>
      <c r="F450" s="186" t="n"/>
      <c r="G450" s="410" t="n"/>
      <c r="H450" s="186" t="n"/>
      <c r="I450" s="410" t="n"/>
      <c r="J450" s="410" t="n"/>
      <c r="K450" s="186" t="n"/>
      <c r="L450" s="412" t="n"/>
    </row>
    <row r="451" ht="15.75" customHeight="1">
      <c r="A451" s="188" t="n">
        <v>43717</v>
      </c>
      <c r="B451" s="409" t="n">
        <v>78.650002</v>
      </c>
      <c r="C451" s="186">
        <f>B451/B452-1</f>
        <v/>
      </c>
      <c r="D451" s="410" t="n"/>
      <c r="E451" s="410" t="n"/>
      <c r="F451" s="186" t="n"/>
      <c r="G451" s="410" t="n"/>
      <c r="H451" s="186" t="n"/>
      <c r="I451" s="410" t="n"/>
      <c r="J451" s="410" t="n"/>
      <c r="K451" s="186" t="n"/>
      <c r="L451" s="412" t="n"/>
    </row>
    <row r="452" ht="15.75" customHeight="1">
      <c r="A452" s="188" t="n">
        <v>43714</v>
      </c>
      <c r="B452" s="409" t="n">
        <v>85.410004</v>
      </c>
      <c r="C452" s="186">
        <f>B452/B453-1</f>
        <v/>
      </c>
      <c r="D452" s="410" t="n"/>
      <c r="E452" s="410" t="n"/>
      <c r="F452" s="186" t="n"/>
      <c r="G452" s="410" t="n"/>
      <c r="H452" s="186" t="n"/>
      <c r="I452" s="410" t="n"/>
      <c r="J452" s="410" t="n"/>
      <c r="K452" s="186" t="n"/>
      <c r="L452" s="412" t="n"/>
    </row>
    <row r="453" ht="15.75" customHeight="1">
      <c r="A453" s="188" t="n">
        <v>43713</v>
      </c>
      <c r="B453" s="409" t="n">
        <v>92.69000200000001</v>
      </c>
      <c r="C453" s="186">
        <f>B453/B454-1</f>
        <v/>
      </c>
      <c r="D453" s="410" t="n"/>
      <c r="E453" s="410" t="n"/>
      <c r="F453" s="186" t="n"/>
      <c r="G453" s="410" t="n"/>
      <c r="H453" s="186" t="n"/>
      <c r="I453" s="410" t="n"/>
      <c r="J453" s="410" t="n"/>
      <c r="K453" s="186" t="n"/>
      <c r="L453" s="412" t="n"/>
    </row>
    <row r="454" ht="15.75" customHeight="1">
      <c r="A454" s="188" t="n">
        <v>43712</v>
      </c>
      <c r="B454" s="409" t="n">
        <v>93.529999</v>
      </c>
      <c r="C454" s="186">
        <f>B454/B455-1</f>
        <v/>
      </c>
      <c r="D454" s="410" t="n"/>
      <c r="E454" s="410" t="n"/>
      <c r="F454" s="186" t="n"/>
      <c r="G454" s="410" t="n"/>
      <c r="H454" s="186" t="n"/>
      <c r="I454" s="410" t="n"/>
      <c r="J454" s="410" t="n"/>
      <c r="K454" s="186" t="n"/>
      <c r="L454" s="412" t="n"/>
    </row>
    <row r="455" ht="15.75" customHeight="1">
      <c r="A455" s="188" t="n">
        <v>43711</v>
      </c>
      <c r="B455" s="409" t="n">
        <v>92.459999</v>
      </c>
      <c r="C455" s="186">
        <f>B455/B456-1</f>
        <v/>
      </c>
      <c r="D455" s="410" t="n"/>
      <c r="E455" s="410" t="n"/>
      <c r="F455" s="186" t="n"/>
      <c r="G455" s="410" t="n"/>
      <c r="H455" s="186" t="n"/>
      <c r="I455" s="410" t="n"/>
      <c r="J455" s="410" t="n"/>
      <c r="K455" s="186" t="n"/>
      <c r="L455" s="412" t="n"/>
    </row>
    <row r="456" ht="15.75" customHeight="1">
      <c r="A456" s="188" t="n">
        <v>43707</v>
      </c>
      <c r="B456" s="409" t="n">
        <v>91.66999800000001</v>
      </c>
      <c r="C456" s="186">
        <f>B456/B457-1</f>
        <v/>
      </c>
      <c r="D456" s="410" t="n"/>
      <c r="E456" s="410" t="n"/>
      <c r="F456" s="186" t="n"/>
      <c r="G456" s="410" t="n"/>
      <c r="H456" s="186" t="n"/>
      <c r="I456" s="410" t="n"/>
      <c r="J456" s="410" t="n"/>
      <c r="K456" s="186" t="n"/>
      <c r="L456" s="412" t="n"/>
    </row>
    <row r="457" ht="15.75" customHeight="1">
      <c r="A457" s="188" t="n">
        <v>43706</v>
      </c>
      <c r="B457" s="409" t="n">
        <v>90.870003</v>
      </c>
      <c r="C457" s="186">
        <f>B457/B458-1</f>
        <v/>
      </c>
      <c r="D457" s="410" t="n"/>
      <c r="E457" s="410" t="n"/>
      <c r="F457" s="186" t="n"/>
      <c r="G457" s="410" t="n"/>
      <c r="H457" s="186" t="n"/>
      <c r="I457" s="410" t="n"/>
      <c r="J457" s="410" t="n"/>
      <c r="K457" s="186" t="n"/>
      <c r="L457" s="412" t="n"/>
    </row>
    <row r="458" ht="15.75" customHeight="1">
      <c r="A458" s="188" t="n">
        <v>43705</v>
      </c>
      <c r="B458" s="409" t="n">
        <v>90.160004</v>
      </c>
      <c r="C458" s="186">
        <f>B458/B459-1</f>
        <v/>
      </c>
      <c r="D458" s="410" t="n"/>
      <c r="E458" s="410" t="n"/>
      <c r="F458" s="186" t="n"/>
      <c r="G458" s="410" t="n"/>
      <c r="H458" s="186" t="n"/>
      <c r="I458" s="410" t="n"/>
      <c r="J458" s="410" t="n"/>
      <c r="K458" s="186" t="n"/>
      <c r="L458" s="412" t="n"/>
    </row>
    <row r="459" ht="15.75" customHeight="1">
      <c r="A459" s="188" t="n">
        <v>43704</v>
      </c>
      <c r="B459" s="409" t="n">
        <v>91.730003</v>
      </c>
      <c r="C459" s="186">
        <f>B459/B460-1</f>
        <v/>
      </c>
      <c r="D459" s="410" t="n"/>
      <c r="E459" s="410" t="n"/>
      <c r="F459" s="186" t="n"/>
      <c r="G459" s="410" t="n"/>
      <c r="H459" s="186" t="n"/>
      <c r="I459" s="410" t="n"/>
      <c r="J459" s="410" t="n"/>
      <c r="K459" s="186" t="n"/>
      <c r="L459" s="412" t="n"/>
    </row>
    <row r="460" ht="15.75" customHeight="1">
      <c r="A460" s="188" t="n">
        <v>43703</v>
      </c>
      <c r="B460" s="409" t="n">
        <v>91.760002</v>
      </c>
      <c r="C460" s="186">
        <f>B460/B461-1</f>
        <v/>
      </c>
      <c r="D460" s="410" t="n"/>
      <c r="E460" s="410" t="n"/>
      <c r="F460" s="186" t="n"/>
      <c r="G460" s="410" t="n"/>
      <c r="H460" s="186" t="n"/>
      <c r="I460" s="410" t="n"/>
      <c r="J460" s="410" t="n"/>
      <c r="K460" s="186" t="n"/>
      <c r="L460" s="412" t="n"/>
    </row>
    <row r="461" ht="15.75" customHeight="1">
      <c r="A461" s="188" t="n">
        <v>43700</v>
      </c>
      <c r="B461" s="409" t="n">
        <v>91.629997</v>
      </c>
      <c r="C461" s="186">
        <f>B461/B462-1</f>
        <v/>
      </c>
      <c r="D461" s="410" t="n"/>
      <c r="E461" s="410" t="n"/>
      <c r="F461" s="186" t="n"/>
      <c r="G461" s="410" t="n"/>
      <c r="H461" s="186" t="n"/>
      <c r="I461" s="410" t="n"/>
      <c r="J461" s="410" t="n"/>
      <c r="K461" s="186" t="n"/>
      <c r="L461" s="412" t="n"/>
    </row>
    <row r="462" ht="15.75" customHeight="1">
      <c r="A462" s="188" t="n">
        <v>43699</v>
      </c>
      <c r="B462" s="409" t="n">
        <v>93.879997</v>
      </c>
      <c r="C462" s="186">
        <f>B462/B463-1</f>
        <v/>
      </c>
      <c r="D462" s="410" t="n"/>
      <c r="E462" s="410" t="n"/>
      <c r="F462" s="186" t="n"/>
      <c r="G462" s="410" t="n"/>
      <c r="H462" s="186" t="n"/>
      <c r="I462" s="410" t="n"/>
      <c r="J462" s="410" t="n"/>
      <c r="K462" s="186" t="n"/>
      <c r="L462" s="412" t="n"/>
    </row>
    <row r="463" ht="15.75" customHeight="1">
      <c r="A463" s="188" t="n">
        <v>43698</v>
      </c>
      <c r="B463" s="409" t="n">
        <v>93.010002</v>
      </c>
      <c r="C463" s="186">
        <f>B463/B464-1</f>
        <v/>
      </c>
      <c r="D463" s="410" t="n"/>
      <c r="E463" s="410" t="n"/>
      <c r="F463" s="186" t="n"/>
      <c r="G463" s="410" t="n"/>
      <c r="H463" s="186" t="n"/>
      <c r="I463" s="410" t="n"/>
      <c r="J463" s="410" t="n"/>
      <c r="K463" s="186" t="n"/>
      <c r="L463" s="412" t="n"/>
    </row>
    <row r="464" ht="15.75" customHeight="1">
      <c r="A464" s="188" t="n">
        <v>43697</v>
      </c>
      <c r="B464" s="409" t="n">
        <v>91.410004</v>
      </c>
      <c r="C464" s="186">
        <f>B464/B465-1</f>
        <v/>
      </c>
      <c r="D464" s="410" t="n"/>
      <c r="E464" s="410" t="n"/>
      <c r="F464" s="186" t="n"/>
      <c r="G464" s="410" t="n"/>
      <c r="H464" s="186" t="n"/>
      <c r="I464" s="410" t="n"/>
      <c r="J464" s="410" t="n"/>
      <c r="K464" s="186" t="n"/>
      <c r="L464" s="412" t="n"/>
    </row>
    <row r="465" ht="15.75" customHeight="1">
      <c r="A465" s="188" t="n">
        <v>43696</v>
      </c>
      <c r="B465" s="409" t="n">
        <v>93.16999800000001</v>
      </c>
      <c r="C465" s="186">
        <f>B465/B466-1</f>
        <v/>
      </c>
      <c r="D465" s="410" t="n"/>
      <c r="E465" s="410" t="n"/>
      <c r="F465" s="186" t="n"/>
      <c r="G465" s="410" t="n"/>
      <c r="H465" s="186" t="n"/>
      <c r="I465" s="410" t="n"/>
      <c r="J465" s="410" t="n"/>
      <c r="K465" s="186" t="n"/>
      <c r="L465" s="412" t="n"/>
    </row>
    <row r="466" ht="15.75" customHeight="1">
      <c r="A466" s="188" t="n">
        <v>43693</v>
      </c>
      <c r="B466" s="409" t="n">
        <v>92.529999</v>
      </c>
      <c r="C466" s="186">
        <f>B466/B467-1</f>
        <v/>
      </c>
      <c r="D466" s="410" t="n"/>
      <c r="E466" s="410" t="n"/>
      <c r="F466" s="186" t="n"/>
      <c r="G466" s="410" t="n"/>
      <c r="H466" s="186" t="n"/>
      <c r="I466" s="410" t="n"/>
      <c r="J466" s="410" t="n"/>
      <c r="K466" s="186" t="n"/>
      <c r="L466" s="412" t="n"/>
    </row>
    <row r="467" ht="15.75" customHeight="1">
      <c r="A467" s="188" t="n">
        <v>43692</v>
      </c>
      <c r="B467" s="409" t="n">
        <v>90.639999</v>
      </c>
      <c r="C467" s="186">
        <f>B467/B468-1</f>
        <v/>
      </c>
      <c r="D467" s="410" t="n"/>
      <c r="E467" s="410" t="n"/>
      <c r="F467" s="186" t="n"/>
      <c r="G467" s="410" t="n"/>
      <c r="H467" s="186" t="n"/>
      <c r="I467" s="410" t="n"/>
      <c r="J467" s="410" t="n"/>
      <c r="K467" s="186" t="n"/>
      <c r="L467" s="412" t="n"/>
    </row>
    <row r="468" ht="15.75" customHeight="1">
      <c r="A468" s="188" t="n">
        <v>43691</v>
      </c>
      <c r="B468" s="409" t="n">
        <v>92.650002</v>
      </c>
      <c r="C468" s="186">
        <f>B468/B469-1</f>
        <v/>
      </c>
      <c r="D468" s="410" t="n"/>
      <c r="E468" s="410" t="n"/>
      <c r="F468" s="186" t="n"/>
      <c r="G468" s="410" t="n"/>
      <c r="H468" s="186" t="n"/>
      <c r="I468" s="410" t="n"/>
      <c r="J468" s="410" t="n"/>
      <c r="K468" s="186" t="n"/>
      <c r="L468" s="412" t="n"/>
    </row>
    <row r="469" ht="15.75" customHeight="1">
      <c r="A469" s="188" t="n">
        <v>43690</v>
      </c>
      <c r="B469" s="409" t="n">
        <v>95.449997</v>
      </c>
      <c r="C469" s="186">
        <f>B469/B470-1</f>
        <v/>
      </c>
      <c r="D469" s="410" t="n"/>
      <c r="E469" s="410" t="n"/>
      <c r="F469" s="186" t="n"/>
      <c r="G469" s="410" t="n"/>
      <c r="H469" s="186" t="n"/>
      <c r="I469" s="410" t="n"/>
      <c r="J469" s="410" t="n"/>
      <c r="K469" s="186" t="n"/>
      <c r="L469" s="412" t="n"/>
    </row>
    <row r="470" ht="15.75" customHeight="1">
      <c r="A470" s="188" t="n">
        <v>43689</v>
      </c>
      <c r="B470" s="409" t="n">
        <v>92.160004</v>
      </c>
      <c r="C470" s="186">
        <f>B470/B471-1</f>
        <v/>
      </c>
      <c r="D470" s="410" t="n"/>
      <c r="E470" s="410" t="n"/>
      <c r="F470" s="186" t="n"/>
      <c r="G470" s="410" t="n"/>
      <c r="H470" s="186" t="n"/>
      <c r="I470" s="410" t="n"/>
      <c r="J470" s="410" t="n"/>
      <c r="K470" s="186" t="n"/>
      <c r="L470" s="412" t="n"/>
    </row>
    <row r="471" ht="15.75" customHeight="1">
      <c r="A471" s="188" t="n">
        <v>43686</v>
      </c>
      <c r="B471" s="409" t="n">
        <v>94.199997</v>
      </c>
      <c r="C471" s="186">
        <f>B471/B472-1</f>
        <v/>
      </c>
      <c r="D471" s="410" t="n"/>
      <c r="E471" s="410" t="n"/>
      <c r="F471" s="186" t="n"/>
      <c r="G471" s="410" t="n"/>
      <c r="H471" s="186" t="n"/>
      <c r="I471" s="410" t="n"/>
      <c r="J471" s="410" t="n"/>
      <c r="K471" s="186" t="n"/>
      <c r="L471" s="412" t="n"/>
    </row>
    <row r="472" ht="15.75" customHeight="1">
      <c r="A472" s="188" t="n">
        <v>43685</v>
      </c>
      <c r="B472" s="409" t="n">
        <v>95.769997</v>
      </c>
      <c r="C472" s="186">
        <f>B472/B473-1</f>
        <v/>
      </c>
      <c r="D472" s="410" t="n"/>
      <c r="E472" s="410" t="n"/>
      <c r="F472" s="186" t="n"/>
      <c r="G472" s="410" t="n"/>
      <c r="H472" s="186" t="n"/>
      <c r="I472" s="410" t="n"/>
      <c r="J472" s="410" t="n"/>
      <c r="K472" s="186" t="n"/>
      <c r="L472" s="412" t="n"/>
    </row>
    <row r="473" ht="15.75" customHeight="1">
      <c r="A473" s="188" t="n">
        <v>43684</v>
      </c>
      <c r="B473" s="409" t="n">
        <v>92.449997</v>
      </c>
      <c r="C473" s="186">
        <f>B473/B474-1</f>
        <v/>
      </c>
      <c r="D473" s="410" t="n"/>
      <c r="E473" s="410" t="n"/>
      <c r="F473" s="186" t="n"/>
      <c r="G473" s="410" t="n"/>
      <c r="H473" s="186" t="n"/>
      <c r="I473" s="410" t="n"/>
      <c r="J473" s="410" t="n"/>
      <c r="K473" s="186" t="n"/>
      <c r="L473" s="412" t="n"/>
    </row>
    <row r="474" ht="15.75" customHeight="1">
      <c r="A474" s="188" t="n">
        <v>43683</v>
      </c>
      <c r="B474" s="409" t="n">
        <v>90.43000000000001</v>
      </c>
      <c r="C474" s="186">
        <f>B474/B475-1</f>
        <v/>
      </c>
      <c r="D474" s="410" t="n"/>
      <c r="E474" s="410" t="n"/>
      <c r="F474" s="186" t="n"/>
      <c r="G474" s="410" t="n"/>
      <c r="H474" s="186" t="n"/>
      <c r="I474" s="410" t="n"/>
      <c r="J474" s="410" t="n"/>
      <c r="K474" s="186" t="n"/>
      <c r="L474" s="412" t="n"/>
    </row>
    <row r="475" ht="15.75" customHeight="1">
      <c r="A475" s="188" t="n">
        <v>43682</v>
      </c>
      <c r="B475" s="409" t="n">
        <v>89.69000200000001</v>
      </c>
      <c r="C475" s="186">
        <f>B475/B476-1</f>
        <v/>
      </c>
      <c r="D475" s="410" t="n"/>
      <c r="E475" s="410" t="n"/>
      <c r="F475" s="186" t="n"/>
      <c r="G475" s="410" t="n"/>
      <c r="H475" s="186" t="n"/>
      <c r="I475" s="410" t="n"/>
      <c r="J475" s="410" t="n"/>
      <c r="K475" s="186" t="n"/>
      <c r="L475" s="412" t="n"/>
    </row>
    <row r="476" ht="15.75" customHeight="1">
      <c r="A476" s="188" t="n">
        <v>43679</v>
      </c>
      <c r="B476" s="409" t="n">
        <v>93.660004</v>
      </c>
      <c r="C476" s="186">
        <f>B476/B477-1</f>
        <v/>
      </c>
      <c r="D476" s="410" t="n"/>
      <c r="E476" s="410" t="n"/>
      <c r="F476" s="186" t="n"/>
      <c r="G476" s="410" t="n"/>
      <c r="H476" s="186" t="n"/>
      <c r="I476" s="410" t="n"/>
      <c r="J476" s="410" t="n"/>
      <c r="K476" s="186" t="n"/>
      <c r="L476" s="412" t="n"/>
    </row>
    <row r="477" ht="15.75" customHeight="1">
      <c r="A477" s="188" t="n">
        <v>43678</v>
      </c>
      <c r="B477" s="409" t="n">
        <v>95.099998</v>
      </c>
      <c r="C477" s="186">
        <f>B477/B478-1</f>
        <v/>
      </c>
      <c r="D477" s="410" t="n"/>
      <c r="E477" s="410" t="n"/>
      <c r="F477" s="186" t="n"/>
      <c r="G477" s="410" t="n"/>
      <c r="H477" s="186" t="n"/>
      <c r="I477" s="410" t="n"/>
      <c r="J477" s="410" t="n"/>
      <c r="K477" s="186" t="n"/>
      <c r="L477" s="412" t="n"/>
    </row>
    <row r="478" ht="15.75" customHeight="1">
      <c r="A478" s="188" t="n">
        <v>43677</v>
      </c>
      <c r="B478" s="409" t="n">
        <v>95.510002</v>
      </c>
      <c r="C478" s="186">
        <f>B478/B479-1</f>
        <v/>
      </c>
      <c r="D478" s="410" t="n"/>
      <c r="E478" s="410" t="n"/>
      <c r="F478" s="186" t="n"/>
      <c r="G478" s="410" t="n"/>
      <c r="H478" s="186" t="n"/>
      <c r="I478" s="410" t="n"/>
      <c r="J478" s="410" t="n"/>
      <c r="K478" s="186" t="n"/>
      <c r="L478" s="412" t="n"/>
    </row>
    <row r="479" ht="15.75" customHeight="1">
      <c r="A479" s="188" t="n">
        <v>43676</v>
      </c>
      <c r="B479" s="409" t="n">
        <v>95.489998</v>
      </c>
      <c r="C479" s="186">
        <f>B479/B480-1</f>
        <v/>
      </c>
      <c r="D479" s="410" t="n"/>
      <c r="E479" s="410" t="n"/>
      <c r="F479" s="186" t="n"/>
      <c r="G479" s="410" t="n"/>
      <c r="H479" s="186" t="n"/>
      <c r="I479" s="410" t="n"/>
      <c r="J479" s="410" t="n"/>
      <c r="K479" s="186" t="n"/>
      <c r="L479" s="412" t="n"/>
    </row>
    <row r="480" ht="15.75" customHeight="1">
      <c r="A480" s="188" t="n">
        <v>43675</v>
      </c>
      <c r="B480" s="409" t="n">
        <v>96.470001</v>
      </c>
      <c r="C480" s="186">
        <f>B480/B481-1</f>
        <v/>
      </c>
      <c r="D480" s="410" t="n"/>
      <c r="E480" s="410" t="n"/>
      <c r="F480" s="186" t="n"/>
      <c r="G480" s="410" t="n"/>
      <c r="H480" s="186" t="n"/>
      <c r="I480" s="410" t="n"/>
      <c r="J480" s="410" t="n"/>
      <c r="K480" s="186" t="n"/>
      <c r="L480" s="412" t="n"/>
    </row>
    <row r="481" ht="15.75" customHeight="1">
      <c r="A481" s="188" t="n">
        <v>43672</v>
      </c>
      <c r="B481" s="409" t="n">
        <v>102.199997</v>
      </c>
      <c r="C481" s="186">
        <f>B481/B482-1</f>
        <v/>
      </c>
      <c r="D481" s="410" t="n"/>
      <c r="E481" s="410" t="n"/>
      <c r="F481" s="186" t="n"/>
      <c r="G481" s="410" t="n"/>
      <c r="H481" s="186" t="n"/>
      <c r="I481" s="410" t="n"/>
      <c r="J481" s="410" t="n"/>
      <c r="K481" s="186" t="n"/>
      <c r="L481" s="412" t="n"/>
    </row>
    <row r="482" ht="15.75" customHeight="1">
      <c r="A482" s="188" t="n">
        <v>43671</v>
      </c>
      <c r="B482" s="409" t="n">
        <v>97.110001</v>
      </c>
      <c r="C482" s="186">
        <f>B482/B483-1</f>
        <v/>
      </c>
      <c r="D482" s="410" t="n"/>
      <c r="E482" s="410" t="n"/>
      <c r="F482" s="186" t="n"/>
      <c r="G482" s="410" t="n"/>
      <c r="H482" s="186" t="n"/>
      <c r="I482" s="410" t="n"/>
      <c r="J482" s="410" t="n"/>
      <c r="K482" s="186" t="n"/>
      <c r="L482" s="412" t="n"/>
    </row>
    <row r="483" ht="15.75" customHeight="1">
      <c r="A483" s="188" t="n">
        <v>43670</v>
      </c>
      <c r="B483" s="409" t="n">
        <v>95.94000200000001</v>
      </c>
      <c r="C483" s="186">
        <f>B483/B484-1</f>
        <v/>
      </c>
      <c r="D483" s="410" t="n"/>
      <c r="E483" s="410" t="n"/>
      <c r="F483" s="186" t="n"/>
      <c r="G483" s="410" t="n"/>
      <c r="H483" s="186" t="n"/>
      <c r="I483" s="410" t="n"/>
      <c r="J483" s="410" t="n"/>
      <c r="K483" s="186" t="n"/>
      <c r="L483" s="412" t="n"/>
    </row>
    <row r="484" ht="15.75" customHeight="1">
      <c r="A484" s="188" t="n">
        <v>43669</v>
      </c>
      <c r="B484" s="409" t="n">
        <v>97.389999</v>
      </c>
      <c r="C484" s="186">
        <f>B484/B485-1</f>
        <v/>
      </c>
      <c r="D484" s="410" t="n"/>
      <c r="E484" s="410" t="n"/>
      <c r="F484" s="186" t="n"/>
      <c r="G484" s="410" t="n"/>
      <c r="H484" s="186" t="n"/>
      <c r="I484" s="410" t="n"/>
      <c r="J484" s="410" t="n"/>
      <c r="K484" s="186" t="n"/>
      <c r="L484" s="412" t="n"/>
    </row>
    <row r="485" ht="15.75" customHeight="1">
      <c r="A485" s="188" t="n">
        <v>43668</v>
      </c>
      <c r="B485" s="409" t="n">
        <v>96.66999800000001</v>
      </c>
      <c r="C485" s="186">
        <f>B485/B486-1</f>
        <v/>
      </c>
      <c r="D485" s="410" t="n"/>
      <c r="E485" s="410" t="n"/>
      <c r="F485" s="186" t="n"/>
      <c r="G485" s="410" t="n"/>
      <c r="H485" s="186" t="n"/>
      <c r="I485" s="410" t="n"/>
      <c r="J485" s="410" t="n"/>
      <c r="K485" s="186" t="n"/>
      <c r="L485" s="412" t="n"/>
    </row>
    <row r="486" ht="15.75" customHeight="1">
      <c r="A486" s="188" t="n">
        <v>43665</v>
      </c>
      <c r="B486" s="409" t="n">
        <v>93.379997</v>
      </c>
      <c r="C486" s="186">
        <f>B486/B487-1</f>
        <v/>
      </c>
      <c r="D486" s="410" t="n"/>
      <c r="E486" s="410" t="n"/>
      <c r="F486" s="186" t="n"/>
      <c r="G486" s="410" t="n"/>
      <c r="H486" s="186" t="n"/>
      <c r="I486" s="410" t="n"/>
      <c r="J486" s="410" t="n"/>
      <c r="K486" s="186" t="n"/>
      <c r="L486" s="412" t="n"/>
    </row>
    <row r="487" ht="15.75" customHeight="1">
      <c r="A487" s="188" t="n">
        <v>43664</v>
      </c>
      <c r="B487" s="409" t="n">
        <v>95.19000200000001</v>
      </c>
      <c r="C487" s="186">
        <f>B487/B488-1</f>
        <v/>
      </c>
      <c r="D487" s="410" t="n"/>
      <c r="E487" s="410" t="n"/>
      <c r="F487" s="186" t="n"/>
      <c r="G487" s="410" t="n"/>
      <c r="H487" s="186" t="n"/>
      <c r="I487" s="410" t="n"/>
      <c r="J487" s="410" t="n"/>
      <c r="K487" s="186" t="n"/>
      <c r="L487" s="412" t="n"/>
    </row>
    <row r="488" ht="15.75" customHeight="1">
      <c r="A488" s="188" t="n">
        <v>43663</v>
      </c>
      <c r="B488" s="409" t="n">
        <v>99.730003</v>
      </c>
      <c r="C488" s="186">
        <f>B488/B489-1</f>
        <v/>
      </c>
      <c r="D488" s="410" t="n"/>
      <c r="E488" s="410" t="n"/>
      <c r="F488" s="186" t="n"/>
      <c r="G488" s="410" t="n"/>
      <c r="H488" s="186" t="n"/>
      <c r="I488" s="410" t="n"/>
      <c r="J488" s="410" t="n"/>
      <c r="K488" s="186" t="n"/>
      <c r="L488" s="412" t="n"/>
    </row>
    <row r="489" ht="15.75" customHeight="1">
      <c r="A489" s="188" t="n">
        <v>43662</v>
      </c>
      <c r="B489" s="409" t="n">
        <v>97.099998</v>
      </c>
      <c r="C489" s="186">
        <f>B489/B490-1</f>
        <v/>
      </c>
      <c r="D489" s="410" t="n"/>
      <c r="E489" s="410" t="n"/>
      <c r="F489" s="186" t="n"/>
      <c r="G489" s="410" t="n"/>
      <c r="H489" s="186" t="n"/>
      <c r="I489" s="410" t="n"/>
      <c r="J489" s="410" t="n"/>
      <c r="K489" s="186" t="n"/>
      <c r="L489" s="412" t="n"/>
    </row>
    <row r="490" ht="15.75" customHeight="1">
      <c r="A490" s="188" t="n">
        <v>43661</v>
      </c>
      <c r="B490" s="409" t="n">
        <v>99.800003</v>
      </c>
      <c r="C490" s="186">
        <f>B490/B491-1</f>
        <v/>
      </c>
      <c r="D490" s="410" t="n"/>
      <c r="E490" s="410" t="n"/>
      <c r="F490" s="186" t="n"/>
      <c r="G490" s="410" t="n"/>
      <c r="H490" s="186" t="n"/>
      <c r="I490" s="410" t="n"/>
      <c r="J490" s="410" t="n"/>
      <c r="K490" s="186" t="n"/>
      <c r="L490" s="412" t="n"/>
    </row>
    <row r="491" ht="15.75" customHeight="1">
      <c r="A491" s="188" t="n">
        <v>43658</v>
      </c>
      <c r="B491" s="409" t="n">
        <v>93.300003</v>
      </c>
      <c r="C491" s="186">
        <f>B491/B492-1</f>
        <v/>
      </c>
      <c r="D491" s="410" t="n"/>
      <c r="E491" s="410" t="n"/>
      <c r="F491" s="186" t="n"/>
      <c r="G491" s="410" t="n"/>
      <c r="H491" s="186" t="n"/>
      <c r="I491" s="410" t="n"/>
      <c r="J491" s="410" t="n"/>
      <c r="K491" s="186" t="n"/>
      <c r="L491" s="412" t="n"/>
    </row>
    <row r="492" ht="15.75" customHeight="1">
      <c r="A492" s="188" t="n">
        <v>43657</v>
      </c>
      <c r="B492" s="409" t="n">
        <v>91.400002</v>
      </c>
      <c r="C492" s="186">
        <f>B492/B493-1</f>
        <v/>
      </c>
      <c r="D492" s="410" t="n"/>
      <c r="E492" s="410" t="n"/>
      <c r="F492" s="186" t="n"/>
      <c r="G492" s="410" t="n"/>
      <c r="H492" s="186" t="n"/>
      <c r="I492" s="410" t="n"/>
      <c r="J492" s="410" t="n"/>
      <c r="K492" s="186" t="n"/>
      <c r="L492" s="412" t="n"/>
    </row>
    <row r="493" ht="15.75" customHeight="1">
      <c r="A493" s="188" t="n">
        <v>43656</v>
      </c>
      <c r="B493" s="409" t="n">
        <v>92.720001</v>
      </c>
      <c r="C493" s="186">
        <f>B493/B494-1</f>
        <v/>
      </c>
      <c r="D493" s="410" t="n"/>
      <c r="E493" s="410" t="n"/>
      <c r="F493" s="186" t="n"/>
      <c r="G493" s="410" t="n"/>
      <c r="H493" s="186" t="n"/>
      <c r="I493" s="410" t="n"/>
      <c r="J493" s="410" t="n"/>
      <c r="K493" s="186" t="n"/>
      <c r="L493" s="412" t="n"/>
    </row>
    <row r="494" ht="15.75" customHeight="1">
      <c r="A494" s="188" t="n">
        <v>43655</v>
      </c>
      <c r="B494" s="409" t="n">
        <v>90.93000000000001</v>
      </c>
      <c r="C494" s="186">
        <f>B494/B495-1</f>
        <v/>
      </c>
      <c r="D494" s="410" t="n"/>
      <c r="E494" s="410" t="n"/>
      <c r="F494" s="186" t="n"/>
      <c r="G494" s="410" t="n"/>
      <c r="H494" s="186" t="n"/>
      <c r="I494" s="410" t="n"/>
      <c r="J494" s="410" t="n"/>
      <c r="K494" s="186" t="n"/>
      <c r="L494" s="412" t="n"/>
    </row>
    <row r="495" ht="15.75" customHeight="1">
      <c r="A495" s="188" t="n">
        <v>43654</v>
      </c>
      <c r="B495" s="409" t="n">
        <v>90.760002</v>
      </c>
      <c r="C495" s="186">
        <f>B495/B496-1</f>
        <v/>
      </c>
      <c r="D495" s="410" t="n"/>
      <c r="E495" s="410" t="n"/>
      <c r="F495" s="186" t="n"/>
      <c r="G495" s="410" t="n"/>
      <c r="H495" s="186" t="n"/>
      <c r="I495" s="410" t="n"/>
      <c r="J495" s="410" t="n"/>
      <c r="K495" s="186" t="n"/>
      <c r="L495" s="412" t="n"/>
    </row>
    <row r="496" ht="15.75" customHeight="1">
      <c r="A496" s="188" t="n">
        <v>43651</v>
      </c>
      <c r="B496" s="409" t="n">
        <v>91.879997</v>
      </c>
      <c r="C496" s="186">
        <f>B496/B497-1</f>
        <v/>
      </c>
      <c r="D496" s="410" t="n"/>
      <c r="E496" s="410" t="n"/>
      <c r="F496" s="186" t="n"/>
      <c r="G496" s="410" t="n"/>
      <c r="H496" s="186" t="n"/>
      <c r="I496" s="410" t="n"/>
      <c r="J496" s="410" t="n"/>
      <c r="K496" s="186" t="n"/>
      <c r="L496" s="412" t="n"/>
    </row>
    <row r="497" ht="15.75" customHeight="1">
      <c r="A497" s="188" t="n">
        <v>43649</v>
      </c>
      <c r="B497" s="409" t="n">
        <v>90.449997</v>
      </c>
      <c r="C497" s="186">
        <f>B497/B498-1</f>
        <v/>
      </c>
      <c r="D497" s="410" t="n"/>
      <c r="E497" s="410" t="n"/>
      <c r="F497" s="186" t="n"/>
      <c r="G497" s="410" t="n"/>
      <c r="H497" s="186" t="n"/>
      <c r="I497" s="410" t="n"/>
      <c r="J497" s="410" t="n"/>
      <c r="K497" s="186" t="n"/>
      <c r="L497" s="412" t="n"/>
    </row>
    <row r="498" ht="15.75" customHeight="1">
      <c r="A498" s="188" t="n">
        <v>43648</v>
      </c>
      <c r="B498" s="409" t="n">
        <v>85.129997</v>
      </c>
      <c r="C498" s="186">
        <f>B498/B499-1</f>
        <v/>
      </c>
      <c r="D498" s="410" t="n"/>
      <c r="E498" s="410" t="n"/>
      <c r="F498" s="186" t="n"/>
      <c r="G498" s="410" t="n"/>
      <c r="H498" s="186" t="n"/>
      <c r="I498" s="410" t="n"/>
      <c r="J498" s="410" t="n"/>
      <c r="K498" s="186" t="n"/>
      <c r="L498" s="412" t="n"/>
    </row>
    <row r="499" ht="15.75" customHeight="1">
      <c r="A499" s="188" t="n">
        <v>43647</v>
      </c>
      <c r="B499" s="409" t="n">
        <v>86.860001</v>
      </c>
      <c r="C499" s="186">
        <f>B499/B500-1</f>
        <v/>
      </c>
      <c r="D499" s="410" t="n"/>
      <c r="E499" s="410" t="n"/>
      <c r="F499" s="186" t="n"/>
      <c r="G499" s="410" t="n"/>
      <c r="H499" s="186" t="n"/>
      <c r="I499" s="410" t="n"/>
      <c r="J499" s="410" t="n"/>
      <c r="K499" s="186" t="n"/>
      <c r="L499" s="412" t="n"/>
    </row>
    <row r="500" ht="15.75" customHeight="1">
      <c r="A500" s="188" t="n">
        <v>43644</v>
      </c>
      <c r="B500" s="409" t="n">
        <v>88.790001</v>
      </c>
      <c r="C500" s="186">
        <f>B500/B501-1</f>
        <v/>
      </c>
      <c r="D500" s="410" t="n"/>
      <c r="E500" s="410" t="n"/>
      <c r="F500" s="186" t="n"/>
      <c r="G500" s="410" t="n"/>
      <c r="H500" s="186" t="n"/>
      <c r="I500" s="410" t="n"/>
      <c r="J500" s="410" t="n"/>
      <c r="K500" s="186" t="n"/>
      <c r="L500" s="412" t="n"/>
    </row>
    <row r="501" ht="15.75" customHeight="1">
      <c r="A501" s="188" t="n">
        <v>43643</v>
      </c>
      <c r="B501" s="409" t="n">
        <v>90.269997</v>
      </c>
      <c r="C501" s="186">
        <f>B501/B502-1</f>
        <v/>
      </c>
      <c r="D501" s="410" t="n"/>
      <c r="E501" s="410" t="n"/>
      <c r="F501" s="186" t="n"/>
      <c r="G501" s="410" t="n"/>
      <c r="H501" s="186" t="n"/>
      <c r="I501" s="410" t="n"/>
      <c r="J501" s="410" t="n"/>
      <c r="K501" s="186" t="n"/>
      <c r="L501" s="412" t="n"/>
    </row>
    <row r="502" ht="15.75" customHeight="1">
      <c r="A502" s="188" t="n">
        <v>43642</v>
      </c>
      <c r="B502" s="409" t="n">
        <v>86.33000199999999</v>
      </c>
      <c r="C502" s="186">
        <f>B502/B503-1</f>
        <v/>
      </c>
      <c r="D502" s="410" t="n"/>
      <c r="E502" s="410" t="n"/>
      <c r="F502" s="186" t="n"/>
      <c r="G502" s="410" t="n"/>
      <c r="H502" s="186" t="n"/>
      <c r="I502" s="410" t="n"/>
      <c r="J502" s="410" t="n"/>
      <c r="K502" s="186" t="n"/>
      <c r="L502" s="412" t="n"/>
    </row>
    <row r="503" ht="15.75" customHeight="1">
      <c r="A503" s="188" t="n">
        <v>43641</v>
      </c>
      <c r="B503" s="409" t="n">
        <v>85.029999</v>
      </c>
      <c r="C503" s="186">
        <f>B503/B504-1</f>
        <v/>
      </c>
      <c r="D503" s="410" t="n"/>
      <c r="E503" s="410" t="n"/>
      <c r="F503" s="186" t="n"/>
      <c r="G503" s="410" t="n"/>
      <c r="H503" s="186" t="n"/>
      <c r="I503" s="410" t="n"/>
      <c r="J503" s="410" t="n"/>
      <c r="K503" s="186" t="n"/>
      <c r="L503" s="412" t="n"/>
    </row>
    <row r="504" ht="15.75" customHeight="1">
      <c r="A504" s="188" t="n">
        <v>43640</v>
      </c>
      <c r="B504" s="409" t="n">
        <v>89.410004</v>
      </c>
      <c r="C504" s="183" t="n"/>
      <c r="D504" s="413" t="n"/>
      <c r="E504" s="413" t="n"/>
      <c r="F504" s="186" t="n"/>
      <c r="G504" s="410" t="n"/>
      <c r="H504" s="185" t="n"/>
      <c r="I504" s="410" t="n"/>
      <c r="J504" s="410" t="n"/>
      <c r="K504" s="183" t="n"/>
      <c r="L504" s="409" t="n"/>
    </row>
  </sheetData>
  <pageMargins left="0.7" right="0.7" top="0.75" bottom="0.75" header="0" footer="0"/>
  <pageSetup orientation="landscape"/>
</worksheet>
</file>

<file path=xl/worksheets/sheet19.xml><?xml version="1.0" encoding="utf-8"?>
<worksheet xmlns="http://schemas.openxmlformats.org/spreadsheetml/2006/main">
  <sheetPr>
    <tabColor rgb="00842029"/>
    <outlinePr summaryBelow="1" summaryRight="1"/>
    <pageSetUpPr/>
  </sheetPr>
  <dimension ref="A1:L504"/>
  <sheetViews>
    <sheetView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baseColWidth="8" defaultColWidth="14.453125" defaultRowHeight="15" customHeight="1"/>
  <cols>
    <col width="11.26953125" customWidth="1" style="16" min="1" max="1"/>
    <col width="10.08984375" customWidth="1" style="16" min="2" max="2"/>
    <col width="8" customWidth="1" style="16" min="3" max="3"/>
    <col width="18" customWidth="1" style="16" min="4" max="4"/>
    <col width="23.26953125" customWidth="1" style="16" min="5" max="5"/>
    <col width="12.453125" customWidth="1" style="16" min="6" max="6"/>
    <col width="16.453125" customWidth="1" style="16" min="7" max="7"/>
    <col width="13.7265625" customWidth="1" style="16" min="8" max="8"/>
    <col width="20.26953125" customWidth="1" style="16" min="9" max="9"/>
    <col width="11" customWidth="1" style="16" min="10" max="10"/>
    <col width="21.08984375" customWidth="1" style="16" min="11" max="11"/>
    <col width="15" customWidth="1" style="16" min="12" max="12"/>
    <col width="14.453125" customWidth="1" style="16" min="13" max="16384"/>
  </cols>
  <sheetData>
    <row r="1" ht="14" customHeight="1">
      <c r="A1" s="192" t="inlineStr">
        <is>
          <t>Date</t>
        </is>
      </c>
      <c r="B1" s="408" t="inlineStr">
        <is>
          <t>Adj Close</t>
        </is>
      </c>
      <c r="C1" s="192" t="inlineStr">
        <is>
          <t>rtn UAL</t>
        </is>
      </c>
      <c r="D1" s="192" t="inlineStr">
        <is>
          <t>stDev250 Daily UAL</t>
        </is>
      </c>
      <c r="E1" s="192" t="inlineStr">
        <is>
          <t>stDev250 Annualized UAL</t>
        </is>
      </c>
      <c r="F1" s="192" t="inlineStr">
        <is>
          <t>riskFree Rate</t>
        </is>
      </c>
      <c r="G1" s="192" t="inlineStr">
        <is>
          <t>rtn Annual rolling</t>
        </is>
      </c>
      <c r="H1" s="192" t="inlineStr">
        <is>
          <t>excessRtn UAL</t>
        </is>
      </c>
      <c r="I1" s="192" t="inlineStr">
        <is>
          <t>excessRtn SMA90 UAL</t>
        </is>
      </c>
      <c r="J1" s="192" t="inlineStr">
        <is>
          <t>sharpe UAL</t>
        </is>
      </c>
      <c r="K1" s="192" t="n"/>
      <c r="L1" s="192" t="inlineStr">
        <is>
          <t>UAL rtnOn $100</t>
        </is>
      </c>
    </row>
    <row r="2" ht="14" customHeight="1">
      <c r="A2" s="188" t="n">
        <v>44368</v>
      </c>
      <c r="B2" s="409" t="n">
        <v>55.689999</v>
      </c>
      <c r="C2" s="186">
        <f>B2/B3-1</f>
        <v/>
      </c>
      <c r="D2" s="410">
        <f>_xlfn.STDEV.P(C2:C91)</f>
        <v/>
      </c>
      <c r="E2" s="410">
        <f>D2*SQRT(250)</f>
        <v/>
      </c>
      <c r="F2" s="411">
        <f>0.09%</f>
        <v/>
      </c>
      <c r="G2" s="186">
        <f>L2/L251-1</f>
        <v/>
      </c>
      <c r="H2" s="186">
        <f>G2-F2</f>
        <v/>
      </c>
      <c r="I2" s="186">
        <f>AVERAGE(H2:H504)</f>
        <v/>
      </c>
      <c r="J2" s="191">
        <f>H2/E2</f>
        <v/>
      </c>
      <c r="K2" s="186" t="n"/>
      <c r="L2" s="412">
        <f>L3*(1+C2)</f>
        <v/>
      </c>
    </row>
    <row r="3" ht="14" customHeight="1">
      <c r="A3" s="188" t="n">
        <v>44365</v>
      </c>
      <c r="B3" s="409" t="n">
        <v>54.919998</v>
      </c>
      <c r="C3" s="186">
        <f>B3/B4-1</f>
        <v/>
      </c>
      <c r="D3" s="410">
        <f>_xlfn.STDEV.P(C3:C92)</f>
        <v/>
      </c>
      <c r="E3" s="410">
        <f>D3*SQRT(250)</f>
        <v/>
      </c>
      <c r="F3" s="411">
        <f>0.09%</f>
        <v/>
      </c>
      <c r="G3" s="186">
        <f>L3/L252-1</f>
        <v/>
      </c>
      <c r="H3" s="186">
        <f>G3-F3</f>
        <v/>
      </c>
      <c r="I3" s="186">
        <f>AVERAGE(H3:H505)</f>
        <v/>
      </c>
      <c r="J3" s="191">
        <f>H3/E3</f>
        <v/>
      </c>
      <c r="K3" s="186" t="n"/>
      <c r="L3" s="412">
        <f>L4*(1+C3)</f>
        <v/>
      </c>
    </row>
    <row r="4" ht="14" customHeight="1">
      <c r="A4" s="188" t="n">
        <v>44364</v>
      </c>
      <c r="B4" s="409" t="n">
        <v>54.240002</v>
      </c>
      <c r="C4" s="186">
        <f>B4/B5-1</f>
        <v/>
      </c>
      <c r="D4" s="410">
        <f>_xlfn.STDEV.P(C4:C93)</f>
        <v/>
      </c>
      <c r="E4" s="410">
        <f>D4*SQRT(250)</f>
        <v/>
      </c>
      <c r="F4" s="411">
        <f>0.09%</f>
        <v/>
      </c>
      <c r="G4" s="186">
        <f>L4/L253-1</f>
        <v/>
      </c>
      <c r="H4" s="186">
        <f>G4-F4</f>
        <v/>
      </c>
      <c r="I4" s="186">
        <f>AVERAGE(H4:H506)</f>
        <v/>
      </c>
      <c r="J4" s="191">
        <f>H4/E4</f>
        <v/>
      </c>
      <c r="K4" s="186" t="n"/>
      <c r="L4" s="412">
        <f>L5*(1+C4)</f>
        <v/>
      </c>
    </row>
    <row r="5" ht="14" customHeight="1">
      <c r="A5" s="188" t="n">
        <v>44363</v>
      </c>
      <c r="B5" s="409" t="n">
        <v>55.599998</v>
      </c>
      <c r="C5" s="186">
        <f>B5/B6-1</f>
        <v/>
      </c>
      <c r="D5" s="410">
        <f>_xlfn.STDEV.P(C5:C94)</f>
        <v/>
      </c>
      <c r="E5" s="410">
        <f>D5*SQRT(250)</f>
        <v/>
      </c>
      <c r="F5" s="411">
        <f>0.09%</f>
        <v/>
      </c>
      <c r="G5" s="186">
        <f>L5/L254-1</f>
        <v/>
      </c>
      <c r="H5" s="186">
        <f>G5-F5</f>
        <v/>
      </c>
      <c r="I5" s="186">
        <f>AVERAGE(H5:H507)</f>
        <v/>
      </c>
      <c r="J5" s="191">
        <f>H5/E5</f>
        <v/>
      </c>
      <c r="K5" s="186" t="n"/>
      <c r="L5" s="412">
        <f>L6*(1+C5)</f>
        <v/>
      </c>
    </row>
    <row r="6" ht="14" customHeight="1">
      <c r="A6" s="188" t="n">
        <v>44362</v>
      </c>
      <c r="B6" s="409" t="n">
        <v>55.290001</v>
      </c>
      <c r="C6" s="186">
        <f>B6/B7-1</f>
        <v/>
      </c>
      <c r="D6" s="410">
        <f>_xlfn.STDEV.P(C6:C95)</f>
        <v/>
      </c>
      <c r="E6" s="410">
        <f>D6*SQRT(250)</f>
        <v/>
      </c>
      <c r="F6" s="411">
        <f>0.09%</f>
        <v/>
      </c>
      <c r="G6" s="186">
        <f>L6/L255-1</f>
        <v/>
      </c>
      <c r="H6" s="186">
        <f>G6-F6</f>
        <v/>
      </c>
      <c r="I6" s="186">
        <f>AVERAGE(H6:H508)</f>
        <v/>
      </c>
      <c r="J6" s="191">
        <f>H6/E6</f>
        <v/>
      </c>
      <c r="K6" s="186" t="n"/>
      <c r="L6" s="412">
        <f>L7*(1+C6)</f>
        <v/>
      </c>
    </row>
    <row r="7" ht="14" customHeight="1">
      <c r="A7" s="188" t="n">
        <v>44361</v>
      </c>
      <c r="B7" s="409" t="n">
        <v>55.740002</v>
      </c>
      <c r="C7" s="186">
        <f>B7/B8-1</f>
        <v/>
      </c>
      <c r="D7" s="410">
        <f>_xlfn.STDEV.P(C7:C96)</f>
        <v/>
      </c>
      <c r="E7" s="410">
        <f>D7*SQRT(250)</f>
        <v/>
      </c>
      <c r="F7" s="411">
        <f>0.09%</f>
        <v/>
      </c>
      <c r="G7" s="186">
        <f>L7/L256-1</f>
        <v/>
      </c>
      <c r="H7" s="186">
        <f>G7-F7</f>
        <v/>
      </c>
      <c r="I7" s="186">
        <f>AVERAGE(H7:H509)</f>
        <v/>
      </c>
      <c r="J7" s="191">
        <f>H7/E7</f>
        <v/>
      </c>
      <c r="K7" s="186" t="n"/>
      <c r="L7" s="412">
        <f>L8*(1+C7)</f>
        <v/>
      </c>
    </row>
    <row r="8" ht="14" customHeight="1">
      <c r="A8" s="188" t="n">
        <v>44358</v>
      </c>
      <c r="B8" s="409" t="n">
        <v>56.52</v>
      </c>
      <c r="C8" s="186">
        <f>B8/B9-1</f>
        <v/>
      </c>
      <c r="D8" s="410">
        <f>_xlfn.STDEV.P(C8:C97)</f>
        <v/>
      </c>
      <c r="E8" s="410">
        <f>D8*SQRT(250)</f>
        <v/>
      </c>
      <c r="F8" s="411">
        <f>0.09%</f>
        <v/>
      </c>
      <c r="G8" s="186">
        <f>L8/L257-1</f>
        <v/>
      </c>
      <c r="H8" s="186">
        <f>G8-F8</f>
        <v/>
      </c>
      <c r="I8" s="186">
        <f>AVERAGE(H8:H510)</f>
        <v/>
      </c>
      <c r="J8" s="191">
        <f>H8/E8</f>
        <v/>
      </c>
      <c r="K8" s="186" t="n"/>
      <c r="L8" s="412">
        <f>L9*(1+C8)</f>
        <v/>
      </c>
    </row>
    <row r="9" ht="14" customHeight="1">
      <c r="A9" s="188" t="n">
        <v>44357</v>
      </c>
      <c r="B9" s="409" t="n">
        <v>56.259998</v>
      </c>
      <c r="C9" s="186">
        <f>B9/B10-1</f>
        <v/>
      </c>
      <c r="D9" s="410">
        <f>_xlfn.STDEV.P(C9:C98)</f>
        <v/>
      </c>
      <c r="E9" s="410">
        <f>D9*SQRT(250)</f>
        <v/>
      </c>
      <c r="F9" s="411">
        <f>0.09%</f>
        <v/>
      </c>
      <c r="G9" s="186">
        <f>L9/L258-1</f>
        <v/>
      </c>
      <c r="H9" s="186">
        <f>G9-F9</f>
        <v/>
      </c>
      <c r="I9" s="186">
        <f>AVERAGE(H9:H511)</f>
        <v/>
      </c>
      <c r="J9" s="191">
        <f>H9/E9</f>
        <v/>
      </c>
      <c r="K9" s="186" t="n"/>
      <c r="L9" s="412">
        <f>L10*(1+C9)</f>
        <v/>
      </c>
    </row>
    <row r="10" ht="14" customHeight="1">
      <c r="A10" s="188" t="n">
        <v>44356</v>
      </c>
      <c r="B10" s="409" t="n">
        <v>57.23</v>
      </c>
      <c r="C10" s="186">
        <f>B10/B11-1</f>
        <v/>
      </c>
      <c r="D10" s="410">
        <f>_xlfn.STDEV.P(C10:C99)</f>
        <v/>
      </c>
      <c r="E10" s="410">
        <f>D10*SQRT(250)</f>
        <v/>
      </c>
      <c r="F10" s="411">
        <f>0.09%</f>
        <v/>
      </c>
      <c r="G10" s="186">
        <f>L10/L259-1</f>
        <v/>
      </c>
      <c r="H10" s="186">
        <f>G10-F10</f>
        <v/>
      </c>
      <c r="I10" s="186">
        <f>AVERAGE(H10:H512)</f>
        <v/>
      </c>
      <c r="J10" s="191">
        <f>H10/E10</f>
        <v/>
      </c>
      <c r="K10" s="186" t="n"/>
      <c r="L10" s="412">
        <f>L11*(1+C10)</f>
        <v/>
      </c>
    </row>
    <row r="11" ht="14" customHeight="1">
      <c r="A11" s="188" t="n">
        <v>44355</v>
      </c>
      <c r="B11" s="409" t="n">
        <v>57.73</v>
      </c>
      <c r="C11" s="186">
        <f>B11/B12-1</f>
        <v/>
      </c>
      <c r="D11" s="410">
        <f>_xlfn.STDEV.P(C11:C100)</f>
        <v/>
      </c>
      <c r="E11" s="410">
        <f>D11*SQRT(250)</f>
        <v/>
      </c>
      <c r="F11" s="411">
        <f>0.09%</f>
        <v/>
      </c>
      <c r="G11" s="186">
        <f>L11/L260-1</f>
        <v/>
      </c>
      <c r="H11" s="186">
        <f>G11-F11</f>
        <v/>
      </c>
      <c r="I11" s="186">
        <f>AVERAGE(H11:H513)</f>
        <v/>
      </c>
      <c r="J11" s="191">
        <f>H11/E11</f>
        <v/>
      </c>
      <c r="K11" s="186" t="n"/>
      <c r="L11" s="412">
        <f>L12*(1+C11)</f>
        <v/>
      </c>
    </row>
    <row r="12" ht="14" customHeight="1">
      <c r="A12" s="188" t="n">
        <v>44354</v>
      </c>
      <c r="B12" s="409" t="n">
        <v>57.299999</v>
      </c>
      <c r="C12" s="186">
        <f>B12/B13-1</f>
        <v/>
      </c>
      <c r="D12" s="410">
        <f>_xlfn.STDEV.P(C12:C101)</f>
        <v/>
      </c>
      <c r="E12" s="410">
        <f>D12*SQRT(250)</f>
        <v/>
      </c>
      <c r="F12" s="411">
        <f>0.09%</f>
        <v/>
      </c>
      <c r="G12" s="186">
        <f>L12/L261-1</f>
        <v/>
      </c>
      <c r="H12" s="186">
        <f>G12-F12</f>
        <v/>
      </c>
      <c r="I12" s="186">
        <f>AVERAGE(H12:H514)</f>
        <v/>
      </c>
      <c r="J12" s="191">
        <f>H12/E12</f>
        <v/>
      </c>
      <c r="K12" s="186" t="n"/>
      <c r="L12" s="412">
        <f>L13*(1+C12)</f>
        <v/>
      </c>
    </row>
    <row r="13" ht="14" customHeight="1">
      <c r="A13" s="188" t="n">
        <v>44351</v>
      </c>
      <c r="B13" s="409" t="n">
        <v>56.93</v>
      </c>
      <c r="C13" s="186">
        <f>B13/B14-1</f>
        <v/>
      </c>
      <c r="D13" s="410">
        <f>_xlfn.STDEV.P(C13:C102)</f>
        <v/>
      </c>
      <c r="E13" s="410">
        <f>D13*SQRT(250)</f>
        <v/>
      </c>
      <c r="F13" s="411">
        <f>0.09%</f>
        <v/>
      </c>
      <c r="G13" s="186">
        <f>L13/L262-1</f>
        <v/>
      </c>
      <c r="H13" s="186">
        <f>G13-F13</f>
        <v/>
      </c>
      <c r="I13" s="186">
        <f>AVERAGE(H13:H515)</f>
        <v/>
      </c>
      <c r="J13" s="191">
        <f>H13/E13</f>
        <v/>
      </c>
      <c r="K13" s="186" t="n"/>
      <c r="L13" s="412">
        <f>L14*(1+C13)</f>
        <v/>
      </c>
    </row>
    <row r="14" ht="14" customHeight="1">
      <c r="A14" s="188" t="n">
        <v>44350</v>
      </c>
      <c r="B14" s="409" t="n">
        <v>57.73</v>
      </c>
      <c r="C14" s="186">
        <f>B14/B15-1</f>
        <v/>
      </c>
      <c r="D14" s="410">
        <f>_xlfn.STDEV.P(C14:C103)</f>
        <v/>
      </c>
      <c r="E14" s="410">
        <f>D14*SQRT(250)</f>
        <v/>
      </c>
      <c r="F14" s="411">
        <f>0.09%</f>
        <v/>
      </c>
      <c r="G14" s="186">
        <f>L14/L263-1</f>
        <v/>
      </c>
      <c r="H14" s="186">
        <f>G14-F14</f>
        <v/>
      </c>
      <c r="I14" s="186">
        <f>AVERAGE(H14:H516)</f>
        <v/>
      </c>
      <c r="J14" s="191">
        <f>H14/E14</f>
        <v/>
      </c>
      <c r="K14" s="186" t="n"/>
      <c r="L14" s="412">
        <f>L15*(1+C14)</f>
        <v/>
      </c>
    </row>
    <row r="15" ht="14" customHeight="1">
      <c r="A15" s="188" t="n">
        <v>44349</v>
      </c>
      <c r="B15" s="409" t="n">
        <v>60.290001</v>
      </c>
      <c r="C15" s="186">
        <f>B15/B16-1</f>
        <v/>
      </c>
      <c r="D15" s="410">
        <f>_xlfn.STDEV.P(C15:C104)</f>
        <v/>
      </c>
      <c r="E15" s="410">
        <f>D15*SQRT(250)</f>
        <v/>
      </c>
      <c r="F15" s="411">
        <f>0.09%</f>
        <v/>
      </c>
      <c r="G15" s="186">
        <f>L15/L264-1</f>
        <v/>
      </c>
      <c r="H15" s="186">
        <f>G15-F15</f>
        <v/>
      </c>
      <c r="I15" s="186">
        <f>AVERAGE(H15:H517)</f>
        <v/>
      </c>
      <c r="J15" s="191">
        <f>H15/E15</f>
        <v/>
      </c>
      <c r="K15" s="186" t="n"/>
      <c r="L15" s="412">
        <f>L16*(1+C15)</f>
        <v/>
      </c>
    </row>
    <row r="16" ht="14" customHeight="1">
      <c r="A16" s="188" t="n">
        <v>44348</v>
      </c>
      <c r="B16" s="409" t="n">
        <v>59.669998</v>
      </c>
      <c r="C16" s="186">
        <f>B16/B17-1</f>
        <v/>
      </c>
      <c r="D16" s="410">
        <f>_xlfn.STDEV.P(C16:C105)</f>
        <v/>
      </c>
      <c r="E16" s="410">
        <f>D16*SQRT(250)</f>
        <v/>
      </c>
      <c r="F16" s="411">
        <f>0.09%</f>
        <v/>
      </c>
      <c r="G16" s="186">
        <f>L16/L265-1</f>
        <v/>
      </c>
      <c r="H16" s="186">
        <f>G16-F16</f>
        <v/>
      </c>
      <c r="I16" s="186">
        <f>AVERAGE(H16:H518)</f>
        <v/>
      </c>
      <c r="J16" s="191">
        <f>H16/E16</f>
        <v/>
      </c>
      <c r="K16" s="186" t="n"/>
      <c r="L16" s="412">
        <f>L17*(1+C16)</f>
        <v/>
      </c>
    </row>
    <row r="17" ht="14" customHeight="1">
      <c r="A17" s="188" t="n">
        <v>44344</v>
      </c>
      <c r="B17" s="409" t="n">
        <v>58.349998</v>
      </c>
      <c r="C17" s="186">
        <f>B17/B18-1</f>
        <v/>
      </c>
      <c r="D17" s="410">
        <f>_xlfn.STDEV.P(C17:C106)</f>
        <v/>
      </c>
      <c r="E17" s="410">
        <f>D17*SQRT(250)</f>
        <v/>
      </c>
      <c r="F17" s="411">
        <f>0.09%</f>
        <v/>
      </c>
      <c r="G17" s="186">
        <f>L17/L266-1</f>
        <v/>
      </c>
      <c r="H17" s="186">
        <f>G17-F17</f>
        <v/>
      </c>
      <c r="I17" s="186">
        <f>AVERAGE(H17:H519)</f>
        <v/>
      </c>
      <c r="J17" s="191">
        <f>H17/E17</f>
        <v/>
      </c>
      <c r="K17" s="186" t="n"/>
      <c r="L17" s="412">
        <f>L18*(1+C17)</f>
        <v/>
      </c>
    </row>
    <row r="18" ht="14" customHeight="1">
      <c r="A18" s="188" t="n">
        <v>44343</v>
      </c>
      <c r="B18" s="409" t="n">
        <v>59.130001</v>
      </c>
      <c r="C18" s="186">
        <f>B18/B19-1</f>
        <v/>
      </c>
      <c r="D18" s="410">
        <f>_xlfn.STDEV.P(C18:C107)</f>
        <v/>
      </c>
      <c r="E18" s="410">
        <f>D18*SQRT(250)</f>
        <v/>
      </c>
      <c r="F18" s="411">
        <f>0.09%</f>
        <v/>
      </c>
      <c r="G18" s="186">
        <f>L18/L267-1</f>
        <v/>
      </c>
      <c r="H18" s="186">
        <f>G18-F18</f>
        <v/>
      </c>
      <c r="I18" s="186">
        <f>AVERAGE(H18:H520)</f>
        <v/>
      </c>
      <c r="J18" s="191">
        <f>H18/E18</f>
        <v/>
      </c>
      <c r="K18" s="186" t="n"/>
      <c r="L18" s="412">
        <f>L19*(1+C18)</f>
        <v/>
      </c>
    </row>
    <row r="19" ht="14" customHeight="1">
      <c r="A19" s="188" t="n">
        <v>44342</v>
      </c>
      <c r="B19" s="409" t="n">
        <v>58.009998</v>
      </c>
      <c r="C19" s="186">
        <f>B19/B20-1</f>
        <v/>
      </c>
      <c r="D19" s="410">
        <f>_xlfn.STDEV.P(C19:C108)</f>
        <v/>
      </c>
      <c r="E19" s="410">
        <f>D19*SQRT(250)</f>
        <v/>
      </c>
      <c r="F19" s="411">
        <f>0.09%</f>
        <v/>
      </c>
      <c r="G19" s="186">
        <f>L19/L268-1</f>
        <v/>
      </c>
      <c r="H19" s="186">
        <f>G19-F19</f>
        <v/>
      </c>
      <c r="I19" s="186">
        <f>AVERAGE(H19:H521)</f>
        <v/>
      </c>
      <c r="J19" s="191">
        <f>H19/E19</f>
        <v/>
      </c>
      <c r="K19" s="186" t="n"/>
      <c r="L19" s="412">
        <f>L20*(1+C19)</f>
        <v/>
      </c>
    </row>
    <row r="20" ht="14" customHeight="1">
      <c r="A20" s="188" t="n">
        <v>44341</v>
      </c>
      <c r="B20" s="409" t="n">
        <v>56.98</v>
      </c>
      <c r="C20" s="186">
        <f>B20/B21-1</f>
        <v/>
      </c>
      <c r="D20" s="410">
        <f>_xlfn.STDEV.P(C20:C109)</f>
        <v/>
      </c>
      <c r="E20" s="410">
        <f>D20*SQRT(250)</f>
        <v/>
      </c>
      <c r="F20" s="411">
        <f>0.09%</f>
        <v/>
      </c>
      <c r="G20" s="186">
        <f>L20/L269-1</f>
        <v/>
      </c>
      <c r="H20" s="186">
        <f>G20-F20</f>
        <v/>
      </c>
      <c r="I20" s="186">
        <f>AVERAGE(H20:H522)</f>
        <v/>
      </c>
      <c r="J20" s="191">
        <f>H20/E20</f>
        <v/>
      </c>
      <c r="K20" s="186" t="n"/>
      <c r="L20" s="412">
        <f>L21*(1+C20)</f>
        <v/>
      </c>
    </row>
    <row r="21" ht="15.75" customHeight="1">
      <c r="A21" s="188" t="n">
        <v>44340</v>
      </c>
      <c r="B21" s="409" t="n">
        <v>56.139999</v>
      </c>
      <c r="C21" s="186">
        <f>B21/B22-1</f>
        <v/>
      </c>
      <c r="D21" s="410">
        <f>_xlfn.STDEV.P(C21:C110)</f>
        <v/>
      </c>
      <c r="E21" s="410">
        <f>D21*SQRT(250)</f>
        <v/>
      </c>
      <c r="F21" s="411">
        <f>0.09%</f>
        <v/>
      </c>
      <c r="G21" s="186">
        <f>L21/L270-1</f>
        <v/>
      </c>
      <c r="H21" s="186">
        <f>G21-F21</f>
        <v/>
      </c>
      <c r="I21" s="186">
        <f>AVERAGE(H21:H523)</f>
        <v/>
      </c>
      <c r="J21" s="191">
        <f>H21/E21</f>
        <v/>
      </c>
      <c r="K21" s="186" t="n"/>
      <c r="L21" s="412">
        <f>L22*(1+C21)</f>
        <v/>
      </c>
    </row>
    <row r="22" ht="15.75" customHeight="1">
      <c r="A22" s="188" t="n">
        <v>44337</v>
      </c>
      <c r="B22" s="409" t="n">
        <v>55.299999</v>
      </c>
      <c r="C22" s="186">
        <f>B22/B23-1</f>
        <v/>
      </c>
      <c r="D22" s="410">
        <f>_xlfn.STDEV.P(C22:C111)</f>
        <v/>
      </c>
      <c r="E22" s="410">
        <f>D22*SQRT(250)</f>
        <v/>
      </c>
      <c r="F22" s="411">
        <f>0.09%</f>
        <v/>
      </c>
      <c r="G22" s="186">
        <f>L22/L271-1</f>
        <v/>
      </c>
      <c r="H22" s="186">
        <f>G22-F22</f>
        <v/>
      </c>
      <c r="I22" s="186">
        <f>AVERAGE(H22:H524)</f>
        <v/>
      </c>
      <c r="J22" s="191">
        <f>H22/E22</f>
        <v/>
      </c>
      <c r="K22" s="186" t="n"/>
      <c r="L22" s="412">
        <f>L23*(1+C22)</f>
        <v/>
      </c>
    </row>
    <row r="23" ht="15.75" customHeight="1">
      <c r="A23" s="188" t="n">
        <v>44336</v>
      </c>
      <c r="B23" s="409" t="n">
        <v>55.09</v>
      </c>
      <c r="C23" s="186">
        <f>B23/B24-1</f>
        <v/>
      </c>
      <c r="D23" s="410">
        <f>_xlfn.STDEV.P(C23:C112)</f>
        <v/>
      </c>
      <c r="E23" s="410">
        <f>D23*SQRT(250)</f>
        <v/>
      </c>
      <c r="F23" s="411">
        <f>0.09%</f>
        <v/>
      </c>
      <c r="G23" s="186">
        <f>L23/L272-1</f>
        <v/>
      </c>
      <c r="H23" s="186">
        <f>G23-F23</f>
        <v/>
      </c>
      <c r="I23" s="186">
        <f>AVERAGE(H23:H525)</f>
        <v/>
      </c>
      <c r="J23" s="191">
        <f>H23/E23</f>
        <v/>
      </c>
      <c r="K23" s="186" t="n"/>
      <c r="L23" s="412">
        <f>L24*(1+C23)</f>
        <v/>
      </c>
    </row>
    <row r="24" ht="15.75" customHeight="1">
      <c r="A24" s="188" t="n">
        <v>44335</v>
      </c>
      <c r="B24" s="409" t="n">
        <v>55.790001</v>
      </c>
      <c r="C24" s="186">
        <f>B24/B25-1</f>
        <v/>
      </c>
      <c r="D24" s="410">
        <f>_xlfn.STDEV.P(C24:C113)</f>
        <v/>
      </c>
      <c r="E24" s="410">
        <f>D24*SQRT(250)</f>
        <v/>
      </c>
      <c r="F24" s="411">
        <f>0.09%</f>
        <v/>
      </c>
      <c r="G24" s="186">
        <f>L24/L273-1</f>
        <v/>
      </c>
      <c r="H24" s="186">
        <f>G24-F24</f>
        <v/>
      </c>
      <c r="I24" s="186">
        <f>AVERAGE(H24:H526)</f>
        <v/>
      </c>
      <c r="J24" s="191">
        <f>H24/E24</f>
        <v/>
      </c>
      <c r="K24" s="186" t="n"/>
      <c r="L24" s="412">
        <f>L25*(1+C24)</f>
        <v/>
      </c>
    </row>
    <row r="25" ht="15.75" customHeight="1">
      <c r="A25" s="188" t="n">
        <v>44334</v>
      </c>
      <c r="B25" s="409" t="n">
        <v>56.380001</v>
      </c>
      <c r="C25" s="186">
        <f>B25/B26-1</f>
        <v/>
      </c>
      <c r="D25" s="410">
        <f>_xlfn.STDEV.P(C25:C114)</f>
        <v/>
      </c>
      <c r="E25" s="410">
        <f>D25*SQRT(250)</f>
        <v/>
      </c>
      <c r="F25" s="411">
        <f>0.09%</f>
        <v/>
      </c>
      <c r="G25" s="186">
        <f>L25/L274-1</f>
        <v/>
      </c>
      <c r="H25" s="186">
        <f>G25-F25</f>
        <v/>
      </c>
      <c r="I25" s="186">
        <f>AVERAGE(H25:H527)</f>
        <v/>
      </c>
      <c r="J25" s="191">
        <f>H25/E25</f>
        <v/>
      </c>
      <c r="K25" s="186" t="n"/>
      <c r="L25" s="412">
        <f>L26*(1+C25)</f>
        <v/>
      </c>
    </row>
    <row r="26" ht="15.75" customHeight="1">
      <c r="A26" s="188" t="n">
        <v>44333</v>
      </c>
      <c r="B26" s="409" t="n">
        <v>56.57</v>
      </c>
      <c r="C26" s="186">
        <f>B26/B27-1</f>
        <v/>
      </c>
      <c r="D26" s="410">
        <f>_xlfn.STDEV.P(C26:C115)</f>
        <v/>
      </c>
      <c r="E26" s="410">
        <f>D26*SQRT(250)</f>
        <v/>
      </c>
      <c r="F26" s="411">
        <f>0.09%</f>
        <v/>
      </c>
      <c r="G26" s="186">
        <f>L26/L275-1</f>
        <v/>
      </c>
      <c r="H26" s="186">
        <f>G26-F26</f>
        <v/>
      </c>
      <c r="I26" s="186">
        <f>AVERAGE(H26:H528)</f>
        <v/>
      </c>
      <c r="J26" s="191">
        <f>H26/E26</f>
        <v/>
      </c>
      <c r="K26" s="186" t="n"/>
      <c r="L26" s="412">
        <f>L27*(1+C26)</f>
        <v/>
      </c>
    </row>
    <row r="27" ht="15.75" customHeight="1">
      <c r="A27" s="188" t="n">
        <v>44330</v>
      </c>
      <c r="B27" s="409" t="n">
        <v>55.279999</v>
      </c>
      <c r="C27" s="186">
        <f>B27/B28-1</f>
        <v/>
      </c>
      <c r="D27" s="410">
        <f>_xlfn.STDEV.P(C27:C116)</f>
        <v/>
      </c>
      <c r="E27" s="410">
        <f>D27*SQRT(250)</f>
        <v/>
      </c>
      <c r="F27" s="411">
        <f>0.09%</f>
        <v/>
      </c>
      <c r="G27" s="186">
        <f>L27/L276-1</f>
        <v/>
      </c>
      <c r="H27" s="186">
        <f>G27-F27</f>
        <v/>
      </c>
      <c r="I27" s="186">
        <f>AVERAGE(H27:H529)</f>
        <v/>
      </c>
      <c r="J27" s="191">
        <f>H27/E27</f>
        <v/>
      </c>
      <c r="K27" s="186" t="n"/>
      <c r="L27" s="412">
        <f>L28*(1+C27)</f>
        <v/>
      </c>
    </row>
    <row r="28" ht="15.75" customHeight="1">
      <c r="A28" s="188" t="n">
        <v>44329</v>
      </c>
      <c r="B28" s="409" t="n">
        <v>52.43</v>
      </c>
      <c r="C28" s="186">
        <f>B28/B29-1</f>
        <v/>
      </c>
      <c r="D28" s="410">
        <f>_xlfn.STDEV.P(C28:C117)</f>
        <v/>
      </c>
      <c r="E28" s="410">
        <f>D28*SQRT(250)</f>
        <v/>
      </c>
      <c r="F28" s="411">
        <f>0.09%</f>
        <v/>
      </c>
      <c r="G28" s="186">
        <f>L28/L277-1</f>
        <v/>
      </c>
      <c r="H28" s="186">
        <f>G28-F28</f>
        <v/>
      </c>
      <c r="I28" s="186">
        <f>AVERAGE(H28:H530)</f>
        <v/>
      </c>
      <c r="J28" s="191">
        <f>H28/E28</f>
        <v/>
      </c>
      <c r="K28" s="186" t="n"/>
      <c r="L28" s="412">
        <f>L29*(1+C28)</f>
        <v/>
      </c>
    </row>
    <row r="29" ht="15.75" customHeight="1">
      <c r="A29" s="188" t="n">
        <v>44328</v>
      </c>
      <c r="B29" s="409" t="n">
        <v>51.009998</v>
      </c>
      <c r="C29" s="186">
        <f>B29/B30-1</f>
        <v/>
      </c>
      <c r="D29" s="410">
        <f>_xlfn.STDEV.P(C29:C118)</f>
        <v/>
      </c>
      <c r="E29" s="410">
        <f>D29*SQRT(250)</f>
        <v/>
      </c>
      <c r="F29" s="411">
        <f>0.09%</f>
        <v/>
      </c>
      <c r="G29" s="186">
        <f>L29/L278-1</f>
        <v/>
      </c>
      <c r="H29" s="186">
        <f>G29-F29</f>
        <v/>
      </c>
      <c r="I29" s="186">
        <f>AVERAGE(H29:H531)</f>
        <v/>
      </c>
      <c r="J29" s="191">
        <f>H29/E29</f>
        <v/>
      </c>
      <c r="K29" s="186" t="n"/>
      <c r="L29" s="412">
        <f>L30*(1+C29)</f>
        <v/>
      </c>
    </row>
    <row r="30" ht="15.75" customHeight="1">
      <c r="A30" s="188" t="n">
        <v>44327</v>
      </c>
      <c r="B30" s="409" t="n">
        <v>52.700001</v>
      </c>
      <c r="C30" s="186">
        <f>B30/B31-1</f>
        <v/>
      </c>
      <c r="D30" s="410">
        <f>_xlfn.STDEV.P(C30:C119)</f>
        <v/>
      </c>
      <c r="E30" s="410">
        <f>D30*SQRT(250)</f>
        <v/>
      </c>
      <c r="F30" s="411">
        <f>0.09%</f>
        <v/>
      </c>
      <c r="G30" s="186">
        <f>L30/L279-1</f>
        <v/>
      </c>
      <c r="H30" s="186">
        <f>G30-F30</f>
        <v/>
      </c>
      <c r="I30" s="186">
        <f>AVERAGE(H30:H532)</f>
        <v/>
      </c>
      <c r="J30" s="191">
        <f>H30/E30</f>
        <v/>
      </c>
      <c r="K30" s="186" t="n"/>
      <c r="L30" s="412">
        <f>L31*(1+C30)</f>
        <v/>
      </c>
    </row>
    <row r="31" ht="15.75" customHeight="1">
      <c r="A31" s="188" t="n">
        <v>44326</v>
      </c>
      <c r="B31" s="409" t="n">
        <v>54.029999</v>
      </c>
      <c r="C31" s="186">
        <f>B31/B32-1</f>
        <v/>
      </c>
      <c r="D31" s="410">
        <f>_xlfn.STDEV.P(C31:C120)</f>
        <v/>
      </c>
      <c r="E31" s="410">
        <f>D31*SQRT(250)</f>
        <v/>
      </c>
      <c r="F31" s="411">
        <f>0.09%</f>
        <v/>
      </c>
      <c r="G31" s="186">
        <f>L31/L280-1</f>
        <v/>
      </c>
      <c r="H31" s="186">
        <f>G31-F31</f>
        <v/>
      </c>
      <c r="I31" s="186">
        <f>AVERAGE(H31:H533)</f>
        <v/>
      </c>
      <c r="J31" s="191">
        <f>H31/E31</f>
        <v/>
      </c>
      <c r="K31" s="186" t="n"/>
      <c r="L31" s="412">
        <f>L32*(1+C31)</f>
        <v/>
      </c>
    </row>
    <row r="32" ht="15.75" customHeight="1">
      <c r="A32" s="188" t="n">
        <v>44323</v>
      </c>
      <c r="B32" s="409" t="n">
        <v>54.73</v>
      </c>
      <c r="C32" s="186">
        <f>B32/B33-1</f>
        <v/>
      </c>
      <c r="D32" s="410">
        <f>_xlfn.STDEV.P(C32:C121)</f>
        <v/>
      </c>
      <c r="E32" s="410">
        <f>D32*SQRT(250)</f>
        <v/>
      </c>
      <c r="F32" s="411">
        <f>0.09%</f>
        <v/>
      </c>
      <c r="G32" s="186">
        <f>L32/L281-1</f>
        <v/>
      </c>
      <c r="H32" s="186">
        <f>G32-F32</f>
        <v/>
      </c>
      <c r="I32" s="186">
        <f>AVERAGE(H32:H534)</f>
        <v/>
      </c>
      <c r="J32" s="191">
        <f>H32/E32</f>
        <v/>
      </c>
      <c r="K32" s="186" t="n"/>
      <c r="L32" s="412">
        <f>L33*(1+C32)</f>
        <v/>
      </c>
    </row>
    <row r="33" ht="15.75" customHeight="1">
      <c r="A33" s="188" t="n">
        <v>44322</v>
      </c>
      <c r="B33" s="409" t="n">
        <v>53.049999</v>
      </c>
      <c r="C33" s="186">
        <f>B33/B34-1</f>
        <v/>
      </c>
      <c r="D33" s="410">
        <f>_xlfn.STDEV.P(C33:C122)</f>
        <v/>
      </c>
      <c r="E33" s="410">
        <f>D33*SQRT(250)</f>
        <v/>
      </c>
      <c r="F33" s="411">
        <f>0.09%</f>
        <v/>
      </c>
      <c r="G33" s="186">
        <f>L33/L282-1</f>
        <v/>
      </c>
      <c r="H33" s="186">
        <f>G33-F33</f>
        <v/>
      </c>
      <c r="I33" s="186">
        <f>AVERAGE(H33:H535)</f>
        <v/>
      </c>
      <c r="J33" s="191">
        <f>H33/E33</f>
        <v/>
      </c>
      <c r="K33" s="186" t="n"/>
      <c r="L33" s="412">
        <f>L34*(1+C33)</f>
        <v/>
      </c>
    </row>
    <row r="34" ht="15.75" customHeight="1">
      <c r="A34" s="188" t="n">
        <v>44321</v>
      </c>
      <c r="B34" s="409" t="n">
        <v>53.27</v>
      </c>
      <c r="C34" s="186">
        <f>B34/B35-1</f>
        <v/>
      </c>
      <c r="D34" s="410">
        <f>_xlfn.STDEV.P(C34:C123)</f>
        <v/>
      </c>
      <c r="E34" s="410">
        <f>D34*SQRT(250)</f>
        <v/>
      </c>
      <c r="F34" s="411">
        <f>0.09%</f>
        <v/>
      </c>
      <c r="G34" s="186">
        <f>L34/L283-1</f>
        <v/>
      </c>
      <c r="H34" s="186">
        <f>G34-F34</f>
        <v/>
      </c>
      <c r="I34" s="186">
        <f>AVERAGE(H34:H536)</f>
        <v/>
      </c>
      <c r="J34" s="191">
        <f>H34/E34</f>
        <v/>
      </c>
      <c r="K34" s="186" t="n"/>
      <c r="L34" s="412">
        <f>L35*(1+C34)</f>
        <v/>
      </c>
    </row>
    <row r="35" ht="15.75" customHeight="1">
      <c r="A35" s="188" t="n">
        <v>44320</v>
      </c>
      <c r="B35" s="409" t="n">
        <v>52.799999</v>
      </c>
      <c r="C35" s="186">
        <f>B35/B36-1</f>
        <v/>
      </c>
      <c r="D35" s="410">
        <f>_xlfn.STDEV.P(C35:C124)</f>
        <v/>
      </c>
      <c r="E35" s="410">
        <f>D35*SQRT(250)</f>
        <v/>
      </c>
      <c r="F35" s="411">
        <f>0.09%</f>
        <v/>
      </c>
      <c r="G35" s="186">
        <f>L35/L284-1</f>
        <v/>
      </c>
      <c r="H35" s="186">
        <f>G35-F35</f>
        <v/>
      </c>
      <c r="I35" s="186">
        <f>AVERAGE(H35:H537)</f>
        <v/>
      </c>
      <c r="J35" s="191">
        <f>H35/E35</f>
        <v/>
      </c>
      <c r="K35" s="186" t="n"/>
      <c r="L35" s="412">
        <f>L36*(1+C35)</f>
        <v/>
      </c>
    </row>
    <row r="36" ht="15.75" customHeight="1">
      <c r="A36" s="188" t="n">
        <v>44319</v>
      </c>
      <c r="B36" s="409" t="n">
        <v>54.459999</v>
      </c>
      <c r="C36" s="186">
        <f>B36/B37-1</f>
        <v/>
      </c>
      <c r="D36" s="410">
        <f>_xlfn.STDEV.P(C36:C125)</f>
        <v/>
      </c>
      <c r="E36" s="410">
        <f>D36*SQRT(250)</f>
        <v/>
      </c>
      <c r="F36" s="411">
        <f>0.09%</f>
        <v/>
      </c>
      <c r="G36" s="186">
        <f>L36/L285-1</f>
        <v/>
      </c>
      <c r="H36" s="186">
        <f>G36-F36</f>
        <v/>
      </c>
      <c r="I36" s="186">
        <f>AVERAGE(H36:H538)</f>
        <v/>
      </c>
      <c r="J36" s="191">
        <f>H36/E36</f>
        <v/>
      </c>
      <c r="K36" s="186" t="n"/>
      <c r="L36" s="412">
        <f>L37*(1+C36)</f>
        <v/>
      </c>
    </row>
    <row r="37" ht="15.75" customHeight="1">
      <c r="A37" s="188" t="n">
        <v>44316</v>
      </c>
      <c r="B37" s="409" t="n">
        <v>54.400002</v>
      </c>
      <c r="C37" s="186">
        <f>B37/B38-1</f>
        <v/>
      </c>
      <c r="D37" s="410">
        <f>_xlfn.STDEV.P(C37:C126)</f>
        <v/>
      </c>
      <c r="E37" s="410">
        <f>D37*SQRT(250)</f>
        <v/>
      </c>
      <c r="F37" s="411">
        <f>0.09%</f>
        <v/>
      </c>
      <c r="G37" s="186">
        <f>L37/L286-1</f>
        <v/>
      </c>
      <c r="H37" s="186">
        <f>G37-F37</f>
        <v/>
      </c>
      <c r="I37" s="186">
        <f>AVERAGE(H37:H539)</f>
        <v/>
      </c>
      <c r="J37" s="191">
        <f>H37/E37</f>
        <v/>
      </c>
      <c r="K37" s="186" t="n"/>
      <c r="L37" s="412">
        <f>L38*(1+C37)</f>
        <v/>
      </c>
    </row>
    <row r="38" ht="15.75" customHeight="1">
      <c r="A38" s="188" t="n">
        <v>44315</v>
      </c>
      <c r="B38" s="409" t="n">
        <v>53.689999</v>
      </c>
      <c r="C38" s="186">
        <f>B38/B39-1</f>
        <v/>
      </c>
      <c r="D38" s="410">
        <f>_xlfn.STDEV.P(C38:C127)</f>
        <v/>
      </c>
      <c r="E38" s="410">
        <f>D38*SQRT(250)</f>
        <v/>
      </c>
      <c r="F38" s="411">
        <f>0.09%</f>
        <v/>
      </c>
      <c r="G38" s="186">
        <f>L38/L287-1</f>
        <v/>
      </c>
      <c r="H38" s="186">
        <f>G38-F38</f>
        <v/>
      </c>
      <c r="I38" s="186">
        <f>AVERAGE(H38:H540)</f>
        <v/>
      </c>
      <c r="J38" s="191">
        <f>H38/E38</f>
        <v/>
      </c>
      <c r="K38" s="186" t="n"/>
      <c r="L38" s="412">
        <f>L39*(1+C38)</f>
        <v/>
      </c>
    </row>
    <row r="39" ht="15.75" customHeight="1">
      <c r="A39" s="188" t="n">
        <v>44314</v>
      </c>
      <c r="B39" s="409" t="n">
        <v>53.549999</v>
      </c>
      <c r="C39" s="186">
        <f>B39/B40-1</f>
        <v/>
      </c>
      <c r="D39" s="410">
        <f>_xlfn.STDEV.P(C39:C128)</f>
        <v/>
      </c>
      <c r="E39" s="410">
        <f>D39*SQRT(250)</f>
        <v/>
      </c>
      <c r="F39" s="411">
        <f>0.09%</f>
        <v/>
      </c>
      <c r="G39" s="186">
        <f>L39/L288-1</f>
        <v/>
      </c>
      <c r="H39" s="186">
        <f>G39-F39</f>
        <v/>
      </c>
      <c r="I39" s="186">
        <f>AVERAGE(H39:H541)</f>
        <v/>
      </c>
      <c r="J39" s="191">
        <f>H39/E39</f>
        <v/>
      </c>
      <c r="K39" s="186" t="n"/>
      <c r="L39" s="412">
        <f>L40*(1+C39)</f>
        <v/>
      </c>
    </row>
    <row r="40" ht="15.75" customHeight="1">
      <c r="A40" s="188" t="n">
        <v>44313</v>
      </c>
      <c r="B40" s="409" t="n">
        <v>53.48</v>
      </c>
      <c r="C40" s="186">
        <f>B40/B41-1</f>
        <v/>
      </c>
      <c r="D40" s="410">
        <f>_xlfn.STDEV.P(C40:C129)</f>
        <v/>
      </c>
      <c r="E40" s="410">
        <f>D40*SQRT(250)</f>
        <v/>
      </c>
      <c r="F40" s="411">
        <f>0.09%</f>
        <v/>
      </c>
      <c r="G40" s="186">
        <f>L40/L289-1</f>
        <v/>
      </c>
      <c r="H40" s="186">
        <f>G40-F40</f>
        <v/>
      </c>
      <c r="I40" s="186">
        <f>AVERAGE(H40:H542)</f>
        <v/>
      </c>
      <c r="J40" s="191">
        <f>H40/E40</f>
        <v/>
      </c>
      <c r="K40" s="186" t="n"/>
      <c r="L40" s="412">
        <f>L41*(1+C40)</f>
        <v/>
      </c>
    </row>
    <row r="41" ht="15.75" customHeight="1">
      <c r="A41" s="188" t="n">
        <v>44312</v>
      </c>
      <c r="B41" s="409" t="n">
        <v>53.779999</v>
      </c>
      <c r="C41" s="186">
        <f>B41/B42-1</f>
        <v/>
      </c>
      <c r="D41" s="410">
        <f>_xlfn.STDEV.P(C41:C130)</f>
        <v/>
      </c>
      <c r="E41" s="410">
        <f>D41*SQRT(250)</f>
        <v/>
      </c>
      <c r="F41" s="411">
        <f>0.09%</f>
        <v/>
      </c>
      <c r="G41" s="186">
        <f>L41/L290-1</f>
        <v/>
      </c>
      <c r="H41" s="186">
        <f>G41-F41</f>
        <v/>
      </c>
      <c r="I41" s="186">
        <f>AVERAGE(H41:H543)</f>
        <v/>
      </c>
      <c r="J41" s="191">
        <f>H41/E41</f>
        <v/>
      </c>
      <c r="K41" s="186" t="n"/>
      <c r="L41" s="412">
        <f>L42*(1+C41)</f>
        <v/>
      </c>
    </row>
    <row r="42" ht="15.75" customHeight="1">
      <c r="A42" s="188" t="n">
        <v>44309</v>
      </c>
      <c r="B42" s="409" t="n">
        <v>53.110001</v>
      </c>
      <c r="C42" s="186">
        <f>B42/B43-1</f>
        <v/>
      </c>
      <c r="D42" s="410">
        <f>_xlfn.STDEV.P(C42:C131)</f>
        <v/>
      </c>
      <c r="E42" s="410">
        <f>D42*SQRT(250)</f>
        <v/>
      </c>
      <c r="F42" s="411">
        <f>0.09%</f>
        <v/>
      </c>
      <c r="G42" s="186">
        <f>L42/L291-1</f>
        <v/>
      </c>
      <c r="H42" s="186">
        <f>G42-F42</f>
        <v/>
      </c>
      <c r="I42" s="186">
        <f>AVERAGE(H42:H544)</f>
        <v/>
      </c>
      <c r="J42" s="191">
        <f>H42/E42</f>
        <v/>
      </c>
      <c r="K42" s="186" t="n"/>
      <c r="L42" s="412">
        <f>L43*(1+C42)</f>
        <v/>
      </c>
    </row>
    <row r="43" ht="15.75" customHeight="1">
      <c r="A43" s="188" t="n">
        <v>44308</v>
      </c>
      <c r="B43" s="409" t="n">
        <v>51.029999</v>
      </c>
      <c r="C43" s="186">
        <f>B43/B44-1</f>
        <v/>
      </c>
      <c r="D43" s="410">
        <f>_xlfn.STDEV.P(C43:C132)</f>
        <v/>
      </c>
      <c r="E43" s="410">
        <f>D43*SQRT(250)</f>
        <v/>
      </c>
      <c r="F43" s="411">
        <f>0.09%</f>
        <v/>
      </c>
      <c r="G43" s="186">
        <f>L43/L292-1</f>
        <v/>
      </c>
      <c r="H43" s="186">
        <f>G43-F43</f>
        <v/>
      </c>
      <c r="I43" s="186">
        <f>AVERAGE(H43:H545)</f>
        <v/>
      </c>
      <c r="J43" s="191">
        <f>H43/E43</f>
        <v/>
      </c>
      <c r="K43" s="186" t="n"/>
      <c r="L43" s="412">
        <f>L44*(1+C43)</f>
        <v/>
      </c>
    </row>
    <row r="44" ht="15.75" customHeight="1">
      <c r="A44" s="188" t="n">
        <v>44307</v>
      </c>
      <c r="B44" s="409" t="n">
        <v>51.860001</v>
      </c>
      <c r="C44" s="186">
        <f>B44/B45-1</f>
        <v/>
      </c>
      <c r="D44" s="410">
        <f>_xlfn.STDEV.P(C44:C133)</f>
        <v/>
      </c>
      <c r="E44" s="410">
        <f>D44*SQRT(250)</f>
        <v/>
      </c>
      <c r="F44" s="411">
        <f>0.09%</f>
        <v/>
      </c>
      <c r="G44" s="186">
        <f>L44/L293-1</f>
        <v/>
      </c>
      <c r="H44" s="186">
        <f>G44-F44</f>
        <v/>
      </c>
      <c r="I44" s="186">
        <f>AVERAGE(H44:H546)</f>
        <v/>
      </c>
      <c r="J44" s="191">
        <f>H44/E44</f>
        <v/>
      </c>
      <c r="K44" s="186" t="n"/>
      <c r="L44" s="412">
        <f>L45*(1+C44)</f>
        <v/>
      </c>
    </row>
    <row r="45" ht="15.75" customHeight="1">
      <c r="A45" s="188" t="n">
        <v>44306</v>
      </c>
      <c r="B45" s="409" t="n">
        <v>50.299999</v>
      </c>
      <c r="C45" s="186">
        <f>B45/B46-1</f>
        <v/>
      </c>
      <c r="D45" s="410">
        <f>_xlfn.STDEV.P(C45:C134)</f>
        <v/>
      </c>
      <c r="E45" s="410">
        <f>D45*SQRT(250)</f>
        <v/>
      </c>
      <c r="F45" s="411">
        <f>0.09%</f>
        <v/>
      </c>
      <c r="G45" s="186">
        <f>L45/L294-1</f>
        <v/>
      </c>
      <c r="H45" s="186">
        <f>G45-F45</f>
        <v/>
      </c>
      <c r="I45" s="186">
        <f>AVERAGE(H45:H547)</f>
        <v/>
      </c>
      <c r="J45" s="191">
        <f>H45/E45</f>
        <v/>
      </c>
      <c r="K45" s="186" t="n"/>
      <c r="L45" s="412">
        <f>L46*(1+C45)</f>
        <v/>
      </c>
    </row>
    <row r="46" ht="15.75" customHeight="1">
      <c r="A46" s="188" t="n">
        <v>44305</v>
      </c>
      <c r="B46" s="409" t="n">
        <v>54.990002</v>
      </c>
      <c r="C46" s="186">
        <f>B46/B47-1</f>
        <v/>
      </c>
      <c r="D46" s="410">
        <f>_xlfn.STDEV.P(C46:C135)</f>
        <v/>
      </c>
      <c r="E46" s="410">
        <f>D46*SQRT(250)</f>
        <v/>
      </c>
      <c r="F46" s="411">
        <f>0.09%</f>
        <v/>
      </c>
      <c r="G46" s="186">
        <f>L46/L295-1</f>
        <v/>
      </c>
      <c r="H46" s="186">
        <f>G46-F46</f>
        <v/>
      </c>
      <c r="I46" s="186">
        <f>AVERAGE(H46:H548)</f>
        <v/>
      </c>
      <c r="J46" s="191">
        <f>H46/E46</f>
        <v/>
      </c>
      <c r="K46" s="186" t="n"/>
      <c r="L46" s="412">
        <f>L47*(1+C46)</f>
        <v/>
      </c>
    </row>
    <row r="47" ht="15.75" customHeight="1">
      <c r="A47" s="188" t="n">
        <v>44302</v>
      </c>
      <c r="B47" s="409" t="n">
        <v>55.869999</v>
      </c>
      <c r="C47" s="186">
        <f>B47/B48-1</f>
        <v/>
      </c>
      <c r="D47" s="410">
        <f>_xlfn.STDEV.P(C47:C136)</f>
        <v/>
      </c>
      <c r="E47" s="410">
        <f>D47*SQRT(250)</f>
        <v/>
      </c>
      <c r="F47" s="411">
        <f>0.09%</f>
        <v/>
      </c>
      <c r="G47" s="186">
        <f>L47/L296-1</f>
        <v/>
      </c>
      <c r="H47" s="186">
        <f>G47-F47</f>
        <v/>
      </c>
      <c r="I47" s="186">
        <f>AVERAGE(H47:H549)</f>
        <v/>
      </c>
      <c r="J47" s="191">
        <f>H47/E47</f>
        <v/>
      </c>
      <c r="K47" s="186" t="n"/>
      <c r="L47" s="412">
        <f>L48*(1+C47)</f>
        <v/>
      </c>
    </row>
    <row r="48" ht="15.75" customHeight="1">
      <c r="A48" s="188" t="n">
        <v>44301</v>
      </c>
      <c r="B48" s="409" t="n">
        <v>56.119999</v>
      </c>
      <c r="C48" s="186">
        <f>B48/B49-1</f>
        <v/>
      </c>
      <c r="D48" s="410">
        <f>_xlfn.STDEV.P(C48:C137)</f>
        <v/>
      </c>
      <c r="E48" s="410">
        <f>D48*SQRT(250)</f>
        <v/>
      </c>
      <c r="F48" s="411">
        <f>0.09%</f>
        <v/>
      </c>
      <c r="G48" s="186">
        <f>L48/L297-1</f>
        <v/>
      </c>
      <c r="H48" s="186">
        <f>G48-F48</f>
        <v/>
      </c>
      <c r="I48" s="186">
        <f>AVERAGE(H48:H550)</f>
        <v/>
      </c>
      <c r="J48" s="191">
        <f>H48/E48</f>
        <v/>
      </c>
      <c r="K48" s="186" t="n"/>
      <c r="L48" s="412">
        <f>L49*(1+C48)</f>
        <v/>
      </c>
    </row>
    <row r="49" ht="15.75" customHeight="1">
      <c r="A49" s="188" t="n">
        <v>44300</v>
      </c>
      <c r="B49" s="409" t="n">
        <v>56.919998</v>
      </c>
      <c r="C49" s="186">
        <f>B49/B50-1</f>
        <v/>
      </c>
      <c r="D49" s="410">
        <f>_xlfn.STDEV.P(C49:C138)</f>
        <v/>
      </c>
      <c r="E49" s="410">
        <f>D49*SQRT(250)</f>
        <v/>
      </c>
      <c r="F49" s="411">
        <f>0.09%</f>
        <v/>
      </c>
      <c r="G49" s="186">
        <f>L49/L298-1</f>
        <v/>
      </c>
      <c r="H49" s="186">
        <f>G49-F49</f>
        <v/>
      </c>
      <c r="I49" s="186">
        <f>AVERAGE(H49:H551)</f>
        <v/>
      </c>
      <c r="J49" s="191">
        <f>H49/E49</f>
        <v/>
      </c>
      <c r="K49" s="186" t="n"/>
      <c r="L49" s="412">
        <f>L50*(1+C49)</f>
        <v/>
      </c>
    </row>
    <row r="50" ht="15.75" customHeight="1">
      <c r="A50" s="188" t="n">
        <v>44299</v>
      </c>
      <c r="B50" s="409" t="n">
        <v>56.66</v>
      </c>
      <c r="C50" s="186">
        <f>B50/B51-1</f>
        <v/>
      </c>
      <c r="D50" s="410">
        <f>_xlfn.STDEV.P(C50:C139)</f>
        <v/>
      </c>
      <c r="E50" s="410">
        <f>D50*SQRT(250)</f>
        <v/>
      </c>
      <c r="F50" s="411">
        <f>0.09%</f>
        <v/>
      </c>
      <c r="G50" s="186">
        <f>L50/L299-1</f>
        <v/>
      </c>
      <c r="H50" s="186">
        <f>G50-F50</f>
        <v/>
      </c>
      <c r="I50" s="186">
        <f>AVERAGE(H50:H552)</f>
        <v/>
      </c>
      <c r="J50" s="191">
        <f>H50/E50</f>
        <v/>
      </c>
      <c r="K50" s="186" t="n"/>
      <c r="L50" s="412">
        <f>L51*(1+C50)</f>
        <v/>
      </c>
    </row>
    <row r="51" ht="15.75" customHeight="1">
      <c r="A51" s="188" t="n">
        <v>44298</v>
      </c>
      <c r="B51" s="409" t="n">
        <v>56.16</v>
      </c>
      <c r="C51" s="186">
        <f>B51/B52-1</f>
        <v/>
      </c>
      <c r="D51" s="410">
        <f>_xlfn.STDEV.P(C51:C140)</f>
        <v/>
      </c>
      <c r="E51" s="410">
        <f>D51*SQRT(250)</f>
        <v/>
      </c>
      <c r="F51" s="411">
        <f>0.09%</f>
        <v/>
      </c>
      <c r="G51" s="186">
        <f>L51/L300-1</f>
        <v/>
      </c>
      <c r="H51" s="186">
        <f>G51-F51</f>
        <v/>
      </c>
      <c r="I51" s="186">
        <f>AVERAGE(H51:H553)</f>
        <v/>
      </c>
      <c r="J51" s="191">
        <f>H51/E51</f>
        <v/>
      </c>
      <c r="K51" s="186" t="n"/>
      <c r="L51" s="412">
        <f>L52*(1+C51)</f>
        <v/>
      </c>
    </row>
    <row r="52" ht="15.75" customHeight="1">
      <c r="A52" s="188" t="n">
        <v>44295</v>
      </c>
      <c r="B52" s="409" t="n">
        <v>58.43</v>
      </c>
      <c r="C52" s="186">
        <f>B52/B53-1</f>
        <v/>
      </c>
      <c r="D52" s="410">
        <f>_xlfn.STDEV.P(C52:C141)</f>
        <v/>
      </c>
      <c r="E52" s="410">
        <f>D52*SQRT(250)</f>
        <v/>
      </c>
      <c r="F52" s="411">
        <f>0.09%</f>
        <v/>
      </c>
      <c r="G52" s="186">
        <f>L52/L301-1</f>
        <v/>
      </c>
      <c r="H52" s="186">
        <f>G52-F52</f>
        <v/>
      </c>
      <c r="I52" s="186">
        <f>AVERAGE(H52:H554)</f>
        <v/>
      </c>
      <c r="J52" s="191">
        <f>H52/E52</f>
        <v/>
      </c>
      <c r="K52" s="186" t="n"/>
      <c r="L52" s="412">
        <f>L53*(1+C52)</f>
        <v/>
      </c>
    </row>
    <row r="53" ht="15.75" customHeight="1">
      <c r="A53" s="188" t="n">
        <v>44294</v>
      </c>
      <c r="B53" s="409" t="n">
        <v>59.43</v>
      </c>
      <c r="C53" s="186">
        <f>B53/B54-1</f>
        <v/>
      </c>
      <c r="D53" s="410">
        <f>_xlfn.STDEV.P(C53:C142)</f>
        <v/>
      </c>
      <c r="E53" s="410">
        <f>D53*SQRT(250)</f>
        <v/>
      </c>
      <c r="F53" s="411">
        <f>0.09%</f>
        <v/>
      </c>
      <c r="G53" s="186">
        <f>L53/L302-1</f>
        <v/>
      </c>
      <c r="H53" s="186">
        <f>G53-F53</f>
        <v/>
      </c>
      <c r="I53" s="186">
        <f>AVERAGE(H53:H555)</f>
        <v/>
      </c>
      <c r="J53" s="191">
        <f>H53/E53</f>
        <v/>
      </c>
      <c r="K53" s="186" t="n"/>
      <c r="L53" s="412">
        <f>L54*(1+C53)</f>
        <v/>
      </c>
    </row>
    <row r="54" ht="15.75" customHeight="1">
      <c r="A54" s="188" t="n">
        <v>44293</v>
      </c>
      <c r="B54" s="409" t="n">
        <v>59.57</v>
      </c>
      <c r="C54" s="186">
        <f>B54/B55-1</f>
        <v/>
      </c>
      <c r="D54" s="410">
        <f>_xlfn.STDEV.P(C54:C143)</f>
        <v/>
      </c>
      <c r="E54" s="410">
        <f>D54*SQRT(250)</f>
        <v/>
      </c>
      <c r="F54" s="411">
        <f>0.09%</f>
        <v/>
      </c>
      <c r="G54" s="186">
        <f>L54/L303-1</f>
        <v/>
      </c>
      <c r="H54" s="186">
        <f>G54-F54</f>
        <v/>
      </c>
      <c r="I54" s="186">
        <f>AVERAGE(H54:H556)</f>
        <v/>
      </c>
      <c r="J54" s="191">
        <f>H54/E54</f>
        <v/>
      </c>
      <c r="K54" s="186" t="n"/>
      <c r="L54" s="412">
        <f>L55*(1+C54)</f>
        <v/>
      </c>
    </row>
    <row r="55" ht="15.75" customHeight="1">
      <c r="A55" s="188" t="n">
        <v>44292</v>
      </c>
      <c r="B55" s="409" t="n">
        <v>59.48</v>
      </c>
      <c r="C55" s="186">
        <f>B55/B56-1</f>
        <v/>
      </c>
      <c r="D55" s="410">
        <f>_xlfn.STDEV.P(C55:C144)</f>
        <v/>
      </c>
      <c r="E55" s="410">
        <f>D55*SQRT(250)</f>
        <v/>
      </c>
      <c r="F55" s="411">
        <f>0.09%</f>
        <v/>
      </c>
      <c r="G55" s="186">
        <f>L55/L304-1</f>
        <v/>
      </c>
      <c r="H55" s="186">
        <f>G55-F55</f>
        <v/>
      </c>
      <c r="I55" s="186">
        <f>AVERAGE(H55:H557)</f>
        <v/>
      </c>
      <c r="J55" s="191">
        <f>H55/E55</f>
        <v/>
      </c>
      <c r="K55" s="186" t="n"/>
      <c r="L55" s="412">
        <f>L56*(1+C55)</f>
        <v/>
      </c>
    </row>
    <row r="56" ht="15.75" customHeight="1">
      <c r="A56" s="188" t="n">
        <v>44291</v>
      </c>
      <c r="B56" s="409" t="n">
        <v>59.290001</v>
      </c>
      <c r="C56" s="186">
        <f>B56/B57-1</f>
        <v/>
      </c>
      <c r="D56" s="410">
        <f>_xlfn.STDEV.P(C56:C145)</f>
        <v/>
      </c>
      <c r="E56" s="410">
        <f>D56*SQRT(250)</f>
        <v/>
      </c>
      <c r="F56" s="411">
        <f>0.09%</f>
        <v/>
      </c>
      <c r="G56" s="186">
        <f>L56/L305-1</f>
        <v/>
      </c>
      <c r="H56" s="186">
        <f>G56-F56</f>
        <v/>
      </c>
      <c r="I56" s="186">
        <f>AVERAGE(H56:H558)</f>
        <v/>
      </c>
      <c r="J56" s="191">
        <f>H56/E56</f>
        <v/>
      </c>
      <c r="K56" s="186" t="n"/>
      <c r="L56" s="412">
        <f>L57*(1+C56)</f>
        <v/>
      </c>
    </row>
    <row r="57" ht="15.75" customHeight="1">
      <c r="A57" s="188" t="n">
        <v>44287</v>
      </c>
      <c r="B57" s="409" t="n">
        <v>57.82</v>
      </c>
      <c r="C57" s="186">
        <f>B57/B58-1</f>
        <v/>
      </c>
      <c r="D57" s="410">
        <f>_xlfn.STDEV.P(C57:C146)</f>
        <v/>
      </c>
      <c r="E57" s="410">
        <f>D57*SQRT(250)</f>
        <v/>
      </c>
      <c r="F57" s="411">
        <f>0.09%</f>
        <v/>
      </c>
      <c r="G57" s="186">
        <f>L57/L306-1</f>
        <v/>
      </c>
      <c r="H57" s="186">
        <f>G57-F57</f>
        <v/>
      </c>
      <c r="I57" s="186">
        <f>AVERAGE(H57:H559)</f>
        <v/>
      </c>
      <c r="J57" s="191">
        <f>H57/E57</f>
        <v/>
      </c>
      <c r="K57" s="186" t="n"/>
      <c r="L57" s="412">
        <f>L58*(1+C57)</f>
        <v/>
      </c>
    </row>
    <row r="58" ht="15.75" customHeight="1">
      <c r="A58" s="188" t="n">
        <v>44286</v>
      </c>
      <c r="B58" s="409" t="n">
        <v>57.540001</v>
      </c>
      <c r="C58" s="186">
        <f>B58/B59-1</f>
        <v/>
      </c>
      <c r="D58" s="410">
        <f>_xlfn.STDEV.P(C58:C147)</f>
        <v/>
      </c>
      <c r="E58" s="410">
        <f>D58*SQRT(250)</f>
        <v/>
      </c>
      <c r="F58" s="411">
        <f>0.09%</f>
        <v/>
      </c>
      <c r="G58" s="186">
        <f>L58/L307-1</f>
        <v/>
      </c>
      <c r="H58" s="186">
        <f>G58-F58</f>
        <v/>
      </c>
      <c r="I58" s="186">
        <f>AVERAGE(H58:H560)</f>
        <v/>
      </c>
      <c r="J58" s="191">
        <f>H58/E58</f>
        <v/>
      </c>
      <c r="K58" s="186" t="n"/>
      <c r="L58" s="412">
        <f>L59*(1+C58)</f>
        <v/>
      </c>
    </row>
    <row r="59" ht="15.75" customHeight="1">
      <c r="A59" s="188" t="n">
        <v>44285</v>
      </c>
      <c r="B59" s="409" t="n">
        <v>58.209999</v>
      </c>
      <c r="C59" s="186">
        <f>B59/B60-1</f>
        <v/>
      </c>
      <c r="D59" s="410">
        <f>_xlfn.STDEV.P(C59:C148)</f>
        <v/>
      </c>
      <c r="E59" s="410">
        <f>D59*SQRT(250)</f>
        <v/>
      </c>
      <c r="F59" s="411">
        <f>0.09%</f>
        <v/>
      </c>
      <c r="G59" s="186">
        <f>L59/L308-1</f>
        <v/>
      </c>
      <c r="H59" s="186">
        <f>G59-F59</f>
        <v/>
      </c>
      <c r="I59" s="186">
        <f>AVERAGE(H59:H561)</f>
        <v/>
      </c>
      <c r="J59" s="191">
        <f>H59/E59</f>
        <v/>
      </c>
      <c r="K59" s="186" t="n"/>
      <c r="L59" s="412">
        <f>L60*(1+C59)</f>
        <v/>
      </c>
    </row>
    <row r="60" ht="15.75" customHeight="1">
      <c r="A60" s="188" t="n">
        <v>44284</v>
      </c>
      <c r="B60" s="409" t="n">
        <v>56.200001</v>
      </c>
      <c r="C60" s="186">
        <f>B60/B61-1</f>
        <v/>
      </c>
      <c r="D60" s="410">
        <f>_xlfn.STDEV.P(C60:C149)</f>
        <v/>
      </c>
      <c r="E60" s="410">
        <f>D60*SQRT(250)</f>
        <v/>
      </c>
      <c r="F60" s="411">
        <f>0.09%</f>
        <v/>
      </c>
      <c r="G60" s="186">
        <f>L60/L309-1</f>
        <v/>
      </c>
      <c r="H60" s="186">
        <f>G60-F60</f>
        <v/>
      </c>
      <c r="I60" s="186">
        <f>AVERAGE(H60:H562)</f>
        <v/>
      </c>
      <c r="J60" s="191">
        <f>H60/E60</f>
        <v/>
      </c>
      <c r="K60" s="186" t="n"/>
      <c r="L60" s="412">
        <f>L61*(1+C60)</f>
        <v/>
      </c>
    </row>
    <row r="61" ht="15.75" customHeight="1">
      <c r="A61" s="188" t="n">
        <v>44281</v>
      </c>
      <c r="B61" s="409" t="n">
        <v>56.830002</v>
      </c>
      <c r="C61" s="186">
        <f>B61/B62-1</f>
        <v/>
      </c>
      <c r="D61" s="410">
        <f>_xlfn.STDEV.P(C61:C150)</f>
        <v/>
      </c>
      <c r="E61" s="410">
        <f>D61*SQRT(250)</f>
        <v/>
      </c>
      <c r="F61" s="411">
        <f>0.09%</f>
        <v/>
      </c>
      <c r="G61" s="186">
        <f>L61/L310-1</f>
        <v/>
      </c>
      <c r="H61" s="186">
        <f>G61-F61</f>
        <v/>
      </c>
      <c r="I61" s="186">
        <f>AVERAGE(H61:H563)</f>
        <v/>
      </c>
      <c r="J61" s="191">
        <f>H61/E61</f>
        <v/>
      </c>
      <c r="K61" s="186" t="n"/>
      <c r="L61" s="412">
        <f>L62*(1+C61)</f>
        <v/>
      </c>
    </row>
    <row r="62" ht="15.75" customHeight="1">
      <c r="A62" s="188" t="n">
        <v>44280</v>
      </c>
      <c r="B62" s="409" t="n">
        <v>56.049999</v>
      </c>
      <c r="C62" s="186">
        <f>B62/B63-1</f>
        <v/>
      </c>
      <c r="D62" s="410">
        <f>_xlfn.STDEV.P(C62:C151)</f>
        <v/>
      </c>
      <c r="E62" s="410">
        <f>D62*SQRT(250)</f>
        <v/>
      </c>
      <c r="F62" s="411">
        <f>0.09%</f>
        <v/>
      </c>
      <c r="G62" s="186">
        <f>L62/L311-1</f>
        <v/>
      </c>
      <c r="H62" s="186">
        <f>G62-F62</f>
        <v/>
      </c>
      <c r="I62" s="186">
        <f>AVERAGE(H62:H564)</f>
        <v/>
      </c>
      <c r="J62" s="191">
        <f>H62/E62</f>
        <v/>
      </c>
      <c r="K62" s="186" t="n"/>
      <c r="L62" s="412">
        <f>L63*(1+C62)</f>
        <v/>
      </c>
    </row>
    <row r="63" ht="15.75" customHeight="1">
      <c r="A63" s="188" t="n">
        <v>44279</v>
      </c>
      <c r="B63" s="409" t="n">
        <v>53.830002</v>
      </c>
      <c r="C63" s="186">
        <f>B63/B64-1</f>
        <v/>
      </c>
      <c r="D63" s="410">
        <f>_xlfn.STDEV.P(C63:C152)</f>
        <v/>
      </c>
      <c r="E63" s="410">
        <f>D63*SQRT(250)</f>
        <v/>
      </c>
      <c r="F63" s="411">
        <f>0.09%</f>
        <v/>
      </c>
      <c r="G63" s="186">
        <f>L63/L312-1</f>
        <v/>
      </c>
      <c r="H63" s="186">
        <f>G63-F63</f>
        <v/>
      </c>
      <c r="I63" s="186">
        <f>AVERAGE(H63:H565)</f>
        <v/>
      </c>
      <c r="J63" s="191">
        <f>H63/E63</f>
        <v/>
      </c>
      <c r="K63" s="186" t="n"/>
      <c r="L63" s="412">
        <f>L64*(1+C63)</f>
        <v/>
      </c>
    </row>
    <row r="64" ht="15.75" customHeight="1">
      <c r="A64" s="188" t="n">
        <v>44278</v>
      </c>
      <c r="B64" s="409" t="n">
        <v>54.360001</v>
      </c>
      <c r="C64" s="186">
        <f>B64/B65-1</f>
        <v/>
      </c>
      <c r="D64" s="410">
        <f>_xlfn.STDEV.P(C64:C153)</f>
        <v/>
      </c>
      <c r="E64" s="410">
        <f>D64*SQRT(250)</f>
        <v/>
      </c>
      <c r="F64" s="411">
        <f>0.09%</f>
        <v/>
      </c>
      <c r="G64" s="186">
        <f>L64/L313-1</f>
        <v/>
      </c>
      <c r="H64" s="186">
        <f>G64-F64</f>
        <v/>
      </c>
      <c r="I64" s="186">
        <f>AVERAGE(H64:H566)</f>
        <v/>
      </c>
      <c r="J64" s="191">
        <f>H64/E64</f>
        <v/>
      </c>
      <c r="K64" s="186" t="n"/>
      <c r="L64" s="412">
        <f>L65*(1+C64)</f>
        <v/>
      </c>
    </row>
    <row r="65" ht="15.75" customHeight="1">
      <c r="A65" s="188" t="n">
        <v>44277</v>
      </c>
      <c r="B65" s="409" t="n">
        <v>58.330002</v>
      </c>
      <c r="C65" s="186">
        <f>B65/B66-1</f>
        <v/>
      </c>
      <c r="D65" s="410">
        <f>_xlfn.STDEV.P(C65:C154)</f>
        <v/>
      </c>
      <c r="E65" s="410">
        <f>D65*SQRT(250)</f>
        <v/>
      </c>
      <c r="F65" s="411">
        <f>0.09%</f>
        <v/>
      </c>
      <c r="G65" s="186">
        <f>L65/L314-1</f>
        <v/>
      </c>
      <c r="H65" s="186">
        <f>G65-F65</f>
        <v/>
      </c>
      <c r="I65" s="186">
        <f>AVERAGE(H65:H567)</f>
        <v/>
      </c>
      <c r="J65" s="191">
        <f>H65/E65</f>
        <v/>
      </c>
      <c r="K65" s="186" t="n"/>
      <c r="L65" s="412">
        <f>L66*(1+C65)</f>
        <v/>
      </c>
    </row>
    <row r="66" ht="15.75" customHeight="1">
      <c r="A66" s="188" t="n">
        <v>44274</v>
      </c>
      <c r="B66" s="409" t="n">
        <v>60.77</v>
      </c>
      <c r="C66" s="186">
        <f>B66/B67-1</f>
        <v/>
      </c>
      <c r="D66" s="410">
        <f>_xlfn.STDEV.P(C66:C155)</f>
        <v/>
      </c>
      <c r="E66" s="410">
        <f>D66*SQRT(250)</f>
        <v/>
      </c>
      <c r="F66" s="411">
        <f>0.09%</f>
        <v/>
      </c>
      <c r="G66" s="186">
        <f>L66/L315-1</f>
        <v/>
      </c>
      <c r="H66" s="186">
        <f>G66-F66</f>
        <v/>
      </c>
      <c r="I66" s="186">
        <f>AVERAGE(H66:H568)</f>
        <v/>
      </c>
      <c r="J66" s="191">
        <f>H66/E66</f>
        <v/>
      </c>
      <c r="K66" s="186" t="n"/>
      <c r="L66" s="412">
        <f>L67*(1+C66)</f>
        <v/>
      </c>
    </row>
    <row r="67" ht="15.75" customHeight="1">
      <c r="A67" s="188" t="n">
        <v>44273</v>
      </c>
      <c r="B67" s="409" t="n">
        <v>60.82</v>
      </c>
      <c r="C67" s="186">
        <f>B67/B68-1</f>
        <v/>
      </c>
      <c r="D67" s="410">
        <f>_xlfn.STDEV.P(C67:C156)</f>
        <v/>
      </c>
      <c r="E67" s="410">
        <f>D67*SQRT(250)</f>
        <v/>
      </c>
      <c r="F67" s="411">
        <f>0.09%</f>
        <v/>
      </c>
      <c r="G67" s="186">
        <f>L67/L316-1</f>
        <v/>
      </c>
      <c r="H67" s="186">
        <f>G67-F67</f>
        <v/>
      </c>
      <c r="I67" s="186">
        <f>AVERAGE(H67:H569)</f>
        <v/>
      </c>
      <c r="J67" s="191">
        <f>H67/E67</f>
        <v/>
      </c>
      <c r="K67" s="186" t="n"/>
      <c r="L67" s="412">
        <f>L68*(1+C67)</f>
        <v/>
      </c>
    </row>
    <row r="68" ht="15.75" customHeight="1">
      <c r="A68" s="188" t="n">
        <v>44272</v>
      </c>
      <c r="B68" s="409" t="n">
        <v>62.450001</v>
      </c>
      <c r="C68" s="186">
        <f>B68/B69-1</f>
        <v/>
      </c>
      <c r="D68" s="410">
        <f>_xlfn.STDEV.P(C68:C157)</f>
        <v/>
      </c>
      <c r="E68" s="410">
        <f>D68*SQRT(250)</f>
        <v/>
      </c>
      <c r="F68" s="411">
        <f>0.09%</f>
        <v/>
      </c>
      <c r="G68" s="186">
        <f>L68/L317-1</f>
        <v/>
      </c>
      <c r="H68" s="186">
        <f>G68-F68</f>
        <v/>
      </c>
      <c r="I68" s="186">
        <f>AVERAGE(H68:H570)</f>
        <v/>
      </c>
      <c r="J68" s="191">
        <f>H68/E68</f>
        <v/>
      </c>
      <c r="K68" s="186" t="n"/>
      <c r="L68" s="412">
        <f>L69*(1+C68)</f>
        <v/>
      </c>
    </row>
    <row r="69" ht="15.75" customHeight="1">
      <c r="A69" s="188" t="n">
        <v>44271</v>
      </c>
      <c r="B69" s="409" t="n">
        <v>59.810001</v>
      </c>
      <c r="C69" s="186">
        <f>B69/B70-1</f>
        <v/>
      </c>
      <c r="D69" s="410">
        <f>_xlfn.STDEV.P(C69:C158)</f>
        <v/>
      </c>
      <c r="E69" s="410">
        <f>D69*SQRT(250)</f>
        <v/>
      </c>
      <c r="F69" s="411">
        <f>0.09%</f>
        <v/>
      </c>
      <c r="G69" s="186">
        <f>L69/L318-1</f>
        <v/>
      </c>
      <c r="H69" s="186">
        <f>G69-F69</f>
        <v/>
      </c>
      <c r="I69" s="186">
        <f>AVERAGE(H69:H571)</f>
        <v/>
      </c>
      <c r="J69" s="191">
        <f>H69/E69</f>
        <v/>
      </c>
      <c r="K69" s="186" t="n"/>
      <c r="L69" s="412">
        <f>L70*(1+C69)</f>
        <v/>
      </c>
    </row>
    <row r="70" ht="15.75" customHeight="1">
      <c r="A70" s="188" t="n">
        <v>44270</v>
      </c>
      <c r="B70" s="409" t="n">
        <v>60.939999</v>
      </c>
      <c r="C70" s="186">
        <f>B70/B71-1</f>
        <v/>
      </c>
      <c r="D70" s="410">
        <f>_xlfn.STDEV.P(C70:C159)</f>
        <v/>
      </c>
      <c r="E70" s="410">
        <f>D70*SQRT(250)</f>
        <v/>
      </c>
      <c r="F70" s="411">
        <f>0.09%</f>
        <v/>
      </c>
      <c r="G70" s="186">
        <f>L70/L319-1</f>
        <v/>
      </c>
      <c r="H70" s="186">
        <f>G70-F70</f>
        <v/>
      </c>
      <c r="I70" s="186">
        <f>AVERAGE(H70:H572)</f>
        <v/>
      </c>
      <c r="J70" s="191">
        <f>H70/E70</f>
        <v/>
      </c>
      <c r="K70" s="186" t="n"/>
      <c r="L70" s="412">
        <f>L71*(1+C70)</f>
        <v/>
      </c>
    </row>
    <row r="71" ht="15.75" customHeight="1">
      <c r="A71" s="188" t="n">
        <v>44267</v>
      </c>
      <c r="B71" s="409" t="n">
        <v>56.290001</v>
      </c>
      <c r="C71" s="186">
        <f>B71/B72-1</f>
        <v/>
      </c>
      <c r="D71" s="410">
        <f>_xlfn.STDEV.P(C71:C160)</f>
        <v/>
      </c>
      <c r="E71" s="410">
        <f>D71*SQRT(250)</f>
        <v/>
      </c>
      <c r="F71" s="411">
        <f>0.09%</f>
        <v/>
      </c>
      <c r="G71" s="186">
        <f>L71/L320-1</f>
        <v/>
      </c>
      <c r="H71" s="186">
        <f>G71-F71</f>
        <v/>
      </c>
      <c r="I71" s="186">
        <f>AVERAGE(H71:H573)</f>
        <v/>
      </c>
      <c r="J71" s="191">
        <f>H71/E71</f>
        <v/>
      </c>
      <c r="K71" s="186" t="n"/>
      <c r="L71" s="412">
        <f>L72*(1+C71)</f>
        <v/>
      </c>
    </row>
    <row r="72" ht="15.75" customHeight="1">
      <c r="A72" s="188" t="n">
        <v>44266</v>
      </c>
      <c r="B72" s="409" t="n">
        <v>54.060001</v>
      </c>
      <c r="C72" s="186">
        <f>B72/B73-1</f>
        <v/>
      </c>
      <c r="D72" s="410">
        <f>_xlfn.STDEV.P(C72:C161)</f>
        <v/>
      </c>
      <c r="E72" s="410">
        <f>D72*SQRT(250)</f>
        <v/>
      </c>
      <c r="F72" s="411">
        <f>0.09%</f>
        <v/>
      </c>
      <c r="G72" s="186">
        <f>L72/L321-1</f>
        <v/>
      </c>
      <c r="H72" s="186">
        <f>G72-F72</f>
        <v/>
      </c>
      <c r="I72" s="186">
        <f>AVERAGE(H72:H574)</f>
        <v/>
      </c>
      <c r="J72" s="191">
        <f>H72/E72</f>
        <v/>
      </c>
      <c r="K72" s="186" t="n"/>
      <c r="L72" s="412">
        <f>L73*(1+C72)</f>
        <v/>
      </c>
    </row>
    <row r="73" ht="15.75" customHeight="1">
      <c r="A73" s="188" t="n">
        <v>44265</v>
      </c>
      <c r="B73" s="409" t="n">
        <v>53.919998</v>
      </c>
      <c r="C73" s="186">
        <f>B73/B74-1</f>
        <v/>
      </c>
      <c r="D73" s="410">
        <f>_xlfn.STDEV.P(C73:C162)</f>
        <v/>
      </c>
      <c r="E73" s="410">
        <f>D73*SQRT(250)</f>
        <v/>
      </c>
      <c r="F73" s="411">
        <f>0.09%</f>
        <v/>
      </c>
      <c r="G73" s="186">
        <f>L73/L322-1</f>
        <v/>
      </c>
      <c r="H73" s="186">
        <f>G73-F73</f>
        <v/>
      </c>
      <c r="I73" s="186">
        <f>AVERAGE(H73:H575)</f>
        <v/>
      </c>
      <c r="J73" s="191">
        <f>H73/E73</f>
        <v/>
      </c>
      <c r="K73" s="186" t="n"/>
      <c r="L73" s="412">
        <f>L74*(1+C73)</f>
        <v/>
      </c>
    </row>
    <row r="74" ht="15.75" customHeight="1">
      <c r="A74" s="188" t="n">
        <v>44264</v>
      </c>
      <c r="B74" s="409" t="n">
        <v>53.43</v>
      </c>
      <c r="C74" s="186">
        <f>B74/B75-1</f>
        <v/>
      </c>
      <c r="D74" s="410">
        <f>_xlfn.STDEV.P(C74:C163)</f>
        <v/>
      </c>
      <c r="E74" s="410">
        <f>D74*SQRT(250)</f>
        <v/>
      </c>
      <c r="F74" s="411">
        <f>0.09%</f>
        <v/>
      </c>
      <c r="G74" s="186">
        <f>L74/L323-1</f>
        <v/>
      </c>
      <c r="H74" s="186">
        <f>G74-F74</f>
        <v/>
      </c>
      <c r="I74" s="186">
        <f>AVERAGE(H74:H576)</f>
        <v/>
      </c>
      <c r="J74" s="191">
        <f>H74/E74</f>
        <v/>
      </c>
      <c r="K74" s="186" t="n"/>
      <c r="L74" s="412">
        <f>L75*(1+C74)</f>
        <v/>
      </c>
    </row>
    <row r="75" ht="15.75" customHeight="1">
      <c r="A75" s="188" t="n">
        <v>44263</v>
      </c>
      <c r="B75" s="409" t="n">
        <v>54.060001</v>
      </c>
      <c r="C75" s="186">
        <f>B75/B76-1</f>
        <v/>
      </c>
      <c r="D75" s="410">
        <f>_xlfn.STDEV.P(C75:C164)</f>
        <v/>
      </c>
      <c r="E75" s="410">
        <f>D75*SQRT(250)</f>
        <v/>
      </c>
      <c r="F75" s="411">
        <f>0.09%</f>
        <v/>
      </c>
      <c r="G75" s="186">
        <f>L75/L324-1</f>
        <v/>
      </c>
      <c r="H75" s="186">
        <f>G75-F75</f>
        <v/>
      </c>
      <c r="I75" s="186">
        <f>AVERAGE(H75:H577)</f>
        <v/>
      </c>
      <c r="J75" s="191">
        <f>H75/E75</f>
        <v/>
      </c>
      <c r="K75" s="186" t="n"/>
      <c r="L75" s="412">
        <f>L76*(1+C75)</f>
        <v/>
      </c>
    </row>
    <row r="76" ht="15.75" customHeight="1">
      <c r="A76" s="188" t="n">
        <v>44260</v>
      </c>
      <c r="B76" s="409" t="n">
        <v>50.52</v>
      </c>
      <c r="C76" s="186">
        <f>B76/B77-1</f>
        <v/>
      </c>
      <c r="D76" s="410">
        <f>_xlfn.STDEV.P(C76:C165)</f>
        <v/>
      </c>
      <c r="E76" s="410">
        <f>D76*SQRT(250)</f>
        <v/>
      </c>
      <c r="F76" s="411">
        <f>0.09%</f>
        <v/>
      </c>
      <c r="G76" s="186">
        <f>L76/L325-1</f>
        <v/>
      </c>
      <c r="H76" s="186">
        <f>G76-F76</f>
        <v/>
      </c>
      <c r="I76" s="186">
        <f>AVERAGE(H76:H578)</f>
        <v/>
      </c>
      <c r="J76" s="191">
        <f>H76/E76</f>
        <v/>
      </c>
      <c r="K76" s="186" t="n"/>
      <c r="L76" s="412">
        <f>L77*(1+C76)</f>
        <v/>
      </c>
    </row>
    <row r="77" ht="15.75" customHeight="1">
      <c r="A77" s="188" t="n">
        <v>44259</v>
      </c>
      <c r="B77" s="409" t="n">
        <v>52.049999</v>
      </c>
      <c r="C77" s="186">
        <f>B77/B78-1</f>
        <v/>
      </c>
      <c r="D77" s="410">
        <f>_xlfn.STDEV.P(C77:C166)</f>
        <v/>
      </c>
      <c r="E77" s="410">
        <f>D77*SQRT(250)</f>
        <v/>
      </c>
      <c r="F77" s="411">
        <f>0.09%</f>
        <v/>
      </c>
      <c r="G77" s="186">
        <f>L77/L326-1</f>
        <v/>
      </c>
      <c r="H77" s="186">
        <f>G77-F77</f>
        <v/>
      </c>
      <c r="I77" s="186">
        <f>AVERAGE(H77:H579)</f>
        <v/>
      </c>
      <c r="J77" s="191">
        <f>H77/E77</f>
        <v/>
      </c>
      <c r="K77" s="186" t="n"/>
      <c r="L77" s="412">
        <f>L78*(1+C77)</f>
        <v/>
      </c>
    </row>
    <row r="78" ht="15.75" customHeight="1">
      <c r="A78" s="188" t="n">
        <v>44258</v>
      </c>
      <c r="B78" s="409" t="n">
        <v>54.57</v>
      </c>
      <c r="C78" s="186">
        <f>B78/B79-1</f>
        <v/>
      </c>
      <c r="D78" s="410">
        <f>_xlfn.STDEV.P(C78:C167)</f>
        <v/>
      </c>
      <c r="E78" s="410">
        <f>D78*SQRT(250)</f>
        <v/>
      </c>
      <c r="F78" s="411">
        <f>0.09%</f>
        <v/>
      </c>
      <c r="G78" s="186">
        <f>L78/L327-1</f>
        <v/>
      </c>
      <c r="H78" s="186">
        <f>G78-F78</f>
        <v/>
      </c>
      <c r="I78" s="186">
        <f>AVERAGE(H78:H580)</f>
        <v/>
      </c>
      <c r="J78" s="191">
        <f>H78/E78</f>
        <v/>
      </c>
      <c r="K78" s="186" t="n"/>
      <c r="L78" s="412">
        <f>L79*(1+C78)</f>
        <v/>
      </c>
    </row>
    <row r="79" ht="15.75" customHeight="1">
      <c r="A79" s="188" t="n">
        <v>44257</v>
      </c>
      <c r="B79" s="409" t="n">
        <v>53.209999</v>
      </c>
      <c r="C79" s="186">
        <f>B79/B80-1</f>
        <v/>
      </c>
      <c r="D79" s="410">
        <f>_xlfn.STDEV.P(C79:C168)</f>
        <v/>
      </c>
      <c r="E79" s="410">
        <f>D79*SQRT(250)</f>
        <v/>
      </c>
      <c r="F79" s="411">
        <f>0.09%</f>
        <v/>
      </c>
      <c r="G79" s="186">
        <f>L79/L328-1</f>
        <v/>
      </c>
      <c r="H79" s="186">
        <f>G79-F79</f>
        <v/>
      </c>
      <c r="I79" s="186">
        <f>AVERAGE(H79:H581)</f>
        <v/>
      </c>
      <c r="J79" s="191">
        <f>H79/E79</f>
        <v/>
      </c>
      <c r="K79" s="186" t="n"/>
      <c r="L79" s="412">
        <f>L80*(1+C79)</f>
        <v/>
      </c>
    </row>
    <row r="80" ht="15.75" customHeight="1">
      <c r="A80" s="188" t="n">
        <v>44256</v>
      </c>
      <c r="B80" s="409" t="n">
        <v>53.310001</v>
      </c>
      <c r="C80" s="186">
        <f>B80/B81-1</f>
        <v/>
      </c>
      <c r="D80" s="410">
        <f>_xlfn.STDEV.P(C80:C169)</f>
        <v/>
      </c>
      <c r="E80" s="410">
        <f>D80*SQRT(250)</f>
        <v/>
      </c>
      <c r="F80" s="411">
        <f>0.09%</f>
        <v/>
      </c>
      <c r="G80" s="186">
        <f>L80/L329-1</f>
        <v/>
      </c>
      <c r="H80" s="186">
        <f>G80-F80</f>
        <v/>
      </c>
      <c r="I80" s="186">
        <f>AVERAGE(H80:H582)</f>
        <v/>
      </c>
      <c r="J80" s="191">
        <f>H80/E80</f>
        <v/>
      </c>
      <c r="K80" s="186" t="n"/>
      <c r="L80" s="412">
        <f>L81*(1+C80)</f>
        <v/>
      </c>
    </row>
    <row r="81" ht="15.75" customHeight="1">
      <c r="A81" s="188" t="n">
        <v>44253</v>
      </c>
      <c r="B81" s="409" t="n">
        <v>52.68</v>
      </c>
      <c r="C81" s="186">
        <f>B81/B82-1</f>
        <v/>
      </c>
      <c r="D81" s="410">
        <f>_xlfn.STDEV.P(C81:C170)</f>
        <v/>
      </c>
      <c r="E81" s="410">
        <f>D81*SQRT(250)</f>
        <v/>
      </c>
      <c r="F81" s="411">
        <f>0.09%</f>
        <v/>
      </c>
      <c r="G81" s="186">
        <f>L81/L330-1</f>
        <v/>
      </c>
      <c r="H81" s="186">
        <f>G81-F81</f>
        <v/>
      </c>
      <c r="I81" s="186">
        <f>AVERAGE(H81:H583)</f>
        <v/>
      </c>
      <c r="J81" s="191">
        <f>H81/E81</f>
        <v/>
      </c>
      <c r="K81" s="186" t="n"/>
      <c r="L81" s="412">
        <f>L82*(1+C81)</f>
        <v/>
      </c>
    </row>
    <row r="82" ht="15.75" customHeight="1">
      <c r="A82" s="188" t="n">
        <v>44252</v>
      </c>
      <c r="B82" s="409" t="n">
        <v>51.779999</v>
      </c>
      <c r="C82" s="186">
        <f>B82/B83-1</f>
        <v/>
      </c>
      <c r="D82" s="410">
        <f>_xlfn.STDEV.P(C82:C171)</f>
        <v/>
      </c>
      <c r="E82" s="410">
        <f>D82*SQRT(250)</f>
        <v/>
      </c>
      <c r="F82" s="411">
        <f>0.09%</f>
        <v/>
      </c>
      <c r="G82" s="186">
        <f>L82/L331-1</f>
        <v/>
      </c>
      <c r="H82" s="186">
        <f>G82-F82</f>
        <v/>
      </c>
      <c r="I82" s="186">
        <f>AVERAGE(H82:H584)</f>
        <v/>
      </c>
      <c r="J82" s="191">
        <f>H82/E82</f>
        <v/>
      </c>
      <c r="K82" s="186" t="n"/>
      <c r="L82" s="412">
        <f>L83*(1+C82)</f>
        <v/>
      </c>
    </row>
    <row r="83" ht="15.75" customHeight="1">
      <c r="A83" s="188" t="n">
        <v>44251</v>
      </c>
      <c r="B83" s="409" t="n">
        <v>54.959999</v>
      </c>
      <c r="C83" s="186">
        <f>B83/B84-1</f>
        <v/>
      </c>
      <c r="D83" s="410">
        <f>_xlfn.STDEV.P(C83:C172)</f>
        <v/>
      </c>
      <c r="E83" s="410">
        <f>D83*SQRT(250)</f>
        <v/>
      </c>
      <c r="F83" s="411">
        <f>0.09%</f>
        <v/>
      </c>
      <c r="G83" s="186">
        <f>L83/L332-1</f>
        <v/>
      </c>
      <c r="H83" s="186">
        <f>G83-F83</f>
        <v/>
      </c>
      <c r="I83" s="186">
        <f>AVERAGE(H83:H585)</f>
        <v/>
      </c>
      <c r="J83" s="191">
        <f>H83/E83</f>
        <v/>
      </c>
      <c r="K83" s="186" t="n"/>
      <c r="L83" s="412">
        <f>L84*(1+C83)</f>
        <v/>
      </c>
    </row>
    <row r="84" ht="15.75" customHeight="1">
      <c r="A84" s="188" t="n">
        <v>44250</v>
      </c>
      <c r="B84" s="409" t="n">
        <v>50.610001</v>
      </c>
      <c r="C84" s="186">
        <f>B84/B85-1</f>
        <v/>
      </c>
      <c r="D84" s="410">
        <f>_xlfn.STDEV.P(C84:C173)</f>
        <v/>
      </c>
      <c r="E84" s="410">
        <f>D84*SQRT(250)</f>
        <v/>
      </c>
      <c r="F84" s="411">
        <f>0.09%</f>
        <v/>
      </c>
      <c r="G84" s="186">
        <f>L84/L333-1</f>
        <v/>
      </c>
      <c r="H84" s="186">
        <f>G84-F84</f>
        <v/>
      </c>
      <c r="I84" s="186">
        <f>AVERAGE(H84:H586)</f>
        <v/>
      </c>
      <c r="J84" s="191">
        <f>H84/E84</f>
        <v/>
      </c>
      <c r="K84" s="186" t="n"/>
      <c r="L84" s="412">
        <f>L85*(1+C84)</f>
        <v/>
      </c>
    </row>
    <row r="85" ht="15.75" customHeight="1">
      <c r="A85" s="188" t="n">
        <v>44249</v>
      </c>
      <c r="B85" s="409" t="n">
        <v>49.700001</v>
      </c>
      <c r="C85" s="186">
        <f>B85/B86-1</f>
        <v/>
      </c>
      <c r="D85" s="410">
        <f>_xlfn.STDEV.P(C85:C174)</f>
        <v/>
      </c>
      <c r="E85" s="410">
        <f>D85*SQRT(250)</f>
        <v/>
      </c>
      <c r="F85" s="411">
        <f>0.09%</f>
        <v/>
      </c>
      <c r="G85" s="186">
        <f>L85/L334-1</f>
        <v/>
      </c>
      <c r="H85" s="186">
        <f>G85-F85</f>
        <v/>
      </c>
      <c r="I85" s="186">
        <f>AVERAGE(H85:H587)</f>
        <v/>
      </c>
      <c r="J85" s="191">
        <f>H85/E85</f>
        <v/>
      </c>
      <c r="K85" s="186" t="n"/>
      <c r="L85" s="412">
        <f>L86*(1+C85)</f>
        <v/>
      </c>
    </row>
    <row r="86" ht="15.75" customHeight="1">
      <c r="A86" s="188" t="n">
        <v>44246</v>
      </c>
      <c r="B86" s="409" t="n">
        <v>48.029999</v>
      </c>
      <c r="C86" s="186">
        <f>B86/B87-1</f>
        <v/>
      </c>
      <c r="D86" s="410">
        <f>_xlfn.STDEV.P(C86:C175)</f>
        <v/>
      </c>
      <c r="E86" s="410">
        <f>D86*SQRT(250)</f>
        <v/>
      </c>
      <c r="F86" s="411">
        <f>0.09%</f>
        <v/>
      </c>
      <c r="G86" s="186">
        <f>L86/L335-1</f>
        <v/>
      </c>
      <c r="H86" s="186">
        <f>G86-F86</f>
        <v/>
      </c>
      <c r="I86" s="186">
        <f>AVERAGE(H86:H588)</f>
        <v/>
      </c>
      <c r="J86" s="191">
        <f>H86/E86</f>
        <v/>
      </c>
      <c r="K86" s="186" t="n"/>
      <c r="L86" s="412">
        <f>L87*(1+C86)</f>
        <v/>
      </c>
    </row>
    <row r="87" ht="15.75" customHeight="1">
      <c r="A87" s="188" t="n">
        <v>44245</v>
      </c>
      <c r="B87" s="409" t="n">
        <v>44.959999</v>
      </c>
      <c r="C87" s="186">
        <f>B87/B88-1</f>
        <v/>
      </c>
      <c r="D87" s="410">
        <f>_xlfn.STDEV.P(C87:C176)</f>
        <v/>
      </c>
      <c r="E87" s="410">
        <f>D87*SQRT(250)</f>
        <v/>
      </c>
      <c r="F87" s="411">
        <f>0.09%</f>
        <v/>
      </c>
      <c r="G87" s="186">
        <f>L87/L336-1</f>
        <v/>
      </c>
      <c r="H87" s="186">
        <f>G87-F87</f>
        <v/>
      </c>
      <c r="I87" s="186">
        <f>AVERAGE(H87:H589)</f>
        <v/>
      </c>
      <c r="J87" s="191">
        <f>H87/E87</f>
        <v/>
      </c>
      <c r="K87" s="186" t="n"/>
      <c r="L87" s="412">
        <f>L88*(1+C87)</f>
        <v/>
      </c>
    </row>
    <row r="88" ht="15.75" customHeight="1">
      <c r="A88" s="188" t="n">
        <v>44244</v>
      </c>
      <c r="B88" s="409" t="n">
        <v>46.080002</v>
      </c>
      <c r="C88" s="186">
        <f>B88/B89-1</f>
        <v/>
      </c>
      <c r="D88" s="410">
        <f>_xlfn.STDEV.P(C88:C177)</f>
        <v/>
      </c>
      <c r="E88" s="410">
        <f>D88*SQRT(250)</f>
        <v/>
      </c>
      <c r="F88" s="411">
        <f>0.09%</f>
        <v/>
      </c>
      <c r="G88" s="186">
        <f>L88/L337-1</f>
        <v/>
      </c>
      <c r="H88" s="186">
        <f>G88-F88</f>
        <v/>
      </c>
      <c r="I88" s="186">
        <f>AVERAGE(H88:H590)</f>
        <v/>
      </c>
      <c r="J88" s="191">
        <f>H88/E88</f>
        <v/>
      </c>
      <c r="K88" s="186" t="n"/>
      <c r="L88" s="412">
        <f>L89*(1+C88)</f>
        <v/>
      </c>
    </row>
    <row r="89" ht="15.75" customHeight="1">
      <c r="A89" s="188" t="n">
        <v>44243</v>
      </c>
      <c r="B89" s="409" t="n">
        <v>45.709999</v>
      </c>
      <c r="C89" s="186">
        <f>B89/B90-1</f>
        <v/>
      </c>
      <c r="D89" s="410">
        <f>_xlfn.STDEV.P(C89:C178)</f>
        <v/>
      </c>
      <c r="E89" s="410">
        <f>D89*SQRT(250)</f>
        <v/>
      </c>
      <c r="F89" s="411">
        <f>0.09%</f>
        <v/>
      </c>
      <c r="G89" s="186">
        <f>L89/L338-1</f>
        <v/>
      </c>
      <c r="H89" s="186">
        <f>G89-F89</f>
        <v/>
      </c>
      <c r="I89" s="186">
        <f>AVERAGE(H89:H591)</f>
        <v/>
      </c>
      <c r="J89" s="191">
        <f>H89/E89</f>
        <v/>
      </c>
      <c r="K89" s="186" t="n"/>
      <c r="L89" s="412">
        <f>L90*(1+C89)</f>
        <v/>
      </c>
    </row>
    <row r="90" ht="15.75" customHeight="1">
      <c r="A90" s="188" t="n">
        <v>44239</v>
      </c>
      <c r="B90" s="409" t="n">
        <v>43.939999</v>
      </c>
      <c r="C90" s="186">
        <f>B90/B91-1</f>
        <v/>
      </c>
      <c r="D90" s="410">
        <f>_xlfn.STDEV.P(C90:C179)</f>
        <v/>
      </c>
      <c r="E90" s="410">
        <f>D90*SQRT(250)</f>
        <v/>
      </c>
      <c r="F90" s="411">
        <f>0.09%</f>
        <v/>
      </c>
      <c r="G90" s="186">
        <f>L90/L339-1</f>
        <v/>
      </c>
      <c r="H90" s="186">
        <f>G90-F90</f>
        <v/>
      </c>
      <c r="I90" s="186">
        <f>AVERAGE(H90:H592)</f>
        <v/>
      </c>
      <c r="J90" s="191">
        <f>H90/E90</f>
        <v/>
      </c>
      <c r="K90" s="186" t="n"/>
      <c r="L90" s="412">
        <f>L91*(1+C90)</f>
        <v/>
      </c>
    </row>
    <row r="91" ht="15.75" customHeight="1">
      <c r="A91" s="188" t="n">
        <v>44238</v>
      </c>
      <c r="B91" s="409" t="n">
        <v>43.439999</v>
      </c>
      <c r="C91" s="186">
        <f>B91/B92-1</f>
        <v/>
      </c>
      <c r="D91" s="410">
        <f>_xlfn.STDEV.P(C91:C180)</f>
        <v/>
      </c>
      <c r="E91" s="410">
        <f>D91*SQRT(250)</f>
        <v/>
      </c>
      <c r="F91" s="411">
        <f>0.09%</f>
        <v/>
      </c>
      <c r="G91" s="186">
        <f>L91/L340-1</f>
        <v/>
      </c>
      <c r="H91" s="186">
        <f>G91-F91</f>
        <v/>
      </c>
      <c r="I91" s="186">
        <f>AVERAGE(H91:H593)</f>
        <v/>
      </c>
      <c r="J91" s="191">
        <f>H91/E91</f>
        <v/>
      </c>
      <c r="K91" s="186" t="n"/>
      <c r="L91" s="412">
        <f>L92*(1+C91)</f>
        <v/>
      </c>
    </row>
    <row r="92" ht="15.75" customHeight="1">
      <c r="A92" s="188" t="n">
        <v>44237</v>
      </c>
      <c r="B92" s="409" t="n">
        <v>43.779999</v>
      </c>
      <c r="C92" s="186">
        <f>B92/B93-1</f>
        <v/>
      </c>
      <c r="D92" s="410">
        <f>_xlfn.STDEV.P(C92:C181)</f>
        <v/>
      </c>
      <c r="E92" s="410">
        <f>D92*SQRT(250)</f>
        <v/>
      </c>
      <c r="F92" s="411">
        <f>0.09%</f>
        <v/>
      </c>
      <c r="G92" s="186">
        <f>L92/L341-1</f>
        <v/>
      </c>
      <c r="H92" s="186">
        <f>G92-F92</f>
        <v/>
      </c>
      <c r="I92" s="186">
        <f>AVERAGE(H92:H594)</f>
        <v/>
      </c>
      <c r="J92" s="191">
        <f>H92/E92</f>
        <v/>
      </c>
      <c r="K92" s="186" t="n"/>
      <c r="L92" s="412">
        <f>L93*(1+C92)</f>
        <v/>
      </c>
    </row>
    <row r="93" ht="15.75" customHeight="1">
      <c r="A93" s="188" t="n">
        <v>44236</v>
      </c>
      <c r="B93" s="409" t="n">
        <v>43.32</v>
      </c>
      <c r="C93" s="186">
        <f>B93/B94-1</f>
        <v/>
      </c>
      <c r="D93" s="410">
        <f>_xlfn.STDEV.P(C93:C182)</f>
        <v/>
      </c>
      <c r="E93" s="410">
        <f>D93*SQRT(250)</f>
        <v/>
      </c>
      <c r="F93" s="411">
        <f>0.09%</f>
        <v/>
      </c>
      <c r="G93" s="186">
        <f>L93/L342-1</f>
        <v/>
      </c>
      <c r="H93" s="186">
        <f>G93-F93</f>
        <v/>
      </c>
      <c r="I93" s="186">
        <f>AVERAGE(H93:H595)</f>
        <v/>
      </c>
      <c r="J93" s="191">
        <f>H93/E93</f>
        <v/>
      </c>
      <c r="K93" s="186" t="n"/>
      <c r="L93" s="412">
        <f>L94*(1+C93)</f>
        <v/>
      </c>
    </row>
    <row r="94" ht="15.75" customHeight="1">
      <c r="A94" s="188" t="n">
        <v>44235</v>
      </c>
      <c r="B94" s="409" t="n">
        <v>44.349998</v>
      </c>
      <c r="C94" s="186">
        <f>B94/B95-1</f>
        <v/>
      </c>
      <c r="D94" s="410">
        <f>_xlfn.STDEV.P(C94:C183)</f>
        <v/>
      </c>
      <c r="E94" s="410">
        <f>D94*SQRT(250)</f>
        <v/>
      </c>
      <c r="F94" s="411">
        <f>0.09%</f>
        <v/>
      </c>
      <c r="G94" s="186">
        <f>L94/L343-1</f>
        <v/>
      </c>
      <c r="H94" s="186">
        <f>G94-F94</f>
        <v/>
      </c>
      <c r="I94" s="186">
        <f>AVERAGE(H94:H596)</f>
        <v/>
      </c>
      <c r="J94" s="191">
        <f>H94/E94</f>
        <v/>
      </c>
      <c r="K94" s="186" t="n"/>
      <c r="L94" s="412">
        <f>L95*(1+C94)</f>
        <v/>
      </c>
    </row>
    <row r="95" ht="15.75" customHeight="1">
      <c r="A95" s="188" t="n">
        <v>44232</v>
      </c>
      <c r="B95" s="409" t="n">
        <v>42.139999</v>
      </c>
      <c r="C95" s="186">
        <f>B95/B96-1</f>
        <v/>
      </c>
      <c r="D95" s="410">
        <f>_xlfn.STDEV.P(C95:C184)</f>
        <v/>
      </c>
      <c r="E95" s="410">
        <f>D95*SQRT(250)</f>
        <v/>
      </c>
      <c r="F95" s="411">
        <f>0.09%</f>
        <v/>
      </c>
      <c r="G95" s="186">
        <f>L95/L344-1</f>
        <v/>
      </c>
      <c r="H95" s="186">
        <f>G95-F95</f>
        <v/>
      </c>
      <c r="I95" s="186">
        <f>AVERAGE(H95:H597)</f>
        <v/>
      </c>
      <c r="J95" s="191">
        <f>H95/E95</f>
        <v/>
      </c>
      <c r="K95" s="186" t="n"/>
      <c r="L95" s="412">
        <f>L96*(1+C95)</f>
        <v/>
      </c>
    </row>
    <row r="96" ht="15.75" customHeight="1">
      <c r="A96" s="188" t="n">
        <v>44231</v>
      </c>
      <c r="B96" s="409" t="n">
        <v>42.41</v>
      </c>
      <c r="C96" s="186">
        <f>B96/B97-1</f>
        <v/>
      </c>
      <c r="D96" s="410">
        <f>_xlfn.STDEV.P(C96:C185)</f>
        <v/>
      </c>
      <c r="E96" s="410">
        <f>D96*SQRT(250)</f>
        <v/>
      </c>
      <c r="F96" s="411">
        <f>0.09%</f>
        <v/>
      </c>
      <c r="G96" s="186">
        <f>L96/L345-1</f>
        <v/>
      </c>
      <c r="H96" s="186">
        <f>G96-F96</f>
        <v/>
      </c>
      <c r="I96" s="186">
        <f>AVERAGE(H96:H598)</f>
        <v/>
      </c>
      <c r="J96" s="191">
        <f>H96/E96</f>
        <v/>
      </c>
      <c r="K96" s="186" t="n"/>
      <c r="L96" s="412">
        <f>L97*(1+C96)</f>
        <v/>
      </c>
    </row>
    <row r="97" ht="15.75" customHeight="1">
      <c r="A97" s="188" t="n">
        <v>44230</v>
      </c>
      <c r="B97" s="409" t="n">
        <v>42.040001</v>
      </c>
      <c r="C97" s="186">
        <f>B97/B98-1</f>
        <v/>
      </c>
      <c r="D97" s="410">
        <f>_xlfn.STDEV.P(C97:C186)</f>
        <v/>
      </c>
      <c r="E97" s="410">
        <f>D97*SQRT(250)</f>
        <v/>
      </c>
      <c r="F97" s="411">
        <f>0.09%</f>
        <v/>
      </c>
      <c r="G97" s="186">
        <f>L97/L346-1</f>
        <v/>
      </c>
      <c r="H97" s="186">
        <f>G97-F97</f>
        <v/>
      </c>
      <c r="I97" s="186">
        <f>AVERAGE(H97:H599)</f>
        <v/>
      </c>
      <c r="J97" s="191">
        <f>H97/E97</f>
        <v/>
      </c>
      <c r="K97" s="186" t="n"/>
      <c r="L97" s="412">
        <f>L98*(1+C97)</f>
        <v/>
      </c>
    </row>
    <row r="98" ht="15.75" customHeight="1">
      <c r="A98" s="188" t="n">
        <v>44229</v>
      </c>
      <c r="B98" s="409" t="n">
        <v>40.830002</v>
      </c>
      <c r="C98" s="186">
        <f>B98/B99-1</f>
        <v/>
      </c>
      <c r="D98" s="410">
        <f>_xlfn.STDEV.P(C98:C187)</f>
        <v/>
      </c>
      <c r="E98" s="410">
        <f>D98*SQRT(250)</f>
        <v/>
      </c>
      <c r="F98" s="411">
        <f>0.09%</f>
        <v/>
      </c>
      <c r="G98" s="186">
        <f>L98/L347-1</f>
        <v/>
      </c>
      <c r="H98" s="186">
        <f>G98-F98</f>
        <v/>
      </c>
      <c r="I98" s="186">
        <f>AVERAGE(H98:H600)</f>
        <v/>
      </c>
      <c r="J98" s="191">
        <f>H98/E98</f>
        <v/>
      </c>
      <c r="K98" s="186" t="n"/>
      <c r="L98" s="412">
        <f>L99*(1+C98)</f>
        <v/>
      </c>
    </row>
    <row r="99" ht="15.75" customHeight="1">
      <c r="A99" s="188" t="n">
        <v>44228</v>
      </c>
      <c r="B99" s="409" t="n">
        <v>39.939999</v>
      </c>
      <c r="C99" s="186">
        <f>B99/B100-1</f>
        <v/>
      </c>
      <c r="D99" s="410">
        <f>_xlfn.STDEV.P(C99:C188)</f>
        <v/>
      </c>
      <c r="E99" s="410">
        <f>D99*SQRT(250)</f>
        <v/>
      </c>
      <c r="F99" s="411">
        <f>0.09%</f>
        <v/>
      </c>
      <c r="G99" s="186">
        <f>L99/L348-1</f>
        <v/>
      </c>
      <c r="H99" s="186">
        <f>G99-F99</f>
        <v/>
      </c>
      <c r="I99" s="186">
        <f>AVERAGE(H99:H601)</f>
        <v/>
      </c>
      <c r="J99" s="191">
        <f>H99/E99</f>
        <v/>
      </c>
      <c r="K99" s="186" t="n"/>
      <c r="L99" s="412">
        <f>L100*(1+C99)</f>
        <v/>
      </c>
    </row>
    <row r="100" ht="15.75" customHeight="1">
      <c r="A100" s="188" t="n">
        <v>44225</v>
      </c>
      <c r="B100" s="409" t="n">
        <v>39.990002</v>
      </c>
      <c r="C100" s="186">
        <f>B100/B101-1</f>
        <v/>
      </c>
      <c r="D100" s="410">
        <f>_xlfn.STDEV.P(C100:C189)</f>
        <v/>
      </c>
      <c r="E100" s="410">
        <f>D100*SQRT(250)</f>
        <v/>
      </c>
      <c r="F100" s="411">
        <f>0.09%</f>
        <v/>
      </c>
      <c r="G100" s="186">
        <f>L100/L349-1</f>
        <v/>
      </c>
      <c r="H100" s="186">
        <f>G100-F100</f>
        <v/>
      </c>
      <c r="I100" s="186">
        <f>AVERAGE(H100:H602)</f>
        <v/>
      </c>
      <c r="J100" s="191">
        <f>H100/E100</f>
        <v/>
      </c>
      <c r="K100" s="186" t="n"/>
      <c r="L100" s="412">
        <f>L101*(1+C100)</f>
        <v/>
      </c>
    </row>
    <row r="101" ht="15.75" customHeight="1">
      <c r="A101" s="188" t="n">
        <v>44224</v>
      </c>
      <c r="B101" s="409" t="n">
        <v>42.549999</v>
      </c>
      <c r="C101" s="186">
        <f>B101/B102-1</f>
        <v/>
      </c>
      <c r="D101" s="410">
        <f>_xlfn.STDEV.P(C101:C190)</f>
        <v/>
      </c>
      <c r="E101" s="410">
        <f>D101*SQRT(250)</f>
        <v/>
      </c>
      <c r="F101" s="411">
        <f>0.09%</f>
        <v/>
      </c>
      <c r="G101" s="186">
        <f>L101/L350-1</f>
        <v/>
      </c>
      <c r="H101" s="186">
        <f>G101-F101</f>
        <v/>
      </c>
      <c r="I101" s="186">
        <f>AVERAGE(H101:H603)</f>
        <v/>
      </c>
      <c r="J101" s="191">
        <f>H101/E101</f>
        <v/>
      </c>
      <c r="K101" s="186" t="n"/>
      <c r="L101" s="412">
        <f>L102*(1+C101)</f>
        <v/>
      </c>
    </row>
    <row r="102" ht="15.75" customHeight="1">
      <c r="A102" s="188" t="n">
        <v>44223</v>
      </c>
      <c r="B102" s="409" t="n">
        <v>40.91</v>
      </c>
      <c r="C102" s="186">
        <f>B102/B103-1</f>
        <v/>
      </c>
      <c r="D102" s="410">
        <f>_xlfn.STDEV.P(C102:C191)</f>
        <v/>
      </c>
      <c r="E102" s="410">
        <f>D102*SQRT(250)</f>
        <v/>
      </c>
      <c r="F102" s="411">
        <f>0.09%</f>
        <v/>
      </c>
      <c r="G102" s="186">
        <f>L102/L351-1</f>
        <v/>
      </c>
      <c r="H102" s="186">
        <f>G102-F102</f>
        <v/>
      </c>
      <c r="I102" s="186">
        <f>AVERAGE(H102:H604)</f>
        <v/>
      </c>
      <c r="J102" s="191">
        <f>H102/E102</f>
        <v/>
      </c>
      <c r="K102" s="186" t="n"/>
      <c r="L102" s="412">
        <f>L103*(1+C102)</f>
        <v/>
      </c>
    </row>
    <row r="103" ht="15.75" customHeight="1">
      <c r="A103" s="188" t="n">
        <v>44222</v>
      </c>
      <c r="B103" s="409" t="n">
        <v>41.25</v>
      </c>
      <c r="C103" s="186">
        <f>B103/B104-1</f>
        <v/>
      </c>
      <c r="D103" s="410">
        <f>_xlfn.STDEV.P(C103:C192)</f>
        <v/>
      </c>
      <c r="E103" s="410">
        <f>D103*SQRT(250)</f>
        <v/>
      </c>
      <c r="F103" s="411">
        <f>0.09%</f>
        <v/>
      </c>
      <c r="G103" s="186">
        <f>L103/L352-1</f>
        <v/>
      </c>
      <c r="H103" s="186">
        <f>G103-F103</f>
        <v/>
      </c>
      <c r="I103" s="186">
        <f>AVERAGE(H103:H605)</f>
        <v/>
      </c>
      <c r="J103" s="191">
        <f>H103/E103</f>
        <v/>
      </c>
      <c r="K103" s="186" t="n"/>
      <c r="L103" s="412">
        <f>L104*(1+C103)</f>
        <v/>
      </c>
    </row>
    <row r="104" ht="15.75" customHeight="1">
      <c r="A104" s="188" t="n">
        <v>44221</v>
      </c>
      <c r="B104" s="409" t="n">
        <v>40.380001</v>
      </c>
      <c r="C104" s="186">
        <f>B104/B105-1</f>
        <v/>
      </c>
      <c r="D104" s="410">
        <f>_xlfn.STDEV.P(C104:C193)</f>
        <v/>
      </c>
      <c r="E104" s="410">
        <f>D104*SQRT(250)</f>
        <v/>
      </c>
      <c r="F104" s="411">
        <f>0.09%</f>
        <v/>
      </c>
      <c r="G104" s="186">
        <f>L104/L353-1</f>
        <v/>
      </c>
      <c r="H104" s="186">
        <f>G104-F104</f>
        <v/>
      </c>
      <c r="I104" s="186">
        <f>AVERAGE(H104:H606)</f>
        <v/>
      </c>
      <c r="J104" s="191">
        <f>H104/E104</f>
        <v/>
      </c>
      <c r="K104" s="186" t="n"/>
      <c r="L104" s="412">
        <f>L105*(1+C104)</f>
        <v/>
      </c>
    </row>
    <row r="105" ht="15.75" customHeight="1">
      <c r="A105" s="188" t="n">
        <v>44218</v>
      </c>
      <c r="B105" s="409" t="n">
        <v>42.139999</v>
      </c>
      <c r="C105" s="186">
        <f>B105/B106-1</f>
        <v/>
      </c>
      <c r="D105" s="410">
        <f>_xlfn.STDEV.P(C105:C194)</f>
        <v/>
      </c>
      <c r="E105" s="410">
        <f>D105*SQRT(250)</f>
        <v/>
      </c>
      <c r="F105" s="411">
        <f>0.09%</f>
        <v/>
      </c>
      <c r="G105" s="186">
        <f>L105/L354-1</f>
        <v/>
      </c>
      <c r="H105" s="186">
        <f>G105-F105</f>
        <v/>
      </c>
      <c r="I105" s="186">
        <f>AVERAGE(H105:H607)</f>
        <v/>
      </c>
      <c r="J105" s="191">
        <f>H105/E105</f>
        <v/>
      </c>
      <c r="K105" s="186" t="n"/>
      <c r="L105" s="412">
        <f>L106*(1+C105)</f>
        <v/>
      </c>
    </row>
    <row r="106" ht="15.75" customHeight="1">
      <c r="A106" s="188" t="n">
        <v>44217</v>
      </c>
      <c r="B106" s="409" t="n">
        <v>42.59</v>
      </c>
      <c r="C106" s="186">
        <f>B106/B107-1</f>
        <v/>
      </c>
      <c r="D106" s="410">
        <f>_xlfn.STDEV.P(C106:C195)</f>
        <v/>
      </c>
      <c r="E106" s="410">
        <f>D106*SQRT(250)</f>
        <v/>
      </c>
      <c r="F106" s="411">
        <f>0.09%</f>
        <v/>
      </c>
      <c r="G106" s="186">
        <f>L106/L355-1</f>
        <v/>
      </c>
      <c r="H106" s="186">
        <f>G106-F106</f>
        <v/>
      </c>
      <c r="I106" s="186">
        <f>AVERAGE(H106:H608)</f>
        <v/>
      </c>
      <c r="J106" s="191">
        <f>H106/E106</f>
        <v/>
      </c>
      <c r="K106" s="186" t="n"/>
      <c r="L106" s="412">
        <f>L107*(1+C106)</f>
        <v/>
      </c>
    </row>
    <row r="107" ht="15.75" customHeight="1">
      <c r="A107" s="188" t="n">
        <v>44216</v>
      </c>
      <c r="B107" s="409" t="n">
        <v>45.18</v>
      </c>
      <c r="C107" s="186">
        <f>B107/B108-1</f>
        <v/>
      </c>
      <c r="D107" s="410">
        <f>_xlfn.STDEV.P(C107:C196)</f>
        <v/>
      </c>
      <c r="E107" s="410">
        <f>D107*SQRT(250)</f>
        <v/>
      </c>
      <c r="F107" s="411">
        <f>0.09%</f>
        <v/>
      </c>
      <c r="G107" s="186">
        <f>L107/L356-1</f>
        <v/>
      </c>
      <c r="H107" s="186">
        <f>G107-F107</f>
        <v/>
      </c>
      <c r="I107" s="186">
        <f>AVERAGE(H107:H609)</f>
        <v/>
      </c>
      <c r="J107" s="191">
        <f>H107/E107</f>
        <v/>
      </c>
      <c r="K107" s="186" t="n"/>
      <c r="L107" s="412">
        <f>L108*(1+C107)</f>
        <v/>
      </c>
    </row>
    <row r="108" ht="15.75" customHeight="1">
      <c r="A108" s="188" t="n">
        <v>44215</v>
      </c>
      <c r="B108" s="409" t="n">
        <v>44.75</v>
      </c>
      <c r="C108" s="186">
        <f>B108/B109-1</f>
        <v/>
      </c>
      <c r="D108" s="410">
        <f>_xlfn.STDEV.P(C108:C197)</f>
        <v/>
      </c>
      <c r="E108" s="410">
        <f>D108*SQRT(250)</f>
        <v/>
      </c>
      <c r="F108" s="411">
        <f>0.09%</f>
        <v/>
      </c>
      <c r="G108" s="186">
        <f>L108/L357-1</f>
        <v/>
      </c>
      <c r="H108" s="186">
        <f>G108-F108</f>
        <v/>
      </c>
      <c r="I108" s="186">
        <f>AVERAGE(H108:H610)</f>
        <v/>
      </c>
      <c r="J108" s="191">
        <f>H108/E108</f>
        <v/>
      </c>
      <c r="K108" s="186" t="n"/>
      <c r="L108" s="412">
        <f>L109*(1+C108)</f>
        <v/>
      </c>
    </row>
    <row r="109" ht="15.75" customHeight="1">
      <c r="A109" s="188" t="n">
        <v>44211</v>
      </c>
      <c r="B109" s="409" t="n">
        <v>43.889999</v>
      </c>
      <c r="C109" s="186">
        <f>B109/B110-1</f>
        <v/>
      </c>
      <c r="D109" s="410">
        <f>_xlfn.STDEV.P(C109:C198)</f>
        <v/>
      </c>
      <c r="E109" s="410">
        <f>D109*SQRT(250)</f>
        <v/>
      </c>
      <c r="F109" s="411">
        <f>0.09%</f>
        <v/>
      </c>
      <c r="G109" s="186">
        <f>L109/L358-1</f>
        <v/>
      </c>
      <c r="H109" s="186">
        <f>G109-F109</f>
        <v/>
      </c>
      <c r="I109" s="186">
        <f>AVERAGE(H109:H611)</f>
        <v/>
      </c>
      <c r="J109" s="191">
        <f>H109/E109</f>
        <v/>
      </c>
      <c r="K109" s="186" t="n"/>
      <c r="L109" s="412">
        <f>L110*(1+C109)</f>
        <v/>
      </c>
    </row>
    <row r="110" ht="15.75" customHeight="1">
      <c r="A110" s="188" t="n">
        <v>44210</v>
      </c>
      <c r="B110" s="409" t="n">
        <v>46.290001</v>
      </c>
      <c r="C110" s="186">
        <f>B110/B111-1</f>
        <v/>
      </c>
      <c r="D110" s="410">
        <f>_xlfn.STDEV.P(C110:C199)</f>
        <v/>
      </c>
      <c r="E110" s="410">
        <f>D110*SQRT(250)</f>
        <v/>
      </c>
      <c r="F110" s="411">
        <f>0.09%</f>
        <v/>
      </c>
      <c r="G110" s="186">
        <f>L110/L359-1</f>
        <v/>
      </c>
      <c r="H110" s="186">
        <f>G110-F110</f>
        <v/>
      </c>
      <c r="I110" s="186">
        <f>AVERAGE(H110:H612)</f>
        <v/>
      </c>
      <c r="J110" s="191">
        <f>H110/E110</f>
        <v/>
      </c>
      <c r="K110" s="186" t="n"/>
      <c r="L110" s="412">
        <f>L111*(1+C110)</f>
        <v/>
      </c>
    </row>
    <row r="111" ht="15.75" customHeight="1">
      <c r="A111" s="188" t="n">
        <v>44209</v>
      </c>
      <c r="B111" s="409" t="n">
        <v>44.43</v>
      </c>
      <c r="C111" s="186">
        <f>B111/B112-1</f>
        <v/>
      </c>
      <c r="D111" s="410">
        <f>_xlfn.STDEV.P(C111:C200)</f>
        <v/>
      </c>
      <c r="E111" s="410">
        <f>D111*SQRT(250)</f>
        <v/>
      </c>
      <c r="F111" s="411">
        <f>0.09%</f>
        <v/>
      </c>
      <c r="G111" s="186">
        <f>L111/L360-1</f>
        <v/>
      </c>
      <c r="H111" s="186">
        <f>G111-F111</f>
        <v/>
      </c>
      <c r="I111" s="186">
        <f>AVERAGE(H111:H613)</f>
        <v/>
      </c>
      <c r="J111" s="191">
        <f>H111/E111</f>
        <v/>
      </c>
      <c r="K111" s="186" t="n"/>
      <c r="L111" s="412">
        <f>L112*(1+C111)</f>
        <v/>
      </c>
    </row>
    <row r="112" ht="15.75" customHeight="1">
      <c r="A112" s="188" t="n">
        <v>44208</v>
      </c>
      <c r="B112" s="409" t="n">
        <v>44.080002</v>
      </c>
      <c r="C112" s="186">
        <f>B112/B113-1</f>
        <v/>
      </c>
      <c r="D112" s="410">
        <f>_xlfn.STDEV.P(C112:C201)</f>
        <v/>
      </c>
      <c r="E112" s="410">
        <f>D112*SQRT(250)</f>
        <v/>
      </c>
      <c r="F112" s="411">
        <f>0.09%</f>
        <v/>
      </c>
      <c r="G112" s="186">
        <f>L112/L361-1</f>
        <v/>
      </c>
      <c r="H112" s="186">
        <f>G112-F112</f>
        <v/>
      </c>
      <c r="I112" s="186">
        <f>AVERAGE(H112:H614)</f>
        <v/>
      </c>
      <c r="J112" s="191">
        <f>H112/E112</f>
        <v/>
      </c>
      <c r="K112" s="186" t="n"/>
      <c r="L112" s="412">
        <f>L113*(1+C112)</f>
        <v/>
      </c>
    </row>
    <row r="113" ht="15.75" customHeight="1">
      <c r="A113" s="188" t="n">
        <v>44207</v>
      </c>
      <c r="B113" s="409" t="n">
        <v>42.700001</v>
      </c>
      <c r="C113" s="186">
        <f>B113/B114-1</f>
        <v/>
      </c>
      <c r="D113" s="410">
        <f>_xlfn.STDEV.P(C113:C202)</f>
        <v/>
      </c>
      <c r="E113" s="410">
        <f>D113*SQRT(250)</f>
        <v/>
      </c>
      <c r="F113" s="411">
        <f>0.09%</f>
        <v/>
      </c>
      <c r="G113" s="186">
        <f>L113/L362-1</f>
        <v/>
      </c>
      <c r="H113" s="186">
        <f>G113-F113</f>
        <v/>
      </c>
      <c r="I113" s="186">
        <f>AVERAGE(H113:H615)</f>
        <v/>
      </c>
      <c r="J113" s="191">
        <f>H113/E113</f>
        <v/>
      </c>
      <c r="K113" s="186" t="n"/>
      <c r="L113" s="412">
        <f>L114*(1+C113)</f>
        <v/>
      </c>
    </row>
    <row r="114" ht="15.75" customHeight="1">
      <c r="A114" s="188" t="n">
        <v>44204</v>
      </c>
      <c r="B114" s="409" t="n">
        <v>43.290001</v>
      </c>
      <c r="C114" s="186">
        <f>B114/B115-1</f>
        <v/>
      </c>
      <c r="D114" s="410">
        <f>_xlfn.STDEV.P(C114:C203)</f>
        <v/>
      </c>
      <c r="E114" s="410">
        <f>D114*SQRT(250)</f>
        <v/>
      </c>
      <c r="F114" s="411">
        <f>0.09%</f>
        <v/>
      </c>
      <c r="G114" s="186">
        <f>L114/L363-1</f>
        <v/>
      </c>
      <c r="H114" s="186">
        <f>G114-F114</f>
        <v/>
      </c>
      <c r="I114" s="186">
        <f>AVERAGE(H114:H616)</f>
        <v/>
      </c>
      <c r="J114" s="191">
        <f>H114/E114</f>
        <v/>
      </c>
      <c r="K114" s="186" t="n"/>
      <c r="L114" s="412">
        <f>L115*(1+C114)</f>
        <v/>
      </c>
    </row>
    <row r="115" ht="15.75" customHeight="1">
      <c r="A115" s="188" t="n">
        <v>44203</v>
      </c>
      <c r="B115" s="409" t="n">
        <v>43.619999</v>
      </c>
      <c r="C115" s="186">
        <f>B115/B116-1</f>
        <v/>
      </c>
      <c r="D115" s="410">
        <f>_xlfn.STDEV.P(C115:C204)</f>
        <v/>
      </c>
      <c r="E115" s="410">
        <f>D115*SQRT(250)</f>
        <v/>
      </c>
      <c r="F115" s="411">
        <f>0.09%</f>
        <v/>
      </c>
      <c r="G115" s="186">
        <f>L115/L364-1</f>
        <v/>
      </c>
      <c r="H115" s="186">
        <f>G115-F115</f>
        <v/>
      </c>
      <c r="I115" s="186">
        <f>AVERAGE(H115:H617)</f>
        <v/>
      </c>
      <c r="J115" s="191">
        <f>H115/E115</f>
        <v/>
      </c>
      <c r="K115" s="186" t="n"/>
      <c r="L115" s="412">
        <f>L116*(1+C115)</f>
        <v/>
      </c>
    </row>
    <row r="116" ht="15.75" customHeight="1">
      <c r="A116" s="188" t="n">
        <v>44202</v>
      </c>
      <c r="B116" s="409" t="n">
        <v>43.540001</v>
      </c>
      <c r="C116" s="186">
        <f>B116/B117-1</f>
        <v/>
      </c>
      <c r="D116" s="410">
        <f>_xlfn.STDEV.P(C116:C205)</f>
        <v/>
      </c>
      <c r="E116" s="410">
        <f>D116*SQRT(250)</f>
        <v/>
      </c>
      <c r="F116" s="411">
        <f>0.09%</f>
        <v/>
      </c>
      <c r="G116" s="186">
        <f>L116/L365-1</f>
        <v/>
      </c>
      <c r="H116" s="186">
        <f>G116-F116</f>
        <v/>
      </c>
      <c r="I116" s="186">
        <f>AVERAGE(H116:H618)</f>
        <v/>
      </c>
      <c r="J116" s="191">
        <f>H116/E116</f>
        <v/>
      </c>
      <c r="K116" s="186" t="n"/>
      <c r="L116" s="412">
        <f>L117*(1+C116)</f>
        <v/>
      </c>
    </row>
    <row r="117" ht="15.75" customHeight="1">
      <c r="A117" s="188" t="n">
        <v>44201</v>
      </c>
      <c r="B117" s="409" t="n">
        <v>43.400002</v>
      </c>
      <c r="C117" s="186">
        <f>B117/B118-1</f>
        <v/>
      </c>
      <c r="D117" s="410">
        <f>_xlfn.STDEV.P(C117:C206)</f>
        <v/>
      </c>
      <c r="E117" s="410">
        <f>D117*SQRT(250)</f>
        <v/>
      </c>
      <c r="F117" s="411">
        <f>0.09%</f>
        <v/>
      </c>
      <c r="G117" s="186">
        <f>L117/L366-1</f>
        <v/>
      </c>
      <c r="H117" s="186">
        <f>G117-F117</f>
        <v/>
      </c>
      <c r="I117" s="186">
        <f>AVERAGE(H117:H619)</f>
        <v/>
      </c>
      <c r="J117" s="191">
        <f>H117/E117</f>
        <v/>
      </c>
      <c r="K117" s="186" t="n"/>
      <c r="L117" s="412">
        <f>L118*(1+C117)</f>
        <v/>
      </c>
    </row>
    <row r="118" ht="15.75" customHeight="1">
      <c r="A118" s="188" t="n">
        <v>44200</v>
      </c>
      <c r="B118" s="409" t="n">
        <v>41.630001</v>
      </c>
      <c r="C118" s="186">
        <f>B118/B119-1</f>
        <v/>
      </c>
      <c r="D118" s="410">
        <f>_xlfn.STDEV.P(C118:C207)</f>
        <v/>
      </c>
      <c r="E118" s="410">
        <f>D118*SQRT(250)</f>
        <v/>
      </c>
      <c r="F118" s="411">
        <f>0.09%</f>
        <v/>
      </c>
      <c r="G118" s="186">
        <f>L118/L367-1</f>
        <v/>
      </c>
      <c r="H118" s="186">
        <f>G118-F118</f>
        <v/>
      </c>
      <c r="I118" s="186">
        <f>AVERAGE(H118:H620)</f>
        <v/>
      </c>
      <c r="J118" s="191">
        <f>H118/E118</f>
        <v/>
      </c>
      <c r="K118" s="186" t="n"/>
      <c r="L118" s="412">
        <f>L119*(1+C118)</f>
        <v/>
      </c>
    </row>
    <row r="119" ht="15.75" customHeight="1">
      <c r="A119" s="188" t="n">
        <v>44196</v>
      </c>
      <c r="B119" s="409" t="n">
        <v>43.25</v>
      </c>
      <c r="C119" s="186">
        <f>B119/B120-1</f>
        <v/>
      </c>
      <c r="D119" s="410">
        <f>_xlfn.STDEV.P(C119:C208)</f>
        <v/>
      </c>
      <c r="E119" s="410">
        <f>D119*SQRT(250)</f>
        <v/>
      </c>
      <c r="F119" s="411">
        <f>0.09%</f>
        <v/>
      </c>
      <c r="G119" s="186">
        <f>L119/L368-1</f>
        <v/>
      </c>
      <c r="H119" s="186">
        <f>G119-F119</f>
        <v/>
      </c>
      <c r="I119" s="186">
        <f>AVERAGE(H119:H621)</f>
        <v/>
      </c>
      <c r="J119" s="191">
        <f>H119/E119</f>
        <v/>
      </c>
      <c r="K119" s="186" t="n"/>
      <c r="L119" s="412">
        <f>L120*(1+C119)</f>
        <v/>
      </c>
    </row>
    <row r="120" ht="15.75" customHeight="1">
      <c r="A120" s="188" t="n">
        <v>44195</v>
      </c>
      <c r="B120" s="409" t="n">
        <v>44.650002</v>
      </c>
      <c r="C120" s="186">
        <f>B120/B121-1</f>
        <v/>
      </c>
      <c r="D120" s="410">
        <f>_xlfn.STDEV.P(C120:C209)</f>
        <v/>
      </c>
      <c r="E120" s="410">
        <f>D120*SQRT(250)</f>
        <v/>
      </c>
      <c r="F120" s="411">
        <f>0.09%</f>
        <v/>
      </c>
      <c r="G120" s="186">
        <f>L120/L369-1</f>
        <v/>
      </c>
      <c r="H120" s="186">
        <f>G120-F120</f>
        <v/>
      </c>
      <c r="I120" s="186">
        <f>AVERAGE(H120:H622)</f>
        <v/>
      </c>
      <c r="J120" s="191">
        <f>H120/E120</f>
        <v/>
      </c>
      <c r="K120" s="186" t="n"/>
      <c r="L120" s="412">
        <f>L121*(1+C120)</f>
        <v/>
      </c>
    </row>
    <row r="121" ht="15.75" customHeight="1">
      <c r="A121" s="188" t="n">
        <v>44194</v>
      </c>
      <c r="B121" s="409" t="n">
        <v>43.740002</v>
      </c>
      <c r="C121" s="186">
        <f>B121/B122-1</f>
        <v/>
      </c>
      <c r="D121" s="410">
        <f>_xlfn.STDEV.P(C121:C210)</f>
        <v/>
      </c>
      <c r="E121" s="410">
        <f>D121*SQRT(250)</f>
        <v/>
      </c>
      <c r="F121" s="411">
        <f>0.09%</f>
        <v/>
      </c>
      <c r="G121" s="186">
        <f>L121/L370-1</f>
        <v/>
      </c>
      <c r="H121" s="186">
        <f>G121-F121</f>
        <v/>
      </c>
      <c r="I121" s="186">
        <f>AVERAGE(H121:H623)</f>
        <v/>
      </c>
      <c r="J121" s="191">
        <f>H121/E121</f>
        <v/>
      </c>
      <c r="K121" s="186" t="n"/>
      <c r="L121" s="412">
        <f>L122*(1+C121)</f>
        <v/>
      </c>
    </row>
    <row r="122" ht="15.75" customHeight="1">
      <c r="A122" s="188" t="n">
        <v>44193</v>
      </c>
      <c r="B122" s="409" t="n">
        <v>43.919998</v>
      </c>
      <c r="C122" s="186">
        <f>B122/B123-1</f>
        <v/>
      </c>
      <c r="D122" s="410">
        <f>_xlfn.STDEV.P(C122:C211)</f>
        <v/>
      </c>
      <c r="E122" s="410">
        <f>D122*SQRT(250)</f>
        <v/>
      </c>
      <c r="F122" s="411">
        <f>0.09%</f>
        <v/>
      </c>
      <c r="G122" s="186">
        <f>L122/L371-1</f>
        <v/>
      </c>
      <c r="H122" s="186">
        <f>G122-F122</f>
        <v/>
      </c>
      <c r="I122" s="186">
        <f>AVERAGE(H122:H624)</f>
        <v/>
      </c>
      <c r="J122" s="191">
        <f>H122/E122</f>
        <v/>
      </c>
      <c r="K122" s="186" t="n"/>
      <c r="L122" s="412">
        <f>L123*(1+C122)</f>
        <v/>
      </c>
    </row>
    <row r="123" ht="15.75" customHeight="1">
      <c r="A123" s="188" t="n">
        <v>44189</v>
      </c>
      <c r="B123" s="409" t="n">
        <v>43.259998</v>
      </c>
      <c r="C123" s="186">
        <f>B123/B124-1</f>
        <v/>
      </c>
      <c r="D123" s="410">
        <f>_xlfn.STDEV.P(C123:C212)</f>
        <v/>
      </c>
      <c r="E123" s="410">
        <f>D123*SQRT(250)</f>
        <v/>
      </c>
      <c r="F123" s="411" t="n"/>
      <c r="G123" s="186" t="n"/>
      <c r="H123" s="186" t="n"/>
      <c r="I123" s="191" t="n"/>
      <c r="J123" s="191" t="n"/>
      <c r="K123" s="186" t="n"/>
      <c r="L123" s="412">
        <f>L124*(1+C123)</f>
        <v/>
      </c>
    </row>
    <row r="124" ht="15.75" customHeight="1">
      <c r="A124" s="188" t="n">
        <v>44188</v>
      </c>
      <c r="B124" s="409" t="n">
        <v>44.110001</v>
      </c>
      <c r="C124" s="186">
        <f>B124/B125-1</f>
        <v/>
      </c>
      <c r="D124" s="410">
        <f>_xlfn.STDEV.P(C124:C213)</f>
        <v/>
      </c>
      <c r="E124" s="410">
        <f>D124*SQRT(250)</f>
        <v/>
      </c>
      <c r="F124" s="411" t="n"/>
      <c r="G124" s="186" t="n"/>
      <c r="H124" s="186" t="n"/>
      <c r="I124" s="191" t="n"/>
      <c r="J124" s="191" t="n"/>
      <c r="K124" s="186" t="n"/>
      <c r="L124" s="412">
        <f>L125*(1+C124)</f>
        <v/>
      </c>
    </row>
    <row r="125" ht="15.75" customHeight="1">
      <c r="A125" s="188" t="n">
        <v>44187</v>
      </c>
      <c r="B125" s="409" t="n">
        <v>42.970001</v>
      </c>
      <c r="C125" s="186">
        <f>B125/B126-1</f>
        <v/>
      </c>
      <c r="D125" s="410">
        <f>_xlfn.STDEV.P(C125:C214)</f>
        <v/>
      </c>
      <c r="E125" s="410">
        <f>D125*SQRT(250)</f>
        <v/>
      </c>
      <c r="F125" s="411" t="n"/>
      <c r="G125" s="186" t="n"/>
      <c r="H125" s="186" t="n"/>
      <c r="I125" s="191" t="n"/>
      <c r="J125" s="191" t="n"/>
      <c r="K125" s="186" t="n"/>
      <c r="L125" s="412">
        <f>L126*(1+C125)</f>
        <v/>
      </c>
    </row>
    <row r="126" ht="15.75" customHeight="1">
      <c r="A126" s="188" t="n">
        <v>44186</v>
      </c>
      <c r="B126" s="409" t="n">
        <v>44.060001</v>
      </c>
      <c r="C126" s="186">
        <f>B126/B127-1</f>
        <v/>
      </c>
      <c r="D126" s="410">
        <f>_xlfn.STDEV.P(C126:C215)</f>
        <v/>
      </c>
      <c r="E126" s="410">
        <f>D126*SQRT(250)</f>
        <v/>
      </c>
      <c r="F126" s="411" t="n"/>
      <c r="G126" s="186" t="n"/>
      <c r="H126" s="186" t="n"/>
      <c r="I126" s="191" t="n"/>
      <c r="J126" s="191" t="n"/>
      <c r="K126" s="186" t="n"/>
      <c r="L126" s="412">
        <f>L127*(1+C126)</f>
        <v/>
      </c>
    </row>
    <row r="127" ht="15.75" customHeight="1">
      <c r="A127" s="188" t="n">
        <v>44183</v>
      </c>
      <c r="B127" s="409" t="n">
        <v>44.740002</v>
      </c>
      <c r="C127" s="186">
        <f>B127/B128-1</f>
        <v/>
      </c>
      <c r="D127" s="410">
        <f>_xlfn.STDEV.P(C127:C216)</f>
        <v/>
      </c>
      <c r="E127" s="410">
        <f>D127*SQRT(250)</f>
        <v/>
      </c>
      <c r="F127" s="411" t="n"/>
      <c r="G127" s="186" t="n"/>
      <c r="H127" s="186" t="n"/>
      <c r="I127" s="191" t="n"/>
      <c r="J127" s="191" t="n"/>
      <c r="K127" s="186" t="n"/>
      <c r="L127" s="412">
        <f>L128*(1+C127)</f>
        <v/>
      </c>
    </row>
    <row r="128" ht="15.75" customHeight="1">
      <c r="A128" s="188" t="n">
        <v>44182</v>
      </c>
      <c r="B128" s="409" t="n">
        <v>45.880001</v>
      </c>
      <c r="C128" s="186">
        <f>B128/B129-1</f>
        <v/>
      </c>
      <c r="D128" s="410">
        <f>_xlfn.STDEV.P(C128:C217)</f>
        <v/>
      </c>
      <c r="E128" s="410">
        <f>D128*SQRT(250)</f>
        <v/>
      </c>
      <c r="F128" s="411" t="n"/>
      <c r="G128" s="186" t="n"/>
      <c r="H128" s="186" t="n"/>
      <c r="I128" s="191" t="n"/>
      <c r="J128" s="191" t="n"/>
      <c r="K128" s="186" t="n"/>
      <c r="L128" s="412">
        <f>L129*(1+C128)</f>
        <v/>
      </c>
    </row>
    <row r="129" ht="15.75" customHeight="1">
      <c r="A129" s="188" t="n">
        <v>44181</v>
      </c>
      <c r="B129" s="409" t="n">
        <v>46</v>
      </c>
      <c r="C129" s="186">
        <f>B129/B130-1</f>
        <v/>
      </c>
      <c r="D129" s="410">
        <f>_xlfn.STDEV.P(C129:C218)</f>
        <v/>
      </c>
      <c r="E129" s="410">
        <f>D129*SQRT(250)</f>
        <v/>
      </c>
      <c r="F129" s="411" t="n"/>
      <c r="G129" s="186" t="n"/>
      <c r="H129" s="186" t="n"/>
      <c r="I129" s="191" t="n"/>
      <c r="J129" s="191" t="n"/>
      <c r="K129" s="186" t="n"/>
      <c r="L129" s="412">
        <f>L130*(1+C129)</f>
        <v/>
      </c>
    </row>
    <row r="130" ht="15.75" customHeight="1">
      <c r="A130" s="188" t="n">
        <v>44180</v>
      </c>
      <c r="B130" s="409" t="n">
        <v>47.459999</v>
      </c>
      <c r="C130" s="186">
        <f>B130/B131-1</f>
        <v/>
      </c>
      <c r="D130" s="410">
        <f>_xlfn.STDEV.P(C130:C219)</f>
        <v/>
      </c>
      <c r="E130" s="410">
        <f>D130*SQRT(250)</f>
        <v/>
      </c>
      <c r="F130" s="411" t="n"/>
      <c r="G130" s="186" t="n"/>
      <c r="H130" s="186" t="n"/>
      <c r="I130" s="191" t="n"/>
      <c r="J130" s="191" t="n"/>
      <c r="K130" s="186" t="n"/>
      <c r="L130" s="412">
        <f>L131*(1+C130)</f>
        <v/>
      </c>
    </row>
    <row r="131" ht="15.75" customHeight="1">
      <c r="A131" s="188" t="n">
        <v>44179</v>
      </c>
      <c r="B131" s="409" t="n">
        <v>46.720001</v>
      </c>
      <c r="C131" s="186">
        <f>B131/B132-1</f>
        <v/>
      </c>
      <c r="D131" s="410">
        <f>_xlfn.STDEV.P(C131:C220)</f>
        <v/>
      </c>
      <c r="E131" s="410">
        <f>D131*SQRT(250)</f>
        <v/>
      </c>
      <c r="F131" s="411" t="n"/>
      <c r="G131" s="186" t="n"/>
      <c r="H131" s="186" t="n"/>
      <c r="I131" s="191" t="n"/>
      <c r="J131" s="191" t="n"/>
      <c r="K131" s="186" t="n"/>
      <c r="L131" s="412">
        <f>L132*(1+C131)</f>
        <v/>
      </c>
    </row>
    <row r="132" ht="15.75" customHeight="1">
      <c r="A132" s="188" t="n">
        <v>44176</v>
      </c>
      <c r="B132" s="409" t="n">
        <v>48.360001</v>
      </c>
      <c r="C132" s="186">
        <f>B132/B133-1</f>
        <v/>
      </c>
      <c r="D132" s="410">
        <f>_xlfn.STDEV.P(C132:C221)</f>
        <v/>
      </c>
      <c r="E132" s="410">
        <f>D132*SQRT(250)</f>
        <v/>
      </c>
      <c r="F132" s="411" t="n"/>
      <c r="G132" s="186" t="n"/>
      <c r="H132" s="186" t="n"/>
      <c r="I132" s="191" t="n"/>
      <c r="J132" s="191" t="n"/>
      <c r="K132" s="186" t="n"/>
      <c r="L132" s="412">
        <f>L133*(1+C132)</f>
        <v/>
      </c>
    </row>
    <row r="133" ht="15.75" customHeight="1">
      <c r="A133" s="188" t="n">
        <v>44175</v>
      </c>
      <c r="B133" s="409" t="n">
        <v>49.639999</v>
      </c>
      <c r="C133" s="186">
        <f>B133/B134-1</f>
        <v/>
      </c>
      <c r="D133" s="410">
        <f>_xlfn.STDEV.P(C133:C222)</f>
        <v/>
      </c>
      <c r="E133" s="410">
        <f>D133*SQRT(250)</f>
        <v/>
      </c>
      <c r="F133" s="411" t="n"/>
      <c r="G133" s="186" t="n"/>
      <c r="H133" s="186" t="n"/>
      <c r="I133" s="191" t="n"/>
      <c r="J133" s="191" t="n"/>
      <c r="K133" s="186" t="n"/>
      <c r="L133" s="412">
        <f>L134*(1+C133)</f>
        <v/>
      </c>
    </row>
    <row r="134" ht="15.75" customHeight="1">
      <c r="A134" s="188" t="n">
        <v>44174</v>
      </c>
      <c r="B134" s="409" t="n">
        <v>48.02</v>
      </c>
      <c r="C134" s="186">
        <f>B134/B135-1</f>
        <v/>
      </c>
      <c r="D134" s="410">
        <f>_xlfn.STDEV.P(C134:C223)</f>
        <v/>
      </c>
      <c r="E134" s="410">
        <f>D134*SQRT(250)</f>
        <v/>
      </c>
      <c r="F134" s="411" t="n"/>
      <c r="G134" s="186" t="n"/>
      <c r="H134" s="186" t="n"/>
      <c r="I134" s="191" t="n"/>
      <c r="J134" s="191" t="n"/>
      <c r="K134" s="186" t="n"/>
      <c r="L134" s="412">
        <f>L135*(1+C134)</f>
        <v/>
      </c>
    </row>
    <row r="135" ht="15.75" customHeight="1">
      <c r="A135" s="188" t="n">
        <v>44173</v>
      </c>
      <c r="B135" s="409" t="n">
        <v>49.040001</v>
      </c>
      <c r="C135" s="186">
        <f>B135/B136-1</f>
        <v/>
      </c>
      <c r="D135" s="410">
        <f>_xlfn.STDEV.P(C135:C224)</f>
        <v/>
      </c>
      <c r="E135" s="410">
        <f>D135*SQRT(250)</f>
        <v/>
      </c>
      <c r="F135" s="411" t="n"/>
      <c r="G135" s="186" t="n"/>
      <c r="H135" s="186" t="n"/>
      <c r="I135" s="191" t="n"/>
      <c r="J135" s="191" t="n"/>
      <c r="K135" s="186" t="n"/>
      <c r="L135" s="412">
        <f>L136*(1+C135)</f>
        <v/>
      </c>
    </row>
    <row r="136" ht="15.75" customHeight="1">
      <c r="A136" s="188" t="n">
        <v>44172</v>
      </c>
      <c r="B136" s="409" t="n">
        <v>49.200001</v>
      </c>
      <c r="C136" s="186">
        <f>B136/B137-1</f>
        <v/>
      </c>
      <c r="D136" s="410">
        <f>_xlfn.STDEV.P(C136:C225)</f>
        <v/>
      </c>
      <c r="E136" s="410">
        <f>D136*SQRT(250)</f>
        <v/>
      </c>
      <c r="F136" s="411" t="n"/>
      <c r="G136" s="186" t="n"/>
      <c r="H136" s="186" t="n"/>
      <c r="I136" s="191" t="n"/>
      <c r="J136" s="191" t="n"/>
      <c r="K136" s="186" t="n"/>
      <c r="L136" s="412">
        <f>L137*(1+C136)</f>
        <v/>
      </c>
    </row>
    <row r="137" ht="15.75" customHeight="1">
      <c r="A137" s="188" t="n">
        <v>44169</v>
      </c>
      <c r="B137" s="409" t="n">
        <v>49.240002</v>
      </c>
      <c r="C137" s="186">
        <f>B137/B138-1</f>
        <v/>
      </c>
      <c r="D137" s="410">
        <f>_xlfn.STDEV.P(C137:C226)</f>
        <v/>
      </c>
      <c r="E137" s="410">
        <f>D137*SQRT(250)</f>
        <v/>
      </c>
      <c r="F137" s="411" t="n"/>
      <c r="G137" s="186" t="n"/>
      <c r="H137" s="186" t="n"/>
      <c r="I137" s="191" t="n"/>
      <c r="J137" s="191" t="n"/>
      <c r="K137" s="186" t="n"/>
      <c r="L137" s="412">
        <f>L138*(1+C137)</f>
        <v/>
      </c>
    </row>
    <row r="138" ht="15.75" customHeight="1">
      <c r="A138" s="188" t="n">
        <v>44168</v>
      </c>
      <c r="B138" s="409" t="n">
        <v>49.91</v>
      </c>
      <c r="C138" s="186">
        <f>B138/B139-1</f>
        <v/>
      </c>
      <c r="D138" s="410">
        <f>_xlfn.STDEV.P(C138:C227)</f>
        <v/>
      </c>
      <c r="E138" s="410">
        <f>D138*SQRT(250)</f>
        <v/>
      </c>
      <c r="F138" s="411" t="n"/>
      <c r="G138" s="186" t="n"/>
      <c r="H138" s="186" t="n"/>
      <c r="I138" s="191" t="n"/>
      <c r="J138" s="191" t="n"/>
      <c r="K138" s="186" t="n"/>
      <c r="L138" s="412">
        <f>L139*(1+C138)</f>
        <v/>
      </c>
    </row>
    <row r="139" ht="15.75" customHeight="1">
      <c r="A139" s="188" t="n">
        <v>44167</v>
      </c>
      <c r="B139" s="409" t="n">
        <v>46.73</v>
      </c>
      <c r="C139" s="186">
        <f>B139/B140-1</f>
        <v/>
      </c>
      <c r="D139" s="410">
        <f>_xlfn.STDEV.P(C139:C228)</f>
        <v/>
      </c>
      <c r="E139" s="410">
        <f>D139*SQRT(250)</f>
        <v/>
      </c>
      <c r="F139" s="411" t="n"/>
      <c r="G139" s="186" t="n"/>
      <c r="H139" s="186" t="n"/>
      <c r="I139" s="191" t="n"/>
      <c r="J139" s="191" t="n"/>
      <c r="K139" s="186" t="n"/>
      <c r="L139" s="412">
        <f>L140*(1+C139)</f>
        <v/>
      </c>
    </row>
    <row r="140" ht="15.75" customHeight="1">
      <c r="A140" s="188" t="n">
        <v>44166</v>
      </c>
      <c r="B140" s="409" t="n">
        <v>45.32</v>
      </c>
      <c r="C140" s="186">
        <f>B140/B141-1</f>
        <v/>
      </c>
      <c r="D140" s="410">
        <f>_xlfn.STDEV.P(C140:C229)</f>
        <v/>
      </c>
      <c r="E140" s="410">
        <f>D140*SQRT(250)</f>
        <v/>
      </c>
      <c r="F140" s="411" t="n"/>
      <c r="G140" s="186" t="n"/>
      <c r="H140" s="186" t="n"/>
      <c r="I140" s="191" t="n"/>
      <c r="J140" s="191" t="n"/>
      <c r="K140" s="186" t="n"/>
      <c r="L140" s="412">
        <f>L141*(1+C140)</f>
        <v/>
      </c>
    </row>
    <row r="141" ht="15.75" customHeight="1">
      <c r="A141" s="188" t="n">
        <v>44165</v>
      </c>
      <c r="B141" s="409" t="n">
        <v>45.049999</v>
      </c>
      <c r="C141" s="186">
        <f>B141/B142-1</f>
        <v/>
      </c>
      <c r="D141" s="410">
        <f>_xlfn.STDEV.P(C141:C230)</f>
        <v/>
      </c>
      <c r="E141" s="410">
        <f>D141*SQRT(250)</f>
        <v/>
      </c>
      <c r="F141" s="411" t="n"/>
      <c r="G141" s="186" t="n"/>
      <c r="H141" s="186" t="n"/>
      <c r="I141" s="191" t="n"/>
      <c r="J141" s="191" t="n"/>
      <c r="K141" s="186" t="n"/>
      <c r="L141" s="412">
        <f>L142*(1+C141)</f>
        <v/>
      </c>
    </row>
    <row r="142" ht="15.75" customHeight="1">
      <c r="A142" s="188" t="n">
        <v>44162</v>
      </c>
      <c r="B142" s="409" t="n">
        <v>45.299999</v>
      </c>
      <c r="C142" s="186">
        <f>B142/B143-1</f>
        <v/>
      </c>
      <c r="D142" s="410">
        <f>_xlfn.STDEV.P(C142:C231)</f>
        <v/>
      </c>
      <c r="E142" s="410">
        <f>D142*SQRT(250)</f>
        <v/>
      </c>
      <c r="F142" s="411" t="n"/>
      <c r="G142" s="186" t="n"/>
      <c r="H142" s="186" t="n"/>
      <c r="I142" s="191" t="n"/>
      <c r="J142" s="191" t="n"/>
      <c r="K142" s="186" t="n"/>
      <c r="L142" s="412">
        <f>L143*(1+C142)</f>
        <v/>
      </c>
    </row>
    <row r="143" ht="15.75" customHeight="1">
      <c r="A143" s="188" t="n">
        <v>44160</v>
      </c>
      <c r="B143" s="409" t="n">
        <v>45.639999</v>
      </c>
      <c r="C143" s="186">
        <f>B143/B144-1</f>
        <v/>
      </c>
      <c r="D143" s="410">
        <f>_xlfn.STDEV.P(C143:C232)</f>
        <v/>
      </c>
      <c r="E143" s="410">
        <f>D143*SQRT(250)</f>
        <v/>
      </c>
      <c r="F143" s="411" t="n"/>
      <c r="G143" s="186" t="n"/>
      <c r="H143" s="186" t="n"/>
      <c r="I143" s="191" t="n"/>
      <c r="J143" s="191" t="n"/>
      <c r="K143" s="186" t="n"/>
      <c r="L143" s="412">
        <f>L144*(1+C143)</f>
        <v/>
      </c>
    </row>
    <row r="144" ht="15.75" customHeight="1">
      <c r="A144" s="188" t="n">
        <v>44159</v>
      </c>
      <c r="B144" s="409" t="n">
        <v>44.959999</v>
      </c>
      <c r="C144" s="186">
        <f>B144/B145-1</f>
        <v/>
      </c>
      <c r="D144" s="410">
        <f>_xlfn.STDEV.P(C144:C233)</f>
        <v/>
      </c>
      <c r="E144" s="410">
        <f>D144*SQRT(250)</f>
        <v/>
      </c>
      <c r="F144" s="411" t="n"/>
      <c r="G144" s="186" t="n"/>
      <c r="H144" s="186" t="n"/>
      <c r="I144" s="191" t="n"/>
      <c r="J144" s="191" t="n"/>
      <c r="K144" s="186" t="n"/>
      <c r="L144" s="412">
        <f>L145*(1+C144)</f>
        <v/>
      </c>
    </row>
    <row r="145" ht="15.75" customHeight="1">
      <c r="A145" s="188" t="n">
        <v>44158</v>
      </c>
      <c r="B145" s="409" t="n">
        <v>40.93</v>
      </c>
      <c r="C145" s="186">
        <f>B145/B146-1</f>
        <v/>
      </c>
      <c r="D145" s="410">
        <f>_xlfn.STDEV.P(C145:C234)</f>
        <v/>
      </c>
      <c r="E145" s="410">
        <f>D145*SQRT(250)</f>
        <v/>
      </c>
      <c r="F145" s="411" t="n"/>
      <c r="G145" s="186" t="n"/>
      <c r="H145" s="186" t="n"/>
      <c r="I145" s="191" t="n"/>
      <c r="J145" s="191" t="n"/>
      <c r="K145" s="186" t="n"/>
      <c r="L145" s="412">
        <f>L146*(1+C145)</f>
        <v/>
      </c>
    </row>
    <row r="146" ht="15.75" customHeight="1">
      <c r="A146" s="188" t="n">
        <v>44155</v>
      </c>
      <c r="B146" s="409" t="n">
        <v>39.900002</v>
      </c>
      <c r="C146" s="186">
        <f>B146/B147-1</f>
        <v/>
      </c>
      <c r="D146" s="410">
        <f>_xlfn.STDEV.P(C146:C235)</f>
        <v/>
      </c>
      <c r="E146" s="410">
        <f>D146*SQRT(250)</f>
        <v/>
      </c>
      <c r="F146" s="411" t="n"/>
      <c r="G146" s="186" t="n"/>
      <c r="H146" s="186" t="n"/>
      <c r="I146" s="191" t="n"/>
      <c r="J146" s="191" t="n"/>
      <c r="K146" s="186" t="n"/>
      <c r="L146" s="412">
        <f>L147*(1+C146)</f>
        <v/>
      </c>
    </row>
    <row r="147" ht="15.75" customHeight="1">
      <c r="A147" s="188" t="n">
        <v>44154</v>
      </c>
      <c r="B147" s="409" t="n">
        <v>40.939999</v>
      </c>
      <c r="C147" s="186">
        <f>B147/B148-1</f>
        <v/>
      </c>
      <c r="D147" s="410">
        <f>_xlfn.STDEV.P(C147:C236)</f>
        <v/>
      </c>
      <c r="E147" s="410">
        <f>D147*SQRT(250)</f>
        <v/>
      </c>
      <c r="F147" s="411" t="n"/>
      <c r="G147" s="186" t="n"/>
      <c r="H147" s="186" t="n"/>
      <c r="I147" s="191" t="n"/>
      <c r="J147" s="191" t="n"/>
      <c r="K147" s="186" t="n"/>
      <c r="L147" s="412">
        <f>L148*(1+C147)</f>
        <v/>
      </c>
    </row>
    <row r="148" ht="15.75" customHeight="1">
      <c r="A148" s="188" t="n">
        <v>44153</v>
      </c>
      <c r="B148" s="409" t="n">
        <v>41.049999</v>
      </c>
      <c r="C148" s="186">
        <f>B148/B149-1</f>
        <v/>
      </c>
      <c r="D148" s="410">
        <f>_xlfn.STDEV.P(C148:C237)</f>
        <v/>
      </c>
      <c r="E148" s="410">
        <f>D148*SQRT(250)</f>
        <v/>
      </c>
      <c r="F148" s="411" t="n"/>
      <c r="G148" s="186" t="n"/>
      <c r="H148" s="186" t="n"/>
      <c r="I148" s="191" t="n"/>
      <c r="J148" s="191" t="n"/>
      <c r="K148" s="186" t="n"/>
      <c r="L148" s="412">
        <f>L149*(1+C148)</f>
        <v/>
      </c>
    </row>
    <row r="149" ht="15.75" customHeight="1">
      <c r="A149" s="188" t="n">
        <v>44152</v>
      </c>
      <c r="B149" s="409" t="n">
        <v>40.599998</v>
      </c>
      <c r="C149" s="186">
        <f>B149/B150-1</f>
        <v/>
      </c>
      <c r="D149" s="410">
        <f>_xlfn.STDEV.P(C149:C238)</f>
        <v/>
      </c>
      <c r="E149" s="410">
        <f>D149*SQRT(250)</f>
        <v/>
      </c>
      <c r="F149" s="411" t="n"/>
      <c r="G149" s="186" t="n"/>
      <c r="H149" s="186" t="n"/>
      <c r="I149" s="191" t="n"/>
      <c r="J149" s="191" t="n"/>
      <c r="K149" s="186" t="n"/>
      <c r="L149" s="412">
        <f>L150*(1+C149)</f>
        <v/>
      </c>
    </row>
    <row r="150" ht="15.75" customHeight="1">
      <c r="A150" s="188" t="n">
        <v>44151</v>
      </c>
      <c r="B150" s="409" t="n">
        <v>41</v>
      </c>
      <c r="C150" s="186">
        <f>B150/B151-1</f>
        <v/>
      </c>
      <c r="D150" s="410">
        <f>_xlfn.STDEV.P(C150:C239)</f>
        <v/>
      </c>
      <c r="E150" s="410">
        <f>D150*SQRT(250)</f>
        <v/>
      </c>
      <c r="F150" s="411" t="n"/>
      <c r="G150" s="186" t="n"/>
      <c r="H150" s="186" t="n"/>
      <c r="I150" s="191" t="n"/>
      <c r="J150" s="191" t="n"/>
      <c r="K150" s="186" t="n"/>
      <c r="L150" s="412">
        <f>L151*(1+C150)</f>
        <v/>
      </c>
    </row>
    <row r="151" ht="15.75" customHeight="1">
      <c r="A151" s="188" t="n">
        <v>44148</v>
      </c>
      <c r="B151" s="409" t="n">
        <v>38.990002</v>
      </c>
      <c r="C151" s="186">
        <f>B151/B152-1</f>
        <v/>
      </c>
      <c r="D151" s="410">
        <f>_xlfn.STDEV.P(C151:C240)</f>
        <v/>
      </c>
      <c r="E151" s="410">
        <f>D151*SQRT(250)</f>
        <v/>
      </c>
      <c r="F151" s="411" t="n"/>
      <c r="G151" s="186" t="n"/>
      <c r="H151" s="186" t="n"/>
      <c r="I151" s="191" t="n"/>
      <c r="J151" s="191" t="n"/>
      <c r="K151" s="186" t="n"/>
      <c r="L151" s="412">
        <f>L152*(1+C151)</f>
        <v/>
      </c>
    </row>
    <row r="152" ht="15.75" customHeight="1">
      <c r="A152" s="188" t="n">
        <v>44147</v>
      </c>
      <c r="B152" s="409" t="n">
        <v>36.849998</v>
      </c>
      <c r="C152" s="186">
        <f>B152/B153-1</f>
        <v/>
      </c>
      <c r="D152" s="410">
        <f>_xlfn.STDEV.P(C152:C241)</f>
        <v/>
      </c>
      <c r="E152" s="410">
        <f>D152*SQRT(250)</f>
        <v/>
      </c>
      <c r="F152" s="411" t="n"/>
      <c r="G152" s="186" t="n"/>
      <c r="H152" s="186" t="n"/>
      <c r="I152" s="191" t="n"/>
      <c r="J152" s="191" t="n"/>
      <c r="K152" s="186" t="n"/>
      <c r="L152" s="412">
        <f>L153*(1+C152)</f>
        <v/>
      </c>
    </row>
    <row r="153" ht="15.75" customHeight="1">
      <c r="A153" s="188" t="n">
        <v>44146</v>
      </c>
      <c r="B153" s="409" t="n">
        <v>38.509998</v>
      </c>
      <c r="C153" s="186">
        <f>B153/B154-1</f>
        <v/>
      </c>
      <c r="D153" s="410">
        <f>_xlfn.STDEV.P(C153:C242)</f>
        <v/>
      </c>
      <c r="E153" s="410">
        <f>D153*SQRT(250)</f>
        <v/>
      </c>
      <c r="F153" s="411" t="n"/>
      <c r="G153" s="186" t="n"/>
      <c r="H153" s="186" t="n"/>
      <c r="I153" s="191" t="n"/>
      <c r="J153" s="191" t="n"/>
      <c r="K153" s="186" t="n"/>
      <c r="L153" s="412">
        <f>L154*(1+C153)</f>
        <v/>
      </c>
    </row>
    <row r="154" ht="15.75" customHeight="1">
      <c r="A154" s="188" t="n">
        <v>44145</v>
      </c>
      <c r="B154" s="409" t="n">
        <v>40.049999</v>
      </c>
      <c r="C154" s="186">
        <f>B154/B155-1</f>
        <v/>
      </c>
      <c r="D154" s="410">
        <f>_xlfn.STDEV.P(C154:C243)</f>
        <v/>
      </c>
      <c r="E154" s="410">
        <f>D154*SQRT(250)</f>
        <v/>
      </c>
      <c r="F154" s="411" t="n"/>
      <c r="G154" s="186" t="n"/>
      <c r="H154" s="186" t="n"/>
      <c r="I154" s="191" t="n"/>
      <c r="J154" s="191" t="n"/>
      <c r="K154" s="186" t="n"/>
      <c r="L154" s="412">
        <f>L155*(1+C154)</f>
        <v/>
      </c>
    </row>
    <row r="155" ht="15.75" customHeight="1">
      <c r="A155" s="188" t="n">
        <v>44144</v>
      </c>
      <c r="B155" s="409" t="n">
        <v>41.32</v>
      </c>
      <c r="C155" s="186">
        <f>B155/B156-1</f>
        <v/>
      </c>
      <c r="D155" s="410">
        <f>_xlfn.STDEV.P(C155:C244)</f>
        <v/>
      </c>
      <c r="E155" s="410">
        <f>D155*SQRT(250)</f>
        <v/>
      </c>
      <c r="F155" s="411" t="n"/>
      <c r="G155" s="186" t="n"/>
      <c r="H155" s="186" t="n"/>
      <c r="I155" s="191" t="n"/>
      <c r="J155" s="191" t="n"/>
      <c r="K155" s="186" t="n"/>
      <c r="L155" s="412">
        <f>L156*(1+C155)</f>
        <v/>
      </c>
    </row>
    <row r="156" ht="15.75" customHeight="1">
      <c r="A156" s="188" t="n">
        <v>44141</v>
      </c>
      <c r="B156" s="409" t="n">
        <v>34.68</v>
      </c>
      <c r="C156" s="186">
        <f>B156/B157-1</f>
        <v/>
      </c>
      <c r="D156" s="410">
        <f>_xlfn.STDEV.P(C156:C245)</f>
        <v/>
      </c>
      <c r="E156" s="410">
        <f>D156*SQRT(250)</f>
        <v/>
      </c>
      <c r="F156" s="411" t="n"/>
      <c r="G156" s="186" t="n"/>
      <c r="H156" s="186" t="n"/>
      <c r="I156" s="191" t="n"/>
      <c r="J156" s="191" t="n"/>
      <c r="K156" s="186" t="n"/>
      <c r="L156" s="412">
        <f>L157*(1+C156)</f>
        <v/>
      </c>
    </row>
    <row r="157" ht="15.75" customHeight="1">
      <c r="A157" s="188" t="n">
        <v>44140</v>
      </c>
      <c r="B157" s="409" t="n">
        <v>35.349998</v>
      </c>
      <c r="C157" s="186">
        <f>B157/B158-1</f>
        <v/>
      </c>
      <c r="D157" s="410">
        <f>_xlfn.STDEV.P(C157:C246)</f>
        <v/>
      </c>
      <c r="E157" s="410">
        <f>D157*SQRT(250)</f>
        <v/>
      </c>
      <c r="F157" s="411" t="n"/>
      <c r="G157" s="186" t="n"/>
      <c r="H157" s="186" t="n"/>
      <c r="I157" s="191" t="n"/>
      <c r="J157" s="191" t="n"/>
      <c r="K157" s="186" t="n"/>
      <c r="L157" s="412">
        <f>L158*(1+C157)</f>
        <v/>
      </c>
    </row>
    <row r="158" ht="15.75" customHeight="1">
      <c r="A158" s="188" t="n">
        <v>44139</v>
      </c>
      <c r="B158" s="409" t="n">
        <v>33.34</v>
      </c>
      <c r="C158" s="186">
        <f>B158/B159-1</f>
        <v/>
      </c>
      <c r="D158" s="410">
        <f>_xlfn.STDEV.P(C158:C247)</f>
        <v/>
      </c>
      <c r="E158" s="410">
        <f>D158*SQRT(250)</f>
        <v/>
      </c>
      <c r="F158" s="411" t="n"/>
      <c r="G158" s="186" t="n"/>
      <c r="H158" s="186" t="n"/>
      <c r="I158" s="191" t="n"/>
      <c r="J158" s="191" t="n"/>
      <c r="K158" s="186" t="n"/>
      <c r="L158" s="412">
        <f>L159*(1+C158)</f>
        <v/>
      </c>
    </row>
    <row r="159" ht="15.75" customHeight="1">
      <c r="A159" s="188" t="n">
        <v>44138</v>
      </c>
      <c r="B159" s="409" t="n">
        <v>34.02</v>
      </c>
      <c r="C159" s="186">
        <f>B159/B160-1</f>
        <v/>
      </c>
      <c r="D159" s="410">
        <f>_xlfn.STDEV.P(C159:C248)</f>
        <v/>
      </c>
      <c r="E159" s="410">
        <f>D159*SQRT(250)</f>
        <v/>
      </c>
      <c r="F159" s="411" t="n"/>
      <c r="G159" s="186" t="n"/>
      <c r="H159" s="186" t="n"/>
      <c r="I159" s="191" t="n"/>
      <c r="J159" s="191" t="n"/>
      <c r="K159" s="186" t="n"/>
      <c r="L159" s="412">
        <f>L160*(1+C159)</f>
        <v/>
      </c>
    </row>
    <row r="160" ht="15.75" customHeight="1">
      <c r="A160" s="188" t="n">
        <v>44137</v>
      </c>
      <c r="B160" s="409" t="n">
        <v>33.779999</v>
      </c>
      <c r="C160" s="186">
        <f>B160/B161-1</f>
        <v/>
      </c>
      <c r="D160" s="410">
        <f>_xlfn.STDEV.P(C160:C249)</f>
        <v/>
      </c>
      <c r="E160" s="410">
        <f>D160*SQRT(250)</f>
        <v/>
      </c>
      <c r="F160" s="411" t="n"/>
      <c r="G160" s="186" t="n"/>
      <c r="H160" s="186" t="n"/>
      <c r="I160" s="191" t="n"/>
      <c r="J160" s="191" t="n"/>
      <c r="K160" s="186" t="n"/>
      <c r="L160" s="412">
        <f>L161*(1+C160)</f>
        <v/>
      </c>
    </row>
    <row r="161" ht="15.75" customHeight="1">
      <c r="A161" s="188" t="n">
        <v>44134</v>
      </c>
      <c r="B161" s="409" t="n">
        <v>33.860001</v>
      </c>
      <c r="C161" s="186">
        <f>B161/B162-1</f>
        <v/>
      </c>
      <c r="D161" s="410">
        <f>_xlfn.STDEV.P(C161:C250)</f>
        <v/>
      </c>
      <c r="E161" s="410">
        <f>D161*SQRT(250)</f>
        <v/>
      </c>
      <c r="F161" s="411" t="n"/>
      <c r="G161" s="186" t="n"/>
      <c r="H161" s="186" t="n"/>
      <c r="I161" s="191" t="n"/>
      <c r="J161" s="191" t="n"/>
      <c r="K161" s="186" t="n"/>
      <c r="L161" s="412">
        <f>L162*(1+C161)</f>
        <v/>
      </c>
    </row>
    <row r="162" ht="15.75" customHeight="1">
      <c r="A162" s="188" t="n">
        <v>44133</v>
      </c>
      <c r="B162" s="409" t="n">
        <v>33.57</v>
      </c>
      <c r="C162" s="186">
        <f>B162/B163-1</f>
        <v/>
      </c>
      <c r="D162" s="410">
        <f>_xlfn.STDEV.P(C162:C251)</f>
        <v/>
      </c>
      <c r="E162" s="410">
        <f>D162*SQRT(250)</f>
        <v/>
      </c>
      <c r="F162" s="411" t="n"/>
      <c r="G162" s="186" t="n"/>
      <c r="H162" s="186" t="n"/>
      <c r="I162" s="191" t="n"/>
      <c r="J162" s="191" t="n"/>
      <c r="K162" s="186" t="n"/>
      <c r="L162" s="412">
        <f>L163*(1+C162)</f>
        <v/>
      </c>
    </row>
    <row r="163" ht="15.75" customHeight="1">
      <c r="A163" s="188" t="n">
        <v>44132</v>
      </c>
      <c r="B163" s="409" t="n">
        <v>32.599998</v>
      </c>
      <c r="C163" s="186">
        <f>B163/B164-1</f>
        <v/>
      </c>
      <c r="D163" s="410">
        <f>_xlfn.STDEV.P(C163:C252)</f>
        <v/>
      </c>
      <c r="E163" s="410">
        <f>D163*SQRT(250)</f>
        <v/>
      </c>
      <c r="F163" s="411" t="n"/>
      <c r="G163" s="186" t="n"/>
      <c r="H163" s="186" t="n"/>
      <c r="I163" s="191" t="n"/>
      <c r="J163" s="191" t="n"/>
      <c r="K163" s="186" t="n"/>
      <c r="L163" s="412">
        <f>L164*(1+C163)</f>
        <v/>
      </c>
    </row>
    <row r="164" ht="15.75" customHeight="1">
      <c r="A164" s="188" t="n">
        <v>44131</v>
      </c>
      <c r="B164" s="409" t="n">
        <v>34.169998</v>
      </c>
      <c r="C164" s="186">
        <f>B164/B165-1</f>
        <v/>
      </c>
      <c r="D164" s="410">
        <f>_xlfn.STDEV.P(C164:C253)</f>
        <v/>
      </c>
      <c r="E164" s="410">
        <f>D164*SQRT(250)</f>
        <v/>
      </c>
      <c r="F164" s="411" t="n"/>
      <c r="G164" s="186" t="n"/>
      <c r="H164" s="186" t="n"/>
      <c r="I164" s="191" t="n"/>
      <c r="J164" s="191" t="n"/>
      <c r="K164" s="186" t="n"/>
      <c r="L164" s="412">
        <f>L165*(1+C164)</f>
        <v/>
      </c>
    </row>
    <row r="165" ht="15.75" customHeight="1">
      <c r="A165" s="188" t="n">
        <v>44130</v>
      </c>
      <c r="B165" s="409" t="n">
        <v>35.34</v>
      </c>
      <c r="C165" s="186">
        <f>B165/B166-1</f>
        <v/>
      </c>
      <c r="D165" s="410">
        <f>_xlfn.STDEV.P(C165:C254)</f>
        <v/>
      </c>
      <c r="E165" s="410">
        <f>D165*SQRT(250)</f>
        <v/>
      </c>
      <c r="F165" s="411" t="n"/>
      <c r="G165" s="186" t="n"/>
      <c r="H165" s="186" t="n"/>
      <c r="I165" s="191" t="n"/>
      <c r="J165" s="191" t="n"/>
      <c r="K165" s="186" t="n"/>
      <c r="L165" s="412">
        <f>L166*(1+C165)</f>
        <v/>
      </c>
    </row>
    <row r="166" ht="15.75" customHeight="1">
      <c r="A166" s="188" t="n">
        <v>44127</v>
      </c>
      <c r="B166" s="409" t="n">
        <v>38.009998</v>
      </c>
      <c r="C166" s="186">
        <f>B166/B167-1</f>
        <v/>
      </c>
      <c r="D166" s="410">
        <f>_xlfn.STDEV.P(C166:C255)</f>
        <v/>
      </c>
      <c r="E166" s="410">
        <f>D166*SQRT(250)</f>
        <v/>
      </c>
      <c r="F166" s="411" t="n"/>
      <c r="G166" s="186" t="n"/>
      <c r="H166" s="186" t="n"/>
      <c r="I166" s="191" t="n"/>
      <c r="J166" s="191" t="n"/>
      <c r="K166" s="186" t="n"/>
      <c r="L166" s="412">
        <f>L167*(1+C166)</f>
        <v/>
      </c>
    </row>
    <row r="167" ht="15.75" customHeight="1">
      <c r="A167" s="188" t="n">
        <v>44126</v>
      </c>
      <c r="B167" s="409" t="n">
        <v>37.240002</v>
      </c>
      <c r="C167" s="186">
        <f>B167/B168-1</f>
        <v/>
      </c>
      <c r="D167" s="410">
        <f>_xlfn.STDEV.P(C167:C256)</f>
        <v/>
      </c>
      <c r="E167" s="410">
        <f>D167*SQRT(250)</f>
        <v/>
      </c>
      <c r="F167" s="411" t="n"/>
      <c r="G167" s="186" t="n"/>
      <c r="H167" s="186" t="n"/>
      <c r="I167" s="191" t="n"/>
      <c r="J167" s="191" t="n"/>
      <c r="K167" s="186" t="n"/>
      <c r="L167" s="412">
        <f>L168*(1+C167)</f>
        <v/>
      </c>
    </row>
    <row r="168" ht="15.75" customHeight="1">
      <c r="A168" s="188" t="n">
        <v>44125</v>
      </c>
      <c r="B168" s="409" t="n">
        <v>35.540001</v>
      </c>
      <c r="C168" s="186">
        <f>B168/B169-1</f>
        <v/>
      </c>
      <c r="D168" s="410">
        <f>_xlfn.STDEV.P(C168:C257)</f>
        <v/>
      </c>
      <c r="E168" s="410">
        <f>D168*SQRT(250)</f>
        <v/>
      </c>
      <c r="F168" s="411" t="n"/>
      <c r="G168" s="186" t="n"/>
      <c r="H168" s="186" t="n"/>
      <c r="I168" s="191" t="n"/>
      <c r="J168" s="191" t="n"/>
      <c r="K168" s="186" t="n"/>
      <c r="L168" s="412">
        <f>L169*(1+C168)</f>
        <v/>
      </c>
    </row>
    <row r="169" ht="15.75" customHeight="1">
      <c r="A169" s="188" t="n">
        <v>44124</v>
      </c>
      <c r="B169" s="409" t="n">
        <v>36.060001</v>
      </c>
      <c r="C169" s="186">
        <f>B169/B170-1</f>
        <v/>
      </c>
      <c r="D169" s="410">
        <f>_xlfn.STDEV.P(C169:C258)</f>
        <v/>
      </c>
      <c r="E169" s="410">
        <f>D169*SQRT(250)</f>
        <v/>
      </c>
      <c r="F169" s="411" t="n"/>
      <c r="G169" s="186" t="n"/>
      <c r="H169" s="186" t="n"/>
      <c r="I169" s="191" t="n"/>
      <c r="J169" s="191" t="n"/>
      <c r="K169" s="186" t="n"/>
      <c r="L169" s="412">
        <f>L170*(1+C169)</f>
        <v/>
      </c>
    </row>
    <row r="170" ht="15.75" customHeight="1">
      <c r="A170" s="188" t="n">
        <v>44123</v>
      </c>
      <c r="B170" s="409" t="n">
        <v>35.5</v>
      </c>
      <c r="C170" s="186">
        <f>B170/B171-1</f>
        <v/>
      </c>
      <c r="D170" s="410">
        <f>_xlfn.STDEV.P(C170:C259)</f>
        <v/>
      </c>
      <c r="E170" s="410">
        <f>D170*SQRT(250)</f>
        <v/>
      </c>
      <c r="F170" s="411" t="n"/>
      <c r="G170" s="186" t="n"/>
      <c r="H170" s="186" t="n"/>
      <c r="I170" s="191" t="n"/>
      <c r="J170" s="191" t="n"/>
      <c r="K170" s="186" t="n"/>
      <c r="L170" s="412">
        <f>L171*(1+C170)</f>
        <v/>
      </c>
    </row>
    <row r="171" ht="15.75" customHeight="1">
      <c r="A171" s="188" t="n">
        <v>44120</v>
      </c>
      <c r="B171" s="409" t="n">
        <v>34.16</v>
      </c>
      <c r="C171" s="186">
        <f>B171/B172-1</f>
        <v/>
      </c>
      <c r="D171" s="410">
        <f>_xlfn.STDEV.P(C171:C260)</f>
        <v/>
      </c>
      <c r="E171" s="410">
        <f>D171*SQRT(250)</f>
        <v/>
      </c>
      <c r="F171" s="411" t="n"/>
      <c r="G171" s="186" t="n"/>
      <c r="H171" s="186" t="n"/>
      <c r="I171" s="191" t="n"/>
      <c r="J171" s="191" t="n"/>
      <c r="K171" s="186" t="n"/>
      <c r="L171" s="412">
        <f>L172*(1+C171)</f>
        <v/>
      </c>
    </row>
    <row r="172" ht="15.75" customHeight="1">
      <c r="A172" s="188" t="n">
        <v>44119</v>
      </c>
      <c r="B172" s="409" t="n">
        <v>34.25</v>
      </c>
      <c r="C172" s="186">
        <f>B172/B173-1</f>
        <v/>
      </c>
      <c r="D172" s="410">
        <f>_xlfn.STDEV.P(C172:C261)</f>
        <v/>
      </c>
      <c r="E172" s="410">
        <f>D172*SQRT(250)</f>
        <v/>
      </c>
      <c r="F172" s="411" t="n"/>
      <c r="G172" s="186" t="n"/>
      <c r="H172" s="186" t="n"/>
      <c r="I172" s="191" t="n"/>
      <c r="J172" s="191" t="n"/>
      <c r="K172" s="186" t="n"/>
      <c r="L172" s="412">
        <f>L173*(1+C172)</f>
        <v/>
      </c>
    </row>
    <row r="173" ht="15.75" customHeight="1">
      <c r="A173" s="188" t="n">
        <v>44118</v>
      </c>
      <c r="B173" s="409" t="n">
        <v>35.610001</v>
      </c>
      <c r="C173" s="186">
        <f>B173/B174-1</f>
        <v/>
      </c>
      <c r="D173" s="410">
        <f>_xlfn.STDEV.P(C173:C262)</f>
        <v/>
      </c>
      <c r="E173" s="410">
        <f>D173*SQRT(250)</f>
        <v/>
      </c>
      <c r="F173" s="411" t="n"/>
      <c r="G173" s="186" t="n"/>
      <c r="H173" s="186" t="n"/>
      <c r="I173" s="191" t="n"/>
      <c r="J173" s="191" t="n"/>
      <c r="K173" s="186" t="n"/>
      <c r="L173" s="412">
        <f>L174*(1+C173)</f>
        <v/>
      </c>
    </row>
    <row r="174" ht="15.75" customHeight="1">
      <c r="A174" s="188" t="n">
        <v>44117</v>
      </c>
      <c r="B174" s="409" t="n">
        <v>35.259998</v>
      </c>
      <c r="C174" s="186">
        <f>B174/B175-1</f>
        <v/>
      </c>
      <c r="D174" s="410">
        <f>_xlfn.STDEV.P(C174:C263)</f>
        <v/>
      </c>
      <c r="E174" s="410">
        <f>D174*SQRT(250)</f>
        <v/>
      </c>
      <c r="F174" s="411" t="n"/>
      <c r="G174" s="186" t="n"/>
      <c r="H174" s="186" t="n"/>
      <c r="I174" s="191" t="n"/>
      <c r="J174" s="191" t="n"/>
      <c r="K174" s="186" t="n"/>
      <c r="L174" s="412">
        <f>L175*(1+C174)</f>
        <v/>
      </c>
    </row>
    <row r="175" ht="15.75" customHeight="1">
      <c r="A175" s="188" t="n">
        <v>44116</v>
      </c>
      <c r="B175" s="409" t="n">
        <v>36.380001</v>
      </c>
      <c r="C175" s="186">
        <f>B175/B176-1</f>
        <v/>
      </c>
      <c r="D175" s="410">
        <f>_xlfn.STDEV.P(C175:C264)</f>
        <v/>
      </c>
      <c r="E175" s="410">
        <f>D175*SQRT(250)</f>
        <v/>
      </c>
      <c r="F175" s="411" t="n"/>
      <c r="G175" s="186" t="n"/>
      <c r="H175" s="186" t="n"/>
      <c r="I175" s="191" t="n"/>
      <c r="J175" s="191" t="n"/>
      <c r="K175" s="186" t="n"/>
      <c r="L175" s="412">
        <f>L176*(1+C175)</f>
        <v/>
      </c>
    </row>
    <row r="176" ht="15.75" customHeight="1">
      <c r="A176" s="188" t="n">
        <v>44113</v>
      </c>
      <c r="B176" s="409" t="n">
        <v>37.119999</v>
      </c>
      <c r="C176" s="186">
        <f>B176/B177-1</f>
        <v/>
      </c>
      <c r="D176" s="410">
        <f>_xlfn.STDEV.P(C176:C265)</f>
        <v/>
      </c>
      <c r="E176" s="410">
        <f>D176*SQRT(250)</f>
        <v/>
      </c>
      <c r="F176" s="411" t="n"/>
      <c r="G176" s="186" t="n"/>
      <c r="H176" s="186" t="n"/>
      <c r="I176" s="191" t="n"/>
      <c r="J176" s="191" t="n"/>
      <c r="K176" s="186" t="n"/>
      <c r="L176" s="412">
        <f>L177*(1+C176)</f>
        <v/>
      </c>
    </row>
    <row r="177" ht="15.75" customHeight="1">
      <c r="A177" s="188" t="n">
        <v>44112</v>
      </c>
      <c r="B177" s="409" t="n">
        <v>37</v>
      </c>
      <c r="C177" s="186">
        <f>B177/B178-1</f>
        <v/>
      </c>
      <c r="D177" s="410">
        <f>_xlfn.STDEV.P(C177:C266)</f>
        <v/>
      </c>
      <c r="E177" s="410">
        <f>D177*SQRT(250)</f>
        <v/>
      </c>
      <c r="F177" s="411" t="n"/>
      <c r="G177" s="186" t="n"/>
      <c r="H177" s="186" t="n"/>
      <c r="I177" s="191" t="n"/>
      <c r="J177" s="191" t="n"/>
      <c r="K177" s="186" t="n"/>
      <c r="L177" s="412">
        <f>L178*(1+C177)</f>
        <v/>
      </c>
    </row>
    <row r="178" ht="15.75" customHeight="1">
      <c r="A178" s="188" t="n">
        <v>44111</v>
      </c>
      <c r="B178" s="409" t="n">
        <v>36.380001</v>
      </c>
      <c r="C178" s="186">
        <f>B178/B179-1</f>
        <v/>
      </c>
      <c r="D178" s="410">
        <f>_xlfn.STDEV.P(C178:C267)</f>
        <v/>
      </c>
      <c r="E178" s="410">
        <f>D178*SQRT(250)</f>
        <v/>
      </c>
      <c r="F178" s="411" t="n"/>
      <c r="G178" s="186" t="n"/>
      <c r="H178" s="186" t="n"/>
      <c r="I178" s="191" t="n"/>
      <c r="J178" s="191" t="n"/>
      <c r="K178" s="186" t="n"/>
      <c r="L178" s="412">
        <f>L179*(1+C178)</f>
        <v/>
      </c>
    </row>
    <row r="179" ht="15.75" customHeight="1">
      <c r="A179" s="188" t="n">
        <v>44110</v>
      </c>
      <c r="B179" s="409" t="n">
        <v>34.880001</v>
      </c>
      <c r="C179" s="186">
        <f>B179/B180-1</f>
        <v/>
      </c>
      <c r="D179" s="410">
        <f>_xlfn.STDEV.P(C179:C268)</f>
        <v/>
      </c>
      <c r="E179" s="410">
        <f>D179*SQRT(250)</f>
        <v/>
      </c>
      <c r="F179" s="411" t="n"/>
      <c r="G179" s="186" t="n"/>
      <c r="H179" s="186" t="n"/>
      <c r="I179" s="191" t="n"/>
      <c r="J179" s="191" t="n"/>
      <c r="K179" s="186" t="n"/>
      <c r="L179" s="412">
        <f>L180*(1+C179)</f>
        <v/>
      </c>
    </row>
    <row r="180" ht="15.75" customHeight="1">
      <c r="A180" s="188" t="n">
        <v>44109</v>
      </c>
      <c r="B180" s="409" t="n">
        <v>36.200001</v>
      </c>
      <c r="C180" s="186">
        <f>B180/B181-1</f>
        <v/>
      </c>
      <c r="D180" s="410">
        <f>_xlfn.STDEV.P(C180:C269)</f>
        <v/>
      </c>
      <c r="E180" s="410">
        <f>D180*SQRT(250)</f>
        <v/>
      </c>
      <c r="F180" s="411" t="n"/>
      <c r="G180" s="186" t="n"/>
      <c r="H180" s="186" t="n"/>
      <c r="I180" s="191" t="n"/>
      <c r="J180" s="191" t="n"/>
      <c r="K180" s="186" t="n"/>
      <c r="L180" s="412">
        <f>L181*(1+C180)</f>
        <v/>
      </c>
    </row>
    <row r="181" ht="15.75" customHeight="1">
      <c r="A181" s="188" t="n">
        <v>44106</v>
      </c>
      <c r="B181" s="409" t="n">
        <v>36.009998</v>
      </c>
      <c r="C181" s="186">
        <f>B181/B182-1</f>
        <v/>
      </c>
      <c r="D181" s="410">
        <f>_xlfn.STDEV.P(C181:C270)</f>
        <v/>
      </c>
      <c r="E181" s="410">
        <f>D181*SQRT(250)</f>
        <v/>
      </c>
      <c r="F181" s="411" t="n"/>
      <c r="G181" s="186" t="n"/>
      <c r="H181" s="186" t="n"/>
      <c r="I181" s="191" t="n"/>
      <c r="J181" s="191" t="n"/>
      <c r="K181" s="186" t="n"/>
      <c r="L181" s="412">
        <f>L182*(1+C181)</f>
        <v/>
      </c>
    </row>
    <row r="182" ht="15.75" customHeight="1">
      <c r="A182" s="188" t="n">
        <v>44105</v>
      </c>
      <c r="B182" s="409" t="n">
        <v>35.18</v>
      </c>
      <c r="C182" s="186">
        <f>B182/B183-1</f>
        <v/>
      </c>
      <c r="D182" s="410">
        <f>_xlfn.STDEV.P(C182:C271)</f>
        <v/>
      </c>
      <c r="E182" s="410">
        <f>D182*SQRT(250)</f>
        <v/>
      </c>
      <c r="F182" s="411" t="n"/>
      <c r="G182" s="186" t="n"/>
      <c r="H182" s="186" t="n"/>
      <c r="I182" s="191" t="n"/>
      <c r="J182" s="191" t="n"/>
      <c r="K182" s="186" t="n"/>
      <c r="L182" s="412">
        <f>L183*(1+C182)</f>
        <v/>
      </c>
    </row>
    <row r="183" ht="15.75" customHeight="1">
      <c r="A183" s="188" t="n">
        <v>44104</v>
      </c>
      <c r="B183" s="409" t="n">
        <v>34.75</v>
      </c>
      <c r="C183" s="186">
        <f>B183/B184-1</f>
        <v/>
      </c>
      <c r="D183" s="410">
        <f>_xlfn.STDEV.P(C183:C272)</f>
        <v/>
      </c>
      <c r="E183" s="410">
        <f>D183*SQRT(250)</f>
        <v/>
      </c>
      <c r="F183" s="411" t="n"/>
      <c r="G183" s="186" t="n"/>
      <c r="H183" s="186" t="n"/>
      <c r="I183" s="191" t="n"/>
      <c r="J183" s="191" t="n"/>
      <c r="K183" s="186" t="n"/>
      <c r="L183" s="412">
        <f>L184*(1+C183)</f>
        <v/>
      </c>
    </row>
    <row r="184" ht="15.75" customHeight="1">
      <c r="A184" s="188" t="n">
        <v>44103</v>
      </c>
      <c r="B184" s="409" t="n">
        <v>34.509998</v>
      </c>
      <c r="C184" s="186">
        <f>B184/B185-1</f>
        <v/>
      </c>
      <c r="D184" s="410">
        <f>_xlfn.STDEV.P(C184:C273)</f>
        <v/>
      </c>
      <c r="E184" s="410">
        <f>D184*SQRT(250)</f>
        <v/>
      </c>
      <c r="F184" s="411" t="n"/>
      <c r="G184" s="186" t="n"/>
      <c r="H184" s="186" t="n"/>
      <c r="I184" s="191" t="n"/>
      <c r="J184" s="191" t="n"/>
      <c r="K184" s="186" t="n"/>
      <c r="L184" s="412">
        <f>L185*(1+C184)</f>
        <v/>
      </c>
    </row>
    <row r="185" ht="15.75" customHeight="1">
      <c r="A185" s="188" t="n">
        <v>44102</v>
      </c>
      <c r="B185" s="409" t="n">
        <v>35.939999</v>
      </c>
      <c r="C185" s="186">
        <f>B185/B186-1</f>
        <v/>
      </c>
      <c r="D185" s="410">
        <f>_xlfn.STDEV.P(C185:C274)</f>
        <v/>
      </c>
      <c r="E185" s="410">
        <f>D185*SQRT(250)</f>
        <v/>
      </c>
      <c r="F185" s="411" t="n"/>
      <c r="G185" s="186" t="n"/>
      <c r="H185" s="186" t="n"/>
      <c r="I185" s="191" t="n"/>
      <c r="J185" s="191" t="n"/>
      <c r="K185" s="186" t="n"/>
      <c r="L185" s="412">
        <f>L186*(1+C185)</f>
        <v/>
      </c>
    </row>
    <row r="186" ht="15.75" customHeight="1">
      <c r="A186" s="188" t="n">
        <v>44099</v>
      </c>
      <c r="B186" s="409" t="n">
        <v>34.200001</v>
      </c>
      <c r="C186" s="186">
        <f>B186/B187-1</f>
        <v/>
      </c>
      <c r="D186" s="410">
        <f>_xlfn.STDEV.P(C186:C275)</f>
        <v/>
      </c>
      <c r="E186" s="410">
        <f>D186*SQRT(250)</f>
        <v/>
      </c>
      <c r="F186" s="411" t="n"/>
      <c r="G186" s="186" t="n"/>
      <c r="H186" s="186" t="n"/>
      <c r="I186" s="191" t="n"/>
      <c r="J186" s="191" t="n"/>
      <c r="K186" s="186" t="n"/>
      <c r="L186" s="412">
        <f>L187*(1+C186)</f>
        <v/>
      </c>
    </row>
    <row r="187" ht="15.75" customHeight="1">
      <c r="A187" s="188" t="n">
        <v>44098</v>
      </c>
      <c r="B187" s="409" t="n">
        <v>32.740002</v>
      </c>
      <c r="C187" s="186">
        <f>B187/B188-1</f>
        <v/>
      </c>
      <c r="D187" s="410">
        <f>_xlfn.STDEV.P(C187:C276)</f>
        <v/>
      </c>
      <c r="E187" s="410">
        <f>D187*SQRT(250)</f>
        <v/>
      </c>
      <c r="F187" s="411" t="n"/>
      <c r="G187" s="186" t="n"/>
      <c r="H187" s="186" t="n"/>
      <c r="I187" s="191" t="n"/>
      <c r="J187" s="191" t="n"/>
      <c r="K187" s="186" t="n"/>
      <c r="L187" s="412">
        <f>L188*(1+C187)</f>
        <v/>
      </c>
    </row>
    <row r="188" ht="15.75" customHeight="1">
      <c r="A188" s="188" t="n">
        <v>44097</v>
      </c>
      <c r="B188" s="409" t="n">
        <v>33.080002</v>
      </c>
      <c r="C188" s="186">
        <f>B188/B189-1</f>
        <v/>
      </c>
      <c r="D188" s="410">
        <f>_xlfn.STDEV.P(C188:C277)</f>
        <v/>
      </c>
      <c r="E188" s="410">
        <f>D188*SQRT(250)</f>
        <v/>
      </c>
      <c r="F188" s="411" t="n"/>
      <c r="G188" s="186" t="n"/>
      <c r="H188" s="186" t="n"/>
      <c r="I188" s="191" t="n"/>
      <c r="J188" s="191" t="n"/>
      <c r="K188" s="186" t="n"/>
      <c r="L188" s="412">
        <f>L189*(1+C188)</f>
        <v/>
      </c>
    </row>
    <row r="189" ht="15.75" customHeight="1">
      <c r="A189" s="188" t="n">
        <v>44096</v>
      </c>
      <c r="B189" s="409" t="n">
        <v>34.07</v>
      </c>
      <c r="C189" s="186">
        <f>B189/B190-1</f>
        <v/>
      </c>
      <c r="D189" s="410">
        <f>_xlfn.STDEV.P(C189:C278)</f>
        <v/>
      </c>
      <c r="E189" s="410">
        <f>D189*SQRT(250)</f>
        <v/>
      </c>
      <c r="F189" s="411" t="n"/>
      <c r="G189" s="186" t="n"/>
      <c r="H189" s="186" t="n"/>
      <c r="I189" s="191" t="n"/>
      <c r="J189" s="191" t="n"/>
      <c r="K189" s="186" t="n"/>
      <c r="L189" s="412">
        <f>L190*(1+C189)</f>
        <v/>
      </c>
    </row>
    <row r="190" ht="15.75" customHeight="1">
      <c r="A190" s="188" t="n">
        <v>44095</v>
      </c>
      <c r="B190" s="409" t="n">
        <v>33.790001</v>
      </c>
      <c r="C190" s="186">
        <f>B190/B191-1</f>
        <v/>
      </c>
      <c r="D190" s="410">
        <f>_xlfn.STDEV.P(C190:C279)</f>
        <v/>
      </c>
      <c r="E190" s="410">
        <f>D190*SQRT(250)</f>
        <v/>
      </c>
      <c r="F190" s="411" t="n"/>
      <c r="G190" s="186" t="n"/>
      <c r="H190" s="186" t="n"/>
      <c r="I190" s="191" t="n"/>
      <c r="J190" s="191" t="n"/>
      <c r="K190" s="186" t="n"/>
      <c r="L190" s="412">
        <f>L191*(1+C190)</f>
        <v/>
      </c>
    </row>
    <row r="191" ht="15.75" customHeight="1">
      <c r="A191" s="188" t="n">
        <v>44092</v>
      </c>
      <c r="B191" s="409" t="n">
        <v>36.970001</v>
      </c>
      <c r="C191" s="186">
        <f>B191/B192-1</f>
        <v/>
      </c>
      <c r="D191" s="410">
        <f>_xlfn.STDEV.P(C191:C280)</f>
        <v/>
      </c>
      <c r="E191" s="410">
        <f>D191*SQRT(250)</f>
        <v/>
      </c>
      <c r="F191" s="411" t="n"/>
      <c r="G191" s="186" t="n"/>
      <c r="H191" s="186" t="n"/>
      <c r="I191" s="191" t="n"/>
      <c r="J191" s="191" t="n"/>
      <c r="K191" s="186" t="n"/>
      <c r="L191" s="412">
        <f>L192*(1+C191)</f>
        <v/>
      </c>
    </row>
    <row r="192" ht="15.75" customHeight="1">
      <c r="A192" s="188" t="n">
        <v>44091</v>
      </c>
      <c r="B192" s="409" t="n">
        <v>38.349998</v>
      </c>
      <c r="C192" s="186">
        <f>B192/B193-1</f>
        <v/>
      </c>
      <c r="D192" s="410">
        <f>_xlfn.STDEV.P(C192:C281)</f>
        <v/>
      </c>
      <c r="E192" s="410">
        <f>D192*SQRT(250)</f>
        <v/>
      </c>
      <c r="F192" s="411" t="n"/>
      <c r="G192" s="186" t="n"/>
      <c r="H192" s="186" t="n"/>
      <c r="I192" s="191" t="n"/>
      <c r="J192" s="191" t="n"/>
      <c r="K192" s="186" t="n"/>
      <c r="L192" s="412">
        <f>L193*(1+C192)</f>
        <v/>
      </c>
    </row>
    <row r="193" ht="15.75" customHeight="1">
      <c r="A193" s="188" t="n">
        <v>44090</v>
      </c>
      <c r="B193" s="409" t="n">
        <v>38.299999</v>
      </c>
      <c r="C193" s="186">
        <f>B193/B194-1</f>
        <v/>
      </c>
      <c r="D193" s="410">
        <f>_xlfn.STDEV.P(C193:C282)</f>
        <v/>
      </c>
      <c r="E193" s="410">
        <f>D193*SQRT(250)</f>
        <v/>
      </c>
      <c r="F193" s="411" t="n"/>
      <c r="G193" s="186" t="n"/>
      <c r="H193" s="186" t="n"/>
      <c r="I193" s="191" t="n"/>
      <c r="J193" s="191" t="n"/>
      <c r="K193" s="186" t="n"/>
      <c r="L193" s="412">
        <f>L194*(1+C193)</f>
        <v/>
      </c>
    </row>
    <row r="194" ht="15.75" customHeight="1">
      <c r="A194" s="188" t="n">
        <v>44089</v>
      </c>
      <c r="B194" s="409" t="n">
        <v>36.799999</v>
      </c>
      <c r="C194" s="186">
        <f>B194/B195-1</f>
        <v/>
      </c>
      <c r="D194" s="410">
        <f>_xlfn.STDEV.P(C194:C283)</f>
        <v/>
      </c>
      <c r="E194" s="410">
        <f>D194*SQRT(250)</f>
        <v/>
      </c>
      <c r="F194" s="411" t="n"/>
      <c r="G194" s="186" t="n"/>
      <c r="H194" s="186" t="n"/>
      <c r="I194" s="191" t="n"/>
      <c r="J194" s="191" t="n"/>
      <c r="K194" s="186" t="n"/>
      <c r="L194" s="412">
        <f>L195*(1+C194)</f>
        <v/>
      </c>
    </row>
    <row r="195" ht="15.75" customHeight="1">
      <c r="A195" s="188" t="n">
        <v>44088</v>
      </c>
      <c r="B195" s="409" t="n">
        <v>36.740002</v>
      </c>
      <c r="C195" s="186">
        <f>B195/B196-1</f>
        <v/>
      </c>
      <c r="D195" s="410">
        <f>_xlfn.STDEV.P(C195:C284)</f>
        <v/>
      </c>
      <c r="E195" s="410">
        <f>D195*SQRT(250)</f>
        <v/>
      </c>
      <c r="F195" s="411" t="n"/>
      <c r="G195" s="186" t="n"/>
      <c r="H195" s="186" t="n"/>
      <c r="I195" s="191" t="n"/>
      <c r="J195" s="191" t="n"/>
      <c r="K195" s="186" t="n"/>
      <c r="L195" s="412">
        <f>L196*(1+C195)</f>
        <v/>
      </c>
    </row>
    <row r="196" ht="15.75" customHeight="1">
      <c r="A196" s="188" t="n">
        <v>44085</v>
      </c>
      <c r="B196" s="409" t="n">
        <v>36.07</v>
      </c>
      <c r="C196" s="186">
        <f>B196/B197-1</f>
        <v/>
      </c>
      <c r="D196" s="410">
        <f>_xlfn.STDEV.P(C196:C285)</f>
        <v/>
      </c>
      <c r="E196" s="410">
        <f>D196*SQRT(250)</f>
        <v/>
      </c>
      <c r="F196" s="411" t="n"/>
      <c r="G196" s="186" t="n"/>
      <c r="H196" s="186" t="n"/>
      <c r="I196" s="191" t="n"/>
      <c r="J196" s="191" t="n"/>
      <c r="K196" s="186" t="n"/>
      <c r="L196" s="412">
        <f>L197*(1+C196)</f>
        <v/>
      </c>
    </row>
    <row r="197" ht="15.75" customHeight="1">
      <c r="A197" s="188" t="n">
        <v>44084</v>
      </c>
      <c r="B197" s="409" t="n">
        <v>36.450001</v>
      </c>
      <c r="C197" s="186">
        <f>B197/B198-1</f>
        <v/>
      </c>
      <c r="D197" s="410">
        <f>_xlfn.STDEV.P(C197:C286)</f>
        <v/>
      </c>
      <c r="E197" s="410">
        <f>D197*SQRT(250)</f>
        <v/>
      </c>
      <c r="F197" s="411" t="n"/>
      <c r="G197" s="186" t="n"/>
      <c r="H197" s="186" t="n"/>
      <c r="I197" s="191" t="n"/>
      <c r="J197" s="191" t="n"/>
      <c r="K197" s="186" t="n"/>
      <c r="L197" s="412">
        <f>L198*(1+C197)</f>
        <v/>
      </c>
    </row>
    <row r="198" ht="15.75" customHeight="1">
      <c r="A198" s="188" t="n">
        <v>44083</v>
      </c>
      <c r="B198" s="409" t="n">
        <v>36.029999</v>
      </c>
      <c r="C198" s="186">
        <f>B198/B199-1</f>
        <v/>
      </c>
      <c r="D198" s="410">
        <f>_xlfn.STDEV.P(C198:C287)</f>
        <v/>
      </c>
      <c r="E198" s="410">
        <f>D198*SQRT(250)</f>
        <v/>
      </c>
      <c r="F198" s="411" t="n"/>
      <c r="G198" s="186" t="n"/>
      <c r="H198" s="186" t="n"/>
      <c r="I198" s="191" t="n"/>
      <c r="J198" s="191" t="n"/>
      <c r="K198" s="186" t="n"/>
      <c r="L198" s="412">
        <f>L199*(1+C198)</f>
        <v/>
      </c>
    </row>
    <row r="199" ht="15.75" customHeight="1">
      <c r="A199" s="188" t="n">
        <v>44082</v>
      </c>
      <c r="B199" s="409" t="n">
        <v>37.279999</v>
      </c>
      <c r="C199" s="186">
        <f>B199/B200-1</f>
        <v/>
      </c>
      <c r="D199" s="410">
        <f>_xlfn.STDEV.P(C199:C288)</f>
        <v/>
      </c>
      <c r="E199" s="410">
        <f>D199*SQRT(250)</f>
        <v/>
      </c>
      <c r="F199" s="411" t="n"/>
      <c r="G199" s="186" t="n"/>
      <c r="H199" s="186" t="n"/>
      <c r="I199" s="191" t="n"/>
      <c r="J199" s="191" t="n"/>
      <c r="K199" s="186" t="n"/>
      <c r="L199" s="412">
        <f>L200*(1+C199)</f>
        <v/>
      </c>
    </row>
    <row r="200" ht="15.75" customHeight="1">
      <c r="A200" s="188" t="n">
        <v>44078</v>
      </c>
      <c r="B200" s="409" t="n">
        <v>38.209999</v>
      </c>
      <c r="C200" s="186">
        <f>B200/B201-1</f>
        <v/>
      </c>
      <c r="D200" s="410">
        <f>_xlfn.STDEV.P(C200:C289)</f>
        <v/>
      </c>
      <c r="E200" s="410">
        <f>D200*SQRT(250)</f>
        <v/>
      </c>
      <c r="F200" s="411" t="n"/>
      <c r="G200" s="186" t="n"/>
      <c r="H200" s="186" t="n"/>
      <c r="I200" s="191" t="n"/>
      <c r="J200" s="191" t="n"/>
      <c r="K200" s="186" t="n"/>
      <c r="L200" s="412">
        <f>L201*(1+C200)</f>
        <v/>
      </c>
    </row>
    <row r="201" ht="15.75" customHeight="1">
      <c r="A201" s="188" t="n">
        <v>44077</v>
      </c>
      <c r="B201" s="409" t="n">
        <v>37.400002</v>
      </c>
      <c r="C201" s="186">
        <f>B201/B202-1</f>
        <v/>
      </c>
      <c r="D201" s="410">
        <f>_xlfn.STDEV.P(C201:C290)</f>
        <v/>
      </c>
      <c r="E201" s="410">
        <f>D201*SQRT(250)</f>
        <v/>
      </c>
      <c r="F201" s="411" t="n"/>
      <c r="G201" s="186" t="n"/>
      <c r="H201" s="186" t="n"/>
      <c r="I201" s="191" t="n"/>
      <c r="J201" s="191" t="n"/>
      <c r="K201" s="186" t="n"/>
      <c r="L201" s="412">
        <f>L202*(1+C201)</f>
        <v/>
      </c>
    </row>
    <row r="202" ht="15.75" customHeight="1">
      <c r="A202" s="188" t="n">
        <v>44076</v>
      </c>
      <c r="B202" s="409" t="n">
        <v>36.889999</v>
      </c>
      <c r="C202" s="186">
        <f>B202/B203-1</f>
        <v/>
      </c>
      <c r="D202" s="410">
        <f>_xlfn.STDEV.P(C202:C291)</f>
        <v/>
      </c>
      <c r="E202" s="410">
        <f>D202*SQRT(250)</f>
        <v/>
      </c>
      <c r="F202" s="411" t="n"/>
      <c r="G202" s="186" t="n"/>
      <c r="H202" s="186" t="n"/>
      <c r="I202" s="191" t="n"/>
      <c r="J202" s="191" t="n"/>
      <c r="K202" s="186" t="n"/>
      <c r="L202" s="412">
        <f>L203*(1+C202)</f>
        <v/>
      </c>
    </row>
    <row r="203" ht="15.75" customHeight="1">
      <c r="A203" s="188" t="n">
        <v>44075</v>
      </c>
      <c r="B203" s="409" t="n">
        <v>36.009998</v>
      </c>
      <c r="C203" s="186">
        <f>B203/B204-1</f>
        <v/>
      </c>
      <c r="D203" s="410">
        <f>_xlfn.STDEV.P(C203:C292)</f>
        <v/>
      </c>
      <c r="E203" s="410">
        <f>D203*SQRT(250)</f>
        <v/>
      </c>
      <c r="F203" s="411" t="n"/>
      <c r="G203" s="186" t="n"/>
      <c r="H203" s="186" t="n"/>
      <c r="I203" s="191" t="n"/>
      <c r="J203" s="191" t="n"/>
      <c r="K203" s="186" t="n"/>
      <c r="L203" s="412">
        <f>L204*(1+C203)</f>
        <v/>
      </c>
    </row>
    <row r="204" ht="15.75" customHeight="1">
      <c r="A204" s="188" t="n">
        <v>44074</v>
      </c>
      <c r="B204" s="409" t="n">
        <v>36</v>
      </c>
      <c r="C204" s="186">
        <f>B204/B205-1</f>
        <v/>
      </c>
      <c r="D204" s="410">
        <f>_xlfn.STDEV.P(C204:C293)</f>
        <v/>
      </c>
      <c r="E204" s="410">
        <f>D204*SQRT(250)</f>
        <v/>
      </c>
      <c r="F204" s="411" t="n"/>
      <c r="G204" s="186" t="n"/>
      <c r="H204" s="186" t="n"/>
      <c r="I204" s="191" t="n"/>
      <c r="J204" s="191" t="n"/>
      <c r="K204" s="186" t="n"/>
      <c r="L204" s="412">
        <f>L205*(1+C204)</f>
        <v/>
      </c>
    </row>
    <row r="205" ht="15.75" customHeight="1">
      <c r="A205" s="188" t="n">
        <v>44071</v>
      </c>
      <c r="B205" s="409" t="n">
        <v>37.34</v>
      </c>
      <c r="C205" s="186">
        <f>B205/B206-1</f>
        <v/>
      </c>
      <c r="D205" s="410">
        <f>_xlfn.STDEV.P(C205:C294)</f>
        <v/>
      </c>
      <c r="E205" s="410">
        <f>D205*SQRT(250)</f>
        <v/>
      </c>
      <c r="F205" s="411" t="n"/>
      <c r="G205" s="186" t="n"/>
      <c r="H205" s="186" t="n"/>
      <c r="I205" s="191" t="n"/>
      <c r="J205" s="191" t="n"/>
      <c r="K205" s="186" t="n"/>
      <c r="L205" s="412">
        <f>L206*(1+C205)</f>
        <v/>
      </c>
    </row>
    <row r="206" ht="15.75" customHeight="1">
      <c r="A206" s="188" t="n">
        <v>44070</v>
      </c>
      <c r="B206" s="409" t="n">
        <v>36.220001</v>
      </c>
      <c r="C206" s="186">
        <f>B206/B207-1</f>
        <v/>
      </c>
      <c r="D206" s="410">
        <f>_xlfn.STDEV.P(C206:C295)</f>
        <v/>
      </c>
      <c r="E206" s="410">
        <f>D206*SQRT(250)</f>
        <v/>
      </c>
      <c r="F206" s="411" t="n"/>
      <c r="G206" s="186" t="n"/>
      <c r="H206" s="186" t="n"/>
      <c r="I206" s="191" t="n"/>
      <c r="J206" s="191" t="n"/>
      <c r="K206" s="186" t="n"/>
      <c r="L206" s="412">
        <f>L207*(1+C206)</f>
        <v/>
      </c>
    </row>
    <row r="207" ht="15.75" customHeight="1">
      <c r="A207" s="188" t="n">
        <v>44069</v>
      </c>
      <c r="B207" s="409" t="n">
        <v>34.25</v>
      </c>
      <c r="C207" s="186">
        <f>B207/B208-1</f>
        <v/>
      </c>
      <c r="D207" s="410">
        <f>_xlfn.STDEV.P(C207:C296)</f>
        <v/>
      </c>
      <c r="E207" s="410">
        <f>D207*SQRT(250)</f>
        <v/>
      </c>
      <c r="F207" s="411" t="n"/>
      <c r="G207" s="186" t="n"/>
      <c r="H207" s="186" t="n"/>
      <c r="I207" s="191" t="n"/>
      <c r="J207" s="191" t="n"/>
      <c r="K207" s="186" t="n"/>
      <c r="L207" s="412">
        <f>L208*(1+C207)</f>
        <v/>
      </c>
    </row>
    <row r="208" ht="15.75" customHeight="1">
      <c r="A208" s="188" t="n">
        <v>44068</v>
      </c>
      <c r="B208" s="409" t="n">
        <v>35.220001</v>
      </c>
      <c r="C208" s="186">
        <f>B208/B209-1</f>
        <v/>
      </c>
      <c r="D208" s="410">
        <f>_xlfn.STDEV.P(C208:C297)</f>
        <v/>
      </c>
      <c r="E208" s="410">
        <f>D208*SQRT(250)</f>
        <v/>
      </c>
      <c r="F208" s="411" t="n"/>
      <c r="G208" s="186" t="n"/>
      <c r="H208" s="186" t="n"/>
      <c r="I208" s="191" t="n"/>
      <c r="J208" s="191" t="n"/>
      <c r="K208" s="186" t="n"/>
      <c r="L208" s="412">
        <f>L209*(1+C208)</f>
        <v/>
      </c>
    </row>
    <row r="209" ht="15.75" customHeight="1">
      <c r="A209" s="188" t="n">
        <v>44067</v>
      </c>
      <c r="B209" s="409" t="n">
        <v>36.32</v>
      </c>
      <c r="C209" s="186">
        <f>B209/B210-1</f>
        <v/>
      </c>
      <c r="D209" s="410">
        <f>_xlfn.STDEV.P(C209:C298)</f>
        <v/>
      </c>
      <c r="E209" s="410">
        <f>D209*SQRT(250)</f>
        <v/>
      </c>
      <c r="F209" s="411" t="n"/>
      <c r="G209" s="186" t="n"/>
      <c r="H209" s="186" t="n"/>
      <c r="I209" s="191" t="n"/>
      <c r="J209" s="191" t="n"/>
      <c r="K209" s="186" t="n"/>
      <c r="L209" s="412">
        <f>L210*(1+C209)</f>
        <v/>
      </c>
    </row>
    <row r="210" ht="15.75" customHeight="1">
      <c r="A210" s="188" t="n">
        <v>44064</v>
      </c>
      <c r="B210" s="409" t="n">
        <v>33.040001</v>
      </c>
      <c r="C210" s="186">
        <f>B210/B211-1</f>
        <v/>
      </c>
      <c r="D210" s="410">
        <f>_xlfn.STDEV.P(C210:C299)</f>
        <v/>
      </c>
      <c r="E210" s="410">
        <f>D210*SQRT(250)</f>
        <v/>
      </c>
      <c r="F210" s="411" t="n"/>
      <c r="G210" s="186" t="n"/>
      <c r="H210" s="186" t="n"/>
      <c r="I210" s="191" t="n"/>
      <c r="J210" s="191" t="n"/>
      <c r="K210" s="186" t="n"/>
      <c r="L210" s="412">
        <f>L211*(1+C210)</f>
        <v/>
      </c>
    </row>
    <row r="211" ht="15.75" customHeight="1">
      <c r="A211" s="188" t="n">
        <v>44063</v>
      </c>
      <c r="B211" s="409" t="n">
        <v>34.049999</v>
      </c>
      <c r="C211" s="186">
        <f>B211/B212-1</f>
        <v/>
      </c>
      <c r="D211" s="410">
        <f>_xlfn.STDEV.P(C211:C300)</f>
        <v/>
      </c>
      <c r="E211" s="410">
        <f>D211*SQRT(250)</f>
        <v/>
      </c>
      <c r="F211" s="411" t="n"/>
      <c r="G211" s="186" t="n"/>
      <c r="H211" s="186" t="n"/>
      <c r="I211" s="191" t="n"/>
      <c r="J211" s="191" t="n"/>
      <c r="K211" s="186" t="n"/>
      <c r="L211" s="412">
        <f>L212*(1+C211)</f>
        <v/>
      </c>
    </row>
    <row r="212" ht="15.75" customHeight="1">
      <c r="A212" s="188" t="n">
        <v>44062</v>
      </c>
      <c r="B212" s="409" t="n">
        <v>34.439999</v>
      </c>
      <c r="C212" s="186">
        <f>B212/B213-1</f>
        <v/>
      </c>
      <c r="D212" s="410">
        <f>_xlfn.STDEV.P(C212:C301)</f>
        <v/>
      </c>
      <c r="E212" s="410">
        <f>D212*SQRT(250)</f>
        <v/>
      </c>
      <c r="F212" s="411" t="n"/>
      <c r="G212" s="186" t="n"/>
      <c r="H212" s="186" t="n"/>
      <c r="I212" s="191" t="n"/>
      <c r="J212" s="191" t="n"/>
      <c r="K212" s="186" t="n"/>
      <c r="L212" s="412">
        <f>L213*(1+C212)</f>
        <v/>
      </c>
    </row>
    <row r="213" ht="15.75" customHeight="1">
      <c r="A213" s="188" t="n">
        <v>44061</v>
      </c>
      <c r="B213" s="409" t="n">
        <v>33.98</v>
      </c>
      <c r="C213" s="186">
        <f>B213/B214-1</f>
        <v/>
      </c>
      <c r="D213" s="410">
        <f>_xlfn.STDEV.P(C213:C302)</f>
        <v/>
      </c>
      <c r="E213" s="410">
        <f>D213*SQRT(250)</f>
        <v/>
      </c>
      <c r="F213" s="411" t="n"/>
      <c r="G213" s="186" t="n"/>
      <c r="H213" s="186" t="n"/>
      <c r="I213" s="191" t="n"/>
      <c r="J213" s="191" t="n"/>
      <c r="K213" s="186" t="n"/>
      <c r="L213" s="412">
        <f>L214*(1+C213)</f>
        <v/>
      </c>
    </row>
    <row r="214" ht="15.75" customHeight="1">
      <c r="A214" s="188" t="n">
        <v>44060</v>
      </c>
      <c r="B214" s="409" t="n">
        <v>34.400002</v>
      </c>
      <c r="C214" s="186">
        <f>B214/B215-1</f>
        <v/>
      </c>
      <c r="D214" s="410">
        <f>_xlfn.STDEV.P(C214:C303)</f>
        <v/>
      </c>
      <c r="E214" s="410">
        <f>D214*SQRT(250)</f>
        <v/>
      </c>
      <c r="F214" s="411" t="n"/>
      <c r="G214" s="186" t="n"/>
      <c r="H214" s="186" t="n"/>
      <c r="I214" s="191" t="n"/>
      <c r="J214" s="191" t="n"/>
      <c r="K214" s="186" t="n"/>
      <c r="L214" s="412">
        <f>L215*(1+C214)</f>
        <v/>
      </c>
    </row>
    <row r="215" ht="15.75" customHeight="1">
      <c r="A215" s="188" t="n">
        <v>44057</v>
      </c>
      <c r="B215" s="409" t="n">
        <v>36.18</v>
      </c>
      <c r="C215" s="186">
        <f>B215/B216-1</f>
        <v/>
      </c>
      <c r="D215" s="410">
        <f>_xlfn.STDEV.P(C215:C304)</f>
        <v/>
      </c>
      <c r="E215" s="410">
        <f>D215*SQRT(250)</f>
        <v/>
      </c>
      <c r="F215" s="411" t="n"/>
      <c r="G215" s="186" t="n"/>
      <c r="H215" s="186" t="n"/>
      <c r="I215" s="191" t="n"/>
      <c r="J215" s="191" t="n"/>
      <c r="K215" s="186" t="n"/>
      <c r="L215" s="412">
        <f>L216*(1+C215)</f>
        <v/>
      </c>
    </row>
    <row r="216" ht="15.75" customHeight="1">
      <c r="A216" s="188" t="n">
        <v>44056</v>
      </c>
      <c r="B216" s="409" t="n">
        <v>35.810001</v>
      </c>
      <c r="C216" s="186">
        <f>B216/B217-1</f>
        <v/>
      </c>
      <c r="D216" s="410">
        <f>_xlfn.STDEV.P(C216:C305)</f>
        <v/>
      </c>
      <c r="E216" s="410">
        <f>D216*SQRT(250)</f>
        <v/>
      </c>
      <c r="F216" s="411" t="n"/>
      <c r="G216" s="186" t="n"/>
      <c r="H216" s="186" t="n"/>
      <c r="I216" s="191" t="n"/>
      <c r="J216" s="191" t="n"/>
      <c r="K216" s="186" t="n"/>
      <c r="L216" s="412">
        <f>L217*(1+C216)</f>
        <v/>
      </c>
    </row>
    <row r="217" ht="15.75" customHeight="1">
      <c r="A217" s="188" t="n">
        <v>44055</v>
      </c>
      <c r="B217" s="409" t="n">
        <v>36.400002</v>
      </c>
      <c r="C217" s="186">
        <f>B217/B218-1</f>
        <v/>
      </c>
      <c r="D217" s="410">
        <f>_xlfn.STDEV.P(C217:C306)</f>
        <v/>
      </c>
      <c r="E217" s="410">
        <f>D217*SQRT(250)</f>
        <v/>
      </c>
      <c r="F217" s="411" t="n"/>
      <c r="G217" s="186" t="n"/>
      <c r="H217" s="186" t="n"/>
      <c r="I217" s="191" t="n"/>
      <c r="J217" s="191" t="n"/>
      <c r="K217" s="186" t="n"/>
      <c r="L217" s="412">
        <f>L218*(1+C217)</f>
        <v/>
      </c>
    </row>
    <row r="218" ht="15.75" customHeight="1">
      <c r="A218" s="188" t="n">
        <v>44054</v>
      </c>
      <c r="B218" s="409" t="n">
        <v>36.830002</v>
      </c>
      <c r="C218" s="186">
        <f>B218/B219-1</f>
        <v/>
      </c>
      <c r="D218" s="410">
        <f>_xlfn.STDEV.P(C218:C307)</f>
        <v/>
      </c>
      <c r="E218" s="410">
        <f>D218*SQRT(250)</f>
        <v/>
      </c>
      <c r="F218" s="411" t="n"/>
      <c r="G218" s="186" t="n"/>
      <c r="H218" s="186" t="n"/>
      <c r="I218" s="191" t="n"/>
      <c r="J218" s="191" t="n"/>
      <c r="K218" s="186" t="n"/>
      <c r="L218" s="412">
        <f>L219*(1+C218)</f>
        <v/>
      </c>
    </row>
    <row r="219" ht="15.75" customHeight="1">
      <c r="A219" s="188" t="n">
        <v>44053</v>
      </c>
      <c r="B219" s="409" t="n">
        <v>37.540001</v>
      </c>
      <c r="C219" s="186">
        <f>B219/B220-1</f>
        <v/>
      </c>
      <c r="D219" s="410">
        <f>_xlfn.STDEV.P(C219:C308)</f>
        <v/>
      </c>
      <c r="E219" s="410">
        <f>D219*SQRT(250)</f>
        <v/>
      </c>
      <c r="F219" s="411" t="n"/>
      <c r="G219" s="186" t="n"/>
      <c r="H219" s="186" t="n"/>
      <c r="I219" s="191" t="n"/>
      <c r="J219" s="191" t="n"/>
      <c r="K219" s="186" t="n"/>
      <c r="L219" s="412">
        <f>L220*(1+C219)</f>
        <v/>
      </c>
    </row>
    <row r="220" ht="15.75" customHeight="1">
      <c r="A220" s="188" t="n">
        <v>44050</v>
      </c>
      <c r="B220" s="409" t="n">
        <v>34.330002</v>
      </c>
      <c r="C220" s="186">
        <f>B220/B221-1</f>
        <v/>
      </c>
      <c r="D220" s="410">
        <f>_xlfn.STDEV.P(C220:C309)</f>
        <v/>
      </c>
      <c r="E220" s="410">
        <f>D220*SQRT(250)</f>
        <v/>
      </c>
      <c r="F220" s="411" t="n"/>
      <c r="G220" s="186" t="n"/>
      <c r="H220" s="186" t="n"/>
      <c r="I220" s="191" t="n"/>
      <c r="J220" s="191" t="n"/>
      <c r="K220" s="186" t="n"/>
      <c r="L220" s="412">
        <f>L221*(1+C220)</f>
        <v/>
      </c>
    </row>
    <row r="221" ht="15.75" customHeight="1">
      <c r="A221" s="188" t="n">
        <v>44049</v>
      </c>
      <c r="B221" s="409" t="n">
        <v>34.400002</v>
      </c>
      <c r="C221" s="186">
        <f>B221/B222-1</f>
        <v/>
      </c>
      <c r="D221" s="410">
        <f>_xlfn.STDEV.P(C221:C310)</f>
        <v/>
      </c>
      <c r="E221" s="410">
        <f>D221*SQRT(250)</f>
        <v/>
      </c>
      <c r="F221" s="411" t="n"/>
      <c r="G221" s="186" t="n"/>
      <c r="H221" s="186" t="n"/>
      <c r="I221" s="191" t="n"/>
      <c r="J221" s="191" t="n"/>
      <c r="K221" s="186" t="n"/>
      <c r="L221" s="412">
        <f>L222*(1+C221)</f>
        <v/>
      </c>
    </row>
    <row r="222" ht="15.75" customHeight="1">
      <c r="A222" s="188" t="n">
        <v>44048</v>
      </c>
      <c r="B222" s="409" t="n">
        <v>33.73</v>
      </c>
      <c r="C222" s="186">
        <f>B222/B223-1</f>
        <v/>
      </c>
      <c r="D222" s="410">
        <f>_xlfn.STDEV.P(C222:C311)</f>
        <v/>
      </c>
      <c r="E222" s="410">
        <f>D222*SQRT(250)</f>
        <v/>
      </c>
      <c r="F222" s="411" t="n"/>
      <c r="G222" s="186" t="n"/>
      <c r="H222" s="186" t="n"/>
      <c r="I222" s="191" t="n"/>
      <c r="J222" s="191" t="n"/>
      <c r="K222" s="186" t="n"/>
      <c r="L222" s="412">
        <f>L223*(1+C222)</f>
        <v/>
      </c>
    </row>
    <row r="223" ht="15.75" customHeight="1">
      <c r="A223" s="188" t="n">
        <v>44047</v>
      </c>
      <c r="B223" s="409" t="n">
        <v>32.290001</v>
      </c>
      <c r="C223" s="186">
        <f>B223/B224-1</f>
        <v/>
      </c>
      <c r="D223" s="410">
        <f>_xlfn.STDEV.P(C223:C312)</f>
        <v/>
      </c>
      <c r="E223" s="410">
        <f>D223*SQRT(250)</f>
        <v/>
      </c>
      <c r="F223" s="411" t="n"/>
      <c r="G223" s="186" t="n"/>
      <c r="H223" s="186" t="n"/>
      <c r="I223" s="191" t="n"/>
      <c r="J223" s="191" t="n"/>
      <c r="K223" s="186" t="n"/>
      <c r="L223" s="412">
        <f>L224*(1+C223)</f>
        <v/>
      </c>
    </row>
    <row r="224" ht="15.75" customHeight="1">
      <c r="A224" s="188" t="n">
        <v>44046</v>
      </c>
      <c r="B224" s="409" t="n">
        <v>31.870001</v>
      </c>
      <c r="C224" s="186">
        <f>B224/B225-1</f>
        <v/>
      </c>
      <c r="D224" s="410">
        <f>_xlfn.STDEV.P(C224:C313)</f>
        <v/>
      </c>
      <c r="E224" s="410">
        <f>D224*SQRT(250)</f>
        <v/>
      </c>
      <c r="F224" s="411" t="n"/>
      <c r="G224" s="186" t="n"/>
      <c r="H224" s="186" t="n"/>
      <c r="I224" s="191" t="n"/>
      <c r="J224" s="191" t="n"/>
      <c r="K224" s="186" t="n"/>
      <c r="L224" s="412">
        <f>L225*(1+C224)</f>
        <v/>
      </c>
    </row>
    <row r="225" ht="15.75" customHeight="1">
      <c r="A225" s="188" t="n">
        <v>44043</v>
      </c>
      <c r="B225" s="409" t="n">
        <v>31.379999</v>
      </c>
      <c r="C225" s="186">
        <f>B225/B226-1</f>
        <v/>
      </c>
      <c r="D225" s="410">
        <f>_xlfn.STDEV.P(C225:C314)</f>
        <v/>
      </c>
      <c r="E225" s="410">
        <f>D225*SQRT(250)</f>
        <v/>
      </c>
      <c r="F225" s="411" t="n"/>
      <c r="G225" s="186" t="n"/>
      <c r="H225" s="186" t="n"/>
      <c r="I225" s="191" t="n"/>
      <c r="J225" s="191" t="n"/>
      <c r="K225" s="186" t="n"/>
      <c r="L225" s="412">
        <f>L226*(1+C225)</f>
        <v/>
      </c>
    </row>
    <row r="226" ht="15.75" customHeight="1">
      <c r="A226" s="188" t="n">
        <v>44042</v>
      </c>
      <c r="B226" s="409" t="n">
        <v>31.74</v>
      </c>
      <c r="C226" s="186">
        <f>B226/B227-1</f>
        <v/>
      </c>
      <c r="D226" s="410">
        <f>_xlfn.STDEV.P(C226:C315)</f>
        <v/>
      </c>
      <c r="E226" s="410">
        <f>D226*SQRT(250)</f>
        <v/>
      </c>
      <c r="F226" s="411" t="n"/>
      <c r="G226" s="186" t="n"/>
      <c r="H226" s="186" t="n"/>
      <c r="I226" s="191" t="n"/>
      <c r="J226" s="191" t="n"/>
      <c r="K226" s="186" t="n"/>
      <c r="L226" s="412">
        <f>L227*(1+C226)</f>
        <v/>
      </c>
    </row>
    <row r="227" ht="15.75" customHeight="1">
      <c r="A227" s="188" t="n">
        <v>44041</v>
      </c>
      <c r="B227" s="409" t="n">
        <v>32.57</v>
      </c>
      <c r="C227" s="186">
        <f>B227/B228-1</f>
        <v/>
      </c>
      <c r="D227" s="410">
        <f>_xlfn.STDEV.P(C227:C316)</f>
        <v/>
      </c>
      <c r="E227" s="410">
        <f>D227*SQRT(250)</f>
        <v/>
      </c>
      <c r="F227" s="411" t="n"/>
      <c r="G227" s="186" t="n"/>
      <c r="H227" s="186" t="n"/>
      <c r="I227" s="191" t="n"/>
      <c r="J227" s="191" t="n"/>
      <c r="K227" s="186" t="n"/>
      <c r="L227" s="412">
        <f>L228*(1+C227)</f>
        <v/>
      </c>
    </row>
    <row r="228" ht="15.75" customHeight="1">
      <c r="A228" s="188" t="n">
        <v>44040</v>
      </c>
      <c r="B228" s="409" t="n">
        <v>33.459999</v>
      </c>
      <c r="C228" s="186">
        <f>B228/B229-1</f>
        <v/>
      </c>
      <c r="D228" s="410">
        <f>_xlfn.STDEV.P(C228:C317)</f>
        <v/>
      </c>
      <c r="E228" s="410">
        <f>D228*SQRT(250)</f>
        <v/>
      </c>
      <c r="F228" s="411" t="n"/>
      <c r="G228" s="186" t="n"/>
      <c r="H228" s="186" t="n"/>
      <c r="I228" s="191" t="n"/>
      <c r="J228" s="191" t="n"/>
      <c r="K228" s="186" t="n"/>
      <c r="L228" s="412">
        <f>L229*(1+C228)</f>
        <v/>
      </c>
    </row>
    <row r="229" ht="15.75" customHeight="1">
      <c r="A229" s="188" t="n">
        <v>44039</v>
      </c>
      <c r="B229" s="409" t="n">
        <v>32.419998</v>
      </c>
      <c r="C229" s="186">
        <f>B229/B230-1</f>
        <v/>
      </c>
      <c r="D229" s="410">
        <f>_xlfn.STDEV.P(C229:C318)</f>
        <v/>
      </c>
      <c r="E229" s="410">
        <f>D229*SQRT(250)</f>
        <v/>
      </c>
      <c r="F229" s="411" t="n"/>
      <c r="G229" s="186" t="n"/>
      <c r="H229" s="186" t="n"/>
      <c r="I229" s="191" t="n"/>
      <c r="J229" s="191" t="n"/>
      <c r="K229" s="186" t="n"/>
      <c r="L229" s="412">
        <f>L230*(1+C229)</f>
        <v/>
      </c>
    </row>
    <row r="230" ht="15.75" customHeight="1">
      <c r="A230" s="188" t="n">
        <v>44036</v>
      </c>
      <c r="B230" s="409" t="n">
        <v>32.880001</v>
      </c>
      <c r="C230" s="186">
        <f>B230/B231-1</f>
        <v/>
      </c>
      <c r="D230" s="410">
        <f>_xlfn.STDEV.P(C230:C319)</f>
        <v/>
      </c>
      <c r="E230" s="410">
        <f>D230*SQRT(250)</f>
        <v/>
      </c>
      <c r="F230" s="411" t="n"/>
      <c r="G230" s="186" t="n"/>
      <c r="H230" s="186" t="n"/>
      <c r="I230" s="191" t="n"/>
      <c r="J230" s="191" t="n"/>
      <c r="K230" s="186" t="n"/>
      <c r="L230" s="412">
        <f>L231*(1+C230)</f>
        <v/>
      </c>
    </row>
    <row r="231" ht="15.75" customHeight="1">
      <c r="A231" s="188" t="n">
        <v>44035</v>
      </c>
      <c r="B231" s="409" t="n">
        <v>33.23</v>
      </c>
      <c r="C231" s="186">
        <f>B231/B232-1</f>
        <v/>
      </c>
      <c r="D231" s="410">
        <f>_xlfn.STDEV.P(C231:C320)</f>
        <v/>
      </c>
      <c r="E231" s="410">
        <f>D231*SQRT(250)</f>
        <v/>
      </c>
      <c r="F231" s="411" t="n"/>
      <c r="G231" s="186" t="n"/>
      <c r="H231" s="186" t="n"/>
      <c r="I231" s="191" t="n"/>
      <c r="J231" s="191" t="n"/>
      <c r="K231" s="186" t="n"/>
      <c r="L231" s="412">
        <f>L232*(1+C231)</f>
        <v/>
      </c>
    </row>
    <row r="232" ht="15.75" customHeight="1">
      <c r="A232" s="188" t="n">
        <v>44034</v>
      </c>
      <c r="B232" s="409" t="n">
        <v>31.67</v>
      </c>
      <c r="C232" s="186">
        <f>B232/B233-1</f>
        <v/>
      </c>
      <c r="D232" s="410">
        <f>_xlfn.STDEV.P(C232:C321)</f>
        <v/>
      </c>
      <c r="E232" s="410">
        <f>D232*SQRT(250)</f>
        <v/>
      </c>
      <c r="F232" s="411" t="n"/>
      <c r="G232" s="186" t="n"/>
      <c r="H232" s="186" t="n"/>
      <c r="I232" s="191" t="n"/>
      <c r="J232" s="191" t="n"/>
      <c r="K232" s="186" t="n"/>
      <c r="L232" s="412">
        <f>L233*(1+C232)</f>
        <v/>
      </c>
    </row>
    <row r="233" ht="15.75" customHeight="1">
      <c r="A233" s="188" t="n">
        <v>44033</v>
      </c>
      <c r="B233" s="409" t="n">
        <v>33.07</v>
      </c>
      <c r="C233" s="186">
        <f>B233/B234-1</f>
        <v/>
      </c>
      <c r="D233" s="410">
        <f>_xlfn.STDEV.P(C233:C322)</f>
        <v/>
      </c>
      <c r="E233" s="410">
        <f>D233*SQRT(250)</f>
        <v/>
      </c>
      <c r="F233" s="411" t="n"/>
      <c r="G233" s="186" t="n"/>
      <c r="H233" s="186" t="n"/>
      <c r="I233" s="191" t="n"/>
      <c r="J233" s="191" t="n"/>
      <c r="K233" s="186" t="n"/>
      <c r="L233" s="412">
        <f>L234*(1+C233)</f>
        <v/>
      </c>
    </row>
    <row r="234" ht="15.75" customHeight="1">
      <c r="A234" s="188" t="n">
        <v>44032</v>
      </c>
      <c r="B234" s="409" t="n">
        <v>32.330002</v>
      </c>
      <c r="C234" s="186">
        <f>B234/B235-1</f>
        <v/>
      </c>
      <c r="D234" s="410">
        <f>_xlfn.STDEV.P(C234:C323)</f>
        <v/>
      </c>
      <c r="E234" s="410">
        <f>D234*SQRT(250)</f>
        <v/>
      </c>
      <c r="F234" s="411" t="n"/>
      <c r="G234" s="186" t="n"/>
      <c r="H234" s="186" t="n"/>
      <c r="I234" s="191" t="n"/>
      <c r="J234" s="191" t="n"/>
      <c r="K234" s="186" t="n"/>
      <c r="L234" s="412">
        <f>L235*(1+C234)</f>
        <v/>
      </c>
    </row>
    <row r="235" ht="15.75" customHeight="1">
      <c r="A235" s="188" t="n">
        <v>44029</v>
      </c>
      <c r="B235" s="409" t="n">
        <v>33.919998</v>
      </c>
      <c r="C235" s="186">
        <f>B235/B236-1</f>
        <v/>
      </c>
      <c r="D235" s="410">
        <f>_xlfn.STDEV.P(C235:C324)</f>
        <v/>
      </c>
      <c r="E235" s="410">
        <f>D235*SQRT(250)</f>
        <v/>
      </c>
      <c r="F235" s="411" t="n"/>
      <c r="G235" s="186" t="n"/>
      <c r="H235" s="186" t="n"/>
      <c r="I235" s="191" t="n"/>
      <c r="J235" s="191" t="n"/>
      <c r="K235" s="186" t="n"/>
      <c r="L235" s="412">
        <f>L236*(1+C235)</f>
        <v/>
      </c>
    </row>
    <row r="236" ht="15.75" customHeight="1">
      <c r="A236" s="188" t="n">
        <v>44028</v>
      </c>
      <c r="B236" s="409" t="n">
        <v>34.490002</v>
      </c>
      <c r="C236" s="186">
        <f>B236/B237-1</f>
        <v/>
      </c>
      <c r="D236" s="410">
        <f>_xlfn.STDEV.P(C236:C325)</f>
        <v/>
      </c>
      <c r="E236" s="410">
        <f>D236*SQRT(250)</f>
        <v/>
      </c>
      <c r="F236" s="411" t="n"/>
      <c r="G236" s="186" t="n"/>
      <c r="H236" s="186" t="n"/>
      <c r="I236" s="191" t="n"/>
      <c r="J236" s="191" t="n"/>
      <c r="K236" s="186" t="n"/>
      <c r="L236" s="412">
        <f>L237*(1+C236)</f>
        <v/>
      </c>
    </row>
    <row r="237" ht="15.75" customHeight="1">
      <c r="A237" s="188" t="n">
        <v>44027</v>
      </c>
      <c r="B237" s="409" t="n">
        <v>36.369999</v>
      </c>
      <c r="C237" s="186">
        <f>B237/B238-1</f>
        <v/>
      </c>
      <c r="D237" s="410">
        <f>_xlfn.STDEV.P(C237:C326)</f>
        <v/>
      </c>
      <c r="E237" s="410">
        <f>D237*SQRT(250)</f>
        <v/>
      </c>
      <c r="F237" s="411" t="n"/>
      <c r="G237" s="186" t="n"/>
      <c r="H237" s="186" t="n"/>
      <c r="I237" s="191" t="n"/>
      <c r="J237" s="191" t="n"/>
      <c r="K237" s="186" t="n"/>
      <c r="L237" s="412">
        <f>L238*(1+C237)</f>
        <v/>
      </c>
    </row>
    <row r="238" ht="15.75" customHeight="1">
      <c r="A238" s="188" t="n">
        <v>44026</v>
      </c>
      <c r="B238" s="409" t="n">
        <v>31.74</v>
      </c>
      <c r="C238" s="186">
        <f>B238/B239-1</f>
        <v/>
      </c>
      <c r="D238" s="410">
        <f>_xlfn.STDEV.P(C238:C327)</f>
        <v/>
      </c>
      <c r="E238" s="410">
        <f>D238*SQRT(250)</f>
        <v/>
      </c>
      <c r="F238" s="411" t="n"/>
      <c r="G238" s="186" t="n"/>
      <c r="H238" s="186" t="n"/>
      <c r="I238" s="191" t="n"/>
      <c r="J238" s="191" t="n"/>
      <c r="K238" s="186" t="n"/>
      <c r="L238" s="412">
        <f>L239*(1+C238)</f>
        <v/>
      </c>
    </row>
    <row r="239" ht="15.75" customHeight="1">
      <c r="A239" s="188" t="n">
        <v>44025</v>
      </c>
      <c r="B239" s="409" t="n">
        <v>31.76</v>
      </c>
      <c r="C239" s="186">
        <f>B239/B240-1</f>
        <v/>
      </c>
      <c r="D239" s="410">
        <f>_xlfn.STDEV.P(C239:C328)</f>
        <v/>
      </c>
      <c r="E239" s="410">
        <f>D239*SQRT(250)</f>
        <v/>
      </c>
      <c r="F239" s="411" t="n"/>
      <c r="G239" s="186" t="n"/>
      <c r="H239" s="186" t="n"/>
      <c r="I239" s="191" t="n"/>
      <c r="J239" s="191" t="n"/>
      <c r="K239" s="186" t="n"/>
      <c r="L239" s="412">
        <f>L240*(1+C239)</f>
        <v/>
      </c>
    </row>
    <row r="240" ht="15.75" customHeight="1">
      <c r="A240" s="188" t="n">
        <v>44022</v>
      </c>
      <c r="B240" s="409" t="n">
        <v>32.669998</v>
      </c>
      <c r="C240" s="186">
        <f>B240/B241-1</f>
        <v/>
      </c>
      <c r="D240" s="410">
        <f>_xlfn.STDEV.P(C240:C329)</f>
        <v/>
      </c>
      <c r="E240" s="410">
        <f>D240*SQRT(250)</f>
        <v/>
      </c>
      <c r="F240" s="411" t="n"/>
      <c r="G240" s="186" t="n"/>
      <c r="H240" s="186" t="n"/>
      <c r="I240" s="191" t="n"/>
      <c r="J240" s="191" t="n"/>
      <c r="K240" s="186" t="n"/>
      <c r="L240" s="412">
        <f>L241*(1+C240)</f>
        <v/>
      </c>
    </row>
    <row r="241" ht="15.75" customHeight="1">
      <c r="A241" s="188" t="n">
        <v>44021</v>
      </c>
      <c r="B241" s="409" t="n">
        <v>30.17</v>
      </c>
      <c r="C241" s="186">
        <f>B241/B242-1</f>
        <v/>
      </c>
      <c r="D241" s="410">
        <f>_xlfn.STDEV.P(C241:C330)</f>
        <v/>
      </c>
      <c r="E241" s="410">
        <f>D241*SQRT(250)</f>
        <v/>
      </c>
      <c r="F241" s="411" t="n"/>
      <c r="G241" s="186" t="n"/>
      <c r="H241" s="186" t="n"/>
      <c r="I241" s="191" t="n"/>
      <c r="J241" s="191" t="n"/>
      <c r="K241" s="186" t="n"/>
      <c r="L241" s="412">
        <f>L242*(1+C241)</f>
        <v/>
      </c>
    </row>
    <row r="242" ht="15.75" customHeight="1">
      <c r="A242" s="188" t="n">
        <v>44020</v>
      </c>
      <c r="B242" s="409" t="n">
        <v>32.529999</v>
      </c>
      <c r="C242" s="186">
        <f>B242/B243-1</f>
        <v/>
      </c>
      <c r="D242" s="410">
        <f>_xlfn.STDEV.P(C242:C331)</f>
        <v/>
      </c>
      <c r="E242" s="410">
        <f>D242*SQRT(250)</f>
        <v/>
      </c>
      <c r="F242" s="411" t="n"/>
      <c r="G242" s="186" t="n"/>
      <c r="H242" s="186" t="n"/>
      <c r="I242" s="191" t="n"/>
      <c r="J242" s="191" t="n"/>
      <c r="K242" s="186" t="n"/>
      <c r="L242" s="412">
        <f>L243*(1+C242)</f>
        <v/>
      </c>
    </row>
    <row r="243" ht="15.75" customHeight="1">
      <c r="A243" s="188" t="n">
        <v>44019</v>
      </c>
      <c r="B243" s="409" t="n">
        <v>32.549999</v>
      </c>
      <c r="C243" s="186">
        <f>B243/B244-1</f>
        <v/>
      </c>
      <c r="D243" s="410">
        <f>_xlfn.STDEV.P(C243:C332)</f>
        <v/>
      </c>
      <c r="E243" s="410">
        <f>D243*SQRT(250)</f>
        <v/>
      </c>
      <c r="F243" s="411" t="n"/>
      <c r="G243" s="186" t="n"/>
      <c r="H243" s="186" t="n"/>
      <c r="I243" s="191" t="n"/>
      <c r="J243" s="191" t="n"/>
      <c r="K243" s="186" t="n"/>
      <c r="L243" s="412">
        <f>L244*(1+C243)</f>
        <v/>
      </c>
    </row>
    <row r="244" ht="15.75" customHeight="1">
      <c r="A244" s="188" t="n">
        <v>44018</v>
      </c>
      <c r="B244" s="409" t="n">
        <v>35.209999</v>
      </c>
      <c r="C244" s="186">
        <f>B244/B245-1</f>
        <v/>
      </c>
      <c r="D244" s="410">
        <f>_xlfn.STDEV.P(C244:C333)</f>
        <v/>
      </c>
      <c r="E244" s="410">
        <f>D244*SQRT(250)</f>
        <v/>
      </c>
      <c r="F244" s="411" t="n"/>
      <c r="G244" s="186" t="n"/>
      <c r="H244" s="186" t="n"/>
      <c r="I244" s="191" t="n"/>
      <c r="J244" s="191" t="n"/>
      <c r="K244" s="186" t="n"/>
      <c r="L244" s="412">
        <f>L245*(1+C244)</f>
        <v/>
      </c>
    </row>
    <row r="245" ht="15.75" customHeight="1">
      <c r="A245" s="188" t="n">
        <v>44014</v>
      </c>
      <c r="B245" s="409" t="n">
        <v>34.139999</v>
      </c>
      <c r="C245" s="186">
        <f>B245/B246-1</f>
        <v/>
      </c>
      <c r="D245" s="410">
        <f>_xlfn.STDEV.P(C245:C334)</f>
        <v/>
      </c>
      <c r="E245" s="410">
        <f>D245*SQRT(250)</f>
        <v/>
      </c>
      <c r="F245" s="411" t="n"/>
      <c r="G245" s="186" t="n"/>
      <c r="H245" s="186" t="n"/>
      <c r="I245" s="191" t="n"/>
      <c r="J245" s="191" t="n"/>
      <c r="K245" s="186" t="n"/>
      <c r="L245" s="412">
        <f>L246*(1+C245)</f>
        <v/>
      </c>
    </row>
    <row r="246" ht="15.75" customHeight="1">
      <c r="A246" s="188" t="n">
        <v>44013</v>
      </c>
      <c r="B246" s="409" t="n">
        <v>34.450001</v>
      </c>
      <c r="C246" s="186">
        <f>B246/B247-1</f>
        <v/>
      </c>
      <c r="D246" s="410">
        <f>_xlfn.STDEV.P(C246:C335)</f>
        <v/>
      </c>
      <c r="E246" s="410">
        <f>D246*SQRT(250)</f>
        <v/>
      </c>
      <c r="F246" s="411" t="n"/>
      <c r="G246" s="186" t="n"/>
      <c r="H246" s="186" t="n"/>
      <c r="I246" s="191" t="n"/>
      <c r="J246" s="191" t="n"/>
      <c r="K246" s="186" t="n"/>
      <c r="L246" s="412">
        <f>L247*(1+C246)</f>
        <v/>
      </c>
    </row>
    <row r="247" ht="15.75" customHeight="1">
      <c r="A247" s="188" t="n">
        <v>44012</v>
      </c>
      <c r="B247" s="409" t="n">
        <v>34.610001</v>
      </c>
      <c r="C247" s="186">
        <f>B247/B248-1</f>
        <v/>
      </c>
      <c r="D247" s="410">
        <f>_xlfn.STDEV.P(C247:C336)</f>
        <v/>
      </c>
      <c r="E247" s="410">
        <f>D247*SQRT(250)</f>
        <v/>
      </c>
      <c r="F247" s="411" t="n"/>
      <c r="G247" s="186" t="n"/>
      <c r="H247" s="186" t="n"/>
      <c r="I247" s="191" t="n"/>
      <c r="J247" s="191" t="n"/>
      <c r="K247" s="186" t="n"/>
      <c r="L247" s="412">
        <f>L248*(1+C247)</f>
        <v/>
      </c>
    </row>
    <row r="248" ht="15.75" customHeight="1">
      <c r="A248" s="188" t="n">
        <v>44011</v>
      </c>
      <c r="B248" s="409" t="n">
        <v>35.27</v>
      </c>
      <c r="C248" s="186">
        <f>B248/B249-1</f>
        <v/>
      </c>
      <c r="D248" s="410">
        <f>_xlfn.STDEV.P(C248:C337)</f>
        <v/>
      </c>
      <c r="E248" s="410">
        <f>D248*SQRT(250)</f>
        <v/>
      </c>
      <c r="F248" s="411" t="n"/>
      <c r="G248" s="186" t="n"/>
      <c r="H248" s="186" t="n"/>
      <c r="I248" s="191" t="n"/>
      <c r="J248" s="191" t="n"/>
      <c r="K248" s="186" t="n"/>
      <c r="L248" s="412">
        <f>L249*(1+C248)</f>
        <v/>
      </c>
    </row>
    <row r="249" ht="15.75" customHeight="1">
      <c r="A249" s="188" t="n">
        <v>44008</v>
      </c>
      <c r="B249" s="409" t="n">
        <v>32.889999</v>
      </c>
      <c r="C249" s="186">
        <f>B249/B250-1</f>
        <v/>
      </c>
      <c r="D249" s="410">
        <f>_xlfn.STDEV.P(C249:C338)</f>
        <v/>
      </c>
      <c r="E249" s="410">
        <f>D249*SQRT(250)</f>
        <v/>
      </c>
      <c r="F249" s="411" t="n"/>
      <c r="G249" s="186" t="n"/>
      <c r="H249" s="186" t="n"/>
      <c r="I249" s="191" t="n"/>
      <c r="J249" s="191" t="n"/>
      <c r="K249" s="186" t="n"/>
      <c r="L249" s="412">
        <f>L250*(1+C249)</f>
        <v/>
      </c>
    </row>
    <row r="250" ht="15.75" customHeight="1">
      <c r="A250" s="188" t="n">
        <v>44007</v>
      </c>
      <c r="B250" s="409" t="n">
        <v>34.689999</v>
      </c>
      <c r="C250" s="186">
        <f>B250/B251-1</f>
        <v/>
      </c>
      <c r="D250" s="410">
        <f>_xlfn.STDEV.P(C250:C339)</f>
        <v/>
      </c>
      <c r="E250" s="410">
        <f>D250*SQRT(250)</f>
        <v/>
      </c>
      <c r="F250" s="411" t="n"/>
      <c r="G250" s="186" t="n"/>
      <c r="H250" s="186" t="n"/>
      <c r="I250" s="191" t="n"/>
      <c r="J250" s="191" t="n"/>
      <c r="K250" s="186" t="n"/>
      <c r="L250" s="412">
        <f>L251*(1+C250)</f>
        <v/>
      </c>
    </row>
    <row r="251" ht="15.75" customHeight="1">
      <c r="A251" s="188" t="n">
        <v>44006</v>
      </c>
      <c r="B251" s="409" t="n">
        <v>33.07</v>
      </c>
      <c r="C251" s="186">
        <f>B251/B252-1</f>
        <v/>
      </c>
      <c r="D251" s="410">
        <f>_xlfn.STDEV.P(C251:C340)</f>
        <v/>
      </c>
      <c r="E251" s="410">
        <f>D251*SQRT(250)</f>
        <v/>
      </c>
      <c r="F251" s="411" t="n"/>
      <c r="G251" s="186" t="n"/>
      <c r="H251" s="186" t="n"/>
      <c r="I251" s="191" t="n"/>
      <c r="J251" s="191" t="n"/>
      <c r="K251" s="186" t="n"/>
      <c r="L251" s="412">
        <f>L252*(1+C251)</f>
        <v/>
      </c>
    </row>
    <row r="252" ht="15.75" customHeight="1">
      <c r="A252" s="188" t="n">
        <v>44005</v>
      </c>
      <c r="B252" s="409" t="n">
        <v>36.080002</v>
      </c>
      <c r="C252" s="186">
        <f>B252/B253-1</f>
        <v/>
      </c>
      <c r="D252" s="410">
        <f>_xlfn.STDEV.P(C252:C341)</f>
        <v/>
      </c>
      <c r="E252" s="410">
        <f>D252*SQRT(250)</f>
        <v/>
      </c>
      <c r="F252" s="411" t="n"/>
      <c r="G252" s="186" t="n"/>
      <c r="H252" s="186" t="n"/>
      <c r="I252" s="191" t="n"/>
      <c r="J252" s="191" t="n"/>
      <c r="K252" s="186" t="n"/>
      <c r="L252" s="412">
        <f>L253*(1+C252)</f>
        <v/>
      </c>
    </row>
    <row r="253" ht="15.75" customHeight="1">
      <c r="A253" s="188" t="n">
        <v>44004</v>
      </c>
      <c r="B253" s="409" t="n">
        <v>36.540001</v>
      </c>
      <c r="C253" s="186">
        <f>B253/B254-1</f>
        <v/>
      </c>
      <c r="D253" s="410">
        <f>_xlfn.STDEV.P(C253:C342)</f>
        <v/>
      </c>
      <c r="E253" s="410">
        <f>D253*SQRT(250)</f>
        <v/>
      </c>
      <c r="F253" s="411" t="n"/>
      <c r="G253" s="186" t="n"/>
      <c r="H253" s="186" t="n"/>
      <c r="I253" s="191" t="n"/>
      <c r="J253" s="191" t="n"/>
      <c r="K253" s="186" t="n"/>
      <c r="L253" s="412">
        <f>L254*(1+C253)</f>
        <v/>
      </c>
    </row>
    <row r="254" ht="15.75" customHeight="1">
      <c r="A254" s="188" t="n">
        <v>44001</v>
      </c>
      <c r="B254" s="409" t="n">
        <v>36.84</v>
      </c>
      <c r="C254" s="186">
        <f>B254/B255-1</f>
        <v/>
      </c>
      <c r="D254" s="410">
        <f>_xlfn.STDEV.P(C254:C343)</f>
        <v/>
      </c>
      <c r="E254" s="410">
        <f>D254*SQRT(250)</f>
        <v/>
      </c>
      <c r="F254" s="411" t="n"/>
      <c r="G254" s="186" t="n"/>
      <c r="H254" s="186" t="n"/>
      <c r="I254" s="191" t="n"/>
      <c r="J254" s="191" t="n"/>
      <c r="K254" s="186" t="n"/>
      <c r="L254" s="412">
        <f>L255*(1+C254)</f>
        <v/>
      </c>
    </row>
    <row r="255" ht="15.75" customHeight="1">
      <c r="A255" s="188" t="n">
        <v>44000</v>
      </c>
      <c r="B255" s="409" t="n">
        <v>39.34</v>
      </c>
      <c r="C255" s="186">
        <f>B255/B256-1</f>
        <v/>
      </c>
      <c r="D255" s="410">
        <f>_xlfn.STDEV.P(C255:C344)</f>
        <v/>
      </c>
      <c r="E255" s="410">
        <f>D255*SQRT(250)</f>
        <v/>
      </c>
      <c r="F255" s="411" t="n"/>
      <c r="G255" s="186" t="n"/>
      <c r="H255" s="186" t="n"/>
      <c r="I255" s="191" t="n"/>
      <c r="J255" s="191" t="n"/>
      <c r="K255" s="186" t="n"/>
      <c r="L255" s="412">
        <f>L256*(1+C255)</f>
        <v/>
      </c>
    </row>
    <row r="256" ht="15.75" customHeight="1">
      <c r="A256" s="188" t="n">
        <v>43999</v>
      </c>
      <c r="B256" s="409" t="n">
        <v>39.25</v>
      </c>
      <c r="C256" s="186">
        <f>B256/B257-1</f>
        <v/>
      </c>
      <c r="D256" s="410">
        <f>_xlfn.STDEV.P(C256:C345)</f>
        <v/>
      </c>
      <c r="E256" s="410">
        <f>D256*SQRT(250)</f>
        <v/>
      </c>
      <c r="F256" s="411" t="n"/>
      <c r="G256" s="186" t="n"/>
      <c r="H256" s="186" t="n"/>
      <c r="I256" s="191" t="n"/>
      <c r="J256" s="191" t="n"/>
      <c r="K256" s="186" t="n"/>
      <c r="L256" s="412">
        <f>L257*(1+C256)</f>
        <v/>
      </c>
    </row>
    <row r="257" ht="15.75" customHeight="1">
      <c r="A257" s="188" t="n">
        <v>43998</v>
      </c>
      <c r="B257" s="409" t="n">
        <v>40.209999</v>
      </c>
      <c r="C257" s="186">
        <f>B257/B258-1</f>
        <v/>
      </c>
      <c r="D257" s="410">
        <f>_xlfn.STDEV.P(C257:C346)</f>
        <v/>
      </c>
      <c r="E257" s="410">
        <f>D257*SQRT(250)</f>
        <v/>
      </c>
      <c r="F257" s="411" t="n"/>
      <c r="G257" s="410" t="n"/>
      <c r="H257" s="186" t="n"/>
      <c r="I257" s="410" t="n"/>
      <c r="J257" s="410" t="n"/>
      <c r="K257" s="186" t="n"/>
      <c r="L257" s="412">
        <f>L258*(1+C257)</f>
        <v/>
      </c>
    </row>
    <row r="258" ht="15.75" customHeight="1">
      <c r="A258" s="188" t="n">
        <v>43997</v>
      </c>
      <c r="B258" s="409" t="n">
        <v>39</v>
      </c>
      <c r="C258" s="186">
        <f>B258/B259-1</f>
        <v/>
      </c>
      <c r="D258" s="410">
        <f>_xlfn.STDEV.P(C258:C347)</f>
        <v/>
      </c>
      <c r="E258" s="410">
        <f>D258*SQRT(250)</f>
        <v/>
      </c>
      <c r="F258" s="411" t="n"/>
      <c r="G258" s="410" t="n"/>
      <c r="H258" s="186" t="n"/>
      <c r="I258" s="410" t="n"/>
      <c r="J258" s="410" t="n"/>
      <c r="K258" s="186" t="n"/>
      <c r="L258" s="412">
        <f>L259*(1+C258)</f>
        <v/>
      </c>
    </row>
    <row r="259" ht="15.75" customHeight="1">
      <c r="A259" s="188" t="n">
        <v>43994</v>
      </c>
      <c r="B259" s="409" t="n">
        <v>39.66</v>
      </c>
      <c r="C259" s="186">
        <f>B259/B260-1</f>
        <v/>
      </c>
      <c r="D259" s="410">
        <f>_xlfn.STDEV.P(C259:C348)</f>
        <v/>
      </c>
      <c r="E259" s="410">
        <f>D259*SQRT(250)</f>
        <v/>
      </c>
      <c r="F259" s="411" t="n"/>
      <c r="G259" s="410" t="n"/>
      <c r="H259" s="186" t="n"/>
      <c r="I259" s="410" t="n"/>
      <c r="J259" s="410" t="n"/>
      <c r="K259" s="186" t="n"/>
      <c r="L259" s="412">
        <f>L260*(1+C259)</f>
        <v/>
      </c>
    </row>
    <row r="260" ht="15.75" customHeight="1">
      <c r="A260" s="188" t="n">
        <v>43993</v>
      </c>
      <c r="B260" s="409" t="n">
        <v>33.32</v>
      </c>
      <c r="C260" s="186">
        <f>B260/B261-1</f>
        <v/>
      </c>
      <c r="D260" s="410">
        <f>_xlfn.STDEV.P(C260:C349)</f>
        <v/>
      </c>
      <c r="E260" s="410">
        <f>D260*SQRT(250)</f>
        <v/>
      </c>
      <c r="F260" s="411" t="n"/>
      <c r="G260" s="410" t="n"/>
      <c r="H260" s="186" t="n"/>
      <c r="I260" s="410" t="n"/>
      <c r="J260" s="410" t="n"/>
      <c r="K260" s="186" t="n"/>
      <c r="L260" s="412">
        <f>L261*(1+C260)</f>
        <v/>
      </c>
    </row>
    <row r="261" ht="15.75" customHeight="1">
      <c r="A261" s="188" t="n">
        <v>43992</v>
      </c>
      <c r="B261" s="409" t="n">
        <v>39.720001</v>
      </c>
      <c r="C261" s="186">
        <f>B261/B262-1</f>
        <v/>
      </c>
      <c r="D261" s="410">
        <f>_xlfn.STDEV.P(C261:C350)</f>
        <v/>
      </c>
      <c r="E261" s="410">
        <f>D261*SQRT(250)</f>
        <v/>
      </c>
      <c r="F261" s="411" t="n"/>
      <c r="G261" s="410" t="n"/>
      <c r="H261" s="186" t="n"/>
      <c r="I261" s="410" t="n"/>
      <c r="J261" s="410" t="n"/>
      <c r="K261" s="186" t="n"/>
      <c r="L261" s="412">
        <f>L262*(1+C261)</f>
        <v/>
      </c>
    </row>
    <row r="262" ht="15.75" customHeight="1">
      <c r="A262" s="188" t="n">
        <v>43991</v>
      </c>
      <c r="B262" s="409" t="n">
        <v>44.639999</v>
      </c>
      <c r="C262" s="186">
        <f>B262/B263-1</f>
        <v/>
      </c>
      <c r="D262" s="410">
        <f>_xlfn.STDEV.P(C262:C351)</f>
        <v/>
      </c>
      <c r="E262" s="410">
        <f>D262*SQRT(250)</f>
        <v/>
      </c>
      <c r="F262" s="411" t="n"/>
      <c r="G262" s="410" t="n"/>
      <c r="H262" s="186" t="n"/>
      <c r="I262" s="410" t="n"/>
      <c r="J262" s="410" t="n"/>
      <c r="K262" s="186" t="n"/>
      <c r="L262" s="412">
        <f>L263*(1+C262)</f>
        <v/>
      </c>
    </row>
    <row r="263" ht="15.75" customHeight="1">
      <c r="A263" s="188" t="n">
        <v>43990</v>
      </c>
      <c r="B263" s="409" t="n">
        <v>48.689999</v>
      </c>
      <c r="C263" s="186">
        <f>B263/B264-1</f>
        <v/>
      </c>
      <c r="D263" s="410">
        <f>_xlfn.STDEV.P(C263:C352)</f>
        <v/>
      </c>
      <c r="E263" s="410">
        <f>D263*SQRT(250)</f>
        <v/>
      </c>
      <c r="F263" s="411" t="n"/>
      <c r="G263" s="410" t="n"/>
      <c r="H263" s="186" t="n"/>
      <c r="I263" s="410" t="n"/>
      <c r="J263" s="410" t="n"/>
      <c r="K263" s="186" t="n"/>
      <c r="L263" s="412">
        <f>L264*(1+C263)</f>
        <v/>
      </c>
    </row>
    <row r="264" ht="15.75" customHeight="1">
      <c r="A264" s="188" t="n">
        <v>43987</v>
      </c>
      <c r="B264" s="409" t="n">
        <v>42.41</v>
      </c>
      <c r="C264" s="186">
        <f>B264/B265-1</f>
        <v/>
      </c>
      <c r="D264" s="410">
        <f>_xlfn.STDEV.P(C264:C353)</f>
        <v/>
      </c>
      <c r="E264" s="410">
        <f>D264*SQRT(250)</f>
        <v/>
      </c>
      <c r="F264" s="411" t="n"/>
      <c r="G264" s="410" t="n"/>
      <c r="H264" s="186" t="n"/>
      <c r="I264" s="410" t="n"/>
      <c r="J264" s="410" t="n"/>
      <c r="K264" s="186" t="n"/>
      <c r="L264" s="412">
        <f>L265*(1+C264)</f>
        <v/>
      </c>
    </row>
    <row r="265" ht="15.75" customHeight="1">
      <c r="A265" s="188" t="n">
        <v>43986</v>
      </c>
      <c r="B265" s="409" t="n">
        <v>39.099998</v>
      </c>
      <c r="C265" s="186">
        <f>B265/B266-1</f>
        <v/>
      </c>
      <c r="D265" s="410">
        <f>_xlfn.STDEV.P(C265:C354)</f>
        <v/>
      </c>
      <c r="E265" s="410">
        <f>D265*SQRT(250)</f>
        <v/>
      </c>
      <c r="F265" s="411" t="n"/>
      <c r="G265" s="410" t="n"/>
      <c r="H265" s="186" t="n"/>
      <c r="I265" s="410" t="n"/>
      <c r="J265" s="410" t="n"/>
      <c r="K265" s="186" t="n"/>
      <c r="L265" s="412">
        <f>L266*(1+C265)</f>
        <v/>
      </c>
    </row>
    <row r="266" ht="15.75" customHeight="1">
      <c r="A266" s="188" t="n">
        <v>43985</v>
      </c>
      <c r="B266" s="409" t="n">
        <v>33.650002</v>
      </c>
      <c r="C266" s="186">
        <f>B266/B267-1</f>
        <v/>
      </c>
      <c r="D266" s="410">
        <f>_xlfn.STDEV.P(C266:C355)</f>
        <v/>
      </c>
      <c r="E266" s="410">
        <f>D266*SQRT(250)</f>
        <v/>
      </c>
      <c r="F266" s="411" t="n"/>
      <c r="G266" s="410" t="n"/>
      <c r="H266" s="186" t="n"/>
      <c r="I266" s="410" t="n"/>
      <c r="J266" s="410" t="n"/>
      <c r="K266" s="186" t="n"/>
      <c r="L266" s="412">
        <f>L267*(1+C266)</f>
        <v/>
      </c>
    </row>
    <row r="267" ht="15.75" customHeight="1">
      <c r="A267" s="188" t="n">
        <v>43984</v>
      </c>
      <c r="B267" s="409" t="n">
        <v>29.91</v>
      </c>
      <c r="C267" s="186">
        <f>B267/B268-1</f>
        <v/>
      </c>
      <c r="D267" s="410">
        <f>_xlfn.STDEV.P(C267:C356)</f>
        <v/>
      </c>
      <c r="E267" s="410">
        <f>D267*SQRT(250)</f>
        <v/>
      </c>
      <c r="F267" s="411" t="n"/>
      <c r="G267" s="410" t="n"/>
      <c r="H267" s="186" t="n"/>
      <c r="I267" s="410" t="n"/>
      <c r="J267" s="410" t="n"/>
      <c r="K267" s="186" t="n"/>
      <c r="L267" s="412">
        <f>L268*(1+C267)</f>
        <v/>
      </c>
    </row>
    <row r="268" ht="15.75" customHeight="1">
      <c r="A268" s="188" t="n">
        <v>43983</v>
      </c>
      <c r="B268" s="409" t="n">
        <v>29.459999</v>
      </c>
      <c r="C268" s="186">
        <f>B268/B269-1</f>
        <v/>
      </c>
      <c r="D268" s="410">
        <f>_xlfn.STDEV.P(C268:C357)</f>
        <v/>
      </c>
      <c r="E268" s="410">
        <f>D268*SQRT(250)</f>
        <v/>
      </c>
      <c r="F268" s="411" t="n"/>
      <c r="G268" s="410" t="n"/>
      <c r="H268" s="186" t="n"/>
      <c r="I268" s="410" t="n"/>
      <c r="J268" s="410" t="n"/>
      <c r="K268" s="186" t="n"/>
      <c r="L268" s="412">
        <f>L269*(1+C268)</f>
        <v/>
      </c>
    </row>
    <row r="269" ht="15.75" customHeight="1">
      <c r="A269" s="188" t="n">
        <v>43980</v>
      </c>
      <c r="B269" s="409" t="n">
        <v>28.040001</v>
      </c>
      <c r="C269" s="186">
        <f>B269/B270-1</f>
        <v/>
      </c>
      <c r="D269" s="410">
        <f>_xlfn.STDEV.P(C269:C358)</f>
        <v/>
      </c>
      <c r="E269" s="410">
        <f>D269*SQRT(250)</f>
        <v/>
      </c>
      <c r="F269" s="411" t="n"/>
      <c r="G269" s="410" t="n"/>
      <c r="H269" s="186" t="n"/>
      <c r="I269" s="410" t="n"/>
      <c r="J269" s="410" t="n"/>
      <c r="K269" s="186" t="n"/>
      <c r="L269" s="412">
        <f>L270*(1+C269)</f>
        <v/>
      </c>
    </row>
    <row r="270" ht="15.75" customHeight="1">
      <c r="A270" s="188" t="n">
        <v>43979</v>
      </c>
      <c r="B270" s="409" t="n">
        <v>28.889999</v>
      </c>
      <c r="C270" s="186">
        <f>B270/B271-1</f>
        <v/>
      </c>
      <c r="D270" s="410">
        <f>_xlfn.STDEV.P(C270:C359)</f>
        <v/>
      </c>
      <c r="E270" s="410">
        <f>D270*SQRT(250)</f>
        <v/>
      </c>
      <c r="F270" s="411" t="n"/>
      <c r="G270" s="410" t="n"/>
      <c r="H270" s="186" t="n"/>
      <c r="I270" s="410" t="n"/>
      <c r="J270" s="410" t="n"/>
      <c r="K270" s="186" t="n"/>
      <c r="L270" s="412">
        <f>L271*(1+C270)</f>
        <v/>
      </c>
    </row>
    <row r="271" ht="15.75" customHeight="1">
      <c r="A271" s="188" t="n">
        <v>43978</v>
      </c>
      <c r="B271" s="409" t="n">
        <v>30.690001</v>
      </c>
      <c r="C271" s="186">
        <f>B271/B272-1</f>
        <v/>
      </c>
      <c r="D271" s="410">
        <f>_xlfn.STDEV.P(C271:C360)</f>
        <v/>
      </c>
      <c r="E271" s="410">
        <f>D271*SQRT(250)</f>
        <v/>
      </c>
      <c r="F271" s="411" t="n"/>
      <c r="G271" s="410" t="n"/>
      <c r="H271" s="186" t="n"/>
      <c r="I271" s="410" t="n"/>
      <c r="J271" s="410" t="n"/>
      <c r="K271" s="186" t="n"/>
      <c r="L271" s="412">
        <f>L272*(1+C271)</f>
        <v/>
      </c>
    </row>
    <row r="272" ht="15.75" customHeight="1">
      <c r="A272" s="188" t="n">
        <v>43977</v>
      </c>
      <c r="B272" s="409" t="n">
        <v>29.540001</v>
      </c>
      <c r="C272" s="186">
        <f>B272/B273-1</f>
        <v/>
      </c>
      <c r="D272" s="410">
        <f>_xlfn.STDEV.P(C272:C361)</f>
        <v/>
      </c>
      <c r="E272" s="410">
        <f>D272*SQRT(250)</f>
        <v/>
      </c>
      <c r="F272" s="411" t="n"/>
      <c r="G272" s="410" t="n"/>
      <c r="H272" s="186" t="n"/>
      <c r="I272" s="410" t="n"/>
      <c r="J272" s="410" t="n"/>
      <c r="K272" s="186" t="n"/>
      <c r="L272" s="412">
        <f>L273*(1+C272)</f>
        <v/>
      </c>
    </row>
    <row r="273" ht="15.75" customHeight="1">
      <c r="A273" s="188" t="n">
        <v>43973</v>
      </c>
      <c r="B273" s="409" t="n">
        <v>25.4</v>
      </c>
      <c r="C273" s="186">
        <f>B273/B274-1</f>
        <v/>
      </c>
      <c r="D273" s="410">
        <f>_xlfn.STDEV.P(C273:C362)</f>
        <v/>
      </c>
      <c r="E273" s="410">
        <f>D273*SQRT(250)</f>
        <v/>
      </c>
      <c r="F273" s="411" t="n"/>
      <c r="G273" s="410" t="n"/>
      <c r="H273" s="186" t="n"/>
      <c r="I273" s="410" t="n"/>
      <c r="J273" s="410" t="n"/>
      <c r="K273" s="186" t="n"/>
      <c r="L273" s="412">
        <f>L274*(1+C273)</f>
        <v/>
      </c>
    </row>
    <row r="274" ht="15.75" customHeight="1">
      <c r="A274" s="188" t="n">
        <v>43972</v>
      </c>
      <c r="B274" s="409" t="n">
        <v>25.84</v>
      </c>
      <c r="C274" s="186">
        <f>B274/B275-1</f>
        <v/>
      </c>
      <c r="D274" s="410">
        <f>_xlfn.STDEV.P(C274:C363)</f>
        <v/>
      </c>
      <c r="E274" s="410">
        <f>D274*SQRT(250)</f>
        <v/>
      </c>
      <c r="F274" s="411" t="n"/>
      <c r="G274" s="410" t="n"/>
      <c r="H274" s="186" t="n"/>
      <c r="I274" s="410" t="n"/>
      <c r="J274" s="410" t="n"/>
      <c r="K274" s="186" t="n"/>
      <c r="L274" s="412">
        <f>L275*(1+C274)</f>
        <v/>
      </c>
    </row>
    <row r="275" ht="15.75" customHeight="1">
      <c r="A275" s="188" t="n">
        <v>43971</v>
      </c>
      <c r="B275" s="409" t="n">
        <v>24.91</v>
      </c>
      <c r="C275" s="186">
        <f>B275/B276-1</f>
        <v/>
      </c>
      <c r="D275" s="410">
        <f>_xlfn.STDEV.P(C275:C364)</f>
        <v/>
      </c>
      <c r="E275" s="410">
        <f>D275*SQRT(250)</f>
        <v/>
      </c>
      <c r="F275" s="411" t="n"/>
      <c r="G275" s="410" t="n"/>
      <c r="H275" s="186" t="n"/>
      <c r="I275" s="410" t="n"/>
      <c r="J275" s="410" t="n"/>
      <c r="K275" s="186" t="n"/>
      <c r="L275" s="412">
        <f>L276*(1+C275)</f>
        <v/>
      </c>
    </row>
    <row r="276" ht="15.75" customHeight="1">
      <c r="A276" s="188" t="n">
        <v>43970</v>
      </c>
      <c r="B276" s="409" t="n">
        <v>23.68</v>
      </c>
      <c r="C276" s="186">
        <f>B276/B277-1</f>
        <v/>
      </c>
      <c r="D276" s="410">
        <f>_xlfn.STDEV.P(C276:C365)</f>
        <v/>
      </c>
      <c r="E276" s="410">
        <f>D276*SQRT(250)</f>
        <v/>
      </c>
      <c r="F276" s="411" t="n"/>
      <c r="G276" s="410" t="n"/>
      <c r="H276" s="186" t="n"/>
      <c r="I276" s="410" t="n"/>
      <c r="J276" s="410" t="n"/>
      <c r="K276" s="186" t="n"/>
      <c r="L276" s="412">
        <f>L277*(1+C276)</f>
        <v/>
      </c>
    </row>
    <row r="277" ht="15.75" customHeight="1">
      <c r="A277" s="188" t="n">
        <v>43969</v>
      </c>
      <c r="B277" s="409" t="n">
        <v>24.129999</v>
      </c>
      <c r="C277" s="186">
        <f>B277/B278-1</f>
        <v/>
      </c>
      <c r="D277" s="410">
        <f>_xlfn.STDEV.P(C277:C366)</f>
        <v/>
      </c>
      <c r="E277" s="410">
        <f>D277*SQRT(250)</f>
        <v/>
      </c>
      <c r="F277" s="411" t="n"/>
      <c r="G277" s="410" t="n"/>
      <c r="H277" s="186" t="n"/>
      <c r="I277" s="410" t="n"/>
      <c r="J277" s="410" t="n"/>
      <c r="K277" s="186" t="n"/>
      <c r="L277" s="412">
        <f>L278*(1+C277)</f>
        <v/>
      </c>
    </row>
    <row r="278" ht="15.75" customHeight="1">
      <c r="A278" s="188" t="n">
        <v>43966</v>
      </c>
      <c r="B278" s="409" t="n">
        <v>19.92</v>
      </c>
      <c r="C278" s="186">
        <f>B278/B279-1</f>
        <v/>
      </c>
      <c r="D278" s="410">
        <f>_xlfn.STDEV.P(C278:C367)</f>
        <v/>
      </c>
      <c r="E278" s="410">
        <f>D278*SQRT(250)</f>
        <v/>
      </c>
      <c r="F278" s="411" t="n"/>
      <c r="G278" s="410" t="n"/>
      <c r="H278" s="186" t="n"/>
      <c r="I278" s="410" t="n"/>
      <c r="J278" s="410" t="n"/>
      <c r="K278" s="186" t="n"/>
      <c r="L278" s="412">
        <f>L279*(1+C278)</f>
        <v/>
      </c>
    </row>
    <row r="279" ht="15.75" customHeight="1">
      <c r="A279" s="188" t="n">
        <v>43965</v>
      </c>
      <c r="B279" s="409" t="n">
        <v>20.299999</v>
      </c>
      <c r="C279" s="186">
        <f>B279/B280-1</f>
        <v/>
      </c>
      <c r="D279" s="410">
        <f>_xlfn.STDEV.P(C279:C368)</f>
        <v/>
      </c>
      <c r="E279" s="410">
        <f>D279*SQRT(250)</f>
        <v/>
      </c>
      <c r="F279" s="411" t="n"/>
      <c r="G279" s="410" t="n"/>
      <c r="H279" s="186" t="n"/>
      <c r="I279" s="410" t="n"/>
      <c r="J279" s="410" t="n"/>
      <c r="K279" s="186" t="n"/>
      <c r="L279" s="412">
        <f>L280*(1+C279)</f>
        <v/>
      </c>
    </row>
    <row r="280" ht="15.75" customHeight="1">
      <c r="A280" s="188" t="n">
        <v>43964</v>
      </c>
      <c r="B280" s="409" t="n">
        <v>20.709999</v>
      </c>
      <c r="C280" s="186">
        <f>B280/B281-1</f>
        <v/>
      </c>
      <c r="D280" s="410">
        <f>_xlfn.STDEV.P(C280:C369)</f>
        <v/>
      </c>
      <c r="E280" s="410">
        <f>D280*SQRT(250)</f>
        <v/>
      </c>
      <c r="F280" s="411" t="n"/>
      <c r="G280" s="410" t="n"/>
      <c r="H280" s="186" t="n"/>
      <c r="I280" s="410" t="n"/>
      <c r="J280" s="410" t="n"/>
      <c r="K280" s="186" t="n"/>
      <c r="L280" s="412">
        <f>L281*(1+C280)</f>
        <v/>
      </c>
    </row>
    <row r="281" ht="15.75" customHeight="1">
      <c r="A281" s="188" t="n">
        <v>43963</v>
      </c>
      <c r="B281" s="409" t="n">
        <v>22.76</v>
      </c>
      <c r="C281" s="186">
        <f>B281/B282-1</f>
        <v/>
      </c>
      <c r="D281" s="410">
        <f>_xlfn.STDEV.P(C281:C370)</f>
        <v/>
      </c>
      <c r="E281" s="410">
        <f>D281*SQRT(250)</f>
        <v/>
      </c>
      <c r="F281" s="411" t="n"/>
      <c r="G281" s="410" t="n"/>
      <c r="H281" s="186" t="n"/>
      <c r="I281" s="410" t="n"/>
      <c r="J281" s="410" t="n"/>
      <c r="K281" s="186" t="n"/>
      <c r="L281" s="412">
        <f>L282*(1+C281)</f>
        <v/>
      </c>
    </row>
    <row r="282" ht="15.75" customHeight="1">
      <c r="A282" s="188" t="n">
        <v>43962</v>
      </c>
      <c r="B282" s="409" t="n">
        <v>23.969999</v>
      </c>
      <c r="C282" s="186">
        <f>B282/B283-1</f>
        <v/>
      </c>
      <c r="D282" s="410">
        <f>_xlfn.STDEV.P(C282:C371)</f>
        <v/>
      </c>
      <c r="E282" s="410">
        <f>D282*SQRT(250)</f>
        <v/>
      </c>
      <c r="F282" s="411" t="n"/>
      <c r="G282" s="410" t="n"/>
      <c r="H282" s="186" t="n"/>
      <c r="I282" s="410" t="n"/>
      <c r="J282" s="410" t="n"/>
      <c r="K282" s="186" t="n"/>
      <c r="L282" s="412">
        <f>L283*(1+C282)</f>
        <v/>
      </c>
    </row>
    <row r="283" ht="15.75" customHeight="1">
      <c r="A283" s="188" t="n">
        <v>43959</v>
      </c>
      <c r="B283" s="409" t="n">
        <v>25.42</v>
      </c>
      <c r="C283" s="186">
        <f>B283/B284-1</f>
        <v/>
      </c>
      <c r="D283" s="410">
        <f>_xlfn.STDEV.P(C283:C372)</f>
        <v/>
      </c>
      <c r="E283" s="410">
        <f>D283*SQRT(250)</f>
        <v/>
      </c>
      <c r="F283" s="411" t="n"/>
      <c r="G283" s="410" t="n"/>
      <c r="H283" s="186" t="n"/>
      <c r="I283" s="410" t="n"/>
      <c r="J283" s="410" t="n"/>
      <c r="K283" s="186" t="n"/>
      <c r="L283" s="412">
        <f>L284*(1+C283)</f>
        <v/>
      </c>
    </row>
    <row r="284" ht="15.75" customHeight="1">
      <c r="A284" s="188" t="n">
        <v>43958</v>
      </c>
      <c r="B284" s="409" t="n">
        <v>22.75</v>
      </c>
      <c r="C284" s="186">
        <f>B284/B285-1</f>
        <v/>
      </c>
      <c r="D284" s="410">
        <f>_xlfn.STDEV.P(C284:C373)</f>
        <v/>
      </c>
      <c r="E284" s="410">
        <f>D284*SQRT(250)</f>
        <v/>
      </c>
      <c r="F284" s="411" t="n"/>
      <c r="G284" s="410" t="n"/>
      <c r="H284" s="186" t="n"/>
      <c r="I284" s="410" t="n"/>
      <c r="J284" s="410" t="n"/>
      <c r="K284" s="186" t="n"/>
      <c r="L284" s="412">
        <f>L285*(1+C284)</f>
        <v/>
      </c>
    </row>
    <row r="285" ht="15.75" customHeight="1">
      <c r="A285" s="188" t="n">
        <v>43957</v>
      </c>
      <c r="B285" s="409" t="n">
        <v>22.91</v>
      </c>
      <c r="C285" s="186">
        <f>B285/B286-1</f>
        <v/>
      </c>
      <c r="D285" s="410">
        <f>_xlfn.STDEV.P(C285:C374)</f>
        <v/>
      </c>
      <c r="E285" s="410">
        <f>D285*SQRT(250)</f>
        <v/>
      </c>
      <c r="F285" s="411" t="n"/>
      <c r="G285" s="410" t="n"/>
      <c r="H285" s="186" t="n"/>
      <c r="I285" s="410" t="n"/>
      <c r="J285" s="410" t="n"/>
      <c r="K285" s="186" t="n"/>
      <c r="L285" s="412">
        <f>L286*(1+C285)</f>
        <v/>
      </c>
    </row>
    <row r="286" ht="15.75" customHeight="1">
      <c r="A286" s="188" t="n">
        <v>43956</v>
      </c>
      <c r="B286" s="409" t="n">
        <v>24.120001</v>
      </c>
      <c r="C286" s="186">
        <f>B286/B287-1</f>
        <v/>
      </c>
      <c r="D286" s="410">
        <f>_xlfn.STDEV.P(C286:C375)</f>
        <v/>
      </c>
      <c r="E286" s="410">
        <f>D286*SQRT(250)</f>
        <v/>
      </c>
      <c r="F286" s="411" t="n"/>
      <c r="G286" s="410" t="n"/>
      <c r="H286" s="186" t="n"/>
      <c r="I286" s="410" t="n"/>
      <c r="J286" s="410" t="n"/>
      <c r="K286" s="186" t="n"/>
      <c r="L286" s="412">
        <f>L287*(1+C286)</f>
        <v/>
      </c>
    </row>
    <row r="287" ht="15.75" customHeight="1">
      <c r="A287" s="188" t="n">
        <v>43955</v>
      </c>
      <c r="B287" s="409" t="n">
        <v>25.26</v>
      </c>
      <c r="C287" s="186">
        <f>B287/B288-1</f>
        <v/>
      </c>
      <c r="D287" s="410">
        <f>_xlfn.STDEV.P(C287:C376)</f>
        <v/>
      </c>
      <c r="E287" s="410">
        <f>D287*SQRT(250)</f>
        <v/>
      </c>
      <c r="F287" s="411" t="n"/>
      <c r="G287" s="410" t="n"/>
      <c r="H287" s="186" t="n"/>
      <c r="I287" s="410" t="n"/>
      <c r="J287" s="410" t="n"/>
      <c r="K287" s="186" t="n"/>
      <c r="L287" s="412">
        <f>L288*(1+C287)</f>
        <v/>
      </c>
    </row>
    <row r="288" ht="15.75" customHeight="1">
      <c r="A288" s="188" t="n">
        <v>43952</v>
      </c>
      <c r="B288" s="409" t="n">
        <v>26.620001</v>
      </c>
      <c r="C288" s="186">
        <f>B288/B289-1</f>
        <v/>
      </c>
      <c r="D288" s="410">
        <f>_xlfn.STDEV.P(C288:C377)</f>
        <v/>
      </c>
      <c r="E288" s="410">
        <f>D288*SQRT(250)</f>
        <v/>
      </c>
      <c r="F288" s="411" t="n"/>
      <c r="G288" s="410" t="n"/>
      <c r="H288" s="186" t="n"/>
      <c r="I288" s="410" t="n"/>
      <c r="J288" s="410" t="n"/>
      <c r="K288" s="186" t="n"/>
      <c r="L288" s="412">
        <f>L289*(1+C288)</f>
        <v/>
      </c>
    </row>
    <row r="289" ht="15.75" customHeight="1">
      <c r="A289" s="188" t="n">
        <v>43951</v>
      </c>
      <c r="B289" s="409" t="n">
        <v>29.58</v>
      </c>
      <c r="C289" s="186">
        <f>B289/B290-1</f>
        <v/>
      </c>
      <c r="D289" s="410">
        <f>_xlfn.STDEV.P(C289:C378)</f>
        <v/>
      </c>
      <c r="E289" s="410">
        <f>D289*SQRT(250)</f>
        <v/>
      </c>
      <c r="F289" s="411" t="n"/>
      <c r="G289" s="410" t="n"/>
      <c r="H289" s="186" t="n"/>
      <c r="I289" s="410" t="n"/>
      <c r="J289" s="410" t="n"/>
      <c r="K289" s="186" t="n"/>
      <c r="L289" s="412">
        <f>L290*(1+C289)</f>
        <v/>
      </c>
    </row>
    <row r="290" ht="15.75" customHeight="1">
      <c r="A290" s="188" t="n">
        <v>43950</v>
      </c>
      <c r="B290" s="409" t="n">
        <v>31.209999</v>
      </c>
      <c r="C290" s="186">
        <f>B290/B291-1</f>
        <v/>
      </c>
      <c r="D290" s="410">
        <f>_xlfn.STDEV.P(C290:C379)</f>
        <v/>
      </c>
      <c r="E290" s="410">
        <f>D290*SQRT(250)</f>
        <v/>
      </c>
      <c r="F290" s="411" t="n"/>
      <c r="G290" s="410" t="n"/>
      <c r="H290" s="186" t="n"/>
      <c r="I290" s="410" t="n"/>
      <c r="J290" s="410" t="n"/>
      <c r="K290" s="186" t="n"/>
      <c r="L290" s="412">
        <f>L291*(1+C290)</f>
        <v/>
      </c>
    </row>
    <row r="291" ht="15.75" customHeight="1">
      <c r="A291" s="188" t="n">
        <v>43949</v>
      </c>
      <c r="B291" s="409" t="n">
        <v>27.84</v>
      </c>
      <c r="C291" s="186">
        <f>B291/B292-1</f>
        <v/>
      </c>
      <c r="D291" s="410">
        <f>_xlfn.STDEV.P(C291:C380)</f>
        <v/>
      </c>
      <c r="E291" s="410">
        <f>D291*SQRT(250)</f>
        <v/>
      </c>
      <c r="F291" s="411" t="n"/>
      <c r="G291" s="410" t="n"/>
      <c r="H291" s="186" t="n"/>
      <c r="I291" s="410" t="n"/>
      <c r="J291" s="410" t="n"/>
      <c r="K291" s="186" t="n"/>
      <c r="L291" s="412">
        <f>L292*(1+C291)</f>
        <v/>
      </c>
    </row>
    <row r="292" ht="15.75" customHeight="1">
      <c r="A292" s="188" t="n">
        <v>43948</v>
      </c>
      <c r="B292" s="409" t="n">
        <v>25</v>
      </c>
      <c r="C292" s="186">
        <f>B292/B293-1</f>
        <v/>
      </c>
      <c r="D292" s="410">
        <f>_xlfn.STDEV.P(C292:C381)</f>
        <v/>
      </c>
      <c r="E292" s="410">
        <f>D292*SQRT(250)</f>
        <v/>
      </c>
      <c r="F292" s="411" t="n"/>
      <c r="G292" s="410" t="n"/>
      <c r="H292" s="186" t="n"/>
      <c r="I292" s="410" t="n"/>
      <c r="J292" s="410" t="n"/>
      <c r="K292" s="186" t="n"/>
      <c r="L292" s="412">
        <f>L293*(1+C292)</f>
        <v/>
      </c>
    </row>
    <row r="293" ht="15.75" customHeight="1">
      <c r="A293" s="188" t="n">
        <v>43945</v>
      </c>
      <c r="B293" s="409" t="n">
        <v>25.559999</v>
      </c>
      <c r="C293" s="186">
        <f>B293/B294-1</f>
        <v/>
      </c>
      <c r="D293" s="410">
        <f>_xlfn.STDEV.P(C293:C382)</f>
        <v/>
      </c>
      <c r="E293" s="410">
        <f>D293*SQRT(250)</f>
        <v/>
      </c>
      <c r="F293" s="411" t="n"/>
      <c r="G293" s="410" t="n"/>
      <c r="H293" s="186" t="n"/>
      <c r="I293" s="410" t="n"/>
      <c r="J293" s="410" t="n"/>
      <c r="K293" s="186" t="n"/>
      <c r="L293" s="412">
        <f>L294*(1+C293)</f>
        <v/>
      </c>
    </row>
    <row r="294" ht="15.75" customHeight="1">
      <c r="A294" s="188" t="n">
        <v>43944</v>
      </c>
      <c r="B294" s="409" t="n">
        <v>25.719999</v>
      </c>
      <c r="C294" s="186">
        <f>B294/B295-1</f>
        <v/>
      </c>
      <c r="D294" s="410">
        <f>_xlfn.STDEV.P(C294:C383)</f>
        <v/>
      </c>
      <c r="E294" s="410">
        <f>D294*SQRT(250)</f>
        <v/>
      </c>
      <c r="F294" s="411" t="n"/>
      <c r="G294" s="410" t="n"/>
      <c r="H294" s="186" t="n"/>
      <c r="I294" s="410" t="n"/>
      <c r="J294" s="410" t="n"/>
      <c r="K294" s="186" t="n"/>
      <c r="L294" s="412">
        <f>L295*(1+C294)</f>
        <v/>
      </c>
    </row>
    <row r="295" ht="15.75" customHeight="1">
      <c r="A295" s="188" t="n">
        <v>43943</v>
      </c>
      <c r="B295" s="409" t="n">
        <v>25.879999</v>
      </c>
      <c r="C295" s="186">
        <f>B295/B296-1</f>
        <v/>
      </c>
      <c r="D295" s="410">
        <f>_xlfn.STDEV.P(C295:C384)</f>
        <v/>
      </c>
      <c r="E295" s="410">
        <f>D295*SQRT(250)</f>
        <v/>
      </c>
      <c r="F295" s="411" t="n"/>
      <c r="G295" s="410" t="n"/>
      <c r="H295" s="186" t="n"/>
      <c r="I295" s="410" t="n"/>
      <c r="J295" s="410" t="n"/>
      <c r="K295" s="186" t="n"/>
      <c r="L295" s="412">
        <f>L296*(1+C295)</f>
        <v/>
      </c>
    </row>
    <row r="296" ht="15.75" customHeight="1">
      <c r="A296" s="188" t="n">
        <v>43942</v>
      </c>
      <c r="B296" s="409" t="n">
        <v>27.879999</v>
      </c>
      <c r="C296" s="186">
        <f>B296/B297-1</f>
        <v/>
      </c>
      <c r="D296" s="410">
        <f>_xlfn.STDEV.P(C296:C385)</f>
        <v/>
      </c>
      <c r="E296" s="410">
        <f>D296*SQRT(250)</f>
        <v/>
      </c>
      <c r="F296" s="411" t="n"/>
      <c r="G296" s="410" t="n"/>
      <c r="H296" s="186" t="n"/>
      <c r="I296" s="410" t="n"/>
      <c r="J296" s="410" t="n"/>
      <c r="K296" s="186" t="n"/>
      <c r="L296" s="412">
        <f>L297*(1+C296)</f>
        <v/>
      </c>
    </row>
    <row r="297" ht="15.75" customHeight="1">
      <c r="A297" s="188" t="n">
        <v>43941</v>
      </c>
      <c r="B297" s="409" t="n">
        <v>27.790001</v>
      </c>
      <c r="C297" s="186">
        <f>B297/B298-1</f>
        <v/>
      </c>
      <c r="D297" s="410">
        <f>_xlfn.STDEV.P(C297:C386)</f>
        <v/>
      </c>
      <c r="E297" s="410">
        <f>D297*SQRT(250)</f>
        <v/>
      </c>
      <c r="F297" s="411" t="n"/>
      <c r="G297" s="410" t="n"/>
      <c r="H297" s="186" t="n"/>
      <c r="I297" s="410" t="n"/>
      <c r="J297" s="410" t="n"/>
      <c r="K297" s="186" t="n"/>
      <c r="L297" s="412">
        <f>L298*(1+C297)</f>
        <v/>
      </c>
    </row>
    <row r="298" ht="15.75" customHeight="1">
      <c r="A298" s="188" t="n">
        <v>43938</v>
      </c>
      <c r="B298" s="409" t="n">
        <v>29.08</v>
      </c>
      <c r="C298" s="186">
        <f>B298/B299-1</f>
        <v/>
      </c>
      <c r="D298" s="410">
        <f>_xlfn.STDEV.P(C298:C387)</f>
        <v/>
      </c>
      <c r="E298" s="410">
        <f>D298*SQRT(250)</f>
        <v/>
      </c>
      <c r="F298" s="411" t="n"/>
      <c r="G298" s="410" t="n"/>
      <c r="H298" s="186" t="n"/>
      <c r="I298" s="410" t="n"/>
      <c r="J298" s="410" t="n"/>
      <c r="K298" s="186" t="n"/>
      <c r="L298" s="412">
        <f>L299*(1+C298)</f>
        <v/>
      </c>
    </row>
    <row r="299" ht="15.75" customHeight="1">
      <c r="A299" s="188" t="n">
        <v>43937</v>
      </c>
      <c r="B299" s="409" t="n">
        <v>28.209999</v>
      </c>
      <c r="C299" s="186">
        <f>B299/B300-1</f>
        <v/>
      </c>
      <c r="D299" s="410">
        <f>_xlfn.STDEV.P(C299:C388)</f>
        <v/>
      </c>
      <c r="E299" s="410">
        <f>D299*SQRT(250)</f>
        <v/>
      </c>
      <c r="F299" s="411" t="n"/>
      <c r="G299" s="410" t="n"/>
      <c r="H299" s="186" t="n"/>
      <c r="I299" s="410" t="n"/>
      <c r="J299" s="410" t="n"/>
      <c r="K299" s="186" t="n"/>
      <c r="L299" s="412">
        <f>L300*(1+C299)</f>
        <v/>
      </c>
    </row>
    <row r="300" ht="15.75" customHeight="1">
      <c r="A300" s="188" t="n">
        <v>43936</v>
      </c>
      <c r="B300" s="409" t="n">
        <v>31.860001</v>
      </c>
      <c r="C300" s="186">
        <f>B300/B301-1</f>
        <v/>
      </c>
      <c r="D300" s="410">
        <f>_xlfn.STDEV.P(C300:C389)</f>
        <v/>
      </c>
      <c r="E300" s="410">
        <f>D300*SQRT(250)</f>
        <v/>
      </c>
      <c r="F300" s="411" t="n"/>
      <c r="G300" s="410" t="n"/>
      <c r="H300" s="186" t="n"/>
      <c r="I300" s="410" t="n"/>
      <c r="J300" s="410" t="n"/>
      <c r="K300" s="186" t="n"/>
      <c r="L300" s="412">
        <f>L301*(1+C300)</f>
        <v/>
      </c>
    </row>
    <row r="301" ht="15.75" customHeight="1">
      <c r="A301" s="188" t="n">
        <v>43935</v>
      </c>
      <c r="B301" s="409" t="n">
        <v>30.9</v>
      </c>
      <c r="C301" s="186">
        <f>B301/B302-1</f>
        <v/>
      </c>
      <c r="D301" s="410">
        <f>_xlfn.STDEV.P(C301:C390)</f>
        <v/>
      </c>
      <c r="E301" s="410">
        <f>D301*SQRT(250)</f>
        <v/>
      </c>
      <c r="F301" s="411" t="n"/>
      <c r="G301" s="410" t="n"/>
      <c r="H301" s="186" t="n"/>
      <c r="I301" s="410" t="n"/>
      <c r="J301" s="410" t="n"/>
      <c r="K301" s="186" t="n"/>
      <c r="L301" s="412">
        <f>L302*(1+C301)</f>
        <v/>
      </c>
    </row>
    <row r="302" ht="15.75" customHeight="1">
      <c r="A302" s="188" t="n">
        <v>43934</v>
      </c>
      <c r="B302" s="409" t="n">
        <v>28.91</v>
      </c>
      <c r="C302" s="186">
        <f>B302/B303-1</f>
        <v/>
      </c>
      <c r="D302" s="410">
        <f>_xlfn.STDEV.P(C302:C391)</f>
        <v/>
      </c>
      <c r="E302" s="410">
        <f>D302*SQRT(250)</f>
        <v/>
      </c>
      <c r="F302" s="411" t="n"/>
      <c r="G302" s="410" t="n"/>
      <c r="H302" s="186" t="n"/>
      <c r="I302" s="410" t="n"/>
      <c r="J302" s="410" t="n"/>
      <c r="K302" s="186" t="n"/>
      <c r="L302" s="412">
        <f>L303*(1+C302)</f>
        <v/>
      </c>
    </row>
    <row r="303" ht="15.75" customHeight="1">
      <c r="A303" s="188" t="n">
        <v>43930</v>
      </c>
      <c r="B303" s="409" t="n">
        <v>31.5</v>
      </c>
      <c r="C303" s="186">
        <f>B303/B304-1</f>
        <v/>
      </c>
      <c r="D303" s="410">
        <f>_xlfn.STDEV.P(C303:C392)</f>
        <v/>
      </c>
      <c r="E303" s="410">
        <f>D303*SQRT(250)</f>
        <v/>
      </c>
      <c r="F303" s="411" t="n"/>
      <c r="G303" s="410" t="n"/>
      <c r="H303" s="186" t="n"/>
      <c r="I303" s="410" t="n"/>
      <c r="J303" s="410" t="n"/>
      <c r="K303" s="186" t="n"/>
      <c r="L303" s="412">
        <f>L304*(1+C303)</f>
        <v/>
      </c>
    </row>
    <row r="304" ht="15.75" customHeight="1">
      <c r="A304" s="188" t="n">
        <v>43929</v>
      </c>
      <c r="B304" s="409" t="n">
        <v>27.51</v>
      </c>
      <c r="C304" s="186">
        <f>B304/B305-1</f>
        <v/>
      </c>
      <c r="D304" s="410">
        <f>_xlfn.STDEV.P(C304:C393)</f>
        <v/>
      </c>
      <c r="E304" s="410">
        <f>D304*SQRT(250)</f>
        <v/>
      </c>
      <c r="F304" s="411" t="n"/>
      <c r="G304" s="410" t="n"/>
      <c r="H304" s="186" t="n"/>
      <c r="I304" s="410" t="n"/>
      <c r="J304" s="410" t="n"/>
      <c r="K304" s="186" t="n"/>
      <c r="L304" s="412">
        <f>L305*(1+C304)</f>
        <v/>
      </c>
    </row>
    <row r="305" ht="15.75" customHeight="1">
      <c r="A305" s="188" t="n">
        <v>43928</v>
      </c>
      <c r="B305" s="409" t="n">
        <v>24.48</v>
      </c>
      <c r="C305" s="186">
        <f>B305/B306-1</f>
        <v/>
      </c>
      <c r="D305" s="410">
        <f>_xlfn.STDEV.P(C305:C394)</f>
        <v/>
      </c>
      <c r="E305" s="410">
        <f>D305*SQRT(250)</f>
        <v/>
      </c>
      <c r="F305" s="411" t="n"/>
      <c r="G305" s="410" t="n"/>
      <c r="H305" s="186" t="n"/>
      <c r="I305" s="410" t="n"/>
      <c r="J305" s="410" t="n"/>
      <c r="K305" s="186" t="n"/>
      <c r="L305" s="412">
        <f>L306*(1+C305)</f>
        <v/>
      </c>
    </row>
    <row r="306" ht="15.75" customHeight="1">
      <c r="A306" s="188" t="n">
        <v>43927</v>
      </c>
      <c r="B306" s="409" t="n">
        <v>24.02</v>
      </c>
      <c r="C306" s="186">
        <f>B306/B307-1</f>
        <v/>
      </c>
      <c r="D306" s="410">
        <f>_xlfn.STDEV.P(C306:C395)</f>
        <v/>
      </c>
      <c r="E306" s="410">
        <f>D306*SQRT(250)</f>
        <v/>
      </c>
      <c r="F306" s="411" t="n"/>
      <c r="G306" s="410" t="n"/>
      <c r="H306" s="186" t="n"/>
      <c r="I306" s="410" t="n"/>
      <c r="J306" s="410" t="n"/>
      <c r="K306" s="186" t="n"/>
      <c r="L306" s="412">
        <f>L307*(1+C306)</f>
        <v/>
      </c>
    </row>
    <row r="307" ht="15.75" customHeight="1">
      <c r="A307" s="188" t="n">
        <v>43924</v>
      </c>
      <c r="B307" s="409" t="n">
        <v>22.889999</v>
      </c>
      <c r="C307" s="186">
        <f>B307/B308-1</f>
        <v/>
      </c>
      <c r="D307" s="410">
        <f>_xlfn.STDEV.P(C307:C396)</f>
        <v/>
      </c>
      <c r="E307" s="410">
        <f>D307*SQRT(250)</f>
        <v/>
      </c>
      <c r="F307" s="411" t="n"/>
      <c r="G307" s="410" t="n"/>
      <c r="H307" s="186" t="n"/>
      <c r="I307" s="410" t="n"/>
      <c r="J307" s="410" t="n"/>
      <c r="K307" s="186" t="n"/>
      <c r="L307" s="412">
        <f>L308*(1+C307)</f>
        <v/>
      </c>
    </row>
    <row r="308" ht="15.75" customHeight="1">
      <c r="A308" s="188" t="n">
        <v>43923</v>
      </c>
      <c r="B308" s="409" t="n">
        <v>23.42</v>
      </c>
      <c r="C308" s="186">
        <f>B308/B309-1</f>
        <v/>
      </c>
      <c r="D308" s="410">
        <f>_xlfn.STDEV.P(C308:C397)</f>
        <v/>
      </c>
      <c r="E308" s="410">
        <f>D308*SQRT(250)</f>
        <v/>
      </c>
      <c r="F308" s="411" t="n"/>
      <c r="G308" s="410" t="n"/>
      <c r="H308" s="186" t="n"/>
      <c r="I308" s="410" t="n"/>
      <c r="J308" s="410" t="n"/>
      <c r="K308" s="186" t="n"/>
      <c r="L308" s="412">
        <f>L309*(1+C308)</f>
        <v/>
      </c>
    </row>
    <row r="309" ht="15.75" customHeight="1">
      <c r="A309" s="188" t="n">
        <v>43922</v>
      </c>
      <c r="B309" s="409" t="n">
        <v>25.65</v>
      </c>
      <c r="C309" s="186">
        <f>B309/B310-1</f>
        <v/>
      </c>
      <c r="D309" s="410">
        <f>_xlfn.STDEV.P(C309:C398)</f>
        <v/>
      </c>
      <c r="E309" s="410">
        <f>D309*SQRT(250)</f>
        <v/>
      </c>
      <c r="F309" s="411" t="n"/>
      <c r="G309" s="410" t="n"/>
      <c r="H309" s="186" t="n"/>
      <c r="I309" s="410" t="n"/>
      <c r="J309" s="410" t="n"/>
      <c r="K309" s="186" t="n"/>
      <c r="L309" s="412">
        <f>L310*(1+C309)</f>
        <v/>
      </c>
    </row>
    <row r="310" ht="15.75" customHeight="1">
      <c r="A310" s="188" t="n">
        <v>43921</v>
      </c>
      <c r="B310" s="409" t="n">
        <v>31.549999</v>
      </c>
      <c r="C310" s="186">
        <f>B310/B311-1</f>
        <v/>
      </c>
      <c r="D310" s="410">
        <f>_xlfn.STDEV.P(C310:C399)</f>
        <v/>
      </c>
      <c r="E310" s="410">
        <f>D310*SQRT(250)</f>
        <v/>
      </c>
      <c r="F310" s="411" t="n"/>
      <c r="G310" s="410" t="n"/>
      <c r="H310" s="186" t="n"/>
      <c r="I310" s="410" t="n"/>
      <c r="J310" s="410" t="n"/>
      <c r="K310" s="186" t="n"/>
      <c r="L310" s="412">
        <f>L311*(1+C310)</f>
        <v/>
      </c>
    </row>
    <row r="311" ht="15.75" customHeight="1">
      <c r="A311" s="188" t="n">
        <v>43920</v>
      </c>
      <c r="B311" s="409" t="n">
        <v>30.16</v>
      </c>
      <c r="C311" s="186">
        <f>B311/B312-1</f>
        <v/>
      </c>
      <c r="D311" s="410">
        <f>_xlfn.STDEV.P(C311:C400)</f>
        <v/>
      </c>
      <c r="E311" s="410">
        <f>D311*SQRT(250)</f>
        <v/>
      </c>
      <c r="F311" s="411" t="n"/>
      <c r="G311" s="410" t="n"/>
      <c r="H311" s="186" t="n"/>
      <c r="I311" s="410" t="n"/>
      <c r="J311" s="410" t="n"/>
      <c r="K311" s="186" t="n"/>
      <c r="L311" s="412">
        <f>L312*(1+C311)</f>
        <v/>
      </c>
    </row>
    <row r="312" ht="15.75" customHeight="1">
      <c r="A312" s="188" t="n">
        <v>43917</v>
      </c>
      <c r="B312" s="409" t="n">
        <v>32.84</v>
      </c>
      <c r="C312" s="186">
        <f>B312/B313-1</f>
        <v/>
      </c>
      <c r="D312" s="410">
        <f>_xlfn.STDEV.P(C312:C401)</f>
        <v/>
      </c>
      <c r="E312" s="410">
        <f>D312*SQRT(250)</f>
        <v/>
      </c>
      <c r="F312" s="411" t="n"/>
      <c r="G312" s="410" t="n"/>
      <c r="H312" s="186" t="n"/>
      <c r="I312" s="410" t="n"/>
      <c r="J312" s="410" t="n"/>
      <c r="K312" s="186" t="n"/>
      <c r="L312" s="412">
        <f>L313*(1+C312)</f>
        <v/>
      </c>
    </row>
    <row r="313" ht="15.75" customHeight="1">
      <c r="A313" s="188" t="n">
        <v>43916</v>
      </c>
      <c r="B313" s="409" t="n">
        <v>35.549999</v>
      </c>
      <c r="C313" s="186">
        <f>B313/B314-1</f>
        <v/>
      </c>
      <c r="D313" s="410">
        <f>_xlfn.STDEV.P(C313:C402)</f>
        <v/>
      </c>
      <c r="E313" s="410">
        <f>D313*SQRT(250)</f>
        <v/>
      </c>
      <c r="F313" s="411" t="n"/>
      <c r="G313" s="410" t="n"/>
      <c r="H313" s="186" t="n"/>
      <c r="I313" s="410" t="n"/>
      <c r="J313" s="410" t="n"/>
      <c r="K313" s="186" t="n"/>
      <c r="L313" s="412">
        <f>L314*(1+C313)</f>
        <v/>
      </c>
    </row>
    <row r="314" ht="15.75" customHeight="1">
      <c r="A314" s="188" t="n">
        <v>43915</v>
      </c>
      <c r="B314" s="409" t="n">
        <v>36.599998</v>
      </c>
      <c r="C314" s="186">
        <f>B314/B315-1</f>
        <v/>
      </c>
      <c r="D314" s="410">
        <f>_xlfn.STDEV.P(C314:C403)</f>
        <v/>
      </c>
      <c r="E314" s="410">
        <f>D314*SQRT(250)</f>
        <v/>
      </c>
      <c r="F314" s="411" t="n"/>
      <c r="G314" s="410" t="n"/>
      <c r="H314" s="186" t="n"/>
      <c r="I314" s="410" t="n"/>
      <c r="J314" s="410" t="n"/>
      <c r="K314" s="186" t="n"/>
      <c r="L314" s="412">
        <f>L315*(1+C314)</f>
        <v/>
      </c>
    </row>
    <row r="315" ht="15.75" customHeight="1">
      <c r="A315" s="188" t="n">
        <v>43914</v>
      </c>
      <c r="B315" s="409" t="n">
        <v>33</v>
      </c>
      <c r="C315" s="186">
        <f>B315/B316-1</f>
        <v/>
      </c>
      <c r="D315" s="410">
        <f>_xlfn.STDEV.P(C315:C404)</f>
        <v/>
      </c>
      <c r="E315" s="410">
        <f>D315*SQRT(250)</f>
        <v/>
      </c>
      <c r="F315" s="411" t="n"/>
      <c r="G315" s="410" t="n"/>
      <c r="H315" s="186" t="n"/>
      <c r="I315" s="410" t="n"/>
      <c r="J315" s="410" t="n"/>
      <c r="K315" s="186" t="n"/>
      <c r="L315" s="412">
        <f>L316*(1+C315)</f>
        <v/>
      </c>
    </row>
    <row r="316" ht="15.75" customHeight="1">
      <c r="A316" s="188" t="n">
        <v>43913</v>
      </c>
      <c r="B316" s="409" t="n">
        <v>26.25</v>
      </c>
      <c r="C316" s="186">
        <f>B316/B317-1</f>
        <v/>
      </c>
      <c r="D316" s="410">
        <f>_xlfn.STDEV.P(C316:C405)</f>
        <v/>
      </c>
      <c r="E316" s="410">
        <f>D316*SQRT(250)</f>
        <v/>
      </c>
      <c r="F316" s="411" t="n"/>
      <c r="G316" s="410" t="n"/>
      <c r="H316" s="186" t="n"/>
      <c r="I316" s="410" t="n"/>
      <c r="J316" s="410" t="n"/>
      <c r="K316" s="186" t="n"/>
      <c r="L316" s="412">
        <f>L317*(1+C316)</f>
        <v/>
      </c>
    </row>
    <row r="317" ht="15.75" customHeight="1">
      <c r="A317" s="188" t="n">
        <v>43910</v>
      </c>
      <c r="B317" s="409" t="n">
        <v>24.5</v>
      </c>
      <c r="C317" s="186">
        <f>B317/B318-1</f>
        <v/>
      </c>
      <c r="D317" s="410">
        <f>_xlfn.STDEV.P(C317:C406)</f>
        <v/>
      </c>
      <c r="E317" s="410">
        <f>D317*SQRT(250)</f>
        <v/>
      </c>
      <c r="F317" s="411" t="n"/>
      <c r="G317" s="410" t="n"/>
      <c r="H317" s="186" t="n"/>
      <c r="I317" s="410" t="n"/>
      <c r="J317" s="410" t="n"/>
      <c r="K317" s="186" t="n"/>
      <c r="L317" s="412">
        <f>L318*(1+C317)</f>
        <v/>
      </c>
    </row>
    <row r="318" ht="15.75" customHeight="1">
      <c r="A318" s="188" t="n">
        <v>43909</v>
      </c>
      <c r="B318" s="409" t="n">
        <v>21.280001</v>
      </c>
      <c r="C318" s="186">
        <f>B318/B319-1</f>
        <v/>
      </c>
      <c r="D318" s="410">
        <f>_xlfn.STDEV.P(C318:C407)</f>
        <v/>
      </c>
      <c r="E318" s="410">
        <f>D318*SQRT(250)</f>
        <v/>
      </c>
      <c r="F318" s="411" t="n"/>
      <c r="G318" s="410" t="n"/>
      <c r="H318" s="186" t="n"/>
      <c r="I318" s="410" t="n"/>
      <c r="J318" s="410" t="n"/>
      <c r="K318" s="186" t="n"/>
      <c r="L318" s="412">
        <f>L319*(1+C318)</f>
        <v/>
      </c>
    </row>
    <row r="319" ht="15.75" customHeight="1">
      <c r="A319" s="188" t="n">
        <v>43908</v>
      </c>
      <c r="B319" s="409" t="n">
        <v>21.379999</v>
      </c>
      <c r="C319" s="186">
        <f>B319/B320-1</f>
        <v/>
      </c>
      <c r="D319" s="410">
        <f>_xlfn.STDEV.P(C319:C408)</f>
        <v/>
      </c>
      <c r="E319" s="410">
        <f>D319*SQRT(250)</f>
        <v/>
      </c>
      <c r="F319" s="411" t="n"/>
      <c r="G319" s="410" t="n"/>
      <c r="H319" s="186" t="n"/>
      <c r="I319" s="410" t="n"/>
      <c r="J319" s="410" t="n"/>
      <c r="K319" s="186" t="n"/>
      <c r="L319" s="412">
        <f>L320*(1+C319)</f>
        <v/>
      </c>
    </row>
    <row r="320" ht="15.75" customHeight="1">
      <c r="A320" s="188" t="n">
        <v>43907</v>
      </c>
      <c r="B320" s="409" t="n">
        <v>30.67</v>
      </c>
      <c r="C320" s="186">
        <f>B320/B321-1</f>
        <v/>
      </c>
      <c r="D320" s="410">
        <f>_xlfn.STDEV.P(C320:C409)</f>
        <v/>
      </c>
      <c r="E320" s="410">
        <f>D320*SQRT(250)</f>
        <v/>
      </c>
      <c r="F320" s="411" t="n"/>
      <c r="G320" s="410" t="n"/>
      <c r="H320" s="186" t="n"/>
      <c r="I320" s="410" t="n"/>
      <c r="J320" s="410" t="n"/>
      <c r="K320" s="186" t="n"/>
      <c r="L320" s="412">
        <f>L321*(1+C320)</f>
        <v/>
      </c>
    </row>
    <row r="321" ht="15.75" customHeight="1">
      <c r="A321" s="188" t="n">
        <v>43906</v>
      </c>
      <c r="B321" s="409" t="n">
        <v>35.470001</v>
      </c>
      <c r="C321" s="186">
        <f>B321/B322-1</f>
        <v/>
      </c>
      <c r="D321" s="410">
        <f>_xlfn.STDEV.P(C321:C410)</f>
        <v/>
      </c>
      <c r="E321" s="410">
        <f>D321*SQRT(250)</f>
        <v/>
      </c>
      <c r="F321" s="411" t="n"/>
      <c r="G321" s="410" t="n"/>
      <c r="H321" s="186" t="n"/>
      <c r="I321" s="410" t="n"/>
      <c r="J321" s="410" t="n"/>
      <c r="K321" s="186" t="n"/>
      <c r="L321" s="412">
        <f>L322*(1+C321)</f>
        <v/>
      </c>
    </row>
    <row r="322" ht="15.75" customHeight="1">
      <c r="A322" s="188" t="n">
        <v>43903</v>
      </c>
      <c r="B322" s="409" t="n">
        <v>41.639999</v>
      </c>
      <c r="C322" s="186">
        <f>B322/B323-1</f>
        <v/>
      </c>
      <c r="D322" s="410">
        <f>_xlfn.STDEV.P(C322:C411)</f>
        <v/>
      </c>
      <c r="E322" s="410">
        <f>D322*SQRT(250)</f>
        <v/>
      </c>
      <c r="F322" s="411" t="n"/>
      <c r="G322" s="410" t="n"/>
      <c r="H322" s="186" t="n"/>
      <c r="I322" s="410" t="n"/>
      <c r="J322" s="410" t="n"/>
      <c r="K322" s="186" t="n"/>
      <c r="L322" s="412">
        <f>L323*(1+C322)</f>
        <v/>
      </c>
    </row>
    <row r="323" ht="15.75" customHeight="1">
      <c r="A323" s="188" t="n">
        <v>43902</v>
      </c>
      <c r="B323" s="409" t="n">
        <v>37.080002</v>
      </c>
      <c r="C323" s="186">
        <f>B323/B324-1</f>
        <v/>
      </c>
      <c r="D323" s="410">
        <f>_xlfn.STDEV.P(C323:C412)</f>
        <v/>
      </c>
      <c r="E323" s="410">
        <f>D323*SQRT(250)</f>
        <v/>
      </c>
      <c r="F323" s="411" t="n"/>
      <c r="G323" s="410" t="n"/>
      <c r="H323" s="186" t="n"/>
      <c r="I323" s="410" t="n"/>
      <c r="J323" s="410" t="n"/>
      <c r="K323" s="186" t="n"/>
      <c r="L323" s="412">
        <f>L324*(1+C323)</f>
        <v/>
      </c>
    </row>
    <row r="324" ht="15.75" customHeight="1">
      <c r="A324" s="188" t="n">
        <v>43901</v>
      </c>
      <c r="B324" s="409" t="n">
        <v>49.34</v>
      </c>
      <c r="C324" s="186">
        <f>B324/B325-1</f>
        <v/>
      </c>
      <c r="D324" s="410">
        <f>_xlfn.STDEV.P(C324:C413)</f>
        <v/>
      </c>
      <c r="E324" s="410">
        <f>D324*SQRT(250)</f>
        <v/>
      </c>
      <c r="F324" s="411" t="n"/>
      <c r="G324" s="410" t="n"/>
      <c r="H324" s="186" t="n"/>
      <c r="I324" s="410" t="n"/>
      <c r="J324" s="410" t="n"/>
      <c r="K324" s="186" t="n"/>
      <c r="L324" s="412">
        <f>L325*(1+C324)</f>
        <v/>
      </c>
    </row>
    <row r="325" ht="15.75" customHeight="1">
      <c r="A325" s="188" t="n">
        <v>43900</v>
      </c>
      <c r="B325" s="409" t="n">
        <v>52.560001</v>
      </c>
      <c r="C325" s="186">
        <f>B325/B326-1</f>
        <v/>
      </c>
      <c r="D325" s="410">
        <f>_xlfn.STDEV.P(C325:C414)</f>
        <v/>
      </c>
      <c r="E325" s="410">
        <f>D325*SQRT(250)</f>
        <v/>
      </c>
      <c r="F325" s="411" t="n"/>
      <c r="G325" s="410" t="n"/>
      <c r="H325" s="186" t="n"/>
      <c r="I325" s="410" t="n"/>
      <c r="J325" s="410" t="n"/>
      <c r="K325" s="186" t="n"/>
      <c r="L325" s="412">
        <f>L326*(1+C325)</f>
        <v/>
      </c>
    </row>
    <row r="326" ht="15.75" customHeight="1">
      <c r="A326" s="188" t="n">
        <v>43899</v>
      </c>
      <c r="B326" s="409" t="n">
        <v>46.779999</v>
      </c>
      <c r="C326" s="186">
        <f>B326/B327-1</f>
        <v/>
      </c>
      <c r="D326" s="410">
        <f>_xlfn.STDEV.P(C326:C415)</f>
        <v/>
      </c>
      <c r="E326" s="410">
        <f>D326*SQRT(250)</f>
        <v/>
      </c>
      <c r="F326" s="411" t="n"/>
      <c r="G326" s="410" t="n"/>
      <c r="H326" s="186" t="n"/>
      <c r="I326" s="410" t="n"/>
      <c r="J326" s="410" t="n"/>
      <c r="K326" s="186" t="n"/>
      <c r="L326" s="412">
        <f>L327*(1+C326)</f>
        <v/>
      </c>
    </row>
    <row r="327" ht="15.75" customHeight="1">
      <c r="A327" s="188" t="n">
        <v>43896</v>
      </c>
      <c r="B327" s="409" t="n">
        <v>52.099998</v>
      </c>
      <c r="C327" s="186">
        <f>B327/B328-1</f>
        <v/>
      </c>
      <c r="D327" s="410">
        <f>_xlfn.STDEV.P(C327:C416)</f>
        <v/>
      </c>
      <c r="E327" s="410">
        <f>D327*SQRT(250)</f>
        <v/>
      </c>
      <c r="F327" s="411" t="n"/>
      <c r="G327" s="410" t="n"/>
      <c r="H327" s="186" t="n"/>
      <c r="I327" s="410" t="n"/>
      <c r="J327" s="410" t="n"/>
      <c r="K327" s="186" t="n"/>
      <c r="L327" s="412">
        <f>L328*(1+C327)</f>
        <v/>
      </c>
    </row>
    <row r="328" ht="15.75" customHeight="1">
      <c r="A328" s="188" t="n">
        <v>43895</v>
      </c>
      <c r="B328" s="409" t="n">
        <v>51.59</v>
      </c>
      <c r="C328" s="186">
        <f>B328/B329-1</f>
        <v/>
      </c>
      <c r="D328" s="410">
        <f>_xlfn.STDEV.P(C328:C417)</f>
        <v/>
      </c>
      <c r="E328" s="410">
        <f>D328*SQRT(250)</f>
        <v/>
      </c>
      <c r="F328" s="411" t="n"/>
      <c r="G328" s="410" t="n"/>
      <c r="H328" s="186" t="n"/>
      <c r="I328" s="410" t="n"/>
      <c r="J328" s="410" t="n"/>
      <c r="K328" s="186" t="n"/>
      <c r="L328" s="412">
        <f>L329*(1+C328)</f>
        <v/>
      </c>
    </row>
    <row r="329" ht="15.75" customHeight="1">
      <c r="A329" s="188" t="n">
        <v>43894</v>
      </c>
      <c r="B329" s="409" t="n">
        <v>59.470001</v>
      </c>
      <c r="C329" s="186">
        <f>B329/B330-1</f>
        <v/>
      </c>
      <c r="D329" s="410">
        <f>_xlfn.STDEV.P(C329:C418)</f>
        <v/>
      </c>
      <c r="E329" s="410">
        <f>D329*SQRT(250)</f>
        <v/>
      </c>
      <c r="F329" s="411" t="n"/>
      <c r="G329" s="410" t="n"/>
      <c r="H329" s="186" t="n"/>
      <c r="I329" s="410" t="n"/>
      <c r="J329" s="410" t="n"/>
      <c r="K329" s="186" t="n"/>
      <c r="L329" s="412">
        <f>L330*(1+C329)</f>
        <v/>
      </c>
    </row>
    <row r="330" ht="15.75" customHeight="1">
      <c r="A330" s="188" t="n">
        <v>43893</v>
      </c>
      <c r="B330" s="409" t="n">
        <v>58.290001</v>
      </c>
      <c r="C330" s="186">
        <f>B330/B331-1</f>
        <v/>
      </c>
      <c r="D330" s="410">
        <f>_xlfn.STDEV.P(C330:C419)</f>
        <v/>
      </c>
      <c r="E330" s="410">
        <f>D330*SQRT(250)</f>
        <v/>
      </c>
      <c r="F330" s="411" t="n"/>
      <c r="G330" s="410" t="n"/>
      <c r="H330" s="186" t="n"/>
      <c r="I330" s="410" t="n"/>
      <c r="J330" s="410" t="n"/>
      <c r="K330" s="186" t="n"/>
      <c r="L330" s="412">
        <f>L331*(1+C330)</f>
        <v/>
      </c>
    </row>
    <row r="331" ht="15.75" customHeight="1">
      <c r="A331" s="188" t="n">
        <v>43892</v>
      </c>
      <c r="B331" s="409" t="n">
        <v>61.259998</v>
      </c>
      <c r="C331" s="186">
        <f>B331/B332-1</f>
        <v/>
      </c>
      <c r="D331" s="410">
        <f>_xlfn.STDEV.P(C331:C420)</f>
        <v/>
      </c>
      <c r="E331" s="410">
        <f>D331*SQRT(250)</f>
        <v/>
      </c>
      <c r="F331" s="411" t="n"/>
      <c r="G331" s="410" t="n"/>
      <c r="H331" s="186" t="n"/>
      <c r="I331" s="410" t="n"/>
      <c r="J331" s="410" t="n"/>
      <c r="K331" s="186" t="n"/>
      <c r="L331" s="412">
        <f>L332*(1+C331)</f>
        <v/>
      </c>
    </row>
    <row r="332" ht="15.75" customHeight="1">
      <c r="A332" s="188" t="n">
        <v>43889</v>
      </c>
      <c r="B332" s="409" t="n">
        <v>61.59</v>
      </c>
      <c r="C332" s="186">
        <f>B332/B333-1</f>
        <v/>
      </c>
      <c r="D332" s="410">
        <f>_xlfn.STDEV.P(C332:C421)</f>
        <v/>
      </c>
      <c r="E332" s="410">
        <f>D332*SQRT(250)</f>
        <v/>
      </c>
      <c r="F332" s="411" t="n"/>
      <c r="G332" s="410" t="n"/>
      <c r="H332" s="186" t="n"/>
      <c r="I332" s="410" t="n"/>
      <c r="J332" s="410" t="n"/>
      <c r="K332" s="186" t="n"/>
      <c r="L332" s="412">
        <f>L333*(1+C332)</f>
        <v/>
      </c>
    </row>
    <row r="333" ht="15.75" customHeight="1">
      <c r="A333" s="188" t="n">
        <v>43888</v>
      </c>
      <c r="B333" s="409" t="n">
        <v>64.94000200000001</v>
      </c>
      <c r="C333" s="186">
        <f>B333/B334-1</f>
        <v/>
      </c>
      <c r="D333" s="410">
        <f>_xlfn.STDEV.P(C333:C422)</f>
        <v/>
      </c>
      <c r="E333" s="410">
        <f>D333*SQRT(250)</f>
        <v/>
      </c>
      <c r="F333" s="411" t="n"/>
      <c r="G333" s="410" t="n"/>
      <c r="H333" s="186" t="n"/>
      <c r="I333" s="410" t="n"/>
      <c r="J333" s="410" t="n"/>
      <c r="K333" s="186" t="n"/>
      <c r="L333" s="412">
        <f>L334*(1+C333)</f>
        <v/>
      </c>
    </row>
    <row r="334" ht="15.75" customHeight="1">
      <c r="A334" s="188" t="n">
        <v>43887</v>
      </c>
      <c r="B334" s="409" t="n">
        <v>66.529999</v>
      </c>
      <c r="C334" s="186">
        <f>B334/B335-1</f>
        <v/>
      </c>
      <c r="D334" s="410">
        <f>_xlfn.STDEV.P(C334:C423)</f>
        <v/>
      </c>
      <c r="E334" s="410">
        <f>D334*SQRT(250)</f>
        <v/>
      </c>
      <c r="F334" s="411" t="n"/>
      <c r="G334" s="410" t="n"/>
      <c r="H334" s="186" t="n"/>
      <c r="I334" s="410" t="n"/>
      <c r="J334" s="410" t="n"/>
      <c r="K334" s="186" t="n"/>
      <c r="L334" s="412">
        <f>L335*(1+C334)</f>
        <v/>
      </c>
    </row>
    <row r="335" ht="15.75" customHeight="1">
      <c r="A335" s="188" t="n">
        <v>43886</v>
      </c>
      <c r="B335" s="409" t="n">
        <v>70.56999999999999</v>
      </c>
      <c r="C335" s="186">
        <f>B335/B336-1</f>
        <v/>
      </c>
      <c r="D335" s="410">
        <f>_xlfn.STDEV.P(C335:C424)</f>
        <v/>
      </c>
      <c r="E335" s="410">
        <f>D335*SQRT(250)</f>
        <v/>
      </c>
      <c r="F335" s="411" t="n"/>
      <c r="G335" s="410" t="n"/>
      <c r="H335" s="186" t="n"/>
      <c r="I335" s="410" t="n"/>
      <c r="J335" s="410" t="n"/>
      <c r="K335" s="186" t="n"/>
      <c r="L335" s="412">
        <f>L336*(1+C335)</f>
        <v/>
      </c>
    </row>
    <row r="336" ht="15.75" customHeight="1">
      <c r="A336" s="188" t="n">
        <v>43885</v>
      </c>
      <c r="B336" s="409" t="n">
        <v>75.470001</v>
      </c>
      <c r="C336" s="186">
        <f>B336/B337-1</f>
        <v/>
      </c>
      <c r="D336" s="410">
        <f>_xlfn.STDEV.P(C336:C425)</f>
        <v/>
      </c>
      <c r="E336" s="410">
        <f>D336*SQRT(250)</f>
        <v/>
      </c>
      <c r="F336" s="411" t="n"/>
      <c r="G336" s="410" t="n"/>
      <c r="H336" s="186" t="n"/>
      <c r="I336" s="410" t="n"/>
      <c r="J336" s="410" t="n"/>
      <c r="K336" s="186" t="n"/>
      <c r="L336" s="412">
        <f>L337*(1+C336)</f>
        <v/>
      </c>
    </row>
    <row r="337" ht="15.75" customHeight="1">
      <c r="A337" s="188" t="n">
        <v>43882</v>
      </c>
      <c r="B337" s="409" t="n">
        <v>78.010002</v>
      </c>
      <c r="C337" s="186">
        <f>B337/B338-1</f>
        <v/>
      </c>
      <c r="D337" s="410">
        <f>_xlfn.STDEV.P(C337:C426)</f>
        <v/>
      </c>
      <c r="E337" s="410">
        <f>D337*SQRT(250)</f>
        <v/>
      </c>
      <c r="F337" s="411" t="n"/>
      <c r="G337" s="410" t="n"/>
      <c r="H337" s="186" t="n"/>
      <c r="I337" s="410" t="n"/>
      <c r="J337" s="410" t="n"/>
      <c r="K337" s="186" t="n"/>
      <c r="L337" s="412">
        <f>L338*(1+C337)</f>
        <v/>
      </c>
    </row>
    <row r="338" ht="15.75" customHeight="1">
      <c r="A338" s="188" t="n">
        <v>43881</v>
      </c>
      <c r="B338" s="409" t="n">
        <v>79.910004</v>
      </c>
      <c r="C338" s="186">
        <f>B338/B339-1</f>
        <v/>
      </c>
      <c r="D338" s="410">
        <f>_xlfn.STDEV.P(C338:C427)</f>
        <v/>
      </c>
      <c r="E338" s="410">
        <f>D338*SQRT(250)</f>
        <v/>
      </c>
      <c r="F338" s="411" t="n"/>
      <c r="G338" s="410" t="n"/>
      <c r="H338" s="186" t="n"/>
      <c r="I338" s="410" t="n"/>
      <c r="J338" s="410" t="n"/>
      <c r="K338" s="186" t="n"/>
      <c r="L338" s="412">
        <f>L339*(1+C338)</f>
        <v/>
      </c>
    </row>
    <row r="339" ht="15.75" customHeight="1">
      <c r="A339" s="188" t="n">
        <v>43880</v>
      </c>
      <c r="B339" s="409" t="n">
        <v>79.41999800000001</v>
      </c>
      <c r="C339" s="186">
        <f>B339/B340-1</f>
        <v/>
      </c>
      <c r="D339" s="410">
        <f>_xlfn.STDEV.P(C339:C428)</f>
        <v/>
      </c>
      <c r="E339" s="410">
        <f>D339*SQRT(250)</f>
        <v/>
      </c>
      <c r="F339" s="411" t="n"/>
      <c r="G339" s="410" t="n"/>
      <c r="H339" s="186" t="n"/>
      <c r="I339" s="410" t="n"/>
      <c r="J339" s="410" t="n"/>
      <c r="K339" s="186" t="n"/>
      <c r="L339" s="412">
        <f>L340*(1+C339)</f>
        <v/>
      </c>
    </row>
    <row r="340" ht="15.75" customHeight="1">
      <c r="A340" s="188" t="n">
        <v>43879</v>
      </c>
      <c r="B340" s="409" t="n">
        <v>80.239998</v>
      </c>
      <c r="C340" s="186">
        <f>B340/B341-1</f>
        <v/>
      </c>
      <c r="D340" s="410">
        <f>_xlfn.STDEV.P(C340:C429)</f>
        <v/>
      </c>
      <c r="E340" s="410">
        <f>D340*SQRT(250)</f>
        <v/>
      </c>
      <c r="F340" s="411" t="n"/>
      <c r="G340" s="410" t="n"/>
      <c r="H340" s="186" t="n"/>
      <c r="I340" s="410" t="n"/>
      <c r="J340" s="410" t="n"/>
      <c r="K340" s="186" t="n"/>
      <c r="L340" s="412">
        <f>L341*(1+C340)</f>
        <v/>
      </c>
    </row>
    <row r="341" ht="15.75" customHeight="1">
      <c r="A341" s="188" t="n">
        <v>43875</v>
      </c>
      <c r="B341" s="409" t="n">
        <v>79.550003</v>
      </c>
      <c r="C341" s="186">
        <f>B341/B342-1</f>
        <v/>
      </c>
      <c r="D341" s="410">
        <f>_xlfn.STDEV.P(C341:C430)</f>
        <v/>
      </c>
      <c r="E341" s="410">
        <f>D341*SQRT(250)</f>
        <v/>
      </c>
      <c r="F341" s="411" t="n"/>
      <c r="G341" s="410" t="n"/>
      <c r="H341" s="186" t="n"/>
      <c r="I341" s="410" t="n"/>
      <c r="J341" s="410" t="n"/>
      <c r="K341" s="186" t="n"/>
      <c r="L341" s="412">
        <f>L342*(1+C341)</f>
        <v/>
      </c>
    </row>
    <row r="342" ht="15.75" customHeight="1">
      <c r="A342" s="188" t="n">
        <v>43874</v>
      </c>
      <c r="B342" s="409" t="n">
        <v>80.989998</v>
      </c>
      <c r="C342" s="186">
        <f>B342/B343-1</f>
        <v/>
      </c>
      <c r="D342" s="410">
        <f>_xlfn.STDEV.P(C342:C431)</f>
        <v/>
      </c>
      <c r="E342" s="410">
        <f>D342*SQRT(250)</f>
        <v/>
      </c>
      <c r="F342" s="411" t="n"/>
      <c r="G342" s="410" t="n"/>
      <c r="H342" s="186" t="n"/>
      <c r="I342" s="410" t="n"/>
      <c r="J342" s="410" t="n"/>
      <c r="K342" s="186" t="n"/>
      <c r="L342" s="412">
        <f>L343*(1+C342)</f>
        <v/>
      </c>
    </row>
    <row r="343" ht="15.75" customHeight="1">
      <c r="A343" s="188" t="n">
        <v>43873</v>
      </c>
      <c r="B343" s="409" t="n">
        <v>82.199997</v>
      </c>
      <c r="C343" s="186">
        <f>B343/B344-1</f>
        <v/>
      </c>
      <c r="D343" s="410">
        <f>_xlfn.STDEV.P(C343:C432)</f>
        <v/>
      </c>
      <c r="E343" s="410">
        <f>D343*SQRT(250)</f>
        <v/>
      </c>
      <c r="F343" s="411" t="n"/>
      <c r="G343" s="410" t="n"/>
      <c r="H343" s="186" t="n"/>
      <c r="I343" s="410" t="n"/>
      <c r="J343" s="410" t="n"/>
      <c r="K343" s="186" t="n"/>
      <c r="L343" s="412">
        <f>L344*(1+C343)</f>
        <v/>
      </c>
    </row>
    <row r="344" ht="15.75" customHeight="1">
      <c r="A344" s="188" t="n">
        <v>43872</v>
      </c>
      <c r="B344" s="409" t="n">
        <v>80.529999</v>
      </c>
      <c r="C344" s="186">
        <f>B344/B345-1</f>
        <v/>
      </c>
      <c r="D344" s="410">
        <f>_xlfn.STDEV.P(C344:C433)</f>
        <v/>
      </c>
      <c r="E344" s="410">
        <f>D344*SQRT(250)</f>
        <v/>
      </c>
      <c r="F344" s="411" t="n"/>
      <c r="G344" s="410" t="n"/>
      <c r="H344" s="186" t="n"/>
      <c r="I344" s="410" t="n"/>
      <c r="J344" s="410" t="n"/>
      <c r="K344" s="186" t="n"/>
      <c r="L344" s="412">
        <f>L345*(1+C344)</f>
        <v/>
      </c>
    </row>
    <row r="345" ht="15.75" customHeight="1">
      <c r="A345" s="188" t="n">
        <v>43871</v>
      </c>
      <c r="B345" s="409" t="n">
        <v>79.470001</v>
      </c>
      <c r="C345" s="186">
        <f>B345/B346-1</f>
        <v/>
      </c>
      <c r="D345" s="410">
        <f>_xlfn.STDEV.P(C345:C434)</f>
        <v/>
      </c>
      <c r="E345" s="410">
        <f>D345*SQRT(250)</f>
        <v/>
      </c>
      <c r="F345" s="411" t="n"/>
      <c r="G345" s="410" t="n"/>
      <c r="H345" s="186" t="n"/>
      <c r="I345" s="410" t="n"/>
      <c r="J345" s="410" t="n"/>
      <c r="K345" s="186" t="n"/>
      <c r="L345" s="412">
        <f>L346*(1+C345)</f>
        <v/>
      </c>
    </row>
    <row r="346" ht="15.75" customHeight="1">
      <c r="A346" s="188" t="n">
        <v>43868</v>
      </c>
      <c r="B346" s="409" t="n">
        <v>79.480003</v>
      </c>
      <c r="C346" s="186">
        <f>B346/B347-1</f>
        <v/>
      </c>
      <c r="D346" s="410">
        <f>_xlfn.STDEV.P(C346:C435)</f>
        <v/>
      </c>
      <c r="E346" s="410">
        <f>D346*SQRT(250)</f>
        <v/>
      </c>
      <c r="F346" s="411" t="n"/>
      <c r="G346" s="410" t="n"/>
      <c r="H346" s="186" t="n"/>
      <c r="I346" s="410" t="n"/>
      <c r="J346" s="410" t="n"/>
      <c r="K346" s="186" t="n"/>
      <c r="L346" s="412">
        <f>L347*(1+C346)</f>
        <v/>
      </c>
    </row>
    <row r="347" ht="15.75" customHeight="1">
      <c r="A347" s="188" t="n">
        <v>43867</v>
      </c>
      <c r="B347" s="409" t="n">
        <v>80.5</v>
      </c>
      <c r="C347" s="186">
        <f>B347/B348-1</f>
        <v/>
      </c>
      <c r="D347" s="410">
        <f>_xlfn.STDEV.P(C347:C436)</f>
        <v/>
      </c>
      <c r="E347" s="410">
        <f>D347*SQRT(250)</f>
        <v/>
      </c>
      <c r="F347" s="411" t="n"/>
      <c r="G347" s="410" t="n"/>
      <c r="H347" s="186" t="n"/>
      <c r="I347" s="410" t="n"/>
      <c r="J347" s="410" t="n"/>
      <c r="K347" s="186" t="n"/>
      <c r="L347" s="412">
        <f>L348*(1+C347)</f>
        <v/>
      </c>
    </row>
    <row r="348" ht="15.75" customHeight="1">
      <c r="A348" s="188" t="n">
        <v>43866</v>
      </c>
      <c r="B348" s="409" t="n">
        <v>81.849998</v>
      </c>
      <c r="C348" s="186">
        <f>B348/B349-1</f>
        <v/>
      </c>
      <c r="D348" s="410">
        <f>_xlfn.STDEV.P(C348:C437)</f>
        <v/>
      </c>
      <c r="E348" s="410">
        <f>D348*SQRT(250)</f>
        <v/>
      </c>
      <c r="F348" s="411" t="n"/>
      <c r="G348" s="410" t="n"/>
      <c r="H348" s="186" t="n"/>
      <c r="I348" s="410" t="n"/>
      <c r="J348" s="410" t="n"/>
      <c r="K348" s="186" t="n"/>
      <c r="L348" s="412">
        <f>L349*(1+C348)</f>
        <v/>
      </c>
    </row>
    <row r="349" ht="15.75" customHeight="1">
      <c r="A349" s="188" t="n">
        <v>43865</v>
      </c>
      <c r="B349" s="409" t="n">
        <v>78.889999</v>
      </c>
      <c r="C349" s="186">
        <f>B349/B350-1</f>
        <v/>
      </c>
      <c r="D349" s="410">
        <f>_xlfn.STDEV.P(C349:C438)</f>
        <v/>
      </c>
      <c r="E349" s="410">
        <f>D349*SQRT(250)</f>
        <v/>
      </c>
      <c r="F349" s="411" t="n"/>
      <c r="G349" s="410" t="n"/>
      <c r="H349" s="186" t="n"/>
      <c r="I349" s="410" t="n"/>
      <c r="J349" s="410" t="n"/>
      <c r="K349" s="186" t="n"/>
      <c r="L349" s="412">
        <f>L350*(1+C349)</f>
        <v/>
      </c>
    </row>
    <row r="350" ht="15.75" customHeight="1">
      <c r="A350" s="188" t="n">
        <v>43864</v>
      </c>
      <c r="B350" s="409" t="n">
        <v>74.910004</v>
      </c>
      <c r="C350" s="186">
        <f>B350/B351-1</f>
        <v/>
      </c>
      <c r="D350" s="410">
        <f>_xlfn.STDEV.P(C350:C439)</f>
        <v/>
      </c>
      <c r="E350" s="410">
        <f>D350*SQRT(250)</f>
        <v/>
      </c>
      <c r="F350" s="411" t="n"/>
      <c r="G350" s="410" t="n"/>
      <c r="H350" s="186" t="n"/>
      <c r="I350" s="410" t="n"/>
      <c r="J350" s="410" t="n"/>
      <c r="K350" s="186" t="n"/>
      <c r="L350" s="412">
        <f>L351*(1+C350)</f>
        <v/>
      </c>
    </row>
    <row r="351" ht="15.75" customHeight="1">
      <c r="A351" s="188" t="n">
        <v>43861</v>
      </c>
      <c r="B351" s="409" t="n">
        <v>74.800003</v>
      </c>
      <c r="C351" s="186">
        <f>B351/B352-1</f>
        <v/>
      </c>
      <c r="D351" s="410">
        <f>_xlfn.STDEV.P(C351:C440)</f>
        <v/>
      </c>
      <c r="E351" s="410">
        <f>D351*SQRT(250)</f>
        <v/>
      </c>
      <c r="F351" s="411" t="n"/>
      <c r="G351" s="410" t="n"/>
      <c r="H351" s="186" t="n"/>
      <c r="I351" s="410" t="n"/>
      <c r="J351" s="410" t="n"/>
      <c r="K351" s="186" t="n"/>
      <c r="L351" s="412">
        <f>L352*(1+C351)</f>
        <v/>
      </c>
    </row>
    <row r="352" ht="15.75" customHeight="1">
      <c r="A352" s="188" t="n">
        <v>43860</v>
      </c>
      <c r="B352" s="409" t="n">
        <v>77.75</v>
      </c>
      <c r="C352" s="186">
        <f>B352/B353-1</f>
        <v/>
      </c>
      <c r="D352" s="410">
        <f>_xlfn.STDEV.P(C352:C441)</f>
        <v/>
      </c>
      <c r="E352" s="410">
        <f>D352*SQRT(250)</f>
        <v/>
      </c>
      <c r="F352" s="411" t="n"/>
      <c r="G352" s="410" t="n"/>
      <c r="H352" s="186" t="n"/>
      <c r="I352" s="410" t="n"/>
      <c r="J352" s="410" t="n"/>
      <c r="K352" s="186" t="n"/>
      <c r="L352" s="412">
        <f>L353*(1+C352)</f>
        <v/>
      </c>
    </row>
    <row r="353" ht="15.75" customHeight="1">
      <c r="A353" s="188" t="n">
        <v>43859</v>
      </c>
      <c r="B353" s="409" t="n">
        <v>75.209999</v>
      </c>
      <c r="C353" s="186">
        <f>B353/B354-1</f>
        <v/>
      </c>
      <c r="D353" s="410">
        <f>_xlfn.STDEV.P(C353:C442)</f>
        <v/>
      </c>
      <c r="E353" s="410">
        <f>D353*SQRT(250)</f>
        <v/>
      </c>
      <c r="F353" s="411" t="n"/>
      <c r="G353" s="410" t="n"/>
      <c r="H353" s="186" t="n"/>
      <c r="I353" s="410" t="n"/>
      <c r="J353" s="410" t="n"/>
      <c r="K353" s="186" t="n"/>
      <c r="L353" s="412">
        <f>L354*(1+C353)</f>
        <v/>
      </c>
    </row>
    <row r="354" ht="15.75" customHeight="1">
      <c r="A354" s="188" t="n">
        <v>43858</v>
      </c>
      <c r="B354" s="409" t="n">
        <v>77.050003</v>
      </c>
      <c r="C354" s="186">
        <f>B354/B355-1</f>
        <v/>
      </c>
      <c r="D354" s="410">
        <f>_xlfn.STDEV.P(C354:C443)</f>
        <v/>
      </c>
      <c r="E354" s="410">
        <f>D354*SQRT(250)</f>
        <v/>
      </c>
      <c r="F354" s="411" t="n"/>
      <c r="G354" s="410" t="n"/>
      <c r="H354" s="186" t="n"/>
      <c r="I354" s="410" t="n"/>
      <c r="J354" s="410" t="n"/>
      <c r="K354" s="186" t="n"/>
      <c r="L354" s="412">
        <f>L355*(1+C354)</f>
        <v/>
      </c>
    </row>
    <row r="355" ht="15.75" customHeight="1">
      <c r="A355" s="188" t="n">
        <v>43857</v>
      </c>
      <c r="B355" s="409" t="n">
        <v>77.629997</v>
      </c>
      <c r="C355" s="186">
        <f>B355/B356-1</f>
        <v/>
      </c>
      <c r="D355" s="410">
        <f>_xlfn.STDEV.P(C355:C444)</f>
        <v/>
      </c>
      <c r="E355" s="410">
        <f>D355*SQRT(250)</f>
        <v/>
      </c>
      <c r="F355" s="411" t="n"/>
      <c r="G355" s="410" t="n"/>
      <c r="H355" s="186" t="n"/>
      <c r="I355" s="410" t="n"/>
      <c r="J355" s="410" t="n"/>
      <c r="K355" s="186" t="n"/>
      <c r="L355" s="412">
        <f>L356*(1+C355)</f>
        <v/>
      </c>
    </row>
    <row r="356" ht="15.75" customHeight="1">
      <c r="A356" s="188" t="n">
        <v>43854</v>
      </c>
      <c r="B356" s="409" t="n">
        <v>81.900002</v>
      </c>
      <c r="C356" s="186">
        <f>B356/B357-1</f>
        <v/>
      </c>
      <c r="D356" s="410">
        <f>_xlfn.STDEV.P(C356:C445)</f>
        <v/>
      </c>
      <c r="E356" s="410">
        <f>D356*SQRT(250)</f>
        <v/>
      </c>
      <c r="F356" s="411" t="n"/>
      <c r="G356" s="410" t="n"/>
      <c r="H356" s="186" t="n"/>
      <c r="I356" s="410" t="n"/>
      <c r="J356" s="410" t="n"/>
      <c r="K356" s="186" t="n"/>
      <c r="L356" s="412">
        <f>L357*(1+C356)</f>
        <v/>
      </c>
    </row>
    <row r="357" ht="15.75" customHeight="1">
      <c r="A357" s="188" t="n">
        <v>43853</v>
      </c>
      <c r="B357" s="409" t="n">
        <v>84.879997</v>
      </c>
      <c r="C357" s="186">
        <f>B357/B358-1</f>
        <v/>
      </c>
      <c r="D357" s="410">
        <f>_xlfn.STDEV.P(C357:C446)</f>
        <v/>
      </c>
      <c r="E357" s="410">
        <f>D357*SQRT(250)</f>
        <v/>
      </c>
      <c r="F357" s="411" t="n"/>
      <c r="G357" s="410" t="n"/>
      <c r="H357" s="186" t="n"/>
      <c r="I357" s="410" t="n"/>
      <c r="J357" s="410" t="n"/>
      <c r="K357" s="186" t="n"/>
      <c r="L357" s="412">
        <f>L358*(1+C357)</f>
        <v/>
      </c>
    </row>
    <row r="358" ht="15.75" customHeight="1">
      <c r="A358" s="188" t="n">
        <v>43852</v>
      </c>
      <c r="B358" s="409" t="n">
        <v>83.339996</v>
      </c>
      <c r="C358" s="186">
        <f>B358/B359-1</f>
        <v/>
      </c>
      <c r="D358" s="410">
        <f>_xlfn.STDEV.P(C358:C447)</f>
        <v/>
      </c>
      <c r="E358" s="410">
        <f>D358*SQRT(250)</f>
        <v/>
      </c>
      <c r="F358" s="411" t="n"/>
      <c r="G358" s="410" t="n"/>
      <c r="H358" s="186" t="n"/>
      <c r="I358" s="410" t="n"/>
      <c r="J358" s="410" t="n"/>
      <c r="K358" s="186" t="n"/>
      <c r="L358" s="412">
        <f>L359*(1+C358)</f>
        <v/>
      </c>
    </row>
    <row r="359" ht="15.75" customHeight="1">
      <c r="A359" s="188" t="n">
        <v>43851</v>
      </c>
      <c r="B359" s="409" t="n">
        <v>85.790001</v>
      </c>
      <c r="C359" s="186">
        <f>B359/B360-1</f>
        <v/>
      </c>
      <c r="D359" s="410">
        <f>_xlfn.STDEV.P(C359:C448)</f>
        <v/>
      </c>
      <c r="E359" s="410">
        <f>D359*SQRT(250)</f>
        <v/>
      </c>
      <c r="F359" s="411" t="n"/>
      <c r="G359" s="410" t="n"/>
      <c r="H359" s="186" t="n"/>
      <c r="I359" s="410" t="n"/>
      <c r="J359" s="410" t="n"/>
      <c r="K359" s="186" t="n"/>
      <c r="L359" s="412">
        <f>L360*(1+C359)</f>
        <v/>
      </c>
    </row>
    <row r="360" ht="15.75" customHeight="1">
      <c r="A360" s="188" t="n">
        <v>43847</v>
      </c>
      <c r="B360" s="409" t="n">
        <v>89.699997</v>
      </c>
      <c r="C360" s="186">
        <f>B360/B361-1</f>
        <v/>
      </c>
      <c r="D360" s="410">
        <f>_xlfn.STDEV.P(C360:C449)</f>
        <v/>
      </c>
      <c r="E360" s="410">
        <f>D360*SQRT(250)</f>
        <v/>
      </c>
      <c r="F360" s="411" t="n"/>
      <c r="G360" s="410" t="n"/>
      <c r="H360" s="186" t="n"/>
      <c r="I360" s="410" t="n"/>
      <c r="J360" s="410" t="n"/>
      <c r="K360" s="186" t="n"/>
      <c r="L360" s="412">
        <f>L361*(1+C360)</f>
        <v/>
      </c>
    </row>
    <row r="361" ht="15.75" customHeight="1">
      <c r="A361" s="188" t="n">
        <v>43846</v>
      </c>
      <c r="B361" s="409" t="n">
        <v>89.540001</v>
      </c>
      <c r="C361" s="186">
        <f>B361/B362-1</f>
        <v/>
      </c>
      <c r="D361" s="410">
        <f>_xlfn.STDEV.P(C361:C450)</f>
        <v/>
      </c>
      <c r="E361" s="410">
        <f>D361*SQRT(250)</f>
        <v/>
      </c>
      <c r="F361" s="411" t="n"/>
      <c r="G361" s="410" t="n"/>
      <c r="H361" s="186" t="n"/>
      <c r="I361" s="410" t="n"/>
      <c r="J361" s="410" t="n"/>
      <c r="K361" s="186" t="n"/>
      <c r="L361" s="412">
        <f>L362*(1+C361)</f>
        <v/>
      </c>
    </row>
    <row r="362" ht="15.75" customHeight="1">
      <c r="A362" s="188" t="n">
        <v>43845</v>
      </c>
      <c r="B362" s="409" t="n">
        <v>88.290001</v>
      </c>
      <c r="C362" s="186">
        <f>B362/B363-1</f>
        <v/>
      </c>
      <c r="D362" s="410">
        <f>_xlfn.STDEV.P(C362:C451)</f>
        <v/>
      </c>
      <c r="E362" s="410">
        <f>D362*SQRT(250)</f>
        <v/>
      </c>
      <c r="F362" s="411" t="n"/>
      <c r="G362" s="410" t="n"/>
      <c r="H362" s="186" t="n"/>
      <c r="I362" s="410" t="n"/>
      <c r="J362" s="410" t="n"/>
      <c r="K362" s="186" t="n"/>
      <c r="L362" s="412">
        <f>L363*(1+C362)</f>
        <v/>
      </c>
    </row>
    <row r="363" ht="15.75" customHeight="1">
      <c r="A363" s="188" t="n">
        <v>43844</v>
      </c>
      <c r="B363" s="409" t="n">
        <v>87.849998</v>
      </c>
      <c r="C363" s="186">
        <f>B363/B364-1</f>
        <v/>
      </c>
      <c r="D363" s="410">
        <f>_xlfn.STDEV.P(C363:C452)</f>
        <v/>
      </c>
      <c r="E363" s="410">
        <f>D363*SQRT(250)</f>
        <v/>
      </c>
      <c r="F363" s="411" t="n"/>
      <c r="G363" s="410" t="n"/>
      <c r="H363" s="186" t="n"/>
      <c r="I363" s="410" t="n"/>
      <c r="J363" s="410" t="n"/>
      <c r="K363" s="186" t="n"/>
      <c r="L363" s="412">
        <f>L364*(1+C363)</f>
        <v/>
      </c>
    </row>
    <row r="364" ht="15.75" customHeight="1">
      <c r="A364" s="188" t="n">
        <v>43843</v>
      </c>
      <c r="B364" s="409" t="n">
        <v>86.889999</v>
      </c>
      <c r="C364" s="186">
        <f>B364/B365-1</f>
        <v/>
      </c>
      <c r="D364" s="410">
        <f>_xlfn.STDEV.P(C364:C453)</f>
        <v/>
      </c>
      <c r="E364" s="410">
        <f>D364*SQRT(250)</f>
        <v/>
      </c>
      <c r="F364" s="411" t="n"/>
      <c r="G364" s="410" t="n"/>
      <c r="H364" s="186" t="n"/>
      <c r="I364" s="410" t="n"/>
      <c r="J364" s="410" t="n"/>
      <c r="K364" s="186" t="n"/>
      <c r="L364" s="412">
        <f>L365*(1+C364)</f>
        <v/>
      </c>
    </row>
    <row r="365" ht="15.75" customHeight="1">
      <c r="A365" s="188" t="n">
        <v>43840</v>
      </c>
      <c r="B365" s="409" t="n">
        <v>87.30999799999999</v>
      </c>
      <c r="C365" s="186">
        <f>B365/B366-1</f>
        <v/>
      </c>
      <c r="D365" s="410">
        <f>_xlfn.STDEV.P(C365:C454)</f>
        <v/>
      </c>
      <c r="E365" s="410">
        <f>D365*SQRT(250)</f>
        <v/>
      </c>
      <c r="F365" s="411" t="n"/>
      <c r="G365" s="410" t="n"/>
      <c r="H365" s="186" t="n"/>
      <c r="I365" s="410" t="n"/>
      <c r="J365" s="410" t="n"/>
      <c r="K365" s="186" t="n"/>
      <c r="L365" s="412">
        <f>L366*(1+C365)</f>
        <v/>
      </c>
    </row>
    <row r="366" ht="15.75" customHeight="1">
      <c r="A366" s="188" t="n">
        <v>43839</v>
      </c>
      <c r="B366" s="409" t="n">
        <v>87.949997</v>
      </c>
      <c r="C366" s="186">
        <f>B366/B367-1</f>
        <v/>
      </c>
      <c r="D366" s="410">
        <f>_xlfn.STDEV.P(C366:C455)</f>
        <v/>
      </c>
      <c r="E366" s="410">
        <f>D366*SQRT(250)</f>
        <v/>
      </c>
      <c r="F366" s="411" t="n"/>
      <c r="G366" s="410" t="n"/>
      <c r="H366" s="186" t="n"/>
      <c r="I366" s="410" t="n"/>
      <c r="J366" s="410" t="n"/>
      <c r="K366" s="186" t="n"/>
      <c r="L366" s="412">
        <f>L367*(1+C366)</f>
        <v/>
      </c>
    </row>
    <row r="367" ht="15.75" customHeight="1">
      <c r="A367" s="188" t="n">
        <v>43838</v>
      </c>
      <c r="B367" s="409" t="n">
        <v>87.300003</v>
      </c>
      <c r="C367" s="186">
        <f>B367/B368-1</f>
        <v/>
      </c>
      <c r="D367" s="410">
        <f>_xlfn.STDEV.P(C367:C456)</f>
        <v/>
      </c>
      <c r="E367" s="410">
        <f>D367*SQRT(250)</f>
        <v/>
      </c>
      <c r="F367" s="411" t="n"/>
      <c r="G367" s="410" t="n"/>
      <c r="H367" s="186" t="n"/>
      <c r="I367" s="410" t="n"/>
      <c r="J367" s="410" t="n"/>
      <c r="K367" s="186" t="n"/>
      <c r="L367" s="412">
        <f>L368*(1+C367)</f>
        <v/>
      </c>
    </row>
    <row r="368" ht="15.75" customHeight="1">
      <c r="A368" s="188" t="n">
        <v>43837</v>
      </c>
      <c r="B368" s="409" t="n">
        <v>86.769997</v>
      </c>
      <c r="C368" s="186">
        <f>B368/B369-1</f>
        <v/>
      </c>
      <c r="D368" s="410">
        <f>_xlfn.STDEV.P(C368:C457)</f>
        <v/>
      </c>
      <c r="E368" s="410">
        <f>D368*SQRT(250)</f>
        <v/>
      </c>
      <c r="F368" s="411" t="n"/>
      <c r="G368" s="410" t="n"/>
      <c r="H368" s="186" t="n"/>
      <c r="I368" s="410" t="n"/>
      <c r="J368" s="410" t="n"/>
      <c r="K368" s="186" t="n"/>
      <c r="L368" s="412">
        <f>L369*(1+C368)</f>
        <v/>
      </c>
    </row>
    <row r="369" ht="15.75" customHeight="1">
      <c r="A369" s="188" t="n">
        <v>43836</v>
      </c>
      <c r="B369" s="409" t="n">
        <v>87.699997</v>
      </c>
      <c r="C369" s="186">
        <f>B369/B370-1</f>
        <v/>
      </c>
      <c r="D369" s="410">
        <f>_xlfn.STDEV.P(C369:C458)</f>
        <v/>
      </c>
      <c r="E369" s="410">
        <f>D369*SQRT(250)</f>
        <v/>
      </c>
      <c r="F369" s="411" t="n"/>
      <c r="G369" s="410" t="n"/>
      <c r="H369" s="186" t="n"/>
      <c r="I369" s="410" t="n"/>
      <c r="J369" s="410" t="n"/>
      <c r="K369" s="186" t="n"/>
      <c r="L369" s="412">
        <f>L370*(1+C369)</f>
        <v/>
      </c>
    </row>
    <row r="370" ht="15.75" customHeight="1">
      <c r="A370" s="188" t="n">
        <v>43833</v>
      </c>
      <c r="B370" s="409" t="n">
        <v>87.900002</v>
      </c>
      <c r="C370" s="186">
        <f>B370/B371-1</f>
        <v/>
      </c>
      <c r="D370" s="410">
        <f>_xlfn.STDEV.P(C370:C459)</f>
        <v/>
      </c>
      <c r="E370" s="410">
        <f>D370*SQRT(250)</f>
        <v/>
      </c>
      <c r="F370" s="186" t="n"/>
      <c r="G370" s="410" t="n"/>
      <c r="H370" s="186" t="n"/>
      <c r="I370" s="410" t="n"/>
      <c r="J370" s="410" t="n"/>
      <c r="K370" s="186" t="n"/>
      <c r="L370" s="412">
        <f>L371*(1+C370)</f>
        <v/>
      </c>
    </row>
    <row r="371" ht="15.75" customHeight="1">
      <c r="A371" s="188" t="n">
        <v>43832</v>
      </c>
      <c r="B371" s="409" t="n">
        <v>89.739998</v>
      </c>
      <c r="C371" s="186">
        <f>B371/B372-1</f>
        <v/>
      </c>
      <c r="D371" s="410">
        <f>_xlfn.STDEV.P(C371:C460)</f>
        <v/>
      </c>
      <c r="E371" s="410">
        <f>D371*SQRT(250)</f>
        <v/>
      </c>
      <c r="F371" s="186" t="n"/>
      <c r="G371" s="410" t="n"/>
      <c r="H371" s="186" t="n"/>
      <c r="I371" s="410" t="n"/>
      <c r="J371" s="410" t="n"/>
      <c r="K371" s="186" t="n"/>
      <c r="L371" s="412" t="n">
        <v>100</v>
      </c>
    </row>
    <row r="372" ht="15.75" customHeight="1">
      <c r="A372" s="188" t="n">
        <v>43830</v>
      </c>
      <c r="B372" s="409" t="n">
        <v>88.089996</v>
      </c>
      <c r="C372" s="186">
        <f>B372/B373-1</f>
        <v/>
      </c>
      <c r="D372" s="410">
        <f>_xlfn.STDEV.P(C372:C461)</f>
        <v/>
      </c>
      <c r="E372" s="410">
        <f>D372*SQRT(250)</f>
        <v/>
      </c>
      <c r="F372" s="186" t="n"/>
      <c r="G372" s="410" t="n"/>
      <c r="H372" s="186" t="n"/>
      <c r="I372" s="410" t="n"/>
      <c r="J372" s="410" t="n"/>
      <c r="K372" s="186" t="n"/>
      <c r="L372" s="412" t="n"/>
    </row>
    <row r="373" ht="15.75" customHeight="1">
      <c r="A373" s="188" t="n">
        <v>43829</v>
      </c>
      <c r="B373" s="409" t="n">
        <v>87.959999</v>
      </c>
      <c r="C373" s="186">
        <f>B373/B374-1</f>
        <v/>
      </c>
      <c r="D373" s="410">
        <f>_xlfn.STDEV.P(C373:C462)</f>
        <v/>
      </c>
      <c r="E373" s="410">
        <f>D373*SQRT(250)</f>
        <v/>
      </c>
      <c r="F373" s="186" t="n"/>
      <c r="G373" s="410" t="n"/>
      <c r="H373" s="186" t="n"/>
      <c r="I373" s="410" t="n"/>
      <c r="J373" s="410" t="n"/>
      <c r="K373" s="186" t="n"/>
      <c r="L373" s="412" t="n"/>
    </row>
    <row r="374" ht="15.75" customHeight="1">
      <c r="A374" s="188" t="n">
        <v>43826</v>
      </c>
      <c r="B374" s="409" t="n">
        <v>88.370003</v>
      </c>
      <c r="C374" s="186">
        <f>B374/B375-1</f>
        <v/>
      </c>
      <c r="D374" s="410">
        <f>_xlfn.STDEV.P(C374:C463)</f>
        <v/>
      </c>
      <c r="E374" s="410">
        <f>D374*SQRT(250)</f>
        <v/>
      </c>
      <c r="F374" s="186" t="n"/>
      <c r="G374" s="410" t="n"/>
      <c r="H374" s="186" t="n"/>
      <c r="I374" s="410" t="n"/>
      <c r="J374" s="410" t="n"/>
      <c r="K374" s="186" t="n"/>
      <c r="L374" s="412" t="n"/>
    </row>
    <row r="375" ht="15.75" customHeight="1">
      <c r="A375" s="188" t="n">
        <v>43825</v>
      </c>
      <c r="B375" s="409" t="n">
        <v>89.260002</v>
      </c>
      <c r="C375" s="186">
        <f>B375/B376-1</f>
        <v/>
      </c>
      <c r="D375" s="410">
        <f>_xlfn.STDEV.P(C375:C464)</f>
        <v/>
      </c>
      <c r="E375" s="410">
        <f>D375*SQRT(250)</f>
        <v/>
      </c>
      <c r="F375" s="186" t="n"/>
      <c r="G375" s="410" t="n"/>
      <c r="H375" s="186" t="n"/>
      <c r="I375" s="410" t="n"/>
      <c r="J375" s="410" t="n"/>
      <c r="K375" s="186" t="n"/>
      <c r="L375" s="412" t="n"/>
    </row>
    <row r="376" ht="15.75" customHeight="1">
      <c r="A376" s="188" t="n">
        <v>43823</v>
      </c>
      <c r="B376" s="409" t="n">
        <v>89.150002</v>
      </c>
      <c r="C376" s="186">
        <f>B376/B377-1</f>
        <v/>
      </c>
      <c r="D376" s="410">
        <f>_xlfn.STDEV.P(C376:C465)</f>
        <v/>
      </c>
      <c r="E376" s="410">
        <f>D376*SQRT(250)</f>
        <v/>
      </c>
      <c r="F376" s="186" t="n"/>
      <c r="G376" s="410" t="n"/>
      <c r="H376" s="186" t="n"/>
      <c r="I376" s="410" t="n"/>
      <c r="J376" s="410" t="n"/>
      <c r="K376" s="186" t="n"/>
      <c r="L376" s="412" t="n"/>
    </row>
    <row r="377" ht="15.75" customHeight="1">
      <c r="A377" s="188" t="n">
        <v>43822</v>
      </c>
      <c r="B377" s="409" t="n">
        <v>89.44000200000001</v>
      </c>
      <c r="C377" s="186">
        <f>B377/B378-1</f>
        <v/>
      </c>
      <c r="D377" s="410">
        <f>_xlfn.STDEV.P(C377:C466)</f>
        <v/>
      </c>
      <c r="E377" s="410">
        <f>D377*SQRT(250)</f>
        <v/>
      </c>
      <c r="F377" s="186" t="n"/>
      <c r="G377" s="410" t="n"/>
      <c r="H377" s="186" t="n"/>
      <c r="I377" s="410" t="n"/>
      <c r="J377" s="410" t="n"/>
      <c r="K377" s="186" t="n"/>
      <c r="L377" s="412" t="n"/>
    </row>
    <row r="378" ht="15.75" customHeight="1">
      <c r="A378" s="188" t="n">
        <v>43819</v>
      </c>
      <c r="B378" s="409" t="n">
        <v>89.279999</v>
      </c>
      <c r="C378" s="186">
        <f>B378/B379-1</f>
        <v/>
      </c>
      <c r="D378" s="410">
        <f>_xlfn.STDEV.P(C378:C467)</f>
        <v/>
      </c>
      <c r="E378" s="410">
        <f>D378*SQRT(250)</f>
        <v/>
      </c>
      <c r="F378" s="186" t="n"/>
      <c r="G378" s="410" t="n"/>
      <c r="H378" s="186" t="n"/>
      <c r="I378" s="410" t="n"/>
      <c r="J378" s="410" t="n"/>
      <c r="K378" s="186" t="n"/>
      <c r="L378" s="412" t="n"/>
    </row>
    <row r="379" ht="15.75" customHeight="1">
      <c r="A379" s="188" t="n">
        <v>43818</v>
      </c>
      <c r="B379" s="409" t="n">
        <v>89.220001</v>
      </c>
      <c r="C379" s="186">
        <f>B379/B380-1</f>
        <v/>
      </c>
      <c r="D379" s="410">
        <f>_xlfn.STDEV.P(C379:C468)</f>
        <v/>
      </c>
      <c r="E379" s="410">
        <f>D379*SQRT(250)</f>
        <v/>
      </c>
      <c r="F379" s="186" t="n"/>
      <c r="G379" s="410" t="n"/>
      <c r="H379" s="186" t="n"/>
      <c r="I379" s="410" t="n"/>
      <c r="J379" s="410" t="n"/>
      <c r="K379" s="186" t="n"/>
      <c r="L379" s="412" t="n"/>
    </row>
    <row r="380" ht="15.75" customHeight="1">
      <c r="A380" s="188" t="n">
        <v>43817</v>
      </c>
      <c r="B380" s="409" t="n">
        <v>88.839996</v>
      </c>
      <c r="C380" s="186">
        <f>B380/B381-1</f>
        <v/>
      </c>
      <c r="D380" s="410">
        <f>_xlfn.STDEV.P(C380:C469)</f>
        <v/>
      </c>
      <c r="E380" s="410">
        <f>D380*SQRT(250)</f>
        <v/>
      </c>
      <c r="F380" s="186" t="n"/>
      <c r="G380" s="410" t="n"/>
      <c r="H380" s="186" t="n"/>
      <c r="I380" s="410" t="n"/>
      <c r="J380" s="410" t="n"/>
      <c r="K380" s="186" t="n"/>
      <c r="L380" s="412" t="n"/>
    </row>
    <row r="381" ht="15.75" customHeight="1">
      <c r="A381" s="188" t="n">
        <v>43816</v>
      </c>
      <c r="B381" s="409" t="n">
        <v>89.360001</v>
      </c>
      <c r="C381" s="186">
        <f>B381/B382-1</f>
        <v/>
      </c>
      <c r="D381" s="410">
        <f>_xlfn.STDEV.P(C381:C470)</f>
        <v/>
      </c>
      <c r="E381" s="410">
        <f>D381*SQRT(250)</f>
        <v/>
      </c>
      <c r="F381" s="186" t="n"/>
      <c r="G381" s="410" t="n"/>
      <c r="H381" s="186" t="n"/>
      <c r="I381" s="410" t="n"/>
      <c r="J381" s="410" t="n"/>
      <c r="K381" s="186" t="n"/>
      <c r="L381" s="412" t="n"/>
    </row>
    <row r="382" ht="15.75" customHeight="1">
      <c r="A382" s="188" t="n">
        <v>43815</v>
      </c>
      <c r="B382" s="409" t="n">
        <v>88.629997</v>
      </c>
      <c r="C382" s="186">
        <f>B382/B383-1</f>
        <v/>
      </c>
      <c r="D382" s="410">
        <f>_xlfn.STDEV.P(C382:C471)</f>
        <v/>
      </c>
      <c r="E382" s="410">
        <f>D382*SQRT(250)</f>
        <v/>
      </c>
      <c r="F382" s="186" t="n"/>
      <c r="G382" s="410" t="n"/>
      <c r="H382" s="186" t="n"/>
      <c r="I382" s="410" t="n"/>
      <c r="J382" s="410" t="n"/>
      <c r="K382" s="186" t="n"/>
      <c r="L382" s="412" t="n"/>
    </row>
    <row r="383" ht="15.75" customHeight="1">
      <c r="A383" s="188" t="n">
        <v>43812</v>
      </c>
      <c r="B383" s="409" t="n">
        <v>87.58000199999999</v>
      </c>
      <c r="C383" s="186">
        <f>B383/B384-1</f>
        <v/>
      </c>
      <c r="D383" s="410">
        <f>_xlfn.STDEV.P(C383:C472)</f>
        <v/>
      </c>
      <c r="E383" s="410">
        <f>D383*SQRT(250)</f>
        <v/>
      </c>
      <c r="F383" s="186" t="n"/>
      <c r="G383" s="410" t="n"/>
      <c r="H383" s="186" t="n"/>
      <c r="I383" s="410" t="n"/>
      <c r="J383" s="410" t="n"/>
      <c r="K383" s="186" t="n"/>
      <c r="L383" s="412" t="n"/>
    </row>
    <row r="384" ht="15.75" customHeight="1">
      <c r="A384" s="188" t="n">
        <v>43811</v>
      </c>
      <c r="B384" s="409" t="n">
        <v>88.470001</v>
      </c>
      <c r="C384" s="186">
        <f>B384/B385-1</f>
        <v/>
      </c>
      <c r="D384" s="410">
        <f>_xlfn.STDEV.P(C384:C473)</f>
        <v/>
      </c>
      <c r="E384" s="410">
        <f>D384*SQRT(250)</f>
        <v/>
      </c>
      <c r="F384" s="186" t="n"/>
      <c r="G384" s="410" t="n"/>
      <c r="H384" s="186" t="n"/>
      <c r="I384" s="410" t="n"/>
      <c r="J384" s="410" t="n"/>
      <c r="K384" s="186" t="n"/>
      <c r="L384" s="412" t="n"/>
    </row>
    <row r="385" ht="15.75" customHeight="1">
      <c r="A385" s="188" t="n">
        <v>43810</v>
      </c>
      <c r="B385" s="409" t="n">
        <v>87.019997</v>
      </c>
      <c r="C385" s="186">
        <f>B385/B386-1</f>
        <v/>
      </c>
      <c r="D385" s="410">
        <f>_xlfn.STDEV.P(C385:C474)</f>
        <v/>
      </c>
      <c r="E385" s="410">
        <f>D385*SQRT(250)</f>
        <v/>
      </c>
      <c r="F385" s="186" t="n"/>
      <c r="G385" s="410" t="n"/>
      <c r="H385" s="186" t="n"/>
      <c r="I385" s="410" t="n"/>
      <c r="J385" s="410" t="n"/>
      <c r="K385" s="186" t="n"/>
      <c r="L385" s="412" t="n"/>
    </row>
    <row r="386" ht="15.75" customHeight="1">
      <c r="A386" s="188" t="n">
        <v>43809</v>
      </c>
      <c r="B386" s="409" t="n">
        <v>86.510002</v>
      </c>
      <c r="C386" s="186">
        <f>B386/B387-1</f>
        <v/>
      </c>
      <c r="D386" s="410">
        <f>_xlfn.STDEV.P(C386:C475)</f>
        <v/>
      </c>
      <c r="E386" s="410">
        <f>D386*SQRT(250)</f>
        <v/>
      </c>
      <c r="F386" s="186" t="n"/>
      <c r="G386" s="410" t="n"/>
      <c r="H386" s="186" t="n"/>
      <c r="I386" s="410" t="n"/>
      <c r="J386" s="410" t="n"/>
      <c r="K386" s="186" t="n"/>
      <c r="L386" s="412" t="n"/>
    </row>
    <row r="387" ht="15.75" customHeight="1">
      <c r="A387" s="188" t="n">
        <v>43808</v>
      </c>
      <c r="B387" s="409" t="n">
        <v>87.610001</v>
      </c>
      <c r="C387" s="186">
        <f>B387/B388-1</f>
        <v/>
      </c>
      <c r="D387" s="410">
        <f>_xlfn.STDEV.P(C387:C476)</f>
        <v/>
      </c>
      <c r="E387" s="410">
        <f>D387*SQRT(250)</f>
        <v/>
      </c>
      <c r="F387" s="186" t="n"/>
      <c r="G387" s="410" t="n"/>
      <c r="H387" s="186" t="n"/>
      <c r="I387" s="410" t="n"/>
      <c r="J387" s="410" t="n"/>
      <c r="K387" s="186" t="n"/>
      <c r="L387" s="412" t="n"/>
    </row>
    <row r="388" ht="15.75" customHeight="1">
      <c r="A388" s="188" t="n">
        <v>43805</v>
      </c>
      <c r="B388" s="409" t="n">
        <v>88.58000199999999</v>
      </c>
      <c r="C388" s="186">
        <f>B388/B389-1</f>
        <v/>
      </c>
      <c r="D388" s="410">
        <f>_xlfn.STDEV.P(C388:C477)</f>
        <v/>
      </c>
      <c r="E388" s="410">
        <f>D388*SQRT(250)</f>
        <v/>
      </c>
      <c r="F388" s="186" t="n"/>
      <c r="G388" s="410" t="n"/>
      <c r="H388" s="186" t="n"/>
      <c r="I388" s="410" t="n"/>
      <c r="J388" s="410" t="n"/>
      <c r="K388" s="186" t="n"/>
      <c r="L388" s="412" t="n"/>
    </row>
    <row r="389" ht="15.75" customHeight="1">
      <c r="A389" s="188" t="n">
        <v>43804</v>
      </c>
      <c r="B389" s="409" t="n">
        <v>87.860001</v>
      </c>
      <c r="C389" s="186">
        <f>B389/B390-1</f>
        <v/>
      </c>
      <c r="D389" s="410">
        <f>_xlfn.STDEV.P(C389:C478)</f>
        <v/>
      </c>
      <c r="E389" s="410">
        <f>D389*SQRT(250)</f>
        <v/>
      </c>
      <c r="F389" s="186" t="n"/>
      <c r="G389" s="410" t="n"/>
      <c r="H389" s="186" t="n"/>
      <c r="I389" s="410" t="n"/>
      <c r="J389" s="410" t="n"/>
      <c r="K389" s="186" t="n"/>
      <c r="L389" s="412" t="n"/>
    </row>
    <row r="390" ht="15.75" customHeight="1">
      <c r="A390" s="188" t="n">
        <v>43803</v>
      </c>
      <c r="B390" s="409" t="n">
        <v>88.16999800000001</v>
      </c>
      <c r="C390" s="186">
        <f>B390/B391-1</f>
        <v/>
      </c>
      <c r="D390" s="410">
        <f>_xlfn.STDEV.P(C390:C479)</f>
        <v/>
      </c>
      <c r="E390" s="410">
        <f>D390*SQRT(250)</f>
        <v/>
      </c>
      <c r="F390" s="186" t="n"/>
      <c r="G390" s="410" t="n"/>
      <c r="H390" s="186" t="n"/>
      <c r="I390" s="410" t="n"/>
      <c r="J390" s="410" t="n"/>
      <c r="K390" s="186" t="n"/>
      <c r="L390" s="412" t="n"/>
    </row>
    <row r="391" ht="15.75" customHeight="1">
      <c r="A391" s="188" t="n">
        <v>43802</v>
      </c>
      <c r="B391" s="409" t="n">
        <v>88.870003</v>
      </c>
      <c r="C391" s="186">
        <f>B391/B392-1</f>
        <v/>
      </c>
      <c r="D391" s="410">
        <f>_xlfn.STDEV.P(C391:C480)</f>
        <v/>
      </c>
      <c r="E391" s="410">
        <f>D391*SQRT(250)</f>
        <v/>
      </c>
      <c r="F391" s="186" t="n"/>
      <c r="G391" s="410" t="n"/>
      <c r="H391" s="186" t="n"/>
      <c r="I391" s="410" t="n"/>
      <c r="J391" s="410" t="n"/>
      <c r="K391" s="186" t="n"/>
      <c r="L391" s="412" t="n"/>
    </row>
    <row r="392" ht="15.75" customHeight="1">
      <c r="A392" s="188" t="n">
        <v>43801</v>
      </c>
      <c r="B392" s="409" t="n">
        <v>91.629997</v>
      </c>
      <c r="C392" s="186">
        <f>B392/B393-1</f>
        <v/>
      </c>
      <c r="D392" s="410">
        <f>_xlfn.STDEV.P(C392:C481)</f>
        <v/>
      </c>
      <c r="E392" s="410">
        <f>D392*SQRT(250)</f>
        <v/>
      </c>
      <c r="F392" s="186" t="n"/>
      <c r="G392" s="410" t="n"/>
      <c r="H392" s="186" t="n"/>
      <c r="I392" s="410" t="n"/>
      <c r="J392" s="410" t="n"/>
      <c r="K392" s="186" t="n"/>
      <c r="L392" s="412" t="n"/>
    </row>
    <row r="393" ht="15.75" customHeight="1">
      <c r="A393" s="188" t="n">
        <v>43798</v>
      </c>
      <c r="B393" s="409" t="n">
        <v>92.800003</v>
      </c>
      <c r="C393" s="186">
        <f>B393/B394-1</f>
        <v/>
      </c>
      <c r="D393" s="410">
        <f>_xlfn.STDEV.P(C393:C482)</f>
        <v/>
      </c>
      <c r="E393" s="410">
        <f>D393*SQRT(250)</f>
        <v/>
      </c>
      <c r="F393" s="186" t="n"/>
      <c r="G393" s="410" t="n"/>
      <c r="H393" s="186" t="n"/>
      <c r="I393" s="410" t="n"/>
      <c r="J393" s="410" t="n"/>
      <c r="K393" s="186" t="n"/>
      <c r="L393" s="412" t="n"/>
    </row>
    <row r="394" ht="15.75" customHeight="1">
      <c r="A394" s="188" t="n">
        <v>43796</v>
      </c>
      <c r="B394" s="409" t="n">
        <v>93.050003</v>
      </c>
      <c r="C394" s="186">
        <f>B394/B395-1</f>
        <v/>
      </c>
      <c r="D394" s="410">
        <f>_xlfn.STDEV.P(C394:C483)</f>
        <v/>
      </c>
      <c r="E394" s="410">
        <f>D394*SQRT(250)</f>
        <v/>
      </c>
      <c r="F394" s="186" t="n"/>
      <c r="G394" s="410" t="n"/>
      <c r="H394" s="186" t="n"/>
      <c r="I394" s="410" t="n"/>
      <c r="J394" s="410" t="n"/>
      <c r="K394" s="186" t="n"/>
      <c r="L394" s="412" t="n"/>
    </row>
    <row r="395" ht="15.75" customHeight="1">
      <c r="A395" s="188" t="n">
        <v>43795</v>
      </c>
      <c r="B395" s="409" t="n">
        <v>92.760002</v>
      </c>
      <c r="C395" s="186">
        <f>B395/B396-1</f>
        <v/>
      </c>
      <c r="D395" s="410">
        <f>_xlfn.STDEV.P(C395:C484)</f>
        <v/>
      </c>
      <c r="E395" s="410">
        <f>D395*SQRT(250)</f>
        <v/>
      </c>
      <c r="F395" s="186" t="n"/>
      <c r="G395" s="410" t="n"/>
      <c r="H395" s="186" t="n"/>
      <c r="I395" s="410" t="n"/>
      <c r="J395" s="410" t="n"/>
      <c r="K395" s="186" t="n"/>
      <c r="L395" s="412" t="n"/>
    </row>
    <row r="396" ht="15.75" customHeight="1">
      <c r="A396" s="188" t="n">
        <v>43794</v>
      </c>
      <c r="B396" s="409" t="n">
        <v>92.519997</v>
      </c>
      <c r="C396" s="186">
        <f>B396/B397-1</f>
        <v/>
      </c>
      <c r="D396" s="410">
        <f>_xlfn.STDEV.P(C396:C485)</f>
        <v/>
      </c>
      <c r="E396" s="410">
        <f>D396*SQRT(250)</f>
        <v/>
      </c>
      <c r="F396" s="186" t="n"/>
      <c r="G396" s="410" t="n"/>
      <c r="H396" s="186" t="n"/>
      <c r="I396" s="410" t="n"/>
      <c r="J396" s="410" t="n"/>
      <c r="K396" s="186" t="n"/>
      <c r="L396" s="412" t="n"/>
    </row>
    <row r="397" ht="15.75" customHeight="1">
      <c r="A397" s="188" t="n">
        <v>43791</v>
      </c>
      <c r="B397" s="409" t="n">
        <v>91.779999</v>
      </c>
      <c r="C397" s="186">
        <f>B397/B398-1</f>
        <v/>
      </c>
      <c r="D397" s="410">
        <f>_xlfn.STDEV.P(C397:C486)</f>
        <v/>
      </c>
      <c r="E397" s="410">
        <f>D397*SQRT(250)</f>
        <v/>
      </c>
      <c r="F397" s="186" t="n"/>
      <c r="G397" s="410" t="n"/>
      <c r="H397" s="186" t="n"/>
      <c r="I397" s="410" t="n"/>
      <c r="J397" s="410" t="n"/>
      <c r="K397" s="186" t="n"/>
      <c r="L397" s="412" t="n"/>
    </row>
    <row r="398" ht="15.75" customHeight="1">
      <c r="A398" s="188" t="n">
        <v>43790</v>
      </c>
      <c r="B398" s="409" t="n">
        <v>90.970001</v>
      </c>
      <c r="C398" s="186">
        <f>B398/B399-1</f>
        <v/>
      </c>
      <c r="D398" s="410">
        <f>_xlfn.STDEV.P(C398:C487)</f>
        <v/>
      </c>
      <c r="E398" s="410">
        <f>D398*SQRT(250)</f>
        <v/>
      </c>
      <c r="F398" s="186" t="n"/>
      <c r="G398" s="410" t="n"/>
      <c r="H398" s="186" t="n"/>
      <c r="I398" s="410" t="n"/>
      <c r="J398" s="410" t="n"/>
      <c r="K398" s="186" t="n"/>
      <c r="L398" s="412" t="n"/>
    </row>
    <row r="399" ht="15.75" customHeight="1">
      <c r="A399" s="188" t="n">
        <v>43789</v>
      </c>
      <c r="B399" s="409" t="n">
        <v>91.699997</v>
      </c>
      <c r="C399" s="186">
        <f>B399/B400-1</f>
        <v/>
      </c>
      <c r="D399" s="410">
        <f>_xlfn.STDEV.P(C399:C488)</f>
        <v/>
      </c>
      <c r="E399" s="410">
        <f>D399*SQRT(250)</f>
        <v/>
      </c>
      <c r="F399" s="186" t="n"/>
      <c r="G399" s="410" t="n"/>
      <c r="H399" s="186" t="n"/>
      <c r="I399" s="410" t="n"/>
      <c r="J399" s="410" t="n"/>
      <c r="K399" s="186" t="n"/>
      <c r="L399" s="412" t="n"/>
    </row>
    <row r="400" ht="15.75" customHeight="1">
      <c r="A400" s="188" t="n">
        <v>43788</v>
      </c>
      <c r="B400" s="409" t="n">
        <v>93.290001</v>
      </c>
      <c r="C400" s="186">
        <f>B400/B401-1</f>
        <v/>
      </c>
      <c r="D400" s="410">
        <f>_xlfn.STDEV.P(C400:C489)</f>
        <v/>
      </c>
      <c r="E400" s="410">
        <f>D400*SQRT(250)</f>
        <v/>
      </c>
      <c r="F400" s="186" t="n"/>
      <c r="G400" s="410" t="n"/>
      <c r="H400" s="186" t="n"/>
      <c r="I400" s="410" t="n"/>
      <c r="J400" s="410" t="n"/>
      <c r="K400" s="186" t="n"/>
      <c r="L400" s="412" t="n"/>
    </row>
    <row r="401" ht="15.75" customHeight="1">
      <c r="A401" s="188" t="n">
        <v>43787</v>
      </c>
      <c r="B401" s="409" t="n">
        <v>92.769997</v>
      </c>
      <c r="C401" s="186">
        <f>B401/B402-1</f>
        <v/>
      </c>
      <c r="D401" s="410">
        <f>_xlfn.STDEV.P(C401:C490)</f>
        <v/>
      </c>
      <c r="E401" s="410">
        <f>D401*SQRT(250)</f>
        <v/>
      </c>
      <c r="F401" s="186" t="n"/>
      <c r="G401" s="410" t="n"/>
      <c r="H401" s="186" t="n"/>
      <c r="I401" s="410" t="n"/>
      <c r="J401" s="410" t="n"/>
      <c r="K401" s="186" t="n"/>
      <c r="L401" s="412" t="n"/>
    </row>
    <row r="402" ht="15.75" customHeight="1">
      <c r="A402" s="188" t="n">
        <v>43784</v>
      </c>
      <c r="B402" s="409" t="n">
        <v>92.510002</v>
      </c>
      <c r="C402" s="186">
        <f>B402/B403-1</f>
        <v/>
      </c>
      <c r="D402" s="410">
        <f>_xlfn.STDEV.P(C402:C491)</f>
        <v/>
      </c>
      <c r="E402" s="410">
        <f>D402*SQRT(250)</f>
        <v/>
      </c>
      <c r="F402" s="186" t="n"/>
      <c r="G402" s="410" t="n"/>
      <c r="H402" s="186" t="n"/>
      <c r="I402" s="410" t="n"/>
      <c r="J402" s="410" t="n"/>
      <c r="K402" s="186" t="n"/>
      <c r="L402" s="412" t="n"/>
    </row>
    <row r="403" ht="15.75" customHeight="1">
      <c r="A403" s="188" t="n">
        <v>43783</v>
      </c>
      <c r="B403" s="409" t="n">
        <v>92.519997</v>
      </c>
      <c r="C403" s="186">
        <f>B403/B404-1</f>
        <v/>
      </c>
      <c r="D403" s="410">
        <f>_xlfn.STDEV.P(C403:C492)</f>
        <v/>
      </c>
      <c r="E403" s="410">
        <f>D403*SQRT(250)</f>
        <v/>
      </c>
      <c r="F403" s="186" t="n"/>
      <c r="G403" s="410" t="n"/>
      <c r="H403" s="186" t="n"/>
      <c r="I403" s="410" t="n"/>
      <c r="J403" s="410" t="n"/>
      <c r="K403" s="186" t="n"/>
      <c r="L403" s="412" t="n"/>
    </row>
    <row r="404" ht="15.75" customHeight="1">
      <c r="A404" s="188" t="n">
        <v>43782</v>
      </c>
      <c r="B404" s="409" t="n">
        <v>92.41999800000001</v>
      </c>
      <c r="C404" s="186">
        <f>B404/B405-1</f>
        <v/>
      </c>
      <c r="D404" s="410">
        <f>_xlfn.STDEV.P(C404:C493)</f>
        <v/>
      </c>
      <c r="E404" s="410">
        <f>D404*SQRT(250)</f>
        <v/>
      </c>
      <c r="F404" s="186" t="n"/>
      <c r="G404" s="410" t="n"/>
      <c r="H404" s="186" t="n"/>
      <c r="I404" s="410" t="n"/>
      <c r="J404" s="410" t="n"/>
      <c r="K404" s="186" t="n"/>
      <c r="L404" s="412" t="n"/>
    </row>
    <row r="405" ht="15.75" customHeight="1">
      <c r="A405" s="188" t="n">
        <v>43781</v>
      </c>
      <c r="B405" s="409" t="n">
        <v>92.720001</v>
      </c>
      <c r="C405" s="186">
        <f>B405/B406-1</f>
        <v/>
      </c>
      <c r="D405" s="410">
        <f>_xlfn.STDEV.P(C405:C494)</f>
        <v/>
      </c>
      <c r="E405" s="410">
        <f>D405*SQRT(250)</f>
        <v/>
      </c>
      <c r="F405" s="186" t="n"/>
      <c r="G405" s="410" t="n"/>
      <c r="H405" s="186" t="n"/>
      <c r="I405" s="410" t="n"/>
      <c r="J405" s="410" t="n"/>
      <c r="K405" s="186" t="n"/>
      <c r="L405" s="412" t="n"/>
    </row>
    <row r="406" ht="15.75" customHeight="1">
      <c r="A406" s="188" t="n">
        <v>43780</v>
      </c>
      <c r="B406" s="409" t="n">
        <v>93.529999</v>
      </c>
      <c r="C406" s="186">
        <f>B406/B407-1</f>
        <v/>
      </c>
      <c r="D406" s="410">
        <f>_xlfn.STDEV.P(C406:C495)</f>
        <v/>
      </c>
      <c r="E406" s="410">
        <f>D406*SQRT(250)</f>
        <v/>
      </c>
      <c r="F406" s="186" t="n"/>
      <c r="G406" s="410" t="n"/>
      <c r="H406" s="186" t="n"/>
      <c r="I406" s="410" t="n"/>
      <c r="J406" s="410" t="n"/>
      <c r="K406" s="186" t="n"/>
      <c r="L406" s="412" t="n"/>
    </row>
    <row r="407" ht="15.75" customHeight="1">
      <c r="A407" s="188" t="n">
        <v>43777</v>
      </c>
      <c r="B407" s="409" t="n">
        <v>93.44000200000001</v>
      </c>
      <c r="C407" s="186">
        <f>B407/B408-1</f>
        <v/>
      </c>
      <c r="D407" s="410">
        <f>_xlfn.STDEV.P(C407:C496)</f>
        <v/>
      </c>
      <c r="E407" s="410">
        <f>D407*SQRT(250)</f>
        <v/>
      </c>
      <c r="F407" s="186" t="n"/>
      <c r="G407" s="410" t="n"/>
      <c r="H407" s="186" t="n"/>
      <c r="I407" s="410" t="n"/>
      <c r="J407" s="410" t="n"/>
      <c r="K407" s="186" t="n"/>
      <c r="L407" s="412" t="n"/>
    </row>
    <row r="408" ht="15.75" customHeight="1">
      <c r="A408" s="188" t="n">
        <v>43776</v>
      </c>
      <c r="B408" s="409" t="n">
        <v>93.800003</v>
      </c>
      <c r="C408" s="186">
        <f>B408/B409-1</f>
        <v/>
      </c>
      <c r="D408" s="410">
        <f>_xlfn.STDEV.P(C408:C497)</f>
        <v/>
      </c>
      <c r="E408" s="410">
        <f>D408*SQRT(250)</f>
        <v/>
      </c>
      <c r="F408" s="186" t="n"/>
      <c r="G408" s="410" t="n"/>
      <c r="H408" s="186" t="n"/>
      <c r="I408" s="410" t="n"/>
      <c r="J408" s="410" t="n"/>
      <c r="K408" s="186" t="n"/>
      <c r="L408" s="412" t="n"/>
    </row>
    <row r="409" ht="15.75" customHeight="1">
      <c r="A409" s="188" t="n">
        <v>43775</v>
      </c>
      <c r="B409" s="409" t="n">
        <v>93.339996</v>
      </c>
      <c r="C409" s="186">
        <f>B409/B410-1</f>
        <v/>
      </c>
      <c r="D409" s="410">
        <f>_xlfn.STDEV.P(C409:C498)</f>
        <v/>
      </c>
      <c r="E409" s="410">
        <f>D409*SQRT(250)</f>
        <v/>
      </c>
      <c r="F409" s="186" t="n"/>
      <c r="G409" s="410" t="n"/>
      <c r="H409" s="186" t="n"/>
      <c r="I409" s="410" t="n"/>
      <c r="J409" s="410" t="n"/>
      <c r="K409" s="186" t="n"/>
      <c r="L409" s="412" t="n"/>
    </row>
    <row r="410" ht="15.75" customHeight="1">
      <c r="A410" s="188" t="n">
        <v>43774</v>
      </c>
      <c r="B410" s="409" t="n">
        <v>93.120003</v>
      </c>
      <c r="C410" s="186">
        <f>B410/B411-1</f>
        <v/>
      </c>
      <c r="D410" s="410">
        <f>_xlfn.STDEV.P(C410:C499)</f>
        <v/>
      </c>
      <c r="E410" s="410">
        <f>D410*SQRT(250)</f>
        <v/>
      </c>
      <c r="F410" s="186" t="n"/>
      <c r="G410" s="410" t="n"/>
      <c r="H410" s="186" t="n"/>
      <c r="I410" s="410" t="n"/>
      <c r="J410" s="410" t="n"/>
      <c r="K410" s="186" t="n"/>
      <c r="L410" s="412" t="n"/>
    </row>
    <row r="411" ht="15.75" customHeight="1">
      <c r="A411" s="188" t="n">
        <v>43773</v>
      </c>
      <c r="B411" s="409" t="n">
        <v>92.389999</v>
      </c>
      <c r="C411" s="186">
        <f>B411/B412-1</f>
        <v/>
      </c>
      <c r="D411" s="410">
        <f>_xlfn.STDEV.P(C411:C500)</f>
        <v/>
      </c>
      <c r="E411" s="410">
        <f>D411*SQRT(250)</f>
        <v/>
      </c>
      <c r="F411" s="186" t="n"/>
      <c r="G411" s="410" t="n"/>
      <c r="H411" s="186" t="n"/>
      <c r="I411" s="410" t="n"/>
      <c r="J411" s="410" t="n"/>
      <c r="K411" s="186" t="n"/>
      <c r="L411" s="412" t="n"/>
    </row>
    <row r="412" ht="15.75" customHeight="1">
      <c r="A412" s="188" t="n">
        <v>43770</v>
      </c>
      <c r="B412" s="409" t="n">
        <v>91.650002</v>
      </c>
      <c r="C412" s="186">
        <f>B412/B413-1</f>
        <v/>
      </c>
      <c r="D412" s="410">
        <f>_xlfn.STDEV.P(C412:C501)</f>
        <v/>
      </c>
      <c r="E412" s="410">
        <f>D412*SQRT(250)</f>
        <v/>
      </c>
      <c r="F412" s="186" t="n"/>
      <c r="G412" s="410" t="n"/>
      <c r="H412" s="186" t="n"/>
      <c r="I412" s="410" t="n"/>
      <c r="J412" s="410" t="n"/>
      <c r="K412" s="186" t="n"/>
      <c r="L412" s="412" t="n"/>
    </row>
    <row r="413" ht="15.75" customHeight="1">
      <c r="A413" s="188" t="n">
        <v>43769</v>
      </c>
      <c r="B413" s="409" t="n">
        <v>90.839996</v>
      </c>
      <c r="C413" s="186">
        <f>B413/B414-1</f>
        <v/>
      </c>
      <c r="D413" s="410">
        <f>_xlfn.STDEV.P(C413:C502)</f>
        <v/>
      </c>
      <c r="E413" s="410">
        <f>D413*SQRT(250)</f>
        <v/>
      </c>
      <c r="F413" s="186" t="n"/>
      <c r="G413" s="410" t="n"/>
      <c r="H413" s="186" t="n"/>
      <c r="I413" s="410" t="n"/>
      <c r="J413" s="410" t="n"/>
      <c r="K413" s="186" t="n"/>
      <c r="L413" s="412" t="n"/>
    </row>
    <row r="414" ht="15.75" customHeight="1">
      <c r="A414" s="188" t="n">
        <v>43768</v>
      </c>
      <c r="B414" s="409" t="n">
        <v>91.66999800000001</v>
      </c>
      <c r="C414" s="186">
        <f>B414/B415-1</f>
        <v/>
      </c>
      <c r="D414" s="410">
        <f>_xlfn.STDEV.P(C414:C503)</f>
        <v/>
      </c>
      <c r="E414" s="410">
        <f>D414*SQRT(250)</f>
        <v/>
      </c>
      <c r="F414" s="186" t="n"/>
      <c r="G414" s="410" t="n"/>
      <c r="H414" s="186" t="n"/>
      <c r="I414" s="410" t="n"/>
      <c r="J414" s="410" t="n"/>
      <c r="K414" s="186" t="n"/>
      <c r="L414" s="412" t="n"/>
    </row>
    <row r="415" ht="15.75" customHeight="1">
      <c r="A415" s="188" t="n">
        <v>43767</v>
      </c>
      <c r="B415" s="409" t="n">
        <v>91.029999</v>
      </c>
      <c r="C415" s="186">
        <f>B415/B416-1</f>
        <v/>
      </c>
      <c r="D415" s="410" t="n"/>
      <c r="E415" s="410" t="n"/>
      <c r="F415" s="186" t="n"/>
      <c r="G415" s="410" t="n"/>
      <c r="H415" s="186" t="n"/>
      <c r="I415" s="410" t="n"/>
      <c r="J415" s="410" t="n"/>
      <c r="K415" s="186" t="n"/>
      <c r="L415" s="412" t="n"/>
    </row>
    <row r="416" ht="15.75" customHeight="1">
      <c r="A416" s="188" t="n">
        <v>43766</v>
      </c>
      <c r="B416" s="409" t="n">
        <v>92.19000200000001</v>
      </c>
      <c r="C416" s="186">
        <f>B416/B417-1</f>
        <v/>
      </c>
      <c r="D416" s="410" t="n"/>
      <c r="E416" s="410" t="n"/>
      <c r="F416" s="186" t="n"/>
      <c r="G416" s="410" t="n"/>
      <c r="H416" s="186" t="n"/>
      <c r="I416" s="410" t="n"/>
      <c r="J416" s="410" t="n"/>
      <c r="K416" s="186" t="n"/>
      <c r="L416" s="412" t="n"/>
    </row>
    <row r="417" ht="15.75" customHeight="1">
      <c r="A417" s="188" t="n">
        <v>43763</v>
      </c>
      <c r="B417" s="409" t="n">
        <v>91.639999</v>
      </c>
      <c r="C417" s="186">
        <f>B417/B418-1</f>
        <v/>
      </c>
      <c r="D417" s="410" t="n"/>
      <c r="E417" s="410" t="n"/>
      <c r="F417" s="186" t="n"/>
      <c r="G417" s="410" t="n"/>
      <c r="H417" s="186" t="n"/>
      <c r="I417" s="410" t="n"/>
      <c r="J417" s="410" t="n"/>
      <c r="K417" s="186" t="n"/>
      <c r="L417" s="412" t="n"/>
    </row>
    <row r="418" ht="15.75" customHeight="1">
      <c r="A418" s="188" t="n">
        <v>43762</v>
      </c>
      <c r="B418" s="409" t="n">
        <v>89.80999799999999</v>
      </c>
      <c r="C418" s="186">
        <f>B418/B419-1</f>
        <v/>
      </c>
      <c r="D418" s="410" t="n"/>
      <c r="E418" s="410" t="n"/>
      <c r="F418" s="186" t="n"/>
      <c r="G418" s="410" t="n"/>
      <c r="H418" s="186" t="n"/>
      <c r="I418" s="410" t="n"/>
      <c r="J418" s="410" t="n"/>
      <c r="K418" s="186" t="n"/>
      <c r="L418" s="412" t="n"/>
    </row>
    <row r="419" ht="15.75" customHeight="1">
      <c r="A419" s="188" t="n">
        <v>43761</v>
      </c>
      <c r="B419" s="409" t="n">
        <v>89.900002</v>
      </c>
      <c r="C419" s="186">
        <f>B419/B420-1</f>
        <v/>
      </c>
      <c r="D419" s="410" t="n"/>
      <c r="E419" s="410" t="n"/>
      <c r="F419" s="186" t="n"/>
      <c r="G419" s="410" t="n"/>
      <c r="H419" s="186" t="n"/>
      <c r="I419" s="410" t="n"/>
      <c r="J419" s="410" t="n"/>
      <c r="K419" s="186" t="n"/>
      <c r="L419" s="412" t="n"/>
    </row>
    <row r="420" ht="15.75" customHeight="1">
      <c r="A420" s="188" t="n">
        <v>43760</v>
      </c>
      <c r="B420" s="409" t="n">
        <v>89.709999</v>
      </c>
      <c r="C420" s="186">
        <f>B420/B421-1</f>
        <v/>
      </c>
      <c r="D420" s="410" t="n"/>
      <c r="E420" s="410" t="n"/>
      <c r="F420" s="186" t="n"/>
      <c r="G420" s="410" t="n"/>
      <c r="H420" s="186" t="n"/>
      <c r="I420" s="410" t="n"/>
      <c r="J420" s="410" t="n"/>
      <c r="K420" s="186" t="n"/>
      <c r="L420" s="412" t="n"/>
    </row>
    <row r="421" ht="15.75" customHeight="1">
      <c r="A421" s="188" t="n">
        <v>43759</v>
      </c>
      <c r="B421" s="409" t="n">
        <v>90.779999</v>
      </c>
      <c r="C421" s="186">
        <f>B421/B422-1</f>
        <v/>
      </c>
      <c r="D421" s="410" t="n"/>
      <c r="E421" s="410" t="n"/>
      <c r="F421" s="186" t="n"/>
      <c r="G421" s="410" t="n"/>
      <c r="H421" s="186" t="n"/>
      <c r="I421" s="410" t="n"/>
      <c r="J421" s="410" t="n"/>
      <c r="K421" s="186" t="n"/>
      <c r="L421" s="412" t="n"/>
    </row>
    <row r="422" ht="15.75" customHeight="1">
      <c r="A422" s="188" t="n">
        <v>43756</v>
      </c>
      <c r="B422" s="409" t="n">
        <v>90.089996</v>
      </c>
      <c r="C422" s="186">
        <f>B422/B423-1</f>
        <v/>
      </c>
      <c r="D422" s="410" t="n"/>
      <c r="E422" s="410" t="n"/>
      <c r="F422" s="186" t="n"/>
      <c r="G422" s="410" t="n"/>
      <c r="H422" s="186" t="n"/>
      <c r="I422" s="410" t="n"/>
      <c r="J422" s="410" t="n"/>
      <c r="K422" s="186" t="n"/>
      <c r="L422" s="412" t="n"/>
    </row>
    <row r="423" ht="15.75" customHeight="1">
      <c r="A423" s="188" t="n">
        <v>43755</v>
      </c>
      <c r="B423" s="409" t="n">
        <v>89.459999</v>
      </c>
      <c r="C423" s="186">
        <f>B423/B424-1</f>
        <v/>
      </c>
      <c r="D423" s="410" t="n"/>
      <c r="E423" s="410" t="n"/>
      <c r="F423" s="186" t="n"/>
      <c r="G423" s="410" t="n"/>
      <c r="H423" s="186" t="n"/>
      <c r="I423" s="410" t="n"/>
      <c r="J423" s="410" t="n"/>
      <c r="K423" s="186" t="n"/>
      <c r="L423" s="412" t="n"/>
    </row>
    <row r="424" ht="15.75" customHeight="1">
      <c r="A424" s="188" t="n">
        <v>43754</v>
      </c>
      <c r="B424" s="409" t="n">
        <v>89.699997</v>
      </c>
      <c r="C424" s="186">
        <f>B424/B425-1</f>
        <v/>
      </c>
      <c r="D424" s="410" t="n"/>
      <c r="E424" s="410" t="n"/>
      <c r="F424" s="186" t="n"/>
      <c r="G424" s="410" t="n"/>
      <c r="H424" s="186" t="n"/>
      <c r="I424" s="410" t="n"/>
      <c r="J424" s="410" t="n"/>
      <c r="K424" s="186" t="n"/>
      <c r="L424" s="412" t="n"/>
    </row>
    <row r="425" ht="15.75" customHeight="1">
      <c r="A425" s="188" t="n">
        <v>43753</v>
      </c>
      <c r="B425" s="409" t="n">
        <v>87.879997</v>
      </c>
      <c r="C425" s="186">
        <f>B425/B426-1</f>
        <v/>
      </c>
      <c r="D425" s="410" t="n"/>
      <c r="E425" s="410" t="n"/>
      <c r="F425" s="186" t="n"/>
      <c r="G425" s="410" t="n"/>
      <c r="H425" s="186" t="n"/>
      <c r="I425" s="410" t="n"/>
      <c r="J425" s="410" t="n"/>
      <c r="K425" s="186" t="n"/>
      <c r="L425" s="412" t="n"/>
    </row>
    <row r="426" ht="15.75" customHeight="1">
      <c r="A426" s="188" t="n">
        <v>43752</v>
      </c>
      <c r="B426" s="409" t="n">
        <v>86.970001</v>
      </c>
      <c r="C426" s="186">
        <f>B426/B427-1</f>
        <v/>
      </c>
      <c r="D426" s="410" t="n"/>
      <c r="E426" s="410" t="n"/>
      <c r="F426" s="186" t="n"/>
      <c r="G426" s="410" t="n"/>
      <c r="H426" s="186" t="n"/>
      <c r="I426" s="410" t="n"/>
      <c r="J426" s="410" t="n"/>
      <c r="K426" s="186" t="n"/>
      <c r="L426" s="412" t="n"/>
    </row>
    <row r="427" ht="15.75" customHeight="1">
      <c r="A427" s="188" t="n">
        <v>43749</v>
      </c>
      <c r="B427" s="409" t="n">
        <v>87.150002</v>
      </c>
      <c r="C427" s="186">
        <f>B427/B428-1</f>
        <v/>
      </c>
      <c r="D427" s="410" t="n"/>
      <c r="E427" s="410" t="n"/>
      <c r="F427" s="186" t="n"/>
      <c r="G427" s="410" t="n"/>
      <c r="H427" s="186" t="n"/>
      <c r="I427" s="410" t="n"/>
      <c r="J427" s="410" t="n"/>
      <c r="K427" s="186" t="n"/>
      <c r="L427" s="412" t="n"/>
    </row>
    <row r="428" ht="15.75" customHeight="1">
      <c r="A428" s="188" t="n">
        <v>43748</v>
      </c>
      <c r="B428" s="409" t="n">
        <v>87.339996</v>
      </c>
      <c r="C428" s="186">
        <f>B428/B429-1</f>
        <v/>
      </c>
      <c r="D428" s="410" t="n"/>
      <c r="E428" s="410" t="n"/>
      <c r="F428" s="186" t="n"/>
      <c r="G428" s="410" t="n"/>
      <c r="H428" s="186" t="n"/>
      <c r="I428" s="410" t="n"/>
      <c r="J428" s="410" t="n"/>
      <c r="K428" s="186" t="n"/>
      <c r="L428" s="412" t="n"/>
    </row>
    <row r="429" ht="15.75" customHeight="1">
      <c r="A429" s="188" t="n">
        <v>43747</v>
      </c>
      <c r="B429" s="409" t="n">
        <v>86.459999</v>
      </c>
      <c r="C429" s="186">
        <f>B429/B430-1</f>
        <v/>
      </c>
      <c r="D429" s="410" t="n"/>
      <c r="E429" s="410" t="n"/>
      <c r="F429" s="186" t="n"/>
      <c r="G429" s="410" t="n"/>
      <c r="H429" s="186" t="n"/>
      <c r="I429" s="410" t="n"/>
      <c r="J429" s="410" t="n"/>
      <c r="K429" s="186" t="n"/>
      <c r="L429" s="412" t="n"/>
    </row>
    <row r="430" ht="15.75" customHeight="1">
      <c r="A430" s="188" t="n">
        <v>43746</v>
      </c>
      <c r="B430" s="409" t="n">
        <v>84.69000200000001</v>
      </c>
      <c r="C430" s="186">
        <f>B430/B431-1</f>
        <v/>
      </c>
      <c r="D430" s="410" t="n"/>
      <c r="E430" s="410" t="n"/>
      <c r="F430" s="186" t="n"/>
      <c r="G430" s="410" t="n"/>
      <c r="H430" s="186" t="n"/>
      <c r="I430" s="410" t="n"/>
      <c r="J430" s="410" t="n"/>
      <c r="K430" s="186" t="n"/>
      <c r="L430" s="412" t="n"/>
    </row>
    <row r="431" ht="15.75" customHeight="1">
      <c r="A431" s="188" t="n">
        <v>43745</v>
      </c>
      <c r="B431" s="409" t="n">
        <v>84.849998</v>
      </c>
      <c r="C431" s="186">
        <f>B431/B432-1</f>
        <v/>
      </c>
      <c r="D431" s="410" t="n"/>
      <c r="E431" s="410" t="n"/>
      <c r="F431" s="186" t="n"/>
      <c r="G431" s="410" t="n"/>
      <c r="H431" s="186" t="n"/>
      <c r="I431" s="410" t="n"/>
      <c r="J431" s="410" t="n"/>
      <c r="K431" s="186" t="n"/>
      <c r="L431" s="412" t="n"/>
    </row>
    <row r="432" ht="15.75" customHeight="1">
      <c r="A432" s="188" t="n">
        <v>43742</v>
      </c>
      <c r="B432" s="409" t="n">
        <v>84.290001</v>
      </c>
      <c r="C432" s="186">
        <f>B432/B433-1</f>
        <v/>
      </c>
      <c r="D432" s="410" t="n"/>
      <c r="E432" s="410" t="n"/>
      <c r="F432" s="186" t="n"/>
      <c r="G432" s="410" t="n"/>
      <c r="H432" s="186" t="n"/>
      <c r="I432" s="410" t="n"/>
      <c r="J432" s="410" t="n"/>
      <c r="K432" s="186" t="n"/>
      <c r="L432" s="412" t="n"/>
    </row>
    <row r="433" ht="15.75" customHeight="1">
      <c r="A433" s="188" t="n">
        <v>43741</v>
      </c>
      <c r="B433" s="409" t="n">
        <v>83.269997</v>
      </c>
      <c r="C433" s="186">
        <f>B433/B434-1</f>
        <v/>
      </c>
      <c r="D433" s="410" t="n"/>
      <c r="E433" s="410" t="n"/>
      <c r="F433" s="186" t="n"/>
      <c r="G433" s="410" t="n"/>
      <c r="H433" s="186" t="n"/>
      <c r="I433" s="410" t="n"/>
      <c r="J433" s="410" t="n"/>
      <c r="K433" s="186" t="n"/>
      <c r="L433" s="412" t="n"/>
    </row>
    <row r="434" ht="15.75" customHeight="1">
      <c r="A434" s="188" t="n">
        <v>43740</v>
      </c>
      <c r="B434" s="409" t="n">
        <v>83.69000200000001</v>
      </c>
      <c r="C434" s="186">
        <f>B434/B435-1</f>
        <v/>
      </c>
      <c r="D434" s="410" t="n"/>
      <c r="E434" s="410" t="n"/>
      <c r="F434" s="186" t="n"/>
      <c r="G434" s="410" t="n"/>
      <c r="H434" s="186" t="n"/>
      <c r="I434" s="410" t="n"/>
      <c r="J434" s="410" t="n"/>
      <c r="K434" s="186" t="n"/>
      <c r="L434" s="412" t="n"/>
    </row>
    <row r="435" ht="15.75" customHeight="1">
      <c r="A435" s="188" t="n">
        <v>43739</v>
      </c>
      <c r="B435" s="409" t="n">
        <v>87.839996</v>
      </c>
      <c r="C435" s="186">
        <f>B435/B436-1</f>
        <v/>
      </c>
      <c r="D435" s="410" t="n"/>
      <c r="E435" s="410" t="n"/>
      <c r="F435" s="186" t="n"/>
      <c r="G435" s="410" t="n"/>
      <c r="H435" s="186" t="n"/>
      <c r="I435" s="410" t="n"/>
      <c r="J435" s="410" t="n"/>
      <c r="K435" s="186" t="n"/>
      <c r="L435" s="412" t="n"/>
    </row>
    <row r="436" ht="15.75" customHeight="1">
      <c r="A436" s="188" t="n">
        <v>43738</v>
      </c>
      <c r="B436" s="409" t="n">
        <v>88.410004</v>
      </c>
      <c r="C436" s="186">
        <f>B436/B437-1</f>
        <v/>
      </c>
      <c r="D436" s="410" t="n"/>
      <c r="E436" s="410" t="n"/>
      <c r="F436" s="186" t="n"/>
      <c r="G436" s="410" t="n"/>
      <c r="H436" s="186" t="n"/>
      <c r="I436" s="410" t="n"/>
      <c r="J436" s="410" t="n"/>
      <c r="K436" s="186" t="n"/>
      <c r="L436" s="412" t="n"/>
    </row>
    <row r="437" ht="15.75" customHeight="1">
      <c r="A437" s="188" t="n">
        <v>43735</v>
      </c>
      <c r="B437" s="409" t="n">
        <v>88.139999</v>
      </c>
      <c r="C437" s="186">
        <f>B437/B438-1</f>
        <v/>
      </c>
      <c r="D437" s="410" t="n"/>
      <c r="E437" s="410" t="n"/>
      <c r="F437" s="186" t="n"/>
      <c r="G437" s="410" t="n"/>
      <c r="H437" s="186" t="n"/>
      <c r="I437" s="410" t="n"/>
      <c r="J437" s="410" t="n"/>
      <c r="K437" s="186" t="n"/>
      <c r="L437" s="412" t="n"/>
    </row>
    <row r="438" ht="15.75" customHeight="1">
      <c r="A438" s="188" t="n">
        <v>43734</v>
      </c>
      <c r="B438" s="409" t="n">
        <v>88.449997</v>
      </c>
      <c r="C438" s="186">
        <f>B438/B439-1</f>
        <v/>
      </c>
      <c r="D438" s="410" t="n"/>
      <c r="E438" s="410" t="n"/>
      <c r="F438" s="186" t="n"/>
      <c r="G438" s="410" t="n"/>
      <c r="H438" s="186" t="n"/>
      <c r="I438" s="410" t="n"/>
      <c r="J438" s="410" t="n"/>
      <c r="K438" s="186" t="n"/>
      <c r="L438" s="412" t="n"/>
    </row>
    <row r="439" ht="15.75" customHeight="1">
      <c r="A439" s="188" t="n">
        <v>43733</v>
      </c>
      <c r="B439" s="409" t="n">
        <v>89.16999800000001</v>
      </c>
      <c r="C439" s="186">
        <f>B439/B440-1</f>
        <v/>
      </c>
      <c r="D439" s="410" t="n"/>
      <c r="E439" s="410" t="n"/>
      <c r="F439" s="186" t="n"/>
      <c r="G439" s="410" t="n"/>
      <c r="H439" s="186" t="n"/>
      <c r="I439" s="410" t="n"/>
      <c r="J439" s="410" t="n"/>
      <c r="K439" s="186" t="n"/>
      <c r="L439" s="412" t="n"/>
    </row>
    <row r="440" ht="15.75" customHeight="1">
      <c r="A440" s="188" t="n">
        <v>43732</v>
      </c>
      <c r="B440" s="409" t="n">
        <v>88.300003</v>
      </c>
      <c r="C440" s="186">
        <f>B440/B441-1</f>
        <v/>
      </c>
      <c r="D440" s="410" t="n"/>
      <c r="E440" s="410" t="n"/>
      <c r="F440" s="186" t="n"/>
      <c r="G440" s="410" t="n"/>
      <c r="H440" s="186" t="n"/>
      <c r="I440" s="410" t="n"/>
      <c r="J440" s="410" t="n"/>
      <c r="K440" s="186" t="n"/>
      <c r="L440" s="412" t="n"/>
    </row>
    <row r="441" ht="15.75" customHeight="1">
      <c r="A441" s="188" t="n">
        <v>43731</v>
      </c>
      <c r="B441" s="409" t="n">
        <v>88.209999</v>
      </c>
      <c r="C441" s="186">
        <f>B441/B442-1</f>
        <v/>
      </c>
      <c r="D441" s="410" t="n"/>
      <c r="E441" s="410" t="n"/>
      <c r="F441" s="186" t="n"/>
      <c r="G441" s="410" t="n"/>
      <c r="H441" s="186" t="n"/>
      <c r="I441" s="410" t="n"/>
      <c r="J441" s="410" t="n"/>
      <c r="K441" s="186" t="n"/>
      <c r="L441" s="412" t="n"/>
    </row>
    <row r="442" ht="15.75" customHeight="1">
      <c r="A442" s="188" t="n">
        <v>43728</v>
      </c>
      <c r="B442" s="409" t="n">
        <v>89.089996</v>
      </c>
      <c r="C442" s="186">
        <f>B442/B443-1</f>
        <v/>
      </c>
      <c r="D442" s="410" t="n"/>
      <c r="E442" s="410" t="n"/>
      <c r="F442" s="186" t="n"/>
      <c r="G442" s="410" t="n"/>
      <c r="H442" s="186" t="n"/>
      <c r="I442" s="410" t="n"/>
      <c r="J442" s="410" t="n"/>
      <c r="K442" s="186" t="n"/>
      <c r="L442" s="412" t="n"/>
    </row>
    <row r="443" ht="15.75" customHeight="1">
      <c r="A443" s="188" t="n">
        <v>43727</v>
      </c>
      <c r="B443" s="409" t="n">
        <v>89.41999800000001</v>
      </c>
      <c r="C443" s="186">
        <f>B443/B444-1</f>
        <v/>
      </c>
      <c r="D443" s="410" t="n"/>
      <c r="E443" s="410" t="n"/>
      <c r="F443" s="186" t="n"/>
      <c r="G443" s="410" t="n"/>
      <c r="H443" s="186" t="n"/>
      <c r="I443" s="410" t="n"/>
      <c r="J443" s="410" t="n"/>
      <c r="K443" s="186" t="n"/>
      <c r="L443" s="412" t="n"/>
    </row>
    <row r="444" ht="15.75" customHeight="1">
      <c r="A444" s="188" t="n">
        <v>43726</v>
      </c>
      <c r="B444" s="409" t="n">
        <v>90.230003</v>
      </c>
      <c r="C444" s="186">
        <f>B444/B445-1</f>
        <v/>
      </c>
      <c r="D444" s="410" t="n"/>
      <c r="E444" s="410" t="n"/>
      <c r="F444" s="186" t="n"/>
      <c r="G444" s="410" t="n"/>
      <c r="H444" s="186" t="n"/>
      <c r="I444" s="410" t="n"/>
      <c r="J444" s="410" t="n"/>
      <c r="K444" s="186" t="n"/>
      <c r="L444" s="412" t="n"/>
    </row>
    <row r="445" ht="15.75" customHeight="1">
      <c r="A445" s="188" t="n">
        <v>43725</v>
      </c>
      <c r="B445" s="409" t="n">
        <v>89.980003</v>
      </c>
      <c r="C445" s="186">
        <f>B445/B446-1</f>
        <v/>
      </c>
      <c r="D445" s="410" t="n"/>
      <c r="E445" s="410" t="n"/>
      <c r="F445" s="186" t="n"/>
      <c r="G445" s="410" t="n"/>
      <c r="H445" s="186" t="n"/>
      <c r="I445" s="410" t="n"/>
      <c r="J445" s="410" t="n"/>
      <c r="K445" s="186" t="n"/>
      <c r="L445" s="412" t="n"/>
    </row>
    <row r="446" ht="15.75" customHeight="1">
      <c r="A446" s="188" t="n">
        <v>43724</v>
      </c>
      <c r="B446" s="409" t="n">
        <v>88.760002</v>
      </c>
      <c r="C446" s="186">
        <f>B446/B447-1</f>
        <v/>
      </c>
      <c r="D446" s="410" t="n"/>
      <c r="E446" s="410" t="n"/>
      <c r="F446" s="186" t="n"/>
      <c r="G446" s="410" t="n"/>
      <c r="H446" s="186" t="n"/>
      <c r="I446" s="410" t="n"/>
      <c r="J446" s="410" t="n"/>
      <c r="K446" s="186" t="n"/>
      <c r="L446" s="412" t="n"/>
    </row>
    <row r="447" ht="15.75" customHeight="1">
      <c r="A447" s="188" t="n">
        <v>43721</v>
      </c>
      <c r="B447" s="409" t="n">
        <v>91.349998</v>
      </c>
      <c r="C447" s="186">
        <f>B447/B448-1</f>
        <v/>
      </c>
      <c r="D447" s="410" t="n"/>
      <c r="E447" s="410" t="n"/>
      <c r="F447" s="186" t="n"/>
      <c r="G447" s="410" t="n"/>
      <c r="H447" s="186" t="n"/>
      <c r="I447" s="410" t="n"/>
      <c r="J447" s="410" t="n"/>
      <c r="K447" s="186" t="n"/>
      <c r="L447" s="412" t="n"/>
    </row>
    <row r="448" ht="15.75" customHeight="1">
      <c r="A448" s="188" t="n">
        <v>43720</v>
      </c>
      <c r="B448" s="409" t="n">
        <v>89.379997</v>
      </c>
      <c r="C448" s="186">
        <f>B448/B449-1</f>
        <v/>
      </c>
      <c r="D448" s="410" t="n"/>
      <c r="E448" s="410" t="n"/>
      <c r="F448" s="186" t="n"/>
      <c r="G448" s="410" t="n"/>
      <c r="H448" s="186" t="n"/>
      <c r="I448" s="410" t="n"/>
      <c r="J448" s="410" t="n"/>
      <c r="K448" s="186" t="n"/>
      <c r="L448" s="412" t="n"/>
    </row>
    <row r="449" ht="15.75" customHeight="1">
      <c r="A449" s="188" t="n">
        <v>43719</v>
      </c>
      <c r="B449" s="409" t="n">
        <v>88.379997</v>
      </c>
      <c r="C449" s="186">
        <f>B449/B450-1</f>
        <v/>
      </c>
      <c r="D449" s="410" t="n"/>
      <c r="E449" s="410" t="n"/>
      <c r="F449" s="186" t="n"/>
      <c r="G449" s="410" t="n"/>
      <c r="H449" s="186" t="n"/>
      <c r="I449" s="410" t="n"/>
      <c r="J449" s="410" t="n"/>
      <c r="K449" s="186" t="n"/>
      <c r="L449" s="412" t="n"/>
    </row>
    <row r="450" ht="15.75" customHeight="1">
      <c r="A450" s="188" t="n">
        <v>43718</v>
      </c>
      <c r="B450" s="409" t="n">
        <v>87.55999799999999</v>
      </c>
      <c r="C450" s="186">
        <f>B450/B451-1</f>
        <v/>
      </c>
      <c r="D450" s="410" t="n"/>
      <c r="E450" s="410" t="n"/>
      <c r="F450" s="186" t="n"/>
      <c r="G450" s="410" t="n"/>
      <c r="H450" s="186" t="n"/>
      <c r="I450" s="410" t="n"/>
      <c r="J450" s="410" t="n"/>
      <c r="K450" s="186" t="n"/>
      <c r="L450" s="412" t="n"/>
    </row>
    <row r="451" ht="15.75" customHeight="1">
      <c r="A451" s="188" t="n">
        <v>43717</v>
      </c>
      <c r="B451" s="409" t="n">
        <v>87.33000199999999</v>
      </c>
      <c r="C451" s="186">
        <f>B451/B452-1</f>
        <v/>
      </c>
      <c r="D451" s="410" t="n"/>
      <c r="E451" s="410" t="n"/>
      <c r="F451" s="186" t="n"/>
      <c r="G451" s="410" t="n"/>
      <c r="H451" s="186" t="n"/>
      <c r="I451" s="410" t="n"/>
      <c r="J451" s="410" t="n"/>
      <c r="K451" s="186" t="n"/>
      <c r="L451" s="412" t="n"/>
    </row>
    <row r="452" ht="15.75" customHeight="1">
      <c r="A452" s="188" t="n">
        <v>43714</v>
      </c>
      <c r="B452" s="409" t="n">
        <v>86.300003</v>
      </c>
      <c r="C452" s="186">
        <f>B452/B453-1</f>
        <v/>
      </c>
      <c r="D452" s="410" t="n"/>
      <c r="E452" s="410" t="n"/>
      <c r="F452" s="186" t="n"/>
      <c r="G452" s="410" t="n"/>
      <c r="H452" s="186" t="n"/>
      <c r="I452" s="410" t="n"/>
      <c r="J452" s="410" t="n"/>
      <c r="K452" s="186" t="n"/>
      <c r="L452" s="412" t="n"/>
    </row>
    <row r="453" ht="15.75" customHeight="1">
      <c r="A453" s="188" t="n">
        <v>43713</v>
      </c>
      <c r="B453" s="409" t="n">
        <v>85.839996</v>
      </c>
      <c r="C453" s="186">
        <f>B453/B454-1</f>
        <v/>
      </c>
      <c r="D453" s="410" t="n"/>
      <c r="E453" s="410" t="n"/>
      <c r="F453" s="186" t="n"/>
      <c r="G453" s="410" t="n"/>
      <c r="H453" s="186" t="n"/>
      <c r="I453" s="410" t="n"/>
      <c r="J453" s="410" t="n"/>
      <c r="K453" s="186" t="n"/>
      <c r="L453" s="412" t="n"/>
    </row>
    <row r="454" ht="15.75" customHeight="1">
      <c r="A454" s="188" t="n">
        <v>43712</v>
      </c>
      <c r="B454" s="409" t="n">
        <v>83.910004</v>
      </c>
      <c r="C454" s="186">
        <f>B454/B455-1</f>
        <v/>
      </c>
      <c r="D454" s="410" t="n"/>
      <c r="E454" s="410" t="n"/>
      <c r="F454" s="186" t="n"/>
      <c r="G454" s="410" t="n"/>
      <c r="H454" s="186" t="n"/>
      <c r="I454" s="410" t="n"/>
      <c r="J454" s="410" t="n"/>
      <c r="K454" s="186" t="n"/>
      <c r="L454" s="412" t="n"/>
    </row>
    <row r="455" ht="15.75" customHeight="1">
      <c r="A455" s="188" t="n">
        <v>43711</v>
      </c>
      <c r="B455" s="409" t="n">
        <v>83.150002</v>
      </c>
      <c r="C455" s="186">
        <f>B455/B456-1</f>
        <v/>
      </c>
      <c r="D455" s="410" t="n"/>
      <c r="E455" s="410" t="n"/>
      <c r="F455" s="186" t="n"/>
      <c r="G455" s="410" t="n"/>
      <c r="H455" s="186" t="n"/>
      <c r="I455" s="410" t="n"/>
      <c r="J455" s="410" t="n"/>
      <c r="K455" s="186" t="n"/>
      <c r="L455" s="412" t="n"/>
    </row>
    <row r="456" ht="15.75" customHeight="1">
      <c r="A456" s="188" t="n">
        <v>43707</v>
      </c>
      <c r="B456" s="409" t="n">
        <v>84.30999799999999</v>
      </c>
      <c r="C456" s="186">
        <f>B456/B457-1</f>
        <v/>
      </c>
      <c r="D456" s="410" t="n"/>
      <c r="E456" s="410" t="n"/>
      <c r="F456" s="186" t="n"/>
      <c r="G456" s="410" t="n"/>
      <c r="H456" s="186" t="n"/>
      <c r="I456" s="410" t="n"/>
      <c r="J456" s="410" t="n"/>
      <c r="K456" s="186" t="n"/>
      <c r="L456" s="412" t="n"/>
    </row>
    <row r="457" ht="15.75" customHeight="1">
      <c r="A457" s="188" t="n">
        <v>43706</v>
      </c>
      <c r="B457" s="409" t="n">
        <v>84.69000200000001</v>
      </c>
      <c r="C457" s="186">
        <f>B457/B458-1</f>
        <v/>
      </c>
      <c r="D457" s="410" t="n"/>
      <c r="E457" s="410" t="n"/>
      <c r="F457" s="186" t="n"/>
      <c r="G457" s="410" t="n"/>
      <c r="H457" s="186" t="n"/>
      <c r="I457" s="410" t="n"/>
      <c r="J457" s="410" t="n"/>
      <c r="K457" s="186" t="n"/>
      <c r="L457" s="412" t="n"/>
    </row>
    <row r="458" ht="15.75" customHeight="1">
      <c r="A458" s="188" t="n">
        <v>43705</v>
      </c>
      <c r="B458" s="409" t="n">
        <v>82.449997</v>
      </c>
      <c r="C458" s="186">
        <f>B458/B459-1</f>
        <v/>
      </c>
      <c r="D458" s="410" t="n"/>
      <c r="E458" s="410" t="n"/>
      <c r="F458" s="186" t="n"/>
      <c r="G458" s="410" t="n"/>
      <c r="H458" s="186" t="n"/>
      <c r="I458" s="410" t="n"/>
      <c r="J458" s="410" t="n"/>
      <c r="K458" s="186" t="n"/>
      <c r="L458" s="412" t="n"/>
    </row>
    <row r="459" ht="15.75" customHeight="1">
      <c r="A459" s="188" t="n">
        <v>43704</v>
      </c>
      <c r="B459" s="409" t="n">
        <v>81.94000200000001</v>
      </c>
      <c r="C459" s="186">
        <f>B459/B460-1</f>
        <v/>
      </c>
      <c r="D459" s="410" t="n"/>
      <c r="E459" s="410" t="n"/>
      <c r="F459" s="186" t="n"/>
      <c r="G459" s="410" t="n"/>
      <c r="H459" s="186" t="n"/>
      <c r="I459" s="410" t="n"/>
      <c r="J459" s="410" t="n"/>
      <c r="K459" s="186" t="n"/>
      <c r="L459" s="412" t="n"/>
    </row>
    <row r="460" ht="15.75" customHeight="1">
      <c r="A460" s="188" t="n">
        <v>43703</v>
      </c>
      <c r="B460" s="409" t="n">
        <v>83.58000199999999</v>
      </c>
      <c r="C460" s="186">
        <f>B460/B461-1</f>
        <v/>
      </c>
      <c r="D460" s="410" t="n"/>
      <c r="E460" s="410" t="n"/>
      <c r="F460" s="186" t="n"/>
      <c r="G460" s="410" t="n"/>
      <c r="H460" s="186" t="n"/>
      <c r="I460" s="410" t="n"/>
      <c r="J460" s="410" t="n"/>
      <c r="K460" s="186" t="n"/>
      <c r="L460" s="412" t="n"/>
    </row>
    <row r="461" ht="15.75" customHeight="1">
      <c r="A461" s="188" t="n">
        <v>43700</v>
      </c>
      <c r="B461" s="409" t="n">
        <v>82.529999</v>
      </c>
      <c r="C461" s="186">
        <f>B461/B462-1</f>
        <v/>
      </c>
      <c r="D461" s="410" t="n"/>
      <c r="E461" s="410" t="n"/>
      <c r="F461" s="186" t="n"/>
      <c r="G461" s="410" t="n"/>
      <c r="H461" s="186" t="n"/>
      <c r="I461" s="410" t="n"/>
      <c r="J461" s="410" t="n"/>
      <c r="K461" s="186" t="n"/>
      <c r="L461" s="412" t="n"/>
    </row>
    <row r="462" ht="15.75" customHeight="1">
      <c r="A462" s="188" t="n">
        <v>43699</v>
      </c>
      <c r="B462" s="409" t="n">
        <v>85.55999799999999</v>
      </c>
      <c r="C462" s="186">
        <f>B462/B463-1</f>
        <v/>
      </c>
      <c r="D462" s="410" t="n"/>
      <c r="E462" s="410" t="n"/>
      <c r="F462" s="186" t="n"/>
      <c r="G462" s="410" t="n"/>
      <c r="H462" s="186" t="n"/>
      <c r="I462" s="410" t="n"/>
      <c r="J462" s="410" t="n"/>
      <c r="K462" s="186" t="n"/>
      <c r="L462" s="412" t="n"/>
    </row>
    <row r="463" ht="15.75" customHeight="1">
      <c r="A463" s="188" t="n">
        <v>43698</v>
      </c>
      <c r="B463" s="409" t="n">
        <v>85.290001</v>
      </c>
      <c r="C463" s="186">
        <f>B463/B464-1</f>
        <v/>
      </c>
      <c r="D463" s="410" t="n"/>
      <c r="E463" s="410" t="n"/>
      <c r="F463" s="186" t="n"/>
      <c r="G463" s="410" t="n"/>
      <c r="H463" s="186" t="n"/>
      <c r="I463" s="410" t="n"/>
      <c r="J463" s="410" t="n"/>
      <c r="K463" s="186" t="n"/>
      <c r="L463" s="412" t="n"/>
    </row>
    <row r="464" ht="15.75" customHeight="1">
      <c r="A464" s="188" t="n">
        <v>43697</v>
      </c>
      <c r="B464" s="409" t="n">
        <v>84.029999</v>
      </c>
      <c r="C464" s="186">
        <f>B464/B465-1</f>
        <v/>
      </c>
      <c r="D464" s="410" t="n"/>
      <c r="E464" s="410" t="n"/>
      <c r="F464" s="186" t="n"/>
      <c r="G464" s="410" t="n"/>
      <c r="H464" s="186" t="n"/>
      <c r="I464" s="410" t="n"/>
      <c r="J464" s="410" t="n"/>
      <c r="K464" s="186" t="n"/>
      <c r="L464" s="412" t="n"/>
    </row>
    <row r="465" ht="15.75" customHeight="1">
      <c r="A465" s="188" t="n">
        <v>43696</v>
      </c>
      <c r="B465" s="409" t="n">
        <v>83.889999</v>
      </c>
      <c r="C465" s="186">
        <f>B465/B466-1</f>
        <v/>
      </c>
      <c r="D465" s="410" t="n"/>
      <c r="E465" s="410" t="n"/>
      <c r="F465" s="186" t="n"/>
      <c r="G465" s="410" t="n"/>
      <c r="H465" s="186" t="n"/>
      <c r="I465" s="410" t="n"/>
      <c r="J465" s="410" t="n"/>
      <c r="K465" s="186" t="n"/>
      <c r="L465" s="412" t="n"/>
    </row>
    <row r="466" ht="15.75" customHeight="1">
      <c r="A466" s="188" t="n">
        <v>43693</v>
      </c>
      <c r="B466" s="409" t="n">
        <v>82.94000200000001</v>
      </c>
      <c r="C466" s="186">
        <f>B466/B467-1</f>
        <v/>
      </c>
      <c r="D466" s="410" t="n"/>
      <c r="E466" s="410" t="n"/>
      <c r="F466" s="186" t="n"/>
      <c r="G466" s="410" t="n"/>
      <c r="H466" s="186" t="n"/>
      <c r="I466" s="410" t="n"/>
      <c r="J466" s="410" t="n"/>
      <c r="K466" s="186" t="n"/>
      <c r="L466" s="412" t="n"/>
    </row>
    <row r="467" ht="15.75" customHeight="1">
      <c r="A467" s="188" t="n">
        <v>43692</v>
      </c>
      <c r="B467" s="409" t="n">
        <v>81.620003</v>
      </c>
      <c r="C467" s="186">
        <f>B467/B468-1</f>
        <v/>
      </c>
      <c r="D467" s="410" t="n"/>
      <c r="E467" s="410" t="n"/>
      <c r="F467" s="186" t="n"/>
      <c r="G467" s="410" t="n"/>
      <c r="H467" s="186" t="n"/>
      <c r="I467" s="410" t="n"/>
      <c r="J467" s="410" t="n"/>
      <c r="K467" s="186" t="n"/>
      <c r="L467" s="412" t="n"/>
    </row>
    <row r="468" ht="15.75" customHeight="1">
      <c r="A468" s="188" t="n">
        <v>43691</v>
      </c>
      <c r="B468" s="409" t="n">
        <v>81.949997</v>
      </c>
      <c r="C468" s="186">
        <f>B468/B469-1</f>
        <v/>
      </c>
      <c r="D468" s="410" t="n"/>
      <c r="E468" s="410" t="n"/>
      <c r="F468" s="186" t="n"/>
      <c r="G468" s="410" t="n"/>
      <c r="H468" s="186" t="n"/>
      <c r="I468" s="410" t="n"/>
      <c r="J468" s="410" t="n"/>
      <c r="K468" s="186" t="n"/>
      <c r="L468" s="412" t="n"/>
    </row>
    <row r="469" ht="15.75" customHeight="1">
      <c r="A469" s="188" t="n">
        <v>43690</v>
      </c>
      <c r="B469" s="409" t="n">
        <v>84.55999799999999</v>
      </c>
      <c r="C469" s="186">
        <f>B469/B470-1</f>
        <v/>
      </c>
      <c r="D469" s="410" t="n"/>
      <c r="E469" s="410" t="n"/>
      <c r="F469" s="186" t="n"/>
      <c r="G469" s="410" t="n"/>
      <c r="H469" s="186" t="n"/>
      <c r="I469" s="410" t="n"/>
      <c r="J469" s="410" t="n"/>
      <c r="K469" s="186" t="n"/>
      <c r="L469" s="412" t="n"/>
    </row>
    <row r="470" ht="15.75" customHeight="1">
      <c r="A470" s="188" t="n">
        <v>43689</v>
      </c>
      <c r="B470" s="409" t="n">
        <v>84.709999</v>
      </c>
      <c r="C470" s="186">
        <f>B470/B471-1</f>
        <v/>
      </c>
      <c r="D470" s="410" t="n"/>
      <c r="E470" s="410" t="n"/>
      <c r="F470" s="186" t="n"/>
      <c r="G470" s="410" t="n"/>
      <c r="H470" s="186" t="n"/>
      <c r="I470" s="410" t="n"/>
      <c r="J470" s="410" t="n"/>
      <c r="K470" s="186" t="n"/>
      <c r="L470" s="412" t="n"/>
    </row>
    <row r="471" ht="15.75" customHeight="1">
      <c r="A471" s="188" t="n">
        <v>43686</v>
      </c>
      <c r="B471" s="409" t="n">
        <v>86.980003</v>
      </c>
      <c r="C471" s="186">
        <f>B471/B472-1</f>
        <v/>
      </c>
      <c r="D471" s="410" t="n"/>
      <c r="E471" s="410" t="n"/>
      <c r="F471" s="186" t="n"/>
      <c r="G471" s="410" t="n"/>
      <c r="H471" s="186" t="n"/>
      <c r="I471" s="410" t="n"/>
      <c r="J471" s="410" t="n"/>
      <c r="K471" s="186" t="n"/>
      <c r="L471" s="412" t="n"/>
    </row>
    <row r="472" ht="15.75" customHeight="1">
      <c r="A472" s="188" t="n">
        <v>43685</v>
      </c>
      <c r="B472" s="409" t="n">
        <v>87.629997</v>
      </c>
      <c r="C472" s="186">
        <f>B472/B473-1</f>
        <v/>
      </c>
      <c r="D472" s="410" t="n"/>
      <c r="E472" s="410" t="n"/>
      <c r="F472" s="186" t="n"/>
      <c r="G472" s="410" t="n"/>
      <c r="H472" s="186" t="n"/>
      <c r="I472" s="410" t="n"/>
      <c r="J472" s="410" t="n"/>
      <c r="K472" s="186" t="n"/>
      <c r="L472" s="412" t="n"/>
    </row>
    <row r="473" ht="15.75" customHeight="1">
      <c r="A473" s="188" t="n">
        <v>43684</v>
      </c>
      <c r="B473" s="409" t="n">
        <v>86.480003</v>
      </c>
      <c r="C473" s="186">
        <f>B473/B474-1</f>
        <v/>
      </c>
      <c r="D473" s="410" t="n"/>
      <c r="E473" s="410" t="n"/>
      <c r="F473" s="186" t="n"/>
      <c r="G473" s="410" t="n"/>
      <c r="H473" s="186" t="n"/>
      <c r="I473" s="410" t="n"/>
      <c r="J473" s="410" t="n"/>
      <c r="K473" s="186" t="n"/>
      <c r="L473" s="412" t="n"/>
    </row>
    <row r="474" ht="15.75" customHeight="1">
      <c r="A474" s="188" t="n">
        <v>43683</v>
      </c>
      <c r="B474" s="409" t="n">
        <v>85.459999</v>
      </c>
      <c r="C474" s="186">
        <f>B474/B475-1</f>
        <v/>
      </c>
      <c r="D474" s="410" t="n"/>
      <c r="E474" s="410" t="n"/>
      <c r="F474" s="186" t="n"/>
      <c r="G474" s="410" t="n"/>
      <c r="H474" s="186" t="n"/>
      <c r="I474" s="410" t="n"/>
      <c r="J474" s="410" t="n"/>
      <c r="K474" s="186" t="n"/>
      <c r="L474" s="412" t="n"/>
    </row>
    <row r="475" ht="15.75" customHeight="1">
      <c r="A475" s="188" t="n">
        <v>43682</v>
      </c>
      <c r="B475" s="409" t="n">
        <v>85.589996</v>
      </c>
      <c r="C475" s="186">
        <f>B475/B476-1</f>
        <v/>
      </c>
      <c r="D475" s="410" t="n"/>
      <c r="E475" s="410" t="n"/>
      <c r="F475" s="186" t="n"/>
      <c r="G475" s="410" t="n"/>
      <c r="H475" s="186" t="n"/>
      <c r="I475" s="410" t="n"/>
      <c r="J475" s="410" t="n"/>
      <c r="K475" s="186" t="n"/>
      <c r="L475" s="412" t="n"/>
    </row>
    <row r="476" ht="15.75" customHeight="1">
      <c r="A476" s="188" t="n">
        <v>43679</v>
      </c>
      <c r="B476" s="409" t="n">
        <v>89.43000000000001</v>
      </c>
      <c r="C476" s="186">
        <f>B476/B477-1</f>
        <v/>
      </c>
      <c r="D476" s="410" t="n"/>
      <c r="E476" s="410" t="n"/>
      <c r="F476" s="186" t="n"/>
      <c r="G476" s="410" t="n"/>
      <c r="H476" s="186" t="n"/>
      <c r="I476" s="410" t="n"/>
      <c r="J476" s="410" t="n"/>
      <c r="K476" s="186" t="n"/>
      <c r="L476" s="412" t="n"/>
    </row>
    <row r="477" ht="15.75" customHeight="1">
      <c r="A477" s="188" t="n">
        <v>43678</v>
      </c>
      <c r="B477" s="409" t="n">
        <v>90.489998</v>
      </c>
      <c r="C477" s="186">
        <f>B477/B478-1</f>
        <v/>
      </c>
      <c r="D477" s="410" t="n"/>
      <c r="E477" s="410" t="n"/>
      <c r="F477" s="186" t="n"/>
      <c r="G477" s="410" t="n"/>
      <c r="H477" s="186" t="n"/>
      <c r="I477" s="410" t="n"/>
      <c r="J477" s="410" t="n"/>
      <c r="K477" s="186" t="n"/>
      <c r="L477" s="412" t="n"/>
    </row>
    <row r="478" ht="15.75" customHeight="1">
      <c r="A478" s="188" t="n">
        <v>43677</v>
      </c>
      <c r="B478" s="409" t="n">
        <v>91.910004</v>
      </c>
      <c r="C478" s="186">
        <f>B478/B479-1</f>
        <v/>
      </c>
      <c r="D478" s="410" t="n"/>
      <c r="E478" s="410" t="n"/>
      <c r="F478" s="186" t="n"/>
      <c r="G478" s="410" t="n"/>
      <c r="H478" s="186" t="n"/>
      <c r="I478" s="410" t="n"/>
      <c r="J478" s="410" t="n"/>
      <c r="K478" s="186" t="n"/>
      <c r="L478" s="412" t="n"/>
    </row>
    <row r="479" ht="15.75" customHeight="1">
      <c r="A479" s="188" t="n">
        <v>43676</v>
      </c>
      <c r="B479" s="409" t="n">
        <v>93.93000000000001</v>
      </c>
      <c r="C479" s="186">
        <f>B479/B480-1</f>
        <v/>
      </c>
      <c r="D479" s="410" t="n"/>
      <c r="E479" s="410" t="n"/>
      <c r="F479" s="186" t="n"/>
      <c r="G479" s="410" t="n"/>
      <c r="H479" s="186" t="n"/>
      <c r="I479" s="410" t="n"/>
      <c r="J479" s="410" t="n"/>
      <c r="K479" s="186" t="n"/>
      <c r="L479" s="412" t="n"/>
    </row>
    <row r="480" ht="15.75" customHeight="1">
      <c r="A480" s="188" t="n">
        <v>43675</v>
      </c>
      <c r="B480" s="409" t="n">
        <v>93.44000200000001</v>
      </c>
      <c r="C480" s="186">
        <f>B480/B481-1</f>
        <v/>
      </c>
      <c r="D480" s="410" t="n"/>
      <c r="E480" s="410" t="n"/>
      <c r="F480" s="186" t="n"/>
      <c r="G480" s="410" t="n"/>
      <c r="H480" s="186" t="n"/>
      <c r="I480" s="410" t="n"/>
      <c r="J480" s="410" t="n"/>
      <c r="K480" s="186" t="n"/>
      <c r="L480" s="412" t="n"/>
    </row>
    <row r="481" ht="15.75" customHeight="1">
      <c r="A481" s="188" t="n">
        <v>43672</v>
      </c>
      <c r="B481" s="409" t="n">
        <v>93.360001</v>
      </c>
      <c r="C481" s="186">
        <f>B481/B482-1</f>
        <v/>
      </c>
      <c r="D481" s="410" t="n"/>
      <c r="E481" s="410" t="n"/>
      <c r="F481" s="186" t="n"/>
      <c r="G481" s="410" t="n"/>
      <c r="H481" s="186" t="n"/>
      <c r="I481" s="410" t="n"/>
      <c r="J481" s="410" t="n"/>
      <c r="K481" s="186" t="n"/>
      <c r="L481" s="412" t="n"/>
    </row>
    <row r="482" ht="15.75" customHeight="1">
      <c r="A482" s="188" t="n">
        <v>43671</v>
      </c>
      <c r="B482" s="409" t="n">
        <v>93.93000000000001</v>
      </c>
      <c r="C482" s="186">
        <f>B482/B483-1</f>
        <v/>
      </c>
      <c r="D482" s="410" t="n"/>
      <c r="E482" s="410" t="n"/>
      <c r="F482" s="186" t="n"/>
      <c r="G482" s="410" t="n"/>
      <c r="H482" s="186" t="n"/>
      <c r="I482" s="410" t="n"/>
      <c r="J482" s="410" t="n"/>
      <c r="K482" s="186" t="n"/>
      <c r="L482" s="412" t="n"/>
    </row>
    <row r="483" ht="15.75" customHeight="1">
      <c r="A483" s="188" t="n">
        <v>43670</v>
      </c>
      <c r="B483" s="409" t="n">
        <v>95.110001</v>
      </c>
      <c r="C483" s="186">
        <f>B483/B484-1</f>
        <v/>
      </c>
      <c r="D483" s="410" t="n"/>
      <c r="E483" s="410" t="n"/>
      <c r="F483" s="186" t="n"/>
      <c r="G483" s="410" t="n"/>
      <c r="H483" s="186" t="n"/>
      <c r="I483" s="410" t="n"/>
      <c r="J483" s="410" t="n"/>
      <c r="K483" s="186" t="n"/>
      <c r="L483" s="412" t="n"/>
    </row>
    <row r="484" ht="15.75" customHeight="1">
      <c r="A484" s="188" t="n">
        <v>43669</v>
      </c>
      <c r="B484" s="409" t="n">
        <v>94.93000000000001</v>
      </c>
      <c r="C484" s="186">
        <f>B484/B485-1</f>
        <v/>
      </c>
      <c r="D484" s="410" t="n"/>
      <c r="E484" s="410" t="n"/>
      <c r="F484" s="186" t="n"/>
      <c r="G484" s="410" t="n"/>
      <c r="H484" s="186" t="n"/>
      <c r="I484" s="410" t="n"/>
      <c r="J484" s="410" t="n"/>
      <c r="K484" s="186" t="n"/>
      <c r="L484" s="412" t="n"/>
    </row>
    <row r="485" ht="15.75" customHeight="1">
      <c r="A485" s="188" t="n">
        <v>43668</v>
      </c>
      <c r="B485" s="409" t="n">
        <v>93.83000199999999</v>
      </c>
      <c r="C485" s="186">
        <f>B485/B486-1</f>
        <v/>
      </c>
      <c r="D485" s="410" t="n"/>
      <c r="E485" s="410" t="n"/>
      <c r="F485" s="186" t="n"/>
      <c r="G485" s="410" t="n"/>
      <c r="H485" s="186" t="n"/>
      <c r="I485" s="410" t="n"/>
      <c r="J485" s="410" t="n"/>
      <c r="K485" s="186" t="n"/>
      <c r="L485" s="412" t="n"/>
    </row>
    <row r="486" ht="15.75" customHeight="1">
      <c r="A486" s="188" t="n">
        <v>43665</v>
      </c>
      <c r="B486" s="409" t="n">
        <v>93.83000199999999</v>
      </c>
      <c r="C486" s="186">
        <f>B486/B487-1</f>
        <v/>
      </c>
      <c r="D486" s="410" t="n"/>
      <c r="E486" s="410" t="n"/>
      <c r="F486" s="186" t="n"/>
      <c r="G486" s="410" t="n"/>
      <c r="H486" s="186" t="n"/>
      <c r="I486" s="410" t="n"/>
      <c r="J486" s="410" t="n"/>
      <c r="K486" s="186" t="n"/>
      <c r="L486" s="412" t="n"/>
    </row>
    <row r="487" ht="15.75" customHeight="1">
      <c r="A487" s="188" t="n">
        <v>43664</v>
      </c>
      <c r="B487" s="409" t="n">
        <v>95.279999</v>
      </c>
      <c r="C487" s="186">
        <f>B487/B488-1</f>
        <v/>
      </c>
      <c r="D487" s="410" t="n"/>
      <c r="E487" s="410" t="n"/>
      <c r="F487" s="186" t="n"/>
      <c r="G487" s="410" t="n"/>
      <c r="H487" s="186" t="n"/>
      <c r="I487" s="410" t="n"/>
      <c r="J487" s="410" t="n"/>
      <c r="K487" s="186" t="n"/>
      <c r="L487" s="412" t="n"/>
    </row>
    <row r="488" ht="15.75" customHeight="1">
      <c r="A488" s="188" t="n">
        <v>43663</v>
      </c>
      <c r="B488" s="409" t="n">
        <v>94.779999</v>
      </c>
      <c r="C488" s="186">
        <f>B488/B489-1</f>
        <v/>
      </c>
      <c r="D488" s="410" t="n"/>
      <c r="E488" s="410" t="n"/>
      <c r="F488" s="186" t="n"/>
      <c r="G488" s="410" t="n"/>
      <c r="H488" s="186" t="n"/>
      <c r="I488" s="410" t="n"/>
      <c r="J488" s="410" t="n"/>
      <c r="K488" s="186" t="n"/>
      <c r="L488" s="412" t="n"/>
    </row>
    <row r="489" ht="15.75" customHeight="1">
      <c r="A489" s="188" t="n">
        <v>43662</v>
      </c>
      <c r="B489" s="409" t="n">
        <v>93.91999800000001</v>
      </c>
      <c r="C489" s="186">
        <f>B489/B490-1</f>
        <v/>
      </c>
      <c r="D489" s="410" t="n"/>
      <c r="E489" s="410" t="n"/>
      <c r="F489" s="186" t="n"/>
      <c r="G489" s="410" t="n"/>
      <c r="H489" s="186" t="n"/>
      <c r="I489" s="410" t="n"/>
      <c r="J489" s="410" t="n"/>
      <c r="K489" s="186" t="n"/>
      <c r="L489" s="412" t="n"/>
    </row>
    <row r="490" ht="15.75" customHeight="1">
      <c r="A490" s="188" t="n">
        <v>43661</v>
      </c>
      <c r="B490" s="409" t="n">
        <v>91.31999999999999</v>
      </c>
      <c r="C490" s="186">
        <f>B490/B491-1</f>
        <v/>
      </c>
      <c r="D490" s="410" t="n"/>
      <c r="E490" s="410" t="n"/>
      <c r="F490" s="186" t="n"/>
      <c r="G490" s="410" t="n"/>
      <c r="H490" s="186" t="n"/>
      <c r="I490" s="410" t="n"/>
      <c r="J490" s="410" t="n"/>
      <c r="K490" s="186" t="n"/>
      <c r="L490" s="412" t="n"/>
    </row>
    <row r="491" ht="15.75" customHeight="1">
      <c r="A491" s="188" t="n">
        <v>43658</v>
      </c>
      <c r="B491" s="409" t="n">
        <v>91.230003</v>
      </c>
      <c r="C491" s="186">
        <f>B491/B492-1</f>
        <v/>
      </c>
      <c r="D491" s="410" t="n"/>
      <c r="E491" s="410" t="n"/>
      <c r="F491" s="186" t="n"/>
      <c r="G491" s="410" t="n"/>
      <c r="H491" s="186" t="n"/>
      <c r="I491" s="410" t="n"/>
      <c r="J491" s="410" t="n"/>
      <c r="K491" s="186" t="n"/>
      <c r="L491" s="412" t="n"/>
    </row>
    <row r="492" ht="15.75" customHeight="1">
      <c r="A492" s="188" t="n">
        <v>43657</v>
      </c>
      <c r="B492" s="409" t="n">
        <v>89.480003</v>
      </c>
      <c r="C492" s="186">
        <f>B492/B493-1</f>
        <v/>
      </c>
      <c r="D492" s="410" t="n"/>
      <c r="E492" s="410" t="n"/>
      <c r="F492" s="186" t="n"/>
      <c r="G492" s="410" t="n"/>
      <c r="H492" s="186" t="n"/>
      <c r="I492" s="410" t="n"/>
      <c r="J492" s="410" t="n"/>
      <c r="K492" s="186" t="n"/>
      <c r="L492" s="412" t="n"/>
    </row>
    <row r="493" ht="15.75" customHeight="1">
      <c r="A493" s="188" t="n">
        <v>43656</v>
      </c>
      <c r="B493" s="409" t="n">
        <v>89.510002</v>
      </c>
      <c r="C493" s="186">
        <f>B493/B494-1</f>
        <v/>
      </c>
      <c r="D493" s="410" t="n"/>
      <c r="E493" s="410" t="n"/>
      <c r="F493" s="186" t="n"/>
      <c r="G493" s="410" t="n"/>
      <c r="H493" s="186" t="n"/>
      <c r="I493" s="410" t="n"/>
      <c r="J493" s="410" t="n"/>
      <c r="K493" s="186" t="n"/>
      <c r="L493" s="412" t="n"/>
    </row>
    <row r="494" ht="15.75" customHeight="1">
      <c r="A494" s="188" t="n">
        <v>43655</v>
      </c>
      <c r="B494" s="409" t="n">
        <v>89.459999</v>
      </c>
      <c r="C494" s="186">
        <f>B494/B495-1</f>
        <v/>
      </c>
      <c r="D494" s="410" t="n"/>
      <c r="E494" s="410" t="n"/>
      <c r="F494" s="186" t="n"/>
      <c r="G494" s="410" t="n"/>
      <c r="H494" s="186" t="n"/>
      <c r="I494" s="410" t="n"/>
      <c r="J494" s="410" t="n"/>
      <c r="K494" s="186" t="n"/>
      <c r="L494" s="412" t="n"/>
    </row>
    <row r="495" ht="15.75" customHeight="1">
      <c r="A495" s="188" t="n">
        <v>43654</v>
      </c>
      <c r="B495" s="409" t="n">
        <v>90.66999800000001</v>
      </c>
      <c r="C495" s="186">
        <f>B495/B496-1</f>
        <v/>
      </c>
      <c r="D495" s="410" t="n"/>
      <c r="E495" s="410" t="n"/>
      <c r="F495" s="186" t="n"/>
      <c r="G495" s="410" t="n"/>
      <c r="H495" s="186" t="n"/>
      <c r="I495" s="410" t="n"/>
      <c r="J495" s="410" t="n"/>
      <c r="K495" s="186" t="n"/>
      <c r="L495" s="412" t="n"/>
    </row>
    <row r="496" ht="15.75" customHeight="1">
      <c r="A496" s="188" t="n">
        <v>43651</v>
      </c>
      <c r="B496" s="409" t="n">
        <v>90.589996</v>
      </c>
      <c r="C496" s="186">
        <f>B496/B497-1</f>
        <v/>
      </c>
      <c r="D496" s="410" t="n"/>
      <c r="E496" s="410" t="n"/>
      <c r="F496" s="186" t="n"/>
      <c r="G496" s="410" t="n"/>
      <c r="H496" s="186" t="n"/>
      <c r="I496" s="410" t="n"/>
      <c r="J496" s="410" t="n"/>
      <c r="K496" s="186" t="n"/>
      <c r="L496" s="412" t="n"/>
    </row>
    <row r="497" ht="15.75" customHeight="1">
      <c r="A497" s="188" t="n">
        <v>43649</v>
      </c>
      <c r="B497" s="409" t="n">
        <v>90.66999800000001</v>
      </c>
      <c r="C497" s="186">
        <f>B497/B498-1</f>
        <v/>
      </c>
      <c r="D497" s="410" t="n"/>
      <c r="E497" s="410" t="n"/>
      <c r="F497" s="186" t="n"/>
      <c r="G497" s="410" t="n"/>
      <c r="H497" s="186" t="n"/>
      <c r="I497" s="410" t="n"/>
      <c r="J497" s="410" t="n"/>
      <c r="K497" s="186" t="n"/>
      <c r="L497" s="412" t="n"/>
    </row>
    <row r="498" ht="15.75" customHeight="1">
      <c r="A498" s="188" t="n">
        <v>43648</v>
      </c>
      <c r="B498" s="409" t="n">
        <v>88.870003</v>
      </c>
      <c r="C498" s="186">
        <f>B498/B499-1</f>
        <v/>
      </c>
      <c r="D498" s="410" t="n"/>
      <c r="E498" s="410" t="n"/>
      <c r="F498" s="186" t="n"/>
      <c r="G498" s="410" t="n"/>
      <c r="H498" s="186" t="n"/>
      <c r="I498" s="410" t="n"/>
      <c r="J498" s="410" t="n"/>
      <c r="K498" s="186" t="n"/>
      <c r="L498" s="412" t="n"/>
    </row>
    <row r="499" ht="15.75" customHeight="1">
      <c r="A499" s="188" t="n">
        <v>43647</v>
      </c>
      <c r="B499" s="409" t="n">
        <v>88.449997</v>
      </c>
      <c r="C499" s="186">
        <f>B499/B500-1</f>
        <v/>
      </c>
      <c r="D499" s="410" t="n"/>
      <c r="E499" s="410" t="n"/>
      <c r="F499" s="186" t="n"/>
      <c r="G499" s="410" t="n"/>
      <c r="H499" s="186" t="n"/>
      <c r="I499" s="410" t="n"/>
      <c r="J499" s="410" t="n"/>
      <c r="K499" s="186" t="n"/>
      <c r="L499" s="412" t="n"/>
    </row>
    <row r="500" ht="15.75" customHeight="1">
      <c r="A500" s="188" t="n">
        <v>43644</v>
      </c>
      <c r="B500" s="409" t="n">
        <v>87.550003</v>
      </c>
      <c r="C500" s="186">
        <f>B500/B501-1</f>
        <v/>
      </c>
      <c r="D500" s="410" t="n"/>
      <c r="E500" s="410" t="n"/>
      <c r="F500" s="186" t="n"/>
      <c r="G500" s="410" t="n"/>
      <c r="H500" s="186" t="n"/>
      <c r="I500" s="410" t="n"/>
      <c r="J500" s="410" t="n"/>
      <c r="K500" s="186" t="n"/>
      <c r="L500" s="412" t="n"/>
    </row>
    <row r="501" ht="15.75" customHeight="1">
      <c r="A501" s="188" t="n">
        <v>43643</v>
      </c>
      <c r="B501" s="409" t="n">
        <v>86.43000000000001</v>
      </c>
      <c r="C501" s="186">
        <f>B501/B502-1</f>
        <v/>
      </c>
      <c r="D501" s="410" t="n"/>
      <c r="E501" s="410" t="n"/>
      <c r="F501" s="186" t="n"/>
      <c r="G501" s="410" t="n"/>
      <c r="H501" s="186" t="n"/>
      <c r="I501" s="410" t="n"/>
      <c r="J501" s="410" t="n"/>
      <c r="K501" s="186" t="n"/>
      <c r="L501" s="412" t="n"/>
    </row>
    <row r="502" ht="15.75" customHeight="1">
      <c r="A502" s="188" t="n">
        <v>43642</v>
      </c>
      <c r="B502" s="409" t="n">
        <v>85.33000199999999</v>
      </c>
      <c r="C502" s="186">
        <f>B502/B503-1</f>
        <v/>
      </c>
      <c r="D502" s="410" t="n"/>
      <c r="E502" s="410" t="n"/>
      <c r="F502" s="186" t="n"/>
      <c r="G502" s="410" t="n"/>
      <c r="H502" s="186" t="n"/>
      <c r="I502" s="410" t="n"/>
      <c r="J502" s="410" t="n"/>
      <c r="K502" s="186" t="n"/>
      <c r="L502" s="412" t="n"/>
    </row>
    <row r="503" ht="15.75" customHeight="1">
      <c r="A503" s="188" t="n">
        <v>43641</v>
      </c>
      <c r="B503" s="409" t="n">
        <v>85.05999799999999</v>
      </c>
      <c r="C503" s="186">
        <f>B503/B504-1</f>
        <v/>
      </c>
      <c r="D503" s="410" t="n"/>
      <c r="E503" s="410" t="n"/>
      <c r="F503" s="186" t="n"/>
      <c r="G503" s="410" t="n"/>
      <c r="H503" s="186" t="n"/>
      <c r="I503" s="410" t="n"/>
      <c r="J503" s="410" t="n"/>
      <c r="K503" s="186" t="n"/>
      <c r="L503" s="412" t="n"/>
    </row>
    <row r="504" ht="15.75" customHeight="1">
      <c r="A504" s="188" t="n">
        <v>43640</v>
      </c>
      <c r="B504" s="409" t="n">
        <v>86.550003</v>
      </c>
      <c r="C504" s="186" t="n"/>
      <c r="D504" s="413" t="n"/>
      <c r="E504" s="410" t="n"/>
      <c r="F504" s="186" t="n"/>
      <c r="G504" s="410" t="n"/>
      <c r="H504" s="185" t="n"/>
      <c r="I504" s="410" t="n"/>
      <c r="J504" s="410" t="n"/>
      <c r="K504" s="186" t="n"/>
      <c r="L504" s="412" t="n"/>
    </row>
  </sheetData>
  <pageMargins left="0.7" right="0.7" top="0.75" bottom="0.75" header="0" footer="0"/>
  <pageSetup orientation="landscape"/>
</worksheet>
</file>

<file path=xl/worksheets/sheet20.xml><?xml version="1.0" encoding="utf-8"?>
<worksheet xmlns="http://schemas.openxmlformats.org/spreadsheetml/2006/main">
  <sheetPr>
    <tabColor rgb="00842029"/>
    <outlinePr summaryBelow="1" summaryRight="1"/>
    <pageSetUpPr/>
  </sheetPr>
  <dimension ref="A1:W504"/>
  <sheetViews>
    <sheetView workbookViewId="0">
      <pane xSplit="2" ySplit="1" topLeftCell="C2" activePane="bottomRight" state="frozen"/>
      <selection activeCell="C2" sqref="C2"/>
      <selection pane="topRight" activeCell="C2" sqref="C2"/>
      <selection pane="bottomLeft" activeCell="C2" sqref="C2"/>
      <selection pane="bottomRight" activeCell="C2" sqref="C2"/>
    </sheetView>
  </sheetViews>
  <sheetFormatPr baseColWidth="8" defaultColWidth="14.453125" defaultRowHeight="15" customHeight="1"/>
  <cols>
    <col width="6.08984375" customWidth="1" style="16" min="1" max="1"/>
    <col width="11.26953125" customWidth="1" style="16" min="2" max="2"/>
    <col width="10.08984375" customWidth="1" style="16" min="3" max="3"/>
    <col width="8" customWidth="1" style="16" min="4" max="4"/>
    <col width="7.7265625" customWidth="1" style="16" min="5" max="5"/>
    <col width="11.26953125" customWidth="1" style="16" min="6" max="6"/>
    <col width="10.08984375" customWidth="1" style="16" min="7" max="7"/>
    <col width="8" customWidth="1" style="16" min="8" max="8"/>
    <col width="7.7265625" customWidth="1" style="16" min="9" max="9"/>
    <col width="9.81640625" customWidth="1" style="16" min="10" max="10"/>
    <col width="8.7265625" customWidth="1" style="16" min="11" max="11"/>
    <col width="7.7265625" customWidth="1" style="16" min="12" max="12"/>
    <col width="9.7265625" customWidth="1" style="16" min="13" max="13"/>
    <col width="10.453125" customWidth="1" style="16" min="14" max="14"/>
    <col width="17.81640625" customWidth="1" style="16" min="15" max="15"/>
    <col width="14.08984375" customWidth="1" style="16" min="16" max="16"/>
    <col width="21.26953125" customWidth="1" style="16" min="17" max="17"/>
    <col width="26.54296875" customWidth="1" style="16" min="18" max="18"/>
    <col width="12.453125" customWidth="1" style="16" min="19" max="19"/>
    <col width="26.7265625" customWidth="1" style="16" min="20" max="20"/>
    <col width="20.08984375" customWidth="1" style="16" min="21" max="21"/>
    <col width="20.7265625" customWidth="1" style="16" min="22" max="22"/>
    <col width="15" customWidth="1" style="16" min="23" max="23"/>
    <col width="14.453125" customWidth="1" style="16" min="24" max="16384"/>
  </cols>
  <sheetData>
    <row r="1" ht="14" customHeight="1">
      <c r="A1" s="197" t="inlineStr">
        <is>
          <t>check</t>
        </is>
      </c>
      <c r="B1" s="192" t="inlineStr">
        <is>
          <t>Date</t>
        </is>
      </c>
      <c r="C1" s="408" t="inlineStr">
        <is>
          <t>Adj Close</t>
        </is>
      </c>
      <c r="D1" s="192" t="inlineStr">
        <is>
          <t>rtn ZM</t>
        </is>
      </c>
      <c r="E1" s="192" t="n"/>
      <c r="F1" s="192" t="inlineStr">
        <is>
          <t>Date</t>
        </is>
      </c>
      <c r="G1" s="408" t="inlineStr">
        <is>
          <t>Adj Close</t>
        </is>
      </c>
      <c r="H1" s="192" t="inlineStr">
        <is>
          <t>rtn UAL</t>
        </is>
      </c>
      <c r="I1" s="192" t="n"/>
      <c r="J1" s="192" t="inlineStr">
        <is>
          <t>correl 250</t>
        </is>
      </c>
      <c r="K1" s="192" t="inlineStr">
        <is>
          <t>correl 90</t>
        </is>
      </c>
      <c r="L1" s="192" t="n"/>
      <c r="M1" s="192" t="inlineStr">
        <is>
          <t>$50 in ZM</t>
        </is>
      </c>
      <c r="N1" s="192" t="inlineStr">
        <is>
          <t>$50 in UAL</t>
        </is>
      </c>
      <c r="O1" s="192" t="inlineStr">
        <is>
          <t>$100 in PORTFOLIO</t>
        </is>
      </c>
      <c r="P1" s="192" t="inlineStr">
        <is>
          <t>rtn PORTFOLIO</t>
        </is>
      </c>
      <c r="Q1" s="192" t="inlineStr">
        <is>
          <t>stDev Daily PORTFOLIO</t>
        </is>
      </c>
      <c r="R1" s="192" t="inlineStr">
        <is>
          <t>stDev Annualized PORTFOLIO</t>
        </is>
      </c>
      <c r="S1" s="192" t="inlineStr">
        <is>
          <t>riskFree Rate</t>
        </is>
      </c>
      <c r="T1" s="192" t="inlineStr">
        <is>
          <t>rtn Annual rolling</t>
        </is>
      </c>
      <c r="U1" s="192" t="inlineStr">
        <is>
          <t>excessRtn PORTFOLIO</t>
        </is>
      </c>
      <c r="V1" s="192" t="inlineStr">
        <is>
          <t>excessRtn SMA90 ZM</t>
        </is>
      </c>
      <c r="W1" s="192" t="inlineStr">
        <is>
          <t>sharpe Portfolio</t>
        </is>
      </c>
    </row>
    <row r="2" ht="16.5" customHeight="1">
      <c r="A2" s="196">
        <f>B2=F2</f>
        <v/>
      </c>
      <c r="B2" s="188" t="n">
        <v>44368</v>
      </c>
      <c r="C2" s="409" t="n">
        <v>369.25</v>
      </c>
      <c r="D2" s="186">
        <f>C2/C3-1</f>
        <v/>
      </c>
      <c r="E2" s="183" t="n"/>
      <c r="F2" s="188" t="n">
        <v>44368</v>
      </c>
      <c r="G2" s="409" t="n">
        <v>55.689999</v>
      </c>
      <c r="H2" s="186">
        <f>G2/G3-1</f>
        <v/>
      </c>
      <c r="I2" s="183" t="n"/>
      <c r="J2" s="195">
        <f>CORREL($D2:$D251,$H2:$H251)</f>
        <v/>
      </c>
      <c r="K2" s="195">
        <f>CORREL(D2:D91,H2:H91)</f>
        <v/>
      </c>
      <c r="L2" s="195" t="n"/>
      <c r="M2" s="412">
        <f>M3*(1+D2)</f>
        <v/>
      </c>
      <c r="N2" s="412">
        <f>N3*(1+H2)</f>
        <v/>
      </c>
      <c r="O2" s="412">
        <f>M2+N2</f>
        <v/>
      </c>
      <c r="P2" s="186">
        <f>O2/O3-1</f>
        <v/>
      </c>
      <c r="Q2" s="414">
        <f>_xlfn.STDEV.P(P2:P252)</f>
        <v/>
      </c>
      <c r="R2" s="410">
        <f>Q2*SQRT(250)</f>
        <v/>
      </c>
      <c r="S2" s="411">
        <f>0.09%</f>
        <v/>
      </c>
      <c r="T2" s="186">
        <f>O2/O253-1</f>
        <v/>
      </c>
      <c r="U2" s="186">
        <f>T2-S2</f>
        <v/>
      </c>
      <c r="V2" s="186">
        <f>AVERAGE(U2:U504)</f>
        <v/>
      </c>
      <c r="W2" s="191">
        <f>U2/R2</f>
        <v/>
      </c>
    </row>
    <row r="3" ht="16.5" customHeight="1">
      <c r="A3" s="196">
        <f>B3=F3</f>
        <v/>
      </c>
      <c r="B3" s="188" t="n">
        <v>44365</v>
      </c>
      <c r="C3" s="409" t="n">
        <v>374.23999</v>
      </c>
      <c r="D3" s="186">
        <f>C3/C4-1</f>
        <v/>
      </c>
      <c r="E3" s="183" t="n"/>
      <c r="F3" s="188" t="n">
        <v>44365</v>
      </c>
      <c r="G3" s="409" t="n">
        <v>54.919998</v>
      </c>
      <c r="H3" s="186">
        <f>G3/G4-1</f>
        <v/>
      </c>
      <c r="I3" s="183" t="n"/>
      <c r="J3" s="195">
        <f>CORREL($D3:$D252,$H3:$H252)</f>
        <v/>
      </c>
      <c r="K3" s="195">
        <f>CORREL(D3:D92,H3:H92)</f>
        <v/>
      </c>
      <c r="L3" s="195" t="n"/>
      <c r="M3" s="412">
        <f>M4*(1+D3)</f>
        <v/>
      </c>
      <c r="N3" s="412">
        <f>N4*(1+H3)</f>
        <v/>
      </c>
      <c r="O3" s="412">
        <f>M3+N3</f>
        <v/>
      </c>
      <c r="P3" s="186">
        <f>O3/O4-1</f>
        <v/>
      </c>
      <c r="Q3" s="414">
        <f>_xlfn.STDEV.P(P3:P253)</f>
        <v/>
      </c>
      <c r="R3" s="410">
        <f>Q3*SQRT(250)</f>
        <v/>
      </c>
      <c r="S3" s="411">
        <f>0.09%</f>
        <v/>
      </c>
      <c r="T3" s="186">
        <f>O3/O254-1</f>
        <v/>
      </c>
      <c r="U3" s="186">
        <f>T3-S3</f>
        <v/>
      </c>
      <c r="V3" s="186">
        <f>AVERAGE(U3:U505)</f>
        <v/>
      </c>
      <c r="W3" s="191">
        <f>U3/R3</f>
        <v/>
      </c>
    </row>
    <row r="4" ht="16.5" customHeight="1">
      <c r="A4" s="196">
        <f>B4=F4</f>
        <v/>
      </c>
      <c r="B4" s="188" t="n">
        <v>44364</v>
      </c>
      <c r="C4" s="409" t="n">
        <v>372.950012</v>
      </c>
      <c r="D4" s="186">
        <f>C4/C5-1</f>
        <v/>
      </c>
      <c r="E4" s="183" t="n"/>
      <c r="F4" s="188" t="n">
        <v>44364</v>
      </c>
      <c r="G4" s="409" t="n">
        <v>54.240002</v>
      </c>
      <c r="H4" s="186">
        <f>G4/G5-1</f>
        <v/>
      </c>
      <c r="I4" s="183" t="n"/>
      <c r="J4" s="195">
        <f>CORREL($D4:$D253,$H4:$H253)</f>
        <v/>
      </c>
      <c r="K4" s="195">
        <f>CORREL(D4:D93,H4:H93)</f>
        <v/>
      </c>
      <c r="L4" s="195" t="n"/>
      <c r="M4" s="412">
        <f>M5*(1+D4)</f>
        <v/>
      </c>
      <c r="N4" s="412">
        <f>N5*(1+H4)</f>
        <v/>
      </c>
      <c r="O4" s="412">
        <f>M4+N4</f>
        <v/>
      </c>
      <c r="P4" s="186">
        <f>O4/O5-1</f>
        <v/>
      </c>
      <c r="Q4" s="414">
        <f>_xlfn.STDEV.P(P4:P254)</f>
        <v/>
      </c>
      <c r="R4" s="410">
        <f>Q4*SQRT(250)</f>
        <v/>
      </c>
      <c r="S4" s="411">
        <f>0.09%</f>
        <v/>
      </c>
      <c r="T4" s="186">
        <f>O4/O255-1</f>
        <v/>
      </c>
      <c r="U4" s="186">
        <f>T4-S4</f>
        <v/>
      </c>
      <c r="V4" s="186">
        <f>AVERAGE(U4:U506)</f>
        <v/>
      </c>
      <c r="W4" s="191">
        <f>U4/R4</f>
        <v/>
      </c>
    </row>
    <row r="5" ht="16.5" customHeight="1">
      <c r="A5" s="196">
        <f>B5=F5</f>
        <v/>
      </c>
      <c r="B5" s="188" t="n">
        <v>44363</v>
      </c>
      <c r="C5" s="409" t="n">
        <v>361.829987</v>
      </c>
      <c r="D5" s="186">
        <f>C5/C6-1</f>
        <v/>
      </c>
      <c r="E5" s="183" t="n"/>
      <c r="F5" s="188" t="n">
        <v>44363</v>
      </c>
      <c r="G5" s="409" t="n">
        <v>55.599998</v>
      </c>
      <c r="H5" s="186">
        <f>G5/G6-1</f>
        <v/>
      </c>
      <c r="I5" s="183" t="n"/>
      <c r="J5" s="195">
        <f>CORREL($D5:$D254,$H5:$H254)</f>
        <v/>
      </c>
      <c r="K5" s="195">
        <f>CORREL(D5:D94,H5:H94)</f>
        <v/>
      </c>
      <c r="L5" s="195" t="n"/>
      <c r="M5" s="412">
        <f>M6*(1+D5)</f>
        <v/>
      </c>
      <c r="N5" s="412">
        <f>N6*(1+H5)</f>
        <v/>
      </c>
      <c r="O5" s="412">
        <f>M5+N5</f>
        <v/>
      </c>
      <c r="P5" s="186">
        <f>O5/O6-1</f>
        <v/>
      </c>
      <c r="Q5" s="414">
        <f>_xlfn.STDEV.P(P5:P255)</f>
        <v/>
      </c>
      <c r="R5" s="410">
        <f>Q5*SQRT(250)</f>
        <v/>
      </c>
      <c r="S5" s="411">
        <f>0.09%</f>
        <v/>
      </c>
      <c r="T5" s="186">
        <f>O5/O256-1</f>
        <v/>
      </c>
      <c r="U5" s="186">
        <f>T5-S5</f>
        <v/>
      </c>
      <c r="V5" s="186">
        <f>AVERAGE(U5:U507)</f>
        <v/>
      </c>
      <c r="W5" s="191">
        <f>U5/R5</f>
        <v/>
      </c>
    </row>
    <row r="6" ht="16.5" customHeight="1">
      <c r="A6" s="196">
        <f>B6=F6</f>
        <v/>
      </c>
      <c r="B6" s="188" t="n">
        <v>44362</v>
      </c>
      <c r="C6" s="409" t="n">
        <v>359</v>
      </c>
      <c r="D6" s="186">
        <f>C6/C7-1</f>
        <v/>
      </c>
      <c r="E6" s="183" t="n"/>
      <c r="F6" s="188" t="n">
        <v>44362</v>
      </c>
      <c r="G6" s="409" t="n">
        <v>55.290001</v>
      </c>
      <c r="H6" s="186">
        <f>G6/G7-1</f>
        <v/>
      </c>
      <c r="I6" s="183" t="n"/>
      <c r="J6" s="195">
        <f>CORREL($D6:$D255,$H6:$H255)</f>
        <v/>
      </c>
      <c r="K6" s="195">
        <f>CORREL(D6:D95,H6:H95)</f>
        <v/>
      </c>
      <c r="L6" s="195" t="n"/>
      <c r="M6" s="412">
        <f>M7*(1+D6)</f>
        <v/>
      </c>
      <c r="N6" s="412">
        <f>N7*(1+H6)</f>
        <v/>
      </c>
      <c r="O6" s="412">
        <f>M6+N6</f>
        <v/>
      </c>
      <c r="P6" s="186">
        <f>O6/O7-1</f>
        <v/>
      </c>
      <c r="Q6" s="414">
        <f>_xlfn.STDEV.P(P6:P256)</f>
        <v/>
      </c>
      <c r="R6" s="410">
        <f>Q6*SQRT(250)</f>
        <v/>
      </c>
      <c r="S6" s="411">
        <f>0.09%</f>
        <v/>
      </c>
      <c r="T6" s="186">
        <f>O6/O257-1</f>
        <v/>
      </c>
      <c r="U6" s="186">
        <f>T6-S6</f>
        <v/>
      </c>
      <c r="V6" s="186">
        <f>AVERAGE(U6:U508)</f>
        <v/>
      </c>
      <c r="W6" s="191">
        <f>U6/R6</f>
        <v/>
      </c>
    </row>
    <row r="7" ht="16.5" customHeight="1">
      <c r="A7" s="196">
        <f>B7=F7</f>
        <v/>
      </c>
      <c r="B7" s="188" t="n">
        <v>44361</v>
      </c>
      <c r="C7" s="409" t="n">
        <v>365.910004</v>
      </c>
      <c r="D7" s="186">
        <f>C7/C8-1</f>
        <v/>
      </c>
      <c r="E7" s="183" t="n"/>
      <c r="F7" s="188" t="n">
        <v>44361</v>
      </c>
      <c r="G7" s="409" t="n">
        <v>55.740002</v>
      </c>
      <c r="H7" s="186">
        <f>G7/G8-1</f>
        <v/>
      </c>
      <c r="I7" s="183" t="n"/>
      <c r="J7" s="195">
        <f>CORREL($D7:$D256,$H7:$H256)</f>
        <v/>
      </c>
      <c r="K7" s="195">
        <f>CORREL(D7:D96,H7:H96)</f>
        <v/>
      </c>
      <c r="L7" s="195" t="n"/>
      <c r="M7" s="412">
        <f>M8*(1+D7)</f>
        <v/>
      </c>
      <c r="N7" s="412">
        <f>N8*(1+H7)</f>
        <v/>
      </c>
      <c r="O7" s="412">
        <f>M7+N7</f>
        <v/>
      </c>
      <c r="P7" s="186">
        <f>O7/O8-1</f>
        <v/>
      </c>
      <c r="Q7" s="414">
        <f>_xlfn.STDEV.P(P7:P257)</f>
        <v/>
      </c>
      <c r="R7" s="410">
        <f>Q7*SQRT(250)</f>
        <v/>
      </c>
      <c r="S7" s="411">
        <f>0.09%</f>
        <v/>
      </c>
      <c r="T7" s="186">
        <f>O7/O258-1</f>
        <v/>
      </c>
      <c r="U7" s="186">
        <f>T7-S7</f>
        <v/>
      </c>
      <c r="V7" s="186">
        <f>AVERAGE(U7:U509)</f>
        <v/>
      </c>
      <c r="W7" s="191">
        <f>U7/R7</f>
        <v/>
      </c>
    </row>
    <row r="8" ht="16.5" customHeight="1">
      <c r="A8" s="196">
        <f>B8=F8</f>
        <v/>
      </c>
      <c r="B8" s="188" t="n">
        <v>44358</v>
      </c>
      <c r="C8" s="409" t="n">
        <v>366.399994</v>
      </c>
      <c r="D8" s="186">
        <f>C8/C9-1</f>
        <v/>
      </c>
      <c r="E8" s="183" t="n"/>
      <c r="F8" s="188" t="n">
        <v>44358</v>
      </c>
      <c r="G8" s="409" t="n">
        <v>56.52</v>
      </c>
      <c r="H8" s="186">
        <f>G8/G9-1</f>
        <v/>
      </c>
      <c r="I8" s="183" t="n"/>
      <c r="J8" s="195">
        <f>CORREL($D8:$D257,$H8:$H257)</f>
        <v/>
      </c>
      <c r="K8" s="195">
        <f>CORREL(D8:D97,H8:H97)</f>
        <v/>
      </c>
      <c r="L8" s="195" t="n"/>
      <c r="M8" s="412">
        <f>M9*(1+D8)</f>
        <v/>
      </c>
      <c r="N8" s="412">
        <f>N9*(1+H8)</f>
        <v/>
      </c>
      <c r="O8" s="412">
        <f>M8+N8</f>
        <v/>
      </c>
      <c r="P8" s="186">
        <f>O8/O9-1</f>
        <v/>
      </c>
      <c r="Q8" s="414">
        <f>_xlfn.STDEV.P(P8:P258)</f>
        <v/>
      </c>
      <c r="R8" s="410">
        <f>Q8*SQRT(250)</f>
        <v/>
      </c>
      <c r="S8" s="411">
        <f>0.09%</f>
        <v/>
      </c>
      <c r="T8" s="186">
        <f>O8/O259-1</f>
        <v/>
      </c>
      <c r="U8" s="186">
        <f>T8-S8</f>
        <v/>
      </c>
      <c r="V8" s="186">
        <f>AVERAGE(U8:U510)</f>
        <v/>
      </c>
      <c r="W8" s="191">
        <f>U8/R8</f>
        <v/>
      </c>
    </row>
    <row r="9" ht="16.5" customHeight="1">
      <c r="A9" s="196">
        <f>B9=F9</f>
        <v/>
      </c>
      <c r="B9" s="188" t="n">
        <v>44357</v>
      </c>
      <c r="C9" s="409" t="n">
        <v>346.5</v>
      </c>
      <c r="D9" s="186">
        <f>C9/C10-1</f>
        <v/>
      </c>
      <c r="E9" s="183" t="n"/>
      <c r="F9" s="188" t="n">
        <v>44357</v>
      </c>
      <c r="G9" s="409" t="n">
        <v>56.259998</v>
      </c>
      <c r="H9" s="186">
        <f>G9/G10-1</f>
        <v/>
      </c>
      <c r="I9" s="183" t="n"/>
      <c r="J9" s="195">
        <f>CORREL($D9:$D258,$H9:$H258)</f>
        <v/>
      </c>
      <c r="K9" s="195">
        <f>CORREL(D9:D98,H9:H98)</f>
        <v/>
      </c>
      <c r="L9" s="195" t="n"/>
      <c r="M9" s="412">
        <f>M10*(1+D9)</f>
        <v/>
      </c>
      <c r="N9" s="412">
        <f>N10*(1+H9)</f>
        <v/>
      </c>
      <c r="O9" s="412">
        <f>M9+N9</f>
        <v/>
      </c>
      <c r="P9" s="186">
        <f>O9/O10-1</f>
        <v/>
      </c>
      <c r="Q9" s="414">
        <f>_xlfn.STDEV.P(P9:P259)</f>
        <v/>
      </c>
      <c r="R9" s="410">
        <f>Q9*SQRT(250)</f>
        <v/>
      </c>
      <c r="S9" s="411">
        <f>0.09%</f>
        <v/>
      </c>
      <c r="T9" s="186">
        <f>O9/O260-1</f>
        <v/>
      </c>
      <c r="U9" s="186">
        <f>T9-S9</f>
        <v/>
      </c>
      <c r="V9" s="186">
        <f>AVERAGE(U9:U511)</f>
        <v/>
      </c>
      <c r="W9" s="191">
        <f>U9/R9</f>
        <v/>
      </c>
    </row>
    <row r="10" ht="16.5" customHeight="1">
      <c r="A10" s="196">
        <f>B10=F10</f>
        <v/>
      </c>
      <c r="B10" s="188" t="n">
        <v>44356</v>
      </c>
      <c r="C10" s="409" t="n">
        <v>333.630005</v>
      </c>
      <c r="D10" s="186">
        <f>C10/C11-1</f>
        <v/>
      </c>
      <c r="E10" s="183" t="n"/>
      <c r="F10" s="188" t="n">
        <v>44356</v>
      </c>
      <c r="G10" s="409" t="n">
        <v>57.23</v>
      </c>
      <c r="H10" s="186">
        <f>G10/G11-1</f>
        <v/>
      </c>
      <c r="I10" s="183" t="n"/>
      <c r="J10" s="195">
        <f>CORREL($D10:$D259,$H10:$H259)</f>
        <v/>
      </c>
      <c r="K10" s="195">
        <f>CORREL(D10:D99,H10:H99)</f>
        <v/>
      </c>
      <c r="L10" s="195" t="n"/>
      <c r="M10" s="412">
        <f>M11*(1+D10)</f>
        <v/>
      </c>
      <c r="N10" s="412">
        <f>N11*(1+H10)</f>
        <v/>
      </c>
      <c r="O10" s="412">
        <f>M10+N10</f>
        <v/>
      </c>
      <c r="P10" s="186">
        <f>O10/O11-1</f>
        <v/>
      </c>
      <c r="Q10" s="414">
        <f>_xlfn.STDEV.P(P10:P260)</f>
        <v/>
      </c>
      <c r="R10" s="410">
        <f>Q10*SQRT(250)</f>
        <v/>
      </c>
      <c r="S10" s="411">
        <f>0.09%</f>
        <v/>
      </c>
      <c r="T10" s="186">
        <f>O10/O261-1</f>
        <v/>
      </c>
      <c r="U10" s="186">
        <f>T10-S10</f>
        <v/>
      </c>
      <c r="V10" s="186">
        <f>AVERAGE(U10:U512)</f>
        <v/>
      </c>
      <c r="W10" s="191">
        <f>U10/R10</f>
        <v/>
      </c>
    </row>
    <row r="11" ht="16.5" customHeight="1">
      <c r="A11" s="196">
        <f>B11=F11</f>
        <v/>
      </c>
      <c r="B11" s="188" t="n">
        <v>44355</v>
      </c>
      <c r="C11" s="409" t="n">
        <v>341.26001</v>
      </c>
      <c r="D11" s="186">
        <f>C11/C12-1</f>
        <v/>
      </c>
      <c r="E11" s="183" t="n"/>
      <c r="F11" s="188" t="n">
        <v>44355</v>
      </c>
      <c r="G11" s="409" t="n">
        <v>57.73</v>
      </c>
      <c r="H11" s="186">
        <f>G11/G12-1</f>
        <v/>
      </c>
      <c r="I11" s="183" t="n"/>
      <c r="J11" s="195">
        <f>CORREL($D11:$D260,$H11:$H260)</f>
        <v/>
      </c>
      <c r="K11" s="195">
        <f>CORREL(D11:D100,H11:H100)</f>
        <v/>
      </c>
      <c r="L11" s="195" t="n"/>
      <c r="M11" s="412">
        <f>M12*(1+D11)</f>
        <v/>
      </c>
      <c r="N11" s="412">
        <f>N12*(1+H11)</f>
        <v/>
      </c>
      <c r="O11" s="412">
        <f>M11+N11</f>
        <v/>
      </c>
      <c r="P11" s="186">
        <f>O11/O12-1</f>
        <v/>
      </c>
      <c r="Q11" s="414">
        <f>_xlfn.STDEV.P(P11:P261)</f>
        <v/>
      </c>
      <c r="R11" s="410">
        <f>Q11*SQRT(250)</f>
        <v/>
      </c>
      <c r="S11" s="411">
        <f>0.09%</f>
        <v/>
      </c>
      <c r="T11" s="186">
        <f>O11/O262-1</f>
        <v/>
      </c>
      <c r="U11" s="186">
        <f>T11-S11</f>
        <v/>
      </c>
      <c r="V11" s="186">
        <f>AVERAGE(U11:U513)</f>
        <v/>
      </c>
      <c r="W11" s="191">
        <f>U11/R11</f>
        <v/>
      </c>
    </row>
    <row r="12" ht="16.5" customHeight="1">
      <c r="A12" s="196">
        <f>B12=F12</f>
        <v/>
      </c>
      <c r="B12" s="188" t="n">
        <v>44354</v>
      </c>
      <c r="C12" s="409" t="n">
        <v>342.660004</v>
      </c>
      <c r="D12" s="186">
        <f>C12/C13-1</f>
        <v/>
      </c>
      <c r="E12" s="183" t="n"/>
      <c r="F12" s="188" t="n">
        <v>44354</v>
      </c>
      <c r="G12" s="409" t="n">
        <v>57.299999</v>
      </c>
      <c r="H12" s="186">
        <f>G12/G13-1</f>
        <v/>
      </c>
      <c r="I12" s="183" t="n"/>
      <c r="J12" s="195">
        <f>CORREL($D12:$D261,$H12:$H261)</f>
        <v/>
      </c>
      <c r="K12" s="195">
        <f>CORREL(D12:D101,H12:H101)</f>
        <v/>
      </c>
      <c r="L12" s="195" t="n"/>
      <c r="M12" s="412">
        <f>M13*(1+D12)</f>
        <v/>
      </c>
      <c r="N12" s="412">
        <f>N13*(1+H12)</f>
        <v/>
      </c>
      <c r="O12" s="412">
        <f>M12+N12</f>
        <v/>
      </c>
      <c r="P12" s="186">
        <f>O12/O13-1</f>
        <v/>
      </c>
      <c r="Q12" s="414">
        <f>_xlfn.STDEV.P(P12:P262)</f>
        <v/>
      </c>
      <c r="R12" s="410">
        <f>Q12*SQRT(250)</f>
        <v/>
      </c>
      <c r="S12" s="411">
        <f>0.09%</f>
        <v/>
      </c>
      <c r="T12" s="186">
        <f>O12/O263-1</f>
        <v/>
      </c>
      <c r="U12" s="186">
        <f>T12-S12</f>
        <v/>
      </c>
      <c r="V12" s="186">
        <f>AVERAGE(U12:U514)</f>
        <v/>
      </c>
      <c r="W12" s="191">
        <f>U12/R12</f>
        <v/>
      </c>
    </row>
    <row r="13" ht="16.5" customHeight="1">
      <c r="A13" s="196">
        <f>B13=F13</f>
        <v/>
      </c>
      <c r="B13" s="188" t="n">
        <v>44351</v>
      </c>
      <c r="C13" s="409" t="n">
        <v>336</v>
      </c>
      <c r="D13" s="186">
        <f>C13/C14-1</f>
        <v/>
      </c>
      <c r="E13" s="183" t="n"/>
      <c r="F13" s="188" t="n">
        <v>44351</v>
      </c>
      <c r="G13" s="409" t="n">
        <v>56.93</v>
      </c>
      <c r="H13" s="186">
        <f>G13/G14-1</f>
        <v/>
      </c>
      <c r="I13" s="183" t="n"/>
      <c r="J13" s="195">
        <f>CORREL($D13:$D262,$H13:$H262)</f>
        <v/>
      </c>
      <c r="K13" s="195">
        <f>CORREL(D13:D102,H13:H102)</f>
        <v/>
      </c>
      <c r="L13" s="195" t="n"/>
      <c r="M13" s="412">
        <f>M14*(1+D13)</f>
        <v/>
      </c>
      <c r="N13" s="412">
        <f>N14*(1+H13)</f>
        <v/>
      </c>
      <c r="O13" s="412">
        <f>M13+N13</f>
        <v/>
      </c>
      <c r="P13" s="186">
        <f>O13/O14-1</f>
        <v/>
      </c>
      <c r="Q13" s="414">
        <f>_xlfn.STDEV.P(P13:P263)</f>
        <v/>
      </c>
      <c r="R13" s="410">
        <f>Q13*SQRT(250)</f>
        <v/>
      </c>
      <c r="S13" s="411">
        <f>0.09%</f>
        <v/>
      </c>
      <c r="T13" s="186">
        <f>O13/O264-1</f>
        <v/>
      </c>
      <c r="U13" s="186">
        <f>T13-S13</f>
        <v/>
      </c>
      <c r="V13" s="186">
        <f>AVERAGE(U13:U515)</f>
        <v/>
      </c>
      <c r="W13" s="191">
        <f>U13/R13</f>
        <v/>
      </c>
    </row>
    <row r="14" ht="16.5" customHeight="1">
      <c r="A14" s="196">
        <f>B14=F14</f>
        <v/>
      </c>
      <c r="B14" s="188" t="n">
        <v>44350</v>
      </c>
      <c r="C14" s="409" t="n">
        <v>319.01001</v>
      </c>
      <c r="D14" s="186">
        <f>C14/C15-1</f>
        <v/>
      </c>
      <c r="E14" s="183" t="n"/>
      <c r="F14" s="188" t="n">
        <v>44350</v>
      </c>
      <c r="G14" s="409" t="n">
        <v>57.73</v>
      </c>
      <c r="H14" s="186">
        <f>G14/G15-1</f>
        <v/>
      </c>
      <c r="I14" s="183" t="n"/>
      <c r="J14" s="195">
        <f>CORREL($D14:$D263,$H14:$H263)</f>
        <v/>
      </c>
      <c r="K14" s="195">
        <f>CORREL(D14:D103,H14:H103)</f>
        <v/>
      </c>
      <c r="L14" s="195" t="n"/>
      <c r="M14" s="412">
        <f>M15*(1+D14)</f>
        <v/>
      </c>
      <c r="N14" s="412">
        <f>N15*(1+H14)</f>
        <v/>
      </c>
      <c r="O14" s="412">
        <f>M14+N14</f>
        <v/>
      </c>
      <c r="P14" s="186">
        <f>O14/O15-1</f>
        <v/>
      </c>
      <c r="Q14" s="414">
        <f>_xlfn.STDEV.P(P14:P264)</f>
        <v/>
      </c>
      <c r="R14" s="410">
        <f>Q14*SQRT(250)</f>
        <v/>
      </c>
      <c r="S14" s="411">
        <f>0.09%</f>
        <v/>
      </c>
      <c r="T14" s="186">
        <f>O14/O265-1</f>
        <v/>
      </c>
      <c r="U14" s="186">
        <f>T14-S14</f>
        <v/>
      </c>
      <c r="V14" s="186">
        <f>AVERAGE(U14:U516)</f>
        <v/>
      </c>
      <c r="W14" s="191">
        <f>U14/R14</f>
        <v/>
      </c>
    </row>
    <row r="15" ht="16.5" customHeight="1">
      <c r="A15" s="196">
        <f>B15=F15</f>
        <v/>
      </c>
      <c r="B15" s="188" t="n">
        <v>44349</v>
      </c>
      <c r="C15" s="409" t="n">
        <v>327.109985</v>
      </c>
      <c r="D15" s="186">
        <f>C15/C16-1</f>
        <v/>
      </c>
      <c r="E15" s="183" t="n"/>
      <c r="F15" s="188" t="n">
        <v>44349</v>
      </c>
      <c r="G15" s="409" t="n">
        <v>60.290001</v>
      </c>
      <c r="H15" s="186">
        <f>G15/G16-1</f>
        <v/>
      </c>
      <c r="I15" s="183" t="n"/>
      <c r="J15" s="195">
        <f>CORREL($D15:$D264,$H15:$H264)</f>
        <v/>
      </c>
      <c r="K15" s="195">
        <f>CORREL(D15:D104,H15:H104)</f>
        <v/>
      </c>
      <c r="L15" s="195" t="n"/>
      <c r="M15" s="412">
        <f>M16*(1+D15)</f>
        <v/>
      </c>
      <c r="N15" s="412">
        <f>N16*(1+H15)</f>
        <v/>
      </c>
      <c r="O15" s="412">
        <f>M15+N15</f>
        <v/>
      </c>
      <c r="P15" s="186">
        <f>O15/O16-1</f>
        <v/>
      </c>
      <c r="Q15" s="414">
        <f>_xlfn.STDEV.P(P15:P265)</f>
        <v/>
      </c>
      <c r="R15" s="410">
        <f>Q15*SQRT(250)</f>
        <v/>
      </c>
      <c r="S15" s="411">
        <f>0.09%</f>
        <v/>
      </c>
      <c r="T15" s="186">
        <f>O15/O266-1</f>
        <v/>
      </c>
      <c r="U15" s="186">
        <f>T15-S15</f>
        <v/>
      </c>
      <c r="V15" s="186">
        <f>AVERAGE(U15:U517)</f>
        <v/>
      </c>
      <c r="W15" s="191">
        <f>U15/R15</f>
        <v/>
      </c>
    </row>
    <row r="16" ht="16.5" customHeight="1">
      <c r="A16" s="196">
        <f>B16=F16</f>
        <v/>
      </c>
      <c r="B16" s="188" t="n">
        <v>44348</v>
      </c>
      <c r="C16" s="409" t="n">
        <v>327.720001</v>
      </c>
      <c r="D16" s="186">
        <f>C16/C17-1</f>
        <v/>
      </c>
      <c r="E16" s="183" t="n"/>
      <c r="F16" s="188" t="n">
        <v>44348</v>
      </c>
      <c r="G16" s="409" t="n">
        <v>59.669998</v>
      </c>
      <c r="H16" s="186">
        <f>G16/G17-1</f>
        <v/>
      </c>
      <c r="I16" s="183" t="n"/>
      <c r="J16" s="195">
        <f>CORREL($D16:$D265,$H16:$H265)</f>
        <v/>
      </c>
      <c r="K16" s="195">
        <f>CORREL(D16:D105,H16:H105)</f>
        <v/>
      </c>
      <c r="L16" s="195" t="n"/>
      <c r="M16" s="412">
        <f>M17*(1+D16)</f>
        <v/>
      </c>
      <c r="N16" s="412">
        <f>N17*(1+H16)</f>
        <v/>
      </c>
      <c r="O16" s="412">
        <f>M16+N16</f>
        <v/>
      </c>
      <c r="P16" s="186">
        <f>O16/O17-1</f>
        <v/>
      </c>
      <c r="Q16" s="414">
        <f>_xlfn.STDEV.P(P16:P266)</f>
        <v/>
      </c>
      <c r="R16" s="410">
        <f>Q16*SQRT(250)</f>
        <v/>
      </c>
      <c r="S16" s="411">
        <f>0.09%</f>
        <v/>
      </c>
      <c r="T16" s="186">
        <f>O16/O267-1</f>
        <v/>
      </c>
      <c r="U16" s="186">
        <f>T16-S16</f>
        <v/>
      </c>
      <c r="V16" s="186">
        <f>AVERAGE(U16:U518)</f>
        <v/>
      </c>
      <c r="W16" s="191">
        <f>U16/R16</f>
        <v/>
      </c>
    </row>
    <row r="17" ht="16.5" customHeight="1">
      <c r="A17" s="196">
        <f>B17=F17</f>
        <v/>
      </c>
      <c r="B17" s="188" t="n">
        <v>44344</v>
      </c>
      <c r="C17" s="409" t="n">
        <v>331.529999</v>
      </c>
      <c r="D17" s="186">
        <f>C17/C18-1</f>
        <v/>
      </c>
      <c r="E17" s="183" t="n"/>
      <c r="F17" s="188" t="n">
        <v>44344</v>
      </c>
      <c r="G17" s="409" t="n">
        <v>58.349998</v>
      </c>
      <c r="H17" s="186">
        <f>G17/G18-1</f>
        <v/>
      </c>
      <c r="I17" s="183" t="n"/>
      <c r="J17" s="195">
        <f>CORREL($D17:$D266,$H17:$H266)</f>
        <v/>
      </c>
      <c r="K17" s="195">
        <f>CORREL(D17:D106,H17:H106)</f>
        <v/>
      </c>
      <c r="L17" s="195" t="n"/>
      <c r="M17" s="412">
        <f>M18*(1+D17)</f>
        <v/>
      </c>
      <c r="N17" s="412">
        <f>N18*(1+H17)</f>
        <v/>
      </c>
      <c r="O17" s="412">
        <f>M17+N17</f>
        <v/>
      </c>
      <c r="P17" s="186">
        <f>O17/O18-1</f>
        <v/>
      </c>
      <c r="Q17" s="414">
        <f>_xlfn.STDEV.P(P17:P267)</f>
        <v/>
      </c>
      <c r="R17" s="410">
        <f>Q17*SQRT(250)</f>
        <v/>
      </c>
      <c r="S17" s="411">
        <f>0.09%</f>
        <v/>
      </c>
      <c r="T17" s="186">
        <f>O17/O268-1</f>
        <v/>
      </c>
      <c r="U17" s="186">
        <f>T17-S17</f>
        <v/>
      </c>
      <c r="V17" s="186">
        <f>AVERAGE(U17:U519)</f>
        <v/>
      </c>
      <c r="W17" s="191">
        <f>U17/R17</f>
        <v/>
      </c>
    </row>
    <row r="18" ht="16.5" customHeight="1">
      <c r="A18" s="196">
        <f>B18=F18</f>
        <v/>
      </c>
      <c r="B18" s="188" t="n">
        <v>44343</v>
      </c>
      <c r="C18" s="409" t="n">
        <v>326.429993</v>
      </c>
      <c r="D18" s="186">
        <f>C18/C19-1</f>
        <v/>
      </c>
      <c r="E18" s="183" t="n"/>
      <c r="F18" s="188" t="n">
        <v>44343</v>
      </c>
      <c r="G18" s="409" t="n">
        <v>59.130001</v>
      </c>
      <c r="H18" s="186">
        <f>G18/G19-1</f>
        <v/>
      </c>
      <c r="I18" s="183" t="n"/>
      <c r="J18" s="195">
        <f>CORREL($D18:$D267,$H18:$H267)</f>
        <v/>
      </c>
      <c r="K18" s="195">
        <f>CORREL(D18:D107,H18:H107)</f>
        <v/>
      </c>
      <c r="L18" s="195" t="n"/>
      <c r="M18" s="412">
        <f>M19*(1+D18)</f>
        <v/>
      </c>
      <c r="N18" s="412">
        <f>N19*(1+H18)</f>
        <v/>
      </c>
      <c r="O18" s="412">
        <f>M18+N18</f>
        <v/>
      </c>
      <c r="P18" s="186">
        <f>O18/O19-1</f>
        <v/>
      </c>
      <c r="Q18" s="414">
        <f>_xlfn.STDEV.P(P18:P268)</f>
        <v/>
      </c>
      <c r="R18" s="410">
        <f>Q18*SQRT(250)</f>
        <v/>
      </c>
      <c r="S18" s="411">
        <f>0.09%</f>
        <v/>
      </c>
      <c r="T18" s="186">
        <f>O18/O269-1</f>
        <v/>
      </c>
      <c r="U18" s="186">
        <f>T18-S18</f>
        <v/>
      </c>
      <c r="V18" s="186">
        <f>AVERAGE(U18:U520)</f>
        <v/>
      </c>
      <c r="W18" s="191">
        <f>U18/R18</f>
        <v/>
      </c>
    </row>
    <row r="19" ht="16.5" customHeight="1">
      <c r="A19" s="196">
        <f>B19=F19</f>
        <v/>
      </c>
      <c r="B19" s="188" t="n">
        <v>44342</v>
      </c>
      <c r="C19" s="409" t="n">
        <v>326.049988</v>
      </c>
      <c r="D19" s="186">
        <f>C19/C20-1</f>
        <v/>
      </c>
      <c r="E19" s="183" t="n"/>
      <c r="F19" s="188" t="n">
        <v>44342</v>
      </c>
      <c r="G19" s="409" t="n">
        <v>58.009998</v>
      </c>
      <c r="H19" s="186">
        <f>G19/G20-1</f>
        <v/>
      </c>
      <c r="I19" s="183" t="n"/>
      <c r="J19" s="195">
        <f>CORREL($D19:$D268,$H19:$H268)</f>
        <v/>
      </c>
      <c r="K19" s="195">
        <f>CORREL(D19:D108,H19:H108)</f>
        <v/>
      </c>
      <c r="L19" s="195" t="n"/>
      <c r="M19" s="412">
        <f>M20*(1+D19)</f>
        <v/>
      </c>
      <c r="N19" s="412">
        <f>N20*(1+H19)</f>
        <v/>
      </c>
      <c r="O19" s="412">
        <f>M19+N19</f>
        <v/>
      </c>
      <c r="P19" s="186">
        <f>O19/O20-1</f>
        <v/>
      </c>
      <c r="Q19" s="414">
        <f>_xlfn.STDEV.P(P19:P269)</f>
        <v/>
      </c>
      <c r="R19" s="410">
        <f>Q19*SQRT(250)</f>
        <v/>
      </c>
      <c r="S19" s="411">
        <f>0.09%</f>
        <v/>
      </c>
      <c r="T19" s="186">
        <f>O19/O270-1</f>
        <v/>
      </c>
      <c r="U19" s="186">
        <f>T19-S19</f>
        <v/>
      </c>
      <c r="V19" s="186">
        <f>AVERAGE(U19:U521)</f>
        <v/>
      </c>
      <c r="W19" s="191">
        <f>U19/R19</f>
        <v/>
      </c>
    </row>
    <row r="20" ht="16.5" customHeight="1">
      <c r="A20" s="196">
        <f>B20=F20</f>
        <v/>
      </c>
      <c r="B20" s="188" t="n">
        <v>44341</v>
      </c>
      <c r="C20" s="409" t="n">
        <v>321.279999</v>
      </c>
      <c r="D20" s="186">
        <f>C20/C21-1</f>
        <v/>
      </c>
      <c r="E20" s="183" t="n"/>
      <c r="F20" s="188" t="n">
        <v>44341</v>
      </c>
      <c r="G20" s="409" t="n">
        <v>56.98</v>
      </c>
      <c r="H20" s="186">
        <f>G20/G21-1</f>
        <v/>
      </c>
      <c r="I20" s="183" t="n"/>
      <c r="J20" s="195">
        <f>CORREL($D20:$D269,$H20:$H269)</f>
        <v/>
      </c>
      <c r="K20" s="195">
        <f>CORREL(D20:D109,H20:H109)</f>
        <v/>
      </c>
      <c r="L20" s="195" t="n"/>
      <c r="M20" s="412">
        <f>M21*(1+D20)</f>
        <v/>
      </c>
      <c r="N20" s="412">
        <f>N21*(1+H20)</f>
        <v/>
      </c>
      <c r="O20" s="412">
        <f>M20+N20</f>
        <v/>
      </c>
      <c r="P20" s="186">
        <f>O20/O21-1</f>
        <v/>
      </c>
      <c r="Q20" s="414">
        <f>_xlfn.STDEV.P(P20:P270)</f>
        <v/>
      </c>
      <c r="R20" s="410">
        <f>Q20*SQRT(250)</f>
        <v/>
      </c>
      <c r="S20" s="411">
        <f>0.09%</f>
        <v/>
      </c>
      <c r="T20" s="186">
        <f>O20/O271-1</f>
        <v/>
      </c>
      <c r="U20" s="186">
        <f>T20-S20</f>
        <v/>
      </c>
      <c r="V20" s="186">
        <f>AVERAGE(U20:U522)</f>
        <v/>
      </c>
      <c r="W20" s="191">
        <f>U20/R20</f>
        <v/>
      </c>
    </row>
    <row r="21" ht="15.75" customHeight="1">
      <c r="A21" s="196">
        <f>B21=F21</f>
        <v/>
      </c>
      <c r="B21" s="188" t="n">
        <v>44340</v>
      </c>
      <c r="C21" s="409" t="n">
        <v>321.559998</v>
      </c>
      <c r="D21" s="186">
        <f>C21/C22-1</f>
        <v/>
      </c>
      <c r="E21" s="183" t="n"/>
      <c r="F21" s="188" t="n">
        <v>44340</v>
      </c>
      <c r="G21" s="409" t="n">
        <v>56.139999</v>
      </c>
      <c r="H21" s="186">
        <f>G21/G22-1</f>
        <v/>
      </c>
      <c r="I21" s="183" t="n"/>
      <c r="J21" s="195">
        <f>CORREL($D21:$D270,$H21:$H270)</f>
        <v/>
      </c>
      <c r="K21" s="195">
        <f>CORREL(D21:D110,H21:H110)</f>
        <v/>
      </c>
      <c r="L21" s="195" t="n"/>
      <c r="M21" s="412">
        <f>M22*(1+D21)</f>
        <v/>
      </c>
      <c r="N21" s="412">
        <f>N22*(1+H21)</f>
        <v/>
      </c>
      <c r="O21" s="412">
        <f>M21+N21</f>
        <v/>
      </c>
      <c r="P21" s="186">
        <f>O21/O22-1</f>
        <v/>
      </c>
      <c r="Q21" s="414">
        <f>_xlfn.STDEV.P(P21:P271)</f>
        <v/>
      </c>
      <c r="R21" s="410">
        <f>Q21*SQRT(250)</f>
        <v/>
      </c>
      <c r="S21" s="411">
        <f>0.09%</f>
        <v/>
      </c>
      <c r="T21" s="186">
        <f>O21/O272-1</f>
        <v/>
      </c>
      <c r="U21" s="186">
        <f>T21-S21</f>
        <v/>
      </c>
      <c r="V21" s="186">
        <f>AVERAGE(U21:U523)</f>
        <v/>
      </c>
      <c r="W21" s="191">
        <f>U21/R21</f>
        <v/>
      </c>
    </row>
    <row r="22" ht="15.75" customHeight="1">
      <c r="A22" s="196">
        <f>B22=F22</f>
        <v/>
      </c>
      <c r="B22" s="188" t="n">
        <v>44337</v>
      </c>
      <c r="C22" s="409" t="n">
        <v>316.399994</v>
      </c>
      <c r="D22" s="186">
        <f>C22/C23-1</f>
        <v/>
      </c>
      <c r="E22" s="183" t="n"/>
      <c r="F22" s="188" t="n">
        <v>44337</v>
      </c>
      <c r="G22" s="409" t="n">
        <v>55.299999</v>
      </c>
      <c r="H22" s="186">
        <f>G22/G23-1</f>
        <v/>
      </c>
      <c r="I22" s="183" t="n"/>
      <c r="J22" s="195">
        <f>CORREL($D22:$D271,$H22:$H271)</f>
        <v/>
      </c>
      <c r="K22" s="195">
        <f>CORREL(D22:D111,H22:H111)</f>
        <v/>
      </c>
      <c r="L22" s="195" t="n"/>
      <c r="M22" s="412">
        <f>M23*(1+D22)</f>
        <v/>
      </c>
      <c r="N22" s="412">
        <f>N23*(1+H22)</f>
        <v/>
      </c>
      <c r="O22" s="412">
        <f>M22+N22</f>
        <v/>
      </c>
      <c r="P22" s="186">
        <f>O22/O23-1</f>
        <v/>
      </c>
      <c r="Q22" s="414">
        <f>_xlfn.STDEV.P(P22:P272)</f>
        <v/>
      </c>
      <c r="R22" s="410">
        <f>Q22*SQRT(250)</f>
        <v/>
      </c>
      <c r="S22" s="411">
        <f>0.09%</f>
        <v/>
      </c>
      <c r="T22" s="186">
        <f>O22/O273-1</f>
        <v/>
      </c>
      <c r="U22" s="186">
        <f>T22-S22</f>
        <v/>
      </c>
      <c r="V22" s="186">
        <f>AVERAGE(U22:U524)</f>
        <v/>
      </c>
      <c r="W22" s="191">
        <f>U22/R22</f>
        <v/>
      </c>
    </row>
    <row r="23" ht="15.75" customHeight="1">
      <c r="A23" s="196">
        <f>B23=F23</f>
        <v/>
      </c>
      <c r="B23" s="188" t="n">
        <v>44336</v>
      </c>
      <c r="C23" s="409" t="n">
        <v>324.709991</v>
      </c>
      <c r="D23" s="186">
        <f>C23/C24-1</f>
        <v/>
      </c>
      <c r="E23" s="183" t="n"/>
      <c r="F23" s="188" t="n">
        <v>44336</v>
      </c>
      <c r="G23" s="409" t="n">
        <v>55.09</v>
      </c>
      <c r="H23" s="186">
        <f>G23/G24-1</f>
        <v/>
      </c>
      <c r="I23" s="183" t="n"/>
      <c r="J23" s="195">
        <f>CORREL($D23:$D272,$H23:$H272)</f>
        <v/>
      </c>
      <c r="K23" s="195">
        <f>CORREL(D23:D112,H23:H112)</f>
        <v/>
      </c>
      <c r="L23" s="195" t="n"/>
      <c r="M23" s="412">
        <f>M24*(1+D23)</f>
        <v/>
      </c>
      <c r="N23" s="412">
        <f>N24*(1+H23)</f>
        <v/>
      </c>
      <c r="O23" s="412">
        <f>M23+N23</f>
        <v/>
      </c>
      <c r="P23" s="186">
        <f>O23/O24-1</f>
        <v/>
      </c>
      <c r="Q23" s="414">
        <f>_xlfn.STDEV.P(P23:P273)</f>
        <v/>
      </c>
      <c r="R23" s="410">
        <f>Q23*SQRT(250)</f>
        <v/>
      </c>
      <c r="S23" s="411">
        <f>0.09%</f>
        <v/>
      </c>
      <c r="T23" s="186">
        <f>O23/O274-1</f>
        <v/>
      </c>
      <c r="U23" s="186">
        <f>T23-S23</f>
        <v/>
      </c>
      <c r="V23" s="186">
        <f>AVERAGE(U23:U525)</f>
        <v/>
      </c>
      <c r="W23" s="191">
        <f>U23/R23</f>
        <v/>
      </c>
    </row>
    <row r="24" ht="15.75" customHeight="1">
      <c r="A24" s="196">
        <f>B24=F24</f>
        <v/>
      </c>
      <c r="B24" s="188" t="n">
        <v>44335</v>
      </c>
      <c r="C24" s="409" t="n">
        <v>310.459991</v>
      </c>
      <c r="D24" s="186">
        <f>C24/C25-1</f>
        <v/>
      </c>
      <c r="E24" s="183" t="n"/>
      <c r="F24" s="188" t="n">
        <v>44335</v>
      </c>
      <c r="G24" s="409" t="n">
        <v>55.790001</v>
      </c>
      <c r="H24" s="186">
        <f>G24/G25-1</f>
        <v/>
      </c>
      <c r="I24" s="183" t="n"/>
      <c r="J24" s="195">
        <f>CORREL($D24:$D273,$H24:$H273)</f>
        <v/>
      </c>
      <c r="K24" s="195">
        <f>CORREL(D24:D113,H24:H113)</f>
        <v/>
      </c>
      <c r="L24" s="195" t="n"/>
      <c r="M24" s="412">
        <f>M25*(1+D24)</f>
        <v/>
      </c>
      <c r="N24" s="412">
        <f>N25*(1+H24)</f>
        <v/>
      </c>
      <c r="O24" s="412">
        <f>M24+N24</f>
        <v/>
      </c>
      <c r="P24" s="186">
        <f>O24/O25-1</f>
        <v/>
      </c>
      <c r="Q24" s="414">
        <f>_xlfn.STDEV.P(P24:P274)</f>
        <v/>
      </c>
      <c r="R24" s="410">
        <f>Q24*SQRT(250)</f>
        <v/>
      </c>
      <c r="S24" s="411">
        <f>0.09%</f>
        <v/>
      </c>
      <c r="T24" s="186">
        <f>O24/O275-1</f>
        <v/>
      </c>
      <c r="U24" s="186">
        <f>T24-S24</f>
        <v/>
      </c>
      <c r="V24" s="186">
        <f>AVERAGE(U24:U526)</f>
        <v/>
      </c>
      <c r="W24" s="191">
        <f>U24/R24</f>
        <v/>
      </c>
    </row>
    <row r="25" ht="15.75" customHeight="1">
      <c r="A25" s="196">
        <f>B25=F25</f>
        <v/>
      </c>
      <c r="B25" s="188" t="n">
        <v>44334</v>
      </c>
      <c r="C25" s="409" t="n">
        <v>312.859985</v>
      </c>
      <c r="D25" s="186">
        <f>C25/C26-1</f>
        <v/>
      </c>
      <c r="E25" s="183" t="n"/>
      <c r="F25" s="188" t="n">
        <v>44334</v>
      </c>
      <c r="G25" s="409" t="n">
        <v>56.380001</v>
      </c>
      <c r="H25" s="186">
        <f>G25/G26-1</f>
        <v/>
      </c>
      <c r="I25" s="183" t="n"/>
      <c r="J25" s="195">
        <f>CORREL($D25:$D274,$H25:$H274)</f>
        <v/>
      </c>
      <c r="K25" s="195">
        <f>CORREL(D25:D114,H25:H114)</f>
        <v/>
      </c>
      <c r="L25" s="195" t="n"/>
      <c r="M25" s="412">
        <f>M26*(1+D25)</f>
        <v/>
      </c>
      <c r="N25" s="412">
        <f>N26*(1+H25)</f>
        <v/>
      </c>
      <c r="O25" s="412">
        <f>M25+N25</f>
        <v/>
      </c>
      <c r="P25" s="186">
        <f>O25/O26-1</f>
        <v/>
      </c>
      <c r="Q25" s="414">
        <f>_xlfn.STDEV.P(P25:P275)</f>
        <v/>
      </c>
      <c r="R25" s="410">
        <f>Q25*SQRT(250)</f>
        <v/>
      </c>
      <c r="S25" s="411">
        <f>0.09%</f>
        <v/>
      </c>
      <c r="T25" s="186">
        <f>O25/O276-1</f>
        <v/>
      </c>
      <c r="U25" s="186">
        <f>T25-S25</f>
        <v/>
      </c>
      <c r="V25" s="186">
        <f>AVERAGE(U25:U527)</f>
        <v/>
      </c>
      <c r="W25" s="191">
        <f>U25/R25</f>
        <v/>
      </c>
    </row>
    <row r="26" ht="15.75" customHeight="1">
      <c r="A26" s="196">
        <f>B26=F26</f>
        <v/>
      </c>
      <c r="B26" s="188" t="n">
        <v>44333</v>
      </c>
      <c r="C26" s="409" t="n">
        <v>308.929993</v>
      </c>
      <c r="D26" s="186">
        <f>C26/C27-1</f>
        <v/>
      </c>
      <c r="E26" s="183" t="n"/>
      <c r="F26" s="188" t="n">
        <v>44333</v>
      </c>
      <c r="G26" s="409" t="n">
        <v>56.57</v>
      </c>
      <c r="H26" s="186">
        <f>G26/G27-1</f>
        <v/>
      </c>
      <c r="I26" s="183" t="n"/>
      <c r="J26" s="195">
        <f>CORREL($D26:$D275,$H26:$H275)</f>
        <v/>
      </c>
      <c r="K26" s="195">
        <f>CORREL(D26:D115,H26:H115)</f>
        <v/>
      </c>
      <c r="L26" s="195" t="n"/>
      <c r="M26" s="412">
        <f>M27*(1+D26)</f>
        <v/>
      </c>
      <c r="N26" s="412">
        <f>N27*(1+H26)</f>
        <v/>
      </c>
      <c r="O26" s="412">
        <f>M26+N26</f>
        <v/>
      </c>
      <c r="P26" s="186">
        <f>O26/O27-1</f>
        <v/>
      </c>
      <c r="Q26" s="414">
        <f>_xlfn.STDEV.P(P26:P276)</f>
        <v/>
      </c>
      <c r="R26" s="410">
        <f>Q26*SQRT(250)</f>
        <v/>
      </c>
      <c r="S26" s="411">
        <f>0.09%</f>
        <v/>
      </c>
      <c r="T26" s="186">
        <f>O26/O277-1</f>
        <v/>
      </c>
      <c r="U26" s="186">
        <f>T26-S26</f>
        <v/>
      </c>
      <c r="V26" s="186">
        <f>AVERAGE(U26:U528)</f>
        <v/>
      </c>
      <c r="W26" s="191">
        <f>U26/R26</f>
        <v/>
      </c>
    </row>
    <row r="27" ht="15.75" customHeight="1">
      <c r="A27" s="196">
        <f>B27=F27</f>
        <v/>
      </c>
      <c r="B27" s="188" t="n">
        <v>44330</v>
      </c>
      <c r="C27" s="409" t="n">
        <v>307.890015</v>
      </c>
      <c r="D27" s="186">
        <f>C27/C28-1</f>
        <v/>
      </c>
      <c r="E27" s="183" t="n"/>
      <c r="F27" s="188" t="n">
        <v>44330</v>
      </c>
      <c r="G27" s="409" t="n">
        <v>55.279999</v>
      </c>
      <c r="H27" s="186">
        <f>G27/G28-1</f>
        <v/>
      </c>
      <c r="I27" s="183" t="n"/>
      <c r="J27" s="195">
        <f>CORREL($D27:$D276,$H27:$H276)</f>
        <v/>
      </c>
      <c r="K27" s="195">
        <f>CORREL(D27:D116,H27:H116)</f>
        <v/>
      </c>
      <c r="L27" s="195" t="n"/>
      <c r="M27" s="412">
        <f>M28*(1+D27)</f>
        <v/>
      </c>
      <c r="N27" s="412">
        <f>N28*(1+H27)</f>
        <v/>
      </c>
      <c r="O27" s="412">
        <f>M27+N27</f>
        <v/>
      </c>
      <c r="P27" s="186">
        <f>O27/O28-1</f>
        <v/>
      </c>
      <c r="Q27" s="414">
        <f>_xlfn.STDEV.P(P27:P277)</f>
        <v/>
      </c>
      <c r="R27" s="410">
        <f>Q27*SQRT(250)</f>
        <v/>
      </c>
      <c r="S27" s="411">
        <f>0.09%</f>
        <v/>
      </c>
      <c r="T27" s="186">
        <f>O27/O278-1</f>
        <v/>
      </c>
      <c r="U27" s="186">
        <f>T27-S27</f>
        <v/>
      </c>
      <c r="V27" s="186">
        <f>AVERAGE(U27:U529)</f>
        <v/>
      </c>
      <c r="W27" s="191">
        <f>U27/R27</f>
        <v/>
      </c>
    </row>
    <row r="28" ht="15.75" customHeight="1">
      <c r="A28" s="196">
        <f>B28=F28</f>
        <v/>
      </c>
      <c r="B28" s="188" t="n">
        <v>44329</v>
      </c>
      <c r="C28" s="409" t="n">
        <v>290.160004</v>
      </c>
      <c r="D28" s="186">
        <f>C28/C29-1</f>
        <v/>
      </c>
      <c r="E28" s="183" t="n"/>
      <c r="F28" s="188" t="n">
        <v>44329</v>
      </c>
      <c r="G28" s="409" t="n">
        <v>52.43</v>
      </c>
      <c r="H28" s="186">
        <f>G28/G29-1</f>
        <v/>
      </c>
      <c r="I28" s="183" t="n"/>
      <c r="J28" s="195">
        <f>CORREL($D28:$D277,$H28:$H277)</f>
        <v/>
      </c>
      <c r="K28" s="195">
        <f>CORREL(D28:D117,H28:H117)</f>
        <v/>
      </c>
      <c r="L28" s="195" t="n"/>
      <c r="M28" s="412">
        <f>M29*(1+D28)</f>
        <v/>
      </c>
      <c r="N28" s="412">
        <f>N29*(1+H28)</f>
        <v/>
      </c>
      <c r="O28" s="412">
        <f>M28+N28</f>
        <v/>
      </c>
      <c r="P28" s="186">
        <f>O28/O29-1</f>
        <v/>
      </c>
      <c r="Q28" s="414">
        <f>_xlfn.STDEV.P(P28:P278)</f>
        <v/>
      </c>
      <c r="R28" s="410">
        <f>Q28*SQRT(250)</f>
        <v/>
      </c>
      <c r="S28" s="411">
        <f>0.09%</f>
        <v/>
      </c>
      <c r="T28" s="186">
        <f>O28/O279-1</f>
        <v/>
      </c>
      <c r="U28" s="186">
        <f>T28-S28</f>
        <v/>
      </c>
      <c r="V28" s="186">
        <f>AVERAGE(U28:U530)</f>
        <v/>
      </c>
      <c r="W28" s="191">
        <f>U28/R28</f>
        <v/>
      </c>
    </row>
    <row r="29" ht="15.75" customHeight="1">
      <c r="A29" s="196">
        <f>B29=F29</f>
        <v/>
      </c>
      <c r="B29" s="188" t="n">
        <v>44328</v>
      </c>
      <c r="C29" s="409" t="n">
        <v>289.700012</v>
      </c>
      <c r="D29" s="186">
        <f>C29/C30-1</f>
        <v/>
      </c>
      <c r="E29" s="183" t="n"/>
      <c r="F29" s="188" t="n">
        <v>44328</v>
      </c>
      <c r="G29" s="409" t="n">
        <v>51.009998</v>
      </c>
      <c r="H29" s="186">
        <f>G29/G30-1</f>
        <v/>
      </c>
      <c r="I29" s="183" t="n"/>
      <c r="J29" s="195">
        <f>CORREL($D29:$D278,$H29:$H278)</f>
        <v/>
      </c>
      <c r="K29" s="195">
        <f>CORREL(D29:D118,H29:H118)</f>
        <v/>
      </c>
      <c r="L29" s="195" t="n"/>
      <c r="M29" s="412">
        <f>M30*(1+D29)</f>
        <v/>
      </c>
      <c r="N29" s="412">
        <f>N30*(1+H29)</f>
        <v/>
      </c>
      <c r="O29" s="412">
        <f>M29+N29</f>
        <v/>
      </c>
      <c r="P29" s="186">
        <f>O29/O30-1</f>
        <v/>
      </c>
      <c r="Q29" s="414">
        <f>_xlfn.STDEV.P(P29:P279)</f>
        <v/>
      </c>
      <c r="R29" s="410">
        <f>Q29*SQRT(250)</f>
        <v/>
      </c>
      <c r="S29" s="411">
        <f>0.09%</f>
        <v/>
      </c>
      <c r="T29" s="186">
        <f>O29/O280-1</f>
        <v/>
      </c>
      <c r="U29" s="186">
        <f>T29-S29</f>
        <v/>
      </c>
      <c r="V29" s="186">
        <f>AVERAGE(U29:U531)</f>
        <v/>
      </c>
      <c r="W29" s="191">
        <f>U29/R29</f>
        <v/>
      </c>
    </row>
    <row r="30" ht="15.75" customHeight="1">
      <c r="A30" s="196">
        <f>B30=F30</f>
        <v/>
      </c>
      <c r="B30" s="188" t="n">
        <v>44327</v>
      </c>
      <c r="C30" s="409" t="n">
        <v>300.25</v>
      </c>
      <c r="D30" s="186">
        <f>C30/C31-1</f>
        <v/>
      </c>
      <c r="E30" s="183" t="n"/>
      <c r="F30" s="188" t="n">
        <v>44327</v>
      </c>
      <c r="G30" s="409" t="n">
        <v>52.700001</v>
      </c>
      <c r="H30" s="186">
        <f>G30/G31-1</f>
        <v/>
      </c>
      <c r="I30" s="183" t="n"/>
      <c r="J30" s="195">
        <f>CORREL($D30:$D279,$H30:$H279)</f>
        <v/>
      </c>
      <c r="K30" s="195">
        <f>CORREL(D30:D119,H30:H119)</f>
        <v/>
      </c>
      <c r="L30" s="195" t="n"/>
      <c r="M30" s="412">
        <f>M31*(1+D30)</f>
        <v/>
      </c>
      <c r="N30" s="412">
        <f>N31*(1+H30)</f>
        <v/>
      </c>
      <c r="O30" s="412">
        <f>M30+N30</f>
        <v/>
      </c>
      <c r="P30" s="186">
        <f>O30/O31-1</f>
        <v/>
      </c>
      <c r="Q30" s="414">
        <f>_xlfn.STDEV.P(P30:P280)</f>
        <v/>
      </c>
      <c r="R30" s="410">
        <f>Q30*SQRT(250)</f>
        <v/>
      </c>
      <c r="S30" s="411">
        <f>0.09%</f>
        <v/>
      </c>
      <c r="T30" s="186">
        <f>O30/O281-1</f>
        <v/>
      </c>
      <c r="U30" s="186">
        <f>T30-S30</f>
        <v/>
      </c>
      <c r="V30" s="186">
        <f>AVERAGE(U30:U532)</f>
        <v/>
      </c>
      <c r="W30" s="191">
        <f>U30/R30</f>
        <v/>
      </c>
    </row>
    <row r="31" ht="15.75" customHeight="1">
      <c r="A31" s="196">
        <f>B31=F31</f>
        <v/>
      </c>
      <c r="B31" s="188" t="n">
        <v>44326</v>
      </c>
      <c r="C31" s="409" t="n">
        <v>288.48999</v>
      </c>
      <c r="D31" s="186">
        <f>C31/C32-1</f>
        <v/>
      </c>
      <c r="E31" s="183" t="n"/>
      <c r="F31" s="188" t="n">
        <v>44326</v>
      </c>
      <c r="G31" s="409" t="n">
        <v>54.029999</v>
      </c>
      <c r="H31" s="186">
        <f>G31/G32-1</f>
        <v/>
      </c>
      <c r="I31" s="183" t="n"/>
      <c r="J31" s="195">
        <f>CORREL($D31:$D280,$H31:$H280)</f>
        <v/>
      </c>
      <c r="K31" s="195">
        <f>CORREL(D31:D120,H31:H120)</f>
        <v/>
      </c>
      <c r="L31" s="195" t="n"/>
      <c r="M31" s="412">
        <f>M32*(1+D31)</f>
        <v/>
      </c>
      <c r="N31" s="412">
        <f>N32*(1+H31)</f>
        <v/>
      </c>
      <c r="O31" s="412">
        <f>M31+N31</f>
        <v/>
      </c>
      <c r="P31" s="186">
        <f>O31/O32-1</f>
        <v/>
      </c>
      <c r="Q31" s="414">
        <f>_xlfn.STDEV.P(P31:P281)</f>
        <v/>
      </c>
      <c r="R31" s="410">
        <f>Q31*SQRT(250)</f>
        <v/>
      </c>
      <c r="S31" s="411">
        <f>0.09%</f>
        <v/>
      </c>
      <c r="T31" s="186">
        <f>O31/O282-1</f>
        <v/>
      </c>
      <c r="U31" s="186">
        <f>T31-S31</f>
        <v/>
      </c>
      <c r="V31" s="186">
        <f>AVERAGE(U31:U533)</f>
        <v/>
      </c>
      <c r="W31" s="191">
        <f>U31/R31</f>
        <v/>
      </c>
    </row>
    <row r="32" ht="15.75" customHeight="1">
      <c r="A32" s="196">
        <f>B32=F32</f>
        <v/>
      </c>
      <c r="B32" s="188" t="n">
        <v>44323</v>
      </c>
      <c r="C32" s="409" t="n">
        <v>295.23999</v>
      </c>
      <c r="D32" s="186">
        <f>C32/C33-1</f>
        <v/>
      </c>
      <c r="E32" s="183" t="n"/>
      <c r="F32" s="188" t="n">
        <v>44323</v>
      </c>
      <c r="G32" s="409" t="n">
        <v>54.73</v>
      </c>
      <c r="H32" s="186">
        <f>G32/G33-1</f>
        <v/>
      </c>
      <c r="I32" s="183" t="n"/>
      <c r="J32" s="195">
        <f>CORREL($D32:$D281,$H32:$H281)</f>
        <v/>
      </c>
      <c r="K32" s="195">
        <f>CORREL(D32:D121,H32:H121)</f>
        <v/>
      </c>
      <c r="L32" s="195" t="n"/>
      <c r="M32" s="412">
        <f>M33*(1+D32)</f>
        <v/>
      </c>
      <c r="N32" s="412">
        <f>N33*(1+H32)</f>
        <v/>
      </c>
      <c r="O32" s="412">
        <f>M32+N32</f>
        <v/>
      </c>
      <c r="P32" s="186">
        <f>O32/O33-1</f>
        <v/>
      </c>
      <c r="Q32" s="414">
        <f>_xlfn.STDEV.P(P32:P282)</f>
        <v/>
      </c>
      <c r="R32" s="410">
        <f>Q32*SQRT(250)</f>
        <v/>
      </c>
      <c r="S32" s="411">
        <f>0.09%</f>
        <v/>
      </c>
      <c r="T32" s="186">
        <f>O32/O283-1</f>
        <v/>
      </c>
      <c r="U32" s="186">
        <f>T32-S32</f>
        <v/>
      </c>
      <c r="V32" s="186">
        <f>AVERAGE(U32:U534)</f>
        <v/>
      </c>
      <c r="W32" s="191">
        <f>U32/R32</f>
        <v/>
      </c>
    </row>
    <row r="33" ht="15.75" customHeight="1">
      <c r="A33" s="196">
        <f>B33=F33</f>
        <v/>
      </c>
      <c r="B33" s="188" t="n">
        <v>44322</v>
      </c>
      <c r="C33" s="409" t="n">
        <v>293.049988</v>
      </c>
      <c r="D33" s="186">
        <f>C33/C34-1</f>
        <v/>
      </c>
      <c r="E33" s="183" t="n"/>
      <c r="F33" s="188" t="n">
        <v>44322</v>
      </c>
      <c r="G33" s="409" t="n">
        <v>53.049999</v>
      </c>
      <c r="H33" s="186">
        <f>G33/G34-1</f>
        <v/>
      </c>
      <c r="I33" s="183" t="n"/>
      <c r="J33" s="195">
        <f>CORREL($D33:$D282,$H33:$H282)</f>
        <v/>
      </c>
      <c r="K33" s="195">
        <f>CORREL(D33:D122,H33:H122)</f>
        <v/>
      </c>
      <c r="L33" s="195" t="n"/>
      <c r="M33" s="412">
        <f>M34*(1+D33)</f>
        <v/>
      </c>
      <c r="N33" s="412">
        <f>N34*(1+H33)</f>
        <v/>
      </c>
      <c r="O33" s="412">
        <f>M33+N33</f>
        <v/>
      </c>
      <c r="P33" s="186">
        <f>O33/O34-1</f>
        <v/>
      </c>
      <c r="Q33" s="414">
        <f>_xlfn.STDEV.P(P33:P283)</f>
        <v/>
      </c>
      <c r="R33" s="410">
        <f>Q33*SQRT(250)</f>
        <v/>
      </c>
      <c r="S33" s="411">
        <f>0.09%</f>
        <v/>
      </c>
      <c r="T33" s="186">
        <f>O33/O284-1</f>
        <v/>
      </c>
      <c r="U33" s="186">
        <f>T33-S33</f>
        <v/>
      </c>
      <c r="V33" s="186">
        <f>AVERAGE(U33:U535)</f>
        <v/>
      </c>
      <c r="W33" s="191">
        <f>U33/R33</f>
        <v/>
      </c>
    </row>
    <row r="34" ht="15.75" customHeight="1">
      <c r="A34" s="196">
        <f>B34=F34</f>
        <v/>
      </c>
      <c r="B34" s="188" t="n">
        <v>44321</v>
      </c>
      <c r="C34" s="409" t="n">
        <v>297.589996</v>
      </c>
      <c r="D34" s="186">
        <f>C34/C35-1</f>
        <v/>
      </c>
      <c r="E34" s="183" t="n"/>
      <c r="F34" s="188" t="n">
        <v>44321</v>
      </c>
      <c r="G34" s="409" t="n">
        <v>53.27</v>
      </c>
      <c r="H34" s="186">
        <f>G34/G35-1</f>
        <v/>
      </c>
      <c r="I34" s="183" t="n"/>
      <c r="J34" s="195">
        <f>CORREL($D34:$D283,$H34:$H283)</f>
        <v/>
      </c>
      <c r="K34" s="195">
        <f>CORREL(D34:D123,H34:H123)</f>
        <v/>
      </c>
      <c r="L34" s="195" t="n"/>
      <c r="M34" s="412">
        <f>M35*(1+D34)</f>
        <v/>
      </c>
      <c r="N34" s="412">
        <f>N35*(1+H34)</f>
        <v/>
      </c>
      <c r="O34" s="412">
        <f>M34+N34</f>
        <v/>
      </c>
      <c r="P34" s="186">
        <f>O34/O35-1</f>
        <v/>
      </c>
      <c r="Q34" s="414">
        <f>_xlfn.STDEV.P(P34:P284)</f>
        <v/>
      </c>
      <c r="R34" s="410">
        <f>Q34*SQRT(250)</f>
        <v/>
      </c>
      <c r="S34" s="411">
        <f>0.09%</f>
        <v/>
      </c>
      <c r="T34" s="186">
        <f>O34/O285-1</f>
        <v/>
      </c>
      <c r="U34" s="186">
        <f>T34-S34</f>
        <v/>
      </c>
      <c r="V34" s="186">
        <f>AVERAGE(U34:U536)</f>
        <v/>
      </c>
      <c r="W34" s="191">
        <f>U34/R34</f>
        <v/>
      </c>
    </row>
    <row r="35" ht="15.75" customHeight="1">
      <c r="A35" s="196">
        <f>B35=F35</f>
        <v/>
      </c>
      <c r="B35" s="188" t="n">
        <v>44320</v>
      </c>
      <c r="C35" s="409" t="n">
        <v>304.850006</v>
      </c>
      <c r="D35" s="186">
        <f>C35/C36-1</f>
        <v/>
      </c>
      <c r="E35" s="183" t="n"/>
      <c r="F35" s="188" t="n">
        <v>44320</v>
      </c>
      <c r="G35" s="409" t="n">
        <v>52.799999</v>
      </c>
      <c r="H35" s="186">
        <f>G35/G36-1</f>
        <v/>
      </c>
      <c r="I35" s="183" t="n"/>
      <c r="J35" s="195">
        <f>CORREL($D35:$D284,$H35:$H284)</f>
        <v/>
      </c>
      <c r="K35" s="195">
        <f>CORREL(D35:D124,H35:H124)</f>
        <v/>
      </c>
      <c r="L35" s="195" t="n"/>
      <c r="M35" s="412">
        <f>M36*(1+D35)</f>
        <v/>
      </c>
      <c r="N35" s="412">
        <f>N36*(1+H35)</f>
        <v/>
      </c>
      <c r="O35" s="412">
        <f>M35+N35</f>
        <v/>
      </c>
      <c r="P35" s="186">
        <f>O35/O36-1</f>
        <v/>
      </c>
      <c r="Q35" s="414">
        <f>_xlfn.STDEV.P(P35:P285)</f>
        <v/>
      </c>
      <c r="R35" s="410">
        <f>Q35*SQRT(250)</f>
        <v/>
      </c>
      <c r="S35" s="411">
        <f>0.09%</f>
        <v/>
      </c>
      <c r="T35" s="186">
        <f>O35/O286-1</f>
        <v/>
      </c>
      <c r="U35" s="186">
        <f>T35-S35</f>
        <v/>
      </c>
      <c r="V35" s="186">
        <f>AVERAGE(U35:U537)</f>
        <v/>
      </c>
      <c r="W35" s="191">
        <f>U35/R35</f>
        <v/>
      </c>
    </row>
    <row r="36" ht="15.75" customHeight="1">
      <c r="A36" s="196">
        <f>B36=F36</f>
        <v/>
      </c>
      <c r="B36" s="188" t="n">
        <v>44319</v>
      </c>
      <c r="C36" s="409" t="n">
        <v>313.920013</v>
      </c>
      <c r="D36" s="186">
        <f>C36/C37-1</f>
        <v/>
      </c>
      <c r="E36" s="183" t="n"/>
      <c r="F36" s="188" t="n">
        <v>44319</v>
      </c>
      <c r="G36" s="409" t="n">
        <v>54.459999</v>
      </c>
      <c r="H36" s="186">
        <f>G36/G37-1</f>
        <v/>
      </c>
      <c r="I36" s="183" t="n"/>
      <c r="J36" s="195">
        <f>CORREL($D36:$D285,$H36:$H285)</f>
        <v/>
      </c>
      <c r="K36" s="195">
        <f>CORREL(D36:D125,H36:H125)</f>
        <v/>
      </c>
      <c r="L36" s="195" t="n"/>
      <c r="M36" s="412">
        <f>M37*(1+D36)</f>
        <v/>
      </c>
      <c r="N36" s="412">
        <f>N37*(1+H36)</f>
        <v/>
      </c>
      <c r="O36" s="412">
        <f>M36+N36</f>
        <v/>
      </c>
      <c r="P36" s="186">
        <f>O36/O37-1</f>
        <v/>
      </c>
      <c r="Q36" s="414">
        <f>_xlfn.STDEV.P(P36:P286)</f>
        <v/>
      </c>
      <c r="R36" s="410">
        <f>Q36*SQRT(250)</f>
        <v/>
      </c>
      <c r="S36" s="411">
        <f>0.09%</f>
        <v/>
      </c>
      <c r="T36" s="186">
        <f>O36/O287-1</f>
        <v/>
      </c>
      <c r="U36" s="186">
        <f>T36-S36</f>
        <v/>
      </c>
      <c r="V36" s="186">
        <f>AVERAGE(U36:U538)</f>
        <v/>
      </c>
      <c r="W36" s="191">
        <f>U36/R36</f>
        <v/>
      </c>
    </row>
    <row r="37" ht="15.75" customHeight="1">
      <c r="A37" s="196">
        <f>B37=F37</f>
        <v/>
      </c>
      <c r="B37" s="188" t="n">
        <v>44316</v>
      </c>
      <c r="C37" s="409" t="n">
        <v>319.570007</v>
      </c>
      <c r="D37" s="186">
        <f>C37/C38-1</f>
        <v/>
      </c>
      <c r="E37" s="183" t="n"/>
      <c r="F37" s="188" t="n">
        <v>44316</v>
      </c>
      <c r="G37" s="409" t="n">
        <v>54.400002</v>
      </c>
      <c r="H37" s="186">
        <f>G37/G38-1</f>
        <v/>
      </c>
      <c r="I37" s="183" t="n"/>
      <c r="J37" s="195">
        <f>CORREL($D37:$D286,$H37:$H286)</f>
        <v/>
      </c>
      <c r="K37" s="195">
        <f>CORREL(D37:D126,H37:H126)</f>
        <v/>
      </c>
      <c r="L37" s="195" t="n"/>
      <c r="M37" s="412">
        <f>M38*(1+D37)</f>
        <v/>
      </c>
      <c r="N37" s="412">
        <f>N38*(1+H37)</f>
        <v/>
      </c>
      <c r="O37" s="412">
        <f>M37+N37</f>
        <v/>
      </c>
      <c r="P37" s="186">
        <f>O37/O38-1</f>
        <v/>
      </c>
      <c r="Q37" s="414">
        <f>_xlfn.STDEV.P(P37:P287)</f>
        <v/>
      </c>
      <c r="R37" s="410">
        <f>Q37*SQRT(250)</f>
        <v/>
      </c>
      <c r="S37" s="411">
        <f>0.09%</f>
        <v/>
      </c>
      <c r="T37" s="186">
        <f>O37/O288-1</f>
        <v/>
      </c>
      <c r="U37" s="186">
        <f>T37-S37</f>
        <v/>
      </c>
      <c r="V37" s="186">
        <f>AVERAGE(U37:U539)</f>
        <v/>
      </c>
      <c r="W37" s="191">
        <f>U37/R37</f>
        <v/>
      </c>
    </row>
    <row r="38" ht="15.75" customHeight="1">
      <c r="A38" s="196">
        <f>B38=F38</f>
        <v/>
      </c>
      <c r="B38" s="188" t="n">
        <v>44315</v>
      </c>
      <c r="C38" s="409" t="n">
        <v>321.100006</v>
      </c>
      <c r="D38" s="186">
        <f>C38/C39-1</f>
        <v/>
      </c>
      <c r="E38" s="183" t="n"/>
      <c r="F38" s="188" t="n">
        <v>44315</v>
      </c>
      <c r="G38" s="409" t="n">
        <v>53.689999</v>
      </c>
      <c r="H38" s="186">
        <f>G38/G39-1</f>
        <v/>
      </c>
      <c r="I38" s="183" t="n"/>
      <c r="J38" s="195">
        <f>CORREL($D38:$D287,$H38:$H287)</f>
        <v/>
      </c>
      <c r="K38" s="195">
        <f>CORREL(D38:D127,H38:H127)</f>
        <v/>
      </c>
      <c r="L38" s="195" t="n"/>
      <c r="M38" s="412">
        <f>M39*(1+D38)</f>
        <v/>
      </c>
      <c r="N38" s="412">
        <f>N39*(1+H38)</f>
        <v/>
      </c>
      <c r="O38" s="412">
        <f>M38+N38</f>
        <v/>
      </c>
      <c r="P38" s="186">
        <f>O38/O39-1</f>
        <v/>
      </c>
      <c r="Q38" s="414">
        <f>_xlfn.STDEV.P(P38:P288)</f>
        <v/>
      </c>
      <c r="R38" s="410">
        <f>Q38*SQRT(250)</f>
        <v/>
      </c>
      <c r="S38" s="411">
        <f>0.09%</f>
        <v/>
      </c>
      <c r="T38" s="186">
        <f>O38/O289-1</f>
        <v/>
      </c>
      <c r="U38" s="186">
        <f>T38-S38</f>
        <v/>
      </c>
      <c r="V38" s="186">
        <f>AVERAGE(U38:U540)</f>
        <v/>
      </c>
      <c r="W38" s="191">
        <f>U38/R38</f>
        <v/>
      </c>
    </row>
    <row r="39" ht="15.75" customHeight="1">
      <c r="A39" s="196">
        <f>B39=F39</f>
        <v/>
      </c>
      <c r="B39" s="188" t="n">
        <v>44314</v>
      </c>
      <c r="C39" s="409" t="n">
        <v>331.25</v>
      </c>
      <c r="D39" s="186">
        <f>C39/C40-1</f>
        <v/>
      </c>
      <c r="E39" s="183" t="n"/>
      <c r="F39" s="188" t="n">
        <v>44314</v>
      </c>
      <c r="G39" s="409" t="n">
        <v>53.549999</v>
      </c>
      <c r="H39" s="186">
        <f>G39/G40-1</f>
        <v/>
      </c>
      <c r="I39" s="183" t="n"/>
      <c r="J39" s="195">
        <f>CORREL($D39:$D288,$H39:$H288)</f>
        <v/>
      </c>
      <c r="K39" s="195">
        <f>CORREL(D39:D128,H39:H128)</f>
        <v/>
      </c>
      <c r="L39" s="195" t="n"/>
      <c r="M39" s="412">
        <f>M40*(1+D39)</f>
        <v/>
      </c>
      <c r="N39" s="412">
        <f>N40*(1+H39)</f>
        <v/>
      </c>
      <c r="O39" s="412">
        <f>M39+N39</f>
        <v/>
      </c>
      <c r="P39" s="186">
        <f>O39/O40-1</f>
        <v/>
      </c>
      <c r="Q39" s="414">
        <f>_xlfn.STDEV.P(P39:P289)</f>
        <v/>
      </c>
      <c r="R39" s="410">
        <f>Q39*SQRT(250)</f>
        <v/>
      </c>
      <c r="S39" s="411">
        <f>0.09%</f>
        <v/>
      </c>
      <c r="T39" s="186">
        <f>O39/O288-1</f>
        <v/>
      </c>
      <c r="U39" s="186">
        <f>T39-S39</f>
        <v/>
      </c>
      <c r="V39" s="186">
        <f>AVERAGE(U39:U541)</f>
        <v/>
      </c>
      <c r="W39" s="191">
        <f>U39/R39</f>
        <v/>
      </c>
    </row>
    <row r="40" ht="15.75" customHeight="1">
      <c r="A40" s="196">
        <f>B40=F40</f>
        <v/>
      </c>
      <c r="B40" s="188" t="n">
        <v>44313</v>
      </c>
      <c r="C40" s="409" t="n">
        <v>333.48999</v>
      </c>
      <c r="D40" s="186">
        <f>C40/C41-1</f>
        <v/>
      </c>
      <c r="E40" s="183" t="n"/>
      <c r="F40" s="188" t="n">
        <v>44313</v>
      </c>
      <c r="G40" s="409" t="n">
        <v>53.48</v>
      </c>
      <c r="H40" s="186">
        <f>G40/G41-1</f>
        <v/>
      </c>
      <c r="I40" s="183" t="n"/>
      <c r="J40" s="195">
        <f>CORREL($D40:$D289,$H40:$H289)</f>
        <v/>
      </c>
      <c r="K40" s="195">
        <f>CORREL(D40:D129,H40:H129)</f>
        <v/>
      </c>
      <c r="L40" s="195" t="n"/>
      <c r="M40" s="412">
        <f>M41*(1+D40)</f>
        <v/>
      </c>
      <c r="N40" s="412">
        <f>N41*(1+H40)</f>
        <v/>
      </c>
      <c r="O40" s="412">
        <f>M40+N40</f>
        <v/>
      </c>
      <c r="P40" s="186">
        <f>O40/O41-1</f>
        <v/>
      </c>
      <c r="Q40" s="414">
        <f>_xlfn.STDEV.P(P40:P290)</f>
        <v/>
      </c>
      <c r="R40" s="410">
        <f>Q40*SQRT(250)</f>
        <v/>
      </c>
      <c r="S40" s="411">
        <f>0.09%</f>
        <v/>
      </c>
      <c r="T40" s="186">
        <f>O40/O289-1</f>
        <v/>
      </c>
      <c r="U40" s="186">
        <f>T40-S40</f>
        <v/>
      </c>
      <c r="V40" s="186">
        <f>AVERAGE(U40:U542)</f>
        <v/>
      </c>
      <c r="W40" s="191">
        <f>U40/R40</f>
        <v/>
      </c>
    </row>
    <row r="41" ht="15.75" customHeight="1">
      <c r="A41" s="196">
        <f>B41=F41</f>
        <v/>
      </c>
      <c r="B41" s="188" t="n">
        <v>44312</v>
      </c>
      <c r="C41" s="409" t="n">
        <v>336.420013</v>
      </c>
      <c r="D41" s="186">
        <f>C41/C42-1</f>
        <v/>
      </c>
      <c r="E41" s="183" t="n"/>
      <c r="F41" s="188" t="n">
        <v>44312</v>
      </c>
      <c r="G41" s="409" t="n">
        <v>53.779999</v>
      </c>
      <c r="H41" s="186">
        <f>G41/G42-1</f>
        <v/>
      </c>
      <c r="I41" s="183" t="n"/>
      <c r="J41" s="195">
        <f>CORREL($D41:$D290,$H41:$H290)</f>
        <v/>
      </c>
      <c r="K41" s="195">
        <f>CORREL(D41:D130,H41:H130)</f>
        <v/>
      </c>
      <c r="L41" s="195" t="n"/>
      <c r="M41" s="412">
        <f>M42*(1+D41)</f>
        <v/>
      </c>
      <c r="N41" s="412">
        <f>N42*(1+H41)</f>
        <v/>
      </c>
      <c r="O41" s="412">
        <f>M41+N41</f>
        <v/>
      </c>
      <c r="P41" s="186">
        <f>O41/O42-1</f>
        <v/>
      </c>
      <c r="Q41" s="414">
        <f>_xlfn.STDEV.P(P41:P291)</f>
        <v/>
      </c>
      <c r="R41" s="410">
        <f>Q41*SQRT(250)</f>
        <v/>
      </c>
      <c r="S41" s="411">
        <f>0.09%</f>
        <v/>
      </c>
      <c r="T41" s="186">
        <f>O41/O290-1</f>
        <v/>
      </c>
      <c r="U41" s="186">
        <f>T41-S41</f>
        <v/>
      </c>
      <c r="V41" s="186">
        <f>AVERAGE(U41:U543)</f>
        <v/>
      </c>
      <c r="W41" s="191">
        <f>U41/R41</f>
        <v/>
      </c>
    </row>
    <row r="42" ht="15.75" customHeight="1">
      <c r="A42" s="196">
        <f>B42=F42</f>
        <v/>
      </c>
      <c r="B42" s="188" t="n">
        <v>44309</v>
      </c>
      <c r="C42" s="409" t="n">
        <v>336.880005</v>
      </c>
      <c r="D42" s="186">
        <f>C42/C43-1</f>
        <v/>
      </c>
      <c r="E42" s="183" t="n"/>
      <c r="F42" s="188" t="n">
        <v>44309</v>
      </c>
      <c r="G42" s="409" t="n">
        <v>53.110001</v>
      </c>
      <c r="H42" s="186">
        <f>G42/G43-1</f>
        <v/>
      </c>
      <c r="I42" s="183" t="n"/>
      <c r="J42" s="195">
        <f>CORREL($D42:$D291,$H42:$H291)</f>
        <v/>
      </c>
      <c r="K42" s="195">
        <f>CORREL(D42:D131,H42:H131)</f>
        <v/>
      </c>
      <c r="L42" s="195" t="n"/>
      <c r="M42" s="412">
        <f>M43*(1+D42)</f>
        <v/>
      </c>
      <c r="N42" s="412">
        <f>N43*(1+H42)</f>
        <v/>
      </c>
      <c r="O42" s="412">
        <f>M42+N42</f>
        <v/>
      </c>
      <c r="P42" s="186">
        <f>O42/O43-1</f>
        <v/>
      </c>
      <c r="Q42" s="414">
        <f>_xlfn.STDEV.P(P42:P292)</f>
        <v/>
      </c>
      <c r="R42" s="410">
        <f>Q42*SQRT(250)</f>
        <v/>
      </c>
      <c r="S42" s="411">
        <f>0.09%</f>
        <v/>
      </c>
      <c r="T42" s="186">
        <f>O42/O291-1</f>
        <v/>
      </c>
      <c r="U42" s="186">
        <f>T42-S42</f>
        <v/>
      </c>
      <c r="V42" s="186">
        <f>AVERAGE(U42:U544)</f>
        <v/>
      </c>
      <c r="W42" s="191">
        <f>U42/R42</f>
        <v/>
      </c>
    </row>
    <row r="43" ht="15.75" customHeight="1">
      <c r="A43" s="196">
        <f>B43=F43</f>
        <v/>
      </c>
      <c r="B43" s="188" t="n">
        <v>44308</v>
      </c>
      <c r="C43" s="409" t="n">
        <v>328.320007</v>
      </c>
      <c r="D43" s="186">
        <f>C43/C44-1</f>
        <v/>
      </c>
      <c r="E43" s="183" t="n"/>
      <c r="F43" s="188" t="n">
        <v>44308</v>
      </c>
      <c r="G43" s="409" t="n">
        <v>51.029999</v>
      </c>
      <c r="H43" s="186">
        <f>G43/G44-1</f>
        <v/>
      </c>
      <c r="I43" s="183" t="n"/>
      <c r="J43" s="195">
        <f>CORREL($D43:$D292,$H43:$H292)</f>
        <v/>
      </c>
      <c r="K43" s="195">
        <f>CORREL(D43:D132,H43:H132)</f>
        <v/>
      </c>
      <c r="L43" s="195" t="n"/>
      <c r="M43" s="412">
        <f>M44*(1+D43)</f>
        <v/>
      </c>
      <c r="N43" s="412">
        <f>N44*(1+H43)</f>
        <v/>
      </c>
      <c r="O43" s="412">
        <f>M43+N43</f>
        <v/>
      </c>
      <c r="P43" s="186">
        <f>O43/O44-1</f>
        <v/>
      </c>
      <c r="Q43" s="414">
        <f>_xlfn.STDEV.P(P43:P293)</f>
        <v/>
      </c>
      <c r="R43" s="410">
        <f>Q43*SQRT(250)</f>
        <v/>
      </c>
      <c r="S43" s="411">
        <f>0.09%</f>
        <v/>
      </c>
      <c r="T43" s="186">
        <f>O43/O292-1</f>
        <v/>
      </c>
      <c r="U43" s="186">
        <f>T43-S43</f>
        <v/>
      </c>
      <c r="V43" s="186">
        <f>AVERAGE(U43:U545)</f>
        <v/>
      </c>
      <c r="W43" s="191">
        <f>U43/R43</f>
        <v/>
      </c>
    </row>
    <row r="44" ht="15.75" customHeight="1">
      <c r="A44" s="196">
        <f>B44=F44</f>
        <v/>
      </c>
      <c r="B44" s="188" t="n">
        <v>44307</v>
      </c>
      <c r="C44" s="409" t="n">
        <v>322.76001</v>
      </c>
      <c r="D44" s="186">
        <f>C44/C45-1</f>
        <v/>
      </c>
      <c r="E44" s="183" t="n"/>
      <c r="F44" s="188" t="n">
        <v>44307</v>
      </c>
      <c r="G44" s="409" t="n">
        <v>51.860001</v>
      </c>
      <c r="H44" s="186">
        <f>G44/G45-1</f>
        <v/>
      </c>
      <c r="I44" s="183" t="n"/>
      <c r="J44" s="195">
        <f>CORREL($D44:$D293,$H44:$H293)</f>
        <v/>
      </c>
      <c r="K44" s="195">
        <f>CORREL(D44:D133,H44:H133)</f>
        <v/>
      </c>
      <c r="L44" s="195" t="n"/>
      <c r="M44" s="412">
        <f>M45*(1+D44)</f>
        <v/>
      </c>
      <c r="N44" s="412">
        <f>N45*(1+H44)</f>
        <v/>
      </c>
      <c r="O44" s="412">
        <f>M44+N44</f>
        <v/>
      </c>
      <c r="P44" s="186">
        <f>O44/O45-1</f>
        <v/>
      </c>
      <c r="Q44" s="414">
        <f>_xlfn.STDEV.P(P44:P294)</f>
        <v/>
      </c>
      <c r="R44" s="410">
        <f>Q44*SQRT(250)</f>
        <v/>
      </c>
      <c r="S44" s="411">
        <f>0.09%</f>
        <v/>
      </c>
      <c r="T44" s="186">
        <f>O44/O293-1</f>
        <v/>
      </c>
      <c r="U44" s="186">
        <f>T44-S44</f>
        <v/>
      </c>
      <c r="V44" s="186">
        <f>AVERAGE(U44:U546)</f>
        <v/>
      </c>
      <c r="W44" s="191">
        <f>U44/R44</f>
        <v/>
      </c>
    </row>
    <row r="45" ht="15.75" customHeight="1">
      <c r="A45" s="196">
        <f>B45=F45</f>
        <v/>
      </c>
      <c r="B45" s="188" t="n">
        <v>44306</v>
      </c>
      <c r="C45" s="409" t="n">
        <v>321.779999</v>
      </c>
      <c r="D45" s="186">
        <f>C45/C46-1</f>
        <v/>
      </c>
      <c r="E45" s="183" t="n"/>
      <c r="F45" s="188" t="n">
        <v>44306</v>
      </c>
      <c r="G45" s="409" t="n">
        <v>50.299999</v>
      </c>
      <c r="H45" s="186">
        <f>G45/G46-1</f>
        <v/>
      </c>
      <c r="I45" s="183" t="n"/>
      <c r="J45" s="195">
        <f>CORREL($D45:$D294,$H45:$H294)</f>
        <v/>
      </c>
      <c r="K45" s="195">
        <f>CORREL(D45:D134,H45:H134)</f>
        <v/>
      </c>
      <c r="L45" s="195" t="n"/>
      <c r="M45" s="412">
        <f>M46*(1+D45)</f>
        <v/>
      </c>
      <c r="N45" s="412">
        <f>N46*(1+H45)</f>
        <v/>
      </c>
      <c r="O45" s="412">
        <f>M45+N45</f>
        <v/>
      </c>
      <c r="P45" s="186">
        <f>O45/O46-1</f>
        <v/>
      </c>
      <c r="Q45" s="414">
        <f>_xlfn.STDEV.P(P45:P295)</f>
        <v/>
      </c>
      <c r="R45" s="410">
        <f>Q45*SQRT(250)</f>
        <v/>
      </c>
      <c r="S45" s="411">
        <f>0.09%</f>
        <v/>
      </c>
      <c r="T45" s="186">
        <f>O45/O294-1</f>
        <v/>
      </c>
      <c r="U45" s="186">
        <f>T45-S45</f>
        <v/>
      </c>
      <c r="V45" s="186">
        <f>AVERAGE(U45:U547)</f>
        <v/>
      </c>
      <c r="W45" s="191">
        <f>U45/R45</f>
        <v/>
      </c>
    </row>
    <row r="46" ht="15.75" customHeight="1">
      <c r="A46" s="196">
        <f>B46=F46</f>
        <v/>
      </c>
      <c r="B46" s="188" t="n">
        <v>44305</v>
      </c>
      <c r="C46" s="409" t="n">
        <v>324.329987</v>
      </c>
      <c r="D46" s="186">
        <f>C46/C47-1</f>
        <v/>
      </c>
      <c r="E46" s="183" t="n"/>
      <c r="F46" s="188" t="n">
        <v>44305</v>
      </c>
      <c r="G46" s="409" t="n">
        <v>54.990002</v>
      </c>
      <c r="H46" s="186">
        <f>G46/G47-1</f>
        <v/>
      </c>
      <c r="I46" s="183" t="n"/>
      <c r="J46" s="195">
        <f>CORREL($D46:$D295,$H46:$H295)</f>
        <v/>
      </c>
      <c r="K46" s="195">
        <f>CORREL(D46:D135,H46:H135)</f>
        <v/>
      </c>
      <c r="L46" s="195" t="n"/>
      <c r="M46" s="412">
        <f>M47*(1+D46)</f>
        <v/>
      </c>
      <c r="N46" s="412">
        <f>N47*(1+H46)</f>
        <v/>
      </c>
      <c r="O46" s="412">
        <f>M46+N46</f>
        <v/>
      </c>
      <c r="P46" s="186">
        <f>O46/O47-1</f>
        <v/>
      </c>
      <c r="Q46" s="414">
        <f>_xlfn.STDEV.P(P46:P296)</f>
        <v/>
      </c>
      <c r="R46" s="410">
        <f>Q46*SQRT(250)</f>
        <v/>
      </c>
      <c r="S46" s="411">
        <f>0.09%</f>
        <v/>
      </c>
      <c r="T46" s="186">
        <f>O46/O295-1</f>
        <v/>
      </c>
      <c r="U46" s="186">
        <f>T46-S46</f>
        <v/>
      </c>
      <c r="V46" s="186">
        <f>AVERAGE(U46:U548)</f>
        <v/>
      </c>
      <c r="W46" s="191">
        <f>U46/R46</f>
        <v/>
      </c>
    </row>
    <row r="47" ht="15.75" customHeight="1">
      <c r="A47" s="196">
        <f>B47=F47</f>
        <v/>
      </c>
      <c r="B47" s="188" t="n">
        <v>44302</v>
      </c>
      <c r="C47" s="409" t="n">
        <v>329.950012</v>
      </c>
      <c r="D47" s="186">
        <f>C47/C48-1</f>
        <v/>
      </c>
      <c r="E47" s="183" t="n"/>
      <c r="F47" s="188" t="n">
        <v>44302</v>
      </c>
      <c r="G47" s="409" t="n">
        <v>55.869999</v>
      </c>
      <c r="H47" s="186">
        <f>G47/G48-1</f>
        <v/>
      </c>
      <c r="I47" s="183" t="n"/>
      <c r="J47" s="195">
        <f>CORREL($D47:$D296,$H47:$H296)</f>
        <v/>
      </c>
      <c r="K47" s="195">
        <f>CORREL(D47:D136,H47:H136)</f>
        <v/>
      </c>
      <c r="L47" s="195" t="n"/>
      <c r="M47" s="412">
        <f>M48*(1+D47)</f>
        <v/>
      </c>
      <c r="N47" s="412">
        <f>N48*(1+H47)</f>
        <v/>
      </c>
      <c r="O47" s="412">
        <f>M47+N47</f>
        <v/>
      </c>
      <c r="P47" s="186">
        <f>O47/O48-1</f>
        <v/>
      </c>
      <c r="Q47" s="414">
        <f>_xlfn.STDEV.P(P47:P297)</f>
        <v/>
      </c>
      <c r="R47" s="410">
        <f>Q47*SQRT(250)</f>
        <v/>
      </c>
      <c r="S47" s="411">
        <f>0.09%</f>
        <v/>
      </c>
      <c r="T47" s="186">
        <f>O47/O296-1</f>
        <v/>
      </c>
      <c r="U47" s="186">
        <f>T47-S47</f>
        <v/>
      </c>
      <c r="V47" s="186">
        <f>AVERAGE(U47:U549)</f>
        <v/>
      </c>
      <c r="W47" s="191">
        <f>U47/R47</f>
        <v/>
      </c>
    </row>
    <row r="48" ht="15.75" customHeight="1">
      <c r="A48" s="196">
        <f>B48=F48</f>
        <v/>
      </c>
      <c r="B48" s="188" t="n">
        <v>44301</v>
      </c>
      <c r="C48" s="409" t="n">
        <v>332.380005</v>
      </c>
      <c r="D48" s="186">
        <f>C48/C49-1</f>
        <v/>
      </c>
      <c r="E48" s="183" t="n"/>
      <c r="F48" s="188" t="n">
        <v>44301</v>
      </c>
      <c r="G48" s="409" t="n">
        <v>56.119999</v>
      </c>
      <c r="H48" s="186">
        <f>G48/G49-1</f>
        <v/>
      </c>
      <c r="I48" s="183" t="n"/>
      <c r="J48" s="195">
        <f>CORREL($D48:$D297,$H48:$H297)</f>
        <v/>
      </c>
      <c r="K48" s="195">
        <f>CORREL(D48:D137,H48:H137)</f>
        <v/>
      </c>
      <c r="L48" s="195" t="n"/>
      <c r="M48" s="412">
        <f>M49*(1+D48)</f>
        <v/>
      </c>
      <c r="N48" s="412">
        <f>N49*(1+H48)</f>
        <v/>
      </c>
      <c r="O48" s="412">
        <f>M48+N48</f>
        <v/>
      </c>
      <c r="P48" s="186">
        <f>O48/O49-1</f>
        <v/>
      </c>
      <c r="Q48" s="414">
        <f>_xlfn.STDEV.P(P48:P298)</f>
        <v/>
      </c>
      <c r="R48" s="410">
        <f>Q48*SQRT(250)</f>
        <v/>
      </c>
      <c r="S48" s="411">
        <f>0.09%</f>
        <v/>
      </c>
      <c r="T48" s="186">
        <f>O48/O297-1</f>
        <v/>
      </c>
      <c r="U48" s="186">
        <f>T48-S48</f>
        <v/>
      </c>
      <c r="V48" s="186">
        <f>AVERAGE(U48:U550)</f>
        <v/>
      </c>
      <c r="W48" s="191">
        <f>U48/R48</f>
        <v/>
      </c>
    </row>
    <row r="49" ht="15.75" customHeight="1">
      <c r="A49" s="196">
        <f>B49=F49</f>
        <v/>
      </c>
      <c r="B49" s="188" t="n">
        <v>44300</v>
      </c>
      <c r="C49" s="409" t="n">
        <v>329.200012</v>
      </c>
      <c r="D49" s="186">
        <f>C49/C50-1</f>
        <v/>
      </c>
      <c r="E49" s="183" t="n"/>
      <c r="F49" s="188" t="n">
        <v>44300</v>
      </c>
      <c r="G49" s="409" t="n">
        <v>56.919998</v>
      </c>
      <c r="H49" s="186">
        <f>G49/G50-1</f>
        <v/>
      </c>
      <c r="I49" s="183" t="n"/>
      <c r="J49" s="195">
        <f>CORREL($D49:$D298,$H49:$H298)</f>
        <v/>
      </c>
      <c r="K49" s="195">
        <f>CORREL(D49:D138,H49:H138)</f>
        <v/>
      </c>
      <c r="L49" s="195" t="n"/>
      <c r="M49" s="412">
        <f>M50*(1+D49)</f>
        <v/>
      </c>
      <c r="N49" s="412">
        <f>N50*(1+H49)</f>
        <v/>
      </c>
      <c r="O49" s="412">
        <f>M49+N49</f>
        <v/>
      </c>
      <c r="P49" s="186">
        <f>O49/O50-1</f>
        <v/>
      </c>
      <c r="Q49" s="414">
        <f>_xlfn.STDEV.P(P49:P299)</f>
        <v/>
      </c>
      <c r="R49" s="410">
        <f>Q49*SQRT(250)</f>
        <v/>
      </c>
      <c r="S49" s="411">
        <f>0.09%</f>
        <v/>
      </c>
      <c r="T49" s="186">
        <f>O49/O298-1</f>
        <v/>
      </c>
      <c r="U49" s="186">
        <f>T49-S49</f>
        <v/>
      </c>
      <c r="V49" s="186">
        <f>AVERAGE(U49:U551)</f>
        <v/>
      </c>
      <c r="W49" s="191">
        <f>U49/R49</f>
        <v/>
      </c>
    </row>
    <row r="50" ht="15.75" customHeight="1">
      <c r="A50" s="196">
        <f>B50=F50</f>
        <v/>
      </c>
      <c r="B50" s="188" t="n">
        <v>44299</v>
      </c>
      <c r="C50" s="409" t="n">
        <v>342.75</v>
      </c>
      <c r="D50" s="186">
        <f>C50/C51-1</f>
        <v/>
      </c>
      <c r="E50" s="183" t="n"/>
      <c r="F50" s="188" t="n">
        <v>44299</v>
      </c>
      <c r="G50" s="409" t="n">
        <v>56.66</v>
      </c>
      <c r="H50" s="186">
        <f>G50/G51-1</f>
        <v/>
      </c>
      <c r="I50" s="183" t="n"/>
      <c r="J50" s="195">
        <f>CORREL($D50:$D299,$H50:$H299)</f>
        <v/>
      </c>
      <c r="K50" s="195">
        <f>CORREL(D50:D139,H50:H139)</f>
        <v/>
      </c>
      <c r="L50" s="195" t="n"/>
      <c r="M50" s="412">
        <f>M51*(1+D50)</f>
        <v/>
      </c>
      <c r="N50" s="412">
        <f>N51*(1+H50)</f>
        <v/>
      </c>
      <c r="O50" s="412">
        <f>M50+N50</f>
        <v/>
      </c>
      <c r="P50" s="186">
        <f>O50/O51-1</f>
        <v/>
      </c>
      <c r="Q50" s="414">
        <f>_xlfn.STDEV.P(P50:P300)</f>
        <v/>
      </c>
      <c r="R50" s="410">
        <f>Q50*SQRT(250)</f>
        <v/>
      </c>
      <c r="S50" s="411">
        <f>0.09%</f>
        <v/>
      </c>
      <c r="T50" s="186">
        <f>O50/O299-1</f>
        <v/>
      </c>
      <c r="U50" s="186">
        <f>T50-S50</f>
        <v/>
      </c>
      <c r="V50" s="186">
        <f>AVERAGE(U50:U552)</f>
        <v/>
      </c>
      <c r="W50" s="191">
        <f>U50/R50</f>
        <v/>
      </c>
    </row>
    <row r="51" ht="15.75" customHeight="1">
      <c r="A51" s="196">
        <f>B51=F51</f>
        <v/>
      </c>
      <c r="B51" s="188" t="n">
        <v>44298</v>
      </c>
      <c r="C51" s="409" t="n">
        <v>321.51001</v>
      </c>
      <c r="D51" s="186">
        <f>C51/C52-1</f>
        <v/>
      </c>
      <c r="E51" s="183" t="n"/>
      <c r="F51" s="188" t="n">
        <v>44298</v>
      </c>
      <c r="G51" s="409" t="n">
        <v>56.16</v>
      </c>
      <c r="H51" s="186">
        <f>G51/G52-1</f>
        <v/>
      </c>
      <c r="I51" s="183" t="n"/>
      <c r="J51" s="195">
        <f>CORREL($D51:$D300,$H51:$H300)</f>
        <v/>
      </c>
      <c r="K51" s="195">
        <f>CORREL(D51:D140,H51:H140)</f>
        <v/>
      </c>
      <c r="L51" s="195" t="n"/>
      <c r="M51" s="412">
        <f>M52*(1+D51)</f>
        <v/>
      </c>
      <c r="N51" s="412">
        <f>N52*(1+H51)</f>
        <v/>
      </c>
      <c r="O51" s="412">
        <f>M51+N51</f>
        <v/>
      </c>
      <c r="P51" s="186">
        <f>O51/O52-1</f>
        <v/>
      </c>
      <c r="Q51" s="414">
        <f>_xlfn.STDEV.P(P51:P301)</f>
        <v/>
      </c>
      <c r="R51" s="410">
        <f>Q51*SQRT(250)</f>
        <v/>
      </c>
      <c r="S51" s="411">
        <f>0.09%</f>
        <v/>
      </c>
      <c r="T51" s="186">
        <f>O51/O300-1</f>
        <v/>
      </c>
      <c r="U51" s="186">
        <f>T51-S51</f>
        <v/>
      </c>
      <c r="V51" s="186">
        <f>AVERAGE(U51:U553)</f>
        <v/>
      </c>
      <c r="W51" s="191">
        <f>U51/R51</f>
        <v/>
      </c>
    </row>
    <row r="52" ht="15.75" customHeight="1">
      <c r="A52" s="196">
        <f>B52=F52</f>
        <v/>
      </c>
      <c r="B52" s="188" t="n">
        <v>44295</v>
      </c>
      <c r="C52" s="409" t="n">
        <v>322.649994</v>
      </c>
      <c r="D52" s="186">
        <f>C52/C53-1</f>
        <v/>
      </c>
      <c r="E52" s="183" t="n"/>
      <c r="F52" s="188" t="n">
        <v>44295</v>
      </c>
      <c r="G52" s="409" t="n">
        <v>58.43</v>
      </c>
      <c r="H52" s="186">
        <f>G52/G53-1</f>
        <v/>
      </c>
      <c r="I52" s="183" t="n"/>
      <c r="J52" s="195">
        <f>CORREL($D52:$D301,$H52:$H301)</f>
        <v/>
      </c>
      <c r="K52" s="195">
        <f>CORREL(D52:D141,H52:H141)</f>
        <v/>
      </c>
      <c r="L52" s="195" t="n"/>
      <c r="M52" s="412">
        <f>M53*(1+D52)</f>
        <v/>
      </c>
      <c r="N52" s="412">
        <f>N53*(1+H52)</f>
        <v/>
      </c>
      <c r="O52" s="412">
        <f>M52+N52</f>
        <v/>
      </c>
      <c r="P52" s="186">
        <f>O52/O53-1</f>
        <v/>
      </c>
      <c r="Q52" s="414">
        <f>_xlfn.STDEV.P(P52:P302)</f>
        <v/>
      </c>
      <c r="R52" s="410">
        <f>Q52*SQRT(250)</f>
        <v/>
      </c>
      <c r="S52" s="411">
        <f>0.09%</f>
        <v/>
      </c>
      <c r="T52" s="186">
        <f>O52/O301-1</f>
        <v/>
      </c>
      <c r="U52" s="186">
        <f>T52-S52</f>
        <v/>
      </c>
      <c r="V52" s="186">
        <f>AVERAGE(U52:U554)</f>
        <v/>
      </c>
      <c r="W52" s="191">
        <f>U52/R52</f>
        <v/>
      </c>
    </row>
    <row r="53" ht="15.75" customHeight="1">
      <c r="A53" s="196">
        <f>B53=F53</f>
        <v/>
      </c>
      <c r="B53" s="188" t="n">
        <v>44294</v>
      </c>
      <c r="C53" s="409" t="n">
        <v>331.279999</v>
      </c>
      <c r="D53" s="186">
        <f>C53/C54-1</f>
        <v/>
      </c>
      <c r="E53" s="183" t="n"/>
      <c r="F53" s="188" t="n">
        <v>44294</v>
      </c>
      <c r="G53" s="409" t="n">
        <v>59.43</v>
      </c>
      <c r="H53" s="186">
        <f>G53/G54-1</f>
        <v/>
      </c>
      <c r="I53" s="183" t="n"/>
      <c r="J53" s="195">
        <f>CORREL($D53:$D302,$H53:$H302)</f>
        <v/>
      </c>
      <c r="K53" s="195">
        <f>CORREL(D53:D142,H53:H142)</f>
        <v/>
      </c>
      <c r="L53" s="195" t="n"/>
      <c r="M53" s="412">
        <f>M54*(1+D53)</f>
        <v/>
      </c>
      <c r="N53" s="412">
        <f>N54*(1+H53)</f>
        <v/>
      </c>
      <c r="O53" s="412">
        <f>M53+N53</f>
        <v/>
      </c>
      <c r="P53" s="186">
        <f>O53/O54-1</f>
        <v/>
      </c>
      <c r="Q53" s="414">
        <f>_xlfn.STDEV.P(P53:P303)</f>
        <v/>
      </c>
      <c r="R53" s="410">
        <f>Q53*SQRT(250)</f>
        <v/>
      </c>
      <c r="S53" s="411">
        <f>0.09%</f>
        <v/>
      </c>
      <c r="T53" s="186">
        <f>O53/O302-1</f>
        <v/>
      </c>
      <c r="U53" s="186">
        <f>T53-S53</f>
        <v/>
      </c>
      <c r="V53" s="186">
        <f>AVERAGE(U53:U555)</f>
        <v/>
      </c>
      <c r="W53" s="191">
        <f>U53/R53</f>
        <v/>
      </c>
    </row>
    <row r="54" ht="15.75" customHeight="1">
      <c r="A54" s="196">
        <f>B54=F54</f>
        <v/>
      </c>
      <c r="B54" s="188" t="n">
        <v>44293</v>
      </c>
      <c r="C54" s="409" t="n">
        <v>323.079987</v>
      </c>
      <c r="D54" s="186">
        <f>C54/C55-1</f>
        <v/>
      </c>
      <c r="E54" s="183" t="n"/>
      <c r="F54" s="188" t="n">
        <v>44293</v>
      </c>
      <c r="G54" s="409" t="n">
        <v>59.57</v>
      </c>
      <c r="H54" s="186">
        <f>G54/G55-1</f>
        <v/>
      </c>
      <c r="I54" s="183" t="n"/>
      <c r="J54" s="195">
        <f>CORREL($D54:$D303,$H54:$H303)</f>
        <v/>
      </c>
      <c r="K54" s="195">
        <f>CORREL(D54:D143,H54:H143)</f>
        <v/>
      </c>
      <c r="L54" s="195" t="n"/>
      <c r="M54" s="412">
        <f>M55*(1+D54)</f>
        <v/>
      </c>
      <c r="N54" s="412">
        <f>N55*(1+H54)</f>
        <v/>
      </c>
      <c r="O54" s="412">
        <f>M54+N54</f>
        <v/>
      </c>
      <c r="P54" s="186">
        <f>O54/O55-1</f>
        <v/>
      </c>
      <c r="Q54" s="414">
        <f>_xlfn.STDEV.P(P54:P304)</f>
        <v/>
      </c>
      <c r="R54" s="410">
        <f>Q54*SQRT(250)</f>
        <v/>
      </c>
      <c r="S54" s="411">
        <f>0.09%</f>
        <v/>
      </c>
      <c r="T54" s="186">
        <f>O54/O303-1</f>
        <v/>
      </c>
      <c r="U54" s="186">
        <f>T54-S54</f>
        <v/>
      </c>
      <c r="V54" s="186">
        <f>AVERAGE(U54:U556)</f>
        <v/>
      </c>
      <c r="W54" s="191">
        <f>U54/R54</f>
        <v/>
      </c>
    </row>
    <row r="55" ht="15.75" customHeight="1">
      <c r="A55" s="196">
        <f>B55=F55</f>
        <v/>
      </c>
      <c r="B55" s="188" t="n">
        <v>44292</v>
      </c>
      <c r="C55" s="409" t="n">
        <v>329.790009</v>
      </c>
      <c r="D55" s="186">
        <f>C55/C56-1</f>
        <v/>
      </c>
      <c r="E55" s="183" t="n"/>
      <c r="F55" s="188" t="n">
        <v>44292</v>
      </c>
      <c r="G55" s="409" t="n">
        <v>59.48</v>
      </c>
      <c r="H55" s="186">
        <f>G55/G56-1</f>
        <v/>
      </c>
      <c r="I55" s="183" t="n"/>
      <c r="J55" s="195">
        <f>CORREL($D55:$D304,$H55:$H304)</f>
        <v/>
      </c>
      <c r="K55" s="195">
        <f>CORREL(D55:D144,H55:H144)</f>
        <v/>
      </c>
      <c r="L55" s="195" t="n"/>
      <c r="M55" s="412">
        <f>M56*(1+D55)</f>
        <v/>
      </c>
      <c r="N55" s="412">
        <f>N56*(1+H55)</f>
        <v/>
      </c>
      <c r="O55" s="412">
        <f>M55+N55</f>
        <v/>
      </c>
      <c r="P55" s="186">
        <f>O55/O56-1</f>
        <v/>
      </c>
      <c r="Q55" s="414">
        <f>_xlfn.STDEV.P(P55:P305)</f>
        <v/>
      </c>
      <c r="R55" s="410">
        <f>Q55*SQRT(250)</f>
        <v/>
      </c>
      <c r="S55" s="411">
        <f>0.09%</f>
        <v/>
      </c>
      <c r="T55" s="186">
        <f>O55/O304-1</f>
        <v/>
      </c>
      <c r="U55" s="186">
        <f>T55-S55</f>
        <v/>
      </c>
      <c r="V55" s="186">
        <f>AVERAGE(U55:U557)</f>
        <v/>
      </c>
      <c r="W55" s="191">
        <f>U55/R55</f>
        <v/>
      </c>
    </row>
    <row r="56" ht="15.75" customHeight="1">
      <c r="A56" s="196">
        <f>B56=F56</f>
        <v/>
      </c>
      <c r="B56" s="188" t="n">
        <v>44291</v>
      </c>
      <c r="C56" s="409" t="n">
        <v>323.959991</v>
      </c>
      <c r="D56" s="186">
        <f>C56/C57-1</f>
        <v/>
      </c>
      <c r="E56" s="183" t="n"/>
      <c r="F56" s="188" t="n">
        <v>44291</v>
      </c>
      <c r="G56" s="409" t="n">
        <v>59.290001</v>
      </c>
      <c r="H56" s="186">
        <f>G56/G57-1</f>
        <v/>
      </c>
      <c r="I56" s="183" t="n"/>
      <c r="J56" s="195">
        <f>CORREL($D56:$D305,$H56:$H305)</f>
        <v/>
      </c>
      <c r="K56" s="195">
        <f>CORREL(D56:D145,H56:H145)</f>
        <v/>
      </c>
      <c r="L56" s="195" t="n"/>
      <c r="M56" s="412">
        <f>M57*(1+D56)</f>
        <v/>
      </c>
      <c r="N56" s="412">
        <f>N57*(1+H56)</f>
        <v/>
      </c>
      <c r="O56" s="412">
        <f>M56+N56</f>
        <v/>
      </c>
      <c r="P56" s="186">
        <f>O56/O57-1</f>
        <v/>
      </c>
      <c r="Q56" s="414">
        <f>_xlfn.STDEV.P(P56:P306)</f>
        <v/>
      </c>
      <c r="R56" s="410">
        <f>Q56*SQRT(250)</f>
        <v/>
      </c>
      <c r="S56" s="411">
        <f>0.09%</f>
        <v/>
      </c>
      <c r="T56" s="186">
        <f>O56/O305-1</f>
        <v/>
      </c>
      <c r="U56" s="186">
        <f>T56-S56</f>
        <v/>
      </c>
      <c r="V56" s="186">
        <f>AVERAGE(U56:U558)</f>
        <v/>
      </c>
      <c r="W56" s="191">
        <f>U56/R56</f>
        <v/>
      </c>
    </row>
    <row r="57" ht="15.75" customHeight="1">
      <c r="A57" s="196">
        <f>B57=F57</f>
        <v/>
      </c>
      <c r="B57" s="188" t="n">
        <v>44287</v>
      </c>
      <c r="C57" s="409" t="n">
        <v>326.230011</v>
      </c>
      <c r="D57" s="186">
        <f>C57/C58-1</f>
        <v/>
      </c>
      <c r="E57" s="183" t="n"/>
      <c r="F57" s="188" t="n">
        <v>44287</v>
      </c>
      <c r="G57" s="409" t="n">
        <v>57.82</v>
      </c>
      <c r="H57" s="186">
        <f>G57/G58-1</f>
        <v/>
      </c>
      <c r="I57" s="183" t="n"/>
      <c r="J57" s="195">
        <f>CORREL($D57:$D306,$H57:$H306)</f>
        <v/>
      </c>
      <c r="K57" s="195">
        <f>CORREL(D57:D146,H57:H146)</f>
        <v/>
      </c>
      <c r="L57" s="195" t="n"/>
      <c r="M57" s="412">
        <f>M58*(1+D57)</f>
        <v/>
      </c>
      <c r="N57" s="412">
        <f>N58*(1+H57)</f>
        <v/>
      </c>
      <c r="O57" s="412">
        <f>M57+N57</f>
        <v/>
      </c>
      <c r="P57" s="186">
        <f>O57/O58-1</f>
        <v/>
      </c>
      <c r="Q57" s="414">
        <f>_xlfn.STDEV.P(P57:P307)</f>
        <v/>
      </c>
      <c r="R57" s="410">
        <f>Q57*SQRT(250)</f>
        <v/>
      </c>
      <c r="S57" s="411">
        <f>0.09%</f>
        <v/>
      </c>
      <c r="T57" s="186">
        <f>O57/O306-1</f>
        <v/>
      </c>
      <c r="U57" s="186">
        <f>T57-S57</f>
        <v/>
      </c>
      <c r="V57" s="186">
        <f>AVERAGE(U57:U559)</f>
        <v/>
      </c>
      <c r="W57" s="191">
        <f>U57/R57</f>
        <v/>
      </c>
    </row>
    <row r="58" ht="15.75" customHeight="1">
      <c r="A58" s="196">
        <f>B58=F58</f>
        <v/>
      </c>
      <c r="B58" s="188" t="n">
        <v>44286</v>
      </c>
      <c r="C58" s="409" t="n">
        <v>321.290009</v>
      </c>
      <c r="D58" s="186">
        <f>C58/C59-1</f>
        <v/>
      </c>
      <c r="E58" s="183" t="n"/>
      <c r="F58" s="188" t="n">
        <v>44286</v>
      </c>
      <c r="G58" s="409" t="n">
        <v>57.540001</v>
      </c>
      <c r="H58" s="186">
        <f>G58/G59-1</f>
        <v/>
      </c>
      <c r="I58" s="183" t="n"/>
      <c r="J58" s="195">
        <f>CORREL($D58:$D307,$H58:$H307)</f>
        <v/>
      </c>
      <c r="K58" s="195">
        <f>CORREL(D58:D147,H58:H147)</f>
        <v/>
      </c>
      <c r="L58" s="195" t="n"/>
      <c r="M58" s="412">
        <f>M59*(1+D58)</f>
        <v/>
      </c>
      <c r="N58" s="412">
        <f>N59*(1+H58)</f>
        <v/>
      </c>
      <c r="O58" s="412">
        <f>M58+N58</f>
        <v/>
      </c>
      <c r="P58" s="186">
        <f>O58/O59-1</f>
        <v/>
      </c>
      <c r="Q58" s="414">
        <f>_xlfn.STDEV.P(P58:P308)</f>
        <v/>
      </c>
      <c r="R58" s="410">
        <f>Q58*SQRT(250)</f>
        <v/>
      </c>
      <c r="S58" s="411">
        <f>0.09%</f>
        <v/>
      </c>
      <c r="T58" s="186">
        <f>O58/O307-1</f>
        <v/>
      </c>
      <c r="U58" s="186">
        <f>T58-S58</f>
        <v/>
      </c>
      <c r="V58" s="186">
        <f>AVERAGE(U58:U560)</f>
        <v/>
      </c>
      <c r="W58" s="191">
        <f>U58/R58</f>
        <v/>
      </c>
    </row>
    <row r="59" ht="15.75" customHeight="1">
      <c r="A59" s="196">
        <f>B59=F59</f>
        <v/>
      </c>
      <c r="B59" s="188" t="n">
        <v>44285</v>
      </c>
      <c r="C59" s="409" t="n">
        <v>313.190002</v>
      </c>
      <c r="D59" s="186">
        <f>C59/C60-1</f>
        <v/>
      </c>
      <c r="E59" s="183" t="n"/>
      <c r="F59" s="188" t="n">
        <v>44285</v>
      </c>
      <c r="G59" s="409" t="n">
        <v>58.209999</v>
      </c>
      <c r="H59" s="186">
        <f>G59/G60-1</f>
        <v/>
      </c>
      <c r="I59" s="183" t="n"/>
      <c r="J59" s="195">
        <f>CORREL($D59:$D308,$H59:$H308)</f>
        <v/>
      </c>
      <c r="K59" s="195">
        <f>CORREL(D59:D148,H59:H148)</f>
        <v/>
      </c>
      <c r="L59" s="195" t="n"/>
      <c r="M59" s="412">
        <f>M60*(1+D59)</f>
        <v/>
      </c>
      <c r="N59" s="412">
        <f>N60*(1+H59)</f>
        <v/>
      </c>
      <c r="O59" s="412">
        <f>M59+N59</f>
        <v/>
      </c>
      <c r="P59" s="186">
        <f>O59/O60-1</f>
        <v/>
      </c>
      <c r="Q59" s="414">
        <f>_xlfn.STDEV.P(P59:P309)</f>
        <v/>
      </c>
      <c r="R59" s="410">
        <f>Q59*SQRT(250)</f>
        <v/>
      </c>
      <c r="S59" s="411">
        <f>0.09%</f>
        <v/>
      </c>
      <c r="T59" s="186">
        <f>O59/O308-1</f>
        <v/>
      </c>
      <c r="U59" s="186">
        <f>T59-S59</f>
        <v/>
      </c>
      <c r="V59" s="186">
        <f>AVERAGE(U59:U561)</f>
        <v/>
      </c>
      <c r="W59" s="191">
        <f>U59/R59</f>
        <v/>
      </c>
    </row>
    <row r="60" ht="15.75" customHeight="1">
      <c r="A60" s="196">
        <f>B60=F60</f>
        <v/>
      </c>
      <c r="B60" s="188" t="n">
        <v>44284</v>
      </c>
      <c r="C60" s="409" t="n">
        <v>308.390015</v>
      </c>
      <c r="D60" s="186">
        <f>C60/C61-1</f>
        <v/>
      </c>
      <c r="E60" s="183" t="n"/>
      <c r="F60" s="188" t="n">
        <v>44284</v>
      </c>
      <c r="G60" s="409" t="n">
        <v>56.200001</v>
      </c>
      <c r="H60" s="186">
        <f>G60/G61-1</f>
        <v/>
      </c>
      <c r="I60" s="183" t="n"/>
      <c r="J60" s="195">
        <f>CORREL($D60:$D309,$H60:$H309)</f>
        <v/>
      </c>
      <c r="K60" s="195">
        <f>CORREL(D60:D149,H60:H149)</f>
        <v/>
      </c>
      <c r="L60" s="195" t="n"/>
      <c r="M60" s="412">
        <f>M61*(1+D60)</f>
        <v/>
      </c>
      <c r="N60" s="412">
        <f>N61*(1+H60)</f>
        <v/>
      </c>
      <c r="O60" s="412">
        <f>M60+N60</f>
        <v/>
      </c>
      <c r="P60" s="186">
        <f>O60/O61-1</f>
        <v/>
      </c>
      <c r="Q60" s="414">
        <f>_xlfn.STDEV.P(P60:P310)</f>
        <v/>
      </c>
      <c r="R60" s="410">
        <f>Q60*SQRT(250)</f>
        <v/>
      </c>
      <c r="S60" s="411">
        <f>0.09%</f>
        <v/>
      </c>
      <c r="T60" s="186">
        <f>O60/O309-1</f>
        <v/>
      </c>
      <c r="U60" s="186">
        <f>T60-S60</f>
        <v/>
      </c>
      <c r="V60" s="186">
        <f>AVERAGE(U60:U562)</f>
        <v/>
      </c>
      <c r="W60" s="191">
        <f>U60/R60</f>
        <v/>
      </c>
    </row>
    <row r="61" ht="15.75" customHeight="1">
      <c r="A61" s="196">
        <f>B61=F61</f>
        <v/>
      </c>
      <c r="B61" s="188" t="n">
        <v>44281</v>
      </c>
      <c r="C61" s="409" t="n">
        <v>319.950012</v>
      </c>
      <c r="D61" s="186">
        <f>C61/C62-1</f>
        <v/>
      </c>
      <c r="E61" s="183" t="n"/>
      <c r="F61" s="188" t="n">
        <v>44281</v>
      </c>
      <c r="G61" s="409" t="n">
        <v>56.830002</v>
      </c>
      <c r="H61" s="186">
        <f>G61/G62-1</f>
        <v/>
      </c>
      <c r="I61" s="183" t="n"/>
      <c r="J61" s="195">
        <f>CORREL($D61:$D310,$H61:$H310)</f>
        <v/>
      </c>
      <c r="K61" s="195">
        <f>CORREL(D61:D150,H61:H150)</f>
        <v/>
      </c>
      <c r="L61" s="195" t="n"/>
      <c r="M61" s="412">
        <f>M62*(1+D61)</f>
        <v/>
      </c>
      <c r="N61" s="412">
        <f>N62*(1+H61)</f>
        <v/>
      </c>
      <c r="O61" s="412">
        <f>M61+N61</f>
        <v/>
      </c>
      <c r="P61" s="186">
        <f>O61/O62-1</f>
        <v/>
      </c>
      <c r="Q61" s="414">
        <f>_xlfn.STDEV.P(P61:P311)</f>
        <v/>
      </c>
      <c r="R61" s="410">
        <f>Q61*SQRT(250)</f>
        <v/>
      </c>
      <c r="S61" s="411">
        <f>0.09%</f>
        <v/>
      </c>
      <c r="T61" s="186">
        <f>O61/O310-1</f>
        <v/>
      </c>
      <c r="U61" s="186">
        <f>T61-S61</f>
        <v/>
      </c>
      <c r="V61" s="186">
        <f>AVERAGE(U61:U563)</f>
        <v/>
      </c>
      <c r="W61" s="191">
        <f>U61/R61</f>
        <v/>
      </c>
    </row>
    <row r="62" ht="15.75" customHeight="1">
      <c r="A62" s="196">
        <f>B62=F62</f>
        <v/>
      </c>
      <c r="B62" s="188" t="n">
        <v>44280</v>
      </c>
      <c r="C62" s="409" t="n">
        <v>314.850006</v>
      </c>
      <c r="D62" s="186">
        <f>C62/C63-1</f>
        <v/>
      </c>
      <c r="E62" s="183" t="n"/>
      <c r="F62" s="188" t="n">
        <v>44280</v>
      </c>
      <c r="G62" s="409" t="n">
        <v>56.049999</v>
      </c>
      <c r="H62" s="186">
        <f>G62/G63-1</f>
        <v/>
      </c>
      <c r="I62" s="183" t="n"/>
      <c r="J62" s="195">
        <f>CORREL($D62:$D311,$H62:$H311)</f>
        <v/>
      </c>
      <c r="K62" s="195">
        <f>CORREL(D62:D151,H62:H151)</f>
        <v/>
      </c>
      <c r="L62" s="195" t="n"/>
      <c r="M62" s="412">
        <f>M63*(1+D62)</f>
        <v/>
      </c>
      <c r="N62" s="412">
        <f>N63*(1+H62)</f>
        <v/>
      </c>
      <c r="O62" s="412">
        <f>M62+N62</f>
        <v/>
      </c>
      <c r="P62" s="186">
        <f>O62/O63-1</f>
        <v/>
      </c>
      <c r="Q62" s="414">
        <f>_xlfn.STDEV.P(P62:P312)</f>
        <v/>
      </c>
      <c r="R62" s="410">
        <f>Q62*SQRT(250)</f>
        <v/>
      </c>
      <c r="S62" s="411">
        <f>0.09%</f>
        <v/>
      </c>
      <c r="T62" s="186">
        <f>O62/O311-1</f>
        <v/>
      </c>
      <c r="U62" s="186">
        <f>T62-S62</f>
        <v/>
      </c>
      <c r="V62" s="186">
        <f>AVERAGE(U62:U564)</f>
        <v/>
      </c>
      <c r="W62" s="191">
        <f>U62/R62</f>
        <v/>
      </c>
    </row>
    <row r="63" ht="15.75" customHeight="1">
      <c r="A63" s="196">
        <f>B63=F63</f>
        <v/>
      </c>
      <c r="B63" s="188" t="n">
        <v>44279</v>
      </c>
      <c r="C63" s="409" t="n">
        <v>314.959991</v>
      </c>
      <c r="D63" s="186">
        <f>C63/C64-1</f>
        <v/>
      </c>
      <c r="E63" s="183" t="n"/>
      <c r="F63" s="188" t="n">
        <v>44279</v>
      </c>
      <c r="G63" s="409" t="n">
        <v>53.830002</v>
      </c>
      <c r="H63" s="186">
        <f>G63/G64-1</f>
        <v/>
      </c>
      <c r="I63" s="183" t="n"/>
      <c r="J63" s="195">
        <f>CORREL($D63:$D312,$H63:$H312)</f>
        <v/>
      </c>
      <c r="K63" s="195">
        <f>CORREL(D63:D152,H63:H152)</f>
        <v/>
      </c>
      <c r="L63" s="195" t="n"/>
      <c r="M63" s="412">
        <f>M64*(1+D63)</f>
        <v/>
      </c>
      <c r="N63" s="412">
        <f>N64*(1+H63)</f>
        <v/>
      </c>
      <c r="O63" s="412">
        <f>M63+N63</f>
        <v/>
      </c>
      <c r="P63" s="186">
        <f>O63/O64-1</f>
        <v/>
      </c>
      <c r="Q63" s="414">
        <f>_xlfn.STDEV.P(P63:P313)</f>
        <v/>
      </c>
      <c r="R63" s="410">
        <f>Q63*SQRT(250)</f>
        <v/>
      </c>
      <c r="S63" s="411">
        <f>0.09%</f>
        <v/>
      </c>
      <c r="T63" s="186">
        <f>O63/O312-1</f>
        <v/>
      </c>
      <c r="U63" s="186">
        <f>T63-S63</f>
        <v/>
      </c>
      <c r="V63" s="186">
        <f>AVERAGE(U63:U565)</f>
        <v/>
      </c>
      <c r="W63" s="191">
        <f>U63/R63</f>
        <v/>
      </c>
    </row>
    <row r="64" ht="15.75" customHeight="1">
      <c r="A64" s="196">
        <f>B64=F64</f>
        <v/>
      </c>
      <c r="B64" s="188" t="n">
        <v>44278</v>
      </c>
      <c r="C64" s="409" t="n">
        <v>339.76001</v>
      </c>
      <c r="D64" s="186">
        <f>C64/C65-1</f>
        <v/>
      </c>
      <c r="E64" s="183" t="n"/>
      <c r="F64" s="188" t="n">
        <v>44278</v>
      </c>
      <c r="G64" s="409" t="n">
        <v>54.360001</v>
      </c>
      <c r="H64" s="186">
        <f>G64/G65-1</f>
        <v/>
      </c>
      <c r="I64" s="183" t="n"/>
      <c r="J64" s="195">
        <f>CORREL($D64:$D313,$H64:$H313)</f>
        <v/>
      </c>
      <c r="K64" s="195">
        <f>CORREL(D64:D153,H64:H153)</f>
        <v/>
      </c>
      <c r="L64" s="195" t="n"/>
      <c r="M64" s="412">
        <f>M65*(1+D64)</f>
        <v/>
      </c>
      <c r="N64" s="412">
        <f>N65*(1+H64)</f>
        <v/>
      </c>
      <c r="O64" s="412">
        <f>M64+N64</f>
        <v/>
      </c>
      <c r="P64" s="186">
        <f>O64/O65-1</f>
        <v/>
      </c>
      <c r="Q64" s="414">
        <f>_xlfn.STDEV.P(P64:P314)</f>
        <v/>
      </c>
      <c r="R64" s="410">
        <f>Q64*SQRT(250)</f>
        <v/>
      </c>
      <c r="S64" s="411">
        <f>0.09%</f>
        <v/>
      </c>
      <c r="T64" s="186">
        <f>O64/O313-1</f>
        <v/>
      </c>
      <c r="U64" s="186">
        <f>T64-S64</f>
        <v/>
      </c>
      <c r="V64" s="186">
        <f>AVERAGE(U64:U566)</f>
        <v/>
      </c>
      <c r="W64" s="191">
        <f>U64/R64</f>
        <v/>
      </c>
    </row>
    <row r="65" ht="15.75" customHeight="1">
      <c r="A65" s="196">
        <f>B65=F65</f>
        <v/>
      </c>
      <c r="B65" s="188" t="n">
        <v>44277</v>
      </c>
      <c r="C65" s="409" t="n">
        <v>328.5</v>
      </c>
      <c r="D65" s="186">
        <f>C65/C66-1</f>
        <v/>
      </c>
      <c r="E65" s="183" t="n"/>
      <c r="F65" s="188" t="n">
        <v>44277</v>
      </c>
      <c r="G65" s="409" t="n">
        <v>58.330002</v>
      </c>
      <c r="H65" s="186">
        <f>G65/G66-1</f>
        <v/>
      </c>
      <c r="I65" s="183" t="n"/>
      <c r="J65" s="195">
        <f>CORREL($D65:$D314,$H65:$H314)</f>
        <v/>
      </c>
      <c r="K65" s="195">
        <f>CORREL(D65:D154,H65:H154)</f>
        <v/>
      </c>
      <c r="L65" s="195" t="n"/>
      <c r="M65" s="412">
        <f>M66*(1+D65)</f>
        <v/>
      </c>
      <c r="N65" s="412">
        <f>N66*(1+H65)</f>
        <v/>
      </c>
      <c r="O65" s="412">
        <f>M65+N65</f>
        <v/>
      </c>
      <c r="P65" s="186">
        <f>O65/O66-1</f>
        <v/>
      </c>
      <c r="Q65" s="414">
        <f>_xlfn.STDEV.P(P65:P315)</f>
        <v/>
      </c>
      <c r="R65" s="410">
        <f>Q65*SQRT(250)</f>
        <v/>
      </c>
      <c r="S65" s="411">
        <f>0.09%</f>
        <v/>
      </c>
      <c r="T65" s="186">
        <f>O65/O314-1</f>
        <v/>
      </c>
      <c r="U65" s="186">
        <f>T65-S65</f>
        <v/>
      </c>
      <c r="V65" s="186">
        <f>AVERAGE(U65:U567)</f>
        <v/>
      </c>
      <c r="W65" s="191">
        <f>U65/R65</f>
        <v/>
      </c>
    </row>
    <row r="66" ht="15.75" customHeight="1">
      <c r="A66" s="196">
        <f>B66=F66</f>
        <v/>
      </c>
      <c r="B66" s="188" t="n">
        <v>44274</v>
      </c>
      <c r="C66" s="409" t="n">
        <v>326.26001</v>
      </c>
      <c r="D66" s="186">
        <f>C66/C67-1</f>
        <v/>
      </c>
      <c r="E66" s="183" t="n"/>
      <c r="F66" s="188" t="n">
        <v>44274</v>
      </c>
      <c r="G66" s="409" t="n">
        <v>60.77</v>
      </c>
      <c r="H66" s="186">
        <f>G66/G67-1</f>
        <v/>
      </c>
      <c r="I66" s="183" t="n"/>
      <c r="J66" s="195">
        <f>CORREL($D66:$D315,$H66:$H315)</f>
        <v/>
      </c>
      <c r="K66" s="195">
        <f>CORREL(D66:D155,H66:H155)</f>
        <v/>
      </c>
      <c r="L66" s="195" t="n"/>
      <c r="M66" s="412">
        <f>M67*(1+D66)</f>
        <v/>
      </c>
      <c r="N66" s="412">
        <f>N67*(1+H66)</f>
        <v/>
      </c>
      <c r="O66" s="412">
        <f>M66+N66</f>
        <v/>
      </c>
      <c r="P66" s="186">
        <f>O66/O67-1</f>
        <v/>
      </c>
      <c r="Q66" s="414">
        <f>_xlfn.STDEV.P(P66:P316)</f>
        <v/>
      </c>
      <c r="R66" s="410">
        <f>Q66*SQRT(250)</f>
        <v/>
      </c>
      <c r="S66" s="411">
        <f>0.09%</f>
        <v/>
      </c>
      <c r="T66" s="186">
        <f>O66/O315-1</f>
        <v/>
      </c>
      <c r="U66" s="186">
        <f>T66-S66</f>
        <v/>
      </c>
      <c r="V66" s="186">
        <f>AVERAGE(U66:U568)</f>
        <v/>
      </c>
      <c r="W66" s="191">
        <f>U66/R66</f>
        <v/>
      </c>
    </row>
    <row r="67" ht="15.75" customHeight="1">
      <c r="A67" s="196">
        <f>B67=F67</f>
        <v/>
      </c>
      <c r="B67" s="188" t="n">
        <v>44273</v>
      </c>
      <c r="C67" s="409" t="n">
        <v>316.320007</v>
      </c>
      <c r="D67" s="186">
        <f>C67/C68-1</f>
        <v/>
      </c>
      <c r="E67" s="183" t="n"/>
      <c r="F67" s="188" t="n">
        <v>44273</v>
      </c>
      <c r="G67" s="409" t="n">
        <v>60.82</v>
      </c>
      <c r="H67" s="186">
        <f>G67/G68-1</f>
        <v/>
      </c>
      <c r="I67" s="183" t="n"/>
      <c r="J67" s="195">
        <f>CORREL($D67:$D316,$H67:$H316)</f>
        <v/>
      </c>
      <c r="K67" s="195">
        <f>CORREL(D67:D156,H67:H156)</f>
        <v/>
      </c>
      <c r="L67" s="195" t="n"/>
      <c r="M67" s="412">
        <f>M68*(1+D67)</f>
        <v/>
      </c>
      <c r="N67" s="412">
        <f>N68*(1+H67)</f>
        <v/>
      </c>
      <c r="O67" s="412">
        <f>M67+N67</f>
        <v/>
      </c>
      <c r="P67" s="186">
        <f>O67/O68-1</f>
        <v/>
      </c>
      <c r="Q67" s="414">
        <f>_xlfn.STDEV.P(P67:P317)</f>
        <v/>
      </c>
      <c r="R67" s="410">
        <f>Q67*SQRT(250)</f>
        <v/>
      </c>
      <c r="S67" s="411">
        <f>0.09%</f>
        <v/>
      </c>
      <c r="T67" s="186">
        <f>O67/O316-1</f>
        <v/>
      </c>
      <c r="U67" s="186">
        <f>T67-S67</f>
        <v/>
      </c>
      <c r="V67" s="186">
        <f>AVERAGE(U67:U569)</f>
        <v/>
      </c>
      <c r="W67" s="191">
        <f>U67/R67</f>
        <v/>
      </c>
    </row>
    <row r="68" ht="15.75" customHeight="1">
      <c r="A68" s="196">
        <f>B68=F68</f>
        <v/>
      </c>
      <c r="B68" s="188" t="n">
        <v>44272</v>
      </c>
      <c r="C68" s="409" t="n">
        <v>336.649994</v>
      </c>
      <c r="D68" s="186">
        <f>C68/C69-1</f>
        <v/>
      </c>
      <c r="E68" s="183" t="n"/>
      <c r="F68" s="188" t="n">
        <v>44272</v>
      </c>
      <c r="G68" s="409" t="n">
        <v>62.450001</v>
      </c>
      <c r="H68" s="186">
        <f>G68/G69-1</f>
        <v/>
      </c>
      <c r="I68" s="183" t="n"/>
      <c r="J68" s="195">
        <f>CORREL($D68:$D317,$H68:$H317)</f>
        <v/>
      </c>
      <c r="K68" s="195">
        <f>CORREL(D68:D157,H68:H157)</f>
        <v/>
      </c>
      <c r="L68" s="195" t="n"/>
      <c r="M68" s="412">
        <f>M69*(1+D68)</f>
        <v/>
      </c>
      <c r="N68" s="412">
        <f>N69*(1+H68)</f>
        <v/>
      </c>
      <c r="O68" s="412">
        <f>M68+N68</f>
        <v/>
      </c>
      <c r="P68" s="186">
        <f>O68/O69-1</f>
        <v/>
      </c>
      <c r="Q68" s="414">
        <f>_xlfn.STDEV.P(P68:P318)</f>
        <v/>
      </c>
      <c r="R68" s="410">
        <f>Q68*SQRT(250)</f>
        <v/>
      </c>
      <c r="S68" s="411">
        <f>0.09%</f>
        <v/>
      </c>
      <c r="T68" s="186">
        <f>O68/O317-1</f>
        <v/>
      </c>
      <c r="U68" s="186">
        <f>T68-S68</f>
        <v/>
      </c>
      <c r="V68" s="186">
        <f>AVERAGE(U68:U570)</f>
        <v/>
      </c>
      <c r="W68" s="191">
        <f>U68/R68</f>
        <v/>
      </c>
    </row>
    <row r="69" ht="15.75" customHeight="1">
      <c r="A69" s="196">
        <f>B69=F69</f>
        <v/>
      </c>
      <c r="B69" s="188" t="n">
        <v>44271</v>
      </c>
      <c r="C69" s="409" t="n">
        <v>335.079987</v>
      </c>
      <c r="D69" s="186">
        <f>C69/C70-1</f>
        <v/>
      </c>
      <c r="E69" s="183" t="n"/>
      <c r="F69" s="188" t="n">
        <v>44271</v>
      </c>
      <c r="G69" s="409" t="n">
        <v>59.810001</v>
      </c>
      <c r="H69" s="186">
        <f>G69/G70-1</f>
        <v/>
      </c>
      <c r="I69" s="183" t="n"/>
      <c r="J69" s="195">
        <f>CORREL($D69:$D318,$H69:$H318)</f>
        <v/>
      </c>
      <c r="K69" s="195">
        <f>CORREL(D69:D158,H69:H158)</f>
        <v/>
      </c>
      <c r="L69" s="195" t="n"/>
      <c r="M69" s="412">
        <f>M70*(1+D69)</f>
        <v/>
      </c>
      <c r="N69" s="412">
        <f>N70*(1+H69)</f>
        <v/>
      </c>
      <c r="O69" s="412">
        <f>M69+N69</f>
        <v/>
      </c>
      <c r="P69" s="186">
        <f>O69/O70-1</f>
        <v/>
      </c>
      <c r="Q69" s="414">
        <f>_xlfn.STDEV.P(P69:P319)</f>
        <v/>
      </c>
      <c r="R69" s="410">
        <f>Q69*SQRT(250)</f>
        <v/>
      </c>
      <c r="S69" s="411">
        <f>0.09%</f>
        <v/>
      </c>
      <c r="T69" s="186">
        <f>O69/O318-1</f>
        <v/>
      </c>
      <c r="U69" s="186">
        <f>T69-S69</f>
        <v/>
      </c>
      <c r="V69" s="186">
        <f>AVERAGE(U69:U571)</f>
        <v/>
      </c>
      <c r="W69" s="191">
        <f>U69/R69</f>
        <v/>
      </c>
    </row>
    <row r="70" ht="15.75" customHeight="1">
      <c r="A70" s="196">
        <f>B70=F70</f>
        <v/>
      </c>
      <c r="B70" s="188" t="n">
        <v>44270</v>
      </c>
      <c r="C70" s="409" t="n">
        <v>350</v>
      </c>
      <c r="D70" s="186">
        <f>C70/C71-1</f>
        <v/>
      </c>
      <c r="E70" s="183" t="n"/>
      <c r="F70" s="188" t="n">
        <v>44270</v>
      </c>
      <c r="G70" s="409" t="n">
        <v>60.939999</v>
      </c>
      <c r="H70" s="186">
        <f>G70/G71-1</f>
        <v/>
      </c>
      <c r="I70" s="183" t="n"/>
      <c r="J70" s="195">
        <f>CORREL($D70:$D319,$H70:$H319)</f>
        <v/>
      </c>
      <c r="K70" s="195">
        <f>CORREL(D70:D159,H70:H159)</f>
        <v/>
      </c>
      <c r="L70" s="195" t="n"/>
      <c r="M70" s="412">
        <f>M71*(1+D70)</f>
        <v/>
      </c>
      <c r="N70" s="412">
        <f>N71*(1+H70)</f>
        <v/>
      </c>
      <c r="O70" s="412">
        <f>M70+N70</f>
        <v/>
      </c>
      <c r="P70" s="186">
        <f>O70/O71-1</f>
        <v/>
      </c>
      <c r="Q70" s="414">
        <f>_xlfn.STDEV.P(P70:P320)</f>
        <v/>
      </c>
      <c r="R70" s="410">
        <f>Q70*SQRT(250)</f>
        <v/>
      </c>
      <c r="S70" s="411">
        <f>0.09%</f>
        <v/>
      </c>
      <c r="T70" s="186">
        <f>O70/O319-1</f>
        <v/>
      </c>
      <c r="U70" s="186">
        <f>T70-S70</f>
        <v/>
      </c>
      <c r="V70" s="186">
        <f>AVERAGE(U70:U572)</f>
        <v/>
      </c>
      <c r="W70" s="191">
        <f>U70/R70</f>
        <v/>
      </c>
    </row>
    <row r="71" ht="15.75" customHeight="1">
      <c r="A71" s="196">
        <f>B71=F71</f>
        <v/>
      </c>
      <c r="B71" s="188" t="n">
        <v>44267</v>
      </c>
      <c r="C71" s="409" t="n">
        <v>346.390015</v>
      </c>
      <c r="D71" s="186">
        <f>C71/C72-1</f>
        <v/>
      </c>
      <c r="E71" s="183" t="n"/>
      <c r="F71" s="188" t="n">
        <v>44267</v>
      </c>
      <c r="G71" s="409" t="n">
        <v>56.290001</v>
      </c>
      <c r="H71" s="186">
        <f>G71/G72-1</f>
        <v/>
      </c>
      <c r="I71" s="183" t="n"/>
      <c r="J71" s="195">
        <f>CORREL($D71:$D320,$H71:$H320)</f>
        <v/>
      </c>
      <c r="K71" s="195">
        <f>CORREL(D71:D160,H71:H160)</f>
        <v/>
      </c>
      <c r="L71" s="195" t="n"/>
      <c r="M71" s="412">
        <f>M72*(1+D71)</f>
        <v/>
      </c>
      <c r="N71" s="412">
        <f>N72*(1+H71)</f>
        <v/>
      </c>
      <c r="O71" s="412">
        <f>M71+N71</f>
        <v/>
      </c>
      <c r="P71" s="186">
        <f>O71/O72-1</f>
        <v/>
      </c>
      <c r="Q71" s="414">
        <f>_xlfn.STDEV.P(P71:P321)</f>
        <v/>
      </c>
      <c r="R71" s="410">
        <f>Q71*SQRT(250)</f>
        <v/>
      </c>
      <c r="S71" s="411">
        <f>0.09%</f>
        <v/>
      </c>
      <c r="T71" s="186">
        <f>O71/O320-1</f>
        <v/>
      </c>
      <c r="U71" s="186">
        <f>T71-S71</f>
        <v/>
      </c>
      <c r="V71" s="186">
        <f>AVERAGE(U71:U573)</f>
        <v/>
      </c>
      <c r="W71" s="191">
        <f>U71/R71</f>
        <v/>
      </c>
    </row>
    <row r="72" ht="15.75" customHeight="1">
      <c r="A72" s="196">
        <f>B72=F72</f>
        <v/>
      </c>
      <c r="B72" s="188" t="n">
        <v>44266</v>
      </c>
      <c r="C72" s="409" t="n">
        <v>355.170013</v>
      </c>
      <c r="D72" s="186">
        <f>C72/C73-1</f>
        <v/>
      </c>
      <c r="E72" s="183" t="n"/>
      <c r="F72" s="188" t="n">
        <v>44266</v>
      </c>
      <c r="G72" s="409" t="n">
        <v>54.060001</v>
      </c>
      <c r="H72" s="186">
        <f>G72/G73-1</f>
        <v/>
      </c>
      <c r="I72" s="183" t="n"/>
      <c r="J72" s="195">
        <f>CORREL($D72:$D321,$H72:$H321)</f>
        <v/>
      </c>
      <c r="K72" s="195">
        <f>CORREL(D72:D161,H72:H161)</f>
        <v/>
      </c>
      <c r="L72" s="195" t="n"/>
      <c r="M72" s="412">
        <f>M73*(1+D72)</f>
        <v/>
      </c>
      <c r="N72" s="412">
        <f>N73*(1+H72)</f>
        <v/>
      </c>
      <c r="O72" s="412">
        <f>M72+N72</f>
        <v/>
      </c>
      <c r="P72" s="186">
        <f>O72/O73-1</f>
        <v/>
      </c>
      <c r="Q72" s="414">
        <f>_xlfn.STDEV.P(P72:P322)</f>
        <v/>
      </c>
      <c r="R72" s="410">
        <f>Q72*SQRT(250)</f>
        <v/>
      </c>
      <c r="S72" s="411">
        <f>0.09%</f>
        <v/>
      </c>
      <c r="T72" s="186">
        <f>O72/O321-1</f>
        <v/>
      </c>
      <c r="U72" s="186">
        <f>T72-S72</f>
        <v/>
      </c>
      <c r="V72" s="186">
        <f>AVERAGE(U72:U574)</f>
        <v/>
      </c>
      <c r="W72" s="191">
        <f>U72/R72</f>
        <v/>
      </c>
    </row>
    <row r="73" ht="15.75" customHeight="1">
      <c r="A73" s="196">
        <f>B73=F73</f>
        <v/>
      </c>
      <c r="B73" s="188" t="n">
        <v>44265</v>
      </c>
      <c r="C73" s="409" t="n">
        <v>336.029999</v>
      </c>
      <c r="D73" s="186">
        <f>C73/C74-1</f>
        <v/>
      </c>
      <c r="E73" s="183" t="n"/>
      <c r="F73" s="188" t="n">
        <v>44265</v>
      </c>
      <c r="G73" s="409" t="n">
        <v>53.919998</v>
      </c>
      <c r="H73" s="186">
        <f>G73/G74-1</f>
        <v/>
      </c>
      <c r="I73" s="183" t="n"/>
      <c r="J73" s="195">
        <f>CORREL($D73:$D322,$H73:$H322)</f>
        <v/>
      </c>
      <c r="K73" s="195">
        <f>CORREL(D73:D162,H73:H162)</f>
        <v/>
      </c>
      <c r="L73" s="195" t="n"/>
      <c r="M73" s="412">
        <f>M74*(1+D73)</f>
        <v/>
      </c>
      <c r="N73" s="412">
        <f>N74*(1+H73)</f>
        <v/>
      </c>
      <c r="O73" s="412">
        <f>M73+N73</f>
        <v/>
      </c>
      <c r="P73" s="186">
        <f>O73/O74-1</f>
        <v/>
      </c>
      <c r="Q73" s="414">
        <f>_xlfn.STDEV.P(P73:P323)</f>
        <v/>
      </c>
      <c r="R73" s="410">
        <f>Q73*SQRT(250)</f>
        <v/>
      </c>
      <c r="S73" s="411">
        <f>0.09%</f>
        <v/>
      </c>
      <c r="T73" s="186">
        <f>O73/O322-1</f>
        <v/>
      </c>
      <c r="U73" s="186">
        <f>T73-S73</f>
        <v/>
      </c>
      <c r="V73" s="186">
        <f>AVERAGE(U73:U575)</f>
        <v/>
      </c>
      <c r="W73" s="191">
        <f>U73/R73</f>
        <v/>
      </c>
    </row>
    <row r="74" ht="15.75" customHeight="1">
      <c r="A74" s="196">
        <f>B74=F74</f>
        <v/>
      </c>
      <c r="B74" s="188" t="n">
        <v>44264</v>
      </c>
      <c r="C74" s="409" t="n">
        <v>342.109985</v>
      </c>
      <c r="D74" s="186">
        <f>C74/C75-1</f>
        <v/>
      </c>
      <c r="E74" s="183" t="n"/>
      <c r="F74" s="188" t="n">
        <v>44264</v>
      </c>
      <c r="G74" s="409" t="n">
        <v>53.43</v>
      </c>
      <c r="H74" s="186">
        <f>G74/G75-1</f>
        <v/>
      </c>
      <c r="I74" s="183" t="n"/>
      <c r="J74" s="195">
        <f>CORREL($D74:$D323,$H74:$H323)</f>
        <v/>
      </c>
      <c r="K74" s="195">
        <f>CORREL(D74:D163,H74:H163)</f>
        <v/>
      </c>
      <c r="L74" s="195" t="n"/>
      <c r="M74" s="412">
        <f>M75*(1+D74)</f>
        <v/>
      </c>
      <c r="N74" s="412">
        <f>N75*(1+H74)</f>
        <v/>
      </c>
      <c r="O74" s="412">
        <f>M74+N74</f>
        <v/>
      </c>
      <c r="P74" s="186">
        <f>O74/O75-1</f>
        <v/>
      </c>
      <c r="Q74" s="414">
        <f>_xlfn.STDEV.P(P74:P324)</f>
        <v/>
      </c>
      <c r="R74" s="410">
        <f>Q74*SQRT(250)</f>
        <v/>
      </c>
      <c r="S74" s="411">
        <f>0.09%</f>
        <v/>
      </c>
      <c r="T74" s="186">
        <f>O74/O323-1</f>
        <v/>
      </c>
      <c r="U74" s="186">
        <f>T74-S74</f>
        <v/>
      </c>
      <c r="V74" s="186">
        <f>AVERAGE(U74:U576)</f>
        <v/>
      </c>
      <c r="W74" s="191">
        <f>U74/R74</f>
        <v/>
      </c>
    </row>
    <row r="75" ht="15.75" customHeight="1">
      <c r="A75" s="196">
        <f>B75=F75</f>
        <v/>
      </c>
      <c r="B75" s="188" t="n">
        <v>44263</v>
      </c>
      <c r="C75" s="409" t="n">
        <v>310.929993</v>
      </c>
      <c r="D75" s="186">
        <f>C75/C76-1</f>
        <v/>
      </c>
      <c r="E75" s="183" t="n"/>
      <c r="F75" s="188" t="n">
        <v>44263</v>
      </c>
      <c r="G75" s="409" t="n">
        <v>54.060001</v>
      </c>
      <c r="H75" s="186">
        <f>G75/G76-1</f>
        <v/>
      </c>
      <c r="I75" s="183" t="n"/>
      <c r="J75" s="195">
        <f>CORREL($D75:$D324,$H75:$H324)</f>
        <v/>
      </c>
      <c r="K75" s="195">
        <f>CORREL(D75:D164,H75:H164)</f>
        <v/>
      </c>
      <c r="L75" s="195" t="n"/>
      <c r="M75" s="412">
        <f>M76*(1+D75)</f>
        <v/>
      </c>
      <c r="N75" s="412">
        <f>N76*(1+H75)</f>
        <v/>
      </c>
      <c r="O75" s="412">
        <f>M75+N75</f>
        <v/>
      </c>
      <c r="P75" s="186">
        <f>O75/O76-1</f>
        <v/>
      </c>
      <c r="Q75" s="414">
        <f>_xlfn.STDEV.P(P75:P325)</f>
        <v/>
      </c>
      <c r="R75" s="410">
        <f>Q75*SQRT(250)</f>
        <v/>
      </c>
      <c r="S75" s="411">
        <f>0.09%</f>
        <v/>
      </c>
      <c r="T75" s="186">
        <f>O75/O324-1</f>
        <v/>
      </c>
      <c r="U75" s="186">
        <f>T75-S75</f>
        <v/>
      </c>
      <c r="V75" s="186">
        <f>AVERAGE(U75:U577)</f>
        <v/>
      </c>
      <c r="W75" s="191">
        <f>U75/R75</f>
        <v/>
      </c>
    </row>
    <row r="76" ht="15.75" customHeight="1">
      <c r="A76" s="196">
        <f>B76=F76</f>
        <v/>
      </c>
      <c r="B76" s="188" t="n">
        <v>44260</v>
      </c>
      <c r="C76" s="409" t="n">
        <v>337.429993</v>
      </c>
      <c r="D76" s="186">
        <f>C76/C77-1</f>
        <v/>
      </c>
      <c r="E76" s="183" t="n"/>
      <c r="F76" s="188" t="n">
        <v>44260</v>
      </c>
      <c r="G76" s="409" t="n">
        <v>50.52</v>
      </c>
      <c r="H76" s="186">
        <f>G76/G77-1</f>
        <v/>
      </c>
      <c r="I76" s="183" t="n"/>
      <c r="J76" s="195">
        <f>CORREL($D76:$D325,$H76:$H325)</f>
        <v/>
      </c>
      <c r="K76" s="195">
        <f>CORREL(D76:D165,H76:H165)</f>
        <v/>
      </c>
      <c r="L76" s="195" t="n"/>
      <c r="M76" s="412">
        <f>M77*(1+D76)</f>
        <v/>
      </c>
      <c r="N76" s="412">
        <f>N77*(1+H76)</f>
        <v/>
      </c>
      <c r="O76" s="412">
        <f>M76+N76</f>
        <v/>
      </c>
      <c r="P76" s="186">
        <f>O76/O77-1</f>
        <v/>
      </c>
      <c r="Q76" s="414">
        <f>_xlfn.STDEV.P(P76:P326)</f>
        <v/>
      </c>
      <c r="R76" s="410">
        <f>Q76*SQRT(250)</f>
        <v/>
      </c>
      <c r="S76" s="411">
        <f>0.09%</f>
        <v/>
      </c>
      <c r="T76" s="186">
        <f>O76/O325-1</f>
        <v/>
      </c>
      <c r="U76" s="186">
        <f>T76-S76</f>
        <v/>
      </c>
      <c r="V76" s="186">
        <f>AVERAGE(U76:U578)</f>
        <v/>
      </c>
      <c r="W76" s="191">
        <f>U76/R76</f>
        <v/>
      </c>
    </row>
    <row r="77" ht="15.75" customHeight="1">
      <c r="A77" s="196">
        <f>B77=F77</f>
        <v/>
      </c>
      <c r="B77" s="188" t="n">
        <v>44259</v>
      </c>
      <c r="C77" s="409" t="n">
        <v>343.089996</v>
      </c>
      <c r="D77" s="186">
        <f>C77/C78-1</f>
        <v/>
      </c>
      <c r="E77" s="183" t="n"/>
      <c r="F77" s="188" t="n">
        <v>44259</v>
      </c>
      <c r="G77" s="409" t="n">
        <v>52.049999</v>
      </c>
      <c r="H77" s="186">
        <f>G77/G78-1</f>
        <v/>
      </c>
      <c r="I77" s="183" t="n"/>
      <c r="J77" s="195">
        <f>CORREL($D77:$D326,$H77:$H326)</f>
        <v/>
      </c>
      <c r="K77" s="195">
        <f>CORREL(D77:D166,H77:H166)</f>
        <v/>
      </c>
      <c r="L77" s="195" t="n"/>
      <c r="M77" s="412">
        <f>M78*(1+D77)</f>
        <v/>
      </c>
      <c r="N77" s="412">
        <f>N78*(1+H77)</f>
        <v/>
      </c>
      <c r="O77" s="412">
        <f>M77+N77</f>
        <v/>
      </c>
      <c r="P77" s="186">
        <f>O77/O78-1</f>
        <v/>
      </c>
      <c r="Q77" s="414">
        <f>_xlfn.STDEV.P(P77:P327)</f>
        <v/>
      </c>
      <c r="R77" s="410">
        <f>Q77*SQRT(250)</f>
        <v/>
      </c>
      <c r="S77" s="411">
        <f>0.09%</f>
        <v/>
      </c>
      <c r="T77" s="186">
        <f>O77/O326-1</f>
        <v/>
      </c>
      <c r="U77" s="186">
        <f>T77-S77</f>
        <v/>
      </c>
      <c r="V77" s="186">
        <f>AVERAGE(U77:U579)</f>
        <v/>
      </c>
      <c r="W77" s="191">
        <f>U77/R77</f>
        <v/>
      </c>
    </row>
    <row r="78" ht="15.75" customHeight="1">
      <c r="A78" s="196">
        <f>B78=F78</f>
        <v/>
      </c>
      <c r="B78" s="188" t="n">
        <v>44258</v>
      </c>
      <c r="C78" s="409" t="n">
        <v>341.570007</v>
      </c>
      <c r="D78" s="186">
        <f>C78/C79-1</f>
        <v/>
      </c>
      <c r="E78" s="183" t="n"/>
      <c r="F78" s="188" t="n">
        <v>44258</v>
      </c>
      <c r="G78" s="409" t="n">
        <v>54.57</v>
      </c>
      <c r="H78" s="186">
        <f>G78/G79-1</f>
        <v/>
      </c>
      <c r="I78" s="183" t="n"/>
      <c r="J78" s="195">
        <f>CORREL($D78:$D327,$H78:$H327)</f>
        <v/>
      </c>
      <c r="K78" s="195">
        <f>CORREL(D78:D167,H78:H167)</f>
        <v/>
      </c>
      <c r="L78" s="195" t="n"/>
      <c r="M78" s="412">
        <f>M79*(1+D78)</f>
        <v/>
      </c>
      <c r="N78" s="412">
        <f>N79*(1+H78)</f>
        <v/>
      </c>
      <c r="O78" s="412">
        <f>M78+N78</f>
        <v/>
      </c>
      <c r="P78" s="186">
        <f>O78/O79-1</f>
        <v/>
      </c>
      <c r="Q78" s="414">
        <f>_xlfn.STDEV.P(P78:P328)</f>
        <v/>
      </c>
      <c r="R78" s="410">
        <f>Q78*SQRT(250)</f>
        <v/>
      </c>
      <c r="S78" s="411">
        <f>0.09%</f>
        <v/>
      </c>
      <c r="T78" s="186">
        <f>O78/O327-1</f>
        <v/>
      </c>
      <c r="U78" s="186">
        <f>T78-S78</f>
        <v/>
      </c>
      <c r="V78" s="186">
        <f>AVERAGE(U78:U580)</f>
        <v/>
      </c>
      <c r="W78" s="191">
        <f>U78/R78</f>
        <v/>
      </c>
    </row>
    <row r="79" ht="15.75" customHeight="1">
      <c r="A79" s="196">
        <f>B79=F79</f>
        <v/>
      </c>
      <c r="B79" s="188" t="n">
        <v>44257</v>
      </c>
      <c r="C79" s="409" t="n">
        <v>372.790009</v>
      </c>
      <c r="D79" s="186">
        <f>C79/C80-1</f>
        <v/>
      </c>
      <c r="E79" s="183" t="n"/>
      <c r="F79" s="188" t="n">
        <v>44257</v>
      </c>
      <c r="G79" s="409" t="n">
        <v>53.209999</v>
      </c>
      <c r="H79" s="186">
        <f>G79/G80-1</f>
        <v/>
      </c>
      <c r="I79" s="183" t="n"/>
      <c r="J79" s="195">
        <f>CORREL($D79:$D328,$H79:$H328)</f>
        <v/>
      </c>
      <c r="K79" s="195">
        <f>CORREL(D79:D168,H79:H168)</f>
        <v/>
      </c>
      <c r="L79" s="195" t="n"/>
      <c r="M79" s="412">
        <f>M80*(1+D79)</f>
        <v/>
      </c>
      <c r="N79" s="412">
        <f>N80*(1+H79)</f>
        <v/>
      </c>
      <c r="O79" s="412">
        <f>M79+N79</f>
        <v/>
      </c>
      <c r="P79" s="186">
        <f>O79/O80-1</f>
        <v/>
      </c>
      <c r="Q79" s="414">
        <f>_xlfn.STDEV.P(P79:P329)</f>
        <v/>
      </c>
      <c r="R79" s="410">
        <f>Q79*SQRT(250)</f>
        <v/>
      </c>
      <c r="S79" s="411">
        <f>0.09%</f>
        <v/>
      </c>
      <c r="T79" s="186">
        <f>O79/O328-1</f>
        <v/>
      </c>
      <c r="U79" s="186">
        <f>T79-S79</f>
        <v/>
      </c>
      <c r="V79" s="186">
        <f>AVERAGE(U79:U581)</f>
        <v/>
      </c>
      <c r="W79" s="191">
        <f>U79/R79</f>
        <v/>
      </c>
    </row>
    <row r="80" ht="15.75" customHeight="1">
      <c r="A80" s="196">
        <f>B80=F80</f>
        <v/>
      </c>
      <c r="B80" s="188" t="n">
        <v>44256</v>
      </c>
      <c r="C80" s="409" t="n">
        <v>409.660004</v>
      </c>
      <c r="D80" s="186">
        <f>C80/C81-1</f>
        <v/>
      </c>
      <c r="E80" s="183" t="n"/>
      <c r="F80" s="188" t="n">
        <v>44256</v>
      </c>
      <c r="G80" s="409" t="n">
        <v>53.310001</v>
      </c>
      <c r="H80" s="186">
        <f>G80/G81-1</f>
        <v/>
      </c>
      <c r="I80" s="183" t="n"/>
      <c r="J80" s="195">
        <f>CORREL($D80:$D329,$H80:$H329)</f>
        <v/>
      </c>
      <c r="K80" s="195">
        <f>CORREL(D80:D169,H80:H169)</f>
        <v/>
      </c>
      <c r="L80" s="195" t="n"/>
      <c r="M80" s="412">
        <f>M81*(1+D80)</f>
        <v/>
      </c>
      <c r="N80" s="412">
        <f>N81*(1+H80)</f>
        <v/>
      </c>
      <c r="O80" s="412">
        <f>M80+N80</f>
        <v/>
      </c>
      <c r="P80" s="186">
        <f>O80/O81-1</f>
        <v/>
      </c>
      <c r="Q80" s="414">
        <f>_xlfn.STDEV.P(P80:P330)</f>
        <v/>
      </c>
      <c r="R80" s="410">
        <f>Q80*SQRT(250)</f>
        <v/>
      </c>
      <c r="S80" s="411">
        <f>0.09%</f>
        <v/>
      </c>
      <c r="T80" s="186">
        <f>O80/O329-1</f>
        <v/>
      </c>
      <c r="U80" s="186">
        <f>T80-S80</f>
        <v/>
      </c>
      <c r="V80" s="186">
        <f>AVERAGE(U80:U582)</f>
        <v/>
      </c>
      <c r="W80" s="191">
        <f>U80/R80</f>
        <v/>
      </c>
    </row>
    <row r="81" ht="15.75" customHeight="1">
      <c r="A81" s="196">
        <f>B81=F81</f>
        <v/>
      </c>
      <c r="B81" s="188" t="n">
        <v>44253</v>
      </c>
      <c r="C81" s="409" t="n">
        <v>373.609985</v>
      </c>
      <c r="D81" s="186">
        <f>C81/C82-1</f>
        <v/>
      </c>
      <c r="E81" s="183" t="n"/>
      <c r="F81" s="188" t="n">
        <v>44253</v>
      </c>
      <c r="G81" s="409" t="n">
        <v>52.68</v>
      </c>
      <c r="H81" s="186">
        <f>G81/G82-1</f>
        <v/>
      </c>
      <c r="I81" s="183" t="n"/>
      <c r="J81" s="195">
        <f>CORREL($D81:$D330,$H81:$H330)</f>
        <v/>
      </c>
      <c r="K81" s="195">
        <f>CORREL(D81:D170,H81:H170)</f>
        <v/>
      </c>
      <c r="L81" s="195" t="n"/>
      <c r="M81" s="412">
        <f>M82*(1+D81)</f>
        <v/>
      </c>
      <c r="N81" s="412">
        <f>N82*(1+H81)</f>
        <v/>
      </c>
      <c r="O81" s="412">
        <f>M81+N81</f>
        <v/>
      </c>
      <c r="P81" s="186">
        <f>O81/O82-1</f>
        <v/>
      </c>
      <c r="Q81" s="414">
        <f>_xlfn.STDEV.P(P81:P331)</f>
        <v/>
      </c>
      <c r="R81" s="410">
        <f>Q81*SQRT(250)</f>
        <v/>
      </c>
      <c r="S81" s="411">
        <f>0.09%</f>
        <v/>
      </c>
      <c r="T81" s="186">
        <f>O81/O330-1</f>
        <v/>
      </c>
      <c r="U81" s="186">
        <f>T81-S81</f>
        <v/>
      </c>
      <c r="V81" s="186">
        <f>AVERAGE(U81:U583)</f>
        <v/>
      </c>
      <c r="W81" s="191">
        <f>U81/R81</f>
        <v/>
      </c>
    </row>
    <row r="82" ht="15.75" customHeight="1">
      <c r="A82" s="196">
        <f>B82=F82</f>
        <v/>
      </c>
      <c r="B82" s="188" t="n">
        <v>44252</v>
      </c>
      <c r="C82" s="409" t="n">
        <v>364.730011</v>
      </c>
      <c r="D82" s="186">
        <f>C82/C83-1</f>
        <v/>
      </c>
      <c r="E82" s="183" t="n"/>
      <c r="F82" s="188" t="n">
        <v>44252</v>
      </c>
      <c r="G82" s="409" t="n">
        <v>51.779999</v>
      </c>
      <c r="H82" s="186">
        <f>G82/G83-1</f>
        <v/>
      </c>
      <c r="I82" s="183" t="n"/>
      <c r="J82" s="195">
        <f>CORREL($D82:$D331,$H82:$H331)</f>
        <v/>
      </c>
      <c r="K82" s="195">
        <f>CORREL(D82:D171,H82:H171)</f>
        <v/>
      </c>
      <c r="L82" s="195" t="n"/>
      <c r="M82" s="412">
        <f>M83*(1+D82)</f>
        <v/>
      </c>
      <c r="N82" s="412">
        <f>N83*(1+H82)</f>
        <v/>
      </c>
      <c r="O82" s="412">
        <f>M82+N82</f>
        <v/>
      </c>
      <c r="P82" s="186">
        <f>O82/O83-1</f>
        <v/>
      </c>
      <c r="Q82" s="414">
        <f>_xlfn.STDEV.P(P82:P332)</f>
        <v/>
      </c>
      <c r="R82" s="410">
        <f>Q82*SQRT(250)</f>
        <v/>
      </c>
      <c r="S82" s="411">
        <f>0.09%</f>
        <v/>
      </c>
      <c r="T82" s="186">
        <f>O82/O331-1</f>
        <v/>
      </c>
      <c r="U82" s="186">
        <f>T82-S82</f>
        <v/>
      </c>
      <c r="V82" s="186">
        <f>AVERAGE(U82:U584)</f>
        <v/>
      </c>
      <c r="W82" s="191">
        <f>U82/R82</f>
        <v/>
      </c>
    </row>
    <row r="83" ht="15.75" customHeight="1">
      <c r="A83" s="196">
        <f>B83=F83</f>
        <v/>
      </c>
      <c r="B83" s="188" t="n">
        <v>44251</v>
      </c>
      <c r="C83" s="409" t="n">
        <v>385.230011</v>
      </c>
      <c r="D83" s="186">
        <f>C83/C84-1</f>
        <v/>
      </c>
      <c r="E83" s="183" t="n"/>
      <c r="F83" s="188" t="n">
        <v>44251</v>
      </c>
      <c r="G83" s="409" t="n">
        <v>54.959999</v>
      </c>
      <c r="H83" s="186">
        <f>G83/G84-1</f>
        <v/>
      </c>
      <c r="I83" s="183" t="n"/>
      <c r="J83" s="195">
        <f>CORREL($D83:$D332,$H83:$H332)</f>
        <v/>
      </c>
      <c r="K83" s="195">
        <f>CORREL(D83:D172,H83:H172)</f>
        <v/>
      </c>
      <c r="L83" s="195" t="n"/>
      <c r="M83" s="412">
        <f>M84*(1+D83)</f>
        <v/>
      </c>
      <c r="N83" s="412">
        <f>N84*(1+H83)</f>
        <v/>
      </c>
      <c r="O83" s="412">
        <f>M83+N83</f>
        <v/>
      </c>
      <c r="P83" s="186">
        <f>O83/O84-1</f>
        <v/>
      </c>
      <c r="Q83" s="414">
        <f>_xlfn.STDEV.P(P83:P333)</f>
        <v/>
      </c>
      <c r="R83" s="410">
        <f>Q83*SQRT(250)</f>
        <v/>
      </c>
      <c r="S83" s="411">
        <f>0.09%</f>
        <v/>
      </c>
      <c r="T83" s="186">
        <f>O83/O332-1</f>
        <v/>
      </c>
      <c r="U83" s="186">
        <f>T83-S83</f>
        <v/>
      </c>
      <c r="V83" s="186">
        <f>AVERAGE(U83:U585)</f>
        <v/>
      </c>
      <c r="W83" s="191">
        <f>U83/R83</f>
        <v/>
      </c>
    </row>
    <row r="84" ht="15.75" customHeight="1">
      <c r="A84" s="196">
        <f>B84=F84</f>
        <v/>
      </c>
      <c r="B84" s="188" t="n">
        <v>44250</v>
      </c>
      <c r="C84" s="409" t="n">
        <v>388.160004</v>
      </c>
      <c r="D84" s="186">
        <f>C84/C85-1</f>
        <v/>
      </c>
      <c r="E84" s="183" t="n"/>
      <c r="F84" s="188" t="n">
        <v>44250</v>
      </c>
      <c r="G84" s="409" t="n">
        <v>50.610001</v>
      </c>
      <c r="H84" s="186">
        <f>G84/G85-1</f>
        <v/>
      </c>
      <c r="I84" s="183" t="n"/>
      <c r="J84" s="195">
        <f>CORREL($D84:$D333,$H84:$H333)</f>
        <v/>
      </c>
      <c r="K84" s="195">
        <f>CORREL(D84:D173,H84:H173)</f>
        <v/>
      </c>
      <c r="L84" s="195" t="n"/>
      <c r="M84" s="412">
        <f>M85*(1+D84)</f>
        <v/>
      </c>
      <c r="N84" s="412">
        <f>N85*(1+H84)</f>
        <v/>
      </c>
      <c r="O84" s="412">
        <f>M84+N84</f>
        <v/>
      </c>
      <c r="P84" s="186">
        <f>O84/O85-1</f>
        <v/>
      </c>
      <c r="Q84" s="414">
        <f>_xlfn.STDEV.P(P84:P334)</f>
        <v/>
      </c>
      <c r="R84" s="410">
        <f>Q84*SQRT(250)</f>
        <v/>
      </c>
      <c r="S84" s="411">
        <f>0.09%</f>
        <v/>
      </c>
      <c r="T84" s="186">
        <f>O84/O333-1</f>
        <v/>
      </c>
      <c r="U84" s="186">
        <f>T84-S84</f>
        <v/>
      </c>
      <c r="V84" s="186">
        <f>AVERAGE(U84:U586)</f>
        <v/>
      </c>
      <c r="W84" s="191">
        <f>U84/R84</f>
        <v/>
      </c>
    </row>
    <row r="85" ht="15.75" customHeight="1">
      <c r="A85" s="196">
        <f>B85=F85</f>
        <v/>
      </c>
      <c r="B85" s="188" t="n">
        <v>44249</v>
      </c>
      <c r="C85" s="409" t="n">
        <v>394.339996</v>
      </c>
      <c r="D85" s="186">
        <f>C85/C86-1</f>
        <v/>
      </c>
      <c r="E85" s="183" t="n"/>
      <c r="F85" s="188" t="n">
        <v>44249</v>
      </c>
      <c r="G85" s="409" t="n">
        <v>49.700001</v>
      </c>
      <c r="H85" s="186">
        <f>G85/G86-1</f>
        <v/>
      </c>
      <c r="I85" s="183" t="n"/>
      <c r="J85" s="195">
        <f>CORREL($D85:$D334,$H85:$H334)</f>
        <v/>
      </c>
      <c r="K85" s="195">
        <f>CORREL(D85:D174,H85:H174)</f>
        <v/>
      </c>
      <c r="L85" s="195" t="n"/>
      <c r="M85" s="412">
        <f>M86*(1+D85)</f>
        <v/>
      </c>
      <c r="N85" s="412">
        <f>N86*(1+H85)</f>
        <v/>
      </c>
      <c r="O85" s="412">
        <f>M85+N85</f>
        <v/>
      </c>
      <c r="P85" s="186">
        <f>O85/O86-1</f>
        <v/>
      </c>
      <c r="Q85" s="414">
        <f>_xlfn.STDEV.P(P85:P335)</f>
        <v/>
      </c>
      <c r="R85" s="410">
        <f>Q85*SQRT(250)</f>
        <v/>
      </c>
      <c r="S85" s="411">
        <f>0.09%</f>
        <v/>
      </c>
      <c r="T85" s="186">
        <f>O85/O334-1</f>
        <v/>
      </c>
      <c r="U85" s="186">
        <f>T85-S85</f>
        <v/>
      </c>
      <c r="V85" s="186">
        <f>AVERAGE(U85:U587)</f>
        <v/>
      </c>
      <c r="W85" s="191">
        <f>U85/R85</f>
        <v/>
      </c>
    </row>
    <row r="86" ht="15.75" customHeight="1">
      <c r="A86" s="196">
        <f>B86=F86</f>
        <v/>
      </c>
      <c r="B86" s="188" t="n">
        <v>44246</v>
      </c>
      <c r="C86" s="409" t="n">
        <v>417.26001</v>
      </c>
      <c r="D86" s="186">
        <f>C86/C87-1</f>
        <v/>
      </c>
      <c r="E86" s="183" t="n"/>
      <c r="F86" s="188" t="n">
        <v>44246</v>
      </c>
      <c r="G86" s="409" t="n">
        <v>48.029999</v>
      </c>
      <c r="H86" s="186">
        <f>G86/G87-1</f>
        <v/>
      </c>
      <c r="I86" s="183" t="n"/>
      <c r="J86" s="195">
        <f>CORREL($D86:$D335,$H86:$H335)</f>
        <v/>
      </c>
      <c r="K86" s="195">
        <f>CORREL(D86:D175,H86:H175)</f>
        <v/>
      </c>
      <c r="L86" s="195" t="n"/>
      <c r="M86" s="412">
        <f>M87*(1+D86)</f>
        <v/>
      </c>
      <c r="N86" s="412">
        <f>N87*(1+H86)</f>
        <v/>
      </c>
      <c r="O86" s="412">
        <f>M86+N86</f>
        <v/>
      </c>
      <c r="P86" s="186">
        <f>O86/O87-1</f>
        <v/>
      </c>
      <c r="Q86" s="414">
        <f>_xlfn.STDEV.P(P86:P336)</f>
        <v/>
      </c>
      <c r="R86" s="410">
        <f>Q86*SQRT(250)</f>
        <v/>
      </c>
      <c r="S86" s="411">
        <f>0.09%</f>
        <v/>
      </c>
      <c r="T86" s="186">
        <f>O86/O335-1</f>
        <v/>
      </c>
      <c r="U86" s="186">
        <f>T86-S86</f>
        <v/>
      </c>
      <c r="V86" s="186">
        <f>AVERAGE(U86:U588)</f>
        <v/>
      </c>
      <c r="W86" s="191">
        <f>U86/R86</f>
        <v/>
      </c>
    </row>
    <row r="87" ht="15.75" customHeight="1">
      <c r="A87" s="196">
        <f>B87=F87</f>
        <v/>
      </c>
      <c r="B87" s="188" t="n">
        <v>44245</v>
      </c>
      <c r="C87" s="409" t="n">
        <v>417.910004</v>
      </c>
      <c r="D87" s="186">
        <f>C87/C88-1</f>
        <v/>
      </c>
      <c r="E87" s="183" t="n"/>
      <c r="F87" s="188" t="n">
        <v>44245</v>
      </c>
      <c r="G87" s="409" t="n">
        <v>44.959999</v>
      </c>
      <c r="H87" s="186">
        <f>G87/G88-1</f>
        <v/>
      </c>
      <c r="I87" s="183" t="n"/>
      <c r="J87" s="195">
        <f>CORREL($D87:$D336,$H87:$H336)</f>
        <v/>
      </c>
      <c r="K87" s="195">
        <f>CORREL(D87:D176,H87:H176)</f>
        <v/>
      </c>
      <c r="L87" s="195" t="n"/>
      <c r="M87" s="412">
        <f>M88*(1+D87)</f>
        <v/>
      </c>
      <c r="N87" s="412">
        <f>N88*(1+H87)</f>
        <v/>
      </c>
      <c r="O87" s="412">
        <f>M87+N87</f>
        <v/>
      </c>
      <c r="P87" s="186">
        <f>O87/O88-1</f>
        <v/>
      </c>
      <c r="Q87" s="414">
        <f>_xlfn.STDEV.P(P87:P337)</f>
        <v/>
      </c>
      <c r="R87" s="410">
        <f>Q87*SQRT(250)</f>
        <v/>
      </c>
      <c r="S87" s="411">
        <f>0.09%</f>
        <v/>
      </c>
      <c r="T87" s="186">
        <f>O87/O336-1</f>
        <v/>
      </c>
      <c r="U87" s="186">
        <f>T87-S87</f>
        <v/>
      </c>
      <c r="V87" s="186">
        <f>AVERAGE(U87:U589)</f>
        <v/>
      </c>
      <c r="W87" s="191">
        <f>U87/R87</f>
        <v/>
      </c>
    </row>
    <row r="88" ht="15.75" customHeight="1">
      <c r="A88" s="196">
        <f>B88=F88</f>
        <v/>
      </c>
      <c r="B88" s="188" t="n">
        <v>44244</v>
      </c>
      <c r="C88" s="409" t="n">
        <v>429.420013</v>
      </c>
      <c r="D88" s="186">
        <f>C88/C89-1</f>
        <v/>
      </c>
      <c r="E88" s="183" t="n"/>
      <c r="F88" s="188" t="n">
        <v>44244</v>
      </c>
      <c r="G88" s="409" t="n">
        <v>46.080002</v>
      </c>
      <c r="H88" s="186">
        <f>G88/G89-1</f>
        <v/>
      </c>
      <c r="I88" s="183" t="n"/>
      <c r="J88" s="195">
        <f>CORREL($D88:$D337,$H88:$H337)</f>
        <v/>
      </c>
      <c r="K88" s="195">
        <f>CORREL(D88:D177,H88:H177)</f>
        <v/>
      </c>
      <c r="L88" s="195" t="n"/>
      <c r="M88" s="412">
        <f>M89*(1+D88)</f>
        <v/>
      </c>
      <c r="N88" s="412">
        <f>N89*(1+H88)</f>
        <v/>
      </c>
      <c r="O88" s="412">
        <f>M88+N88</f>
        <v/>
      </c>
      <c r="P88" s="186">
        <f>O88/O89-1</f>
        <v/>
      </c>
      <c r="Q88" s="414">
        <f>_xlfn.STDEV.P(P88:P338)</f>
        <v/>
      </c>
      <c r="R88" s="410">
        <f>Q88*SQRT(250)</f>
        <v/>
      </c>
      <c r="S88" s="411">
        <f>0.09%</f>
        <v/>
      </c>
      <c r="T88" s="186">
        <f>O88/O337-1</f>
        <v/>
      </c>
      <c r="U88" s="186">
        <f>T88-S88</f>
        <v/>
      </c>
      <c r="V88" s="186">
        <f>AVERAGE(U88:U590)</f>
        <v/>
      </c>
      <c r="W88" s="191">
        <f>U88/R88</f>
        <v/>
      </c>
    </row>
    <row r="89" ht="15.75" customHeight="1">
      <c r="A89" s="196">
        <f>B89=F89</f>
        <v/>
      </c>
      <c r="B89" s="188" t="n">
        <v>44243</v>
      </c>
      <c r="C89" s="409" t="n">
        <v>444.51001</v>
      </c>
      <c r="D89" s="186">
        <f>C89/C90-1</f>
        <v/>
      </c>
      <c r="E89" s="183" t="n"/>
      <c r="F89" s="188" t="n">
        <v>44243</v>
      </c>
      <c r="G89" s="409" t="n">
        <v>45.709999</v>
      </c>
      <c r="H89" s="186">
        <f>G89/G90-1</f>
        <v/>
      </c>
      <c r="I89" s="183" t="n"/>
      <c r="J89" s="195">
        <f>CORREL($D89:$D338,$H89:$H338)</f>
        <v/>
      </c>
      <c r="K89" s="195">
        <f>CORREL(D89:D178,H89:H178)</f>
        <v/>
      </c>
      <c r="L89" s="195" t="n"/>
      <c r="M89" s="412">
        <f>M90*(1+D89)</f>
        <v/>
      </c>
      <c r="N89" s="412">
        <f>N90*(1+H89)</f>
        <v/>
      </c>
      <c r="O89" s="412">
        <f>M89+N89</f>
        <v/>
      </c>
      <c r="P89" s="186">
        <f>O89/O90-1</f>
        <v/>
      </c>
      <c r="Q89" s="414">
        <f>_xlfn.STDEV.P(P89:P339)</f>
        <v/>
      </c>
      <c r="R89" s="410">
        <f>Q89*SQRT(250)</f>
        <v/>
      </c>
      <c r="S89" s="411">
        <f>0.09%</f>
        <v/>
      </c>
      <c r="T89" s="186">
        <f>O89/O338-1</f>
        <v/>
      </c>
      <c r="U89" s="186">
        <f>T89-S89</f>
        <v/>
      </c>
      <c r="V89" s="186">
        <f>AVERAGE(U89:U591)</f>
        <v/>
      </c>
      <c r="W89" s="191">
        <f>U89/R89</f>
        <v/>
      </c>
    </row>
    <row r="90" ht="15.75" customHeight="1">
      <c r="A90" s="196">
        <f>B90=F90</f>
        <v/>
      </c>
      <c r="B90" s="188" t="n">
        <v>44239</v>
      </c>
      <c r="C90" s="409" t="n">
        <v>433.109985</v>
      </c>
      <c r="D90" s="186">
        <f>C90/C91-1</f>
        <v/>
      </c>
      <c r="E90" s="183" t="n"/>
      <c r="F90" s="188" t="n">
        <v>44239</v>
      </c>
      <c r="G90" s="409" t="n">
        <v>43.939999</v>
      </c>
      <c r="H90" s="186">
        <f>G90/G91-1</f>
        <v/>
      </c>
      <c r="I90" s="183" t="n"/>
      <c r="J90" s="195">
        <f>CORREL($D90:$D339,$H90:$H339)</f>
        <v/>
      </c>
      <c r="K90" s="195">
        <f>CORREL(D90:D179,H90:H179)</f>
        <v/>
      </c>
      <c r="L90" s="195" t="n"/>
      <c r="M90" s="412">
        <f>M91*(1+D90)</f>
        <v/>
      </c>
      <c r="N90" s="412">
        <f>N91*(1+H90)</f>
        <v/>
      </c>
      <c r="O90" s="412">
        <f>M90+N90</f>
        <v/>
      </c>
      <c r="P90" s="186">
        <f>O90/O91-1</f>
        <v/>
      </c>
      <c r="Q90" s="414">
        <f>_xlfn.STDEV.P(P90:P340)</f>
        <v/>
      </c>
      <c r="R90" s="410">
        <f>Q90*SQRT(250)</f>
        <v/>
      </c>
      <c r="S90" s="411">
        <f>0.09%</f>
        <v/>
      </c>
      <c r="T90" s="186">
        <f>O90/O339-1</f>
        <v/>
      </c>
      <c r="U90" s="186">
        <f>T90-S90</f>
        <v/>
      </c>
      <c r="V90" s="186">
        <f>AVERAGE(U90:U592)</f>
        <v/>
      </c>
      <c r="W90" s="191">
        <f>U90/R90</f>
        <v/>
      </c>
    </row>
    <row r="91" ht="15.75" customHeight="1">
      <c r="A91" s="196">
        <f>B91=F91</f>
        <v/>
      </c>
      <c r="B91" s="188" t="n">
        <v>44238</v>
      </c>
      <c r="C91" s="409" t="n">
        <v>432.769989</v>
      </c>
      <c r="D91" s="186">
        <f>C91/C92-1</f>
        <v/>
      </c>
      <c r="E91" s="183" t="n"/>
      <c r="F91" s="188" t="n">
        <v>44238</v>
      </c>
      <c r="G91" s="409" t="n">
        <v>43.439999</v>
      </c>
      <c r="H91" s="186">
        <f>G91/G92-1</f>
        <v/>
      </c>
      <c r="I91" s="183" t="n"/>
      <c r="J91" s="195">
        <f>CORREL($D91:$D340,$H91:$H340)</f>
        <v/>
      </c>
      <c r="K91" s="195">
        <f>CORREL(D91:D180,H91:H180)</f>
        <v/>
      </c>
      <c r="L91" s="195" t="n"/>
      <c r="M91" s="412">
        <f>M92*(1+D91)</f>
        <v/>
      </c>
      <c r="N91" s="412">
        <f>N92*(1+H91)</f>
        <v/>
      </c>
      <c r="O91" s="412">
        <f>M91+N91</f>
        <v/>
      </c>
      <c r="P91" s="186">
        <f>O91/O92-1</f>
        <v/>
      </c>
      <c r="Q91" s="414">
        <f>_xlfn.STDEV.P(P91:P341)</f>
        <v/>
      </c>
      <c r="R91" s="410">
        <f>Q91*SQRT(250)</f>
        <v/>
      </c>
      <c r="S91" s="411">
        <f>0.09%</f>
        <v/>
      </c>
      <c r="T91" s="186">
        <f>O91/O340-1</f>
        <v/>
      </c>
      <c r="U91" s="186">
        <f>T91-S91</f>
        <v/>
      </c>
      <c r="V91" s="186">
        <f>AVERAGE(U91:U593)</f>
        <v/>
      </c>
      <c r="W91" s="191">
        <f>U91/R91</f>
        <v/>
      </c>
    </row>
    <row r="92" ht="15.75" customHeight="1">
      <c r="A92" s="196">
        <f>B92=F92</f>
        <v/>
      </c>
      <c r="B92" s="188" t="n">
        <v>44237</v>
      </c>
      <c r="C92" s="409" t="n">
        <v>431</v>
      </c>
      <c r="D92" s="186">
        <f>C92/C93-1</f>
        <v/>
      </c>
      <c r="E92" s="183" t="n"/>
      <c r="F92" s="188" t="n">
        <v>44237</v>
      </c>
      <c r="G92" s="409" t="n">
        <v>43.779999</v>
      </c>
      <c r="H92" s="186">
        <f>G92/G93-1</f>
        <v/>
      </c>
      <c r="I92" s="183" t="n"/>
      <c r="J92" s="195">
        <f>CORREL($D92:$D341,$H92:$H341)</f>
        <v/>
      </c>
      <c r="K92" s="195">
        <f>CORREL(D92:D181,H92:H181)</f>
        <v/>
      </c>
      <c r="L92" s="195" t="n"/>
      <c r="M92" s="412">
        <f>M93*(1+D92)</f>
        <v/>
      </c>
      <c r="N92" s="412">
        <f>N93*(1+H92)</f>
        <v/>
      </c>
      <c r="O92" s="412">
        <f>M92+N92</f>
        <v/>
      </c>
      <c r="P92" s="186">
        <f>O92/O93-1</f>
        <v/>
      </c>
      <c r="Q92" s="414">
        <f>_xlfn.STDEV.P(P92:P342)</f>
        <v/>
      </c>
      <c r="R92" s="410">
        <f>Q92*SQRT(250)</f>
        <v/>
      </c>
      <c r="S92" s="411">
        <f>0.09%</f>
        <v/>
      </c>
      <c r="T92" s="186">
        <f>O92/O341-1</f>
        <v/>
      </c>
      <c r="U92" s="186">
        <f>T92-S92</f>
        <v/>
      </c>
      <c r="V92" s="186">
        <f>AVERAGE(U92:U594)</f>
        <v/>
      </c>
      <c r="W92" s="191">
        <f>U92/R92</f>
        <v/>
      </c>
    </row>
    <row r="93" ht="15.75" customHeight="1">
      <c r="A93" s="196">
        <f>B93=F93</f>
        <v/>
      </c>
      <c r="B93" s="188" t="n">
        <v>44236</v>
      </c>
      <c r="C93" s="409" t="n">
        <v>430.029999</v>
      </c>
      <c r="D93" s="186">
        <f>C93/C94-1</f>
        <v/>
      </c>
      <c r="E93" s="183" t="n"/>
      <c r="F93" s="188" t="n">
        <v>44236</v>
      </c>
      <c r="G93" s="409" t="n">
        <v>43.32</v>
      </c>
      <c r="H93" s="186">
        <f>G93/G94-1</f>
        <v/>
      </c>
      <c r="I93" s="183" t="n"/>
      <c r="J93" s="195">
        <f>CORREL($D93:$D342,$H93:$H342)</f>
        <v/>
      </c>
      <c r="K93" s="195">
        <f>CORREL(D93:D182,H93:H182)</f>
        <v/>
      </c>
      <c r="L93" s="195" t="n"/>
      <c r="M93" s="412">
        <f>M94*(1+D93)</f>
        <v/>
      </c>
      <c r="N93" s="412">
        <f>N94*(1+H93)</f>
        <v/>
      </c>
      <c r="O93" s="412">
        <f>M93+N93</f>
        <v/>
      </c>
      <c r="P93" s="186">
        <f>O93/O94-1</f>
        <v/>
      </c>
      <c r="Q93" s="414">
        <f>_xlfn.STDEV.P(P93:P343)</f>
        <v/>
      </c>
      <c r="R93" s="410">
        <f>Q93*SQRT(250)</f>
        <v/>
      </c>
      <c r="S93" s="411">
        <f>0.09%</f>
        <v/>
      </c>
      <c r="T93" s="186">
        <f>O93/O342-1</f>
        <v/>
      </c>
      <c r="U93" s="186">
        <f>T93-S93</f>
        <v/>
      </c>
      <c r="V93" s="186">
        <f>AVERAGE(U93:U595)</f>
        <v/>
      </c>
      <c r="W93" s="191">
        <f>U93/R93</f>
        <v/>
      </c>
    </row>
    <row r="94" ht="15.75" customHeight="1">
      <c r="A94" s="196">
        <f>B94=F94</f>
        <v/>
      </c>
      <c r="B94" s="188" t="n">
        <v>44235</v>
      </c>
      <c r="C94" s="409" t="n">
        <v>410.809998</v>
      </c>
      <c r="D94" s="186">
        <f>C94/C95-1</f>
        <v/>
      </c>
      <c r="E94" s="183" t="n"/>
      <c r="F94" s="188" t="n">
        <v>44235</v>
      </c>
      <c r="G94" s="409" t="n">
        <v>44.349998</v>
      </c>
      <c r="H94" s="186">
        <f>G94/G95-1</f>
        <v/>
      </c>
      <c r="I94" s="183" t="n"/>
      <c r="J94" s="195">
        <f>CORREL($D94:$D343,$H94:$H343)</f>
        <v/>
      </c>
      <c r="K94" s="195">
        <f>CORREL(D94:D183,H94:H183)</f>
        <v/>
      </c>
      <c r="L94" s="195" t="n"/>
      <c r="M94" s="412">
        <f>M95*(1+D94)</f>
        <v/>
      </c>
      <c r="N94" s="412">
        <f>N95*(1+H94)</f>
        <v/>
      </c>
      <c r="O94" s="412">
        <f>M94+N94</f>
        <v/>
      </c>
      <c r="P94" s="186">
        <f>O94/O95-1</f>
        <v/>
      </c>
      <c r="Q94" s="414">
        <f>_xlfn.STDEV.P(P94:P344)</f>
        <v/>
      </c>
      <c r="R94" s="410">
        <f>Q94*SQRT(250)</f>
        <v/>
      </c>
      <c r="S94" s="411">
        <f>0.09%</f>
        <v/>
      </c>
      <c r="T94" s="186">
        <f>O94/O343-1</f>
        <v/>
      </c>
      <c r="U94" s="186">
        <f>T94-S94</f>
        <v/>
      </c>
      <c r="V94" s="186">
        <f>AVERAGE(U94:U596)</f>
        <v/>
      </c>
      <c r="W94" s="191">
        <f>U94/R94</f>
        <v/>
      </c>
    </row>
    <row r="95" ht="15.75" customHeight="1">
      <c r="A95" s="196">
        <f>B95=F95</f>
        <v/>
      </c>
      <c r="B95" s="188" t="n">
        <v>44232</v>
      </c>
      <c r="C95" s="409" t="n">
        <v>419.589996</v>
      </c>
      <c r="D95" s="186">
        <f>C95/C96-1</f>
        <v/>
      </c>
      <c r="E95" s="183" t="n"/>
      <c r="F95" s="188" t="n">
        <v>44232</v>
      </c>
      <c r="G95" s="409" t="n">
        <v>42.139999</v>
      </c>
      <c r="H95" s="186">
        <f>G95/G96-1</f>
        <v/>
      </c>
      <c r="I95" s="183" t="n"/>
      <c r="J95" s="195">
        <f>CORREL($D95:$D344,$H95:$H344)</f>
        <v/>
      </c>
      <c r="K95" s="195">
        <f>CORREL(D95:D184,H95:H184)</f>
        <v/>
      </c>
      <c r="L95" s="195" t="n"/>
      <c r="M95" s="412">
        <f>M96*(1+D95)</f>
        <v/>
      </c>
      <c r="N95" s="412">
        <f>N96*(1+H95)</f>
        <v/>
      </c>
      <c r="O95" s="412">
        <f>M95+N95</f>
        <v/>
      </c>
      <c r="P95" s="186">
        <f>O95/O96-1</f>
        <v/>
      </c>
      <c r="Q95" s="414">
        <f>_xlfn.STDEV.P(P95:P345)</f>
        <v/>
      </c>
      <c r="R95" s="410">
        <f>Q95*SQRT(250)</f>
        <v/>
      </c>
      <c r="S95" s="411">
        <f>0.09%</f>
        <v/>
      </c>
      <c r="T95" s="186">
        <f>O95/O344-1</f>
        <v/>
      </c>
      <c r="U95" s="186">
        <f>T95-S95</f>
        <v/>
      </c>
      <c r="V95" s="186">
        <f>AVERAGE(U95:U597)</f>
        <v/>
      </c>
      <c r="W95" s="191">
        <f>U95/R95</f>
        <v/>
      </c>
    </row>
    <row r="96" ht="15.75" customHeight="1">
      <c r="A96" s="196">
        <f>B96=F96</f>
        <v/>
      </c>
      <c r="B96" s="188" t="n">
        <v>44231</v>
      </c>
      <c r="C96" s="409" t="n">
        <v>389.980011</v>
      </c>
      <c r="D96" s="186">
        <f>C96/C97-1</f>
        <v/>
      </c>
      <c r="E96" s="183" t="n"/>
      <c r="F96" s="188" t="n">
        <v>44231</v>
      </c>
      <c r="G96" s="409" t="n">
        <v>42.41</v>
      </c>
      <c r="H96" s="186">
        <f>G96/G97-1</f>
        <v/>
      </c>
      <c r="I96" s="183" t="n"/>
      <c r="J96" s="195">
        <f>CORREL($D96:$D345,$H96:$H345)</f>
        <v/>
      </c>
      <c r="K96" s="195">
        <f>CORREL(D96:D185,H96:H185)</f>
        <v/>
      </c>
      <c r="L96" s="195" t="n"/>
      <c r="M96" s="412">
        <f>M97*(1+D96)</f>
        <v/>
      </c>
      <c r="N96" s="412">
        <f>N97*(1+H96)</f>
        <v/>
      </c>
      <c r="O96" s="412">
        <f>M96+N96</f>
        <v/>
      </c>
      <c r="P96" s="186">
        <f>O96/O97-1</f>
        <v/>
      </c>
      <c r="Q96" s="414">
        <f>_xlfn.STDEV.P(P96:P346)</f>
        <v/>
      </c>
      <c r="R96" s="410">
        <f>Q96*SQRT(250)</f>
        <v/>
      </c>
      <c r="S96" s="411">
        <f>0.09%</f>
        <v/>
      </c>
      <c r="T96" s="186">
        <f>O96/O345-1</f>
        <v/>
      </c>
      <c r="U96" s="186">
        <f>T96-S96</f>
        <v/>
      </c>
      <c r="V96" s="186">
        <f>AVERAGE(U96:U598)</f>
        <v/>
      </c>
      <c r="W96" s="191">
        <f>U96/R96</f>
        <v/>
      </c>
    </row>
    <row r="97" ht="15.75" customHeight="1">
      <c r="A97" s="196">
        <f>B97=F97</f>
        <v/>
      </c>
      <c r="B97" s="188" t="n">
        <v>44230</v>
      </c>
      <c r="C97" s="409" t="n">
        <v>380.470001</v>
      </c>
      <c r="D97" s="186">
        <f>C97/C98-1</f>
        <v/>
      </c>
      <c r="E97" s="183" t="n"/>
      <c r="F97" s="188" t="n">
        <v>44230</v>
      </c>
      <c r="G97" s="409" t="n">
        <v>42.040001</v>
      </c>
      <c r="H97" s="186">
        <f>G97/G98-1</f>
        <v/>
      </c>
      <c r="I97" s="183" t="n"/>
      <c r="J97" s="195">
        <f>CORREL($D97:$D346,$H97:$H346)</f>
        <v/>
      </c>
      <c r="K97" s="195">
        <f>CORREL(D97:D186,H97:H186)</f>
        <v/>
      </c>
      <c r="L97" s="195" t="n"/>
      <c r="M97" s="412">
        <f>M98*(1+D97)</f>
        <v/>
      </c>
      <c r="N97" s="412">
        <f>N98*(1+H97)</f>
        <v/>
      </c>
      <c r="O97" s="412">
        <f>M97+N97</f>
        <v/>
      </c>
      <c r="P97" s="186">
        <f>O97/O98-1</f>
        <v/>
      </c>
      <c r="Q97" s="414">
        <f>_xlfn.STDEV.P(P97:P347)</f>
        <v/>
      </c>
      <c r="R97" s="410">
        <f>Q97*SQRT(250)</f>
        <v/>
      </c>
      <c r="S97" s="411">
        <f>0.09%</f>
        <v/>
      </c>
      <c r="T97" s="186">
        <f>O97/O346-1</f>
        <v/>
      </c>
      <c r="U97" s="186">
        <f>T97-S97</f>
        <v/>
      </c>
      <c r="V97" s="186">
        <f>AVERAGE(U97:U599)</f>
        <v/>
      </c>
      <c r="W97" s="191">
        <f>U97/R97</f>
        <v/>
      </c>
    </row>
    <row r="98" ht="15.75" customHeight="1">
      <c r="A98" s="196">
        <f>B98=F98</f>
        <v/>
      </c>
      <c r="B98" s="188" t="n">
        <v>44229</v>
      </c>
      <c r="C98" s="409" t="n">
        <v>391.839996</v>
      </c>
      <c r="D98" s="186">
        <f>C98/C99-1</f>
        <v/>
      </c>
      <c r="E98" s="183" t="n"/>
      <c r="F98" s="188" t="n">
        <v>44229</v>
      </c>
      <c r="G98" s="409" t="n">
        <v>40.830002</v>
      </c>
      <c r="H98" s="186">
        <f>G98/G99-1</f>
        <v/>
      </c>
      <c r="I98" s="183" t="n"/>
      <c r="J98" s="195">
        <f>CORREL($D98:$D347,$H98:$H347)</f>
        <v/>
      </c>
      <c r="K98" s="195">
        <f>CORREL(D98:D187,H98:H187)</f>
        <v/>
      </c>
      <c r="L98" s="195" t="n"/>
      <c r="M98" s="412">
        <f>M99*(1+D98)</f>
        <v/>
      </c>
      <c r="N98" s="412">
        <f>N99*(1+H98)</f>
        <v/>
      </c>
      <c r="O98" s="412">
        <f>M98+N98</f>
        <v/>
      </c>
      <c r="P98" s="186">
        <f>O98/O99-1</f>
        <v/>
      </c>
      <c r="Q98" s="414">
        <f>_xlfn.STDEV.P(P98:P348)</f>
        <v/>
      </c>
      <c r="R98" s="410">
        <f>Q98*SQRT(250)</f>
        <v/>
      </c>
      <c r="S98" s="411">
        <f>0.09%</f>
        <v/>
      </c>
      <c r="T98" s="186">
        <f>O98/O347-1</f>
        <v/>
      </c>
      <c r="U98" s="186">
        <f>T98-S98</f>
        <v/>
      </c>
      <c r="V98" s="186">
        <f>AVERAGE(U98:U600)</f>
        <v/>
      </c>
      <c r="W98" s="191">
        <f>U98/R98</f>
        <v/>
      </c>
    </row>
    <row r="99" ht="15.75" customHeight="1">
      <c r="A99" s="196">
        <f>B99=F99</f>
        <v/>
      </c>
      <c r="B99" s="188" t="n">
        <v>44228</v>
      </c>
      <c r="C99" s="409" t="n">
        <v>381.929993</v>
      </c>
      <c r="D99" s="186">
        <f>C99/C100-1</f>
        <v/>
      </c>
      <c r="E99" s="183" t="n"/>
      <c r="F99" s="188" t="n">
        <v>44228</v>
      </c>
      <c r="G99" s="409" t="n">
        <v>39.939999</v>
      </c>
      <c r="H99" s="186">
        <f>G99/G100-1</f>
        <v/>
      </c>
      <c r="I99" s="183" t="n"/>
      <c r="J99" s="195">
        <f>CORREL($D99:$D348,$H99:$H348)</f>
        <v/>
      </c>
      <c r="K99" s="195">
        <f>CORREL(D99:D188,H99:H188)</f>
        <v/>
      </c>
      <c r="L99" s="195" t="n"/>
      <c r="M99" s="412">
        <f>M100*(1+D99)</f>
        <v/>
      </c>
      <c r="N99" s="412">
        <f>N100*(1+H99)</f>
        <v/>
      </c>
      <c r="O99" s="412">
        <f>M99+N99</f>
        <v/>
      </c>
      <c r="P99" s="186">
        <f>O99/O100-1</f>
        <v/>
      </c>
      <c r="Q99" s="414">
        <f>_xlfn.STDEV.P(P99:P349)</f>
        <v/>
      </c>
      <c r="R99" s="410">
        <f>Q99*SQRT(250)</f>
        <v/>
      </c>
      <c r="S99" s="411">
        <f>0.09%</f>
        <v/>
      </c>
      <c r="T99" s="186">
        <f>O99/O348-1</f>
        <v/>
      </c>
      <c r="U99" s="186">
        <f>T99-S99</f>
        <v/>
      </c>
      <c r="V99" s="186">
        <f>AVERAGE(U99:U601)</f>
        <v/>
      </c>
      <c r="W99" s="191">
        <f>U99/R99</f>
        <v/>
      </c>
    </row>
    <row r="100" ht="15.75" customHeight="1">
      <c r="A100" s="196">
        <f>B100=F100</f>
        <v/>
      </c>
      <c r="B100" s="188" t="n">
        <v>44225</v>
      </c>
      <c r="C100" s="409" t="n">
        <v>372.070007</v>
      </c>
      <c r="D100" s="186">
        <f>C100/C101-1</f>
        <v/>
      </c>
      <c r="E100" s="183" t="n"/>
      <c r="F100" s="188" t="n">
        <v>44225</v>
      </c>
      <c r="G100" s="409" t="n">
        <v>39.990002</v>
      </c>
      <c r="H100" s="186">
        <f>G100/G101-1</f>
        <v/>
      </c>
      <c r="I100" s="183" t="n"/>
      <c r="J100" s="195">
        <f>CORREL($D100:$D349,$H100:$H349)</f>
        <v/>
      </c>
      <c r="K100" s="195">
        <f>CORREL(D100:D189,H100:H189)</f>
        <v/>
      </c>
      <c r="L100" s="195" t="n"/>
      <c r="M100" s="412">
        <f>M101*(1+D100)</f>
        <v/>
      </c>
      <c r="N100" s="412">
        <f>N101*(1+H100)</f>
        <v/>
      </c>
      <c r="O100" s="412">
        <f>M100+N100</f>
        <v/>
      </c>
      <c r="P100" s="186">
        <f>O100/O101-1</f>
        <v/>
      </c>
      <c r="Q100" s="414">
        <f>_xlfn.STDEV.P(P100:P350)</f>
        <v/>
      </c>
      <c r="R100" s="410">
        <f>Q100*SQRT(250)</f>
        <v/>
      </c>
      <c r="S100" s="411">
        <f>0.09%</f>
        <v/>
      </c>
      <c r="T100" s="186">
        <f>O100/O349-1</f>
        <v/>
      </c>
      <c r="U100" s="186">
        <f>T100-S100</f>
        <v/>
      </c>
      <c r="V100" s="186">
        <f>AVERAGE(U100:U602)</f>
        <v/>
      </c>
      <c r="W100" s="191">
        <f>U100/R100</f>
        <v/>
      </c>
    </row>
    <row r="101" ht="15.75" customHeight="1">
      <c r="A101" s="196">
        <f>B101=F101</f>
        <v/>
      </c>
      <c r="B101" s="188" t="n">
        <v>44224</v>
      </c>
      <c r="C101" s="409" t="n">
        <v>378.589996</v>
      </c>
      <c r="D101" s="186">
        <f>C101/C102-1</f>
        <v/>
      </c>
      <c r="E101" s="183" t="n"/>
      <c r="F101" s="188" t="n">
        <v>44224</v>
      </c>
      <c r="G101" s="409" t="n">
        <v>42.549999</v>
      </c>
      <c r="H101" s="186">
        <f>G101/G102-1</f>
        <v/>
      </c>
      <c r="I101" s="183" t="n"/>
      <c r="J101" s="195">
        <f>CORREL($D101:$D350,$H101:$H350)</f>
        <v/>
      </c>
      <c r="K101" s="195">
        <f>CORREL(D101:D190,H101:H190)</f>
        <v/>
      </c>
      <c r="L101" s="195" t="n"/>
      <c r="M101" s="412">
        <f>M102*(1+D101)</f>
        <v/>
      </c>
      <c r="N101" s="412">
        <f>N102*(1+H101)</f>
        <v/>
      </c>
      <c r="O101" s="412">
        <f>M101+N101</f>
        <v/>
      </c>
      <c r="P101" s="186">
        <f>O101/O102-1</f>
        <v/>
      </c>
      <c r="Q101" s="414">
        <f>_xlfn.STDEV.P(P101:P351)</f>
        <v/>
      </c>
      <c r="R101" s="410">
        <f>Q101*SQRT(250)</f>
        <v/>
      </c>
      <c r="S101" s="411">
        <f>0.09%</f>
        <v/>
      </c>
      <c r="T101" s="186">
        <f>O101/O350-1</f>
        <v/>
      </c>
      <c r="U101" s="186">
        <f>T101-S101</f>
        <v/>
      </c>
      <c r="V101" s="186">
        <f>AVERAGE(U101:U603)</f>
        <v/>
      </c>
      <c r="W101" s="191">
        <f>U101/R101</f>
        <v/>
      </c>
    </row>
    <row r="102" ht="15.75" customHeight="1">
      <c r="A102" s="196">
        <f>B102=F102</f>
        <v/>
      </c>
      <c r="B102" s="188" t="n">
        <v>44223</v>
      </c>
      <c r="C102" s="409" t="n">
        <v>370.73999</v>
      </c>
      <c r="D102" s="186">
        <f>C102/C103-1</f>
        <v/>
      </c>
      <c r="E102" s="183" t="n"/>
      <c r="F102" s="188" t="n">
        <v>44223</v>
      </c>
      <c r="G102" s="409" t="n">
        <v>40.91</v>
      </c>
      <c r="H102" s="186">
        <f>G102/G103-1</f>
        <v/>
      </c>
      <c r="I102" s="183" t="n"/>
      <c r="J102" s="195">
        <f>CORREL($D102:$D351,$H102:$H351)</f>
        <v/>
      </c>
      <c r="K102" s="195">
        <f>CORREL(D102:D191,H102:H191)</f>
        <v/>
      </c>
      <c r="L102" s="195" t="n"/>
      <c r="M102" s="412">
        <f>M103*(1+D102)</f>
        <v/>
      </c>
      <c r="N102" s="412">
        <f>N103*(1+H102)</f>
        <v/>
      </c>
      <c r="O102" s="412">
        <f>M102+N102</f>
        <v/>
      </c>
      <c r="P102" s="186">
        <f>O102/O103-1</f>
        <v/>
      </c>
      <c r="Q102" s="414">
        <f>_xlfn.STDEV.P(P102:P352)</f>
        <v/>
      </c>
      <c r="R102" s="410">
        <f>Q102*SQRT(250)</f>
        <v/>
      </c>
      <c r="S102" s="411">
        <f>0.09%</f>
        <v/>
      </c>
      <c r="T102" s="186">
        <f>O102/O351-1</f>
        <v/>
      </c>
      <c r="U102" s="186">
        <f>T102-S102</f>
        <v/>
      </c>
      <c r="V102" s="186">
        <f>AVERAGE(U102:U604)</f>
        <v/>
      </c>
      <c r="W102" s="191">
        <f>U102/R102</f>
        <v/>
      </c>
    </row>
    <row r="103" ht="15.75" customHeight="1">
      <c r="A103" s="196">
        <f>B103=F103</f>
        <v/>
      </c>
      <c r="B103" s="188" t="n">
        <v>44222</v>
      </c>
      <c r="C103" s="409" t="n">
        <v>374.390015</v>
      </c>
      <c r="D103" s="186">
        <f>C103/C104-1</f>
        <v/>
      </c>
      <c r="E103" s="183" t="n"/>
      <c r="F103" s="188" t="n">
        <v>44222</v>
      </c>
      <c r="G103" s="409" t="n">
        <v>41.25</v>
      </c>
      <c r="H103" s="186">
        <f>G103/G104-1</f>
        <v/>
      </c>
      <c r="I103" s="183" t="n"/>
      <c r="J103" s="195">
        <f>CORREL($D103:$D352,$H103:$H352)</f>
        <v/>
      </c>
      <c r="K103" s="195">
        <f>CORREL(D103:D192,H103:H192)</f>
        <v/>
      </c>
      <c r="L103" s="195" t="n"/>
      <c r="M103" s="412">
        <f>M104*(1+D103)</f>
        <v/>
      </c>
      <c r="N103" s="412">
        <f>N104*(1+H103)</f>
        <v/>
      </c>
      <c r="O103" s="412">
        <f>M103+N103</f>
        <v/>
      </c>
      <c r="P103" s="186">
        <f>O103/O104-1</f>
        <v/>
      </c>
      <c r="Q103" s="414">
        <f>_xlfn.STDEV.P(P103:P353)</f>
        <v/>
      </c>
      <c r="R103" s="410">
        <f>Q103*SQRT(250)</f>
        <v/>
      </c>
      <c r="S103" s="411">
        <f>0.09%</f>
        <v/>
      </c>
      <c r="T103" s="186">
        <f>O103/O352-1</f>
        <v/>
      </c>
      <c r="U103" s="186">
        <f>T103-S103</f>
        <v/>
      </c>
      <c r="V103" s="186">
        <f>AVERAGE(U103:U605)</f>
        <v/>
      </c>
      <c r="W103" s="191">
        <f>U103/R103</f>
        <v/>
      </c>
    </row>
    <row r="104" ht="15.75" customHeight="1">
      <c r="A104" s="196">
        <f>B104=F104</f>
        <v/>
      </c>
      <c r="B104" s="188" t="n">
        <v>44221</v>
      </c>
      <c r="C104" s="409" t="n">
        <v>391.829987</v>
      </c>
      <c r="D104" s="186">
        <f>C104/C105-1</f>
        <v/>
      </c>
      <c r="E104" s="183" t="n"/>
      <c r="F104" s="188" t="n">
        <v>44221</v>
      </c>
      <c r="G104" s="409" t="n">
        <v>40.380001</v>
      </c>
      <c r="H104" s="186">
        <f>G104/G105-1</f>
        <v/>
      </c>
      <c r="I104" s="183" t="n"/>
      <c r="J104" s="195">
        <f>CORREL($D104:$D353,$H104:$H353)</f>
        <v/>
      </c>
      <c r="K104" s="195">
        <f>CORREL(D104:D193,H104:H193)</f>
        <v/>
      </c>
      <c r="L104" s="195" t="n"/>
      <c r="M104" s="412">
        <f>M105*(1+D104)</f>
        <v/>
      </c>
      <c r="N104" s="412">
        <f>N105*(1+H104)</f>
        <v/>
      </c>
      <c r="O104" s="412">
        <f>M104+N104</f>
        <v/>
      </c>
      <c r="P104" s="186">
        <f>O104/O105-1</f>
        <v/>
      </c>
      <c r="Q104" s="414">
        <f>_xlfn.STDEV.P(P104:P354)</f>
        <v/>
      </c>
      <c r="R104" s="410">
        <f>Q104*SQRT(250)</f>
        <v/>
      </c>
      <c r="S104" s="411">
        <f>0.09%</f>
        <v/>
      </c>
      <c r="T104" s="186">
        <f>O104/O353-1</f>
        <v/>
      </c>
      <c r="U104" s="186">
        <f>T104-S104</f>
        <v/>
      </c>
      <c r="V104" s="186">
        <f>AVERAGE(U104:U606)</f>
        <v/>
      </c>
      <c r="W104" s="191">
        <f>U104/R104</f>
        <v/>
      </c>
    </row>
    <row r="105" ht="15.75" customHeight="1">
      <c r="A105" s="196">
        <f>B105=F105</f>
        <v/>
      </c>
      <c r="B105" s="188" t="n">
        <v>44218</v>
      </c>
      <c r="C105" s="409" t="n">
        <v>383.399994</v>
      </c>
      <c r="D105" s="186">
        <f>C105/C106-1</f>
        <v/>
      </c>
      <c r="E105" s="183" t="n"/>
      <c r="F105" s="188" t="n">
        <v>44218</v>
      </c>
      <c r="G105" s="409" t="n">
        <v>42.139999</v>
      </c>
      <c r="H105" s="186">
        <f>G105/G106-1</f>
        <v/>
      </c>
      <c r="I105" s="183" t="n"/>
      <c r="J105" s="195">
        <f>CORREL($D105:$D354,$H105:$H354)</f>
        <v/>
      </c>
      <c r="K105" s="195">
        <f>CORREL(D105:D194,H105:H194)</f>
        <v/>
      </c>
      <c r="L105" s="195" t="n"/>
      <c r="M105" s="412">
        <f>M106*(1+D105)</f>
        <v/>
      </c>
      <c r="N105" s="412">
        <f>N106*(1+H105)</f>
        <v/>
      </c>
      <c r="O105" s="412">
        <f>M105+N105</f>
        <v/>
      </c>
      <c r="P105" s="186">
        <f>O105/O106-1</f>
        <v/>
      </c>
      <c r="Q105" s="414">
        <f>_xlfn.STDEV.P(P105:P355)</f>
        <v/>
      </c>
      <c r="R105" s="410">
        <f>Q105*SQRT(250)</f>
        <v/>
      </c>
      <c r="S105" s="411">
        <f>0.09%</f>
        <v/>
      </c>
      <c r="T105" s="186">
        <f>O105/O354-1</f>
        <v/>
      </c>
      <c r="U105" s="186">
        <f>T105-S105</f>
        <v/>
      </c>
      <c r="V105" s="186">
        <f>AVERAGE(U105:U607)</f>
        <v/>
      </c>
      <c r="W105" s="191">
        <f>U105/R105</f>
        <v/>
      </c>
    </row>
    <row r="106" ht="15.75" customHeight="1">
      <c r="A106" s="196">
        <f>B106=F106</f>
        <v/>
      </c>
      <c r="B106" s="188" t="n">
        <v>44217</v>
      </c>
      <c r="C106" s="409" t="n">
        <v>382.809998</v>
      </c>
      <c r="D106" s="186">
        <f>C106/C107-1</f>
        <v/>
      </c>
      <c r="E106" s="183" t="n"/>
      <c r="F106" s="188" t="n">
        <v>44217</v>
      </c>
      <c r="G106" s="409" t="n">
        <v>42.59</v>
      </c>
      <c r="H106" s="186">
        <f>G106/G107-1</f>
        <v/>
      </c>
      <c r="I106" s="183" t="n"/>
      <c r="J106" s="195">
        <f>CORREL($D106:$D355,$H106:$H355)</f>
        <v/>
      </c>
      <c r="K106" s="195">
        <f>CORREL(D106:D195,H106:H195)</f>
        <v/>
      </c>
      <c r="L106" s="195" t="n"/>
      <c r="M106" s="412">
        <f>M107*(1+D106)</f>
        <v/>
      </c>
      <c r="N106" s="412">
        <f>N107*(1+H106)</f>
        <v/>
      </c>
      <c r="O106" s="412">
        <f>M106+N106</f>
        <v/>
      </c>
      <c r="P106" s="186">
        <f>O106/O107-1</f>
        <v/>
      </c>
      <c r="Q106" s="414">
        <f>_xlfn.STDEV.P(P106:P356)</f>
        <v/>
      </c>
      <c r="R106" s="410">
        <f>Q106*SQRT(250)</f>
        <v/>
      </c>
      <c r="S106" s="411">
        <f>0.09%</f>
        <v/>
      </c>
      <c r="T106" s="186">
        <f>O106/O355-1</f>
        <v/>
      </c>
      <c r="U106" s="186">
        <f>T106-S106</f>
        <v/>
      </c>
      <c r="V106" s="186">
        <f>AVERAGE(U106:U608)</f>
        <v/>
      </c>
      <c r="W106" s="191">
        <f>U106/R106</f>
        <v/>
      </c>
    </row>
    <row r="107" ht="15.75" customHeight="1">
      <c r="A107" s="196">
        <f>B107=F107</f>
        <v/>
      </c>
      <c r="B107" s="188" t="n">
        <v>44216</v>
      </c>
      <c r="C107" s="409" t="n">
        <v>382.799988</v>
      </c>
      <c r="D107" s="186">
        <f>C107/C108-1</f>
        <v/>
      </c>
      <c r="E107" s="183" t="n"/>
      <c r="F107" s="188" t="n">
        <v>44216</v>
      </c>
      <c r="G107" s="409" t="n">
        <v>45.18</v>
      </c>
      <c r="H107" s="186">
        <f>G107/G108-1</f>
        <v/>
      </c>
      <c r="I107" s="183" t="n"/>
      <c r="J107" s="195">
        <f>CORREL($D107:$D356,$H107:$H356)</f>
        <v/>
      </c>
      <c r="K107" s="195">
        <f>CORREL(D107:D196,H107:H196)</f>
        <v/>
      </c>
      <c r="L107" s="195" t="n"/>
      <c r="M107" s="412">
        <f>M108*(1+D107)</f>
        <v/>
      </c>
      <c r="N107" s="412">
        <f>N108*(1+H107)</f>
        <v/>
      </c>
      <c r="O107" s="412">
        <f>M107+N107</f>
        <v/>
      </c>
      <c r="P107" s="186">
        <f>O107/O108-1</f>
        <v/>
      </c>
      <c r="Q107" s="414">
        <f>_xlfn.STDEV.P(P107:P357)</f>
        <v/>
      </c>
      <c r="R107" s="410">
        <f>Q107*SQRT(250)</f>
        <v/>
      </c>
      <c r="S107" s="411">
        <f>0.09%</f>
        <v/>
      </c>
      <c r="T107" s="186">
        <f>O107/O356-1</f>
        <v/>
      </c>
      <c r="U107" s="186">
        <f>T107-S107</f>
        <v/>
      </c>
      <c r="V107" s="186">
        <f>AVERAGE(U107:U609)</f>
        <v/>
      </c>
      <c r="W107" s="191">
        <f>U107/R107</f>
        <v/>
      </c>
    </row>
    <row r="108" ht="15.75" customHeight="1">
      <c r="A108" s="196">
        <f>B108=F108</f>
        <v/>
      </c>
      <c r="B108" s="188" t="n">
        <v>44215</v>
      </c>
      <c r="C108" s="409" t="n">
        <v>393.869995</v>
      </c>
      <c r="D108" s="186">
        <f>C108/C109-1</f>
        <v/>
      </c>
      <c r="E108" s="183" t="n"/>
      <c r="F108" s="188" t="n">
        <v>44215</v>
      </c>
      <c r="G108" s="409" t="n">
        <v>44.75</v>
      </c>
      <c r="H108" s="186">
        <f>G108/G109-1</f>
        <v/>
      </c>
      <c r="I108" s="183" t="n"/>
      <c r="J108" s="195">
        <f>CORREL($D108:$D357,$H108:$H357)</f>
        <v/>
      </c>
      <c r="K108" s="195">
        <f>CORREL(D108:D197,H108:H197)</f>
        <v/>
      </c>
      <c r="L108" s="195" t="n"/>
      <c r="M108" s="412">
        <f>M109*(1+D108)</f>
        <v/>
      </c>
      <c r="N108" s="412">
        <f>N109*(1+H108)</f>
        <v/>
      </c>
      <c r="O108" s="412">
        <f>M108+N108</f>
        <v/>
      </c>
      <c r="P108" s="186">
        <f>O108/O109-1</f>
        <v/>
      </c>
      <c r="Q108" s="414">
        <f>_xlfn.STDEV.P(P108:P358)</f>
        <v/>
      </c>
      <c r="R108" s="410">
        <f>Q108*SQRT(250)</f>
        <v/>
      </c>
      <c r="S108" s="411">
        <f>0.09%</f>
        <v/>
      </c>
      <c r="T108" s="186">
        <f>O108/O357-1</f>
        <v/>
      </c>
      <c r="U108" s="186">
        <f>T108-S108</f>
        <v/>
      </c>
      <c r="V108" s="186">
        <f>AVERAGE(U108:U610)</f>
        <v/>
      </c>
      <c r="W108" s="191">
        <f>U108/R108</f>
        <v/>
      </c>
    </row>
    <row r="109" ht="15.75" customHeight="1">
      <c r="A109" s="196">
        <f>B109=F109</f>
        <v/>
      </c>
      <c r="B109" s="188" t="n">
        <v>44211</v>
      </c>
      <c r="C109" s="409" t="n">
        <v>384.529999</v>
      </c>
      <c r="D109" s="186">
        <f>C109/C110-1</f>
        <v/>
      </c>
      <c r="E109" s="183" t="n"/>
      <c r="F109" s="188" t="n">
        <v>44211</v>
      </c>
      <c r="G109" s="409" t="n">
        <v>43.889999</v>
      </c>
      <c r="H109" s="186">
        <f>G109/G110-1</f>
        <v/>
      </c>
      <c r="I109" s="183" t="n"/>
      <c r="J109" s="195">
        <f>CORREL($D109:$D358,$H109:$H358)</f>
        <v/>
      </c>
      <c r="K109" s="195">
        <f>CORREL(D109:D198,H109:H198)</f>
        <v/>
      </c>
      <c r="L109" s="195" t="n"/>
      <c r="M109" s="412">
        <f>M110*(1+D109)</f>
        <v/>
      </c>
      <c r="N109" s="412">
        <f>N110*(1+H109)</f>
        <v/>
      </c>
      <c r="O109" s="412">
        <f>M109+N109</f>
        <v/>
      </c>
      <c r="P109" s="186">
        <f>O109/O110-1</f>
        <v/>
      </c>
      <c r="Q109" s="414">
        <f>_xlfn.STDEV.P(P109:P359)</f>
        <v/>
      </c>
      <c r="R109" s="410">
        <f>Q109*SQRT(250)</f>
        <v/>
      </c>
      <c r="S109" s="411">
        <f>0.09%</f>
        <v/>
      </c>
      <c r="T109" s="186">
        <f>O109/O358-1</f>
        <v/>
      </c>
      <c r="U109" s="186">
        <f>T109-S109</f>
        <v/>
      </c>
      <c r="V109" s="186">
        <f>AVERAGE(U109:U611)</f>
        <v/>
      </c>
      <c r="W109" s="191">
        <f>U109/R109</f>
        <v/>
      </c>
    </row>
    <row r="110" ht="15.75" customHeight="1">
      <c r="A110" s="196">
        <f>B110=F110</f>
        <v/>
      </c>
      <c r="B110" s="188" t="n">
        <v>44210</v>
      </c>
      <c r="C110" s="409" t="n">
        <v>383.23999</v>
      </c>
      <c r="D110" s="186">
        <f>C110/C111-1</f>
        <v/>
      </c>
      <c r="E110" s="183" t="n"/>
      <c r="F110" s="188" t="n">
        <v>44210</v>
      </c>
      <c r="G110" s="409" t="n">
        <v>46.290001</v>
      </c>
      <c r="H110" s="186">
        <f>G110/G111-1</f>
        <v/>
      </c>
      <c r="I110" s="183" t="n"/>
      <c r="J110" s="195">
        <f>CORREL($D110:$D359,$H110:$H359)</f>
        <v/>
      </c>
      <c r="K110" s="195">
        <f>CORREL(D110:D199,H110:H199)</f>
        <v/>
      </c>
      <c r="L110" s="195" t="n"/>
      <c r="M110" s="412">
        <f>M111*(1+D110)</f>
        <v/>
      </c>
      <c r="N110" s="412">
        <f>N111*(1+H110)</f>
        <v/>
      </c>
      <c r="O110" s="412">
        <f>M110+N110</f>
        <v/>
      </c>
      <c r="P110" s="186">
        <f>O110/O111-1</f>
        <v/>
      </c>
      <c r="Q110" s="414">
        <f>_xlfn.STDEV.P(P110:P360)</f>
        <v/>
      </c>
      <c r="R110" s="410">
        <f>Q110*SQRT(250)</f>
        <v/>
      </c>
      <c r="S110" s="411">
        <f>0.09%</f>
        <v/>
      </c>
      <c r="T110" s="186">
        <f>O110/O359-1</f>
        <v/>
      </c>
      <c r="U110" s="186">
        <f>T110-S110</f>
        <v/>
      </c>
      <c r="V110" s="186">
        <f>AVERAGE(U110:U612)</f>
        <v/>
      </c>
      <c r="W110" s="191">
        <f>U110/R110</f>
        <v/>
      </c>
    </row>
    <row r="111" ht="15.75" customHeight="1">
      <c r="A111" s="196">
        <f>B111=F111</f>
        <v/>
      </c>
      <c r="B111" s="188" t="n">
        <v>44209</v>
      </c>
      <c r="C111" s="409" t="n">
        <v>364.630005</v>
      </c>
      <c r="D111" s="186">
        <f>C111/C112-1</f>
        <v/>
      </c>
      <c r="E111" s="183" t="n"/>
      <c r="F111" s="188" t="n">
        <v>44209</v>
      </c>
      <c r="G111" s="409" t="n">
        <v>44.43</v>
      </c>
      <c r="H111" s="186">
        <f>G111/G112-1</f>
        <v/>
      </c>
      <c r="I111" s="183" t="n"/>
      <c r="J111" s="195">
        <f>CORREL($D111:$D360,$H111:$H360)</f>
        <v/>
      </c>
      <c r="K111" s="195">
        <f>CORREL(D111:D200,H111:H200)</f>
        <v/>
      </c>
      <c r="L111" s="195" t="n"/>
      <c r="M111" s="412">
        <f>M112*(1+D111)</f>
        <v/>
      </c>
      <c r="N111" s="412">
        <f>N112*(1+H111)</f>
        <v/>
      </c>
      <c r="O111" s="412">
        <f>M111+N111</f>
        <v/>
      </c>
      <c r="P111" s="186">
        <f>O111/O112-1</f>
        <v/>
      </c>
      <c r="Q111" s="414">
        <f>_xlfn.STDEV.P(P111:P361)</f>
        <v/>
      </c>
      <c r="R111" s="410">
        <f>Q111*SQRT(250)</f>
        <v/>
      </c>
      <c r="S111" s="411">
        <f>0.09%</f>
        <v/>
      </c>
      <c r="T111" s="186">
        <f>O111/O360-1</f>
        <v/>
      </c>
      <c r="U111" s="186">
        <f>T111-S111</f>
        <v/>
      </c>
      <c r="V111" s="186">
        <f>AVERAGE(U111:U613)</f>
        <v/>
      </c>
      <c r="W111" s="191">
        <f>U111/R111</f>
        <v/>
      </c>
    </row>
    <row r="112" ht="15.75" customHeight="1">
      <c r="A112" s="196">
        <f>B112=F112</f>
        <v/>
      </c>
      <c r="B112" s="188" t="n">
        <v>44208</v>
      </c>
      <c r="C112" s="409" t="n">
        <v>356.809998</v>
      </c>
      <c r="D112" s="186">
        <f>C112/C113-1</f>
        <v/>
      </c>
      <c r="E112" s="183" t="n"/>
      <c r="F112" s="188" t="n">
        <v>44208</v>
      </c>
      <c r="G112" s="409" t="n">
        <v>44.080002</v>
      </c>
      <c r="H112" s="186">
        <f>G112/G113-1</f>
        <v/>
      </c>
      <c r="I112" s="183" t="n"/>
      <c r="J112" s="195">
        <f>CORREL($D112:$D361,$H112:$H361)</f>
        <v/>
      </c>
      <c r="K112" s="195">
        <f>CORREL(D112:D201,H112:H201)</f>
        <v/>
      </c>
      <c r="L112" s="195" t="n"/>
      <c r="M112" s="412">
        <f>M113*(1+D112)</f>
        <v/>
      </c>
      <c r="N112" s="412">
        <f>N113*(1+H112)</f>
        <v/>
      </c>
      <c r="O112" s="412">
        <f>M112+N112</f>
        <v/>
      </c>
      <c r="P112" s="186">
        <f>O112/O113-1</f>
        <v/>
      </c>
      <c r="Q112" s="414">
        <f>_xlfn.STDEV.P(P112:P362)</f>
        <v/>
      </c>
      <c r="R112" s="410">
        <f>Q112*SQRT(250)</f>
        <v/>
      </c>
      <c r="S112" s="411">
        <f>0.09%</f>
        <v/>
      </c>
      <c r="T112" s="186">
        <f>O112/O361-1</f>
        <v/>
      </c>
      <c r="U112" s="186">
        <f>T112-S112</f>
        <v/>
      </c>
      <c r="V112" s="186">
        <f>AVERAGE(U112:U614)</f>
        <v/>
      </c>
      <c r="W112" s="191">
        <f>U112/R112</f>
        <v/>
      </c>
    </row>
    <row r="113" ht="15.75" customHeight="1">
      <c r="A113" s="196">
        <f>B113=F113</f>
        <v/>
      </c>
      <c r="B113" s="188" t="n">
        <v>44207</v>
      </c>
      <c r="C113" s="409" t="n">
        <v>337.709991</v>
      </c>
      <c r="D113" s="186">
        <f>C113/C114-1</f>
        <v/>
      </c>
      <c r="E113" s="183" t="n"/>
      <c r="F113" s="188" t="n">
        <v>44207</v>
      </c>
      <c r="G113" s="409" t="n">
        <v>42.700001</v>
      </c>
      <c r="H113" s="186">
        <f>G113/G114-1</f>
        <v/>
      </c>
      <c r="I113" s="183" t="n"/>
      <c r="J113" s="195">
        <f>CORREL($D113:$D362,$H113:$H362)</f>
        <v/>
      </c>
      <c r="K113" s="195">
        <f>CORREL(D113:D202,H113:H202)</f>
        <v/>
      </c>
      <c r="L113" s="195" t="n"/>
      <c r="M113" s="412">
        <f>M114*(1+D113)</f>
        <v/>
      </c>
      <c r="N113" s="412">
        <f>N114*(1+H113)</f>
        <v/>
      </c>
      <c r="O113" s="412">
        <f>M113+N113</f>
        <v/>
      </c>
      <c r="P113" s="186">
        <f>O113/O114-1</f>
        <v/>
      </c>
      <c r="Q113" s="414">
        <f>_xlfn.STDEV.P(P113:P363)</f>
        <v/>
      </c>
      <c r="R113" s="410">
        <f>Q113*SQRT(250)</f>
        <v/>
      </c>
      <c r="S113" s="411">
        <f>0.09%</f>
        <v/>
      </c>
      <c r="T113" s="186">
        <f>O113/O362-1</f>
        <v/>
      </c>
      <c r="U113" s="186">
        <f>T113-S113</f>
        <v/>
      </c>
      <c r="V113" s="186">
        <f>AVERAGE(U113:U615)</f>
        <v/>
      </c>
      <c r="W113" s="191">
        <f>U113/R113</f>
        <v/>
      </c>
    </row>
    <row r="114" ht="15.75" customHeight="1">
      <c r="A114" s="196">
        <f>B114=F114</f>
        <v/>
      </c>
      <c r="B114" s="188" t="n">
        <v>44204</v>
      </c>
      <c r="C114" s="409" t="n">
        <v>349.609985</v>
      </c>
      <c r="D114" s="186">
        <f>C114/C115-1</f>
        <v/>
      </c>
      <c r="E114" s="183" t="n"/>
      <c r="F114" s="188" t="n">
        <v>44204</v>
      </c>
      <c r="G114" s="409" t="n">
        <v>43.290001</v>
      </c>
      <c r="H114" s="186">
        <f>G114/G115-1</f>
        <v/>
      </c>
      <c r="I114" s="183" t="n"/>
      <c r="J114" s="195">
        <f>CORREL($D114:$D363,$H114:$H363)</f>
        <v/>
      </c>
      <c r="K114" s="195">
        <f>CORREL(D114:D203,H114:H203)</f>
        <v/>
      </c>
      <c r="L114" s="195" t="n"/>
      <c r="M114" s="412">
        <f>M115*(1+D114)</f>
        <v/>
      </c>
      <c r="N114" s="412">
        <f>N115*(1+H114)</f>
        <v/>
      </c>
      <c r="O114" s="412">
        <f>M114+N114</f>
        <v/>
      </c>
      <c r="P114" s="186">
        <f>O114/O115-1</f>
        <v/>
      </c>
      <c r="Q114" s="414">
        <f>_xlfn.STDEV.P(P114:P364)</f>
        <v/>
      </c>
      <c r="R114" s="410">
        <f>Q114*SQRT(250)</f>
        <v/>
      </c>
      <c r="S114" s="411">
        <f>0.09%</f>
        <v/>
      </c>
      <c r="T114" s="186">
        <f>O114/O363-1</f>
        <v/>
      </c>
      <c r="U114" s="186">
        <f>T114-S114</f>
        <v/>
      </c>
      <c r="V114" s="186">
        <f>AVERAGE(U114:U616)</f>
        <v/>
      </c>
      <c r="W114" s="191">
        <f>U114/R114</f>
        <v/>
      </c>
    </row>
    <row r="115" ht="15.75" customHeight="1">
      <c r="A115" s="196">
        <f>B115=F115</f>
        <v/>
      </c>
      <c r="B115" s="188" t="n">
        <v>44203</v>
      </c>
      <c r="C115" s="409" t="n">
        <v>342.5</v>
      </c>
      <c r="D115" s="186">
        <f>C115/C116-1</f>
        <v/>
      </c>
      <c r="E115" s="183" t="n"/>
      <c r="F115" s="188" t="n">
        <v>44203</v>
      </c>
      <c r="G115" s="409" t="n">
        <v>43.619999</v>
      </c>
      <c r="H115" s="186">
        <f>G115/G116-1</f>
        <v/>
      </c>
      <c r="I115" s="183" t="n"/>
      <c r="J115" s="195">
        <f>CORREL($D115:$D364,$H115:$H364)</f>
        <v/>
      </c>
      <c r="K115" s="195">
        <f>CORREL(D115:D204,H115:H204)</f>
        <v/>
      </c>
      <c r="L115" s="195" t="n"/>
      <c r="M115" s="412">
        <f>M116*(1+D115)</f>
        <v/>
      </c>
      <c r="N115" s="412">
        <f>N116*(1+H115)</f>
        <v/>
      </c>
      <c r="O115" s="412">
        <f>M115+N115</f>
        <v/>
      </c>
      <c r="P115" s="186">
        <f>O115/O116-1</f>
        <v/>
      </c>
      <c r="Q115" s="414">
        <f>_xlfn.STDEV.P(P115:P365)</f>
        <v/>
      </c>
      <c r="R115" s="410">
        <f>Q115*SQRT(250)</f>
        <v/>
      </c>
      <c r="S115" s="411">
        <f>0.09%</f>
        <v/>
      </c>
      <c r="T115" s="186">
        <f>O115/O364-1</f>
        <v/>
      </c>
      <c r="U115" s="186">
        <f>T115-S115</f>
        <v/>
      </c>
      <c r="V115" s="186">
        <f>AVERAGE(U115:U617)</f>
        <v/>
      </c>
      <c r="W115" s="191">
        <f>U115/R115</f>
        <v/>
      </c>
    </row>
    <row r="116" ht="15.75" customHeight="1">
      <c r="A116" s="196">
        <f>B116=F116</f>
        <v/>
      </c>
      <c r="B116" s="188" t="n">
        <v>44202</v>
      </c>
      <c r="C116" s="409" t="n">
        <v>344.410004</v>
      </c>
      <c r="D116" s="186">
        <f>C116/C117-1</f>
        <v/>
      </c>
      <c r="E116" s="183" t="n"/>
      <c r="F116" s="188" t="n">
        <v>44202</v>
      </c>
      <c r="G116" s="409" t="n">
        <v>43.540001</v>
      </c>
      <c r="H116" s="186">
        <f>G116/G117-1</f>
        <v/>
      </c>
      <c r="I116" s="183" t="n"/>
      <c r="J116" s="195">
        <f>CORREL($D116:$D365,$H116:$H365)</f>
        <v/>
      </c>
      <c r="K116" s="195">
        <f>CORREL(D116:D205,H116:H205)</f>
        <v/>
      </c>
      <c r="L116" s="195" t="n"/>
      <c r="M116" s="412">
        <f>M117*(1+D116)</f>
        <v/>
      </c>
      <c r="N116" s="412">
        <f>N117*(1+H116)</f>
        <v/>
      </c>
      <c r="O116" s="412">
        <f>M116+N116</f>
        <v/>
      </c>
      <c r="P116" s="186">
        <f>O116/O117-1</f>
        <v/>
      </c>
      <c r="Q116" s="414">
        <f>_xlfn.STDEV.P(P116:P366)</f>
        <v/>
      </c>
      <c r="R116" s="410">
        <f>Q116*SQRT(250)</f>
        <v/>
      </c>
      <c r="S116" s="411">
        <f>0.09%</f>
        <v/>
      </c>
      <c r="T116" s="186">
        <f>O116/O365-1</f>
        <v/>
      </c>
      <c r="U116" s="186">
        <f>T116-S116</f>
        <v/>
      </c>
      <c r="V116" s="186">
        <f>AVERAGE(U116:U618)</f>
        <v/>
      </c>
      <c r="W116" s="191">
        <f>U116/R116</f>
        <v/>
      </c>
    </row>
    <row r="117" ht="15.75" customHeight="1">
      <c r="A117" s="196">
        <f>B117=F117</f>
        <v/>
      </c>
      <c r="B117" s="188" t="n">
        <v>44201</v>
      </c>
      <c r="C117" s="409" t="n">
        <v>360.829987</v>
      </c>
      <c r="D117" s="186">
        <f>C117/C118-1</f>
        <v/>
      </c>
      <c r="E117" s="183" t="n"/>
      <c r="F117" s="188" t="n">
        <v>44201</v>
      </c>
      <c r="G117" s="409" t="n">
        <v>43.400002</v>
      </c>
      <c r="H117" s="186">
        <f>G117/G118-1</f>
        <v/>
      </c>
      <c r="I117" s="183" t="n"/>
      <c r="J117" s="195">
        <f>CORREL($D117:$D366,$H117:$H366)</f>
        <v/>
      </c>
      <c r="K117" s="195">
        <f>CORREL(D117:D206,H117:H206)</f>
        <v/>
      </c>
      <c r="L117" s="195" t="n"/>
      <c r="M117" s="412">
        <f>M118*(1+D117)</f>
        <v/>
      </c>
      <c r="N117" s="412">
        <f>N118*(1+H117)</f>
        <v/>
      </c>
      <c r="O117" s="412">
        <f>M117+N117</f>
        <v/>
      </c>
      <c r="P117" s="186">
        <f>O117/O118-1</f>
        <v/>
      </c>
      <c r="Q117" s="414">
        <f>_xlfn.STDEV.P(P117:P367)</f>
        <v/>
      </c>
      <c r="R117" s="410">
        <f>Q117*SQRT(250)</f>
        <v/>
      </c>
      <c r="S117" s="411">
        <f>0.09%</f>
        <v/>
      </c>
      <c r="T117" s="186">
        <f>O117/O366-1</f>
        <v/>
      </c>
      <c r="U117" s="186">
        <f>T117-S117</f>
        <v/>
      </c>
      <c r="V117" s="186">
        <f>AVERAGE(U117:U619)</f>
        <v/>
      </c>
      <c r="W117" s="191">
        <f>U117/R117</f>
        <v/>
      </c>
    </row>
    <row r="118" ht="15.75" customHeight="1">
      <c r="A118" s="196">
        <f>B118=F118</f>
        <v/>
      </c>
      <c r="B118" s="188" t="n">
        <v>44200</v>
      </c>
      <c r="C118" s="409" t="n">
        <v>359.980011</v>
      </c>
      <c r="D118" s="186">
        <f>C118/C119-1</f>
        <v/>
      </c>
      <c r="E118" s="183" t="n"/>
      <c r="F118" s="188" t="n">
        <v>44200</v>
      </c>
      <c r="G118" s="409" t="n">
        <v>41.630001</v>
      </c>
      <c r="H118" s="186">
        <f>G118/G119-1</f>
        <v/>
      </c>
      <c r="I118" s="183" t="n"/>
      <c r="J118" s="195">
        <f>CORREL($D118:$D367,$H118:$H367)</f>
        <v/>
      </c>
      <c r="K118" s="195">
        <f>CORREL(D118:D207,H118:H207)</f>
        <v/>
      </c>
      <c r="L118" s="195" t="n"/>
      <c r="M118" s="412">
        <f>M119*(1+D118)</f>
        <v/>
      </c>
      <c r="N118" s="412">
        <f>N119*(1+H118)</f>
        <v/>
      </c>
      <c r="O118" s="412">
        <f>M118+N118</f>
        <v/>
      </c>
      <c r="P118" s="186">
        <f>O118/O119-1</f>
        <v/>
      </c>
      <c r="Q118" s="414">
        <f>_xlfn.STDEV.P(P118:P368)</f>
        <v/>
      </c>
      <c r="R118" s="410">
        <f>Q118*SQRT(250)</f>
        <v/>
      </c>
      <c r="S118" s="411">
        <f>0.09%</f>
        <v/>
      </c>
      <c r="T118" s="186">
        <f>O118/O367-1</f>
        <v/>
      </c>
      <c r="U118" s="186">
        <f>T118-S118</f>
        <v/>
      </c>
      <c r="V118" s="186">
        <f>AVERAGE(U118:U620)</f>
        <v/>
      </c>
      <c r="W118" s="191">
        <f>U118/R118</f>
        <v/>
      </c>
    </row>
    <row r="119" ht="15.75" customHeight="1">
      <c r="A119" s="196">
        <f>B119=F119</f>
        <v/>
      </c>
      <c r="B119" s="188" t="n">
        <v>44196</v>
      </c>
      <c r="C119" s="409" t="n">
        <v>337.320007</v>
      </c>
      <c r="D119" s="186">
        <f>C119/C120-1</f>
        <v/>
      </c>
      <c r="E119" s="183" t="n"/>
      <c r="F119" s="188" t="n">
        <v>44196</v>
      </c>
      <c r="G119" s="409" t="n">
        <v>43.25</v>
      </c>
      <c r="H119" s="186">
        <f>G119/G120-1</f>
        <v/>
      </c>
      <c r="I119" s="183" t="n"/>
      <c r="J119" s="195">
        <f>CORREL($D119:$D368,$H119:$H368)</f>
        <v/>
      </c>
      <c r="K119" s="195">
        <f>CORREL(D119:D208,H119:H208)</f>
        <v/>
      </c>
      <c r="L119" s="195" t="n"/>
      <c r="M119" s="412">
        <f>M120*(1+D119)</f>
        <v/>
      </c>
      <c r="N119" s="412">
        <f>N120*(1+H119)</f>
        <v/>
      </c>
      <c r="O119" s="412">
        <f>M119+N119</f>
        <v/>
      </c>
      <c r="P119" s="186">
        <f>O119/O120-1</f>
        <v/>
      </c>
      <c r="Q119" s="414">
        <f>_xlfn.STDEV.P(P119:P369)</f>
        <v/>
      </c>
      <c r="R119" s="410">
        <f>Q119*SQRT(250)</f>
        <v/>
      </c>
      <c r="S119" s="411">
        <f>0.09%</f>
        <v/>
      </c>
      <c r="T119" s="186">
        <f>O119/O368-1</f>
        <v/>
      </c>
      <c r="U119" s="186">
        <f>T119-S119</f>
        <v/>
      </c>
      <c r="V119" s="186">
        <f>AVERAGE(U119:U621)</f>
        <v/>
      </c>
      <c r="W119" s="191">
        <f>U119/R119</f>
        <v/>
      </c>
    </row>
    <row r="120" ht="15.75" customHeight="1">
      <c r="A120" s="196">
        <f>B120=F120</f>
        <v/>
      </c>
      <c r="B120" s="188" t="n">
        <v>44195</v>
      </c>
      <c r="C120" s="409" t="n">
        <v>353.399994</v>
      </c>
      <c r="D120" s="186">
        <f>C120/C121-1</f>
        <v/>
      </c>
      <c r="E120" s="183" t="n"/>
      <c r="F120" s="188" t="n">
        <v>44195</v>
      </c>
      <c r="G120" s="409" t="n">
        <v>44.650002</v>
      </c>
      <c r="H120" s="186">
        <f>G120/G121-1</f>
        <v/>
      </c>
      <c r="I120" s="183" t="n"/>
      <c r="J120" s="195">
        <f>CORREL($D120:$D369,$H120:$H369)</f>
        <v/>
      </c>
      <c r="K120" s="195">
        <f>CORREL(D120:D209,H120:H209)</f>
        <v/>
      </c>
      <c r="L120" s="195" t="n"/>
      <c r="M120" s="412">
        <f>M121*(1+D120)</f>
        <v/>
      </c>
      <c r="N120" s="412">
        <f>N121*(1+H120)</f>
        <v/>
      </c>
      <c r="O120" s="412">
        <f>M120+N120</f>
        <v/>
      </c>
      <c r="P120" s="186">
        <f>O120/O121-1</f>
        <v/>
      </c>
      <c r="Q120" s="414">
        <f>_xlfn.STDEV.P(P120:P370)</f>
        <v/>
      </c>
      <c r="R120" s="410">
        <f>Q120*SQRT(250)</f>
        <v/>
      </c>
      <c r="S120" s="411">
        <f>0.09%</f>
        <v/>
      </c>
      <c r="T120" s="186">
        <f>O120/O369-1</f>
        <v/>
      </c>
      <c r="U120" s="186">
        <f>T120-S120</f>
        <v/>
      </c>
      <c r="V120" s="186">
        <f>AVERAGE(U120:U622)</f>
        <v/>
      </c>
      <c r="W120" s="191">
        <f>U120/R120</f>
        <v/>
      </c>
    </row>
    <row r="121" ht="15.75" customHeight="1">
      <c r="A121" s="196">
        <f>B121=F121</f>
        <v/>
      </c>
      <c r="B121" s="188" t="n">
        <v>44194</v>
      </c>
      <c r="C121" s="409" t="n">
        <v>353.75</v>
      </c>
      <c r="D121" s="186">
        <f>C121/C122-1</f>
        <v/>
      </c>
      <c r="E121" s="183" t="n"/>
      <c r="F121" s="188" t="n">
        <v>44194</v>
      </c>
      <c r="G121" s="409" t="n">
        <v>43.740002</v>
      </c>
      <c r="H121" s="186">
        <f>G121/G122-1</f>
        <v/>
      </c>
      <c r="I121" s="183" t="n"/>
      <c r="J121" s="195">
        <f>CORREL($D121:$D370,$H121:$H370)</f>
        <v/>
      </c>
      <c r="K121" s="195">
        <f>CORREL(D121:D210,H121:H210)</f>
        <v/>
      </c>
      <c r="L121" s="195" t="n"/>
      <c r="M121" s="412">
        <f>M122*(1+D121)</f>
        <v/>
      </c>
      <c r="N121" s="412">
        <f>N122*(1+H121)</f>
        <v/>
      </c>
      <c r="O121" s="412">
        <f>M121+N121</f>
        <v/>
      </c>
      <c r="P121" s="186">
        <f>O121/O122-1</f>
        <v/>
      </c>
      <c r="Q121" s="414">
        <f>_xlfn.STDEV.P(P121:P371)</f>
        <v/>
      </c>
      <c r="R121" s="410">
        <f>Q121*SQRT(250)</f>
        <v/>
      </c>
      <c r="S121" s="411">
        <f>0.09%</f>
        <v/>
      </c>
      <c r="T121" s="186">
        <f>O121/O370-1</f>
        <v/>
      </c>
      <c r="U121" s="186">
        <f>T121-S121</f>
        <v/>
      </c>
      <c r="V121" s="186">
        <f>AVERAGE(U121:U623)</f>
        <v/>
      </c>
      <c r="W121" s="191">
        <f>U121/R121</f>
        <v/>
      </c>
    </row>
    <row r="122" ht="15.75" customHeight="1">
      <c r="A122" s="196">
        <f>B122=F122</f>
        <v/>
      </c>
      <c r="B122" s="188" t="n">
        <v>44193</v>
      </c>
      <c r="C122" s="409" t="n">
        <v>351.390015</v>
      </c>
      <c r="D122" s="186">
        <f>C122/C123-1</f>
        <v/>
      </c>
      <c r="E122" s="183" t="n"/>
      <c r="F122" s="188" t="n">
        <v>44193</v>
      </c>
      <c r="G122" s="409" t="n">
        <v>43.919998</v>
      </c>
      <c r="H122" s="186">
        <f>G122/G123-1</f>
        <v/>
      </c>
      <c r="I122" s="183" t="n"/>
      <c r="J122" s="195">
        <f>CORREL($D122:$D371,$H122:$H371)</f>
        <v/>
      </c>
      <c r="K122" s="195">
        <f>CORREL(D122:D211,H122:H211)</f>
        <v/>
      </c>
      <c r="L122" s="195" t="n"/>
      <c r="M122" s="412">
        <f>M123*(1+D122)</f>
        <v/>
      </c>
      <c r="N122" s="412">
        <f>N123*(1+H122)</f>
        <v/>
      </c>
      <c r="O122" s="412">
        <f>M122+N122</f>
        <v/>
      </c>
      <c r="P122" s="186">
        <f>O122/O123-1</f>
        <v/>
      </c>
      <c r="Q122" s="414">
        <f>_xlfn.STDEV.P(P122:P372)</f>
        <v/>
      </c>
      <c r="R122" s="410">
        <f>Q122*SQRT(250)</f>
        <v/>
      </c>
      <c r="S122" s="411">
        <f>0.09%</f>
        <v/>
      </c>
      <c r="T122" s="186">
        <f>O122/O371-1</f>
        <v/>
      </c>
      <c r="U122" s="186">
        <f>T122-S122</f>
        <v/>
      </c>
      <c r="V122" s="186">
        <f>AVERAGE(U122:U624)</f>
        <v/>
      </c>
      <c r="W122" s="191">
        <f>U122/R122</f>
        <v/>
      </c>
    </row>
    <row r="123" ht="15.75" customHeight="1">
      <c r="A123" s="196">
        <f>B123=F123</f>
        <v/>
      </c>
      <c r="B123" s="188" t="n">
        <v>44189</v>
      </c>
      <c r="C123" s="409" t="n">
        <v>375.170013</v>
      </c>
      <c r="D123" s="186">
        <f>C123/C124-1</f>
        <v/>
      </c>
      <c r="E123" s="183" t="n"/>
      <c r="F123" s="188" t="n">
        <v>44189</v>
      </c>
      <c r="G123" s="409" t="n">
        <v>43.259998</v>
      </c>
      <c r="H123" s="186">
        <f>G123/G124-1</f>
        <v/>
      </c>
      <c r="I123" s="183" t="n"/>
      <c r="J123" s="195">
        <f>CORREL($D123:$D372,$H123:$H372)</f>
        <v/>
      </c>
      <c r="K123" s="195">
        <f>CORREL(D123:D212,H123:H212)</f>
        <v/>
      </c>
      <c r="L123" s="195" t="n"/>
      <c r="M123" s="412">
        <f>M124*(1+D123)</f>
        <v/>
      </c>
      <c r="N123" s="412">
        <f>N124*(1+H123)</f>
        <v/>
      </c>
      <c r="O123" s="412">
        <f>M123+N123</f>
        <v/>
      </c>
      <c r="P123" s="186">
        <f>O123/O124-1</f>
        <v/>
      </c>
      <c r="Q123" s="414">
        <f>_xlfn.STDEV.P(P123:P373)</f>
        <v/>
      </c>
      <c r="R123" s="410">
        <f>Q123*SQRT(250)</f>
        <v/>
      </c>
      <c r="S123" s="411" t="n"/>
      <c r="T123" s="186" t="n"/>
      <c r="U123" s="186" t="n"/>
      <c r="V123" s="191" t="n"/>
      <c r="W123" s="191" t="n"/>
    </row>
    <row r="124" ht="15.75" customHeight="1">
      <c r="A124" s="196">
        <f>B124=F124</f>
        <v/>
      </c>
      <c r="B124" s="188" t="n">
        <v>44188</v>
      </c>
      <c r="C124" s="409" t="n">
        <v>383.880005</v>
      </c>
      <c r="D124" s="186">
        <f>C124/C125-1</f>
        <v/>
      </c>
      <c r="E124" s="183" t="n"/>
      <c r="F124" s="188" t="n">
        <v>44188</v>
      </c>
      <c r="G124" s="409" t="n">
        <v>44.110001</v>
      </c>
      <c r="H124" s="186">
        <f>G124/G125-1</f>
        <v/>
      </c>
      <c r="I124" s="183" t="n"/>
      <c r="J124" s="195">
        <f>CORREL($D124:$D373,$H124:$H373)</f>
        <v/>
      </c>
      <c r="K124" s="195">
        <f>CORREL(D124:D213,H124:H213)</f>
        <v/>
      </c>
      <c r="L124" s="195" t="n"/>
      <c r="M124" s="412">
        <f>M125*(1+D124)</f>
        <v/>
      </c>
      <c r="N124" s="412">
        <f>N125*(1+H124)</f>
        <v/>
      </c>
      <c r="O124" s="412">
        <f>M124+N124</f>
        <v/>
      </c>
      <c r="P124" s="186">
        <f>O124/O125-1</f>
        <v/>
      </c>
      <c r="Q124" s="414">
        <f>_xlfn.STDEV.P(P124:P374)</f>
        <v/>
      </c>
      <c r="R124" s="410">
        <f>Q124*SQRT(250)</f>
        <v/>
      </c>
      <c r="S124" s="411" t="n"/>
      <c r="T124" s="186" t="n"/>
      <c r="U124" s="186" t="n"/>
      <c r="V124" s="191" t="n"/>
      <c r="W124" s="191" t="n"/>
    </row>
    <row r="125" ht="15.75" customHeight="1">
      <c r="A125" s="196">
        <f>B125=F125</f>
        <v/>
      </c>
      <c r="B125" s="188" t="n">
        <v>44187</v>
      </c>
      <c r="C125" s="409" t="n">
        <v>409</v>
      </c>
      <c r="D125" s="186">
        <f>C125/C126-1</f>
        <v/>
      </c>
      <c r="E125" s="183" t="n"/>
      <c r="F125" s="188" t="n">
        <v>44187</v>
      </c>
      <c r="G125" s="409" t="n">
        <v>42.970001</v>
      </c>
      <c r="H125" s="186">
        <f>G125/G126-1</f>
        <v/>
      </c>
      <c r="I125" s="183" t="n"/>
      <c r="J125" s="195">
        <f>CORREL($D125:$D374,$H125:$H374)</f>
        <v/>
      </c>
      <c r="K125" s="195">
        <f>CORREL(D125:D214,H125:H214)</f>
        <v/>
      </c>
      <c r="L125" s="195" t="n"/>
      <c r="M125" s="412">
        <f>M126*(1+D125)</f>
        <v/>
      </c>
      <c r="N125" s="412">
        <f>N126*(1+H125)</f>
        <v/>
      </c>
      <c r="O125" s="412">
        <f>M125+N125</f>
        <v/>
      </c>
      <c r="P125" s="186">
        <f>O125/O126-1</f>
        <v/>
      </c>
      <c r="Q125" s="414">
        <f>_xlfn.STDEV.P(P125:P375)</f>
        <v/>
      </c>
      <c r="R125" s="410">
        <f>Q125*SQRT(250)</f>
        <v/>
      </c>
      <c r="S125" s="411" t="n"/>
      <c r="T125" s="186" t="n"/>
      <c r="U125" s="186" t="n"/>
      <c r="V125" s="191" t="n"/>
      <c r="W125" s="191" t="n"/>
    </row>
    <row r="126" ht="15.75" customHeight="1">
      <c r="A126" s="196">
        <f>B126=F126</f>
        <v/>
      </c>
      <c r="B126" s="188" t="n">
        <v>44186</v>
      </c>
      <c r="C126" s="409" t="n">
        <v>408.970001</v>
      </c>
      <c r="D126" s="186">
        <f>C126/C127-1</f>
        <v/>
      </c>
      <c r="E126" s="183" t="n"/>
      <c r="F126" s="188" t="n">
        <v>44186</v>
      </c>
      <c r="G126" s="409" t="n">
        <v>44.060001</v>
      </c>
      <c r="H126" s="186">
        <f>G126/G127-1</f>
        <v/>
      </c>
      <c r="I126" s="183" t="n"/>
      <c r="J126" s="195">
        <f>CORREL($D126:$D375,$H126:$H375)</f>
        <v/>
      </c>
      <c r="K126" s="195">
        <f>CORREL(D126:D215,H126:H215)</f>
        <v/>
      </c>
      <c r="L126" s="195" t="n"/>
      <c r="M126" s="412">
        <f>M127*(1+D126)</f>
        <v/>
      </c>
      <c r="N126" s="412">
        <f>N127*(1+H126)</f>
        <v/>
      </c>
      <c r="O126" s="412">
        <f>M126+N126</f>
        <v/>
      </c>
      <c r="P126" s="186">
        <f>O126/O127-1</f>
        <v/>
      </c>
      <c r="Q126" s="414">
        <f>_xlfn.STDEV.P(P126:P376)</f>
        <v/>
      </c>
      <c r="R126" s="410">
        <f>Q126*SQRT(250)</f>
        <v/>
      </c>
      <c r="S126" s="411" t="n"/>
      <c r="T126" s="186" t="n"/>
      <c r="U126" s="186" t="n"/>
      <c r="V126" s="191" t="n"/>
      <c r="W126" s="191" t="n"/>
    </row>
    <row r="127" ht="15.75" customHeight="1">
      <c r="A127" s="196">
        <f>B127=F127</f>
        <v/>
      </c>
      <c r="B127" s="188" t="n">
        <v>44183</v>
      </c>
      <c r="C127" s="409" t="n">
        <v>406.01001</v>
      </c>
      <c r="D127" s="186">
        <f>C127/C128-1</f>
        <v/>
      </c>
      <c r="E127" s="183" t="n"/>
      <c r="F127" s="188" t="n">
        <v>44183</v>
      </c>
      <c r="G127" s="409" t="n">
        <v>44.740002</v>
      </c>
      <c r="H127" s="186">
        <f>G127/G128-1</f>
        <v/>
      </c>
      <c r="I127" s="183" t="n"/>
      <c r="J127" s="195">
        <f>CORREL($D127:$D376,$H127:$H376)</f>
        <v/>
      </c>
      <c r="K127" s="195">
        <f>CORREL(D127:D216,H127:H216)</f>
        <v/>
      </c>
      <c r="L127" s="195" t="n"/>
      <c r="M127" s="412">
        <f>M128*(1+D127)</f>
        <v/>
      </c>
      <c r="N127" s="412">
        <f>N128*(1+H127)</f>
        <v/>
      </c>
      <c r="O127" s="412">
        <f>M127+N127</f>
        <v/>
      </c>
      <c r="P127" s="186">
        <f>O127/O128-1</f>
        <v/>
      </c>
      <c r="Q127" s="414">
        <f>_xlfn.STDEV.P(P127:P377)</f>
        <v/>
      </c>
      <c r="R127" s="410">
        <f>Q127*SQRT(250)</f>
        <v/>
      </c>
      <c r="S127" s="411" t="n"/>
      <c r="T127" s="186" t="n"/>
      <c r="U127" s="186" t="n"/>
      <c r="V127" s="191" t="n"/>
      <c r="W127" s="191" t="n"/>
    </row>
    <row r="128" ht="15.75" customHeight="1">
      <c r="A128" s="196">
        <f>B128=F128</f>
        <v/>
      </c>
      <c r="B128" s="188" t="n">
        <v>44182</v>
      </c>
      <c r="C128" s="409" t="n">
        <v>401.619995</v>
      </c>
      <c r="D128" s="186">
        <f>C128/C129-1</f>
        <v/>
      </c>
      <c r="E128" s="183" t="n"/>
      <c r="F128" s="188" t="n">
        <v>44182</v>
      </c>
      <c r="G128" s="409" t="n">
        <v>45.880001</v>
      </c>
      <c r="H128" s="186">
        <f>G128/G129-1</f>
        <v/>
      </c>
      <c r="I128" s="183" t="n"/>
      <c r="J128" s="195">
        <f>CORREL($D128:$D377,$H128:$H377)</f>
        <v/>
      </c>
      <c r="K128" s="195">
        <f>CORREL(D128:D217,H128:H217)</f>
        <v/>
      </c>
      <c r="L128" s="195" t="n"/>
      <c r="M128" s="412">
        <f>M129*(1+D128)</f>
        <v/>
      </c>
      <c r="N128" s="412">
        <f>N129*(1+H128)</f>
        <v/>
      </c>
      <c r="O128" s="412">
        <f>M128+N128</f>
        <v/>
      </c>
      <c r="P128" s="186">
        <f>O128/O129-1</f>
        <v/>
      </c>
      <c r="Q128" s="414">
        <f>_xlfn.STDEV.P(P128:P378)</f>
        <v/>
      </c>
      <c r="R128" s="410">
        <f>Q128*SQRT(250)</f>
        <v/>
      </c>
      <c r="S128" s="411" t="n"/>
      <c r="T128" s="186" t="n"/>
      <c r="U128" s="186" t="n"/>
      <c r="V128" s="191" t="n"/>
      <c r="W128" s="191" t="n"/>
    </row>
    <row r="129" ht="15.75" customHeight="1">
      <c r="A129" s="196">
        <f>B129=F129</f>
        <v/>
      </c>
      <c r="B129" s="188" t="n">
        <v>44181</v>
      </c>
      <c r="C129" s="409" t="n">
        <v>404</v>
      </c>
      <c r="D129" s="186">
        <f>C129/C130-1</f>
        <v/>
      </c>
      <c r="E129" s="183" t="n"/>
      <c r="F129" s="188" t="n">
        <v>44181</v>
      </c>
      <c r="G129" s="409" t="n">
        <v>46</v>
      </c>
      <c r="H129" s="186">
        <f>G129/G130-1</f>
        <v/>
      </c>
      <c r="I129" s="183" t="n"/>
      <c r="J129" s="195">
        <f>CORREL($D129:$D378,$H129:$H378)</f>
        <v/>
      </c>
      <c r="K129" s="195">
        <f>CORREL(D129:D218,H129:H218)</f>
        <v/>
      </c>
      <c r="L129" s="195" t="n"/>
      <c r="M129" s="412">
        <f>M130*(1+D129)</f>
        <v/>
      </c>
      <c r="N129" s="412">
        <f>N130*(1+H129)</f>
        <v/>
      </c>
      <c r="O129" s="412">
        <f>M129+N129</f>
        <v/>
      </c>
      <c r="P129" s="186">
        <f>O129/O130-1</f>
        <v/>
      </c>
      <c r="Q129" s="414">
        <f>_xlfn.STDEV.P(P129:P379)</f>
        <v/>
      </c>
      <c r="R129" s="410">
        <f>Q129*SQRT(250)</f>
        <v/>
      </c>
      <c r="S129" s="411" t="n"/>
      <c r="T129" s="186" t="n"/>
      <c r="U129" s="186" t="n"/>
      <c r="V129" s="191" t="n"/>
      <c r="W129" s="191" t="n"/>
    </row>
    <row r="130" ht="15.75" customHeight="1">
      <c r="A130" s="196">
        <f>B130=F130</f>
        <v/>
      </c>
      <c r="B130" s="188" t="n">
        <v>44180</v>
      </c>
      <c r="C130" s="409" t="n">
        <v>399.429993</v>
      </c>
      <c r="D130" s="186">
        <f>C130/C131-1</f>
        <v/>
      </c>
      <c r="E130" s="183" t="n"/>
      <c r="F130" s="188" t="n">
        <v>44180</v>
      </c>
      <c r="G130" s="409" t="n">
        <v>47.459999</v>
      </c>
      <c r="H130" s="186">
        <f>G130/G131-1</f>
        <v/>
      </c>
      <c r="I130" s="183" t="n"/>
      <c r="J130" s="195">
        <f>CORREL($D130:$D379,$H130:$H379)</f>
        <v/>
      </c>
      <c r="K130" s="195">
        <f>CORREL(D130:D219,H130:H219)</f>
        <v/>
      </c>
      <c r="L130" s="195" t="n"/>
      <c r="M130" s="412">
        <f>M131*(1+D130)</f>
        <v/>
      </c>
      <c r="N130" s="412">
        <f>N131*(1+H130)</f>
        <v/>
      </c>
      <c r="O130" s="412">
        <f>M130+N130</f>
        <v/>
      </c>
      <c r="P130" s="186">
        <f>O130/O131-1</f>
        <v/>
      </c>
      <c r="Q130" s="414">
        <f>_xlfn.STDEV.P(P130:P380)</f>
        <v/>
      </c>
      <c r="R130" s="410">
        <f>Q130*SQRT(250)</f>
        <v/>
      </c>
      <c r="S130" s="411" t="n"/>
      <c r="T130" s="186" t="n"/>
      <c r="U130" s="186" t="n"/>
      <c r="V130" s="191" t="n"/>
      <c r="W130" s="191" t="n"/>
    </row>
    <row r="131" ht="15.75" customHeight="1">
      <c r="A131" s="196">
        <f>B131=F131</f>
        <v/>
      </c>
      <c r="B131" s="188" t="n">
        <v>44179</v>
      </c>
      <c r="C131" s="409" t="n">
        <v>395.98999</v>
      </c>
      <c r="D131" s="186">
        <f>C131/C132-1</f>
        <v/>
      </c>
      <c r="E131" s="183" t="n"/>
      <c r="F131" s="188" t="n">
        <v>44179</v>
      </c>
      <c r="G131" s="409" t="n">
        <v>46.720001</v>
      </c>
      <c r="H131" s="186">
        <f>G131/G132-1</f>
        <v/>
      </c>
      <c r="I131" s="183" t="n"/>
      <c r="J131" s="195">
        <f>CORREL($D131:$D380,$H131:$H380)</f>
        <v/>
      </c>
      <c r="K131" s="195">
        <f>CORREL(D131:D220,H131:H220)</f>
        <v/>
      </c>
      <c r="L131" s="195" t="n"/>
      <c r="M131" s="412">
        <f>M132*(1+D131)</f>
        <v/>
      </c>
      <c r="N131" s="412">
        <f>N132*(1+H131)</f>
        <v/>
      </c>
      <c r="O131" s="412">
        <f>M131+N131</f>
        <v/>
      </c>
      <c r="P131" s="186">
        <f>O131/O132-1</f>
        <v/>
      </c>
      <c r="Q131" s="414">
        <f>_xlfn.STDEV.P(P131:P381)</f>
        <v/>
      </c>
      <c r="R131" s="410">
        <f>Q131*SQRT(250)</f>
        <v/>
      </c>
      <c r="S131" s="411" t="n"/>
      <c r="T131" s="186" t="n"/>
      <c r="U131" s="186" t="n"/>
      <c r="V131" s="191" t="n"/>
      <c r="W131" s="191" t="n"/>
    </row>
    <row r="132" ht="15.75" customHeight="1">
      <c r="A132" s="196">
        <f>B132=F132</f>
        <v/>
      </c>
      <c r="B132" s="188" t="n">
        <v>44176</v>
      </c>
      <c r="C132" s="409" t="n">
        <v>397.01001</v>
      </c>
      <c r="D132" s="186">
        <f>C132/C133-1</f>
        <v/>
      </c>
      <c r="E132" s="183" t="n"/>
      <c r="F132" s="188" t="n">
        <v>44176</v>
      </c>
      <c r="G132" s="409" t="n">
        <v>48.360001</v>
      </c>
      <c r="H132" s="186">
        <f>G132/G133-1</f>
        <v/>
      </c>
      <c r="I132" s="183" t="n"/>
      <c r="J132" s="195">
        <f>CORREL($D132:$D381,$H132:$H381)</f>
        <v/>
      </c>
      <c r="K132" s="195">
        <f>CORREL(D132:D221,H132:H221)</f>
        <v/>
      </c>
      <c r="L132" s="195" t="n"/>
      <c r="M132" s="412">
        <f>M133*(1+D132)</f>
        <v/>
      </c>
      <c r="N132" s="412">
        <f>N133*(1+H132)</f>
        <v/>
      </c>
      <c r="O132" s="412">
        <f>M132+N132</f>
        <v/>
      </c>
      <c r="P132" s="186">
        <f>O132/O133-1</f>
        <v/>
      </c>
      <c r="Q132" s="414">
        <f>_xlfn.STDEV.P(P132:P382)</f>
        <v/>
      </c>
      <c r="R132" s="410">
        <f>Q132*SQRT(250)</f>
        <v/>
      </c>
      <c r="S132" s="411" t="n"/>
      <c r="T132" s="186" t="n"/>
      <c r="U132" s="186" t="n"/>
      <c r="V132" s="191" t="n"/>
      <c r="W132" s="191" t="n"/>
    </row>
    <row r="133" ht="15.75" customHeight="1">
      <c r="A133" s="196">
        <f>B133=F133</f>
        <v/>
      </c>
      <c r="B133" s="188" t="n">
        <v>44175</v>
      </c>
      <c r="C133" s="409" t="n">
        <v>397.959991</v>
      </c>
      <c r="D133" s="186">
        <f>C133/C134-1</f>
        <v/>
      </c>
      <c r="E133" s="183" t="n"/>
      <c r="F133" s="188" t="n">
        <v>44175</v>
      </c>
      <c r="G133" s="409" t="n">
        <v>49.639999</v>
      </c>
      <c r="H133" s="186">
        <f>G133/G134-1</f>
        <v/>
      </c>
      <c r="I133" s="183" t="n"/>
      <c r="J133" s="195">
        <f>CORREL($D133:$D382,$H133:$H382)</f>
        <v/>
      </c>
      <c r="K133" s="195">
        <f>CORREL(D133:D222,H133:H222)</f>
        <v/>
      </c>
      <c r="L133" s="195" t="n"/>
      <c r="M133" s="412">
        <f>M134*(1+D133)</f>
        <v/>
      </c>
      <c r="N133" s="412">
        <f>N134*(1+H133)</f>
        <v/>
      </c>
      <c r="O133" s="412">
        <f>M133+N133</f>
        <v/>
      </c>
      <c r="P133" s="186">
        <f>O133/O134-1</f>
        <v/>
      </c>
      <c r="Q133" s="414">
        <f>_xlfn.STDEV.P(P133:P383)</f>
        <v/>
      </c>
      <c r="R133" s="410">
        <f>Q133*SQRT(250)</f>
        <v/>
      </c>
      <c r="S133" s="411" t="n"/>
      <c r="T133" s="186" t="n"/>
      <c r="U133" s="186" t="n"/>
      <c r="V133" s="191" t="n"/>
      <c r="W133" s="191" t="n"/>
    </row>
    <row r="134" ht="15.75" customHeight="1">
      <c r="A134" s="196">
        <f>B134=F134</f>
        <v/>
      </c>
      <c r="B134" s="188" t="n">
        <v>44174</v>
      </c>
      <c r="C134" s="409" t="n">
        <v>385.359985</v>
      </c>
      <c r="D134" s="186">
        <f>C134/C135-1</f>
        <v/>
      </c>
      <c r="E134" s="183" t="n"/>
      <c r="F134" s="188" t="n">
        <v>44174</v>
      </c>
      <c r="G134" s="409" t="n">
        <v>48.02</v>
      </c>
      <c r="H134" s="186">
        <f>G134/G135-1</f>
        <v/>
      </c>
      <c r="I134" s="183" t="n"/>
      <c r="J134" s="195">
        <f>CORREL($D134:$D383,$H134:$H383)</f>
        <v/>
      </c>
      <c r="K134" s="195">
        <f>CORREL(D134:D223,H134:H223)</f>
        <v/>
      </c>
      <c r="L134" s="195" t="n"/>
      <c r="M134" s="412">
        <f>M135*(1+D134)</f>
        <v/>
      </c>
      <c r="N134" s="412">
        <f>N135*(1+H134)</f>
        <v/>
      </c>
      <c r="O134" s="412">
        <f>M134+N134</f>
        <v/>
      </c>
      <c r="P134" s="186">
        <f>O134/O135-1</f>
        <v/>
      </c>
      <c r="Q134" s="414">
        <f>_xlfn.STDEV.P(P134:P384)</f>
        <v/>
      </c>
      <c r="R134" s="410">
        <f>Q134*SQRT(250)</f>
        <v/>
      </c>
      <c r="S134" s="411" t="n"/>
      <c r="T134" s="186" t="n"/>
      <c r="U134" s="186" t="n"/>
      <c r="V134" s="191" t="n"/>
      <c r="W134" s="191" t="n"/>
    </row>
    <row r="135" ht="15.75" customHeight="1">
      <c r="A135" s="196">
        <f>B135=F135</f>
        <v/>
      </c>
      <c r="B135" s="188" t="n">
        <v>44173</v>
      </c>
      <c r="C135" s="409" t="n">
        <v>412</v>
      </c>
      <c r="D135" s="186">
        <f>C135/C136-1</f>
        <v/>
      </c>
      <c r="E135" s="183" t="n"/>
      <c r="F135" s="188" t="n">
        <v>44173</v>
      </c>
      <c r="G135" s="409" t="n">
        <v>49.040001</v>
      </c>
      <c r="H135" s="186">
        <f>G135/G136-1</f>
        <v/>
      </c>
      <c r="I135" s="183" t="n"/>
      <c r="J135" s="195">
        <f>CORREL($D135:$D384,$H135:$H384)</f>
        <v/>
      </c>
      <c r="K135" s="195">
        <f>CORREL(D135:D224,H135:H224)</f>
        <v/>
      </c>
      <c r="L135" s="195" t="n"/>
      <c r="M135" s="412">
        <f>M136*(1+D135)</f>
        <v/>
      </c>
      <c r="N135" s="412">
        <f>N136*(1+H135)</f>
        <v/>
      </c>
      <c r="O135" s="412">
        <f>M135+N135</f>
        <v/>
      </c>
      <c r="P135" s="186">
        <f>O135/O136-1</f>
        <v/>
      </c>
      <c r="Q135" s="414">
        <f>_xlfn.STDEV.P(P135:P385)</f>
        <v/>
      </c>
      <c r="R135" s="410">
        <f>Q135*SQRT(250)</f>
        <v/>
      </c>
      <c r="S135" s="411" t="n"/>
      <c r="T135" s="186" t="n"/>
      <c r="U135" s="186" t="n"/>
      <c r="V135" s="191" t="n"/>
      <c r="W135" s="191" t="n"/>
    </row>
    <row r="136" ht="15.75" customHeight="1">
      <c r="A136" s="196">
        <f>B136=F136</f>
        <v/>
      </c>
      <c r="B136" s="188" t="n">
        <v>44172</v>
      </c>
      <c r="C136" s="409" t="n">
        <v>407.850006</v>
      </c>
      <c r="D136" s="186">
        <f>C136/C137-1</f>
        <v/>
      </c>
      <c r="E136" s="183" t="n"/>
      <c r="F136" s="188" t="n">
        <v>44172</v>
      </c>
      <c r="G136" s="409" t="n">
        <v>49.200001</v>
      </c>
      <c r="H136" s="186">
        <f>G136/G137-1</f>
        <v/>
      </c>
      <c r="I136" s="183" t="n"/>
      <c r="J136" s="195">
        <f>CORREL($D136:$D385,$H136:$H385)</f>
        <v/>
      </c>
      <c r="K136" s="195">
        <f>CORREL(D136:D225,H136:H225)</f>
        <v/>
      </c>
      <c r="L136" s="195" t="n"/>
      <c r="M136" s="412">
        <f>M137*(1+D136)</f>
        <v/>
      </c>
      <c r="N136" s="412">
        <f>N137*(1+H136)</f>
        <v/>
      </c>
      <c r="O136" s="412">
        <f>M136+N136</f>
        <v/>
      </c>
      <c r="P136" s="186">
        <f>O136/O137-1</f>
        <v/>
      </c>
      <c r="Q136" s="414">
        <f>_xlfn.STDEV.P(P136:P386)</f>
        <v/>
      </c>
      <c r="R136" s="410">
        <f>Q136*SQRT(250)</f>
        <v/>
      </c>
      <c r="S136" s="411" t="n"/>
      <c r="T136" s="186" t="n"/>
      <c r="U136" s="186" t="n"/>
      <c r="V136" s="191" t="n"/>
      <c r="W136" s="191" t="n"/>
    </row>
    <row r="137" ht="15.75" customHeight="1">
      <c r="A137" s="196">
        <f>B137=F137</f>
        <v/>
      </c>
      <c r="B137" s="188" t="n">
        <v>44169</v>
      </c>
      <c r="C137" s="409" t="n">
        <v>410.01001</v>
      </c>
      <c r="D137" s="186">
        <f>C137/C138-1</f>
        <v/>
      </c>
      <c r="E137" s="183" t="n"/>
      <c r="F137" s="188" t="n">
        <v>44169</v>
      </c>
      <c r="G137" s="409" t="n">
        <v>49.240002</v>
      </c>
      <c r="H137" s="186">
        <f>G137/G138-1</f>
        <v/>
      </c>
      <c r="I137" s="183" t="n"/>
      <c r="J137" s="195">
        <f>CORREL($D137:$D386,$H137:$H386)</f>
        <v/>
      </c>
      <c r="K137" s="195">
        <f>CORREL(D137:D226,H137:H226)</f>
        <v/>
      </c>
      <c r="L137" s="195" t="n"/>
      <c r="M137" s="412">
        <f>M138*(1+D137)</f>
        <v/>
      </c>
      <c r="N137" s="412">
        <f>N138*(1+H137)</f>
        <v/>
      </c>
      <c r="O137" s="412">
        <f>M137+N137</f>
        <v/>
      </c>
      <c r="P137" s="186">
        <f>O137/O138-1</f>
        <v/>
      </c>
      <c r="Q137" s="414">
        <f>_xlfn.STDEV.P(P137:P387)</f>
        <v/>
      </c>
      <c r="R137" s="410">
        <f>Q137*SQRT(250)</f>
        <v/>
      </c>
      <c r="S137" s="411" t="n"/>
      <c r="T137" s="186" t="n"/>
      <c r="U137" s="186" t="n"/>
      <c r="V137" s="191" t="n"/>
      <c r="W137" s="191" t="n"/>
    </row>
    <row r="138" ht="15.75" customHeight="1">
      <c r="A138" s="196">
        <f>B138=F138</f>
        <v/>
      </c>
      <c r="B138" s="188" t="n">
        <v>44168</v>
      </c>
      <c r="C138" s="409" t="n">
        <v>413.540009</v>
      </c>
      <c r="D138" s="186">
        <f>C138/C139-1</f>
        <v/>
      </c>
      <c r="E138" s="183" t="n"/>
      <c r="F138" s="188" t="n">
        <v>44168</v>
      </c>
      <c r="G138" s="409" t="n">
        <v>49.91</v>
      </c>
      <c r="H138" s="186">
        <f>G138/G139-1</f>
        <v/>
      </c>
      <c r="I138" s="183" t="n"/>
      <c r="J138" s="195">
        <f>CORREL($D138:$D387,$H138:$H387)</f>
        <v/>
      </c>
      <c r="K138" s="195">
        <f>CORREL(D138:D227,H138:H227)</f>
        <v/>
      </c>
      <c r="L138" s="195" t="n"/>
      <c r="M138" s="412">
        <f>M139*(1+D138)</f>
        <v/>
      </c>
      <c r="N138" s="412">
        <f>N139*(1+H138)</f>
        <v/>
      </c>
      <c r="O138" s="412">
        <f>M138+N138</f>
        <v/>
      </c>
      <c r="P138" s="186">
        <f>O138/O139-1</f>
        <v/>
      </c>
      <c r="Q138" s="414">
        <f>_xlfn.STDEV.P(P138:P388)</f>
        <v/>
      </c>
      <c r="R138" s="410">
        <f>Q138*SQRT(250)</f>
        <v/>
      </c>
      <c r="S138" s="411" t="n"/>
      <c r="T138" s="186" t="n"/>
      <c r="U138" s="186" t="n"/>
      <c r="V138" s="191" t="n"/>
      <c r="W138" s="191" t="n"/>
    </row>
    <row r="139" ht="15.75" customHeight="1">
      <c r="A139" s="196">
        <f>B139=F139</f>
        <v/>
      </c>
      <c r="B139" s="188" t="n">
        <v>44167</v>
      </c>
      <c r="C139" s="409" t="n">
        <v>412.859985</v>
      </c>
      <c r="D139" s="186">
        <f>C139/C140-1</f>
        <v/>
      </c>
      <c r="E139" s="183" t="n"/>
      <c r="F139" s="188" t="n">
        <v>44167</v>
      </c>
      <c r="G139" s="409" t="n">
        <v>46.73</v>
      </c>
      <c r="H139" s="186">
        <f>G139/G140-1</f>
        <v/>
      </c>
      <c r="I139" s="183" t="n"/>
      <c r="J139" s="195">
        <f>CORREL($D139:$D388,$H139:$H388)</f>
        <v/>
      </c>
      <c r="K139" s="195">
        <f>CORREL(D139:D228,H139:H228)</f>
        <v/>
      </c>
      <c r="L139" s="195" t="n"/>
      <c r="M139" s="412">
        <f>M140*(1+D139)</f>
        <v/>
      </c>
      <c r="N139" s="412">
        <f>N140*(1+H139)</f>
        <v/>
      </c>
      <c r="O139" s="412">
        <f>M139+N139</f>
        <v/>
      </c>
      <c r="P139" s="186">
        <f>O139/O140-1</f>
        <v/>
      </c>
      <c r="Q139" s="414">
        <f>_xlfn.STDEV.P(P139:P389)</f>
        <v/>
      </c>
      <c r="R139" s="410">
        <f>Q139*SQRT(250)</f>
        <v/>
      </c>
      <c r="S139" s="411" t="n"/>
      <c r="T139" s="186" t="n"/>
      <c r="U139" s="186" t="n"/>
      <c r="V139" s="191" t="n"/>
      <c r="W139" s="191" t="n"/>
    </row>
    <row r="140" ht="15.75" customHeight="1">
      <c r="A140" s="196">
        <f>B140=F140</f>
        <v/>
      </c>
      <c r="B140" s="188" t="n">
        <v>44166</v>
      </c>
      <c r="C140" s="409" t="n">
        <v>406.309998</v>
      </c>
      <c r="D140" s="186">
        <f>C140/C141-1</f>
        <v/>
      </c>
      <c r="E140" s="183" t="n"/>
      <c r="F140" s="188" t="n">
        <v>44166</v>
      </c>
      <c r="G140" s="409" t="n">
        <v>45.32</v>
      </c>
      <c r="H140" s="186">
        <f>G140/G141-1</f>
        <v/>
      </c>
      <c r="I140" s="183" t="n"/>
      <c r="J140" s="195">
        <f>CORREL($D140:$D389,$H140:$H389)</f>
        <v/>
      </c>
      <c r="K140" s="195">
        <f>CORREL(D140:D229,H140:H229)</f>
        <v/>
      </c>
      <c r="L140" s="195" t="n"/>
      <c r="M140" s="412">
        <f>M141*(1+D140)</f>
        <v/>
      </c>
      <c r="N140" s="412">
        <f>N141*(1+H140)</f>
        <v/>
      </c>
      <c r="O140" s="412">
        <f>M140+N140</f>
        <v/>
      </c>
      <c r="P140" s="186">
        <f>O140/O141-1</f>
        <v/>
      </c>
      <c r="Q140" s="414">
        <f>_xlfn.STDEV.P(P140:P390)</f>
        <v/>
      </c>
      <c r="R140" s="410">
        <f>Q140*SQRT(250)</f>
        <v/>
      </c>
      <c r="S140" s="411" t="n"/>
      <c r="T140" s="186" t="n"/>
      <c r="U140" s="186" t="n"/>
      <c r="V140" s="191" t="n"/>
      <c r="W140" s="191" t="n"/>
    </row>
    <row r="141" ht="15.75" customHeight="1">
      <c r="A141" s="196">
        <f>B141=F141</f>
        <v/>
      </c>
      <c r="B141" s="188" t="n">
        <v>44165</v>
      </c>
      <c r="C141" s="409" t="n">
        <v>478.359985</v>
      </c>
      <c r="D141" s="186">
        <f>C141/C142-1</f>
        <v/>
      </c>
      <c r="E141" s="183" t="n"/>
      <c r="F141" s="188" t="n">
        <v>44165</v>
      </c>
      <c r="G141" s="409" t="n">
        <v>45.049999</v>
      </c>
      <c r="H141" s="186">
        <f>G141/G142-1</f>
        <v/>
      </c>
      <c r="I141" s="183" t="n"/>
      <c r="J141" s="195">
        <f>CORREL($D141:$D390,$H141:$H390)</f>
        <v/>
      </c>
      <c r="K141" s="195">
        <f>CORREL(D141:D230,H141:H230)</f>
        <v/>
      </c>
      <c r="L141" s="195" t="n"/>
      <c r="M141" s="412">
        <f>M142*(1+D141)</f>
        <v/>
      </c>
      <c r="N141" s="412">
        <f>N142*(1+H141)</f>
        <v/>
      </c>
      <c r="O141" s="412">
        <f>M141+N141</f>
        <v/>
      </c>
      <c r="P141" s="186">
        <f>O141/O142-1</f>
        <v/>
      </c>
      <c r="Q141" s="414">
        <f>_xlfn.STDEV.P(P141:P391)</f>
        <v/>
      </c>
      <c r="R141" s="410">
        <f>Q141*SQRT(250)</f>
        <v/>
      </c>
      <c r="S141" s="411" t="n"/>
      <c r="T141" s="186" t="n"/>
      <c r="U141" s="186" t="n"/>
      <c r="V141" s="191" t="n"/>
      <c r="W141" s="191" t="n"/>
    </row>
    <row r="142" ht="15.75" customHeight="1">
      <c r="A142" s="196">
        <f>B142=F142</f>
        <v/>
      </c>
      <c r="B142" s="188" t="n">
        <v>44162</v>
      </c>
      <c r="C142" s="409" t="n">
        <v>471.609985</v>
      </c>
      <c r="D142" s="186">
        <f>C142/C143-1</f>
        <v/>
      </c>
      <c r="E142" s="183" t="n"/>
      <c r="F142" s="188" t="n">
        <v>44162</v>
      </c>
      <c r="G142" s="409" t="n">
        <v>45.299999</v>
      </c>
      <c r="H142" s="186">
        <f>G142/G143-1</f>
        <v/>
      </c>
      <c r="I142" s="183" t="n"/>
      <c r="J142" s="195">
        <f>CORREL($D142:$D391,$H142:$H391)</f>
        <v/>
      </c>
      <c r="K142" s="195">
        <f>CORREL(D142:D231,H142:H231)</f>
        <v/>
      </c>
      <c r="L142" s="195" t="n"/>
      <c r="M142" s="412">
        <f>M143*(1+D142)</f>
        <v/>
      </c>
      <c r="N142" s="412">
        <f>N143*(1+H142)</f>
        <v/>
      </c>
      <c r="O142" s="412">
        <f>M142+N142</f>
        <v/>
      </c>
      <c r="P142" s="186">
        <f>O142/O143-1</f>
        <v/>
      </c>
      <c r="Q142" s="414">
        <f>_xlfn.STDEV.P(P142:P392)</f>
        <v/>
      </c>
      <c r="R142" s="410">
        <f>Q142*SQRT(250)</f>
        <v/>
      </c>
      <c r="S142" s="411" t="n"/>
      <c r="T142" s="186" t="n"/>
      <c r="U142" s="186" t="n"/>
      <c r="V142" s="191" t="n"/>
      <c r="W142" s="191" t="n"/>
    </row>
    <row r="143" ht="15.75" customHeight="1">
      <c r="A143" s="196">
        <f>B143=F143</f>
        <v/>
      </c>
      <c r="B143" s="188" t="n">
        <v>44160</v>
      </c>
      <c r="C143" s="409" t="n">
        <v>443.720001</v>
      </c>
      <c r="D143" s="186">
        <f>C143/C144-1</f>
        <v/>
      </c>
      <c r="E143" s="183" t="n"/>
      <c r="F143" s="188" t="n">
        <v>44160</v>
      </c>
      <c r="G143" s="409" t="n">
        <v>45.639999</v>
      </c>
      <c r="H143" s="186">
        <f>G143/G144-1</f>
        <v/>
      </c>
      <c r="I143" s="183" t="n"/>
      <c r="J143" s="195">
        <f>CORREL($D143:$D392,$H143:$H392)</f>
        <v/>
      </c>
      <c r="K143" s="195">
        <f>CORREL(D143:D232,H143:H232)</f>
        <v/>
      </c>
      <c r="L143" s="195" t="n"/>
      <c r="M143" s="412">
        <f>M144*(1+D143)</f>
        <v/>
      </c>
      <c r="N143" s="412">
        <f>N144*(1+H143)</f>
        <v/>
      </c>
      <c r="O143" s="412">
        <f>M143+N143</f>
        <v/>
      </c>
      <c r="P143" s="186">
        <f>O143/O144-1</f>
        <v/>
      </c>
      <c r="Q143" s="414">
        <f>_xlfn.STDEV.P(P143:P393)</f>
        <v/>
      </c>
      <c r="R143" s="410">
        <f>Q143*SQRT(250)</f>
        <v/>
      </c>
      <c r="S143" s="411" t="n"/>
      <c r="T143" s="186" t="n"/>
      <c r="U143" s="186" t="n"/>
      <c r="V143" s="191" t="n"/>
      <c r="W143" s="191" t="n"/>
    </row>
    <row r="144" ht="15.75" customHeight="1">
      <c r="A144" s="196">
        <f>B144=F144</f>
        <v/>
      </c>
      <c r="B144" s="188" t="n">
        <v>44159</v>
      </c>
      <c r="C144" s="409" t="n">
        <v>427.549988</v>
      </c>
      <c r="D144" s="186">
        <f>C144/C145-1</f>
        <v/>
      </c>
      <c r="E144" s="183" t="n"/>
      <c r="F144" s="188" t="n">
        <v>44159</v>
      </c>
      <c r="G144" s="409" t="n">
        <v>44.959999</v>
      </c>
      <c r="H144" s="186">
        <f>G144/G145-1</f>
        <v/>
      </c>
      <c r="I144" s="183" t="n"/>
      <c r="J144" s="195">
        <f>CORREL($D144:$D393,$H144:$H393)</f>
        <v/>
      </c>
      <c r="K144" s="195">
        <f>CORREL(D144:D233,H144:H233)</f>
        <v/>
      </c>
      <c r="L144" s="195" t="n"/>
      <c r="M144" s="412">
        <f>M145*(1+D144)</f>
        <v/>
      </c>
      <c r="N144" s="412">
        <f>N145*(1+H144)</f>
        <v/>
      </c>
      <c r="O144" s="412">
        <f>M144+N144</f>
        <v/>
      </c>
      <c r="P144" s="186">
        <f>O144/O145-1</f>
        <v/>
      </c>
      <c r="Q144" s="414">
        <f>_xlfn.STDEV.P(P144:P394)</f>
        <v/>
      </c>
      <c r="R144" s="410">
        <f>Q144*SQRT(250)</f>
        <v/>
      </c>
      <c r="S144" s="411" t="n"/>
      <c r="T144" s="186" t="n"/>
      <c r="U144" s="186" t="n"/>
      <c r="V144" s="191" t="n"/>
      <c r="W144" s="191" t="n"/>
    </row>
    <row r="145" ht="15.75" customHeight="1">
      <c r="A145" s="196">
        <f>B145=F145</f>
        <v/>
      </c>
      <c r="B145" s="188" t="n">
        <v>44158</v>
      </c>
      <c r="C145" s="409" t="n">
        <v>430.279999</v>
      </c>
      <c r="D145" s="186">
        <f>C145/C146-1</f>
        <v/>
      </c>
      <c r="E145" s="183" t="n"/>
      <c r="F145" s="188" t="n">
        <v>44158</v>
      </c>
      <c r="G145" s="409" t="n">
        <v>40.93</v>
      </c>
      <c r="H145" s="186">
        <f>G145/G146-1</f>
        <v/>
      </c>
      <c r="I145" s="183" t="n"/>
      <c r="J145" s="195">
        <f>CORREL($D145:$D394,$H145:$H394)</f>
        <v/>
      </c>
      <c r="K145" s="195">
        <f>CORREL(D145:D234,H145:H234)</f>
        <v/>
      </c>
      <c r="L145" s="195" t="n"/>
      <c r="M145" s="412">
        <f>M146*(1+D145)</f>
        <v/>
      </c>
      <c r="N145" s="412">
        <f>N146*(1+H145)</f>
        <v/>
      </c>
      <c r="O145" s="412">
        <f>M145+N145</f>
        <v/>
      </c>
      <c r="P145" s="186">
        <f>O145/O146-1</f>
        <v/>
      </c>
      <c r="Q145" s="414">
        <f>_xlfn.STDEV.P(P145:P395)</f>
        <v/>
      </c>
      <c r="R145" s="410">
        <f>Q145*SQRT(250)</f>
        <v/>
      </c>
      <c r="S145" s="411" t="n"/>
      <c r="T145" s="186" t="n"/>
      <c r="U145" s="186" t="n"/>
      <c r="V145" s="191" t="n"/>
      <c r="W145" s="191" t="n"/>
    </row>
    <row r="146" ht="15.75" customHeight="1">
      <c r="A146" s="196">
        <f>B146=F146</f>
        <v/>
      </c>
      <c r="B146" s="188" t="n">
        <v>44155</v>
      </c>
      <c r="C146" s="409" t="n">
        <v>439.600006</v>
      </c>
      <c r="D146" s="186">
        <f>C146/C147-1</f>
        <v/>
      </c>
      <c r="E146" s="183" t="n"/>
      <c r="F146" s="188" t="n">
        <v>44155</v>
      </c>
      <c r="G146" s="409" t="n">
        <v>39.900002</v>
      </c>
      <c r="H146" s="186">
        <f>G146/G147-1</f>
        <v/>
      </c>
      <c r="I146" s="183" t="n"/>
      <c r="J146" s="195">
        <f>CORREL($D146:$D395,$H146:$H395)</f>
        <v/>
      </c>
      <c r="K146" s="195">
        <f>CORREL(D146:D235,H146:H235)</f>
        <v/>
      </c>
      <c r="L146" s="195" t="n"/>
      <c r="M146" s="412">
        <f>M147*(1+D146)</f>
        <v/>
      </c>
      <c r="N146" s="412">
        <f>N147*(1+H146)</f>
        <v/>
      </c>
      <c r="O146" s="412">
        <f>M146+N146</f>
        <v/>
      </c>
      <c r="P146" s="186">
        <f>O146/O147-1</f>
        <v/>
      </c>
      <c r="Q146" s="414">
        <f>_xlfn.STDEV.P(P146:P396)</f>
        <v/>
      </c>
      <c r="R146" s="410">
        <f>Q146*SQRT(250)</f>
        <v/>
      </c>
      <c r="S146" s="411" t="n"/>
      <c r="T146" s="186" t="n"/>
      <c r="U146" s="186" t="n"/>
      <c r="V146" s="191" t="n"/>
      <c r="W146" s="191" t="n"/>
    </row>
    <row r="147" ht="15.75" customHeight="1">
      <c r="A147" s="196">
        <f>B147=F147</f>
        <v/>
      </c>
      <c r="B147" s="188" t="n">
        <v>44154</v>
      </c>
      <c r="C147" s="409" t="n">
        <v>414.290009</v>
      </c>
      <c r="D147" s="186">
        <f>C147/C148-1</f>
        <v/>
      </c>
      <c r="E147" s="183" t="n"/>
      <c r="F147" s="188" t="n">
        <v>44154</v>
      </c>
      <c r="G147" s="409" t="n">
        <v>40.939999</v>
      </c>
      <c r="H147" s="186">
        <f>G147/G148-1</f>
        <v/>
      </c>
      <c r="I147" s="183" t="n"/>
      <c r="J147" s="195">
        <f>CORREL($D147:$D396,$H147:$H396)</f>
        <v/>
      </c>
      <c r="K147" s="195">
        <f>CORREL(D147:D236,H147:H236)</f>
        <v/>
      </c>
      <c r="L147" s="195" t="n"/>
      <c r="M147" s="412">
        <f>M148*(1+D147)</f>
        <v/>
      </c>
      <c r="N147" s="412">
        <f>N148*(1+H147)</f>
        <v/>
      </c>
      <c r="O147" s="412">
        <f>M147+N147</f>
        <v/>
      </c>
      <c r="P147" s="186">
        <f>O147/O148-1</f>
        <v/>
      </c>
      <c r="Q147" s="414">
        <f>_xlfn.STDEV.P(P147:P397)</f>
        <v/>
      </c>
      <c r="R147" s="410">
        <f>Q147*SQRT(250)</f>
        <v/>
      </c>
      <c r="S147" s="411" t="n"/>
      <c r="T147" s="186" t="n"/>
      <c r="U147" s="186" t="n"/>
      <c r="V147" s="191" t="n"/>
      <c r="W147" s="191" t="n"/>
    </row>
    <row r="148" ht="15.75" customHeight="1">
      <c r="A148" s="196">
        <f>B148=F148</f>
        <v/>
      </c>
      <c r="B148" s="188" t="n">
        <v>44153</v>
      </c>
      <c r="C148" s="409" t="n">
        <v>415.040009</v>
      </c>
      <c r="D148" s="186">
        <f>C148/C149-1</f>
        <v/>
      </c>
      <c r="E148" s="183" t="n"/>
      <c r="F148" s="188" t="n">
        <v>44153</v>
      </c>
      <c r="G148" s="409" t="n">
        <v>41.049999</v>
      </c>
      <c r="H148" s="186">
        <f>G148/G149-1</f>
        <v/>
      </c>
      <c r="I148" s="183" t="n"/>
      <c r="J148" s="195">
        <f>CORREL($D148:$D397,$H148:$H397)</f>
        <v/>
      </c>
      <c r="K148" s="195">
        <f>CORREL(D148:D237,H148:H237)</f>
        <v/>
      </c>
      <c r="L148" s="195" t="n"/>
      <c r="M148" s="412">
        <f>M149*(1+D148)</f>
        <v/>
      </c>
      <c r="N148" s="412">
        <f>N149*(1+H148)</f>
        <v/>
      </c>
      <c r="O148" s="412">
        <f>M148+N148</f>
        <v/>
      </c>
      <c r="P148" s="186">
        <f>O148/O149-1</f>
        <v/>
      </c>
      <c r="Q148" s="414">
        <f>_xlfn.STDEV.P(P148:P398)</f>
        <v/>
      </c>
      <c r="R148" s="410">
        <f>Q148*SQRT(250)</f>
        <v/>
      </c>
      <c r="S148" s="411" t="n"/>
      <c r="T148" s="186" t="n"/>
      <c r="U148" s="186" t="n"/>
      <c r="V148" s="191" t="n"/>
      <c r="W148" s="191" t="n"/>
    </row>
    <row r="149" ht="15.75" customHeight="1">
      <c r="A149" s="196">
        <f>B149=F149</f>
        <v/>
      </c>
      <c r="B149" s="188" t="n">
        <v>44152</v>
      </c>
      <c r="C149" s="409" t="n">
        <v>401.630005</v>
      </c>
      <c r="D149" s="186">
        <f>C149/C150-1</f>
        <v/>
      </c>
      <c r="E149" s="183" t="n"/>
      <c r="F149" s="188" t="n">
        <v>44152</v>
      </c>
      <c r="G149" s="409" t="n">
        <v>40.599998</v>
      </c>
      <c r="H149" s="186">
        <f>G149/G150-1</f>
        <v/>
      </c>
      <c r="I149" s="183" t="n"/>
      <c r="J149" s="195">
        <f>CORREL($D149:$D398,$H149:$H398)</f>
        <v/>
      </c>
      <c r="K149" s="195">
        <f>CORREL(D149:D238,H149:H238)</f>
        <v/>
      </c>
      <c r="L149" s="195" t="n"/>
      <c r="M149" s="412">
        <f>M150*(1+D149)</f>
        <v/>
      </c>
      <c r="N149" s="412">
        <f>N150*(1+H149)</f>
        <v/>
      </c>
      <c r="O149" s="412">
        <f>M149+N149</f>
        <v/>
      </c>
      <c r="P149" s="186">
        <f>O149/O150-1</f>
        <v/>
      </c>
      <c r="Q149" s="414">
        <f>_xlfn.STDEV.P(P149:P399)</f>
        <v/>
      </c>
      <c r="R149" s="410">
        <f>Q149*SQRT(250)</f>
        <v/>
      </c>
      <c r="S149" s="411" t="n"/>
      <c r="T149" s="186" t="n"/>
      <c r="U149" s="186" t="n"/>
      <c r="V149" s="191" t="n"/>
      <c r="W149" s="191" t="n"/>
    </row>
    <row r="150" ht="15.75" customHeight="1">
      <c r="A150" s="196">
        <f>B150=F150</f>
        <v/>
      </c>
      <c r="B150" s="188" t="n">
        <v>44151</v>
      </c>
      <c r="C150" s="409" t="n">
        <v>399.149994</v>
      </c>
      <c r="D150" s="186">
        <f>C150/C151-1</f>
        <v/>
      </c>
      <c r="E150" s="183" t="n"/>
      <c r="F150" s="188" t="n">
        <v>44151</v>
      </c>
      <c r="G150" s="409" t="n">
        <v>41</v>
      </c>
      <c r="H150" s="186">
        <f>G150/G151-1</f>
        <v/>
      </c>
      <c r="I150" s="183" t="n"/>
      <c r="J150" s="195">
        <f>CORREL($D150:$D399,$H150:$H399)</f>
        <v/>
      </c>
      <c r="K150" s="195">
        <f>CORREL(D150:D239,H150:H239)</f>
        <v/>
      </c>
      <c r="L150" s="195" t="n"/>
      <c r="M150" s="412">
        <f>M151*(1+D150)</f>
        <v/>
      </c>
      <c r="N150" s="412">
        <f>N151*(1+H150)</f>
        <v/>
      </c>
      <c r="O150" s="412">
        <f>M150+N150</f>
        <v/>
      </c>
      <c r="P150" s="186">
        <f>O150/O151-1</f>
        <v/>
      </c>
      <c r="Q150" s="414">
        <f>_xlfn.STDEV.P(P150:P400)</f>
        <v/>
      </c>
      <c r="R150" s="410">
        <f>Q150*SQRT(250)</f>
        <v/>
      </c>
      <c r="S150" s="411" t="n"/>
      <c r="T150" s="186" t="n"/>
      <c r="U150" s="186" t="n"/>
      <c r="V150" s="191" t="n"/>
      <c r="W150" s="191" t="n"/>
    </row>
    <row r="151" ht="15.75" customHeight="1">
      <c r="A151" s="196">
        <f>B151=F151</f>
        <v/>
      </c>
      <c r="B151" s="188" t="n">
        <v>44148</v>
      </c>
      <c r="C151" s="409" t="n">
        <v>403.579987</v>
      </c>
      <c r="D151" s="186">
        <f>C151/C152-1</f>
        <v/>
      </c>
      <c r="E151" s="183" t="n"/>
      <c r="F151" s="188" t="n">
        <v>44148</v>
      </c>
      <c r="G151" s="409" t="n">
        <v>38.990002</v>
      </c>
      <c r="H151" s="186">
        <f>G151/G152-1</f>
        <v/>
      </c>
      <c r="I151" s="183" t="n"/>
      <c r="J151" s="195">
        <f>CORREL($D151:$D400,$H151:$H400)</f>
        <v/>
      </c>
      <c r="K151" s="195">
        <f>CORREL(D151:D240,H151:H240)</f>
        <v/>
      </c>
      <c r="L151" s="195" t="n"/>
      <c r="M151" s="412">
        <f>M152*(1+D151)</f>
        <v/>
      </c>
      <c r="N151" s="412">
        <f>N152*(1+H151)</f>
        <v/>
      </c>
      <c r="O151" s="412">
        <f>M151+N151</f>
        <v/>
      </c>
      <c r="P151" s="186">
        <f>O151/O152-1</f>
        <v/>
      </c>
      <c r="Q151" s="414">
        <f>_xlfn.STDEV.P(P151:P401)</f>
        <v/>
      </c>
      <c r="R151" s="410">
        <f>Q151*SQRT(250)</f>
        <v/>
      </c>
      <c r="S151" s="411" t="n"/>
      <c r="T151" s="186" t="n"/>
      <c r="U151" s="186" t="n"/>
      <c r="V151" s="191" t="n"/>
      <c r="W151" s="191" t="n"/>
    </row>
    <row r="152" ht="15.75" customHeight="1">
      <c r="A152" s="196">
        <f>B152=F152</f>
        <v/>
      </c>
      <c r="B152" s="188" t="n">
        <v>44147</v>
      </c>
      <c r="C152" s="409" t="n">
        <v>428.640015</v>
      </c>
      <c r="D152" s="186">
        <f>C152/C153-1</f>
        <v/>
      </c>
      <c r="E152" s="183" t="n"/>
      <c r="F152" s="188" t="n">
        <v>44147</v>
      </c>
      <c r="G152" s="409" t="n">
        <v>36.849998</v>
      </c>
      <c r="H152" s="186">
        <f>G152/G153-1</f>
        <v/>
      </c>
      <c r="I152" s="183" t="n"/>
      <c r="J152" s="195">
        <f>CORREL($D152:$D401,$H152:$H401)</f>
        <v/>
      </c>
      <c r="K152" s="195">
        <f>CORREL(D152:D241,H152:H241)</f>
        <v/>
      </c>
      <c r="L152" s="195" t="n"/>
      <c r="M152" s="412">
        <f>M153*(1+D152)</f>
        <v/>
      </c>
      <c r="N152" s="412">
        <f>N153*(1+H152)</f>
        <v/>
      </c>
      <c r="O152" s="412">
        <f>M152+N152</f>
        <v/>
      </c>
      <c r="P152" s="186">
        <f>O152/O153-1</f>
        <v/>
      </c>
      <c r="Q152" s="414">
        <f>_xlfn.STDEV.P(P152:P402)</f>
        <v/>
      </c>
      <c r="R152" s="410">
        <f>Q152*SQRT(250)</f>
        <v/>
      </c>
      <c r="S152" s="411" t="n"/>
      <c r="T152" s="186" t="n"/>
      <c r="U152" s="186" t="n"/>
      <c r="V152" s="191" t="n"/>
      <c r="W152" s="191" t="n"/>
    </row>
    <row r="153" ht="15.75" customHeight="1">
      <c r="A153" s="196">
        <f>B153=F153</f>
        <v/>
      </c>
      <c r="B153" s="188" t="n">
        <v>44146</v>
      </c>
      <c r="C153" s="409" t="n">
        <v>413.339996</v>
      </c>
      <c r="D153" s="186">
        <f>C153/C154-1</f>
        <v/>
      </c>
      <c r="E153" s="183" t="n"/>
      <c r="F153" s="188" t="n">
        <v>44146</v>
      </c>
      <c r="G153" s="409" t="n">
        <v>38.509998</v>
      </c>
      <c r="H153" s="186">
        <f>G153/G154-1</f>
        <v/>
      </c>
      <c r="I153" s="183" t="n"/>
      <c r="J153" s="195">
        <f>CORREL($D153:$D402,$H153:$H402)</f>
        <v/>
      </c>
      <c r="K153" s="195">
        <f>CORREL(D153:D242,H153:H242)</f>
        <v/>
      </c>
      <c r="L153" s="195" t="n"/>
      <c r="M153" s="412">
        <f>M154*(1+D153)</f>
        <v/>
      </c>
      <c r="N153" s="412">
        <f>N154*(1+H153)</f>
        <v/>
      </c>
      <c r="O153" s="412">
        <f>M153+N153</f>
        <v/>
      </c>
      <c r="P153" s="186">
        <f>O153/O154-1</f>
        <v/>
      </c>
      <c r="Q153" s="414">
        <f>_xlfn.STDEV.P(P153:P403)</f>
        <v/>
      </c>
      <c r="R153" s="410">
        <f>Q153*SQRT(250)</f>
        <v/>
      </c>
      <c r="S153" s="411" t="n"/>
      <c r="T153" s="186" t="n"/>
      <c r="U153" s="186" t="n"/>
      <c r="V153" s="191" t="n"/>
      <c r="W153" s="191" t="n"/>
    </row>
    <row r="154" ht="15.75" customHeight="1">
      <c r="A154" s="196">
        <f>B154=F154</f>
        <v/>
      </c>
      <c r="B154" s="188" t="n">
        <v>44145</v>
      </c>
      <c r="C154" s="409" t="n">
        <v>376.01001</v>
      </c>
      <c r="D154" s="186">
        <f>C154/C155-1</f>
        <v/>
      </c>
      <c r="E154" s="183" t="n"/>
      <c r="F154" s="188" t="n">
        <v>44145</v>
      </c>
      <c r="G154" s="409" t="n">
        <v>40.049999</v>
      </c>
      <c r="H154" s="186">
        <f>G154/G155-1</f>
        <v/>
      </c>
      <c r="I154" s="183" t="n"/>
      <c r="J154" s="195">
        <f>CORREL($D154:$D403,$H154:$H403)</f>
        <v/>
      </c>
      <c r="K154" s="195">
        <f>CORREL(D154:D243,H154:H243)</f>
        <v/>
      </c>
      <c r="L154" s="195" t="n"/>
      <c r="M154" s="412">
        <f>M155*(1+D154)</f>
        <v/>
      </c>
      <c r="N154" s="412">
        <f>N155*(1+H154)</f>
        <v/>
      </c>
      <c r="O154" s="412">
        <f>M154+N154</f>
        <v/>
      </c>
      <c r="P154" s="186">
        <f>O154/O155-1</f>
        <v/>
      </c>
      <c r="Q154" s="414">
        <f>_xlfn.STDEV.P(P154:P404)</f>
        <v/>
      </c>
      <c r="R154" s="410">
        <f>Q154*SQRT(250)</f>
        <v/>
      </c>
      <c r="S154" s="411" t="n"/>
      <c r="T154" s="186" t="n"/>
      <c r="U154" s="186" t="n"/>
      <c r="V154" s="191" t="n"/>
      <c r="W154" s="191" t="n"/>
    </row>
    <row r="155" ht="15.75" customHeight="1">
      <c r="A155" s="196">
        <f>B155=F155</f>
        <v/>
      </c>
      <c r="B155" s="188" t="n">
        <v>44144</v>
      </c>
      <c r="C155" s="409" t="n">
        <v>413.23999</v>
      </c>
      <c r="D155" s="186">
        <f>C155/C156-1</f>
        <v/>
      </c>
      <c r="E155" s="183" t="n"/>
      <c r="F155" s="188" t="n">
        <v>44144</v>
      </c>
      <c r="G155" s="409" t="n">
        <v>41.32</v>
      </c>
      <c r="H155" s="186">
        <f>G155/G156-1</f>
        <v/>
      </c>
      <c r="I155" s="183" t="n"/>
      <c r="J155" s="195">
        <f>CORREL($D155:$D404,$H155:$H404)</f>
        <v/>
      </c>
      <c r="K155" s="195">
        <f>CORREL(D155:D244,H155:H244)</f>
        <v/>
      </c>
      <c r="L155" s="195" t="n"/>
      <c r="M155" s="412">
        <f>M156*(1+D155)</f>
        <v/>
      </c>
      <c r="N155" s="412">
        <f>N156*(1+H155)</f>
        <v/>
      </c>
      <c r="O155" s="412">
        <f>M155+N155</f>
        <v/>
      </c>
      <c r="P155" s="186">
        <f>O155/O156-1</f>
        <v/>
      </c>
      <c r="Q155" s="414">
        <f>_xlfn.STDEV.P(P155:P405)</f>
        <v/>
      </c>
      <c r="R155" s="410">
        <f>Q155*SQRT(250)</f>
        <v/>
      </c>
      <c r="S155" s="411" t="n"/>
      <c r="T155" s="186" t="n"/>
      <c r="U155" s="186" t="n"/>
      <c r="V155" s="191" t="n"/>
      <c r="W155" s="191" t="n"/>
    </row>
    <row r="156" ht="15.75" customHeight="1">
      <c r="A156" s="196">
        <f>B156=F156</f>
        <v/>
      </c>
      <c r="B156" s="188" t="n">
        <v>44141</v>
      </c>
      <c r="C156" s="409" t="n">
        <v>500.109985</v>
      </c>
      <c r="D156" s="186">
        <f>C156/C157-1</f>
        <v/>
      </c>
      <c r="E156" s="183" t="n"/>
      <c r="F156" s="188" t="n">
        <v>44141</v>
      </c>
      <c r="G156" s="409" t="n">
        <v>34.68</v>
      </c>
      <c r="H156" s="186">
        <f>G156/G157-1</f>
        <v/>
      </c>
      <c r="I156" s="183" t="n"/>
      <c r="J156" s="195">
        <f>CORREL($D156:$D405,$H156:$H405)</f>
        <v/>
      </c>
      <c r="K156" s="195">
        <f>CORREL(D156:D245,H156:H245)</f>
        <v/>
      </c>
      <c r="L156" s="195" t="n"/>
      <c r="M156" s="412">
        <f>M157*(1+D156)</f>
        <v/>
      </c>
      <c r="N156" s="412">
        <f>N157*(1+H156)</f>
        <v/>
      </c>
      <c r="O156" s="412">
        <f>M156+N156</f>
        <v/>
      </c>
      <c r="P156" s="186">
        <f>O156/O157-1</f>
        <v/>
      </c>
      <c r="Q156" s="414">
        <f>_xlfn.STDEV.P(P156:P406)</f>
        <v/>
      </c>
      <c r="R156" s="410">
        <f>Q156*SQRT(250)</f>
        <v/>
      </c>
      <c r="S156" s="411" t="n"/>
      <c r="T156" s="186" t="n"/>
      <c r="U156" s="186" t="n"/>
      <c r="V156" s="191" t="n"/>
      <c r="W156" s="191" t="n"/>
    </row>
    <row r="157" ht="15.75" customHeight="1">
      <c r="A157" s="196">
        <f>B157=F157</f>
        <v/>
      </c>
      <c r="B157" s="188" t="n">
        <v>44140</v>
      </c>
      <c r="C157" s="409" t="n">
        <v>496.730011</v>
      </c>
      <c r="D157" s="186">
        <f>C157/C158-1</f>
        <v/>
      </c>
      <c r="E157" s="183" t="n"/>
      <c r="F157" s="188" t="n">
        <v>44140</v>
      </c>
      <c r="G157" s="409" t="n">
        <v>35.349998</v>
      </c>
      <c r="H157" s="186">
        <f>G157/G158-1</f>
        <v/>
      </c>
      <c r="I157" s="183" t="n"/>
      <c r="J157" s="195">
        <f>CORREL($D157:$D406,$H157:$H406)</f>
        <v/>
      </c>
      <c r="K157" s="195">
        <f>CORREL(D157:D246,H157:H246)</f>
        <v/>
      </c>
      <c r="L157" s="195" t="n"/>
      <c r="M157" s="412">
        <f>M158*(1+D157)</f>
        <v/>
      </c>
      <c r="N157" s="412">
        <f>N158*(1+H157)</f>
        <v/>
      </c>
      <c r="O157" s="412">
        <f>M157+N157</f>
        <v/>
      </c>
      <c r="P157" s="186">
        <f>O157/O158-1</f>
        <v/>
      </c>
      <c r="Q157" s="414">
        <f>_xlfn.STDEV.P(P157:P407)</f>
        <v/>
      </c>
      <c r="R157" s="410">
        <f>Q157*SQRT(250)</f>
        <v/>
      </c>
      <c r="S157" s="411" t="n"/>
      <c r="T157" s="186" t="n"/>
      <c r="U157" s="186" t="n"/>
      <c r="V157" s="191" t="n"/>
      <c r="W157" s="191" t="n"/>
    </row>
    <row r="158" ht="15.75" customHeight="1">
      <c r="A158" s="196">
        <f>B158=F158</f>
        <v/>
      </c>
      <c r="B158" s="188" t="n">
        <v>44139</v>
      </c>
      <c r="C158" s="409" t="n">
        <v>483.700012</v>
      </c>
      <c r="D158" s="186">
        <f>C158/C159-1</f>
        <v/>
      </c>
      <c r="E158" s="183" t="n"/>
      <c r="F158" s="188" t="n">
        <v>44139</v>
      </c>
      <c r="G158" s="409" t="n">
        <v>33.34</v>
      </c>
      <c r="H158" s="186">
        <f>G158/G159-1</f>
        <v/>
      </c>
      <c r="I158" s="183" t="n"/>
      <c r="J158" s="195">
        <f>CORREL($D158:$D407,$H158:$H407)</f>
        <v/>
      </c>
      <c r="K158" s="195">
        <f>CORREL(D158:D247,H158:H247)</f>
        <v/>
      </c>
      <c r="L158" s="195" t="n"/>
      <c r="M158" s="412">
        <f>M159*(1+D158)</f>
        <v/>
      </c>
      <c r="N158" s="412">
        <f>N159*(1+H158)</f>
        <v/>
      </c>
      <c r="O158" s="412">
        <f>M158+N158</f>
        <v/>
      </c>
      <c r="P158" s="186">
        <f>O158/O159-1</f>
        <v/>
      </c>
      <c r="Q158" s="414">
        <f>_xlfn.STDEV.P(P158:P408)</f>
        <v/>
      </c>
      <c r="R158" s="410">
        <f>Q158*SQRT(250)</f>
        <v/>
      </c>
      <c r="S158" s="411" t="n"/>
      <c r="T158" s="186" t="n"/>
      <c r="U158" s="186" t="n"/>
      <c r="V158" s="191" t="n"/>
      <c r="W158" s="191" t="n"/>
    </row>
    <row r="159" ht="15.75" customHeight="1">
      <c r="A159" s="196">
        <f>B159=F159</f>
        <v/>
      </c>
      <c r="B159" s="188" t="n">
        <v>44138</v>
      </c>
      <c r="C159" s="409" t="n">
        <v>451.51001</v>
      </c>
      <c r="D159" s="186">
        <f>C159/C160-1</f>
        <v/>
      </c>
      <c r="E159" s="183" t="n"/>
      <c r="F159" s="188" t="n">
        <v>44138</v>
      </c>
      <c r="G159" s="409" t="n">
        <v>34.02</v>
      </c>
      <c r="H159" s="186">
        <f>G159/G160-1</f>
        <v/>
      </c>
      <c r="I159" s="183" t="n"/>
      <c r="J159" s="195">
        <f>CORREL($D159:$D408,$H159:$H408)</f>
        <v/>
      </c>
      <c r="K159" s="195">
        <f>CORREL(D159:D248,H159:H248)</f>
        <v/>
      </c>
      <c r="L159" s="195" t="n"/>
      <c r="M159" s="412">
        <f>M160*(1+D159)</f>
        <v/>
      </c>
      <c r="N159" s="412">
        <f>N160*(1+H159)</f>
        <v/>
      </c>
      <c r="O159" s="412">
        <f>M159+N159</f>
        <v/>
      </c>
      <c r="P159" s="186">
        <f>O159/O160-1</f>
        <v/>
      </c>
      <c r="Q159" s="414">
        <f>_xlfn.STDEV.P(P159:P409)</f>
        <v/>
      </c>
      <c r="R159" s="410">
        <f>Q159*SQRT(250)</f>
        <v/>
      </c>
      <c r="S159" s="411" t="n"/>
      <c r="T159" s="186" t="n"/>
      <c r="U159" s="186" t="n"/>
      <c r="V159" s="191" t="n"/>
      <c r="W159" s="191" t="n"/>
    </row>
    <row r="160" ht="15.75" customHeight="1">
      <c r="A160" s="196">
        <f>B160=F160</f>
        <v/>
      </c>
      <c r="B160" s="188" t="n">
        <v>44137</v>
      </c>
      <c r="C160" s="409" t="n">
        <v>453</v>
      </c>
      <c r="D160" s="186">
        <f>C160/C161-1</f>
        <v/>
      </c>
      <c r="E160" s="183" t="n"/>
      <c r="F160" s="188" t="n">
        <v>44137</v>
      </c>
      <c r="G160" s="409" t="n">
        <v>33.779999</v>
      </c>
      <c r="H160" s="186">
        <f>G160/G161-1</f>
        <v/>
      </c>
      <c r="I160" s="183" t="n"/>
      <c r="J160" s="195">
        <f>CORREL($D160:$D409,$H160:$H409)</f>
        <v/>
      </c>
      <c r="K160" s="195">
        <f>CORREL(D160:D249,H160:H249)</f>
        <v/>
      </c>
      <c r="L160" s="195" t="n"/>
      <c r="M160" s="412">
        <f>M161*(1+D160)</f>
        <v/>
      </c>
      <c r="N160" s="412">
        <f>N161*(1+H160)</f>
        <v/>
      </c>
      <c r="O160" s="412">
        <f>M160+N160</f>
        <v/>
      </c>
      <c r="P160" s="186">
        <f>O160/O161-1</f>
        <v/>
      </c>
      <c r="Q160" s="414">
        <f>_xlfn.STDEV.P(P160:P410)</f>
        <v/>
      </c>
      <c r="R160" s="410">
        <f>Q160*SQRT(250)</f>
        <v/>
      </c>
      <c r="S160" s="411" t="n"/>
      <c r="T160" s="186" t="n"/>
      <c r="U160" s="186" t="n"/>
      <c r="V160" s="191" t="n"/>
      <c r="W160" s="191" t="n"/>
    </row>
    <row r="161" ht="15.75" customHeight="1">
      <c r="A161" s="196">
        <f>B161=F161</f>
        <v/>
      </c>
      <c r="B161" s="188" t="n">
        <v>44134</v>
      </c>
      <c r="C161" s="409" t="n">
        <v>460.910004</v>
      </c>
      <c r="D161" s="186">
        <f>C161/C162-1</f>
        <v/>
      </c>
      <c r="E161" s="183" t="n"/>
      <c r="F161" s="188" t="n">
        <v>44134</v>
      </c>
      <c r="G161" s="409" t="n">
        <v>33.860001</v>
      </c>
      <c r="H161" s="186">
        <f>G161/G162-1</f>
        <v/>
      </c>
      <c r="I161" s="183" t="n"/>
      <c r="J161" s="195">
        <f>CORREL($D161:$D410,$H161:$H410)</f>
        <v/>
      </c>
      <c r="K161" s="195">
        <f>CORREL(D161:D250,H161:H250)</f>
        <v/>
      </c>
      <c r="L161" s="195" t="n"/>
      <c r="M161" s="412">
        <f>M162*(1+D161)</f>
        <v/>
      </c>
      <c r="N161" s="412">
        <f>N162*(1+H161)</f>
        <v/>
      </c>
      <c r="O161" s="412">
        <f>M161+N161</f>
        <v/>
      </c>
      <c r="P161" s="186">
        <f>O161/O162-1</f>
        <v/>
      </c>
      <c r="Q161" s="414">
        <f>_xlfn.STDEV.P(P161:P411)</f>
        <v/>
      </c>
      <c r="R161" s="410">
        <f>Q161*SQRT(250)</f>
        <v/>
      </c>
      <c r="S161" s="411" t="n"/>
      <c r="T161" s="186" t="n"/>
      <c r="U161" s="186" t="n"/>
      <c r="V161" s="191" t="n"/>
      <c r="W161" s="191" t="n"/>
    </row>
    <row r="162" ht="15.75" customHeight="1">
      <c r="A162" s="196">
        <f>B162=F162</f>
        <v/>
      </c>
      <c r="B162" s="188" t="n">
        <v>44133</v>
      </c>
      <c r="C162" s="409" t="n">
        <v>489.679993</v>
      </c>
      <c r="D162" s="186">
        <f>C162/C163-1</f>
        <v/>
      </c>
      <c r="E162" s="183" t="n"/>
      <c r="F162" s="188" t="n">
        <v>44133</v>
      </c>
      <c r="G162" s="409" t="n">
        <v>33.57</v>
      </c>
      <c r="H162" s="186">
        <f>G162/G163-1</f>
        <v/>
      </c>
      <c r="I162" s="183" t="n"/>
      <c r="J162" s="195">
        <f>CORREL($D162:$D411,$H162:$H411)</f>
        <v/>
      </c>
      <c r="K162" s="195">
        <f>CORREL(D162:D251,H162:H251)</f>
        <v/>
      </c>
      <c r="L162" s="195" t="n"/>
      <c r="M162" s="412">
        <f>M163*(1+D162)</f>
        <v/>
      </c>
      <c r="N162" s="412">
        <f>N163*(1+H162)</f>
        <v/>
      </c>
      <c r="O162" s="412">
        <f>M162+N162</f>
        <v/>
      </c>
      <c r="P162" s="186">
        <f>O162/O163-1</f>
        <v/>
      </c>
      <c r="Q162" s="414">
        <f>_xlfn.STDEV.P(P162:P412)</f>
        <v/>
      </c>
      <c r="R162" s="410">
        <f>Q162*SQRT(250)</f>
        <v/>
      </c>
      <c r="S162" s="411" t="n"/>
      <c r="T162" s="186" t="n"/>
      <c r="U162" s="186" t="n"/>
      <c r="V162" s="191" t="n"/>
      <c r="W162" s="191" t="n"/>
    </row>
    <row r="163" ht="15.75" customHeight="1">
      <c r="A163" s="196">
        <f>B163=F163</f>
        <v/>
      </c>
      <c r="B163" s="188" t="n">
        <v>44132</v>
      </c>
      <c r="C163" s="409" t="n">
        <v>516.01001</v>
      </c>
      <c r="D163" s="186">
        <f>C163/C164-1</f>
        <v/>
      </c>
      <c r="E163" s="183" t="n"/>
      <c r="F163" s="188" t="n">
        <v>44132</v>
      </c>
      <c r="G163" s="409" t="n">
        <v>32.599998</v>
      </c>
      <c r="H163" s="186">
        <f>G163/G164-1</f>
        <v/>
      </c>
      <c r="I163" s="183" t="n"/>
      <c r="J163" s="195">
        <f>CORREL($D163:$D412,$H163:$H412)</f>
        <v/>
      </c>
      <c r="K163" s="195">
        <f>CORREL(D163:D252,H163:H252)</f>
        <v/>
      </c>
      <c r="L163" s="195" t="n"/>
      <c r="M163" s="412">
        <f>M164*(1+D163)</f>
        <v/>
      </c>
      <c r="N163" s="412">
        <f>N164*(1+H163)</f>
        <v/>
      </c>
      <c r="O163" s="412">
        <f>M163+N163</f>
        <v/>
      </c>
      <c r="P163" s="186">
        <f>O163/O164-1</f>
        <v/>
      </c>
      <c r="Q163" s="414">
        <f>_xlfn.STDEV.P(P163:P413)</f>
        <v/>
      </c>
      <c r="R163" s="410">
        <f>Q163*SQRT(250)</f>
        <v/>
      </c>
      <c r="S163" s="411" t="n"/>
      <c r="T163" s="186" t="n"/>
      <c r="U163" s="186" t="n"/>
      <c r="V163" s="191" t="n"/>
      <c r="W163" s="191" t="n"/>
    </row>
    <row r="164" ht="15.75" customHeight="1">
      <c r="A164" s="196">
        <f>B164=F164</f>
        <v/>
      </c>
      <c r="B164" s="188" t="n">
        <v>44131</v>
      </c>
      <c r="C164" s="409" t="n">
        <v>538.98999</v>
      </c>
      <c r="D164" s="186">
        <f>C164/C165-1</f>
        <v/>
      </c>
      <c r="E164" s="183" t="n"/>
      <c r="F164" s="188" t="n">
        <v>44131</v>
      </c>
      <c r="G164" s="409" t="n">
        <v>34.169998</v>
      </c>
      <c r="H164" s="186">
        <f>G164/G165-1</f>
        <v/>
      </c>
      <c r="I164" s="183" t="n"/>
      <c r="J164" s="195">
        <f>CORREL($D164:$D413,$H164:$H413)</f>
        <v/>
      </c>
      <c r="K164" s="195">
        <f>CORREL(D164:D253,H164:H253)</f>
        <v/>
      </c>
      <c r="L164" s="195" t="n"/>
      <c r="M164" s="412">
        <f>M165*(1+D164)</f>
        <v/>
      </c>
      <c r="N164" s="412">
        <f>N165*(1+H164)</f>
        <v/>
      </c>
      <c r="O164" s="412">
        <f>M164+N164</f>
        <v/>
      </c>
      <c r="P164" s="186">
        <f>O164/O165-1</f>
        <v/>
      </c>
      <c r="Q164" s="414">
        <f>_xlfn.STDEV.P(P164:P414)</f>
        <v/>
      </c>
      <c r="R164" s="410">
        <f>Q164*SQRT(250)</f>
        <v/>
      </c>
      <c r="S164" s="411" t="n"/>
      <c r="T164" s="186" t="n"/>
      <c r="U164" s="186" t="n"/>
      <c r="V164" s="191" t="n"/>
      <c r="W164" s="191" t="n"/>
    </row>
    <row r="165" ht="15.75" customHeight="1">
      <c r="A165" s="196">
        <f>B165=F165</f>
        <v/>
      </c>
      <c r="B165" s="188" t="n">
        <v>44130</v>
      </c>
      <c r="C165" s="409" t="n">
        <v>517.789978</v>
      </c>
      <c r="D165" s="186">
        <f>C165/C166-1</f>
        <v/>
      </c>
      <c r="E165" s="183" t="n"/>
      <c r="F165" s="188" t="n">
        <v>44130</v>
      </c>
      <c r="G165" s="409" t="n">
        <v>35.34</v>
      </c>
      <c r="H165" s="186">
        <f>G165/G166-1</f>
        <v/>
      </c>
      <c r="I165" s="183" t="n"/>
      <c r="J165" s="195">
        <f>CORREL($D165:$D414,$H165:$H414)</f>
        <v/>
      </c>
      <c r="K165" s="195">
        <f>CORREL(D165:D254,H165:H254)</f>
        <v/>
      </c>
      <c r="L165" s="195" t="n"/>
      <c r="M165" s="412">
        <f>M166*(1+D165)</f>
        <v/>
      </c>
      <c r="N165" s="412">
        <f>N166*(1+H165)</f>
        <v/>
      </c>
      <c r="O165" s="412">
        <f>M165+N165</f>
        <v/>
      </c>
      <c r="P165" s="186">
        <f>O165/O166-1</f>
        <v/>
      </c>
      <c r="Q165" s="414">
        <f>_xlfn.STDEV.P(P165:P415)</f>
        <v/>
      </c>
      <c r="R165" s="410">
        <f>Q165*SQRT(250)</f>
        <v/>
      </c>
      <c r="S165" s="411" t="n"/>
      <c r="T165" s="186" t="n"/>
      <c r="U165" s="186" t="n"/>
      <c r="V165" s="191" t="n"/>
      <c r="W165" s="191" t="n"/>
    </row>
    <row r="166" ht="15.75" customHeight="1">
      <c r="A166" s="196">
        <f>B166=F166</f>
        <v/>
      </c>
      <c r="B166" s="188" t="n">
        <v>44127</v>
      </c>
      <c r="C166" s="409" t="n">
        <v>511.519989</v>
      </c>
      <c r="D166" s="186">
        <f>C166/C167-1</f>
        <v/>
      </c>
      <c r="E166" s="183" t="n"/>
      <c r="F166" s="188" t="n">
        <v>44127</v>
      </c>
      <c r="G166" s="409" t="n">
        <v>38.009998</v>
      </c>
      <c r="H166" s="186">
        <f>G166/G167-1</f>
        <v/>
      </c>
      <c r="I166" s="183" t="n"/>
      <c r="J166" s="195">
        <f>CORREL($D166:$D415,$H166:$H415)</f>
        <v/>
      </c>
      <c r="K166" s="195">
        <f>CORREL(D166:D255,H166:H255)</f>
        <v/>
      </c>
      <c r="L166" s="195" t="n"/>
      <c r="M166" s="412">
        <f>M167*(1+D166)</f>
        <v/>
      </c>
      <c r="N166" s="412">
        <f>N167*(1+H166)</f>
        <v/>
      </c>
      <c r="O166" s="412">
        <f>M166+N166</f>
        <v/>
      </c>
      <c r="P166" s="186">
        <f>O166/O167-1</f>
        <v/>
      </c>
      <c r="Q166" s="414">
        <f>_xlfn.STDEV.P(P166:P416)</f>
        <v/>
      </c>
      <c r="R166" s="410">
        <f>Q166*SQRT(250)</f>
        <v/>
      </c>
      <c r="S166" s="411" t="n"/>
      <c r="T166" s="186" t="n"/>
      <c r="U166" s="186" t="n"/>
      <c r="V166" s="191" t="n"/>
      <c r="W166" s="191" t="n"/>
    </row>
    <row r="167" ht="15.75" customHeight="1">
      <c r="A167" s="196">
        <f>B167=F167</f>
        <v/>
      </c>
      <c r="B167" s="188" t="n">
        <v>44126</v>
      </c>
      <c r="C167" s="409" t="n">
        <v>520.539978</v>
      </c>
      <c r="D167" s="186">
        <f>C167/C168-1</f>
        <v/>
      </c>
      <c r="E167" s="183" t="n"/>
      <c r="F167" s="188" t="n">
        <v>44126</v>
      </c>
      <c r="G167" s="409" t="n">
        <v>37.240002</v>
      </c>
      <c r="H167" s="186">
        <f>G167/G168-1</f>
        <v/>
      </c>
      <c r="I167" s="183" t="n"/>
      <c r="J167" s="195">
        <f>CORREL($D167:$D416,$H167:$H416)</f>
        <v/>
      </c>
      <c r="K167" s="195">
        <f>CORREL(D167:D256,H167:H256)</f>
        <v/>
      </c>
      <c r="L167" s="195" t="n"/>
      <c r="M167" s="412">
        <f>M168*(1+D167)</f>
        <v/>
      </c>
      <c r="N167" s="412">
        <f>N168*(1+H167)</f>
        <v/>
      </c>
      <c r="O167" s="412">
        <f>M167+N167</f>
        <v/>
      </c>
      <c r="P167" s="186">
        <f>O167/O168-1</f>
        <v/>
      </c>
      <c r="Q167" s="414">
        <f>_xlfn.STDEV.P(P167:P417)</f>
        <v/>
      </c>
      <c r="R167" s="410">
        <f>Q167*SQRT(250)</f>
        <v/>
      </c>
      <c r="S167" s="411" t="n"/>
      <c r="T167" s="186" t="n"/>
      <c r="U167" s="186" t="n"/>
      <c r="V167" s="191" t="n"/>
      <c r="W167" s="191" t="n"/>
    </row>
    <row r="168" ht="15.75" customHeight="1">
      <c r="A168" s="196">
        <f>B168=F168</f>
        <v/>
      </c>
      <c r="B168" s="188" t="n">
        <v>44125</v>
      </c>
      <c r="C168" s="409" t="n">
        <v>513.190002</v>
      </c>
      <c r="D168" s="186">
        <f>C168/C169-1</f>
        <v/>
      </c>
      <c r="E168" s="183" t="n"/>
      <c r="F168" s="188" t="n">
        <v>44125</v>
      </c>
      <c r="G168" s="409" t="n">
        <v>35.540001</v>
      </c>
      <c r="H168" s="186">
        <f>G168/G169-1</f>
        <v/>
      </c>
      <c r="I168" s="183" t="n"/>
      <c r="J168" s="195">
        <f>CORREL($D168:$D417,$H168:$H417)</f>
        <v/>
      </c>
      <c r="K168" s="195">
        <f>CORREL(D168:D257,H168:H257)</f>
        <v/>
      </c>
      <c r="L168" s="195" t="n"/>
      <c r="M168" s="412">
        <f>M169*(1+D168)</f>
        <v/>
      </c>
      <c r="N168" s="412">
        <f>N169*(1+H168)</f>
        <v/>
      </c>
      <c r="O168" s="412">
        <f>M168+N168</f>
        <v/>
      </c>
      <c r="P168" s="186">
        <f>O168/O169-1</f>
        <v/>
      </c>
      <c r="Q168" s="414">
        <f>_xlfn.STDEV.P(P168:P418)</f>
        <v/>
      </c>
      <c r="R168" s="410">
        <f>Q168*SQRT(250)</f>
        <v/>
      </c>
      <c r="S168" s="411" t="n"/>
      <c r="T168" s="186" t="n"/>
      <c r="U168" s="186" t="n"/>
      <c r="V168" s="191" t="n"/>
      <c r="W168" s="191" t="n"/>
    </row>
    <row r="169" ht="15.75" customHeight="1">
      <c r="A169" s="196">
        <f>B169=F169</f>
        <v/>
      </c>
      <c r="B169" s="188" t="n">
        <v>44124</v>
      </c>
      <c r="C169" s="409" t="n">
        <v>537.02002</v>
      </c>
      <c r="D169" s="186">
        <f>C169/C170-1</f>
        <v/>
      </c>
      <c r="E169" s="183" t="n"/>
      <c r="F169" s="188" t="n">
        <v>44124</v>
      </c>
      <c r="G169" s="409" t="n">
        <v>36.060001</v>
      </c>
      <c r="H169" s="186">
        <f>G169/G170-1</f>
        <v/>
      </c>
      <c r="I169" s="183" t="n"/>
      <c r="J169" s="195">
        <f>CORREL($D169:$D418,$H169:$H418)</f>
        <v/>
      </c>
      <c r="K169" s="195">
        <f>CORREL(D169:D258,H169:H258)</f>
        <v/>
      </c>
      <c r="L169" s="195" t="n"/>
      <c r="M169" s="412">
        <f>M170*(1+D169)</f>
        <v/>
      </c>
      <c r="N169" s="412">
        <f>N170*(1+H169)</f>
        <v/>
      </c>
      <c r="O169" s="412">
        <f>M169+N169</f>
        <v/>
      </c>
      <c r="P169" s="186">
        <f>O169/O170-1</f>
        <v/>
      </c>
      <c r="Q169" s="414">
        <f>_xlfn.STDEV.P(P169:P419)</f>
        <v/>
      </c>
      <c r="R169" s="410">
        <f>Q169*SQRT(250)</f>
        <v/>
      </c>
      <c r="S169" s="411" t="n"/>
      <c r="T169" s="186" t="n"/>
      <c r="U169" s="186" t="n"/>
      <c r="V169" s="191" t="n"/>
      <c r="W169" s="191" t="n"/>
    </row>
    <row r="170" ht="15.75" customHeight="1">
      <c r="A170" s="196">
        <f>B170=F170</f>
        <v/>
      </c>
      <c r="B170" s="188" t="n">
        <v>44123</v>
      </c>
      <c r="C170" s="409" t="n">
        <v>568.340027</v>
      </c>
      <c r="D170" s="186">
        <f>C170/C171-1</f>
        <v/>
      </c>
      <c r="E170" s="183" t="n"/>
      <c r="F170" s="188" t="n">
        <v>44123</v>
      </c>
      <c r="G170" s="409" t="n">
        <v>35.5</v>
      </c>
      <c r="H170" s="186">
        <f>G170/G171-1</f>
        <v/>
      </c>
      <c r="I170" s="183" t="n"/>
      <c r="J170" s="195">
        <f>CORREL($D170:$D419,$H170:$H419)</f>
        <v/>
      </c>
      <c r="K170" s="195">
        <f>CORREL(D170:D259,H170:H259)</f>
        <v/>
      </c>
      <c r="L170" s="195" t="n"/>
      <c r="M170" s="412">
        <f>M171*(1+D170)</f>
        <v/>
      </c>
      <c r="N170" s="412">
        <f>N171*(1+H170)</f>
        <v/>
      </c>
      <c r="O170" s="412">
        <f>M170+N170</f>
        <v/>
      </c>
      <c r="P170" s="186">
        <f>O170/O171-1</f>
        <v/>
      </c>
      <c r="Q170" s="414">
        <f>_xlfn.STDEV.P(P170:P420)</f>
        <v/>
      </c>
      <c r="R170" s="410">
        <f>Q170*SQRT(250)</f>
        <v/>
      </c>
      <c r="S170" s="411" t="n"/>
      <c r="T170" s="186" t="n"/>
      <c r="U170" s="186" t="n"/>
      <c r="V170" s="191" t="n"/>
      <c r="W170" s="191" t="n"/>
    </row>
    <row r="171" ht="15.75" customHeight="1">
      <c r="A171" s="196">
        <f>B171=F171</f>
        <v/>
      </c>
      <c r="B171" s="188" t="n">
        <v>44120</v>
      </c>
      <c r="C171" s="409" t="n">
        <v>559</v>
      </c>
      <c r="D171" s="186">
        <f>C171/C172-1</f>
        <v/>
      </c>
      <c r="E171" s="183" t="n"/>
      <c r="F171" s="188" t="n">
        <v>44120</v>
      </c>
      <c r="G171" s="409" t="n">
        <v>34.16</v>
      </c>
      <c r="H171" s="186">
        <f>G171/G172-1</f>
        <v/>
      </c>
      <c r="I171" s="183" t="n"/>
      <c r="J171" s="195">
        <f>CORREL($D171:$D420,$H171:$H420)</f>
        <v/>
      </c>
      <c r="K171" s="195">
        <f>CORREL(D171:D260,H171:H260)</f>
        <v/>
      </c>
      <c r="L171" s="195" t="n"/>
      <c r="M171" s="412">
        <f>M172*(1+D171)</f>
        <v/>
      </c>
      <c r="N171" s="412">
        <f>N172*(1+H171)</f>
        <v/>
      </c>
      <c r="O171" s="412">
        <f>M171+N171</f>
        <v/>
      </c>
      <c r="P171" s="186">
        <f>O171/O172-1</f>
        <v/>
      </c>
      <c r="Q171" s="414">
        <f>_xlfn.STDEV.P(P171:P421)</f>
        <v/>
      </c>
      <c r="R171" s="410">
        <f>Q171*SQRT(250)</f>
        <v/>
      </c>
      <c r="S171" s="411" t="n"/>
      <c r="T171" s="186" t="n"/>
      <c r="U171" s="186" t="n"/>
      <c r="V171" s="191" t="n"/>
      <c r="W171" s="191" t="n"/>
    </row>
    <row r="172" ht="15.75" customHeight="1">
      <c r="A172" s="196">
        <f>B172=F172</f>
        <v/>
      </c>
      <c r="B172" s="188" t="n">
        <v>44119</v>
      </c>
      <c r="C172" s="409" t="n">
        <v>536.400024</v>
      </c>
      <c r="D172" s="186">
        <f>C172/C173-1</f>
        <v/>
      </c>
      <c r="E172" s="183" t="n"/>
      <c r="F172" s="188" t="n">
        <v>44119</v>
      </c>
      <c r="G172" s="409" t="n">
        <v>34.25</v>
      </c>
      <c r="H172" s="186">
        <f>G172/G173-1</f>
        <v/>
      </c>
      <c r="I172" s="183" t="n"/>
      <c r="J172" s="195">
        <f>CORREL($D172:$D421,$H172:$H421)</f>
        <v/>
      </c>
      <c r="K172" s="195">
        <f>CORREL(D172:D261,H172:H261)</f>
        <v/>
      </c>
      <c r="L172" s="195" t="n"/>
      <c r="M172" s="412">
        <f>M173*(1+D172)</f>
        <v/>
      </c>
      <c r="N172" s="412">
        <f>N173*(1+H172)</f>
        <v/>
      </c>
      <c r="O172" s="412">
        <f>M172+N172</f>
        <v/>
      </c>
      <c r="P172" s="186">
        <f>O172/O173-1</f>
        <v/>
      </c>
      <c r="Q172" s="414">
        <f>_xlfn.STDEV.P(P172:P422)</f>
        <v/>
      </c>
      <c r="R172" s="410">
        <f>Q172*SQRT(250)</f>
        <v/>
      </c>
      <c r="S172" s="411" t="n"/>
      <c r="T172" s="186" t="n"/>
      <c r="U172" s="186" t="n"/>
      <c r="V172" s="191" t="n"/>
      <c r="W172" s="191" t="n"/>
    </row>
    <row r="173" ht="15.75" customHeight="1">
      <c r="A173" s="196">
        <f>B173=F173</f>
        <v/>
      </c>
      <c r="B173" s="188" t="n">
        <v>44118</v>
      </c>
      <c r="C173" s="409" t="n">
        <v>509.25</v>
      </c>
      <c r="D173" s="186">
        <f>C173/C174-1</f>
        <v/>
      </c>
      <c r="E173" s="183" t="n"/>
      <c r="F173" s="188" t="n">
        <v>44118</v>
      </c>
      <c r="G173" s="409" t="n">
        <v>35.610001</v>
      </c>
      <c r="H173" s="186">
        <f>G173/G174-1</f>
        <v/>
      </c>
      <c r="I173" s="183" t="n"/>
      <c r="J173" s="195">
        <f>CORREL($D173:$D422,$H173:$H422)</f>
        <v/>
      </c>
      <c r="K173" s="195">
        <f>CORREL(D173:D262,H173:H262)</f>
        <v/>
      </c>
      <c r="L173" s="195" t="n"/>
      <c r="M173" s="412">
        <f>M174*(1+D173)</f>
        <v/>
      </c>
      <c r="N173" s="412">
        <f>N174*(1+H173)</f>
        <v/>
      </c>
      <c r="O173" s="412">
        <f>M173+N173</f>
        <v/>
      </c>
      <c r="P173" s="186">
        <f>O173/O174-1</f>
        <v/>
      </c>
      <c r="Q173" s="414">
        <f>_xlfn.STDEV.P(P173:P423)</f>
        <v/>
      </c>
      <c r="R173" s="410">
        <f>Q173*SQRT(250)</f>
        <v/>
      </c>
      <c r="S173" s="411" t="n"/>
      <c r="T173" s="186" t="n"/>
      <c r="U173" s="186" t="n"/>
      <c r="V173" s="191" t="n"/>
      <c r="W173" s="191" t="n"/>
    </row>
    <row r="174" ht="15.75" customHeight="1">
      <c r="A174" s="196">
        <f>B174=F174</f>
        <v/>
      </c>
      <c r="B174" s="188" t="n">
        <v>44117</v>
      </c>
      <c r="C174" s="409" t="n">
        <v>518.789978</v>
      </c>
      <c r="D174" s="186">
        <f>C174/C175-1</f>
        <v/>
      </c>
      <c r="E174" s="183" t="n"/>
      <c r="F174" s="188" t="n">
        <v>44117</v>
      </c>
      <c r="G174" s="409" t="n">
        <v>35.259998</v>
      </c>
      <c r="H174" s="186">
        <f>G174/G175-1</f>
        <v/>
      </c>
      <c r="I174" s="183" t="n"/>
      <c r="J174" s="195">
        <f>CORREL($D174:$D423,$H174:$H423)</f>
        <v/>
      </c>
      <c r="K174" s="195">
        <f>CORREL(D174:D263,H174:H263)</f>
        <v/>
      </c>
      <c r="L174" s="195" t="n"/>
      <c r="M174" s="412">
        <f>M175*(1+D174)</f>
        <v/>
      </c>
      <c r="N174" s="412">
        <f>N175*(1+H174)</f>
        <v/>
      </c>
      <c r="O174" s="412">
        <f>M174+N174</f>
        <v/>
      </c>
      <c r="P174" s="186">
        <f>O174/O175-1</f>
        <v/>
      </c>
      <c r="Q174" s="414">
        <f>_xlfn.STDEV.P(P174:P424)</f>
        <v/>
      </c>
      <c r="R174" s="410">
        <f>Q174*SQRT(250)</f>
        <v/>
      </c>
      <c r="S174" s="411" t="n"/>
      <c r="T174" s="186" t="n"/>
      <c r="U174" s="186" t="n"/>
      <c r="V174" s="191" t="n"/>
      <c r="W174" s="191" t="n"/>
    </row>
    <row r="175" ht="15.75" customHeight="1">
      <c r="A175" s="196">
        <f>B175=F175</f>
        <v/>
      </c>
      <c r="B175" s="188" t="n">
        <v>44116</v>
      </c>
      <c r="C175" s="409" t="n">
        <v>491.540009</v>
      </c>
      <c r="D175" s="186">
        <f>C175/C176-1</f>
        <v/>
      </c>
      <c r="E175" s="183" t="n"/>
      <c r="F175" s="188" t="n">
        <v>44116</v>
      </c>
      <c r="G175" s="409" t="n">
        <v>36.380001</v>
      </c>
      <c r="H175" s="186">
        <f>G175/G176-1</f>
        <v/>
      </c>
      <c r="I175" s="183" t="n"/>
      <c r="J175" s="195">
        <f>CORREL($D175:$D424,$H175:$H424)</f>
        <v/>
      </c>
      <c r="K175" s="195">
        <f>CORREL(D175:D264,H175:H264)</f>
        <v/>
      </c>
      <c r="L175" s="195" t="n"/>
      <c r="M175" s="412">
        <f>M176*(1+D175)</f>
        <v/>
      </c>
      <c r="N175" s="412">
        <f>N176*(1+H175)</f>
        <v/>
      </c>
      <c r="O175" s="412">
        <f>M175+N175</f>
        <v/>
      </c>
      <c r="P175" s="186">
        <f>O175/O176-1</f>
        <v/>
      </c>
      <c r="Q175" s="414">
        <f>_xlfn.STDEV.P(P175:P425)</f>
        <v/>
      </c>
      <c r="R175" s="410">
        <f>Q175*SQRT(250)</f>
        <v/>
      </c>
      <c r="S175" s="411" t="n"/>
      <c r="T175" s="186" t="n"/>
      <c r="U175" s="186" t="n"/>
      <c r="V175" s="191" t="n"/>
      <c r="W175" s="191" t="n"/>
    </row>
    <row r="176" ht="15.75" customHeight="1">
      <c r="A176" s="196">
        <f>B176=F176</f>
        <v/>
      </c>
      <c r="B176" s="188" t="n">
        <v>44113</v>
      </c>
      <c r="C176" s="409" t="n">
        <v>492.410004</v>
      </c>
      <c r="D176" s="186">
        <f>C176/C177-1</f>
        <v/>
      </c>
      <c r="E176" s="183" t="n"/>
      <c r="F176" s="188" t="n">
        <v>44113</v>
      </c>
      <c r="G176" s="409" t="n">
        <v>37.119999</v>
      </c>
      <c r="H176" s="186">
        <f>G176/G177-1</f>
        <v/>
      </c>
      <c r="I176" s="183" t="n"/>
      <c r="J176" s="195">
        <f>CORREL($D176:$D425,$H176:$H425)</f>
        <v/>
      </c>
      <c r="K176" s="195">
        <f>CORREL(D176:D265,H176:H265)</f>
        <v/>
      </c>
      <c r="L176" s="195" t="n"/>
      <c r="M176" s="412">
        <f>M177*(1+D176)</f>
        <v/>
      </c>
      <c r="N176" s="412">
        <f>N177*(1+H176)</f>
        <v/>
      </c>
      <c r="O176" s="412">
        <f>M176+N176</f>
        <v/>
      </c>
      <c r="P176" s="186">
        <f>O176/O177-1</f>
        <v/>
      </c>
      <c r="Q176" s="414">
        <f>_xlfn.STDEV.P(P176:P426)</f>
        <v/>
      </c>
      <c r="R176" s="410">
        <f>Q176*SQRT(250)</f>
        <v/>
      </c>
      <c r="S176" s="411" t="n"/>
      <c r="T176" s="186" t="n"/>
      <c r="U176" s="186" t="n"/>
      <c r="V176" s="191" t="n"/>
      <c r="W176" s="191" t="n"/>
    </row>
    <row r="177" ht="15.75" customHeight="1">
      <c r="A177" s="196">
        <f>B177=F177</f>
        <v/>
      </c>
      <c r="B177" s="188" t="n">
        <v>44112</v>
      </c>
      <c r="C177" s="409" t="n">
        <v>478.549988</v>
      </c>
      <c r="D177" s="186">
        <f>C177/C178-1</f>
        <v/>
      </c>
      <c r="E177" s="183" t="n"/>
      <c r="F177" s="188" t="n">
        <v>44112</v>
      </c>
      <c r="G177" s="409" t="n">
        <v>37</v>
      </c>
      <c r="H177" s="186">
        <f>G177/G178-1</f>
        <v/>
      </c>
      <c r="I177" s="183" t="n"/>
      <c r="J177" s="195">
        <f>CORREL($D177:$D426,$H177:$H426)</f>
        <v/>
      </c>
      <c r="K177" s="195">
        <f>CORREL(D177:D266,H177:H266)</f>
        <v/>
      </c>
      <c r="L177" s="195" t="n"/>
      <c r="M177" s="412">
        <f>M178*(1+D177)</f>
        <v/>
      </c>
      <c r="N177" s="412">
        <f>N178*(1+H177)</f>
        <v/>
      </c>
      <c r="O177" s="412">
        <f>M177+N177</f>
        <v/>
      </c>
      <c r="P177" s="186">
        <f>O177/O178-1</f>
        <v/>
      </c>
      <c r="Q177" s="414">
        <f>_xlfn.STDEV.P(P177:P427)</f>
        <v/>
      </c>
      <c r="R177" s="410">
        <f>Q177*SQRT(250)</f>
        <v/>
      </c>
      <c r="S177" s="411" t="n"/>
      <c r="T177" s="186" t="n"/>
      <c r="U177" s="186" t="n"/>
      <c r="V177" s="191" t="n"/>
      <c r="W177" s="191" t="n"/>
    </row>
    <row r="178" ht="15.75" customHeight="1">
      <c r="A178" s="196">
        <f>B178=F178</f>
        <v/>
      </c>
      <c r="B178" s="188" t="n">
        <v>44111</v>
      </c>
      <c r="C178" s="409" t="n">
        <v>480.609985</v>
      </c>
      <c r="D178" s="186">
        <f>C178/C179-1</f>
        <v/>
      </c>
      <c r="E178" s="183" t="n"/>
      <c r="F178" s="188" t="n">
        <v>44111</v>
      </c>
      <c r="G178" s="409" t="n">
        <v>36.380001</v>
      </c>
      <c r="H178" s="186">
        <f>G178/G179-1</f>
        <v/>
      </c>
      <c r="I178" s="183" t="n"/>
      <c r="J178" s="195">
        <f>CORREL($D178:$D427,$H178:$H427)</f>
        <v/>
      </c>
      <c r="K178" s="195">
        <f>CORREL(D178:D267,H178:H267)</f>
        <v/>
      </c>
      <c r="L178" s="195" t="n"/>
      <c r="M178" s="412">
        <f>M179*(1+D178)</f>
        <v/>
      </c>
      <c r="N178" s="412">
        <f>N179*(1+H178)</f>
        <v/>
      </c>
      <c r="O178" s="412">
        <f>M178+N178</f>
        <v/>
      </c>
      <c r="P178" s="186">
        <f>O178/O179-1</f>
        <v/>
      </c>
      <c r="Q178" s="414">
        <f>_xlfn.STDEV.P(P178:P428)</f>
        <v/>
      </c>
      <c r="R178" s="410">
        <f>Q178*SQRT(250)</f>
        <v/>
      </c>
      <c r="S178" s="411" t="n"/>
      <c r="T178" s="186" t="n"/>
      <c r="U178" s="186" t="n"/>
      <c r="V178" s="191" t="n"/>
      <c r="W178" s="191" t="n"/>
    </row>
    <row r="179" ht="15.75" customHeight="1">
      <c r="A179" s="196">
        <f>B179=F179</f>
        <v/>
      </c>
      <c r="B179" s="188" t="n">
        <v>44110</v>
      </c>
      <c r="C179" s="409" t="n">
        <v>478.25</v>
      </c>
      <c r="D179" s="186">
        <f>C179/C180-1</f>
        <v/>
      </c>
      <c r="E179" s="183" t="n"/>
      <c r="F179" s="188" t="n">
        <v>44110</v>
      </c>
      <c r="G179" s="409" t="n">
        <v>34.880001</v>
      </c>
      <c r="H179" s="186">
        <f>G179/G180-1</f>
        <v/>
      </c>
      <c r="I179" s="183" t="n"/>
      <c r="J179" s="195">
        <f>CORREL($D179:$D428,$H179:$H428)</f>
        <v/>
      </c>
      <c r="K179" s="195">
        <f>CORREL(D179:D268,H179:H268)</f>
        <v/>
      </c>
      <c r="L179" s="195" t="n"/>
      <c r="M179" s="412">
        <f>M180*(1+D179)</f>
        <v/>
      </c>
      <c r="N179" s="412">
        <f>N180*(1+H179)</f>
        <v/>
      </c>
      <c r="O179" s="412">
        <f>M179+N179</f>
        <v/>
      </c>
      <c r="P179" s="186">
        <f>O179/O180-1</f>
        <v/>
      </c>
      <c r="Q179" s="414">
        <f>_xlfn.STDEV.P(P179:P429)</f>
        <v/>
      </c>
      <c r="R179" s="410">
        <f>Q179*SQRT(250)</f>
        <v/>
      </c>
      <c r="S179" s="411" t="n"/>
      <c r="T179" s="186" t="n"/>
      <c r="U179" s="186" t="n"/>
      <c r="V179" s="191" t="n"/>
      <c r="W179" s="191" t="n"/>
    </row>
    <row r="180" ht="15.75" customHeight="1">
      <c r="A180" s="196">
        <f>B180=F180</f>
        <v/>
      </c>
      <c r="B180" s="188" t="n">
        <v>44109</v>
      </c>
      <c r="C180" s="409" t="n">
        <v>485.369995</v>
      </c>
      <c r="D180" s="186">
        <f>C180/C181-1</f>
        <v/>
      </c>
      <c r="E180" s="183" t="n"/>
      <c r="F180" s="188" t="n">
        <v>44109</v>
      </c>
      <c r="G180" s="409" t="n">
        <v>36.200001</v>
      </c>
      <c r="H180" s="186">
        <f>G180/G181-1</f>
        <v/>
      </c>
      <c r="I180" s="183" t="n"/>
      <c r="J180" s="195">
        <f>CORREL($D180:$D429,$H180:$H429)</f>
        <v/>
      </c>
      <c r="K180" s="195">
        <f>CORREL(D180:D269,H180:H269)</f>
        <v/>
      </c>
      <c r="L180" s="195" t="n"/>
      <c r="M180" s="412">
        <f>M181*(1+D180)</f>
        <v/>
      </c>
      <c r="N180" s="412">
        <f>N181*(1+H180)</f>
        <v/>
      </c>
      <c r="O180" s="412">
        <f>M180+N180</f>
        <v/>
      </c>
      <c r="P180" s="186">
        <f>O180/O181-1</f>
        <v/>
      </c>
      <c r="Q180" s="414">
        <f>_xlfn.STDEV.P(P180:P430)</f>
        <v/>
      </c>
      <c r="R180" s="410">
        <f>Q180*SQRT(250)</f>
        <v/>
      </c>
      <c r="S180" s="411" t="n"/>
      <c r="T180" s="186" t="n"/>
      <c r="U180" s="186" t="n"/>
      <c r="V180" s="191" t="n"/>
      <c r="W180" s="191" t="n"/>
    </row>
    <row r="181" ht="15.75" customHeight="1">
      <c r="A181" s="196">
        <f>B181=F181</f>
        <v/>
      </c>
      <c r="B181" s="188" t="n">
        <v>44106</v>
      </c>
      <c r="C181" s="409" t="n">
        <v>482.230011</v>
      </c>
      <c r="D181" s="186">
        <f>C181/C182-1</f>
        <v/>
      </c>
      <c r="E181" s="183" t="n"/>
      <c r="F181" s="188" t="n">
        <v>44106</v>
      </c>
      <c r="G181" s="409" t="n">
        <v>36.009998</v>
      </c>
      <c r="H181" s="186">
        <f>G181/G182-1</f>
        <v/>
      </c>
      <c r="I181" s="183" t="n"/>
      <c r="J181" s="195">
        <f>CORREL($D181:$D430,$H181:$H430)</f>
        <v/>
      </c>
      <c r="K181" s="195">
        <f>CORREL(D181:D270,H181:H270)</f>
        <v/>
      </c>
      <c r="L181" s="195" t="n"/>
      <c r="M181" s="412">
        <f>M182*(1+D181)</f>
        <v/>
      </c>
      <c r="N181" s="412">
        <f>N182*(1+H181)</f>
        <v/>
      </c>
      <c r="O181" s="412">
        <f>M181+N181</f>
        <v/>
      </c>
      <c r="P181" s="186">
        <f>O181/O182-1</f>
        <v/>
      </c>
      <c r="Q181" s="414">
        <f>_xlfn.STDEV.P(P181:P431)</f>
        <v/>
      </c>
      <c r="R181" s="410">
        <f>Q181*SQRT(250)</f>
        <v/>
      </c>
      <c r="S181" s="411" t="n"/>
      <c r="T181" s="186" t="n"/>
      <c r="U181" s="186" t="n"/>
      <c r="V181" s="191" t="n"/>
      <c r="W181" s="191" t="n"/>
    </row>
    <row r="182" ht="15.75" customHeight="1">
      <c r="A182" s="196">
        <f>B182=F182</f>
        <v/>
      </c>
      <c r="B182" s="188" t="n">
        <v>44105</v>
      </c>
      <c r="C182" s="409" t="n">
        <v>482.98999</v>
      </c>
      <c r="D182" s="186">
        <f>C182/C183-1</f>
        <v/>
      </c>
      <c r="E182" s="183" t="n"/>
      <c r="F182" s="188" t="n">
        <v>44105</v>
      </c>
      <c r="G182" s="409" t="n">
        <v>35.18</v>
      </c>
      <c r="H182" s="186">
        <f>G182/G183-1</f>
        <v/>
      </c>
      <c r="I182" s="183" t="n"/>
      <c r="J182" s="195">
        <f>CORREL($D182:$D431,$H182:$H431)</f>
        <v/>
      </c>
      <c r="K182" s="195">
        <f>CORREL(D182:D271,H182:H271)</f>
        <v/>
      </c>
      <c r="L182" s="195" t="n"/>
      <c r="M182" s="412">
        <f>M183*(1+D182)</f>
        <v/>
      </c>
      <c r="N182" s="412">
        <f>N183*(1+H182)</f>
        <v/>
      </c>
      <c r="O182" s="412">
        <f>M182+N182</f>
        <v/>
      </c>
      <c r="P182" s="186">
        <f>O182/O183-1</f>
        <v/>
      </c>
      <c r="Q182" s="414">
        <f>_xlfn.STDEV.P(P182:P432)</f>
        <v/>
      </c>
      <c r="R182" s="410">
        <f>Q182*SQRT(250)</f>
        <v/>
      </c>
      <c r="S182" s="411" t="n"/>
      <c r="T182" s="186" t="n"/>
      <c r="U182" s="186" t="n"/>
      <c r="V182" s="191" t="n"/>
      <c r="W182" s="191" t="n"/>
    </row>
    <row r="183" ht="15.75" customHeight="1">
      <c r="A183" s="196">
        <f>B183=F183</f>
        <v/>
      </c>
      <c r="B183" s="188" t="n">
        <v>44104</v>
      </c>
      <c r="C183" s="409" t="n">
        <v>470.109985</v>
      </c>
      <c r="D183" s="186">
        <f>C183/C184-1</f>
        <v/>
      </c>
      <c r="E183" s="183" t="n"/>
      <c r="F183" s="188" t="n">
        <v>44104</v>
      </c>
      <c r="G183" s="409" t="n">
        <v>34.75</v>
      </c>
      <c r="H183" s="186">
        <f>G183/G184-1</f>
        <v/>
      </c>
      <c r="I183" s="183" t="n"/>
      <c r="J183" s="195">
        <f>CORREL($D183:$D432,$H183:$H432)</f>
        <v/>
      </c>
      <c r="K183" s="195">
        <f>CORREL(D183:D272,H183:H272)</f>
        <v/>
      </c>
      <c r="L183" s="195" t="n"/>
      <c r="M183" s="412">
        <f>M184*(1+D183)</f>
        <v/>
      </c>
      <c r="N183" s="412">
        <f>N184*(1+H183)</f>
        <v/>
      </c>
      <c r="O183" s="412">
        <f>M183+N183</f>
        <v/>
      </c>
      <c r="P183" s="186">
        <f>O183/O184-1</f>
        <v/>
      </c>
      <c r="Q183" s="414">
        <f>_xlfn.STDEV.P(P183:P433)</f>
        <v/>
      </c>
      <c r="R183" s="410">
        <f>Q183*SQRT(250)</f>
        <v/>
      </c>
      <c r="S183" s="411" t="n"/>
      <c r="T183" s="186" t="n"/>
      <c r="U183" s="186" t="n"/>
      <c r="V183" s="191" t="n"/>
      <c r="W183" s="191" t="n"/>
    </row>
    <row r="184" ht="15.75" customHeight="1">
      <c r="A184" s="196">
        <f>B184=F184</f>
        <v/>
      </c>
      <c r="B184" s="188" t="n">
        <v>44103</v>
      </c>
      <c r="C184" s="409" t="n">
        <v>465.5</v>
      </c>
      <c r="D184" s="186">
        <f>C184/C185-1</f>
        <v/>
      </c>
      <c r="E184" s="183" t="n"/>
      <c r="F184" s="188" t="n">
        <v>44103</v>
      </c>
      <c r="G184" s="409" t="n">
        <v>34.509998</v>
      </c>
      <c r="H184" s="186">
        <f>G184/G185-1</f>
        <v/>
      </c>
      <c r="I184" s="183" t="n"/>
      <c r="J184" s="195">
        <f>CORREL($D184:$D433,$H184:$H433)</f>
        <v/>
      </c>
      <c r="K184" s="195">
        <f>CORREL(D184:D273,H184:H273)</f>
        <v/>
      </c>
      <c r="L184" s="195" t="n"/>
      <c r="M184" s="412">
        <f>M185*(1+D184)</f>
        <v/>
      </c>
      <c r="N184" s="412">
        <f>N185*(1+H184)</f>
        <v/>
      </c>
      <c r="O184" s="412">
        <f>M184+N184</f>
        <v/>
      </c>
      <c r="P184" s="186">
        <f>O184/O185-1</f>
        <v/>
      </c>
      <c r="Q184" s="414">
        <f>_xlfn.STDEV.P(P184:P434)</f>
        <v/>
      </c>
      <c r="R184" s="410">
        <f>Q184*SQRT(250)</f>
        <v/>
      </c>
      <c r="S184" s="411" t="n"/>
      <c r="T184" s="186" t="n"/>
      <c r="U184" s="186" t="n"/>
      <c r="V184" s="191" t="n"/>
      <c r="W184" s="191" t="n"/>
    </row>
    <row r="185" ht="15.75" customHeight="1">
      <c r="A185" s="196">
        <f>B185=F185</f>
        <v/>
      </c>
      <c r="B185" s="188" t="n">
        <v>44102</v>
      </c>
      <c r="C185" s="409" t="n">
        <v>487.660004</v>
      </c>
      <c r="D185" s="186">
        <f>C185/C186-1</f>
        <v/>
      </c>
      <c r="E185" s="183" t="n"/>
      <c r="F185" s="188" t="n">
        <v>44102</v>
      </c>
      <c r="G185" s="409" t="n">
        <v>35.939999</v>
      </c>
      <c r="H185" s="186">
        <f>G185/G186-1</f>
        <v/>
      </c>
      <c r="I185" s="183" t="n"/>
      <c r="J185" s="195">
        <f>CORREL($D185:$D434,$H185:$H434)</f>
        <v/>
      </c>
      <c r="K185" s="195">
        <f>CORREL(D185:D274,H185:H274)</f>
        <v/>
      </c>
      <c r="L185" s="195" t="n"/>
      <c r="M185" s="412">
        <f>M186*(1+D185)</f>
        <v/>
      </c>
      <c r="N185" s="412">
        <f>N186*(1+H185)</f>
        <v/>
      </c>
      <c r="O185" s="412">
        <f>M185+N185</f>
        <v/>
      </c>
      <c r="P185" s="186">
        <f>O185/O186-1</f>
        <v/>
      </c>
      <c r="Q185" s="414">
        <f>_xlfn.STDEV.P(P185:P435)</f>
        <v/>
      </c>
      <c r="R185" s="410">
        <f>Q185*SQRT(250)</f>
        <v/>
      </c>
      <c r="S185" s="411" t="n"/>
      <c r="T185" s="186" t="n"/>
      <c r="U185" s="186" t="n"/>
      <c r="V185" s="191" t="n"/>
      <c r="W185" s="191" t="n"/>
    </row>
    <row r="186" ht="15.75" customHeight="1">
      <c r="A186" s="196">
        <f>B186=F186</f>
        <v/>
      </c>
      <c r="B186" s="188" t="n">
        <v>44099</v>
      </c>
      <c r="C186" s="409" t="n">
        <v>496.5</v>
      </c>
      <c r="D186" s="186">
        <f>C186/C187-1</f>
        <v/>
      </c>
      <c r="E186" s="183" t="n"/>
      <c r="F186" s="188" t="n">
        <v>44099</v>
      </c>
      <c r="G186" s="409" t="n">
        <v>34.200001</v>
      </c>
      <c r="H186" s="186">
        <f>G186/G187-1</f>
        <v/>
      </c>
      <c r="I186" s="183" t="n"/>
      <c r="J186" s="195">
        <f>CORREL($D186:$D435,$H186:$H435)</f>
        <v/>
      </c>
      <c r="K186" s="195">
        <f>CORREL(D186:D275,H186:H275)</f>
        <v/>
      </c>
      <c r="L186" s="195" t="n"/>
      <c r="M186" s="412">
        <f>M187*(1+D186)</f>
        <v/>
      </c>
      <c r="N186" s="412">
        <f>N187*(1+H186)</f>
        <v/>
      </c>
      <c r="O186" s="412">
        <f>M186+N186</f>
        <v/>
      </c>
      <c r="P186" s="186">
        <f>O186/O187-1</f>
        <v/>
      </c>
      <c r="Q186" s="414">
        <f>_xlfn.STDEV.P(P186:P436)</f>
        <v/>
      </c>
      <c r="R186" s="410">
        <f>Q186*SQRT(250)</f>
        <v/>
      </c>
      <c r="S186" s="411" t="n"/>
      <c r="T186" s="186" t="n"/>
      <c r="U186" s="186" t="n"/>
      <c r="V186" s="191" t="n"/>
      <c r="W186" s="191" t="n"/>
    </row>
    <row r="187" ht="15.75" customHeight="1">
      <c r="A187" s="196">
        <f>B187=F187</f>
        <v/>
      </c>
      <c r="B187" s="188" t="n">
        <v>44098</v>
      </c>
      <c r="C187" s="409" t="n">
        <v>464.980011</v>
      </c>
      <c r="D187" s="186">
        <f>C187/C188-1</f>
        <v/>
      </c>
      <c r="E187" s="183" t="n"/>
      <c r="F187" s="188" t="n">
        <v>44098</v>
      </c>
      <c r="G187" s="409" t="n">
        <v>32.740002</v>
      </c>
      <c r="H187" s="186">
        <f>G187/G188-1</f>
        <v/>
      </c>
      <c r="I187" s="183" t="n"/>
      <c r="J187" s="195">
        <f>CORREL($D187:$D436,$H187:$H436)</f>
        <v/>
      </c>
      <c r="K187" s="195">
        <f>CORREL(D187:D276,H187:H276)</f>
        <v/>
      </c>
      <c r="L187" s="195" t="n"/>
      <c r="M187" s="412">
        <f>M188*(1+D187)</f>
        <v/>
      </c>
      <c r="N187" s="412">
        <f>N188*(1+H187)</f>
        <v/>
      </c>
      <c r="O187" s="412">
        <f>M187+N187</f>
        <v/>
      </c>
      <c r="P187" s="186">
        <f>O187/O188-1</f>
        <v/>
      </c>
      <c r="Q187" s="414">
        <f>_xlfn.STDEV.P(P187:P437)</f>
        <v/>
      </c>
      <c r="R187" s="410">
        <f>Q187*SQRT(250)</f>
        <v/>
      </c>
      <c r="S187" s="411" t="n"/>
      <c r="T187" s="186" t="n"/>
      <c r="U187" s="186" t="n"/>
      <c r="V187" s="191" t="n"/>
      <c r="W187" s="191" t="n"/>
    </row>
    <row r="188" ht="15.75" customHeight="1">
      <c r="A188" s="196">
        <f>B188=F188</f>
        <v/>
      </c>
      <c r="B188" s="188" t="n">
        <v>44097</v>
      </c>
      <c r="C188" s="409" t="n">
        <v>500.529999</v>
      </c>
      <c r="D188" s="186">
        <f>C188/C189-1</f>
        <v/>
      </c>
      <c r="E188" s="183" t="n"/>
      <c r="F188" s="188" t="n">
        <v>44097</v>
      </c>
      <c r="G188" s="409" t="n">
        <v>33.080002</v>
      </c>
      <c r="H188" s="186">
        <f>G188/G189-1</f>
        <v/>
      </c>
      <c r="I188" s="183" t="n"/>
      <c r="J188" s="195">
        <f>CORREL($D188:$D437,$H188:$H437)</f>
        <v/>
      </c>
      <c r="K188" s="195">
        <f>CORREL(D188:D277,H188:H277)</f>
        <v/>
      </c>
      <c r="L188" s="195" t="n"/>
      <c r="M188" s="412">
        <f>M189*(1+D188)</f>
        <v/>
      </c>
      <c r="N188" s="412">
        <f>N189*(1+H188)</f>
        <v/>
      </c>
      <c r="O188" s="412">
        <f>M188+N188</f>
        <v/>
      </c>
      <c r="P188" s="186">
        <f>O188/O189-1</f>
        <v/>
      </c>
      <c r="Q188" s="414">
        <f>_xlfn.STDEV.P(P188:P438)</f>
        <v/>
      </c>
      <c r="R188" s="410">
        <f>Q188*SQRT(250)</f>
        <v/>
      </c>
      <c r="S188" s="411" t="n"/>
      <c r="T188" s="186" t="n"/>
      <c r="U188" s="186" t="n"/>
      <c r="V188" s="191" t="n"/>
      <c r="W188" s="191" t="n"/>
    </row>
    <row r="189" ht="15.75" customHeight="1">
      <c r="A189" s="196">
        <f>B189=F189</f>
        <v/>
      </c>
      <c r="B189" s="188" t="n">
        <v>44096</v>
      </c>
      <c r="C189" s="409" t="n">
        <v>492.600006</v>
      </c>
      <c r="D189" s="186">
        <f>C189/C190-1</f>
        <v/>
      </c>
      <c r="E189" s="183" t="n"/>
      <c r="F189" s="188" t="n">
        <v>44096</v>
      </c>
      <c r="G189" s="409" t="n">
        <v>34.07</v>
      </c>
      <c r="H189" s="186">
        <f>G189/G190-1</f>
        <v/>
      </c>
      <c r="I189" s="183" t="n"/>
      <c r="J189" s="195">
        <f>CORREL($D189:$D438,$H189:$H438)</f>
        <v/>
      </c>
      <c r="K189" s="195">
        <f>CORREL(D189:D278,H189:H278)</f>
        <v/>
      </c>
      <c r="L189" s="195" t="n"/>
      <c r="M189" s="412">
        <f>M190*(1+D189)</f>
        <v/>
      </c>
      <c r="N189" s="412">
        <f>N190*(1+H189)</f>
        <v/>
      </c>
      <c r="O189" s="412">
        <f>M189+N189</f>
        <v/>
      </c>
      <c r="P189" s="186">
        <f>O189/O190-1</f>
        <v/>
      </c>
      <c r="Q189" s="414">
        <f>_xlfn.STDEV.P(P189:P439)</f>
        <v/>
      </c>
      <c r="R189" s="410">
        <f>Q189*SQRT(250)</f>
        <v/>
      </c>
      <c r="S189" s="411" t="n"/>
      <c r="T189" s="186" t="n"/>
      <c r="U189" s="186" t="n"/>
      <c r="V189" s="191" t="n"/>
      <c r="W189" s="191" t="n"/>
    </row>
    <row r="190" ht="15.75" customHeight="1">
      <c r="A190" s="196">
        <f>B190=F190</f>
        <v/>
      </c>
      <c r="B190" s="188" t="n">
        <v>44095</v>
      </c>
      <c r="C190" s="409" t="n">
        <v>468.470001</v>
      </c>
      <c r="D190" s="186">
        <f>C190/C191-1</f>
        <v/>
      </c>
      <c r="E190" s="183" t="n"/>
      <c r="F190" s="188" t="n">
        <v>44095</v>
      </c>
      <c r="G190" s="409" t="n">
        <v>33.790001</v>
      </c>
      <c r="H190" s="186">
        <f>G190/G191-1</f>
        <v/>
      </c>
      <c r="I190" s="183" t="n"/>
      <c r="J190" s="195">
        <f>CORREL($D190:$D439,$H190:$H439)</f>
        <v/>
      </c>
      <c r="K190" s="195">
        <f>CORREL(D190:D279,H190:H279)</f>
        <v/>
      </c>
      <c r="L190" s="195" t="n"/>
      <c r="M190" s="412">
        <f>M191*(1+D190)</f>
        <v/>
      </c>
      <c r="N190" s="412">
        <f>N191*(1+H190)</f>
        <v/>
      </c>
      <c r="O190" s="412">
        <f>M190+N190</f>
        <v/>
      </c>
      <c r="P190" s="186">
        <f>O190/O191-1</f>
        <v/>
      </c>
      <c r="Q190" s="414">
        <f>_xlfn.STDEV.P(P190:P440)</f>
        <v/>
      </c>
      <c r="R190" s="410">
        <f>Q190*SQRT(250)</f>
        <v/>
      </c>
      <c r="S190" s="411" t="n"/>
      <c r="T190" s="186" t="n"/>
      <c r="U190" s="186" t="n"/>
      <c r="V190" s="191" t="n"/>
      <c r="W190" s="191" t="n"/>
    </row>
    <row r="191" ht="15.75" customHeight="1">
      <c r="A191" s="196">
        <f>B191=F191</f>
        <v/>
      </c>
      <c r="B191" s="188" t="n">
        <v>44092</v>
      </c>
      <c r="C191" s="409" t="n">
        <v>438.730011</v>
      </c>
      <c r="D191" s="186">
        <f>C191/C192-1</f>
        <v/>
      </c>
      <c r="E191" s="183" t="n"/>
      <c r="F191" s="188" t="n">
        <v>44092</v>
      </c>
      <c r="G191" s="409" t="n">
        <v>36.970001</v>
      </c>
      <c r="H191" s="186">
        <f>G191/G192-1</f>
        <v/>
      </c>
      <c r="I191" s="183" t="n"/>
      <c r="J191" s="195">
        <f>CORREL($D191:$D440,$H191:$H440)</f>
        <v/>
      </c>
      <c r="K191" s="195">
        <f>CORREL(D191:D280,H191:H280)</f>
        <v/>
      </c>
      <c r="L191" s="195" t="n"/>
      <c r="M191" s="412">
        <f>M192*(1+D191)</f>
        <v/>
      </c>
      <c r="N191" s="412">
        <f>N192*(1+H191)</f>
        <v/>
      </c>
      <c r="O191" s="412">
        <f>M191+N191</f>
        <v/>
      </c>
      <c r="P191" s="186">
        <f>O191/O192-1</f>
        <v/>
      </c>
      <c r="Q191" s="414">
        <f>_xlfn.STDEV.P(P191:P441)</f>
        <v/>
      </c>
      <c r="R191" s="410">
        <f>Q191*SQRT(250)</f>
        <v/>
      </c>
      <c r="S191" s="411" t="n"/>
      <c r="T191" s="186" t="n"/>
      <c r="U191" s="186" t="n"/>
      <c r="V191" s="191" t="n"/>
      <c r="W191" s="191" t="n"/>
    </row>
    <row r="192" ht="15.75" customHeight="1">
      <c r="A192" s="196">
        <f>B192=F192</f>
        <v/>
      </c>
      <c r="B192" s="188" t="n">
        <v>44091</v>
      </c>
      <c r="C192" s="409" t="n">
        <v>413.125</v>
      </c>
      <c r="D192" s="186">
        <f>C192/C193-1</f>
        <v/>
      </c>
      <c r="E192" s="183" t="n"/>
      <c r="F192" s="188" t="n">
        <v>44091</v>
      </c>
      <c r="G192" s="409" t="n">
        <v>38.349998</v>
      </c>
      <c r="H192" s="186">
        <f>G192/G193-1</f>
        <v/>
      </c>
      <c r="I192" s="183" t="n"/>
      <c r="J192" s="195">
        <f>CORREL($D192:$D441,$H192:$H441)</f>
        <v/>
      </c>
      <c r="K192" s="195">
        <f>CORREL(D192:D281,H192:H281)</f>
        <v/>
      </c>
      <c r="L192" s="195" t="n"/>
      <c r="M192" s="412">
        <f>M193*(1+D192)</f>
        <v/>
      </c>
      <c r="N192" s="412">
        <f>N193*(1+H192)</f>
        <v/>
      </c>
      <c r="O192" s="412">
        <f>M192+N192</f>
        <v/>
      </c>
      <c r="P192" s="186">
        <f>O192/O193-1</f>
        <v/>
      </c>
      <c r="Q192" s="414">
        <f>_xlfn.STDEV.P(P192:P442)</f>
        <v/>
      </c>
      <c r="R192" s="410">
        <f>Q192*SQRT(250)</f>
        <v/>
      </c>
      <c r="S192" s="411" t="n"/>
      <c r="T192" s="186" t="n"/>
      <c r="U192" s="186" t="n"/>
      <c r="V192" s="191" t="n"/>
      <c r="W192" s="191" t="n"/>
    </row>
    <row r="193" ht="15.75" customHeight="1">
      <c r="A193" s="196">
        <f>B193=F193</f>
        <v/>
      </c>
      <c r="B193" s="188" t="n">
        <v>44090</v>
      </c>
      <c r="C193" s="409" t="n">
        <v>408.170013</v>
      </c>
      <c r="D193" s="186">
        <f>C193/C194-1</f>
        <v/>
      </c>
      <c r="E193" s="183" t="n"/>
      <c r="F193" s="188" t="n">
        <v>44090</v>
      </c>
      <c r="G193" s="409" t="n">
        <v>38.299999</v>
      </c>
      <c r="H193" s="186">
        <f>G193/G194-1</f>
        <v/>
      </c>
      <c r="I193" s="183" t="n"/>
      <c r="J193" s="195">
        <f>CORREL($D193:$D442,$H193:$H442)</f>
        <v/>
      </c>
      <c r="K193" s="195">
        <f>CORREL(D193:D282,H193:H282)</f>
        <v/>
      </c>
      <c r="L193" s="195" t="n"/>
      <c r="M193" s="412">
        <f>M194*(1+D193)</f>
        <v/>
      </c>
      <c r="N193" s="412">
        <f>N194*(1+H193)</f>
        <v/>
      </c>
      <c r="O193" s="412">
        <f>M193+N193</f>
        <v/>
      </c>
      <c r="P193" s="186">
        <f>O193/O194-1</f>
        <v/>
      </c>
      <c r="Q193" s="414">
        <f>_xlfn.STDEV.P(P193:P443)</f>
        <v/>
      </c>
      <c r="R193" s="410">
        <f>Q193*SQRT(250)</f>
        <v/>
      </c>
      <c r="S193" s="411" t="n"/>
      <c r="T193" s="186" t="n"/>
      <c r="U193" s="186" t="n"/>
      <c r="V193" s="191" t="n"/>
      <c r="W193" s="191" t="n"/>
    </row>
    <row r="194" ht="15.75" customHeight="1">
      <c r="A194" s="196">
        <f>B194=F194</f>
        <v/>
      </c>
      <c r="B194" s="188" t="n">
        <v>44089</v>
      </c>
      <c r="C194" s="409" t="n">
        <v>410.940002</v>
      </c>
      <c r="D194" s="186">
        <f>C194/C195-1</f>
        <v/>
      </c>
      <c r="E194" s="183" t="n"/>
      <c r="F194" s="188" t="n">
        <v>44089</v>
      </c>
      <c r="G194" s="409" t="n">
        <v>36.799999</v>
      </c>
      <c r="H194" s="186">
        <f>G194/G195-1</f>
        <v/>
      </c>
      <c r="I194" s="183" t="n"/>
      <c r="J194" s="195">
        <f>CORREL($D194:$D443,$H194:$H443)</f>
        <v/>
      </c>
      <c r="K194" s="195">
        <f>CORREL(D194:D283,H194:H283)</f>
        <v/>
      </c>
      <c r="L194" s="195" t="n"/>
      <c r="M194" s="412">
        <f>M195*(1+D194)</f>
        <v/>
      </c>
      <c r="N194" s="412">
        <f>N195*(1+H194)</f>
        <v/>
      </c>
      <c r="O194" s="412">
        <f>M194+N194</f>
        <v/>
      </c>
      <c r="P194" s="186">
        <f>O194/O195-1</f>
        <v/>
      </c>
      <c r="Q194" s="414">
        <f>_xlfn.STDEV.P(P194:P444)</f>
        <v/>
      </c>
      <c r="R194" s="410">
        <f>Q194*SQRT(250)</f>
        <v/>
      </c>
      <c r="S194" s="411" t="n"/>
      <c r="T194" s="186" t="n"/>
      <c r="U194" s="186" t="n"/>
      <c r="V194" s="191" t="n"/>
      <c r="W194" s="191" t="n"/>
    </row>
    <row r="195" ht="15.75" customHeight="1">
      <c r="A195" s="196">
        <f>B195=F195</f>
        <v/>
      </c>
      <c r="B195" s="188" t="n">
        <v>44088</v>
      </c>
      <c r="C195" s="409" t="n">
        <v>403.51001</v>
      </c>
      <c r="D195" s="186">
        <f>C195/C196-1</f>
        <v/>
      </c>
      <c r="E195" s="183" t="n"/>
      <c r="F195" s="188" t="n">
        <v>44088</v>
      </c>
      <c r="G195" s="409" t="n">
        <v>36.740002</v>
      </c>
      <c r="H195" s="186">
        <f>G195/G196-1</f>
        <v/>
      </c>
      <c r="I195" s="183" t="n"/>
      <c r="J195" s="195">
        <f>CORREL($D195:$D444,$H195:$H444)</f>
        <v/>
      </c>
      <c r="K195" s="195">
        <f>CORREL(D195:D284,H195:H284)</f>
        <v/>
      </c>
      <c r="L195" s="195" t="n"/>
      <c r="M195" s="412">
        <f>M196*(1+D195)</f>
        <v/>
      </c>
      <c r="N195" s="412">
        <f>N196*(1+H195)</f>
        <v/>
      </c>
      <c r="O195" s="412">
        <f>M195+N195</f>
        <v/>
      </c>
      <c r="P195" s="186">
        <f>O195/O196-1</f>
        <v/>
      </c>
      <c r="Q195" s="414">
        <f>_xlfn.STDEV.P(P195:P445)</f>
        <v/>
      </c>
      <c r="R195" s="410">
        <f>Q195*SQRT(250)</f>
        <v/>
      </c>
      <c r="S195" s="411" t="n"/>
      <c r="T195" s="186" t="n"/>
      <c r="U195" s="186" t="n"/>
      <c r="V195" s="191" t="n"/>
      <c r="W195" s="191" t="n"/>
    </row>
    <row r="196" ht="15.75" customHeight="1">
      <c r="A196" s="196">
        <f>B196=F196</f>
        <v/>
      </c>
      <c r="B196" s="188" t="n">
        <v>44085</v>
      </c>
      <c r="C196" s="409" t="n">
        <v>383</v>
      </c>
      <c r="D196" s="186">
        <f>C196/C197-1</f>
        <v/>
      </c>
      <c r="E196" s="183" t="n"/>
      <c r="F196" s="188" t="n">
        <v>44085</v>
      </c>
      <c r="G196" s="409" t="n">
        <v>36.07</v>
      </c>
      <c r="H196" s="186">
        <f>G196/G197-1</f>
        <v/>
      </c>
      <c r="I196" s="183" t="n"/>
      <c r="J196" s="195">
        <f>CORREL($D196:$D445,$H196:$H445)</f>
        <v/>
      </c>
      <c r="K196" s="195">
        <f>CORREL(D196:D285,H196:H285)</f>
        <v/>
      </c>
      <c r="L196" s="195" t="n"/>
      <c r="M196" s="412">
        <f>M197*(1+D196)</f>
        <v/>
      </c>
      <c r="N196" s="412">
        <f>N197*(1+H196)</f>
        <v/>
      </c>
      <c r="O196" s="412">
        <f>M196+N196</f>
        <v/>
      </c>
      <c r="P196" s="186">
        <f>O196/O197-1</f>
        <v/>
      </c>
      <c r="Q196" s="414">
        <f>_xlfn.STDEV.P(P196:P446)</f>
        <v/>
      </c>
      <c r="R196" s="410">
        <f>Q196*SQRT(250)</f>
        <v/>
      </c>
      <c r="S196" s="411" t="n"/>
      <c r="T196" s="186" t="n"/>
      <c r="U196" s="186" t="n"/>
      <c r="V196" s="191" t="n"/>
      <c r="W196" s="191" t="n"/>
    </row>
    <row r="197" ht="15.75" customHeight="1">
      <c r="A197" s="196">
        <f>B197=F197</f>
        <v/>
      </c>
      <c r="B197" s="188" t="n">
        <v>44084</v>
      </c>
      <c r="C197" s="409" t="n">
        <v>384.480011</v>
      </c>
      <c r="D197" s="186">
        <f>C197/C198-1</f>
        <v/>
      </c>
      <c r="E197" s="183" t="n"/>
      <c r="F197" s="188" t="n">
        <v>44084</v>
      </c>
      <c r="G197" s="409" t="n">
        <v>36.450001</v>
      </c>
      <c r="H197" s="186">
        <f>G197/G198-1</f>
        <v/>
      </c>
      <c r="I197" s="183" t="n"/>
      <c r="J197" s="195">
        <f>CORREL($D197:$D446,$H197:$H446)</f>
        <v/>
      </c>
      <c r="K197" s="195">
        <f>CORREL(D197:D286,H197:H286)</f>
        <v/>
      </c>
      <c r="L197" s="195" t="n"/>
      <c r="M197" s="412">
        <f>M198*(1+D197)</f>
        <v/>
      </c>
      <c r="N197" s="412">
        <f>N198*(1+H197)</f>
        <v/>
      </c>
      <c r="O197" s="412">
        <f>M197+N197</f>
        <v/>
      </c>
      <c r="P197" s="186">
        <f>O197/O198-1</f>
        <v/>
      </c>
      <c r="Q197" s="414">
        <f>_xlfn.STDEV.P(P197:P447)</f>
        <v/>
      </c>
      <c r="R197" s="410">
        <f>Q197*SQRT(250)</f>
        <v/>
      </c>
      <c r="S197" s="411" t="n"/>
      <c r="T197" s="186" t="n"/>
      <c r="U197" s="186" t="n"/>
      <c r="V197" s="191" t="n"/>
      <c r="W197" s="191" t="n"/>
    </row>
    <row r="198" ht="15.75" customHeight="1">
      <c r="A198" s="196">
        <f>B198=F198</f>
        <v/>
      </c>
      <c r="B198" s="188" t="n">
        <v>44083</v>
      </c>
      <c r="C198" s="409" t="n">
        <v>389.649994</v>
      </c>
      <c r="D198" s="186">
        <f>C198/C199-1</f>
        <v/>
      </c>
      <c r="E198" s="183" t="n"/>
      <c r="F198" s="188" t="n">
        <v>44083</v>
      </c>
      <c r="G198" s="409" t="n">
        <v>36.029999</v>
      </c>
      <c r="H198" s="186">
        <f>G198/G199-1</f>
        <v/>
      </c>
      <c r="I198" s="183" t="n"/>
      <c r="J198" s="195">
        <f>CORREL($D198:$D447,$H198:$H447)</f>
        <v/>
      </c>
      <c r="K198" s="195">
        <f>CORREL(D198:D287,H198:H287)</f>
        <v/>
      </c>
      <c r="L198" s="195" t="n"/>
      <c r="M198" s="412">
        <f>M199*(1+D198)</f>
        <v/>
      </c>
      <c r="N198" s="412">
        <f>N199*(1+H198)</f>
        <v/>
      </c>
      <c r="O198" s="412">
        <f>M198+N198</f>
        <v/>
      </c>
      <c r="P198" s="186">
        <f>O198/O199-1</f>
        <v/>
      </c>
      <c r="Q198" s="414">
        <f>_xlfn.STDEV.P(P198:P448)</f>
        <v/>
      </c>
      <c r="R198" s="410">
        <f>Q198*SQRT(250)</f>
        <v/>
      </c>
      <c r="S198" s="411" t="n"/>
      <c r="T198" s="186" t="n"/>
      <c r="U198" s="186" t="n"/>
      <c r="V198" s="191" t="n"/>
      <c r="W198" s="191" t="n"/>
    </row>
    <row r="199" ht="15.75" customHeight="1">
      <c r="A199" s="196">
        <f>B199=F199</f>
        <v/>
      </c>
      <c r="B199" s="188" t="n">
        <v>44082</v>
      </c>
      <c r="C199" s="409" t="n">
        <v>350.880005</v>
      </c>
      <c r="D199" s="186">
        <f>C199/C200-1</f>
        <v/>
      </c>
      <c r="E199" s="183" t="n"/>
      <c r="F199" s="188" t="n">
        <v>44082</v>
      </c>
      <c r="G199" s="409" t="n">
        <v>37.279999</v>
      </c>
      <c r="H199" s="186">
        <f>G199/G200-1</f>
        <v/>
      </c>
      <c r="I199" s="183" t="n"/>
      <c r="J199" s="195">
        <f>CORREL($D199:$D448,$H199:$H448)</f>
        <v/>
      </c>
      <c r="K199" s="195">
        <f>CORREL(D199:D288,H199:H288)</f>
        <v/>
      </c>
      <c r="L199" s="195" t="n"/>
      <c r="M199" s="412">
        <f>M200*(1+D199)</f>
        <v/>
      </c>
      <c r="N199" s="412">
        <f>N200*(1+H199)</f>
        <v/>
      </c>
      <c r="O199" s="412">
        <f>M199+N199</f>
        <v/>
      </c>
      <c r="P199" s="186">
        <f>O199/O200-1</f>
        <v/>
      </c>
      <c r="Q199" s="414">
        <f>_xlfn.STDEV.P(P199:P449)</f>
        <v/>
      </c>
      <c r="R199" s="410">
        <f>Q199*SQRT(250)</f>
        <v/>
      </c>
      <c r="S199" s="411" t="n"/>
      <c r="T199" s="186" t="n"/>
      <c r="U199" s="186" t="n"/>
      <c r="V199" s="191" t="n"/>
      <c r="W199" s="191" t="n"/>
    </row>
    <row r="200" ht="15.75" customHeight="1">
      <c r="A200" s="196">
        <f>B200=F200</f>
        <v/>
      </c>
      <c r="B200" s="188" t="n">
        <v>44078</v>
      </c>
      <c r="C200" s="409" t="n">
        <v>369.890015</v>
      </c>
      <c r="D200" s="186">
        <f>C200/C201-1</f>
        <v/>
      </c>
      <c r="E200" s="183" t="n"/>
      <c r="F200" s="188" t="n">
        <v>44078</v>
      </c>
      <c r="G200" s="409" t="n">
        <v>38.209999</v>
      </c>
      <c r="H200" s="186">
        <f>G200/G201-1</f>
        <v/>
      </c>
      <c r="I200" s="183" t="n"/>
      <c r="J200" s="195">
        <f>CORREL($D200:$D449,$H200:$H449)</f>
        <v/>
      </c>
      <c r="K200" s="195">
        <f>CORREL(D200:D289,H200:H289)</f>
        <v/>
      </c>
      <c r="L200" s="195" t="n"/>
      <c r="M200" s="412">
        <f>M201*(1+D200)</f>
        <v/>
      </c>
      <c r="N200" s="412">
        <f>N201*(1+H200)</f>
        <v/>
      </c>
      <c r="O200" s="412">
        <f>M200+N200</f>
        <v/>
      </c>
      <c r="P200" s="186">
        <f>O200/O201-1</f>
        <v/>
      </c>
      <c r="Q200" s="414">
        <f>_xlfn.STDEV.P(P200:P450)</f>
        <v/>
      </c>
      <c r="R200" s="410">
        <f>Q200*SQRT(250)</f>
        <v/>
      </c>
      <c r="S200" s="411" t="n"/>
      <c r="T200" s="186" t="n"/>
      <c r="U200" s="186" t="n"/>
      <c r="V200" s="191" t="n"/>
      <c r="W200" s="191" t="n"/>
    </row>
    <row r="201" ht="15.75" customHeight="1">
      <c r="A201" s="196">
        <f>B201=F201</f>
        <v/>
      </c>
      <c r="B201" s="188" t="n">
        <v>44077</v>
      </c>
      <c r="C201" s="409" t="n">
        <v>381.320007</v>
      </c>
      <c r="D201" s="186">
        <f>C201/C202-1</f>
        <v/>
      </c>
      <c r="E201" s="183" t="n"/>
      <c r="F201" s="188" t="n">
        <v>44077</v>
      </c>
      <c r="G201" s="409" t="n">
        <v>37.400002</v>
      </c>
      <c r="H201" s="186">
        <f>G201/G202-1</f>
        <v/>
      </c>
      <c r="I201" s="183" t="n"/>
      <c r="J201" s="195">
        <f>CORREL($D201:$D450,$H201:$H450)</f>
        <v/>
      </c>
      <c r="K201" s="195">
        <f>CORREL(D201:D290,H201:H290)</f>
        <v/>
      </c>
      <c r="L201" s="195" t="n"/>
      <c r="M201" s="412">
        <f>M202*(1+D201)</f>
        <v/>
      </c>
      <c r="N201" s="412">
        <f>N202*(1+H201)</f>
        <v/>
      </c>
      <c r="O201" s="412">
        <f>M201+N201</f>
        <v/>
      </c>
      <c r="P201" s="186">
        <f>O201/O202-1</f>
        <v/>
      </c>
      <c r="Q201" s="414">
        <f>_xlfn.STDEV.P(P201:P451)</f>
        <v/>
      </c>
      <c r="R201" s="410">
        <f>Q201*SQRT(250)</f>
        <v/>
      </c>
      <c r="S201" s="411" t="n"/>
      <c r="T201" s="186" t="n"/>
      <c r="U201" s="186" t="n"/>
      <c r="V201" s="191" t="n"/>
      <c r="W201" s="191" t="n"/>
    </row>
    <row r="202" ht="15.75" customHeight="1">
      <c r="A202" s="196">
        <f>B202=F202</f>
        <v/>
      </c>
      <c r="B202" s="188" t="n">
        <v>44076</v>
      </c>
      <c r="C202" s="409" t="n">
        <v>423.559998</v>
      </c>
      <c r="D202" s="186">
        <f>C202/C203-1</f>
        <v/>
      </c>
      <c r="E202" s="183" t="n"/>
      <c r="F202" s="188" t="n">
        <v>44076</v>
      </c>
      <c r="G202" s="409" t="n">
        <v>36.889999</v>
      </c>
      <c r="H202" s="186">
        <f>G202/G203-1</f>
        <v/>
      </c>
      <c r="I202" s="183" t="n"/>
      <c r="J202" s="195">
        <f>CORREL($D202:$D451,$H202:$H451)</f>
        <v/>
      </c>
      <c r="K202" s="195">
        <f>CORREL(D202:D291,H202:H291)</f>
        <v/>
      </c>
      <c r="L202" s="195" t="n"/>
      <c r="M202" s="412">
        <f>M203*(1+D202)</f>
        <v/>
      </c>
      <c r="N202" s="412">
        <f>N203*(1+H202)</f>
        <v/>
      </c>
      <c r="O202" s="412">
        <f>M202+N202</f>
        <v/>
      </c>
      <c r="P202" s="186">
        <f>O202/O203-1</f>
        <v/>
      </c>
      <c r="Q202" s="414">
        <f>_xlfn.STDEV.P(P202:P452)</f>
        <v/>
      </c>
      <c r="R202" s="410">
        <f>Q202*SQRT(250)</f>
        <v/>
      </c>
      <c r="S202" s="411" t="n"/>
      <c r="T202" s="186" t="n"/>
      <c r="U202" s="186" t="n"/>
      <c r="V202" s="191" t="n"/>
      <c r="W202" s="191" t="n"/>
    </row>
    <row r="203" ht="15.75" customHeight="1">
      <c r="A203" s="196">
        <f>B203=F203</f>
        <v/>
      </c>
      <c r="B203" s="188" t="n">
        <v>44075</v>
      </c>
      <c r="C203" s="409" t="n">
        <v>457.690002</v>
      </c>
      <c r="D203" s="186">
        <f>C203/C204-1</f>
        <v/>
      </c>
      <c r="E203" s="183" t="n"/>
      <c r="F203" s="188" t="n">
        <v>44075</v>
      </c>
      <c r="G203" s="409" t="n">
        <v>36.009998</v>
      </c>
      <c r="H203" s="186">
        <f>G203/G204-1</f>
        <v/>
      </c>
      <c r="I203" s="183" t="n"/>
      <c r="J203" s="195">
        <f>CORREL($D203:$D452,$H203:$H452)</f>
        <v/>
      </c>
      <c r="K203" s="195">
        <f>CORREL(D203:D292,H203:H292)</f>
        <v/>
      </c>
      <c r="L203" s="195" t="n"/>
      <c r="M203" s="412">
        <f>M204*(1+D203)</f>
        <v/>
      </c>
      <c r="N203" s="412">
        <f>N204*(1+H203)</f>
        <v/>
      </c>
      <c r="O203" s="412">
        <f>M203+N203</f>
        <v/>
      </c>
      <c r="P203" s="186">
        <f>O203/O204-1</f>
        <v/>
      </c>
      <c r="Q203" s="414">
        <f>_xlfn.STDEV.P(P203:P453)</f>
        <v/>
      </c>
      <c r="R203" s="410">
        <f>Q203*SQRT(250)</f>
        <v/>
      </c>
      <c r="S203" s="411" t="n"/>
      <c r="T203" s="186" t="n"/>
      <c r="U203" s="186" t="n"/>
      <c r="V203" s="191" t="n"/>
      <c r="W203" s="191" t="n"/>
    </row>
    <row r="204" ht="15.75" customHeight="1">
      <c r="A204" s="196">
        <f>B204=F204</f>
        <v/>
      </c>
      <c r="B204" s="188" t="n">
        <v>44074</v>
      </c>
      <c r="C204" s="409" t="n">
        <v>325.100006</v>
      </c>
      <c r="D204" s="186">
        <f>C204/C205-1</f>
        <v/>
      </c>
      <c r="E204" s="183" t="n"/>
      <c r="F204" s="188" t="n">
        <v>44074</v>
      </c>
      <c r="G204" s="409" t="n">
        <v>36</v>
      </c>
      <c r="H204" s="186">
        <f>G204/G205-1</f>
        <v/>
      </c>
      <c r="I204" s="183" t="n"/>
      <c r="J204" s="195">
        <f>CORREL($D204:$D453,$H204:$H453)</f>
        <v/>
      </c>
      <c r="K204" s="195">
        <f>CORREL(D204:D293,H204:H293)</f>
        <v/>
      </c>
      <c r="L204" s="195" t="n"/>
      <c r="M204" s="412">
        <f>M205*(1+D204)</f>
        <v/>
      </c>
      <c r="N204" s="412">
        <f>N205*(1+H204)</f>
        <v/>
      </c>
      <c r="O204" s="412">
        <f>M204+N204</f>
        <v/>
      </c>
      <c r="P204" s="186">
        <f>O204/O205-1</f>
        <v/>
      </c>
      <c r="Q204" s="414">
        <f>_xlfn.STDEV.P(P204:P454)</f>
        <v/>
      </c>
      <c r="R204" s="410">
        <f>Q204*SQRT(250)</f>
        <v/>
      </c>
      <c r="S204" s="411" t="n"/>
      <c r="T204" s="186" t="n"/>
      <c r="U204" s="186" t="n"/>
      <c r="V204" s="191" t="n"/>
      <c r="W204" s="191" t="n"/>
    </row>
    <row r="205" ht="15.75" customHeight="1">
      <c r="A205" s="196">
        <f>B205=F205</f>
        <v/>
      </c>
      <c r="B205" s="188" t="n">
        <v>44071</v>
      </c>
      <c r="C205" s="409" t="n">
        <v>299.269989</v>
      </c>
      <c r="D205" s="186">
        <f>C205/C206-1</f>
        <v/>
      </c>
      <c r="E205" s="183" t="n"/>
      <c r="F205" s="188" t="n">
        <v>44071</v>
      </c>
      <c r="G205" s="409" t="n">
        <v>37.34</v>
      </c>
      <c r="H205" s="186">
        <f>G205/G206-1</f>
        <v/>
      </c>
      <c r="I205" s="183" t="n"/>
      <c r="J205" s="195">
        <f>CORREL($D205:$D454,$H205:$H454)</f>
        <v/>
      </c>
      <c r="K205" s="195">
        <f>CORREL(D205:D294,H205:H294)</f>
        <v/>
      </c>
      <c r="L205" s="195" t="n"/>
      <c r="M205" s="412">
        <f>M206*(1+D205)</f>
        <v/>
      </c>
      <c r="N205" s="412">
        <f>N206*(1+H205)</f>
        <v/>
      </c>
      <c r="O205" s="412">
        <f>M205+N205</f>
        <v/>
      </c>
      <c r="P205" s="186">
        <f>O205/O206-1</f>
        <v/>
      </c>
      <c r="Q205" s="414">
        <f>_xlfn.STDEV.P(P205:P455)</f>
        <v/>
      </c>
      <c r="R205" s="410">
        <f>Q205*SQRT(250)</f>
        <v/>
      </c>
      <c r="S205" s="411" t="n"/>
      <c r="T205" s="186" t="n"/>
      <c r="U205" s="186" t="n"/>
      <c r="V205" s="191" t="n"/>
      <c r="W205" s="191" t="n"/>
    </row>
    <row r="206" ht="15.75" customHeight="1">
      <c r="A206" s="196">
        <f>B206=F206</f>
        <v/>
      </c>
      <c r="B206" s="188" t="n">
        <v>44070</v>
      </c>
      <c r="C206" s="409" t="n">
        <v>294.679993</v>
      </c>
      <c r="D206" s="186">
        <f>C206/C207-1</f>
        <v/>
      </c>
      <c r="E206" s="183" t="n"/>
      <c r="F206" s="188" t="n">
        <v>44070</v>
      </c>
      <c r="G206" s="409" t="n">
        <v>36.220001</v>
      </c>
      <c r="H206" s="186">
        <f>G206/G207-1</f>
        <v/>
      </c>
      <c r="I206" s="183" t="n"/>
      <c r="J206" s="195">
        <f>CORREL($D206:$D455,$H206:$H455)</f>
        <v/>
      </c>
      <c r="K206" s="195">
        <f>CORREL(D206:D295,H206:H295)</f>
        <v/>
      </c>
      <c r="L206" s="195" t="n"/>
      <c r="M206" s="412">
        <f>M207*(1+D206)</f>
        <v/>
      </c>
      <c r="N206" s="412">
        <f>N207*(1+H206)</f>
        <v/>
      </c>
      <c r="O206" s="412">
        <f>M206+N206</f>
        <v/>
      </c>
      <c r="P206" s="186">
        <f>O206/O207-1</f>
        <v/>
      </c>
      <c r="Q206" s="414">
        <f>_xlfn.STDEV.P(P206:P456)</f>
        <v/>
      </c>
      <c r="R206" s="410">
        <f>Q206*SQRT(250)</f>
        <v/>
      </c>
      <c r="S206" s="411" t="n"/>
      <c r="T206" s="186" t="n"/>
      <c r="U206" s="186" t="n"/>
      <c r="V206" s="191" t="n"/>
      <c r="W206" s="191" t="n"/>
    </row>
    <row r="207" ht="15.75" customHeight="1">
      <c r="A207" s="196">
        <f>B207=F207</f>
        <v/>
      </c>
      <c r="B207" s="188" t="n">
        <v>44069</v>
      </c>
      <c r="C207" s="409" t="n">
        <v>295.269989</v>
      </c>
      <c r="D207" s="186">
        <f>C207/C208-1</f>
        <v/>
      </c>
      <c r="E207" s="183" t="n"/>
      <c r="F207" s="188" t="n">
        <v>44069</v>
      </c>
      <c r="G207" s="409" t="n">
        <v>34.25</v>
      </c>
      <c r="H207" s="186">
        <f>G207/G208-1</f>
        <v/>
      </c>
      <c r="I207" s="183" t="n"/>
      <c r="J207" s="195">
        <f>CORREL($D207:$D456,$H207:$H456)</f>
        <v/>
      </c>
      <c r="K207" s="195">
        <f>CORREL(D207:D296,H207:H296)</f>
        <v/>
      </c>
      <c r="L207" s="195" t="n"/>
      <c r="M207" s="412">
        <f>M208*(1+D207)</f>
        <v/>
      </c>
      <c r="N207" s="412">
        <f>N208*(1+H207)</f>
        <v/>
      </c>
      <c r="O207" s="412">
        <f>M207+N207</f>
        <v/>
      </c>
      <c r="P207" s="186">
        <f>O207/O208-1</f>
        <v/>
      </c>
      <c r="Q207" s="414">
        <f>_xlfn.STDEV.P(P207:P457)</f>
        <v/>
      </c>
      <c r="R207" s="410">
        <f>Q207*SQRT(250)</f>
        <v/>
      </c>
      <c r="S207" s="411" t="n"/>
      <c r="T207" s="186" t="n"/>
      <c r="U207" s="186" t="n"/>
      <c r="V207" s="191" t="n"/>
      <c r="W207" s="191" t="n"/>
    </row>
    <row r="208" ht="15.75" customHeight="1">
      <c r="A208" s="196">
        <f>B208=F208</f>
        <v/>
      </c>
      <c r="B208" s="188" t="n">
        <v>44068</v>
      </c>
      <c r="C208" s="409" t="n">
        <v>290.440002</v>
      </c>
      <c r="D208" s="186">
        <f>C208/C209-1</f>
        <v/>
      </c>
      <c r="E208" s="183" t="n"/>
      <c r="F208" s="188" t="n">
        <v>44068</v>
      </c>
      <c r="G208" s="409" t="n">
        <v>35.220001</v>
      </c>
      <c r="H208" s="186">
        <f>G208/G209-1</f>
        <v/>
      </c>
      <c r="I208" s="183" t="n"/>
      <c r="J208" s="195">
        <f>CORREL($D208:$D457,$H208:$H457)</f>
        <v/>
      </c>
      <c r="K208" s="195">
        <f>CORREL(D208:D297,H208:H297)</f>
        <v/>
      </c>
      <c r="L208" s="195" t="n"/>
      <c r="M208" s="412">
        <f>M209*(1+D208)</f>
        <v/>
      </c>
      <c r="N208" s="412">
        <f>N209*(1+H208)</f>
        <v/>
      </c>
      <c r="O208" s="412">
        <f>M208+N208</f>
        <v/>
      </c>
      <c r="P208" s="186">
        <f>O208/O209-1</f>
        <v/>
      </c>
      <c r="Q208" s="414">
        <f>_xlfn.STDEV.P(P208:P458)</f>
        <v/>
      </c>
      <c r="R208" s="410">
        <f>Q208*SQRT(250)</f>
        <v/>
      </c>
      <c r="S208" s="411" t="n"/>
      <c r="T208" s="186" t="n"/>
      <c r="U208" s="186" t="n"/>
      <c r="V208" s="191" t="n"/>
      <c r="W208" s="191" t="n"/>
    </row>
    <row r="209" ht="15.75" customHeight="1">
      <c r="A209" s="196">
        <f>B209=F209</f>
        <v/>
      </c>
      <c r="B209" s="188" t="n">
        <v>44067</v>
      </c>
      <c r="C209" s="409" t="n">
        <v>282.279999</v>
      </c>
      <c r="D209" s="186">
        <f>C209/C210-1</f>
        <v/>
      </c>
      <c r="E209" s="183" t="n"/>
      <c r="F209" s="188" t="n">
        <v>44067</v>
      </c>
      <c r="G209" s="409" t="n">
        <v>36.32</v>
      </c>
      <c r="H209" s="186">
        <f>G209/G210-1</f>
        <v/>
      </c>
      <c r="I209" s="183" t="n"/>
      <c r="J209" s="195">
        <f>CORREL($D209:$D458,$H209:$H458)</f>
        <v/>
      </c>
      <c r="K209" s="195">
        <f>CORREL(D209:D298,H209:H298)</f>
        <v/>
      </c>
      <c r="L209" s="195" t="n"/>
      <c r="M209" s="412">
        <f>M210*(1+D209)</f>
        <v/>
      </c>
      <c r="N209" s="412">
        <f>N210*(1+H209)</f>
        <v/>
      </c>
      <c r="O209" s="412">
        <f>M209+N209</f>
        <v/>
      </c>
      <c r="P209" s="186">
        <f>O209/O210-1</f>
        <v/>
      </c>
      <c r="Q209" s="414">
        <f>_xlfn.STDEV.P(P209:P459)</f>
        <v/>
      </c>
      <c r="R209" s="410">
        <f>Q209*SQRT(250)</f>
        <v/>
      </c>
      <c r="S209" s="411" t="n"/>
      <c r="T209" s="186" t="n"/>
      <c r="U209" s="186" t="n"/>
      <c r="V209" s="191" t="n"/>
      <c r="W209" s="191" t="n"/>
    </row>
    <row r="210" ht="15.75" customHeight="1">
      <c r="A210" s="196">
        <f>B210=F210</f>
        <v/>
      </c>
      <c r="B210" s="188" t="n">
        <v>44064</v>
      </c>
      <c r="C210" s="409" t="n">
        <v>289.679993</v>
      </c>
      <c r="D210" s="186">
        <f>C210/C211-1</f>
        <v/>
      </c>
      <c r="E210" s="183" t="n"/>
      <c r="F210" s="188" t="n">
        <v>44064</v>
      </c>
      <c r="G210" s="409" t="n">
        <v>33.040001</v>
      </c>
      <c r="H210" s="186">
        <f>G210/G211-1</f>
        <v/>
      </c>
      <c r="I210" s="183" t="n"/>
      <c r="J210" s="195">
        <f>CORREL($D210:$D459,$H210:$H459)</f>
        <v/>
      </c>
      <c r="K210" s="195">
        <f>CORREL(D210:D299,H210:H299)</f>
        <v/>
      </c>
      <c r="L210" s="195" t="n"/>
      <c r="M210" s="412">
        <f>M211*(1+D210)</f>
        <v/>
      </c>
      <c r="N210" s="412">
        <f>N211*(1+H210)</f>
        <v/>
      </c>
      <c r="O210" s="412">
        <f>M210+N210</f>
        <v/>
      </c>
      <c r="P210" s="186">
        <f>O210/O211-1</f>
        <v/>
      </c>
      <c r="Q210" s="414">
        <f>_xlfn.STDEV.P(P210:P460)</f>
        <v/>
      </c>
      <c r="R210" s="410">
        <f>Q210*SQRT(250)</f>
        <v/>
      </c>
      <c r="S210" s="411" t="n"/>
      <c r="T210" s="186" t="n"/>
      <c r="U210" s="186" t="n"/>
      <c r="V210" s="191" t="n"/>
      <c r="W210" s="191" t="n"/>
    </row>
    <row r="211" ht="15.75" customHeight="1">
      <c r="A211" s="196">
        <f>B211=F211</f>
        <v/>
      </c>
      <c r="B211" s="188" t="n">
        <v>44063</v>
      </c>
      <c r="C211" s="409" t="n">
        <v>290.690002</v>
      </c>
      <c r="D211" s="186">
        <f>C211/C212-1</f>
        <v/>
      </c>
      <c r="E211" s="183" t="n"/>
      <c r="F211" s="188" t="n">
        <v>44063</v>
      </c>
      <c r="G211" s="409" t="n">
        <v>34.049999</v>
      </c>
      <c r="H211" s="186">
        <f>G211/G212-1</f>
        <v/>
      </c>
      <c r="I211" s="183" t="n"/>
      <c r="J211" s="195">
        <f>CORREL($D211:$D460,$H211:$H460)</f>
        <v/>
      </c>
      <c r="K211" s="195">
        <f>CORREL(D211:D300,H211:H300)</f>
        <v/>
      </c>
      <c r="L211" s="195" t="n"/>
      <c r="M211" s="412">
        <f>M212*(1+D211)</f>
        <v/>
      </c>
      <c r="N211" s="412">
        <f>N212*(1+H211)</f>
        <v/>
      </c>
      <c r="O211" s="412">
        <f>M211+N211</f>
        <v/>
      </c>
      <c r="P211" s="186">
        <f>O211/O212-1</f>
        <v/>
      </c>
      <c r="Q211" s="414">
        <f>_xlfn.STDEV.P(P211:P461)</f>
        <v/>
      </c>
      <c r="R211" s="410">
        <f>Q211*SQRT(250)</f>
        <v/>
      </c>
      <c r="S211" s="411" t="n"/>
      <c r="T211" s="186" t="n"/>
      <c r="U211" s="186" t="n"/>
      <c r="V211" s="191" t="n"/>
      <c r="W211" s="191" t="n"/>
    </row>
    <row r="212" ht="15.75" customHeight="1">
      <c r="A212" s="196">
        <f>B212=F212</f>
        <v/>
      </c>
      <c r="B212" s="188" t="n">
        <v>44062</v>
      </c>
      <c r="C212" s="409" t="n">
        <v>273.51001</v>
      </c>
      <c r="D212" s="186">
        <f>C212/C213-1</f>
        <v/>
      </c>
      <c r="E212" s="183" t="n"/>
      <c r="F212" s="188" t="n">
        <v>44062</v>
      </c>
      <c r="G212" s="409" t="n">
        <v>34.439999</v>
      </c>
      <c r="H212" s="186">
        <f>G212/G213-1</f>
        <v/>
      </c>
      <c r="I212" s="183" t="n"/>
      <c r="J212" s="195">
        <f>CORREL($D212:$D461,$H212:$H461)</f>
        <v/>
      </c>
      <c r="K212" s="195">
        <f>CORREL(D212:D301,H212:H301)</f>
        <v/>
      </c>
      <c r="L212" s="195" t="n"/>
      <c r="M212" s="412">
        <f>M213*(1+D212)</f>
        <v/>
      </c>
      <c r="N212" s="412">
        <f>N213*(1+H212)</f>
        <v/>
      </c>
      <c r="O212" s="412">
        <f>M212+N212</f>
        <v/>
      </c>
      <c r="P212" s="186">
        <f>O212/O213-1</f>
        <v/>
      </c>
      <c r="Q212" s="414">
        <f>_xlfn.STDEV.P(P212:P462)</f>
        <v/>
      </c>
      <c r="R212" s="410">
        <f>Q212*SQRT(250)</f>
        <v/>
      </c>
      <c r="S212" s="411" t="n"/>
      <c r="T212" s="186" t="n"/>
      <c r="U212" s="186" t="n"/>
      <c r="V212" s="191" t="n"/>
      <c r="W212" s="191" t="n"/>
    </row>
    <row r="213" ht="15.75" customHeight="1">
      <c r="A213" s="196">
        <f>B213=F213</f>
        <v/>
      </c>
      <c r="B213" s="188" t="n">
        <v>44061</v>
      </c>
      <c r="C213" s="409" t="n">
        <v>276.799988</v>
      </c>
      <c r="D213" s="186">
        <f>C213/C214-1</f>
        <v/>
      </c>
      <c r="E213" s="183" t="n"/>
      <c r="F213" s="188" t="n">
        <v>44061</v>
      </c>
      <c r="G213" s="409" t="n">
        <v>33.98</v>
      </c>
      <c r="H213" s="186">
        <f>G213/G214-1</f>
        <v/>
      </c>
      <c r="I213" s="183" t="n"/>
      <c r="J213" s="195">
        <f>CORREL($D213:$D462,$H213:$H462)</f>
        <v/>
      </c>
      <c r="K213" s="195">
        <f>CORREL(D213:D302,H213:H302)</f>
        <v/>
      </c>
      <c r="L213" s="195" t="n"/>
      <c r="M213" s="412">
        <f>M214*(1+D213)</f>
        <v/>
      </c>
      <c r="N213" s="412">
        <f>N214*(1+H213)</f>
        <v/>
      </c>
      <c r="O213" s="412">
        <f>M213+N213</f>
        <v/>
      </c>
      <c r="P213" s="186">
        <f>O213/O214-1</f>
        <v/>
      </c>
      <c r="Q213" s="414">
        <f>_xlfn.STDEV.P(P213:P463)</f>
        <v/>
      </c>
      <c r="R213" s="410">
        <f>Q213*SQRT(250)</f>
        <v/>
      </c>
      <c r="S213" s="411" t="n"/>
      <c r="T213" s="186" t="n"/>
      <c r="U213" s="186" t="n"/>
      <c r="V213" s="191" t="n"/>
      <c r="W213" s="191" t="n"/>
    </row>
    <row r="214" ht="15.75" customHeight="1">
      <c r="A214" s="196">
        <f>B214=F214</f>
        <v/>
      </c>
      <c r="B214" s="188" t="n">
        <v>44060</v>
      </c>
      <c r="C214" s="409" t="n">
        <v>266.149994</v>
      </c>
      <c r="D214" s="186">
        <f>C214/C215-1</f>
        <v/>
      </c>
      <c r="E214" s="183" t="n"/>
      <c r="F214" s="188" t="n">
        <v>44060</v>
      </c>
      <c r="G214" s="409" t="n">
        <v>34.400002</v>
      </c>
      <c r="H214" s="186">
        <f>G214/G215-1</f>
        <v/>
      </c>
      <c r="I214" s="183" t="n"/>
      <c r="J214" s="195">
        <f>CORREL($D214:$D463,$H214:$H463)</f>
        <v/>
      </c>
      <c r="K214" s="195">
        <f>CORREL(D214:D303,H214:H303)</f>
        <v/>
      </c>
      <c r="L214" s="195" t="n"/>
      <c r="M214" s="412">
        <f>M215*(1+D214)</f>
        <v/>
      </c>
      <c r="N214" s="412">
        <f>N215*(1+H214)</f>
        <v/>
      </c>
      <c r="O214" s="412">
        <f>M214+N214</f>
        <v/>
      </c>
      <c r="P214" s="186">
        <f>O214/O215-1</f>
        <v/>
      </c>
      <c r="Q214" s="414">
        <f>_xlfn.STDEV.P(P214:P464)</f>
        <v/>
      </c>
      <c r="R214" s="410">
        <f>Q214*SQRT(250)</f>
        <v/>
      </c>
      <c r="S214" s="411" t="n"/>
      <c r="T214" s="186" t="n"/>
      <c r="U214" s="186" t="n"/>
      <c r="V214" s="191" t="n"/>
      <c r="W214" s="191" t="n"/>
    </row>
    <row r="215" ht="15.75" customHeight="1">
      <c r="A215" s="196">
        <f>B215=F215</f>
        <v/>
      </c>
      <c r="B215" s="188" t="n">
        <v>44057</v>
      </c>
      <c r="C215" s="409" t="n">
        <v>244.910004</v>
      </c>
      <c r="D215" s="186">
        <f>C215/C216-1</f>
        <v/>
      </c>
      <c r="E215" s="183" t="n"/>
      <c r="F215" s="188" t="n">
        <v>44057</v>
      </c>
      <c r="G215" s="409" t="n">
        <v>36.18</v>
      </c>
      <c r="H215" s="186">
        <f>G215/G216-1</f>
        <v/>
      </c>
      <c r="I215" s="183" t="n"/>
      <c r="J215" s="195">
        <f>CORREL($D215:$D464,$H215:$H464)</f>
        <v/>
      </c>
      <c r="K215" s="195">
        <f>CORREL(D215:D304,H215:H304)</f>
        <v/>
      </c>
      <c r="L215" s="195" t="n"/>
      <c r="M215" s="412">
        <f>M216*(1+D215)</f>
        <v/>
      </c>
      <c r="N215" s="412">
        <f>N216*(1+H215)</f>
        <v/>
      </c>
      <c r="O215" s="412">
        <f>M215+N215</f>
        <v/>
      </c>
      <c r="P215" s="186">
        <f>O215/O216-1</f>
        <v/>
      </c>
      <c r="Q215" s="414">
        <f>_xlfn.STDEV.P(P215:P465)</f>
        <v/>
      </c>
      <c r="R215" s="410">
        <f>Q215*SQRT(250)</f>
        <v/>
      </c>
      <c r="S215" s="411" t="n"/>
      <c r="T215" s="186" t="n"/>
      <c r="U215" s="186" t="n"/>
      <c r="V215" s="191" t="n"/>
      <c r="W215" s="191" t="n"/>
    </row>
    <row r="216" ht="15.75" customHeight="1">
      <c r="A216" s="196">
        <f>B216=F216</f>
        <v/>
      </c>
      <c r="B216" s="188" t="n">
        <v>44056</v>
      </c>
      <c r="C216" s="409" t="n">
        <v>247.25</v>
      </c>
      <c r="D216" s="186">
        <f>C216/C217-1</f>
        <v/>
      </c>
      <c r="E216" s="183" t="n"/>
      <c r="F216" s="188" t="n">
        <v>44056</v>
      </c>
      <c r="G216" s="409" t="n">
        <v>35.810001</v>
      </c>
      <c r="H216" s="186">
        <f>G216/G217-1</f>
        <v/>
      </c>
      <c r="I216" s="183" t="n"/>
      <c r="J216" s="195">
        <f>CORREL($D216:$D465,$H216:$H465)</f>
        <v/>
      </c>
      <c r="K216" s="195">
        <f>CORREL(D216:D305,H216:H305)</f>
        <v/>
      </c>
      <c r="L216" s="195" t="n"/>
      <c r="M216" s="412">
        <f>M217*(1+D216)</f>
        <v/>
      </c>
      <c r="N216" s="412">
        <f>N217*(1+H216)</f>
        <v/>
      </c>
      <c r="O216" s="412">
        <f>M216+N216</f>
        <v/>
      </c>
      <c r="P216" s="186">
        <f>O216/O217-1</f>
        <v/>
      </c>
      <c r="Q216" s="414">
        <f>_xlfn.STDEV.P(P216:P466)</f>
        <v/>
      </c>
      <c r="R216" s="410">
        <f>Q216*SQRT(250)</f>
        <v/>
      </c>
      <c r="S216" s="411" t="n"/>
      <c r="T216" s="186" t="n"/>
      <c r="U216" s="186" t="n"/>
      <c r="V216" s="191" t="n"/>
      <c r="W216" s="191" t="n"/>
    </row>
    <row r="217" ht="15.75" customHeight="1">
      <c r="A217" s="196">
        <f>B217=F217</f>
        <v/>
      </c>
      <c r="B217" s="188" t="n">
        <v>44055</v>
      </c>
      <c r="C217" s="409" t="n">
        <v>236.720001</v>
      </c>
      <c r="D217" s="186">
        <f>C217/C218-1</f>
        <v/>
      </c>
      <c r="E217" s="183" t="n"/>
      <c r="F217" s="188" t="n">
        <v>44055</v>
      </c>
      <c r="G217" s="409" t="n">
        <v>36.400002</v>
      </c>
      <c r="H217" s="186">
        <f>G217/G218-1</f>
        <v/>
      </c>
      <c r="I217" s="183" t="n"/>
      <c r="J217" s="195">
        <f>CORREL($D217:$D466,$H217:$H466)</f>
        <v/>
      </c>
      <c r="K217" s="195">
        <f>CORREL(D217:D306,H217:H306)</f>
        <v/>
      </c>
      <c r="L217" s="195" t="n"/>
      <c r="M217" s="412">
        <f>M218*(1+D217)</f>
        <v/>
      </c>
      <c r="N217" s="412">
        <f>N218*(1+H217)</f>
        <v/>
      </c>
      <c r="O217" s="412">
        <f>M217+N217</f>
        <v/>
      </c>
      <c r="P217" s="186">
        <f>O217/O218-1</f>
        <v/>
      </c>
      <c r="Q217" s="414">
        <f>_xlfn.STDEV.P(P217:P467)</f>
        <v/>
      </c>
      <c r="R217" s="410">
        <f>Q217*SQRT(250)</f>
        <v/>
      </c>
      <c r="S217" s="411" t="n"/>
      <c r="T217" s="186" t="n"/>
      <c r="U217" s="186" t="n"/>
      <c r="V217" s="191" t="n"/>
      <c r="W217" s="191" t="n"/>
    </row>
    <row r="218" ht="15.75" customHeight="1">
      <c r="A218" s="196">
        <f>B218=F218</f>
        <v/>
      </c>
      <c r="B218" s="188" t="n">
        <v>44054</v>
      </c>
      <c r="C218" s="409" t="n">
        <v>231.039993</v>
      </c>
      <c r="D218" s="186">
        <f>C218/C219-1</f>
        <v/>
      </c>
      <c r="E218" s="183" t="n"/>
      <c r="F218" s="188" t="n">
        <v>44054</v>
      </c>
      <c r="G218" s="409" t="n">
        <v>36.830002</v>
      </c>
      <c r="H218" s="186">
        <f>G218/G219-1</f>
        <v/>
      </c>
      <c r="I218" s="183" t="n"/>
      <c r="J218" s="195">
        <f>CORREL($D218:$D467,$H218:$H467)</f>
        <v/>
      </c>
      <c r="K218" s="195">
        <f>CORREL(D218:D307,H218:H307)</f>
        <v/>
      </c>
      <c r="L218" s="195" t="n"/>
      <c r="M218" s="412">
        <f>M219*(1+D218)</f>
        <v/>
      </c>
      <c r="N218" s="412">
        <f>N219*(1+H218)</f>
        <v/>
      </c>
      <c r="O218" s="412">
        <f>M218+N218</f>
        <v/>
      </c>
      <c r="P218" s="186">
        <f>O218/O219-1</f>
        <v/>
      </c>
      <c r="Q218" s="414">
        <f>_xlfn.STDEV.P(P218:P468)</f>
        <v/>
      </c>
      <c r="R218" s="410">
        <f>Q218*SQRT(250)</f>
        <v/>
      </c>
      <c r="S218" s="411" t="n"/>
      <c r="T218" s="186" t="n"/>
      <c r="U218" s="186" t="n"/>
      <c r="V218" s="191" t="n"/>
      <c r="W218" s="191" t="n"/>
    </row>
    <row r="219" ht="15.75" customHeight="1">
      <c r="A219" s="196">
        <f>B219=F219</f>
        <v/>
      </c>
      <c r="B219" s="188" t="n">
        <v>44053</v>
      </c>
      <c r="C219" s="409" t="n">
        <v>250</v>
      </c>
      <c r="D219" s="186">
        <f>C219/C220-1</f>
        <v/>
      </c>
      <c r="E219" s="183" t="n"/>
      <c r="F219" s="188" t="n">
        <v>44053</v>
      </c>
      <c r="G219" s="409" t="n">
        <v>37.540001</v>
      </c>
      <c r="H219" s="186">
        <f>G219/G220-1</f>
        <v/>
      </c>
      <c r="I219" s="183" t="n"/>
      <c r="J219" s="195">
        <f>CORREL($D219:$D468,$H219:$H468)</f>
        <v/>
      </c>
      <c r="K219" s="195">
        <f>CORREL(D219:D308,H219:H308)</f>
        <v/>
      </c>
      <c r="L219" s="195" t="n"/>
      <c r="M219" s="412">
        <f>M220*(1+D219)</f>
        <v/>
      </c>
      <c r="N219" s="412">
        <f>N220*(1+H219)</f>
        <v/>
      </c>
      <c r="O219" s="412">
        <f>M219+N219</f>
        <v/>
      </c>
      <c r="P219" s="186">
        <f>O219/O220-1</f>
        <v/>
      </c>
      <c r="Q219" s="414">
        <f>_xlfn.STDEV.P(P219:P469)</f>
        <v/>
      </c>
      <c r="R219" s="410">
        <f>Q219*SQRT(250)</f>
        <v/>
      </c>
      <c r="S219" s="411" t="n"/>
      <c r="T219" s="186" t="n"/>
      <c r="U219" s="186" t="n"/>
      <c r="V219" s="191" t="n"/>
      <c r="W219" s="191" t="n"/>
    </row>
    <row r="220" ht="15.75" customHeight="1">
      <c r="A220" s="196">
        <f>B220=F220</f>
        <v/>
      </c>
      <c r="B220" s="188" t="n">
        <v>44050</v>
      </c>
      <c r="C220" s="409" t="n">
        <v>258.730011</v>
      </c>
      <c r="D220" s="186">
        <f>C220/C221-1</f>
        <v/>
      </c>
      <c r="E220" s="183" t="n"/>
      <c r="F220" s="188" t="n">
        <v>44050</v>
      </c>
      <c r="G220" s="409" t="n">
        <v>34.330002</v>
      </c>
      <c r="H220" s="186">
        <f>G220/G221-1</f>
        <v/>
      </c>
      <c r="I220" s="183" t="n"/>
      <c r="J220" s="195">
        <f>CORREL($D220:$D469,$H220:$H469)</f>
        <v/>
      </c>
      <c r="K220" s="195">
        <f>CORREL(D220:D309,H220:H309)</f>
        <v/>
      </c>
      <c r="L220" s="195" t="n"/>
      <c r="M220" s="412">
        <f>M221*(1+D220)</f>
        <v/>
      </c>
      <c r="N220" s="412">
        <f>N221*(1+H220)</f>
        <v/>
      </c>
      <c r="O220" s="412">
        <f>M220+N220</f>
        <v/>
      </c>
      <c r="P220" s="186">
        <f>O220/O221-1</f>
        <v/>
      </c>
      <c r="Q220" s="414">
        <f>_xlfn.STDEV.P(P220:P470)</f>
        <v/>
      </c>
      <c r="R220" s="410">
        <f>Q220*SQRT(250)</f>
        <v/>
      </c>
      <c r="S220" s="411" t="n"/>
      <c r="T220" s="186" t="n"/>
      <c r="U220" s="186" t="n"/>
      <c r="V220" s="191" t="n"/>
      <c r="W220" s="191" t="n"/>
    </row>
    <row r="221" ht="15.75" customHeight="1">
      <c r="A221" s="196">
        <f>B221=F221</f>
        <v/>
      </c>
      <c r="B221" s="188" t="n">
        <v>44049</v>
      </c>
      <c r="C221" s="409" t="n">
        <v>268.25</v>
      </c>
      <c r="D221" s="186">
        <f>C221/C222-1</f>
        <v/>
      </c>
      <c r="E221" s="183" t="n"/>
      <c r="F221" s="188" t="n">
        <v>44049</v>
      </c>
      <c r="G221" s="409" t="n">
        <v>34.400002</v>
      </c>
      <c r="H221" s="186">
        <f>G221/G222-1</f>
        <v/>
      </c>
      <c r="I221" s="183" t="n"/>
      <c r="J221" s="195">
        <f>CORREL($D221:$D470,$H221:$H470)</f>
        <v/>
      </c>
      <c r="K221" s="195">
        <f>CORREL(D221:D310,H221:H310)</f>
        <v/>
      </c>
      <c r="L221" s="195" t="n"/>
      <c r="M221" s="412">
        <f>M222*(1+D221)</f>
        <v/>
      </c>
      <c r="N221" s="412">
        <f>N222*(1+H221)</f>
        <v/>
      </c>
      <c r="O221" s="412">
        <f>M221+N221</f>
        <v/>
      </c>
      <c r="P221" s="186">
        <f>O221/O222-1</f>
        <v/>
      </c>
      <c r="Q221" s="414">
        <f>_xlfn.STDEV.P(P221:P471)</f>
        <v/>
      </c>
      <c r="R221" s="410">
        <f>Q221*SQRT(250)</f>
        <v/>
      </c>
      <c r="S221" s="411" t="n"/>
      <c r="T221" s="186" t="n"/>
      <c r="U221" s="186" t="n"/>
      <c r="V221" s="191" t="n"/>
      <c r="W221" s="191" t="n"/>
    </row>
    <row r="222" ht="15.75" customHeight="1">
      <c r="A222" s="196">
        <f>B222=F222</f>
        <v/>
      </c>
      <c r="B222" s="188" t="n">
        <v>44048</v>
      </c>
      <c r="C222" s="409" t="n">
        <v>272.899994</v>
      </c>
      <c r="D222" s="186">
        <f>C222/C223-1</f>
        <v/>
      </c>
      <c r="E222" s="183" t="n"/>
      <c r="F222" s="188" t="n">
        <v>44048</v>
      </c>
      <c r="G222" s="409" t="n">
        <v>33.73</v>
      </c>
      <c r="H222" s="186">
        <f>G222/G223-1</f>
        <v/>
      </c>
      <c r="I222" s="183" t="n"/>
      <c r="J222" s="195">
        <f>CORREL($D222:$D471,$H222:$H471)</f>
        <v/>
      </c>
      <c r="K222" s="195">
        <f>CORREL(D222:D311,H222:H311)</f>
        <v/>
      </c>
      <c r="L222" s="195" t="n"/>
      <c r="M222" s="412">
        <f>M223*(1+D222)</f>
        <v/>
      </c>
      <c r="N222" s="412">
        <f>N223*(1+H222)</f>
        <v/>
      </c>
      <c r="O222" s="412">
        <f>M222+N222</f>
        <v/>
      </c>
      <c r="P222" s="186">
        <f>O222/O223-1</f>
        <v/>
      </c>
      <c r="Q222" s="414">
        <f>_xlfn.STDEV.P(P222:P472)</f>
        <v/>
      </c>
      <c r="R222" s="410">
        <f>Q222*SQRT(250)</f>
        <v/>
      </c>
      <c r="S222" s="411" t="n"/>
      <c r="T222" s="186" t="n"/>
      <c r="U222" s="186" t="n"/>
      <c r="V222" s="191" t="n"/>
      <c r="W222" s="191" t="n"/>
    </row>
    <row r="223" ht="15.75" customHeight="1">
      <c r="A223" s="196">
        <f>B223=F223</f>
        <v/>
      </c>
      <c r="B223" s="188" t="n">
        <v>44047</v>
      </c>
      <c r="C223" s="409" t="n">
        <v>267.339996</v>
      </c>
      <c r="D223" s="186">
        <f>C223/C224-1</f>
        <v/>
      </c>
      <c r="E223" s="183" t="n"/>
      <c r="F223" s="188" t="n">
        <v>44047</v>
      </c>
      <c r="G223" s="409" t="n">
        <v>32.290001</v>
      </c>
      <c r="H223" s="186">
        <f>G223/G224-1</f>
        <v/>
      </c>
      <c r="I223" s="183" t="n"/>
      <c r="J223" s="195">
        <f>CORREL($D223:$D472,$H223:$H472)</f>
        <v/>
      </c>
      <c r="K223" s="195">
        <f>CORREL(D223:D312,H223:H312)</f>
        <v/>
      </c>
      <c r="L223" s="195" t="n"/>
      <c r="M223" s="412">
        <f>M224*(1+D223)</f>
        <v/>
      </c>
      <c r="N223" s="412">
        <f>N224*(1+H223)</f>
        <v/>
      </c>
      <c r="O223" s="412">
        <f>M223+N223</f>
        <v/>
      </c>
      <c r="P223" s="186">
        <f>O223/O224-1</f>
        <v/>
      </c>
      <c r="Q223" s="414">
        <f>_xlfn.STDEV.P(P223:P473)</f>
        <v/>
      </c>
      <c r="R223" s="410">
        <f>Q223*SQRT(250)</f>
        <v/>
      </c>
      <c r="S223" s="411" t="n"/>
      <c r="T223" s="186" t="n"/>
      <c r="U223" s="186" t="n"/>
      <c r="V223" s="191" t="n"/>
      <c r="W223" s="191" t="n"/>
    </row>
    <row r="224" ht="15.75" customHeight="1">
      <c r="A224" s="196">
        <f>B224=F224</f>
        <v/>
      </c>
      <c r="B224" s="188" t="n">
        <v>44046</v>
      </c>
      <c r="C224" s="409" t="n">
        <v>268</v>
      </c>
      <c r="D224" s="186">
        <f>C224/C225-1</f>
        <v/>
      </c>
      <c r="E224" s="183" t="n"/>
      <c r="F224" s="188" t="n">
        <v>44046</v>
      </c>
      <c r="G224" s="409" t="n">
        <v>31.870001</v>
      </c>
      <c r="H224" s="186">
        <f>G224/G225-1</f>
        <v/>
      </c>
      <c r="I224" s="183" t="n"/>
      <c r="J224" s="195">
        <f>CORREL($D224:$D473,$H224:$H473)</f>
        <v/>
      </c>
      <c r="K224" s="195">
        <f>CORREL(D224:D313,H224:H313)</f>
        <v/>
      </c>
      <c r="L224" s="195" t="n"/>
      <c r="M224" s="412">
        <f>M225*(1+D224)</f>
        <v/>
      </c>
      <c r="N224" s="412">
        <f>N225*(1+H224)</f>
        <v/>
      </c>
      <c r="O224" s="412">
        <f>M224+N224</f>
        <v/>
      </c>
      <c r="P224" s="186">
        <f>O224/O225-1</f>
        <v/>
      </c>
      <c r="Q224" s="414">
        <f>_xlfn.STDEV.P(P224:P474)</f>
        <v/>
      </c>
      <c r="R224" s="410">
        <f>Q224*SQRT(250)</f>
        <v/>
      </c>
      <c r="S224" s="411" t="n"/>
      <c r="T224" s="186" t="n"/>
      <c r="U224" s="186" t="n"/>
      <c r="V224" s="191" t="n"/>
      <c r="W224" s="191" t="n"/>
    </row>
    <row r="225" ht="15.75" customHeight="1">
      <c r="A225" s="196">
        <f>B225=F225</f>
        <v/>
      </c>
      <c r="B225" s="188" t="n">
        <v>44043</v>
      </c>
      <c r="C225" s="409" t="n">
        <v>253.910004</v>
      </c>
      <c r="D225" s="186">
        <f>C225/C226-1</f>
        <v/>
      </c>
      <c r="E225" s="183" t="n"/>
      <c r="F225" s="188" t="n">
        <v>44043</v>
      </c>
      <c r="G225" s="409" t="n">
        <v>31.379999</v>
      </c>
      <c r="H225" s="186">
        <f>G225/G226-1</f>
        <v/>
      </c>
      <c r="I225" s="183" t="n"/>
      <c r="J225" s="195">
        <f>CORREL($D225:$D474,$H225:$H474)</f>
        <v/>
      </c>
      <c r="K225" s="195">
        <f>CORREL(D225:D314,H225:H314)</f>
        <v/>
      </c>
      <c r="L225" s="195" t="n"/>
      <c r="M225" s="412">
        <f>M226*(1+D225)</f>
        <v/>
      </c>
      <c r="N225" s="412">
        <f>N226*(1+H225)</f>
        <v/>
      </c>
      <c r="O225" s="412">
        <f>M225+N225</f>
        <v/>
      </c>
      <c r="P225" s="186">
        <f>O225/O226-1</f>
        <v/>
      </c>
      <c r="Q225" s="414">
        <f>_xlfn.STDEV.P(P225:P475)</f>
        <v/>
      </c>
      <c r="R225" s="410">
        <f>Q225*SQRT(250)</f>
        <v/>
      </c>
      <c r="S225" s="411" t="n"/>
      <c r="T225" s="186" t="n"/>
      <c r="U225" s="186" t="n"/>
      <c r="V225" s="191" t="n"/>
      <c r="W225" s="191" t="n"/>
    </row>
    <row r="226" ht="15.75" customHeight="1">
      <c r="A226" s="196">
        <f>B226=F226</f>
        <v/>
      </c>
      <c r="B226" s="188" t="n">
        <v>44042</v>
      </c>
      <c r="C226" s="409" t="n">
        <v>250</v>
      </c>
      <c r="D226" s="186">
        <f>C226/C227-1</f>
        <v/>
      </c>
      <c r="E226" s="183" t="n"/>
      <c r="F226" s="188" t="n">
        <v>44042</v>
      </c>
      <c r="G226" s="409" t="n">
        <v>31.74</v>
      </c>
      <c r="H226" s="186">
        <f>G226/G227-1</f>
        <v/>
      </c>
      <c r="I226" s="183" t="n"/>
      <c r="J226" s="195">
        <f>CORREL($D226:$D475,$H226:$H475)</f>
        <v/>
      </c>
      <c r="K226" s="195">
        <f>CORREL(D226:D315,H226:H315)</f>
        <v/>
      </c>
      <c r="L226" s="195" t="n"/>
      <c r="M226" s="412">
        <f>M227*(1+D226)</f>
        <v/>
      </c>
      <c r="N226" s="412">
        <f>N227*(1+H226)</f>
        <v/>
      </c>
      <c r="O226" s="412">
        <f>M226+N226</f>
        <v/>
      </c>
      <c r="P226" s="186">
        <f>O226/O227-1</f>
        <v/>
      </c>
      <c r="Q226" s="414">
        <f>_xlfn.STDEV.P(P226:P476)</f>
        <v/>
      </c>
      <c r="R226" s="410">
        <f>Q226*SQRT(250)</f>
        <v/>
      </c>
      <c r="S226" s="411" t="n"/>
      <c r="T226" s="186" t="n"/>
      <c r="U226" s="186" t="n"/>
      <c r="V226" s="191" t="n"/>
      <c r="W226" s="191" t="n"/>
    </row>
    <row r="227" ht="15.75" customHeight="1">
      <c r="A227" s="196">
        <f>B227=F227</f>
        <v/>
      </c>
      <c r="B227" s="188" t="n">
        <v>44041</v>
      </c>
      <c r="C227" s="409" t="n">
        <v>252.389999</v>
      </c>
      <c r="D227" s="186">
        <f>C227/C228-1</f>
        <v/>
      </c>
      <c r="E227" s="183" t="n"/>
      <c r="F227" s="188" t="n">
        <v>44041</v>
      </c>
      <c r="G227" s="409" t="n">
        <v>32.57</v>
      </c>
      <c r="H227" s="186">
        <f>G227/G228-1</f>
        <v/>
      </c>
      <c r="I227" s="183" t="n"/>
      <c r="J227" s="195">
        <f>CORREL($D227:$D476,$H227:$H476)</f>
        <v/>
      </c>
      <c r="K227" s="195">
        <f>CORREL(D227:D316,H227:H316)</f>
        <v/>
      </c>
      <c r="L227" s="195" t="n"/>
      <c r="M227" s="412">
        <f>M228*(1+D227)</f>
        <v/>
      </c>
      <c r="N227" s="412">
        <f>N228*(1+H227)</f>
        <v/>
      </c>
      <c r="O227" s="412">
        <f>M227+N227</f>
        <v/>
      </c>
      <c r="P227" s="186">
        <f>O227/O228-1</f>
        <v/>
      </c>
      <c r="Q227" s="414">
        <f>_xlfn.STDEV.P(P227:P477)</f>
        <v/>
      </c>
      <c r="R227" s="410">
        <f>Q227*SQRT(250)</f>
        <v/>
      </c>
      <c r="S227" s="411" t="n"/>
      <c r="T227" s="186" t="n"/>
      <c r="U227" s="186" t="n"/>
      <c r="V227" s="191" t="n"/>
      <c r="W227" s="191" t="n"/>
    </row>
    <row r="228" ht="15.75" customHeight="1">
      <c r="A228" s="196">
        <f>B228=F228</f>
        <v/>
      </c>
      <c r="B228" s="188" t="n">
        <v>44040</v>
      </c>
      <c r="C228" s="409" t="n">
        <v>252.179993</v>
      </c>
      <c r="D228" s="186">
        <f>C228/C229-1</f>
        <v/>
      </c>
      <c r="E228" s="183" t="n"/>
      <c r="F228" s="188" t="n">
        <v>44040</v>
      </c>
      <c r="G228" s="409" t="n">
        <v>33.459999</v>
      </c>
      <c r="H228" s="186">
        <f>G228/G229-1</f>
        <v/>
      </c>
      <c r="I228" s="183" t="n"/>
      <c r="J228" s="195">
        <f>CORREL($D228:$D477,$H228:$H477)</f>
        <v/>
      </c>
      <c r="K228" s="195">
        <f>CORREL(D228:D317,H228:H317)</f>
        <v/>
      </c>
      <c r="L228" s="195" t="n"/>
      <c r="M228" s="412">
        <f>M229*(1+D228)</f>
        <v/>
      </c>
      <c r="N228" s="412">
        <f>N229*(1+H228)</f>
        <v/>
      </c>
      <c r="O228" s="412">
        <f>M228+N228</f>
        <v/>
      </c>
      <c r="P228" s="186">
        <f>O228/O229-1</f>
        <v/>
      </c>
      <c r="Q228" s="414">
        <f>_xlfn.STDEV.P(P228:P478)</f>
        <v/>
      </c>
      <c r="R228" s="410">
        <f>Q228*SQRT(250)</f>
        <v/>
      </c>
      <c r="S228" s="411" t="n"/>
      <c r="T228" s="186" t="n"/>
      <c r="U228" s="186" t="n"/>
      <c r="V228" s="191" t="n"/>
      <c r="W228" s="191" t="n"/>
    </row>
    <row r="229" ht="15.75" customHeight="1">
      <c r="A229" s="196">
        <f>B229=F229</f>
        <v/>
      </c>
      <c r="B229" s="188" t="n">
        <v>44039</v>
      </c>
      <c r="C229" s="409" t="n">
        <v>252.330002</v>
      </c>
      <c r="D229" s="186">
        <f>C229/C230-1</f>
        <v/>
      </c>
      <c r="E229" s="183" t="n"/>
      <c r="F229" s="188" t="n">
        <v>44039</v>
      </c>
      <c r="G229" s="409" t="n">
        <v>32.419998</v>
      </c>
      <c r="H229" s="186">
        <f>G229/G230-1</f>
        <v/>
      </c>
      <c r="I229" s="183" t="n"/>
      <c r="J229" s="195">
        <f>CORREL($D229:$D478,$H229:$H478)</f>
        <v/>
      </c>
      <c r="K229" s="195">
        <f>CORREL(D229:D318,H229:H318)</f>
        <v/>
      </c>
      <c r="L229" s="195" t="n"/>
      <c r="M229" s="412">
        <f>M230*(1+D229)</f>
        <v/>
      </c>
      <c r="N229" s="412">
        <f>N230*(1+H229)</f>
        <v/>
      </c>
      <c r="O229" s="412">
        <f>M229+N229</f>
        <v/>
      </c>
      <c r="P229" s="186">
        <f>O229/O230-1</f>
        <v/>
      </c>
      <c r="Q229" s="414">
        <f>_xlfn.STDEV.P(P229:P479)</f>
        <v/>
      </c>
      <c r="R229" s="410">
        <f>Q229*SQRT(250)</f>
        <v/>
      </c>
      <c r="S229" s="411" t="n"/>
      <c r="T229" s="186" t="n"/>
      <c r="U229" s="186" t="n"/>
      <c r="V229" s="191" t="n"/>
      <c r="W229" s="191" t="n"/>
    </row>
    <row r="230" ht="15.75" customHeight="1">
      <c r="A230" s="196">
        <f>B230=F230</f>
        <v/>
      </c>
      <c r="B230" s="188" t="n">
        <v>44036</v>
      </c>
      <c r="C230" s="409" t="n">
        <v>246.559998</v>
      </c>
      <c r="D230" s="186">
        <f>C230/C231-1</f>
        <v/>
      </c>
      <c r="E230" s="183" t="n"/>
      <c r="F230" s="188" t="n">
        <v>44036</v>
      </c>
      <c r="G230" s="409" t="n">
        <v>32.880001</v>
      </c>
      <c r="H230" s="186">
        <f>G230/G231-1</f>
        <v/>
      </c>
      <c r="I230" s="183" t="n"/>
      <c r="J230" s="195">
        <f>CORREL($D230:$D479,$H230:$H479)</f>
        <v/>
      </c>
      <c r="K230" s="195">
        <f>CORREL(D230:D319,H230:H319)</f>
        <v/>
      </c>
      <c r="L230" s="195" t="n"/>
      <c r="M230" s="412">
        <f>M231*(1+D230)</f>
        <v/>
      </c>
      <c r="N230" s="412">
        <f>N231*(1+H230)</f>
        <v/>
      </c>
      <c r="O230" s="412">
        <f>M230+N230</f>
        <v/>
      </c>
      <c r="P230" s="186">
        <f>O230/O231-1</f>
        <v/>
      </c>
      <c r="Q230" s="414">
        <f>_xlfn.STDEV.P(P230:P480)</f>
        <v/>
      </c>
      <c r="R230" s="410">
        <f>Q230*SQRT(250)</f>
        <v/>
      </c>
      <c r="S230" s="411" t="n"/>
      <c r="T230" s="186" t="n"/>
      <c r="U230" s="186" t="n"/>
      <c r="V230" s="191" t="n"/>
      <c r="W230" s="191" t="n"/>
    </row>
    <row r="231" ht="15.75" customHeight="1">
      <c r="A231" s="196">
        <f>B231=F231</f>
        <v/>
      </c>
      <c r="B231" s="188" t="n">
        <v>44035</v>
      </c>
      <c r="C231" s="409" t="n">
        <v>251.5</v>
      </c>
      <c r="D231" s="186">
        <f>C231/C232-1</f>
        <v/>
      </c>
      <c r="E231" s="183" t="n"/>
      <c r="F231" s="188" t="n">
        <v>44035</v>
      </c>
      <c r="G231" s="409" t="n">
        <v>33.23</v>
      </c>
      <c r="H231" s="186">
        <f>G231/G232-1</f>
        <v/>
      </c>
      <c r="I231" s="183" t="n"/>
      <c r="J231" s="195">
        <f>CORREL($D231:$D480,$H231:$H480)</f>
        <v/>
      </c>
      <c r="K231" s="195">
        <f>CORREL(D231:D320,H231:H320)</f>
        <v/>
      </c>
      <c r="L231" s="195" t="n"/>
      <c r="M231" s="412">
        <f>M232*(1+D231)</f>
        <v/>
      </c>
      <c r="N231" s="412">
        <f>N232*(1+H231)</f>
        <v/>
      </c>
      <c r="O231" s="412">
        <f>M231+N231</f>
        <v/>
      </c>
      <c r="P231" s="186">
        <f>O231/O232-1</f>
        <v/>
      </c>
      <c r="Q231" s="414">
        <f>_xlfn.STDEV.P(P231:P481)</f>
        <v/>
      </c>
      <c r="R231" s="410">
        <f>Q231*SQRT(250)</f>
        <v/>
      </c>
      <c r="S231" s="411" t="n"/>
      <c r="T231" s="186" t="n"/>
      <c r="U231" s="186" t="n"/>
      <c r="V231" s="191" t="n"/>
      <c r="W231" s="191" t="n"/>
    </row>
    <row r="232" ht="15.75" customHeight="1">
      <c r="A232" s="196">
        <f>B232=F232</f>
        <v/>
      </c>
      <c r="B232" s="188" t="n">
        <v>44034</v>
      </c>
      <c r="C232" s="409" t="n">
        <v>261.179993</v>
      </c>
      <c r="D232" s="186">
        <f>C232/C233-1</f>
        <v/>
      </c>
      <c r="E232" s="183" t="n"/>
      <c r="F232" s="188" t="n">
        <v>44034</v>
      </c>
      <c r="G232" s="409" t="n">
        <v>31.67</v>
      </c>
      <c r="H232" s="186">
        <f>G232/G233-1</f>
        <v/>
      </c>
      <c r="I232" s="183" t="n"/>
      <c r="J232" s="195">
        <f>CORREL($D232:$D481,$H232:$H481)</f>
        <v/>
      </c>
      <c r="K232" s="195">
        <f>CORREL(D232:D321,H232:H321)</f>
        <v/>
      </c>
      <c r="L232" s="195" t="n"/>
      <c r="M232" s="412">
        <f>M233*(1+D232)</f>
        <v/>
      </c>
      <c r="N232" s="412">
        <f>N233*(1+H232)</f>
        <v/>
      </c>
      <c r="O232" s="412">
        <f>M232+N232</f>
        <v/>
      </c>
      <c r="P232" s="186">
        <f>O232/O233-1</f>
        <v/>
      </c>
      <c r="Q232" s="414">
        <f>_xlfn.STDEV.P(P232:P482)</f>
        <v/>
      </c>
      <c r="R232" s="410">
        <f>Q232*SQRT(250)</f>
        <v/>
      </c>
      <c r="S232" s="411" t="n"/>
      <c r="T232" s="186" t="n"/>
      <c r="U232" s="186" t="n"/>
      <c r="V232" s="191" t="n"/>
      <c r="W232" s="191" t="n"/>
    </row>
    <row r="233" ht="15.75" customHeight="1">
      <c r="A233" s="196">
        <f>B233=F233</f>
        <v/>
      </c>
      <c r="B233" s="188" t="n">
        <v>44033</v>
      </c>
      <c r="C233" s="409" t="n">
        <v>260.440002</v>
      </c>
      <c r="D233" s="186">
        <f>C233/C234-1</f>
        <v/>
      </c>
      <c r="E233" s="183" t="n"/>
      <c r="F233" s="188" t="n">
        <v>44033</v>
      </c>
      <c r="G233" s="409" t="n">
        <v>33.07</v>
      </c>
      <c r="H233" s="186">
        <f>G233/G234-1</f>
        <v/>
      </c>
      <c r="I233" s="183" t="n"/>
      <c r="J233" s="195">
        <f>CORREL($D233:$D482,$H233:$H482)</f>
        <v/>
      </c>
      <c r="K233" s="195">
        <f>CORREL(D233:D322,H233:H322)</f>
        <v/>
      </c>
      <c r="L233" s="195" t="n"/>
      <c r="M233" s="412">
        <f>M234*(1+D233)</f>
        <v/>
      </c>
      <c r="N233" s="412">
        <f>N234*(1+H233)</f>
        <v/>
      </c>
      <c r="O233" s="412">
        <f>M233+N233</f>
        <v/>
      </c>
      <c r="P233" s="186">
        <f>O233/O234-1</f>
        <v/>
      </c>
      <c r="Q233" s="414">
        <f>_xlfn.STDEV.P(P233:P483)</f>
        <v/>
      </c>
      <c r="R233" s="410">
        <f>Q233*SQRT(250)</f>
        <v/>
      </c>
      <c r="S233" s="411" t="n"/>
      <c r="T233" s="186" t="n"/>
      <c r="U233" s="186" t="n"/>
      <c r="V233" s="191" t="n"/>
      <c r="W233" s="191" t="n"/>
    </row>
    <row r="234" ht="15.75" customHeight="1">
      <c r="A234" s="196">
        <f>B234=F234</f>
        <v/>
      </c>
      <c r="B234" s="188" t="n">
        <v>44032</v>
      </c>
      <c r="C234" s="409" t="n">
        <v>268.579987</v>
      </c>
      <c r="D234" s="186">
        <f>C234/C235-1</f>
        <v/>
      </c>
      <c r="E234" s="183" t="n"/>
      <c r="F234" s="188" t="n">
        <v>44032</v>
      </c>
      <c r="G234" s="409" t="n">
        <v>32.330002</v>
      </c>
      <c r="H234" s="186">
        <f>G234/G235-1</f>
        <v/>
      </c>
      <c r="I234" s="183" t="n"/>
      <c r="J234" s="195">
        <f>CORREL($D234:$D483,$H234:$H483)</f>
        <v/>
      </c>
      <c r="K234" s="195">
        <f>CORREL(D234:D323,H234:H323)</f>
        <v/>
      </c>
      <c r="L234" s="195" t="n"/>
      <c r="M234" s="412">
        <f>M235*(1+D234)</f>
        <v/>
      </c>
      <c r="N234" s="412">
        <f>N235*(1+H234)</f>
        <v/>
      </c>
      <c r="O234" s="412">
        <f>M234+N234</f>
        <v/>
      </c>
      <c r="P234" s="186">
        <f>O234/O235-1</f>
        <v/>
      </c>
      <c r="Q234" s="414">
        <f>_xlfn.STDEV.P(P234:P484)</f>
        <v/>
      </c>
      <c r="R234" s="410">
        <f>Q234*SQRT(250)</f>
        <v/>
      </c>
      <c r="S234" s="411" t="n"/>
      <c r="T234" s="186" t="n"/>
      <c r="U234" s="186" t="n"/>
      <c r="V234" s="191" t="n"/>
      <c r="W234" s="191" t="n"/>
    </row>
    <row r="235" ht="15.75" customHeight="1">
      <c r="A235" s="196">
        <f>B235=F235</f>
        <v/>
      </c>
      <c r="B235" s="188" t="n">
        <v>44029</v>
      </c>
      <c r="C235" s="409" t="n">
        <v>246.539993</v>
      </c>
      <c r="D235" s="186">
        <f>C235/C236-1</f>
        <v/>
      </c>
      <c r="E235" s="183" t="n"/>
      <c r="F235" s="188" t="n">
        <v>44029</v>
      </c>
      <c r="G235" s="409" t="n">
        <v>33.919998</v>
      </c>
      <c r="H235" s="186">
        <f>G235/G236-1</f>
        <v/>
      </c>
      <c r="I235" s="183" t="n"/>
      <c r="J235" s="195">
        <f>CORREL($D235:$D484,$H235:$H484)</f>
        <v/>
      </c>
      <c r="K235" s="195">
        <f>CORREL(D235:D324,H235:H324)</f>
        <v/>
      </c>
      <c r="L235" s="195" t="n"/>
      <c r="M235" s="412">
        <f>M236*(1+D235)</f>
        <v/>
      </c>
      <c r="N235" s="412">
        <f>N236*(1+H235)</f>
        <v/>
      </c>
      <c r="O235" s="412">
        <f>M235+N235</f>
        <v/>
      </c>
      <c r="P235" s="186">
        <f>O235/O236-1</f>
        <v/>
      </c>
      <c r="Q235" s="414">
        <f>_xlfn.STDEV.P(P235:P485)</f>
        <v/>
      </c>
      <c r="R235" s="410">
        <f>Q235*SQRT(250)</f>
        <v/>
      </c>
      <c r="S235" s="411" t="n"/>
      <c r="T235" s="186" t="n"/>
      <c r="U235" s="186" t="n"/>
      <c r="V235" s="191" t="n"/>
      <c r="W235" s="191" t="n"/>
    </row>
    <row r="236" ht="15.75" customHeight="1">
      <c r="A236" s="196">
        <f>B236=F236</f>
        <v/>
      </c>
      <c r="B236" s="188" t="n">
        <v>44028</v>
      </c>
      <c r="C236" s="409" t="n">
        <v>248.539993</v>
      </c>
      <c r="D236" s="186">
        <f>C236/C237-1</f>
        <v/>
      </c>
      <c r="E236" s="183" t="n"/>
      <c r="F236" s="188" t="n">
        <v>44028</v>
      </c>
      <c r="G236" s="409" t="n">
        <v>34.490002</v>
      </c>
      <c r="H236" s="186">
        <f>G236/G237-1</f>
        <v/>
      </c>
      <c r="I236" s="183" t="n"/>
      <c r="J236" s="195">
        <f>CORREL($D236:$D485,$H236:$H485)</f>
        <v/>
      </c>
      <c r="K236" s="195">
        <f>CORREL(D236:D325,H236:H325)</f>
        <v/>
      </c>
      <c r="L236" s="195" t="n"/>
      <c r="M236" s="412">
        <f>M237*(1+D236)</f>
        <v/>
      </c>
      <c r="N236" s="412">
        <f>N237*(1+H236)</f>
        <v/>
      </c>
      <c r="O236" s="412">
        <f>M236+N236</f>
        <v/>
      </c>
      <c r="P236" s="186">
        <f>O236/O237-1</f>
        <v/>
      </c>
      <c r="Q236" s="414">
        <f>_xlfn.STDEV.P(P236:P486)</f>
        <v/>
      </c>
      <c r="R236" s="410">
        <f>Q236*SQRT(250)</f>
        <v/>
      </c>
      <c r="S236" s="411" t="n"/>
      <c r="T236" s="186" t="n"/>
      <c r="U236" s="186" t="n"/>
      <c r="V236" s="191" t="n"/>
      <c r="W236" s="191" t="n"/>
    </row>
    <row r="237" ht="15.75" customHeight="1">
      <c r="A237" s="196">
        <f>B237=F237</f>
        <v/>
      </c>
      <c r="B237" s="188" t="n">
        <v>44027</v>
      </c>
      <c r="C237" s="409" t="n">
        <v>256.220001</v>
      </c>
      <c r="D237" s="186">
        <f>C237/C238-1</f>
        <v/>
      </c>
      <c r="E237" s="183" t="n"/>
      <c r="F237" s="188" t="n">
        <v>44027</v>
      </c>
      <c r="G237" s="409" t="n">
        <v>36.369999</v>
      </c>
      <c r="H237" s="186">
        <f>G237/G238-1</f>
        <v/>
      </c>
      <c r="I237" s="183" t="n"/>
      <c r="J237" s="195">
        <f>CORREL($D237:$D486,$H237:$H486)</f>
        <v/>
      </c>
      <c r="K237" s="195">
        <f>CORREL(D237:D326,H237:H326)</f>
        <v/>
      </c>
      <c r="L237" s="195" t="n"/>
      <c r="M237" s="412">
        <f>M238*(1+D237)</f>
        <v/>
      </c>
      <c r="N237" s="412">
        <f>N238*(1+H237)</f>
        <v/>
      </c>
      <c r="O237" s="412">
        <f>M237+N237</f>
        <v/>
      </c>
      <c r="P237" s="186">
        <f>O237/O238-1</f>
        <v/>
      </c>
      <c r="Q237" s="414">
        <f>_xlfn.STDEV.P(P237:P487)</f>
        <v/>
      </c>
      <c r="R237" s="410">
        <f>Q237*SQRT(250)</f>
        <v/>
      </c>
      <c r="S237" s="411" t="n"/>
      <c r="T237" s="186" t="n"/>
      <c r="U237" s="186" t="n"/>
      <c r="V237" s="191" t="n"/>
      <c r="W237" s="191" t="n"/>
    </row>
    <row r="238" ht="15.75" customHeight="1">
      <c r="A238" s="196">
        <f>B238=F238</f>
        <v/>
      </c>
      <c r="B238" s="188" t="n">
        <v>44026</v>
      </c>
      <c r="C238" s="409" t="n">
        <v>260.01001</v>
      </c>
      <c r="D238" s="186">
        <f>C238/C239-1</f>
        <v/>
      </c>
      <c r="E238" s="183" t="n"/>
      <c r="F238" s="188" t="n">
        <v>44026</v>
      </c>
      <c r="G238" s="409" t="n">
        <v>31.74</v>
      </c>
      <c r="H238" s="186">
        <f>G238/G239-1</f>
        <v/>
      </c>
      <c r="I238" s="183" t="n"/>
      <c r="J238" s="195">
        <f>CORREL($D238:$D487,$H238:$H487)</f>
        <v/>
      </c>
      <c r="K238" s="195">
        <f>CORREL(D238:D327,H238:H327)</f>
        <v/>
      </c>
      <c r="L238" s="195" t="n"/>
      <c r="M238" s="412">
        <f>M239*(1+D238)</f>
        <v/>
      </c>
      <c r="N238" s="412">
        <f>N239*(1+H238)</f>
        <v/>
      </c>
      <c r="O238" s="412">
        <f>M238+N238</f>
        <v/>
      </c>
      <c r="P238" s="186">
        <f>O238/O239-1</f>
        <v/>
      </c>
      <c r="Q238" s="414">
        <f>_xlfn.STDEV.P(P238:P488)</f>
        <v/>
      </c>
      <c r="R238" s="410">
        <f>Q238*SQRT(250)</f>
        <v/>
      </c>
      <c r="S238" s="411" t="n"/>
      <c r="T238" s="186" t="n"/>
      <c r="U238" s="186" t="n"/>
      <c r="V238" s="191" t="n"/>
      <c r="W238" s="191" t="n"/>
    </row>
    <row r="239" ht="15.75" customHeight="1">
      <c r="A239" s="196">
        <f>B239=F239</f>
        <v/>
      </c>
      <c r="B239" s="188" t="n">
        <v>44025</v>
      </c>
      <c r="C239" s="409" t="n">
        <v>260.299988</v>
      </c>
      <c r="D239" s="186">
        <f>C239/C240-1</f>
        <v/>
      </c>
      <c r="E239" s="183" t="n"/>
      <c r="F239" s="188" t="n">
        <v>44025</v>
      </c>
      <c r="G239" s="409" t="n">
        <v>31.76</v>
      </c>
      <c r="H239" s="186">
        <f>G239/G240-1</f>
        <v/>
      </c>
      <c r="I239" s="183" t="n"/>
      <c r="J239" s="195">
        <f>CORREL($D239:$D488,$H239:$H488)</f>
        <v/>
      </c>
      <c r="K239" s="195">
        <f>CORREL(D239:D328,H239:H328)</f>
        <v/>
      </c>
      <c r="L239" s="195" t="n"/>
      <c r="M239" s="412">
        <f>M240*(1+D239)</f>
        <v/>
      </c>
      <c r="N239" s="412">
        <f>N240*(1+H239)</f>
        <v/>
      </c>
      <c r="O239" s="412">
        <f>M239+N239</f>
        <v/>
      </c>
      <c r="P239" s="186">
        <f>O239/O240-1</f>
        <v/>
      </c>
      <c r="Q239" s="414">
        <f>_xlfn.STDEV.P(P239:P489)</f>
        <v/>
      </c>
      <c r="R239" s="410">
        <f>Q239*SQRT(250)</f>
        <v/>
      </c>
      <c r="S239" s="411" t="n"/>
      <c r="T239" s="186" t="n"/>
      <c r="U239" s="186" t="n"/>
      <c r="V239" s="191" t="n"/>
      <c r="W239" s="191" t="n"/>
    </row>
    <row r="240" ht="15.75" customHeight="1">
      <c r="A240" s="196">
        <f>B240=F240</f>
        <v/>
      </c>
      <c r="B240" s="188" t="n">
        <v>44022</v>
      </c>
      <c r="C240" s="409" t="n">
        <v>275.869995</v>
      </c>
      <c r="D240" s="186">
        <f>C240/C241-1</f>
        <v/>
      </c>
      <c r="E240" s="183" t="n"/>
      <c r="F240" s="188" t="n">
        <v>44022</v>
      </c>
      <c r="G240" s="409" t="n">
        <v>32.669998</v>
      </c>
      <c r="H240" s="186">
        <f>G240/G241-1</f>
        <v/>
      </c>
      <c r="I240" s="183" t="n"/>
      <c r="J240" s="195">
        <f>CORREL($D240:$D489,$H240:$H489)</f>
        <v/>
      </c>
      <c r="K240" s="195">
        <f>CORREL(D240:D329,H240:H329)</f>
        <v/>
      </c>
      <c r="L240" s="195" t="n"/>
      <c r="M240" s="412">
        <f>M241*(1+D240)</f>
        <v/>
      </c>
      <c r="N240" s="412">
        <f>N241*(1+H240)</f>
        <v/>
      </c>
      <c r="O240" s="412">
        <f>M240+N240</f>
        <v/>
      </c>
      <c r="P240" s="186">
        <f>O240/O241-1</f>
        <v/>
      </c>
      <c r="Q240" s="414">
        <f>_xlfn.STDEV.P(P240:P490)</f>
        <v/>
      </c>
      <c r="R240" s="410">
        <f>Q240*SQRT(250)</f>
        <v/>
      </c>
      <c r="S240" s="411" t="n"/>
      <c r="T240" s="186" t="n"/>
      <c r="U240" s="186" t="n"/>
      <c r="V240" s="191" t="n"/>
      <c r="W240" s="191" t="n"/>
    </row>
    <row r="241" ht="15.75" customHeight="1">
      <c r="A241" s="196">
        <f>B241=F241</f>
        <v/>
      </c>
      <c r="B241" s="188" t="n">
        <v>44021</v>
      </c>
      <c r="C241" s="409" t="n">
        <v>269.519989</v>
      </c>
      <c r="D241" s="186">
        <f>C241/C242-1</f>
        <v/>
      </c>
      <c r="E241" s="183" t="n"/>
      <c r="F241" s="188" t="n">
        <v>44021</v>
      </c>
      <c r="G241" s="409" t="n">
        <v>30.17</v>
      </c>
      <c r="H241" s="186">
        <f>G241/G242-1</f>
        <v/>
      </c>
      <c r="I241" s="183" t="n"/>
      <c r="J241" s="195">
        <f>CORREL($D241:$D490,$H241:$H490)</f>
        <v/>
      </c>
      <c r="K241" s="195">
        <f>CORREL(D241:D330,H241:H330)</f>
        <v/>
      </c>
      <c r="L241" s="195" t="n"/>
      <c r="M241" s="412">
        <f>M242*(1+D241)</f>
        <v/>
      </c>
      <c r="N241" s="412">
        <f>N242*(1+H241)</f>
        <v/>
      </c>
      <c r="O241" s="412">
        <f>M241+N241</f>
        <v/>
      </c>
      <c r="P241" s="186">
        <f>O241/O242-1</f>
        <v/>
      </c>
      <c r="Q241" s="414">
        <f>_xlfn.STDEV.P(P241:P491)</f>
        <v/>
      </c>
      <c r="R241" s="410">
        <f>Q241*SQRT(250)</f>
        <v/>
      </c>
      <c r="S241" s="411" t="n"/>
      <c r="T241" s="186" t="n"/>
      <c r="U241" s="186" t="n"/>
      <c r="V241" s="191" t="n"/>
      <c r="W241" s="191" t="n"/>
    </row>
    <row r="242" ht="15.75" customHeight="1">
      <c r="A242" s="196">
        <f>B242=F242</f>
        <v/>
      </c>
      <c r="B242" s="188" t="n">
        <v>44020</v>
      </c>
      <c r="C242" s="409" t="n">
        <v>266.320007</v>
      </c>
      <c r="D242" s="186">
        <f>C242/C243-1</f>
        <v/>
      </c>
      <c r="E242" s="183" t="n"/>
      <c r="F242" s="188" t="n">
        <v>44020</v>
      </c>
      <c r="G242" s="409" t="n">
        <v>32.529999</v>
      </c>
      <c r="H242" s="186">
        <f>G242/G243-1</f>
        <v/>
      </c>
      <c r="I242" s="183" t="n"/>
      <c r="J242" s="195">
        <f>CORREL($D242:$D491,$H242:$H491)</f>
        <v/>
      </c>
      <c r="K242" s="195">
        <f>CORREL(D242:D331,H242:H331)</f>
        <v/>
      </c>
      <c r="L242" s="195" t="n"/>
      <c r="M242" s="412">
        <f>M243*(1+D242)</f>
        <v/>
      </c>
      <c r="N242" s="412">
        <f>N243*(1+H242)</f>
        <v/>
      </c>
      <c r="O242" s="412">
        <f>M242+N242</f>
        <v/>
      </c>
      <c r="P242" s="186">
        <f>O242/O243-1</f>
        <v/>
      </c>
      <c r="Q242" s="414">
        <f>_xlfn.STDEV.P(P242:P492)</f>
        <v/>
      </c>
      <c r="R242" s="410">
        <f>Q242*SQRT(250)</f>
        <v/>
      </c>
      <c r="S242" s="411" t="n"/>
      <c r="T242" s="186" t="n"/>
      <c r="U242" s="186" t="n"/>
      <c r="V242" s="191" t="n"/>
      <c r="W242" s="191" t="n"/>
    </row>
    <row r="243" ht="15.75" customHeight="1">
      <c r="A243" s="196">
        <f>B243=F243</f>
        <v/>
      </c>
      <c r="B243" s="188" t="n">
        <v>44019</v>
      </c>
      <c r="C243" s="409" t="n">
        <v>262.100006</v>
      </c>
      <c r="D243" s="186">
        <f>C243/C244-1</f>
        <v/>
      </c>
      <c r="E243" s="183" t="n"/>
      <c r="F243" s="188" t="n">
        <v>44019</v>
      </c>
      <c r="G243" s="409" t="n">
        <v>32.549999</v>
      </c>
      <c r="H243" s="186">
        <f>G243/G244-1</f>
        <v/>
      </c>
      <c r="I243" s="183" t="n"/>
      <c r="J243" s="195">
        <f>CORREL($D243:$D492,$H243:$H492)</f>
        <v/>
      </c>
      <c r="K243" s="195">
        <f>CORREL(D243:D332,H243:H332)</f>
        <v/>
      </c>
      <c r="L243" s="195" t="n"/>
      <c r="M243" s="412">
        <f>M244*(1+D243)</f>
        <v/>
      </c>
      <c r="N243" s="412">
        <f>N244*(1+H243)</f>
        <v/>
      </c>
      <c r="O243" s="412">
        <f>M243+N243</f>
        <v/>
      </c>
      <c r="P243" s="186">
        <f>O243/O244-1</f>
        <v/>
      </c>
      <c r="Q243" s="414">
        <f>_xlfn.STDEV.P(P243:P493)</f>
        <v/>
      </c>
      <c r="R243" s="410">
        <f>Q243*SQRT(250)</f>
        <v/>
      </c>
      <c r="S243" s="411" t="n"/>
      <c r="T243" s="186" t="n"/>
      <c r="U243" s="186" t="n"/>
      <c r="V243" s="191" t="n"/>
      <c r="W243" s="191" t="n"/>
    </row>
    <row r="244" ht="15.75" customHeight="1">
      <c r="A244" s="196">
        <f>B244=F244</f>
        <v/>
      </c>
      <c r="B244" s="188" t="n">
        <v>44018</v>
      </c>
      <c r="C244" s="409" t="n">
        <v>261</v>
      </c>
      <c r="D244" s="186">
        <f>C244/C245-1</f>
        <v/>
      </c>
      <c r="E244" s="183" t="n"/>
      <c r="F244" s="188" t="n">
        <v>44018</v>
      </c>
      <c r="G244" s="409" t="n">
        <v>35.209999</v>
      </c>
      <c r="H244" s="186">
        <f>G244/G245-1</f>
        <v/>
      </c>
      <c r="I244" s="183" t="n"/>
      <c r="J244" s="195">
        <f>CORREL($D244:$D493,$H244:$H493)</f>
        <v/>
      </c>
      <c r="K244" s="195">
        <f>CORREL(D244:D333,H244:H333)</f>
        <v/>
      </c>
      <c r="L244" s="195" t="n"/>
      <c r="M244" s="412">
        <f>M245*(1+D244)</f>
        <v/>
      </c>
      <c r="N244" s="412">
        <f>N245*(1+H244)</f>
        <v/>
      </c>
      <c r="O244" s="412">
        <f>M244+N244</f>
        <v/>
      </c>
      <c r="P244" s="186">
        <f>O244/O245-1</f>
        <v/>
      </c>
      <c r="Q244" s="414">
        <f>_xlfn.STDEV.P(P244:P494)</f>
        <v/>
      </c>
      <c r="R244" s="410">
        <f>Q244*SQRT(250)</f>
        <v/>
      </c>
      <c r="S244" s="411" t="n"/>
      <c r="T244" s="186" t="n"/>
      <c r="U244" s="186" t="n"/>
      <c r="V244" s="191" t="n"/>
      <c r="W244" s="191" t="n"/>
    </row>
    <row r="245" ht="15.75" customHeight="1">
      <c r="A245" s="196">
        <f>B245=F245</f>
        <v/>
      </c>
      <c r="B245" s="188" t="n">
        <v>44014</v>
      </c>
      <c r="C245" s="409" t="n">
        <v>261.73999</v>
      </c>
      <c r="D245" s="186">
        <f>C245/C246-1</f>
        <v/>
      </c>
      <c r="E245" s="183" t="n"/>
      <c r="F245" s="188" t="n">
        <v>44014</v>
      </c>
      <c r="G245" s="409" t="n">
        <v>34.139999</v>
      </c>
      <c r="H245" s="186">
        <f>G245/G246-1</f>
        <v/>
      </c>
      <c r="I245" s="183" t="n"/>
      <c r="J245" s="195">
        <f>CORREL($D245:$D494,$H245:$H494)</f>
        <v/>
      </c>
      <c r="K245" s="195">
        <f>CORREL(D245:D334,H245:H334)</f>
        <v/>
      </c>
      <c r="L245" s="195" t="n"/>
      <c r="M245" s="412">
        <f>M246*(1+D245)</f>
        <v/>
      </c>
      <c r="N245" s="412">
        <f>N246*(1+H245)</f>
        <v/>
      </c>
      <c r="O245" s="412">
        <f>M245+N245</f>
        <v/>
      </c>
      <c r="P245" s="186">
        <f>O245/O246-1</f>
        <v/>
      </c>
      <c r="Q245" s="414">
        <f>_xlfn.STDEV.P(P245:P495)</f>
        <v/>
      </c>
      <c r="R245" s="410">
        <f>Q245*SQRT(250)</f>
        <v/>
      </c>
      <c r="S245" s="411" t="n"/>
      <c r="T245" s="186" t="n"/>
      <c r="U245" s="186" t="n"/>
      <c r="V245" s="191" t="n"/>
      <c r="W245" s="191" t="n"/>
    </row>
    <row r="246" ht="15.75" customHeight="1">
      <c r="A246" s="196">
        <f>B246=F246</f>
        <v/>
      </c>
      <c r="B246" s="188" t="n">
        <v>44013</v>
      </c>
      <c r="C246" s="409" t="n">
        <v>259.130005</v>
      </c>
      <c r="D246" s="186">
        <f>C246/C247-1</f>
        <v/>
      </c>
      <c r="E246" s="183" t="n"/>
      <c r="F246" s="188" t="n">
        <v>44013</v>
      </c>
      <c r="G246" s="409" t="n">
        <v>34.450001</v>
      </c>
      <c r="H246" s="186">
        <f>G246/G247-1</f>
        <v/>
      </c>
      <c r="I246" s="183" t="n"/>
      <c r="J246" s="195">
        <f>CORREL($D246:$D495,$H246:$H495)</f>
        <v/>
      </c>
      <c r="K246" s="195">
        <f>CORREL(D246:D335,H246:H335)</f>
        <v/>
      </c>
      <c r="L246" s="195" t="n"/>
      <c r="M246" s="412">
        <f>M247*(1+D246)</f>
        <v/>
      </c>
      <c r="N246" s="412">
        <f>N247*(1+H246)</f>
        <v/>
      </c>
      <c r="O246" s="412">
        <f>M246+N246</f>
        <v/>
      </c>
      <c r="P246" s="186">
        <f>O246/O247-1</f>
        <v/>
      </c>
      <c r="Q246" s="414">
        <f>_xlfn.STDEV.P(P246:P496)</f>
        <v/>
      </c>
      <c r="R246" s="410">
        <f>Q246*SQRT(250)</f>
        <v/>
      </c>
      <c r="S246" s="411" t="n"/>
      <c r="T246" s="186" t="n"/>
      <c r="U246" s="186" t="n"/>
      <c r="V246" s="191" t="n"/>
      <c r="W246" s="191" t="n"/>
    </row>
    <row r="247" ht="15.75" customHeight="1">
      <c r="A247" s="196">
        <f>B247=F247</f>
        <v/>
      </c>
      <c r="B247" s="188" t="n">
        <v>44012</v>
      </c>
      <c r="C247" s="409" t="n">
        <v>253.539993</v>
      </c>
      <c r="D247" s="186">
        <f>C247/C248-1</f>
        <v/>
      </c>
      <c r="E247" s="183" t="n"/>
      <c r="F247" s="188" t="n">
        <v>44012</v>
      </c>
      <c r="G247" s="409" t="n">
        <v>34.610001</v>
      </c>
      <c r="H247" s="186">
        <f>G247/G248-1</f>
        <v/>
      </c>
      <c r="I247" s="183" t="n"/>
      <c r="J247" s="195">
        <f>CORREL($D247:$D496,$H247:$H496)</f>
        <v/>
      </c>
      <c r="K247" s="195">
        <f>CORREL(D247:D336,H247:H336)</f>
        <v/>
      </c>
      <c r="L247" s="195" t="n"/>
      <c r="M247" s="412">
        <f>M248*(1+D247)</f>
        <v/>
      </c>
      <c r="N247" s="412">
        <f>N248*(1+H247)</f>
        <v/>
      </c>
      <c r="O247" s="412">
        <f>M247+N247</f>
        <v/>
      </c>
      <c r="P247" s="186">
        <f>O247/O248-1</f>
        <v/>
      </c>
      <c r="Q247" s="414">
        <f>_xlfn.STDEV.P(P247:P497)</f>
        <v/>
      </c>
      <c r="R247" s="410">
        <f>Q247*SQRT(250)</f>
        <v/>
      </c>
      <c r="S247" s="411" t="n"/>
      <c r="T247" s="186" t="n"/>
      <c r="U247" s="186" t="n"/>
      <c r="V247" s="191" t="n"/>
      <c r="W247" s="191" t="n"/>
    </row>
    <row r="248" ht="15.75" customHeight="1">
      <c r="A248" s="196">
        <f>B248=F248</f>
        <v/>
      </c>
      <c r="B248" s="188" t="n">
        <v>44011</v>
      </c>
      <c r="C248" s="409" t="n">
        <v>248.559998</v>
      </c>
      <c r="D248" s="186">
        <f>C248/C249-1</f>
        <v/>
      </c>
      <c r="E248" s="183" t="n"/>
      <c r="F248" s="188" t="n">
        <v>44011</v>
      </c>
      <c r="G248" s="409" t="n">
        <v>35.27</v>
      </c>
      <c r="H248" s="186">
        <f>G248/G249-1</f>
        <v/>
      </c>
      <c r="I248" s="183" t="n"/>
      <c r="J248" s="195">
        <f>CORREL($D248:$D497,$H248:$H497)</f>
        <v/>
      </c>
      <c r="K248" s="195">
        <f>CORREL(D248:D337,H248:H337)</f>
        <v/>
      </c>
      <c r="L248" s="195" t="n"/>
      <c r="M248" s="412">
        <f>M249*(1+D248)</f>
        <v/>
      </c>
      <c r="N248" s="412">
        <f>N249*(1+H248)</f>
        <v/>
      </c>
      <c r="O248" s="412">
        <f>M248+N248</f>
        <v/>
      </c>
      <c r="P248" s="186">
        <f>O248/O249-1</f>
        <v/>
      </c>
      <c r="Q248" s="414">
        <f>_xlfn.STDEV.P(P248:P498)</f>
        <v/>
      </c>
      <c r="R248" s="410">
        <f>Q248*SQRT(250)</f>
        <v/>
      </c>
      <c r="S248" s="411" t="n"/>
      <c r="T248" s="186" t="n"/>
      <c r="U248" s="186" t="n"/>
      <c r="V248" s="191" t="n"/>
      <c r="W248" s="191" t="n"/>
    </row>
    <row r="249" ht="15.75" customHeight="1">
      <c r="A249" s="196">
        <f>B249=F249</f>
        <v/>
      </c>
      <c r="B249" s="188" t="n">
        <v>44008</v>
      </c>
      <c r="C249" s="409" t="n">
        <v>256.799988</v>
      </c>
      <c r="D249" s="186">
        <f>C249/C250-1</f>
        <v/>
      </c>
      <c r="E249" s="183" t="n"/>
      <c r="F249" s="188" t="n">
        <v>44008</v>
      </c>
      <c r="G249" s="409" t="n">
        <v>32.889999</v>
      </c>
      <c r="H249" s="186">
        <f>G249/G250-1</f>
        <v/>
      </c>
      <c r="I249" s="183" t="n"/>
      <c r="J249" s="195">
        <f>CORREL($D249:$D498,$H249:$H498)</f>
        <v/>
      </c>
      <c r="K249" s="195">
        <f>CORREL(D249:D338,H249:H338)</f>
        <v/>
      </c>
      <c r="L249" s="195" t="n"/>
      <c r="M249" s="412">
        <f>M250*(1+D249)</f>
        <v/>
      </c>
      <c r="N249" s="412">
        <f>N250*(1+H249)</f>
        <v/>
      </c>
      <c r="O249" s="412">
        <f>M249+N249</f>
        <v/>
      </c>
      <c r="P249" s="186">
        <f>O249/O250-1</f>
        <v/>
      </c>
      <c r="Q249" s="414">
        <f>_xlfn.STDEV.P(P249:P499)</f>
        <v/>
      </c>
      <c r="R249" s="410">
        <f>Q249*SQRT(250)</f>
        <v/>
      </c>
      <c r="S249" s="411" t="n"/>
      <c r="T249" s="186" t="n"/>
      <c r="U249" s="186" t="n"/>
      <c r="V249" s="191" t="n"/>
      <c r="W249" s="191" t="n"/>
    </row>
    <row r="250" ht="15.75" customHeight="1">
      <c r="A250" s="196">
        <f>B250=F250</f>
        <v/>
      </c>
      <c r="B250" s="188" t="n">
        <v>44007</v>
      </c>
      <c r="C250" s="409" t="n">
        <v>259.51001</v>
      </c>
      <c r="D250" s="186">
        <f>C250/C251-1</f>
        <v/>
      </c>
      <c r="E250" s="183" t="n"/>
      <c r="F250" s="188" t="n">
        <v>44007</v>
      </c>
      <c r="G250" s="409" t="n">
        <v>34.689999</v>
      </c>
      <c r="H250" s="186">
        <f>G250/G251-1</f>
        <v/>
      </c>
      <c r="I250" s="183" t="n"/>
      <c r="J250" s="195">
        <f>CORREL($D250:$D499,$H250:$H499)</f>
        <v/>
      </c>
      <c r="K250" s="195">
        <f>CORREL(D250:D339,H250:H339)</f>
        <v/>
      </c>
      <c r="L250" s="195" t="n"/>
      <c r="M250" s="412">
        <f>M251*(1+D250)</f>
        <v/>
      </c>
      <c r="N250" s="412">
        <f>N251*(1+H250)</f>
        <v/>
      </c>
      <c r="O250" s="412">
        <f>M250+N250</f>
        <v/>
      </c>
      <c r="P250" s="186">
        <f>O250/O251-1</f>
        <v/>
      </c>
      <c r="Q250" s="414">
        <f>_xlfn.STDEV.P(P250:P500)</f>
        <v/>
      </c>
      <c r="R250" s="410">
        <f>Q250*SQRT(250)</f>
        <v/>
      </c>
      <c r="S250" s="411" t="n"/>
      <c r="T250" s="186" t="n"/>
      <c r="U250" s="186" t="n"/>
      <c r="V250" s="191" t="n"/>
      <c r="W250" s="191" t="n"/>
    </row>
    <row r="251" ht="15.75" customHeight="1">
      <c r="A251" s="196">
        <f>B251=F251</f>
        <v/>
      </c>
      <c r="B251" s="188" t="n">
        <v>44006</v>
      </c>
      <c r="C251" s="409" t="n">
        <v>255.899994</v>
      </c>
      <c r="D251" s="186">
        <f>C251/C252-1</f>
        <v/>
      </c>
      <c r="E251" s="183" t="n"/>
      <c r="F251" s="188" t="n">
        <v>44006</v>
      </c>
      <c r="G251" s="409" t="n">
        <v>33.07</v>
      </c>
      <c r="H251" s="186">
        <f>G251/G252-1</f>
        <v/>
      </c>
      <c r="I251" s="183" t="n"/>
      <c r="J251" s="195">
        <f>CORREL($D251:$D500,$H251:$H500)</f>
        <v/>
      </c>
      <c r="K251" s="195">
        <f>CORREL(D251:D340,H251:H340)</f>
        <v/>
      </c>
      <c r="L251" s="195" t="n"/>
      <c r="M251" s="412">
        <f>M252*(1+D251)</f>
        <v/>
      </c>
      <c r="N251" s="412">
        <f>N252*(1+H251)</f>
        <v/>
      </c>
      <c r="O251" s="412">
        <f>M251+N251</f>
        <v/>
      </c>
      <c r="P251" s="186">
        <f>O251/O252-1</f>
        <v/>
      </c>
      <c r="Q251" s="414">
        <f>_xlfn.STDEV.P(P251:P501)</f>
        <v/>
      </c>
      <c r="R251" s="410">
        <f>Q251*SQRT(250)</f>
        <v/>
      </c>
      <c r="S251" s="411" t="n"/>
      <c r="T251" s="186" t="n"/>
      <c r="U251" s="186" t="n"/>
      <c r="V251" s="191" t="n"/>
      <c r="W251" s="191" t="n"/>
    </row>
    <row r="252" ht="15.75" customHeight="1">
      <c r="A252" s="196">
        <f>B252=F252</f>
        <v/>
      </c>
      <c r="B252" s="188" t="n">
        <v>44005</v>
      </c>
      <c r="C252" s="409" t="n">
        <v>252.809998</v>
      </c>
      <c r="D252" s="186">
        <f>C252/C253-1</f>
        <v/>
      </c>
      <c r="E252" s="183" t="n"/>
      <c r="F252" s="188" t="n">
        <v>44005</v>
      </c>
      <c r="G252" s="409" t="n">
        <v>36.080002</v>
      </c>
      <c r="H252" s="186">
        <f>G252/G253-1</f>
        <v/>
      </c>
      <c r="I252" s="183" t="n"/>
      <c r="J252" s="195">
        <f>CORREL($D252:$D501,$H252:$H501)</f>
        <v/>
      </c>
      <c r="K252" s="195">
        <f>CORREL(D252:D341,H252:H341)</f>
        <v/>
      </c>
      <c r="L252" s="195" t="n"/>
      <c r="M252" s="412">
        <f>M253*(1+D252)</f>
        <v/>
      </c>
      <c r="N252" s="412">
        <f>N253*(1+H252)</f>
        <v/>
      </c>
      <c r="O252" s="412">
        <f>M252+N252</f>
        <v/>
      </c>
      <c r="P252" s="186">
        <f>O252/O253-1</f>
        <v/>
      </c>
      <c r="Q252" s="414">
        <f>_xlfn.STDEV.P(P252:P502)</f>
        <v/>
      </c>
      <c r="R252" s="410">
        <f>Q252*SQRT(250)</f>
        <v/>
      </c>
      <c r="S252" s="411" t="n"/>
      <c r="T252" s="186" t="n"/>
      <c r="U252" s="186" t="n"/>
      <c r="V252" s="191" t="n"/>
      <c r="W252" s="191" t="n"/>
    </row>
    <row r="253" ht="15.75" customHeight="1">
      <c r="A253" s="196">
        <f>B253=F253</f>
        <v/>
      </c>
      <c r="B253" s="188" t="n">
        <v>44004</v>
      </c>
      <c r="C253" s="409" t="n">
        <v>251.270004</v>
      </c>
      <c r="D253" s="186">
        <f>C253/C254-1</f>
        <v/>
      </c>
      <c r="E253" s="183" t="n"/>
      <c r="F253" s="188" t="n">
        <v>44004</v>
      </c>
      <c r="G253" s="409" t="n">
        <v>36.540001</v>
      </c>
      <c r="H253" s="186">
        <f>G253/G254-1</f>
        <v/>
      </c>
      <c r="I253" s="183" t="n"/>
      <c r="J253" s="195">
        <f>CORREL($D253:$D502,$H253:$H502)</f>
        <v/>
      </c>
      <c r="K253" s="195">
        <f>CORREL(D253:D342,H253:H342)</f>
        <v/>
      </c>
      <c r="L253" s="195" t="n"/>
      <c r="M253" s="412">
        <f>M254*(1+D253)</f>
        <v/>
      </c>
      <c r="N253" s="412">
        <f>N254*(1+H253)</f>
        <v/>
      </c>
      <c r="O253" s="412">
        <f>M253+N253</f>
        <v/>
      </c>
      <c r="P253" s="186">
        <f>O253/O254-1</f>
        <v/>
      </c>
      <c r="Q253" s="414">
        <f>_xlfn.STDEV.P(P253:P503)</f>
        <v/>
      </c>
      <c r="R253" s="410">
        <f>Q253*SQRT(250)</f>
        <v/>
      </c>
      <c r="S253" s="411" t="n"/>
      <c r="T253" s="186" t="n"/>
      <c r="U253" s="186" t="n"/>
      <c r="V253" s="191" t="n"/>
      <c r="W253" s="191" t="n"/>
    </row>
    <row r="254" ht="15.75" customHeight="1">
      <c r="A254" s="196">
        <f>B254=F254</f>
        <v/>
      </c>
      <c r="B254" s="188" t="n">
        <v>44001</v>
      </c>
      <c r="C254" s="409" t="n">
        <v>243.479996</v>
      </c>
      <c r="D254" s="186">
        <f>C254/C255-1</f>
        <v/>
      </c>
      <c r="E254" s="183" t="n"/>
      <c r="F254" s="188" t="n">
        <v>44001</v>
      </c>
      <c r="G254" s="409" t="n">
        <v>36.84</v>
      </c>
      <c r="H254" s="186">
        <f>G254/G255-1</f>
        <v/>
      </c>
      <c r="I254" s="183" t="n"/>
      <c r="J254" s="195">
        <f>CORREL($D254:$D503,$H254:$H503)</f>
        <v/>
      </c>
      <c r="K254" s="195">
        <f>CORREL(D254:D343,H254:H343)</f>
        <v/>
      </c>
      <c r="L254" s="195" t="n"/>
      <c r="M254" s="412">
        <f>M255*(1+D254)</f>
        <v/>
      </c>
      <c r="N254" s="412">
        <f>N255*(1+H254)</f>
        <v/>
      </c>
      <c r="O254" s="412">
        <f>M254+N254</f>
        <v/>
      </c>
      <c r="P254" s="186">
        <f>O254/O255-1</f>
        <v/>
      </c>
      <c r="Q254" s="414">
        <f>_xlfn.STDEV.P(P254:P504)</f>
        <v/>
      </c>
      <c r="R254" s="410">
        <f>Q254*SQRT(250)</f>
        <v/>
      </c>
      <c r="S254" s="411" t="n"/>
      <c r="T254" s="186" t="n"/>
      <c r="U254" s="186" t="n"/>
      <c r="V254" s="191" t="n"/>
      <c r="W254" s="191" t="n"/>
    </row>
    <row r="255" ht="15.75" customHeight="1">
      <c r="A255" s="196">
        <f>B255=F255</f>
        <v/>
      </c>
      <c r="B255" s="188" t="n">
        <v>44000</v>
      </c>
      <c r="C255" s="409" t="n">
        <v>241.570007</v>
      </c>
      <c r="D255" s="186">
        <f>C255/C256-1</f>
        <v/>
      </c>
      <c r="E255" s="183" t="n"/>
      <c r="F255" s="188" t="n">
        <v>44000</v>
      </c>
      <c r="G255" s="409" t="n">
        <v>39.34</v>
      </c>
      <c r="H255" s="186">
        <f>G255/G256-1</f>
        <v/>
      </c>
      <c r="I255" s="183" t="n"/>
      <c r="J255" s="195" t="n"/>
      <c r="K255" s="195">
        <f>CORREL(D255:D344,H255:H344)</f>
        <v/>
      </c>
      <c r="L255" s="195" t="n"/>
      <c r="M255" s="412">
        <f>M256*(1+D255)</f>
        <v/>
      </c>
      <c r="N255" s="412">
        <f>N256*(1+H255)</f>
        <v/>
      </c>
      <c r="O255" s="412">
        <f>M255+N255</f>
        <v/>
      </c>
      <c r="P255" s="186">
        <f>O255/O256-1</f>
        <v/>
      </c>
      <c r="Q255" s="414">
        <f>_xlfn.STDEV.P(P255:P505)</f>
        <v/>
      </c>
      <c r="R255" s="410">
        <f>Q255*SQRT(250)</f>
        <v/>
      </c>
      <c r="S255" s="411" t="n"/>
      <c r="T255" s="186" t="n"/>
      <c r="U255" s="186" t="n"/>
      <c r="V255" s="191" t="n"/>
      <c r="W255" s="191" t="n"/>
    </row>
    <row r="256" ht="15.75" customHeight="1">
      <c r="A256" s="196">
        <f>B256=F256</f>
        <v/>
      </c>
      <c r="B256" s="188" t="n">
        <v>43999</v>
      </c>
      <c r="C256" s="409" t="n">
        <v>236.759995</v>
      </c>
      <c r="D256" s="186">
        <f>C256/C257-1</f>
        <v/>
      </c>
      <c r="E256" s="183" t="n"/>
      <c r="F256" s="188" t="n">
        <v>43999</v>
      </c>
      <c r="G256" s="409" t="n">
        <v>39.25</v>
      </c>
      <c r="H256" s="186">
        <f>G256/G257-1</f>
        <v/>
      </c>
      <c r="I256" s="183" t="n"/>
      <c r="J256" s="195" t="n"/>
      <c r="K256" s="195">
        <f>CORREL(D256:D345,H256:H345)</f>
        <v/>
      </c>
      <c r="L256" s="195" t="n"/>
      <c r="M256" s="412">
        <f>M257*(1+D256)</f>
        <v/>
      </c>
      <c r="N256" s="412">
        <f>N257*(1+H256)</f>
        <v/>
      </c>
      <c r="O256" s="412">
        <f>M256+N256</f>
        <v/>
      </c>
      <c r="P256" s="186">
        <f>O256/O257-1</f>
        <v/>
      </c>
      <c r="Q256" s="414">
        <f>_xlfn.STDEV.P(P256:P506)</f>
        <v/>
      </c>
      <c r="R256" s="410">
        <f>Q256*SQRT(250)</f>
        <v/>
      </c>
      <c r="S256" s="411" t="n"/>
      <c r="T256" s="186" t="n"/>
      <c r="U256" s="186" t="n"/>
      <c r="V256" s="191" t="n"/>
      <c r="W256" s="191" t="n"/>
    </row>
    <row r="257" ht="15.75" customHeight="1">
      <c r="A257" s="196">
        <f>B257=F257</f>
        <v/>
      </c>
      <c r="B257" s="188" t="n">
        <v>43998</v>
      </c>
      <c r="C257" s="409" t="n">
        <v>242.559998</v>
      </c>
      <c r="D257" s="186">
        <f>C257/C258-1</f>
        <v/>
      </c>
      <c r="E257" s="183" t="n"/>
      <c r="F257" s="188" t="n">
        <v>43998</v>
      </c>
      <c r="G257" s="409" t="n">
        <v>40.209999</v>
      </c>
      <c r="H257" s="186">
        <f>G257/G258-1</f>
        <v/>
      </c>
      <c r="I257" s="183" t="n"/>
      <c r="J257" s="195" t="n"/>
      <c r="K257" s="195">
        <f>CORREL(D257:D346,H257:H346)</f>
        <v/>
      </c>
      <c r="L257" s="195" t="n"/>
      <c r="M257" s="412">
        <f>M258*(1+D257)</f>
        <v/>
      </c>
      <c r="N257" s="412">
        <f>N258*(1+H257)</f>
        <v/>
      </c>
      <c r="O257" s="412">
        <f>M257+N257</f>
        <v/>
      </c>
      <c r="P257" s="186">
        <f>O257/O258-1</f>
        <v/>
      </c>
      <c r="Q257" s="414">
        <f>_xlfn.STDEV.P(P257:P507)</f>
        <v/>
      </c>
      <c r="R257" s="410">
        <f>Q257*SQRT(250)</f>
        <v/>
      </c>
      <c r="S257" s="411" t="n"/>
      <c r="T257" s="410" t="n"/>
      <c r="U257" s="186" t="n"/>
      <c r="V257" s="410" t="n"/>
      <c r="W257" s="410" t="n"/>
    </row>
    <row r="258" ht="15.75" customHeight="1">
      <c r="A258" s="196">
        <f>B258=F258</f>
        <v/>
      </c>
      <c r="B258" s="188" t="n">
        <v>43997</v>
      </c>
      <c r="C258" s="409" t="n">
        <v>239.020004</v>
      </c>
      <c r="D258" s="186">
        <f>C258/C259-1</f>
        <v/>
      </c>
      <c r="E258" s="183" t="n"/>
      <c r="F258" s="188" t="n">
        <v>43997</v>
      </c>
      <c r="G258" s="409" t="n">
        <v>39</v>
      </c>
      <c r="H258" s="186">
        <f>G258/G259-1</f>
        <v/>
      </c>
      <c r="I258" s="183" t="n"/>
      <c r="J258" s="195" t="n"/>
      <c r="K258" s="195">
        <f>CORREL(D258:D347,H258:H347)</f>
        <v/>
      </c>
      <c r="L258" s="195" t="n"/>
      <c r="M258" s="412">
        <f>M259*(1+D258)</f>
        <v/>
      </c>
      <c r="N258" s="412">
        <f>N259*(1+H258)</f>
        <v/>
      </c>
      <c r="O258" s="412">
        <f>M258+N258</f>
        <v/>
      </c>
      <c r="P258" s="186">
        <f>O258/O259-1</f>
        <v/>
      </c>
      <c r="Q258" s="414">
        <f>_xlfn.STDEV.P(P258:P508)</f>
        <v/>
      </c>
      <c r="R258" s="410">
        <f>Q258*SQRT(250)</f>
        <v/>
      </c>
      <c r="S258" s="411" t="n"/>
      <c r="T258" s="410" t="n"/>
      <c r="U258" s="186" t="n"/>
      <c r="V258" s="410" t="n"/>
      <c r="W258" s="410" t="n"/>
    </row>
    <row r="259" ht="15.75" customHeight="1">
      <c r="A259" s="196">
        <f>B259=F259</f>
        <v/>
      </c>
      <c r="B259" s="188" t="n">
        <v>43994</v>
      </c>
      <c r="C259" s="409" t="n">
        <v>219.520004</v>
      </c>
      <c r="D259" s="186">
        <f>C259/C260-1</f>
        <v/>
      </c>
      <c r="E259" s="183" t="n"/>
      <c r="F259" s="188" t="n">
        <v>43994</v>
      </c>
      <c r="G259" s="409" t="n">
        <v>39.66</v>
      </c>
      <c r="H259" s="186">
        <f>G259/G260-1</f>
        <v/>
      </c>
      <c r="I259" s="183" t="n"/>
      <c r="J259" s="195" t="n"/>
      <c r="K259" s="195">
        <f>CORREL(D259:D348,H259:H348)</f>
        <v/>
      </c>
      <c r="L259" s="195" t="n"/>
      <c r="M259" s="412">
        <f>M260*(1+D259)</f>
        <v/>
      </c>
      <c r="N259" s="412">
        <f>N260*(1+H259)</f>
        <v/>
      </c>
      <c r="O259" s="412">
        <f>M259+N259</f>
        <v/>
      </c>
      <c r="P259" s="186">
        <f>O259/O260-1</f>
        <v/>
      </c>
      <c r="Q259" s="414">
        <f>_xlfn.STDEV.P(P259:P509)</f>
        <v/>
      </c>
      <c r="R259" s="410">
        <f>Q259*SQRT(250)</f>
        <v/>
      </c>
      <c r="S259" s="411" t="n"/>
      <c r="T259" s="410" t="n"/>
      <c r="U259" s="186" t="n"/>
      <c r="V259" s="410" t="n"/>
      <c r="W259" s="410" t="n"/>
    </row>
    <row r="260" ht="15.75" customHeight="1">
      <c r="A260" s="196">
        <f>B260=F260</f>
        <v/>
      </c>
      <c r="B260" s="188" t="n">
        <v>43993</v>
      </c>
      <c r="C260" s="409" t="n">
        <v>222.070007</v>
      </c>
      <c r="D260" s="186">
        <f>C260/C261-1</f>
        <v/>
      </c>
      <c r="E260" s="183" t="n"/>
      <c r="F260" s="188" t="n">
        <v>43993</v>
      </c>
      <c r="G260" s="409" t="n">
        <v>33.32</v>
      </c>
      <c r="H260" s="186">
        <f>G260/G261-1</f>
        <v/>
      </c>
      <c r="I260" s="183" t="n"/>
      <c r="J260" s="195" t="n"/>
      <c r="K260" s="195">
        <f>CORREL(D260:D349,H260:H349)</f>
        <v/>
      </c>
      <c r="L260" s="195" t="n"/>
      <c r="M260" s="412">
        <f>M261*(1+D260)</f>
        <v/>
      </c>
      <c r="N260" s="412">
        <f>N261*(1+H260)</f>
        <v/>
      </c>
      <c r="O260" s="412">
        <f>M260+N260</f>
        <v/>
      </c>
      <c r="P260" s="186">
        <f>O260/O261-1</f>
        <v/>
      </c>
      <c r="Q260" s="414" t="n"/>
      <c r="R260" s="410" t="n"/>
      <c r="S260" s="411" t="n"/>
      <c r="T260" s="410" t="n"/>
      <c r="U260" s="186" t="n"/>
      <c r="V260" s="410" t="n"/>
      <c r="W260" s="410" t="n"/>
    </row>
    <row r="261" ht="15.75" customHeight="1">
      <c r="A261" s="196">
        <f>B261=F261</f>
        <v/>
      </c>
      <c r="B261" s="188" t="n">
        <v>43992</v>
      </c>
      <c r="C261" s="409" t="n">
        <v>221.020004</v>
      </c>
      <c r="D261" s="186">
        <f>C261/C262-1</f>
        <v/>
      </c>
      <c r="E261" s="183" t="n"/>
      <c r="F261" s="188" t="n">
        <v>43992</v>
      </c>
      <c r="G261" s="409" t="n">
        <v>39.720001</v>
      </c>
      <c r="H261" s="186">
        <f>G261/G262-1</f>
        <v/>
      </c>
      <c r="I261" s="183" t="n"/>
      <c r="J261" s="195" t="n"/>
      <c r="K261" s="195">
        <f>CORREL(D261:D350,H261:H350)</f>
        <v/>
      </c>
      <c r="L261" s="195" t="n"/>
      <c r="M261" s="412">
        <f>M262*(1+D261)</f>
        <v/>
      </c>
      <c r="N261" s="412">
        <f>N262*(1+H261)</f>
        <v/>
      </c>
      <c r="O261" s="412">
        <f>M261+N261</f>
        <v/>
      </c>
      <c r="P261" s="186">
        <f>O261/O262-1</f>
        <v/>
      </c>
      <c r="Q261" s="414" t="n"/>
      <c r="R261" s="410" t="n"/>
      <c r="S261" s="411" t="n"/>
      <c r="T261" s="410" t="n"/>
      <c r="U261" s="186" t="n"/>
      <c r="V261" s="410" t="n"/>
      <c r="W261" s="410" t="n"/>
    </row>
    <row r="262" ht="15.75" customHeight="1">
      <c r="A262" s="196">
        <f>B262=F262</f>
        <v/>
      </c>
      <c r="B262" s="188" t="n">
        <v>43991</v>
      </c>
      <c r="C262" s="409" t="n">
        <v>205.429993</v>
      </c>
      <c r="D262" s="186">
        <f>C262/C263-1</f>
        <v/>
      </c>
      <c r="E262" s="183" t="n"/>
      <c r="F262" s="188" t="n">
        <v>43991</v>
      </c>
      <c r="G262" s="409" t="n">
        <v>44.639999</v>
      </c>
      <c r="H262" s="186">
        <f>G262/G263-1</f>
        <v/>
      </c>
      <c r="I262" s="183" t="n"/>
      <c r="J262" s="195" t="n"/>
      <c r="K262" s="195">
        <f>CORREL(D262:D351,H262:H351)</f>
        <v/>
      </c>
      <c r="L262" s="195" t="n"/>
      <c r="M262" s="412">
        <f>M263*(1+D262)</f>
        <v/>
      </c>
      <c r="N262" s="412">
        <f>N263*(1+H262)</f>
        <v/>
      </c>
      <c r="O262" s="412">
        <f>M262+N262</f>
        <v/>
      </c>
      <c r="P262" s="186">
        <f>O262/O263-1</f>
        <v/>
      </c>
      <c r="Q262" s="414" t="n"/>
      <c r="R262" s="410" t="n"/>
      <c r="S262" s="411" t="n"/>
      <c r="T262" s="410" t="n"/>
      <c r="U262" s="186" t="n"/>
      <c r="V262" s="410" t="n"/>
      <c r="W262" s="410" t="n"/>
    </row>
    <row r="263" ht="15.75" customHeight="1">
      <c r="A263" s="196">
        <f>B263=F263</f>
        <v/>
      </c>
      <c r="B263" s="188" t="n">
        <v>43990</v>
      </c>
      <c r="C263" s="409" t="n">
        <v>209.830002</v>
      </c>
      <c r="D263" s="186">
        <f>C263/C264-1</f>
        <v/>
      </c>
      <c r="E263" s="183" t="n"/>
      <c r="F263" s="188" t="n">
        <v>43990</v>
      </c>
      <c r="G263" s="409" t="n">
        <v>48.689999</v>
      </c>
      <c r="H263" s="186">
        <f>G263/G264-1</f>
        <v/>
      </c>
      <c r="I263" s="183" t="n"/>
      <c r="J263" s="195" t="n"/>
      <c r="K263" s="195">
        <f>CORREL(D263:D352,H263:H352)</f>
        <v/>
      </c>
      <c r="L263" s="195" t="n"/>
      <c r="M263" s="412">
        <f>M264*(1+D263)</f>
        <v/>
      </c>
      <c r="N263" s="412">
        <f>N264*(1+H263)</f>
        <v/>
      </c>
      <c r="O263" s="412">
        <f>M263+N263</f>
        <v/>
      </c>
      <c r="P263" s="186">
        <f>O263/O264-1</f>
        <v/>
      </c>
      <c r="Q263" s="414" t="n"/>
      <c r="R263" s="410" t="n"/>
      <c r="S263" s="411" t="n"/>
      <c r="T263" s="410" t="n"/>
      <c r="U263" s="186" t="n"/>
      <c r="V263" s="410" t="n"/>
      <c r="W263" s="410" t="n"/>
    </row>
    <row r="264" ht="15.75" customHeight="1">
      <c r="A264" s="196">
        <f>B264=F264</f>
        <v/>
      </c>
      <c r="B264" s="188" t="n">
        <v>43987</v>
      </c>
      <c r="C264" s="409" t="n">
        <v>207.600006</v>
      </c>
      <c r="D264" s="186">
        <f>C264/C265-1</f>
        <v/>
      </c>
      <c r="E264" s="183" t="n"/>
      <c r="F264" s="188" t="n">
        <v>43987</v>
      </c>
      <c r="G264" s="409" t="n">
        <v>42.41</v>
      </c>
      <c r="H264" s="186">
        <f>G264/G265-1</f>
        <v/>
      </c>
      <c r="I264" s="183" t="n"/>
      <c r="J264" s="195" t="n"/>
      <c r="K264" s="195">
        <f>CORREL(D264:D353,H264:H353)</f>
        <v/>
      </c>
      <c r="L264" s="195" t="n"/>
      <c r="M264" s="412">
        <f>M265*(1+D264)</f>
        <v/>
      </c>
      <c r="N264" s="412">
        <f>N265*(1+H264)</f>
        <v/>
      </c>
      <c r="O264" s="412">
        <f>M264+N264</f>
        <v/>
      </c>
      <c r="P264" s="186">
        <f>O264/O265-1</f>
        <v/>
      </c>
      <c r="Q264" s="414" t="n"/>
      <c r="R264" s="410" t="n"/>
      <c r="S264" s="411" t="n"/>
      <c r="T264" s="410" t="n"/>
      <c r="U264" s="186" t="n"/>
      <c r="V264" s="410" t="n"/>
      <c r="W264" s="410" t="n"/>
    </row>
    <row r="265" ht="15.75" customHeight="1">
      <c r="A265" s="196">
        <f>B265=F265</f>
        <v/>
      </c>
      <c r="B265" s="188" t="n">
        <v>43986</v>
      </c>
      <c r="C265" s="409" t="n">
        <v>210.350006</v>
      </c>
      <c r="D265" s="186">
        <f>C265/C266-1</f>
        <v/>
      </c>
      <c r="E265" s="183" t="n"/>
      <c r="F265" s="188" t="n">
        <v>43986</v>
      </c>
      <c r="G265" s="409" t="n">
        <v>39.099998</v>
      </c>
      <c r="H265" s="186">
        <f>G265/G266-1</f>
        <v/>
      </c>
      <c r="I265" s="183" t="n"/>
      <c r="J265" s="195" t="n"/>
      <c r="K265" s="195">
        <f>CORREL(D265:D354,H265:H354)</f>
        <v/>
      </c>
      <c r="L265" s="195" t="n"/>
      <c r="M265" s="412">
        <f>M266*(1+D265)</f>
        <v/>
      </c>
      <c r="N265" s="412">
        <f>N266*(1+H265)</f>
        <v/>
      </c>
      <c r="O265" s="412">
        <f>M265+N265</f>
        <v/>
      </c>
      <c r="P265" s="186">
        <f>O265/O266-1</f>
        <v/>
      </c>
      <c r="Q265" s="414" t="n"/>
      <c r="R265" s="410" t="n"/>
      <c r="S265" s="411" t="n"/>
      <c r="T265" s="410" t="n"/>
      <c r="U265" s="186" t="n"/>
      <c r="V265" s="410" t="n"/>
      <c r="W265" s="410" t="n"/>
    </row>
    <row r="266" ht="15.75" customHeight="1">
      <c r="A266" s="196">
        <f>B266=F266</f>
        <v/>
      </c>
      <c r="B266" s="188" t="n">
        <v>43985</v>
      </c>
      <c r="C266" s="409" t="n">
        <v>223.869995</v>
      </c>
      <c r="D266" s="186">
        <f>C266/C267-1</f>
        <v/>
      </c>
      <c r="E266" s="183" t="n"/>
      <c r="F266" s="188" t="n">
        <v>43985</v>
      </c>
      <c r="G266" s="409" t="n">
        <v>33.650002</v>
      </c>
      <c r="H266" s="186">
        <f>G266/G267-1</f>
        <v/>
      </c>
      <c r="I266" s="183" t="n"/>
      <c r="J266" s="195" t="n"/>
      <c r="K266" s="195">
        <f>CORREL(D266:D355,H266:H355)</f>
        <v/>
      </c>
      <c r="L266" s="195" t="n"/>
      <c r="M266" s="412">
        <f>M267*(1+D266)</f>
        <v/>
      </c>
      <c r="N266" s="412">
        <f>N267*(1+H266)</f>
        <v/>
      </c>
      <c r="O266" s="412">
        <f>M266+N266</f>
        <v/>
      </c>
      <c r="P266" s="186">
        <f>O266/O267-1</f>
        <v/>
      </c>
      <c r="Q266" s="414" t="n"/>
      <c r="R266" s="410" t="n"/>
      <c r="S266" s="411" t="n"/>
      <c r="T266" s="410" t="n"/>
      <c r="U266" s="186" t="n"/>
      <c r="V266" s="410" t="n"/>
      <c r="W266" s="410" t="n"/>
    </row>
    <row r="267" ht="15.75" customHeight="1">
      <c r="A267" s="196">
        <f>B267=F267</f>
        <v/>
      </c>
      <c r="B267" s="188" t="n">
        <v>43984</v>
      </c>
      <c r="C267" s="409" t="n">
        <v>208.080002</v>
      </c>
      <c r="D267" s="186">
        <f>C267/C268-1</f>
        <v/>
      </c>
      <c r="E267" s="183" t="n"/>
      <c r="F267" s="188" t="n">
        <v>43984</v>
      </c>
      <c r="G267" s="409" t="n">
        <v>29.91</v>
      </c>
      <c r="H267" s="186">
        <f>G267/G268-1</f>
        <v/>
      </c>
      <c r="I267" s="183" t="n"/>
      <c r="J267" s="195" t="n"/>
      <c r="K267" s="195">
        <f>CORREL(D267:D356,H267:H356)</f>
        <v/>
      </c>
      <c r="L267" s="195" t="n"/>
      <c r="M267" s="412">
        <f>M268*(1+D267)</f>
        <v/>
      </c>
      <c r="N267" s="412">
        <f>N268*(1+H267)</f>
        <v/>
      </c>
      <c r="O267" s="412">
        <f>M267+N267</f>
        <v/>
      </c>
      <c r="P267" s="186">
        <f>O267/O268-1</f>
        <v/>
      </c>
      <c r="Q267" s="414" t="n"/>
      <c r="R267" s="410" t="n"/>
      <c r="S267" s="411" t="n"/>
      <c r="T267" s="410" t="n"/>
      <c r="U267" s="186" t="n"/>
      <c r="V267" s="410" t="n"/>
      <c r="W267" s="410" t="n"/>
    </row>
    <row r="268" ht="15.75" customHeight="1">
      <c r="A268" s="196">
        <f>B268=F268</f>
        <v/>
      </c>
      <c r="B268" s="188" t="n">
        <v>43983</v>
      </c>
      <c r="C268" s="409" t="n">
        <v>204.149994</v>
      </c>
      <c r="D268" s="186">
        <f>C268/C269-1</f>
        <v/>
      </c>
      <c r="E268" s="183" t="n"/>
      <c r="F268" s="188" t="n">
        <v>43983</v>
      </c>
      <c r="G268" s="409" t="n">
        <v>29.459999</v>
      </c>
      <c r="H268" s="186">
        <f>G268/G269-1</f>
        <v/>
      </c>
      <c r="I268" s="183" t="n"/>
      <c r="J268" s="195" t="n"/>
      <c r="K268" s="195">
        <f>CORREL(D268:D357,H268:H357)</f>
        <v/>
      </c>
      <c r="L268" s="195" t="n"/>
      <c r="M268" s="412">
        <f>M269*(1+D268)</f>
        <v/>
      </c>
      <c r="N268" s="412">
        <f>N269*(1+H268)</f>
        <v/>
      </c>
      <c r="O268" s="412">
        <f>M268+N268</f>
        <v/>
      </c>
      <c r="P268" s="186">
        <f>O268/O269-1</f>
        <v/>
      </c>
      <c r="Q268" s="414" t="n"/>
      <c r="R268" s="410" t="n"/>
      <c r="S268" s="411" t="n"/>
      <c r="T268" s="410" t="n"/>
      <c r="U268" s="186" t="n"/>
      <c r="V268" s="410" t="n"/>
      <c r="W268" s="410" t="n"/>
    </row>
    <row r="269" ht="15.75" customHeight="1">
      <c r="A269" s="196">
        <f>B269=F269</f>
        <v/>
      </c>
      <c r="B269" s="188" t="n">
        <v>43980</v>
      </c>
      <c r="C269" s="409" t="n">
        <v>179.479996</v>
      </c>
      <c r="D269" s="186">
        <f>C269/C270-1</f>
        <v/>
      </c>
      <c r="E269" s="183" t="n"/>
      <c r="F269" s="188" t="n">
        <v>43980</v>
      </c>
      <c r="G269" s="409" t="n">
        <v>28.040001</v>
      </c>
      <c r="H269" s="186">
        <f>G269/G270-1</f>
        <v/>
      </c>
      <c r="I269" s="183" t="n"/>
      <c r="J269" s="195" t="n"/>
      <c r="K269" s="195">
        <f>CORREL(D269:D358,H269:H358)</f>
        <v/>
      </c>
      <c r="L269" s="195" t="n"/>
      <c r="M269" s="412">
        <f>M270*(1+D269)</f>
        <v/>
      </c>
      <c r="N269" s="412">
        <f>N270*(1+H269)</f>
        <v/>
      </c>
      <c r="O269" s="412">
        <f>M269+N269</f>
        <v/>
      </c>
      <c r="P269" s="186">
        <f>O269/O270-1</f>
        <v/>
      </c>
      <c r="Q269" s="414" t="n"/>
      <c r="R269" s="410" t="n"/>
      <c r="S269" s="411" t="n"/>
      <c r="T269" s="410" t="n"/>
      <c r="U269" s="186" t="n"/>
      <c r="V269" s="410" t="n"/>
      <c r="W269" s="410" t="n"/>
    </row>
    <row r="270" ht="15.75" customHeight="1">
      <c r="A270" s="196">
        <f>B270=F270</f>
        <v/>
      </c>
      <c r="B270" s="188" t="n">
        <v>43979</v>
      </c>
      <c r="C270" s="409" t="n">
        <v>163.550003</v>
      </c>
      <c r="D270" s="186">
        <f>C270/C271-1</f>
        <v/>
      </c>
      <c r="E270" s="183" t="n"/>
      <c r="F270" s="188" t="n">
        <v>43979</v>
      </c>
      <c r="G270" s="409" t="n">
        <v>28.889999</v>
      </c>
      <c r="H270" s="186">
        <f>G270/G271-1</f>
        <v/>
      </c>
      <c r="I270" s="183" t="n"/>
      <c r="J270" s="195" t="n"/>
      <c r="K270" s="195">
        <f>CORREL(D270:D359,H270:H359)</f>
        <v/>
      </c>
      <c r="L270" s="195" t="n"/>
      <c r="M270" s="412">
        <f>M271*(1+D270)</f>
        <v/>
      </c>
      <c r="N270" s="412">
        <f>N271*(1+H270)</f>
        <v/>
      </c>
      <c r="O270" s="412">
        <f>M270+N270</f>
        <v/>
      </c>
      <c r="P270" s="186">
        <f>O270/O271-1</f>
        <v/>
      </c>
      <c r="Q270" s="414" t="n"/>
      <c r="R270" s="410" t="n"/>
      <c r="S270" s="411" t="n"/>
      <c r="T270" s="410" t="n"/>
      <c r="U270" s="186" t="n"/>
      <c r="V270" s="410" t="n"/>
      <c r="W270" s="410" t="n"/>
    </row>
    <row r="271" ht="15.75" customHeight="1">
      <c r="A271" s="196">
        <f>B271=F271</f>
        <v/>
      </c>
      <c r="B271" s="188" t="n">
        <v>43978</v>
      </c>
      <c r="C271" s="409" t="n">
        <v>161.970001</v>
      </c>
      <c r="D271" s="186">
        <f>C271/C272-1</f>
        <v/>
      </c>
      <c r="E271" s="183" t="n"/>
      <c r="F271" s="188" t="n">
        <v>43978</v>
      </c>
      <c r="G271" s="409" t="n">
        <v>30.690001</v>
      </c>
      <c r="H271" s="186">
        <f>G271/G272-1</f>
        <v/>
      </c>
      <c r="I271" s="183" t="n"/>
      <c r="J271" s="195" t="n"/>
      <c r="K271" s="195">
        <f>CORREL(D271:D360,H271:H360)</f>
        <v/>
      </c>
      <c r="L271" s="195" t="n"/>
      <c r="M271" s="412">
        <f>M272*(1+D271)</f>
        <v/>
      </c>
      <c r="N271" s="412">
        <f>N272*(1+H271)</f>
        <v/>
      </c>
      <c r="O271" s="412">
        <f>M271+N271</f>
        <v/>
      </c>
      <c r="P271" s="186">
        <f>O271/O272-1</f>
        <v/>
      </c>
      <c r="Q271" s="414" t="n"/>
      <c r="R271" s="410" t="n"/>
      <c r="S271" s="411" t="n"/>
      <c r="T271" s="410" t="n"/>
      <c r="U271" s="186" t="n"/>
      <c r="V271" s="410" t="n"/>
      <c r="W271" s="410" t="n"/>
    </row>
    <row r="272" ht="15.75" customHeight="1">
      <c r="A272" s="196">
        <f>B272=F272</f>
        <v/>
      </c>
      <c r="B272" s="188" t="n">
        <v>43977</v>
      </c>
      <c r="C272" s="409" t="n">
        <v>164</v>
      </c>
      <c r="D272" s="186">
        <f>C272/C273-1</f>
        <v/>
      </c>
      <c r="E272" s="183" t="n"/>
      <c r="F272" s="188" t="n">
        <v>43977</v>
      </c>
      <c r="G272" s="409" t="n">
        <v>29.540001</v>
      </c>
      <c r="H272" s="186">
        <f>G272/G273-1</f>
        <v/>
      </c>
      <c r="I272" s="183" t="n"/>
      <c r="J272" s="195" t="n"/>
      <c r="K272" s="195">
        <f>CORREL(D272:D361,H272:H361)</f>
        <v/>
      </c>
      <c r="L272" s="195" t="n"/>
      <c r="M272" s="412">
        <f>M273*(1+D272)</f>
        <v/>
      </c>
      <c r="N272" s="412">
        <f>N273*(1+H272)</f>
        <v/>
      </c>
      <c r="O272" s="412">
        <f>M272+N272</f>
        <v/>
      </c>
      <c r="P272" s="186">
        <f>O272/O273-1</f>
        <v/>
      </c>
      <c r="Q272" s="414" t="n"/>
      <c r="R272" s="410" t="n"/>
      <c r="S272" s="411" t="n"/>
      <c r="T272" s="410" t="n"/>
      <c r="U272" s="186" t="n"/>
      <c r="V272" s="410" t="n"/>
      <c r="W272" s="410" t="n"/>
    </row>
    <row r="273" ht="15.75" customHeight="1">
      <c r="A273" s="196">
        <f>B273=F273</f>
        <v/>
      </c>
      <c r="B273" s="188" t="n">
        <v>43973</v>
      </c>
      <c r="C273" s="409" t="n">
        <v>171.059998</v>
      </c>
      <c r="D273" s="186">
        <f>C273/C274-1</f>
        <v/>
      </c>
      <c r="E273" s="183" t="n"/>
      <c r="F273" s="188" t="n">
        <v>43973</v>
      </c>
      <c r="G273" s="409" t="n">
        <v>25.4</v>
      </c>
      <c r="H273" s="186">
        <f>G273/G274-1</f>
        <v/>
      </c>
      <c r="I273" s="183" t="n"/>
      <c r="J273" s="195" t="n"/>
      <c r="K273" s="195">
        <f>CORREL(D273:D362,H273:H362)</f>
        <v/>
      </c>
      <c r="L273" s="195" t="n"/>
      <c r="M273" s="412">
        <f>M274*(1+D273)</f>
        <v/>
      </c>
      <c r="N273" s="412">
        <f>N274*(1+H273)</f>
        <v/>
      </c>
      <c r="O273" s="412">
        <f>M273+N273</f>
        <v/>
      </c>
      <c r="P273" s="186">
        <f>O273/O274-1</f>
        <v/>
      </c>
      <c r="Q273" s="414" t="n"/>
      <c r="R273" s="410" t="n"/>
      <c r="S273" s="411" t="n"/>
      <c r="T273" s="410" t="n"/>
      <c r="U273" s="186" t="n"/>
      <c r="V273" s="410" t="n"/>
      <c r="W273" s="410" t="n"/>
    </row>
    <row r="274" ht="15.75" customHeight="1">
      <c r="A274" s="196">
        <f>B274=F274</f>
        <v/>
      </c>
      <c r="B274" s="188" t="n">
        <v>43972</v>
      </c>
      <c r="C274" s="409" t="n">
        <v>172.029999</v>
      </c>
      <c r="D274" s="186">
        <f>C274/C275-1</f>
        <v/>
      </c>
      <c r="E274" s="183" t="n"/>
      <c r="F274" s="188" t="n">
        <v>43972</v>
      </c>
      <c r="G274" s="409" t="n">
        <v>25.84</v>
      </c>
      <c r="H274" s="186">
        <f>G274/G275-1</f>
        <v/>
      </c>
      <c r="I274" s="183" t="n"/>
      <c r="J274" s="195" t="n"/>
      <c r="K274" s="195">
        <f>CORREL(D274:D363,H274:H363)</f>
        <v/>
      </c>
      <c r="L274" s="195" t="n"/>
      <c r="M274" s="412">
        <f>M275*(1+D274)</f>
        <v/>
      </c>
      <c r="N274" s="412">
        <f>N275*(1+H274)</f>
        <v/>
      </c>
      <c r="O274" s="412">
        <f>M274+N274</f>
        <v/>
      </c>
      <c r="P274" s="186">
        <f>O274/O275-1</f>
        <v/>
      </c>
      <c r="Q274" s="414" t="n"/>
      <c r="R274" s="410" t="n"/>
      <c r="S274" s="411" t="n"/>
      <c r="T274" s="410" t="n"/>
      <c r="U274" s="186" t="n"/>
      <c r="V274" s="410" t="n"/>
      <c r="W274" s="410" t="n"/>
    </row>
    <row r="275" ht="15.75" customHeight="1">
      <c r="A275" s="196">
        <f>B275=F275</f>
        <v/>
      </c>
      <c r="B275" s="188" t="n">
        <v>43971</v>
      </c>
      <c r="C275" s="409" t="n">
        <v>175.479996</v>
      </c>
      <c r="D275" s="186">
        <f>C275/C276-1</f>
        <v/>
      </c>
      <c r="E275" s="183" t="n"/>
      <c r="F275" s="188" t="n">
        <v>43971</v>
      </c>
      <c r="G275" s="409" t="n">
        <v>24.91</v>
      </c>
      <c r="H275" s="186">
        <f>G275/G276-1</f>
        <v/>
      </c>
      <c r="I275" s="183" t="n"/>
      <c r="J275" s="195" t="n"/>
      <c r="K275" s="195">
        <f>CORREL(D275:D364,H275:H364)</f>
        <v/>
      </c>
      <c r="L275" s="195" t="n"/>
      <c r="M275" s="412">
        <f>M276*(1+D275)</f>
        <v/>
      </c>
      <c r="N275" s="412">
        <f>N276*(1+H275)</f>
        <v/>
      </c>
      <c r="O275" s="412">
        <f>M275+N275</f>
        <v/>
      </c>
      <c r="P275" s="186">
        <f>O275/O276-1</f>
        <v/>
      </c>
      <c r="Q275" s="414" t="n"/>
      <c r="R275" s="410" t="n"/>
      <c r="S275" s="411" t="n"/>
      <c r="T275" s="410" t="n"/>
      <c r="U275" s="186" t="n"/>
      <c r="V275" s="410" t="n"/>
      <c r="W275" s="410" t="n"/>
    </row>
    <row r="276" ht="15.75" customHeight="1">
      <c r="A276" s="196">
        <f>B276=F276</f>
        <v/>
      </c>
      <c r="B276" s="188" t="n">
        <v>43970</v>
      </c>
      <c r="C276" s="409" t="n">
        <v>173.679993</v>
      </c>
      <c r="D276" s="186">
        <f>C276/C277-1</f>
        <v/>
      </c>
      <c r="E276" s="183" t="n"/>
      <c r="F276" s="188" t="n">
        <v>43970</v>
      </c>
      <c r="G276" s="409" t="n">
        <v>23.68</v>
      </c>
      <c r="H276" s="186">
        <f>G276/G277-1</f>
        <v/>
      </c>
      <c r="I276" s="183" t="n"/>
      <c r="J276" s="195" t="n"/>
      <c r="K276" s="195">
        <f>CORREL(D276:D365,H276:H365)</f>
        <v/>
      </c>
      <c r="L276" s="195" t="n"/>
      <c r="M276" s="412">
        <f>M277*(1+D276)</f>
        <v/>
      </c>
      <c r="N276" s="412">
        <f>N277*(1+H276)</f>
        <v/>
      </c>
      <c r="O276" s="412">
        <f>M276+N276</f>
        <v/>
      </c>
      <c r="P276" s="186">
        <f>O276/O277-1</f>
        <v/>
      </c>
      <c r="Q276" s="414" t="n"/>
      <c r="R276" s="410" t="n"/>
      <c r="S276" s="411" t="n"/>
      <c r="T276" s="410" t="n"/>
      <c r="U276" s="186" t="n"/>
      <c r="V276" s="410" t="n"/>
      <c r="W276" s="410" t="n"/>
    </row>
    <row r="277" ht="15.75" customHeight="1">
      <c r="A277" s="196">
        <f>B277=F277</f>
        <v/>
      </c>
      <c r="B277" s="188" t="n">
        <v>43969</v>
      </c>
      <c r="C277" s="409" t="n">
        <v>164.690002</v>
      </c>
      <c r="D277" s="186">
        <f>C277/C278-1</f>
        <v/>
      </c>
      <c r="E277" s="183" t="n"/>
      <c r="F277" s="188" t="n">
        <v>43969</v>
      </c>
      <c r="G277" s="409" t="n">
        <v>24.129999</v>
      </c>
      <c r="H277" s="186">
        <f>G277/G278-1</f>
        <v/>
      </c>
      <c r="I277" s="183" t="n"/>
      <c r="J277" s="195" t="n"/>
      <c r="K277" s="195">
        <f>CORREL(D277:D366,H277:H366)</f>
        <v/>
      </c>
      <c r="L277" s="195" t="n"/>
      <c r="M277" s="412">
        <f>M278*(1+D277)</f>
        <v/>
      </c>
      <c r="N277" s="412">
        <f>N278*(1+H277)</f>
        <v/>
      </c>
      <c r="O277" s="412">
        <f>M277+N277</f>
        <v/>
      </c>
      <c r="P277" s="186">
        <f>O277/O278-1</f>
        <v/>
      </c>
      <c r="Q277" s="414" t="n"/>
      <c r="R277" s="410" t="n"/>
      <c r="S277" s="411" t="n"/>
      <c r="T277" s="410" t="n"/>
      <c r="U277" s="186" t="n"/>
      <c r="V277" s="410" t="n"/>
      <c r="W277" s="410" t="n"/>
    </row>
    <row r="278" ht="15.75" customHeight="1">
      <c r="A278" s="196">
        <f>B278=F278</f>
        <v/>
      </c>
      <c r="B278" s="188" t="n">
        <v>43966</v>
      </c>
      <c r="C278" s="409" t="n">
        <v>174.830002</v>
      </c>
      <c r="D278" s="186">
        <f>C278/C279-1</f>
        <v/>
      </c>
      <c r="E278" s="183" t="n"/>
      <c r="F278" s="188" t="n">
        <v>43966</v>
      </c>
      <c r="G278" s="409" t="n">
        <v>19.92</v>
      </c>
      <c r="H278" s="186">
        <f>G278/G279-1</f>
        <v/>
      </c>
      <c r="I278" s="183" t="n"/>
      <c r="J278" s="195" t="n"/>
      <c r="K278" s="195">
        <f>CORREL(D278:D367,H278:H367)</f>
        <v/>
      </c>
      <c r="L278" s="195" t="n"/>
      <c r="M278" s="412">
        <f>M279*(1+D278)</f>
        <v/>
      </c>
      <c r="N278" s="412">
        <f>N279*(1+H278)</f>
        <v/>
      </c>
      <c r="O278" s="412">
        <f>M278+N278</f>
        <v/>
      </c>
      <c r="P278" s="186">
        <f>O278/O279-1</f>
        <v/>
      </c>
      <c r="Q278" s="414" t="n"/>
      <c r="R278" s="410" t="n"/>
      <c r="S278" s="411" t="n"/>
      <c r="T278" s="410" t="n"/>
      <c r="U278" s="186" t="n"/>
      <c r="V278" s="410" t="n"/>
      <c r="W278" s="410" t="n"/>
    </row>
    <row r="279" ht="15.75" customHeight="1">
      <c r="A279" s="196">
        <f>B279=F279</f>
        <v/>
      </c>
      <c r="B279" s="188" t="n">
        <v>43965</v>
      </c>
      <c r="C279" s="409" t="n">
        <v>167.910004</v>
      </c>
      <c r="D279" s="186">
        <f>C279/C280-1</f>
        <v/>
      </c>
      <c r="E279" s="183" t="n"/>
      <c r="F279" s="188" t="n">
        <v>43965</v>
      </c>
      <c r="G279" s="409" t="n">
        <v>20.299999</v>
      </c>
      <c r="H279" s="186">
        <f>G279/G280-1</f>
        <v/>
      </c>
      <c r="I279" s="183" t="n"/>
      <c r="J279" s="195" t="n"/>
      <c r="K279" s="195">
        <f>CORREL(D279:D368,H279:H368)</f>
        <v/>
      </c>
      <c r="L279" s="195" t="n"/>
      <c r="M279" s="412">
        <f>M280*(1+D279)</f>
        <v/>
      </c>
      <c r="N279" s="412">
        <f>N280*(1+H279)</f>
        <v/>
      </c>
      <c r="O279" s="412">
        <f>M279+N279</f>
        <v/>
      </c>
      <c r="P279" s="186">
        <f>O279/O280-1</f>
        <v/>
      </c>
      <c r="Q279" s="414" t="n"/>
      <c r="R279" s="410" t="n"/>
      <c r="S279" s="411" t="n"/>
      <c r="T279" s="410" t="n"/>
      <c r="U279" s="186" t="n"/>
      <c r="V279" s="410" t="n"/>
      <c r="W279" s="410" t="n"/>
    </row>
    <row r="280" ht="15.75" customHeight="1">
      <c r="A280" s="196">
        <f>B280=F280</f>
        <v/>
      </c>
      <c r="B280" s="188" t="n">
        <v>43964</v>
      </c>
      <c r="C280" s="409" t="n">
        <v>167.139999</v>
      </c>
      <c r="D280" s="186">
        <f>C280/C281-1</f>
        <v/>
      </c>
      <c r="E280" s="183" t="n"/>
      <c r="F280" s="188" t="n">
        <v>43964</v>
      </c>
      <c r="G280" s="409" t="n">
        <v>20.709999</v>
      </c>
      <c r="H280" s="186">
        <f>G280/G281-1</f>
        <v/>
      </c>
      <c r="I280" s="183" t="n"/>
      <c r="J280" s="195" t="n"/>
      <c r="K280" s="195">
        <f>CORREL(D280:D369,H280:H369)</f>
        <v/>
      </c>
      <c r="L280" s="195" t="n"/>
      <c r="M280" s="412">
        <f>M281*(1+D280)</f>
        <v/>
      </c>
      <c r="N280" s="412">
        <f>N281*(1+H280)</f>
        <v/>
      </c>
      <c r="O280" s="412">
        <f>M280+N280</f>
        <v/>
      </c>
      <c r="P280" s="186">
        <f>O280/O281-1</f>
        <v/>
      </c>
      <c r="Q280" s="414" t="n"/>
      <c r="R280" s="410" t="n"/>
      <c r="S280" s="411" t="n"/>
      <c r="T280" s="410" t="n"/>
      <c r="U280" s="186" t="n"/>
      <c r="V280" s="410" t="n"/>
      <c r="W280" s="410" t="n"/>
    </row>
    <row r="281" ht="15.75" customHeight="1">
      <c r="A281" s="196">
        <f>B281=F281</f>
        <v/>
      </c>
      <c r="B281" s="188" t="n">
        <v>43963</v>
      </c>
      <c r="C281" s="409" t="n">
        <v>161.039993</v>
      </c>
      <c r="D281" s="186">
        <f>C281/C282-1</f>
        <v/>
      </c>
      <c r="E281" s="183" t="n"/>
      <c r="F281" s="188" t="n">
        <v>43963</v>
      </c>
      <c r="G281" s="409" t="n">
        <v>22.76</v>
      </c>
      <c r="H281" s="186">
        <f>G281/G282-1</f>
        <v/>
      </c>
      <c r="I281" s="183" t="n"/>
      <c r="J281" s="195" t="n"/>
      <c r="K281" s="195">
        <f>CORREL(D281:D370,H281:H370)</f>
        <v/>
      </c>
      <c r="L281" s="195" t="n"/>
      <c r="M281" s="412">
        <f>M282*(1+D281)</f>
        <v/>
      </c>
      <c r="N281" s="412">
        <f>N282*(1+H281)</f>
        <v/>
      </c>
      <c r="O281" s="412">
        <f>M281+N281</f>
        <v/>
      </c>
      <c r="P281" s="186">
        <f>O281/O282-1</f>
        <v/>
      </c>
      <c r="Q281" s="414" t="n"/>
      <c r="R281" s="410" t="n"/>
      <c r="S281" s="411" t="n"/>
      <c r="T281" s="410" t="n"/>
      <c r="U281" s="186" t="n"/>
      <c r="V281" s="410" t="n"/>
      <c r="W281" s="410" t="n"/>
    </row>
    <row r="282" ht="15.75" customHeight="1">
      <c r="A282" s="196">
        <f>B282=F282</f>
        <v/>
      </c>
      <c r="B282" s="188" t="n">
        <v>43962</v>
      </c>
      <c r="C282" s="409" t="n">
        <v>166.479996</v>
      </c>
      <c r="D282" s="186">
        <f>C282/C283-1</f>
        <v/>
      </c>
      <c r="E282" s="183" t="n"/>
      <c r="F282" s="188" t="n">
        <v>43962</v>
      </c>
      <c r="G282" s="409" t="n">
        <v>23.969999</v>
      </c>
      <c r="H282" s="186">
        <f>G282/G283-1</f>
        <v/>
      </c>
      <c r="I282" s="183" t="n"/>
      <c r="J282" s="195" t="n"/>
      <c r="K282" s="195">
        <f>CORREL(D282:D371,H282:H371)</f>
        <v/>
      </c>
      <c r="L282" s="195" t="n"/>
      <c r="M282" s="412">
        <f>M283*(1+D282)</f>
        <v/>
      </c>
      <c r="N282" s="412">
        <f>N283*(1+H282)</f>
        <v/>
      </c>
      <c r="O282" s="412">
        <f>M282+N282</f>
        <v/>
      </c>
      <c r="P282" s="186">
        <f>O282/O283-1</f>
        <v/>
      </c>
      <c r="Q282" s="414" t="n"/>
      <c r="R282" s="410" t="n"/>
      <c r="S282" s="411" t="n"/>
      <c r="T282" s="410" t="n"/>
      <c r="U282" s="186" t="n"/>
      <c r="V282" s="410" t="n"/>
      <c r="W282" s="410" t="n"/>
    </row>
    <row r="283" ht="15.75" customHeight="1">
      <c r="A283" s="196">
        <f>B283=F283</f>
        <v/>
      </c>
      <c r="B283" s="188" t="n">
        <v>43959</v>
      </c>
      <c r="C283" s="409" t="n">
        <v>155.399994</v>
      </c>
      <c r="D283" s="186">
        <f>C283/C284-1</f>
        <v/>
      </c>
      <c r="E283" s="183" t="n"/>
      <c r="F283" s="188" t="n">
        <v>43959</v>
      </c>
      <c r="G283" s="409" t="n">
        <v>25.42</v>
      </c>
      <c r="H283" s="186">
        <f>G283/G284-1</f>
        <v/>
      </c>
      <c r="I283" s="183" t="n"/>
      <c r="J283" s="195" t="n"/>
      <c r="K283" s="195">
        <f>CORREL(D283:D372,H283:H372)</f>
        <v/>
      </c>
      <c r="L283" s="195" t="n"/>
      <c r="M283" s="412">
        <f>M284*(1+D283)</f>
        <v/>
      </c>
      <c r="N283" s="412">
        <f>N284*(1+H283)</f>
        <v/>
      </c>
      <c r="O283" s="412">
        <f>M283+N283</f>
        <v/>
      </c>
      <c r="P283" s="186">
        <f>O283/O284-1</f>
        <v/>
      </c>
      <c r="Q283" s="414" t="n"/>
      <c r="R283" s="410" t="n"/>
      <c r="S283" s="411" t="n"/>
      <c r="T283" s="410" t="n"/>
      <c r="U283" s="186" t="n"/>
      <c r="V283" s="410" t="n"/>
      <c r="W283" s="410" t="n"/>
    </row>
    <row r="284" ht="15.75" customHeight="1">
      <c r="A284" s="196">
        <f>B284=F284</f>
        <v/>
      </c>
      <c r="B284" s="188" t="n">
        <v>43958</v>
      </c>
      <c r="C284" s="409" t="n">
        <v>157.800003</v>
      </c>
      <c r="D284" s="186">
        <f>C284/C285-1</f>
        <v/>
      </c>
      <c r="E284" s="183" t="n"/>
      <c r="F284" s="188" t="n">
        <v>43958</v>
      </c>
      <c r="G284" s="409" t="n">
        <v>22.75</v>
      </c>
      <c r="H284" s="186">
        <f>G284/G285-1</f>
        <v/>
      </c>
      <c r="I284" s="183" t="n"/>
      <c r="J284" s="195" t="n"/>
      <c r="K284" s="195">
        <f>CORREL(D284:D373,H284:H373)</f>
        <v/>
      </c>
      <c r="L284" s="195" t="n"/>
      <c r="M284" s="412">
        <f>M285*(1+D284)</f>
        <v/>
      </c>
      <c r="N284" s="412">
        <f>N285*(1+H284)</f>
        <v/>
      </c>
      <c r="O284" s="412">
        <f>M284+N284</f>
        <v/>
      </c>
      <c r="P284" s="186">
        <f>O284/O285-1</f>
        <v/>
      </c>
      <c r="Q284" s="414" t="n"/>
      <c r="R284" s="410" t="n"/>
      <c r="S284" s="411" t="n"/>
      <c r="T284" s="410" t="n"/>
      <c r="U284" s="186" t="n"/>
      <c r="V284" s="410" t="n"/>
      <c r="W284" s="410" t="n"/>
    </row>
    <row r="285" ht="15.75" customHeight="1">
      <c r="A285" s="196">
        <f>B285=F285</f>
        <v/>
      </c>
      <c r="B285" s="188" t="n">
        <v>43957</v>
      </c>
      <c r="C285" s="409" t="n">
        <v>149.589996</v>
      </c>
      <c r="D285" s="186">
        <f>C285/C286-1</f>
        <v/>
      </c>
      <c r="E285" s="183" t="n"/>
      <c r="F285" s="188" t="n">
        <v>43957</v>
      </c>
      <c r="G285" s="409" t="n">
        <v>22.91</v>
      </c>
      <c r="H285" s="186">
        <f>G285/G286-1</f>
        <v/>
      </c>
      <c r="I285" s="183" t="n"/>
      <c r="J285" s="195" t="n"/>
      <c r="K285" s="195">
        <f>CORREL(D285:D374,H285:H374)</f>
        <v/>
      </c>
      <c r="L285" s="195" t="n"/>
      <c r="M285" s="412">
        <f>M286*(1+D285)</f>
        <v/>
      </c>
      <c r="N285" s="412">
        <f>N286*(1+H285)</f>
        <v/>
      </c>
      <c r="O285" s="412">
        <f>M285+N285</f>
        <v/>
      </c>
      <c r="P285" s="186">
        <f>O285/O286-1</f>
        <v/>
      </c>
      <c r="Q285" s="414" t="n"/>
      <c r="R285" s="410" t="n"/>
      <c r="S285" s="411" t="n"/>
      <c r="T285" s="410" t="n"/>
      <c r="U285" s="186" t="n"/>
      <c r="V285" s="410" t="n"/>
      <c r="W285" s="410" t="n"/>
    </row>
    <row r="286" ht="15.75" customHeight="1">
      <c r="A286" s="196">
        <f>B286=F286</f>
        <v/>
      </c>
      <c r="B286" s="188" t="n">
        <v>43956</v>
      </c>
      <c r="C286" s="409" t="n">
        <v>144.820007</v>
      </c>
      <c r="D286" s="186">
        <f>C286/C287-1</f>
        <v/>
      </c>
      <c r="E286" s="183" t="n"/>
      <c r="F286" s="188" t="n">
        <v>43956</v>
      </c>
      <c r="G286" s="409" t="n">
        <v>24.120001</v>
      </c>
      <c r="H286" s="186">
        <f>G286/G287-1</f>
        <v/>
      </c>
      <c r="I286" s="183" t="n"/>
      <c r="J286" s="195" t="n"/>
      <c r="K286" s="195">
        <f>CORREL(D286:D375,H286:H375)</f>
        <v/>
      </c>
      <c r="L286" s="195" t="n"/>
      <c r="M286" s="412">
        <f>M287*(1+D286)</f>
        <v/>
      </c>
      <c r="N286" s="412">
        <f>N287*(1+H286)</f>
        <v/>
      </c>
      <c r="O286" s="412">
        <f>M286+N286</f>
        <v/>
      </c>
      <c r="P286" s="186">
        <f>O286/O287-1</f>
        <v/>
      </c>
      <c r="Q286" s="414" t="n"/>
      <c r="R286" s="410" t="n"/>
      <c r="S286" s="411" t="n"/>
      <c r="T286" s="410" t="n"/>
      <c r="U286" s="186" t="n"/>
      <c r="V286" s="410" t="n"/>
      <c r="W286" s="410" t="n"/>
    </row>
    <row r="287" ht="15.75" customHeight="1">
      <c r="A287" s="196">
        <f>B287=F287</f>
        <v/>
      </c>
      <c r="B287" s="188" t="n">
        <v>43955</v>
      </c>
      <c r="C287" s="409" t="n">
        <v>143.440002</v>
      </c>
      <c r="D287" s="186">
        <f>C287/C288-1</f>
        <v/>
      </c>
      <c r="E287" s="183" t="n"/>
      <c r="F287" s="188" t="n">
        <v>43955</v>
      </c>
      <c r="G287" s="409" t="n">
        <v>25.26</v>
      </c>
      <c r="H287" s="186">
        <f>G287/G288-1</f>
        <v/>
      </c>
      <c r="I287" s="183" t="n"/>
      <c r="J287" s="195" t="n"/>
      <c r="K287" s="195">
        <f>CORREL(D287:D376,H287:H376)</f>
        <v/>
      </c>
      <c r="L287" s="195" t="n"/>
      <c r="M287" s="412">
        <f>M288*(1+D287)</f>
        <v/>
      </c>
      <c r="N287" s="412">
        <f>N288*(1+H287)</f>
        <v/>
      </c>
      <c r="O287" s="412">
        <f>M287+N287</f>
        <v/>
      </c>
      <c r="P287" s="186">
        <f>O287/O288-1</f>
        <v/>
      </c>
      <c r="Q287" s="414" t="n"/>
      <c r="R287" s="410" t="n"/>
      <c r="S287" s="411" t="n"/>
      <c r="T287" s="410" t="n"/>
      <c r="U287" s="186" t="n"/>
      <c r="V287" s="410" t="n"/>
      <c r="W287" s="410" t="n"/>
    </row>
    <row r="288" ht="15.75" customHeight="1">
      <c r="A288" s="196">
        <f>B288=F288</f>
        <v/>
      </c>
      <c r="B288" s="188" t="n">
        <v>43952</v>
      </c>
      <c r="C288" s="409" t="n">
        <v>138.559998</v>
      </c>
      <c r="D288" s="186">
        <f>C288/C289-1</f>
        <v/>
      </c>
      <c r="E288" s="183" t="n"/>
      <c r="F288" s="188" t="n">
        <v>43952</v>
      </c>
      <c r="G288" s="409" t="n">
        <v>26.620001</v>
      </c>
      <c r="H288" s="186">
        <f>G288/G289-1</f>
        <v/>
      </c>
      <c r="I288" s="183" t="n"/>
      <c r="J288" s="195" t="n"/>
      <c r="K288" s="195">
        <f>CORREL(D288:D377,H288:H377)</f>
        <v/>
      </c>
      <c r="L288" s="195" t="n"/>
      <c r="M288" s="412">
        <f>M289*(1+D288)</f>
        <v/>
      </c>
      <c r="N288" s="412">
        <f>N289*(1+H288)</f>
        <v/>
      </c>
      <c r="O288" s="412">
        <f>M288+N288</f>
        <v/>
      </c>
      <c r="P288" s="186">
        <f>O288/O289-1</f>
        <v/>
      </c>
      <c r="Q288" s="414" t="n"/>
      <c r="R288" s="410" t="n"/>
      <c r="S288" s="411" t="n"/>
      <c r="T288" s="410" t="n"/>
      <c r="U288" s="186" t="n"/>
      <c r="V288" s="410" t="n"/>
      <c r="W288" s="410" t="n"/>
    </row>
    <row r="289" ht="15.75" customHeight="1">
      <c r="A289" s="196">
        <f>B289=F289</f>
        <v/>
      </c>
      <c r="B289" s="188" t="n">
        <v>43951</v>
      </c>
      <c r="C289" s="409" t="n">
        <v>135.169998</v>
      </c>
      <c r="D289" s="186">
        <f>C289/C290-1</f>
        <v/>
      </c>
      <c r="E289" s="183" t="n"/>
      <c r="F289" s="188" t="n">
        <v>43951</v>
      </c>
      <c r="G289" s="409" t="n">
        <v>29.58</v>
      </c>
      <c r="H289" s="186">
        <f>G289/G290-1</f>
        <v/>
      </c>
      <c r="I289" s="183" t="n"/>
      <c r="J289" s="195" t="n"/>
      <c r="K289" s="195">
        <f>CORREL(D289:D378,H289:H378)</f>
        <v/>
      </c>
      <c r="L289" s="195" t="n"/>
      <c r="M289" s="412">
        <f>M290*(1+D289)</f>
        <v/>
      </c>
      <c r="N289" s="412">
        <f>N290*(1+H289)</f>
        <v/>
      </c>
      <c r="O289" s="412">
        <f>M289+N289</f>
        <v/>
      </c>
      <c r="P289" s="186">
        <f>O289/O290-1</f>
        <v/>
      </c>
      <c r="Q289" s="414" t="n"/>
      <c r="R289" s="410" t="n"/>
      <c r="S289" s="411" t="n"/>
      <c r="T289" s="410" t="n"/>
      <c r="U289" s="186" t="n"/>
      <c r="V289" s="410" t="n"/>
      <c r="W289" s="410" t="n"/>
    </row>
    <row r="290" ht="15.75" customHeight="1">
      <c r="A290" s="196">
        <f>B290=F290</f>
        <v/>
      </c>
      <c r="B290" s="188" t="n">
        <v>43950</v>
      </c>
      <c r="C290" s="409" t="n">
        <v>146.479996</v>
      </c>
      <c r="D290" s="186">
        <f>C290/C291-1</f>
        <v/>
      </c>
      <c r="E290" s="183" t="n"/>
      <c r="F290" s="188" t="n">
        <v>43950</v>
      </c>
      <c r="G290" s="409" t="n">
        <v>31.209999</v>
      </c>
      <c r="H290" s="186">
        <f>G290/G291-1</f>
        <v/>
      </c>
      <c r="I290" s="183" t="n"/>
      <c r="J290" s="195" t="n"/>
      <c r="K290" s="195">
        <f>CORREL(D290:D379,H290:H379)</f>
        <v/>
      </c>
      <c r="L290" s="195" t="n"/>
      <c r="M290" s="412">
        <f>M291*(1+D290)</f>
        <v/>
      </c>
      <c r="N290" s="412">
        <f>N291*(1+H290)</f>
        <v/>
      </c>
      <c r="O290" s="412">
        <f>M290+N290</f>
        <v/>
      </c>
      <c r="P290" s="186">
        <f>O290/O291-1</f>
        <v/>
      </c>
      <c r="Q290" s="414" t="n"/>
      <c r="R290" s="410" t="n"/>
      <c r="S290" s="411" t="n"/>
      <c r="T290" s="410" t="n"/>
      <c r="U290" s="186" t="n"/>
      <c r="V290" s="410" t="n"/>
      <c r="W290" s="410" t="n"/>
    </row>
    <row r="291" ht="15.75" customHeight="1">
      <c r="A291" s="196">
        <f>B291=F291</f>
        <v/>
      </c>
      <c r="B291" s="188" t="n">
        <v>43949</v>
      </c>
      <c r="C291" s="409" t="n">
        <v>156.720001</v>
      </c>
      <c r="D291" s="186">
        <f>C291/C292-1</f>
        <v/>
      </c>
      <c r="E291" s="183" t="n"/>
      <c r="F291" s="188" t="n">
        <v>43949</v>
      </c>
      <c r="G291" s="409" t="n">
        <v>27.84</v>
      </c>
      <c r="H291" s="186">
        <f>G291/G292-1</f>
        <v/>
      </c>
      <c r="I291" s="183" t="n"/>
      <c r="J291" s="195" t="n"/>
      <c r="K291" s="195">
        <f>CORREL(D291:D380,H291:H380)</f>
        <v/>
      </c>
      <c r="L291" s="195" t="n"/>
      <c r="M291" s="412">
        <f>M292*(1+D291)</f>
        <v/>
      </c>
      <c r="N291" s="412">
        <f>N292*(1+H291)</f>
        <v/>
      </c>
      <c r="O291" s="412">
        <f>M291+N291</f>
        <v/>
      </c>
      <c r="P291" s="186">
        <f>O291/O292-1</f>
        <v/>
      </c>
      <c r="Q291" s="414" t="n"/>
      <c r="R291" s="410" t="n"/>
      <c r="S291" s="411" t="n"/>
      <c r="T291" s="410" t="n"/>
      <c r="U291" s="186" t="n"/>
      <c r="V291" s="410" t="n"/>
      <c r="W291" s="410" t="n"/>
    </row>
    <row r="292" ht="15.75" customHeight="1">
      <c r="A292" s="196">
        <f>B292=F292</f>
        <v/>
      </c>
      <c r="B292" s="188" t="n">
        <v>43948</v>
      </c>
      <c r="C292" s="409" t="n">
        <v>164.600006</v>
      </c>
      <c r="D292" s="186">
        <f>C292/C293-1</f>
        <v/>
      </c>
      <c r="E292" s="183" t="n"/>
      <c r="F292" s="188" t="n">
        <v>43948</v>
      </c>
      <c r="G292" s="409" t="n">
        <v>25</v>
      </c>
      <c r="H292" s="186">
        <f>G292/G293-1</f>
        <v/>
      </c>
      <c r="I292" s="183" t="n"/>
      <c r="J292" s="195" t="n"/>
      <c r="K292" s="195">
        <f>CORREL(D292:D381,H292:H381)</f>
        <v/>
      </c>
      <c r="L292" s="195" t="n"/>
      <c r="M292" s="412">
        <f>M293*(1+D292)</f>
        <v/>
      </c>
      <c r="N292" s="412">
        <f>N293*(1+H292)</f>
        <v/>
      </c>
      <c r="O292" s="412">
        <f>M292+N292</f>
        <v/>
      </c>
      <c r="P292" s="186">
        <f>O292/O293-1</f>
        <v/>
      </c>
      <c r="Q292" s="414" t="n"/>
      <c r="R292" s="410" t="n"/>
      <c r="S292" s="411" t="n"/>
      <c r="T292" s="410" t="n"/>
      <c r="U292" s="186" t="n"/>
      <c r="V292" s="410" t="n"/>
      <c r="W292" s="410" t="n"/>
    </row>
    <row r="293" ht="15.75" customHeight="1">
      <c r="A293" s="196">
        <f>B293=F293</f>
        <v/>
      </c>
      <c r="B293" s="188" t="n">
        <v>43945</v>
      </c>
      <c r="C293" s="409" t="n">
        <v>158.800003</v>
      </c>
      <c r="D293" s="186">
        <f>C293/C294-1</f>
        <v/>
      </c>
      <c r="E293" s="183" t="n"/>
      <c r="F293" s="188" t="n">
        <v>43945</v>
      </c>
      <c r="G293" s="409" t="n">
        <v>25.559999</v>
      </c>
      <c r="H293" s="186">
        <f>G293/G294-1</f>
        <v/>
      </c>
      <c r="I293" s="183" t="n"/>
      <c r="J293" s="195" t="n"/>
      <c r="K293" s="195">
        <f>CORREL(D293:D382,H293:H382)</f>
        <v/>
      </c>
      <c r="L293" s="195" t="n"/>
      <c r="M293" s="412">
        <f>M294*(1+D293)</f>
        <v/>
      </c>
      <c r="N293" s="412">
        <f>N294*(1+H293)</f>
        <v/>
      </c>
      <c r="O293" s="412">
        <f>M293+N293</f>
        <v/>
      </c>
      <c r="P293" s="186">
        <f>O293/O294-1</f>
        <v/>
      </c>
      <c r="Q293" s="414" t="n"/>
      <c r="R293" s="410" t="n"/>
      <c r="S293" s="411" t="n"/>
      <c r="T293" s="410" t="n"/>
      <c r="U293" s="186" t="n"/>
      <c r="V293" s="410" t="n"/>
      <c r="W293" s="410" t="n"/>
    </row>
    <row r="294" ht="15.75" customHeight="1">
      <c r="A294" s="196">
        <f>B294=F294</f>
        <v/>
      </c>
      <c r="B294" s="188" t="n">
        <v>43944</v>
      </c>
      <c r="C294" s="409" t="n">
        <v>169.089996</v>
      </c>
      <c r="D294" s="186">
        <f>C294/C295-1</f>
        <v/>
      </c>
      <c r="E294" s="183" t="n"/>
      <c r="F294" s="188" t="n">
        <v>43944</v>
      </c>
      <c r="G294" s="409" t="n">
        <v>25.719999</v>
      </c>
      <c r="H294" s="186">
        <f>G294/G295-1</f>
        <v/>
      </c>
      <c r="I294" s="183" t="n"/>
      <c r="J294" s="195" t="n"/>
      <c r="K294" s="195">
        <f>CORREL(D294:D383,H294:H383)</f>
        <v/>
      </c>
      <c r="L294" s="195" t="n"/>
      <c r="M294" s="412">
        <f>M295*(1+D294)</f>
        <v/>
      </c>
      <c r="N294" s="412">
        <f>N295*(1+H294)</f>
        <v/>
      </c>
      <c r="O294" s="412">
        <f>M294+N294</f>
        <v/>
      </c>
      <c r="P294" s="186">
        <f>O294/O295-1</f>
        <v/>
      </c>
      <c r="Q294" s="414" t="n"/>
      <c r="R294" s="410" t="n"/>
      <c r="S294" s="411" t="n"/>
      <c r="T294" s="410" t="n"/>
      <c r="U294" s="186" t="n"/>
      <c r="V294" s="410" t="n"/>
      <c r="W294" s="410" t="n"/>
    </row>
    <row r="295" ht="15.75" customHeight="1">
      <c r="A295" s="196">
        <f>B295=F295</f>
        <v/>
      </c>
      <c r="B295" s="188" t="n">
        <v>43943</v>
      </c>
      <c r="C295" s="409" t="n">
        <v>150.25</v>
      </c>
      <c r="D295" s="186">
        <f>C295/C296-1</f>
        <v/>
      </c>
      <c r="E295" s="183" t="n"/>
      <c r="F295" s="188" t="n">
        <v>43943</v>
      </c>
      <c r="G295" s="409" t="n">
        <v>25.879999</v>
      </c>
      <c r="H295" s="186">
        <f>G295/G296-1</f>
        <v/>
      </c>
      <c r="I295" s="183" t="n"/>
      <c r="J295" s="195" t="n"/>
      <c r="K295" s="195">
        <f>CORREL(D295:D384,H295:H384)</f>
        <v/>
      </c>
      <c r="L295" s="195" t="n"/>
      <c r="M295" s="412">
        <f>M296*(1+D295)</f>
        <v/>
      </c>
      <c r="N295" s="412">
        <f>N296*(1+H295)</f>
        <v/>
      </c>
      <c r="O295" s="412">
        <f>M295+N295</f>
        <v/>
      </c>
      <c r="P295" s="186">
        <f>O295/O296-1</f>
        <v/>
      </c>
      <c r="Q295" s="414" t="n"/>
      <c r="R295" s="410" t="n"/>
      <c r="S295" s="411" t="n"/>
      <c r="T295" s="410" t="n"/>
      <c r="U295" s="186" t="n"/>
      <c r="V295" s="410" t="n"/>
      <c r="W295" s="410" t="n"/>
    </row>
    <row r="296" ht="15.75" customHeight="1">
      <c r="A296" s="196">
        <f>B296=F296</f>
        <v/>
      </c>
      <c r="B296" s="188" t="n">
        <v>43942</v>
      </c>
      <c r="C296" s="409" t="n">
        <v>143.270004</v>
      </c>
      <c r="D296" s="186">
        <f>C296/C297-1</f>
        <v/>
      </c>
      <c r="E296" s="183" t="n"/>
      <c r="F296" s="188" t="n">
        <v>43942</v>
      </c>
      <c r="G296" s="409" t="n">
        <v>27.879999</v>
      </c>
      <c r="H296" s="186">
        <f>G296/G297-1</f>
        <v/>
      </c>
      <c r="I296" s="183" t="n"/>
      <c r="J296" s="195" t="n"/>
      <c r="K296" s="195">
        <f>CORREL(D296:D385,H296:H385)</f>
        <v/>
      </c>
      <c r="L296" s="195" t="n"/>
      <c r="M296" s="412">
        <f>M297*(1+D296)</f>
        <v/>
      </c>
      <c r="N296" s="412">
        <f>N297*(1+H296)</f>
        <v/>
      </c>
      <c r="O296" s="412">
        <f>M296+N296</f>
        <v/>
      </c>
      <c r="P296" s="186">
        <f>O296/O297-1</f>
        <v/>
      </c>
      <c r="Q296" s="414" t="n"/>
      <c r="R296" s="410" t="n"/>
      <c r="S296" s="411" t="n"/>
      <c r="T296" s="410" t="n"/>
      <c r="U296" s="186" t="n"/>
      <c r="V296" s="410" t="n"/>
      <c r="W296" s="410" t="n"/>
    </row>
    <row r="297" ht="15.75" customHeight="1">
      <c r="A297" s="196">
        <f>B297=F297</f>
        <v/>
      </c>
      <c r="B297" s="188" t="n">
        <v>43941</v>
      </c>
      <c r="C297" s="409" t="n">
        <v>148.990005</v>
      </c>
      <c r="D297" s="186">
        <f>C297/C298-1</f>
        <v/>
      </c>
      <c r="E297" s="183" t="n"/>
      <c r="F297" s="188" t="n">
        <v>43941</v>
      </c>
      <c r="G297" s="409" t="n">
        <v>27.790001</v>
      </c>
      <c r="H297" s="186">
        <f>G297/G298-1</f>
        <v/>
      </c>
      <c r="I297" s="183" t="n"/>
      <c r="J297" s="195" t="n"/>
      <c r="K297" s="195">
        <f>CORREL(D297:D386,H297:H386)</f>
        <v/>
      </c>
      <c r="L297" s="195" t="n"/>
      <c r="M297" s="412">
        <f>M298*(1+D297)</f>
        <v/>
      </c>
      <c r="N297" s="412">
        <f>N298*(1+H297)</f>
        <v/>
      </c>
      <c r="O297" s="412">
        <f>M297+N297</f>
        <v/>
      </c>
      <c r="P297" s="186">
        <f>O297/O298-1</f>
        <v/>
      </c>
      <c r="Q297" s="414" t="n"/>
      <c r="R297" s="410" t="n"/>
      <c r="S297" s="411" t="n"/>
      <c r="T297" s="410" t="n"/>
      <c r="U297" s="186" t="n"/>
      <c r="V297" s="410" t="n"/>
      <c r="W297" s="410" t="n"/>
    </row>
    <row r="298" ht="15.75" customHeight="1">
      <c r="A298" s="196">
        <f>B298=F298</f>
        <v/>
      </c>
      <c r="B298" s="188" t="n">
        <v>43938</v>
      </c>
      <c r="C298" s="409" t="n">
        <v>150.059998</v>
      </c>
      <c r="D298" s="186">
        <f>C298/C299-1</f>
        <v/>
      </c>
      <c r="E298" s="183" t="n"/>
      <c r="F298" s="188" t="n">
        <v>43938</v>
      </c>
      <c r="G298" s="409" t="n">
        <v>29.08</v>
      </c>
      <c r="H298" s="186">
        <f>G298/G299-1</f>
        <v/>
      </c>
      <c r="I298" s="183" t="n"/>
      <c r="J298" s="195" t="n"/>
      <c r="K298" s="195">
        <f>CORREL(D298:D387,H298:H387)</f>
        <v/>
      </c>
      <c r="L298" s="195" t="n"/>
      <c r="M298" s="412">
        <f>M299*(1+D298)</f>
        <v/>
      </c>
      <c r="N298" s="412">
        <f>N299*(1+H298)</f>
        <v/>
      </c>
      <c r="O298" s="412">
        <f>M298+N298</f>
        <v/>
      </c>
      <c r="P298" s="186">
        <f>O298/O299-1</f>
        <v/>
      </c>
      <c r="Q298" s="414" t="n"/>
      <c r="R298" s="410" t="n"/>
      <c r="S298" s="411" t="n"/>
      <c r="T298" s="410" t="n"/>
      <c r="U298" s="186" t="n"/>
      <c r="V298" s="410" t="n"/>
      <c r="W298" s="410" t="n"/>
    </row>
    <row r="299" ht="15.75" customHeight="1">
      <c r="A299" s="196">
        <f>B299=F299</f>
        <v/>
      </c>
      <c r="B299" s="188" t="n">
        <v>43937</v>
      </c>
      <c r="C299" s="409" t="n">
        <v>150.259995</v>
      </c>
      <c r="D299" s="186">
        <f>C299/C300-1</f>
        <v/>
      </c>
      <c r="E299" s="183" t="n"/>
      <c r="F299" s="188" t="n">
        <v>43937</v>
      </c>
      <c r="G299" s="409" t="n">
        <v>28.209999</v>
      </c>
      <c r="H299" s="186">
        <f>G299/G300-1</f>
        <v/>
      </c>
      <c r="I299" s="183" t="n"/>
      <c r="J299" s="195" t="n"/>
      <c r="K299" s="195">
        <f>CORREL(D299:D388,H299:H388)</f>
        <v/>
      </c>
      <c r="L299" s="195" t="n"/>
      <c r="M299" s="412">
        <f>M300*(1+D299)</f>
        <v/>
      </c>
      <c r="N299" s="412">
        <f>N300*(1+H299)</f>
        <v/>
      </c>
      <c r="O299" s="412">
        <f>M299+N299</f>
        <v/>
      </c>
      <c r="P299" s="186">
        <f>O299/O300-1</f>
        <v/>
      </c>
      <c r="Q299" s="414" t="n"/>
      <c r="R299" s="410" t="n"/>
      <c r="S299" s="411" t="n"/>
      <c r="T299" s="410" t="n"/>
      <c r="U299" s="186" t="n"/>
      <c r="V299" s="410" t="n"/>
      <c r="W299" s="410" t="n"/>
    </row>
    <row r="300" ht="15.75" customHeight="1">
      <c r="A300" s="196">
        <f>B300=F300</f>
        <v/>
      </c>
      <c r="B300" s="188" t="n">
        <v>43936</v>
      </c>
      <c r="C300" s="409" t="n">
        <v>151.559998</v>
      </c>
      <c r="D300" s="186">
        <f>C300/C301-1</f>
        <v/>
      </c>
      <c r="E300" s="183" t="n"/>
      <c r="F300" s="188" t="n">
        <v>43936</v>
      </c>
      <c r="G300" s="409" t="n">
        <v>31.860001</v>
      </c>
      <c r="H300" s="186">
        <f>G300/G301-1</f>
        <v/>
      </c>
      <c r="I300" s="183" t="n"/>
      <c r="J300" s="195" t="n"/>
      <c r="K300" s="195">
        <f>CORREL(D300:D389,H300:H389)</f>
        <v/>
      </c>
      <c r="L300" s="195" t="n"/>
      <c r="M300" s="412">
        <f>M301*(1+D300)</f>
        <v/>
      </c>
      <c r="N300" s="412">
        <f>N301*(1+H300)</f>
        <v/>
      </c>
      <c r="O300" s="412">
        <f>M300+N300</f>
        <v/>
      </c>
      <c r="P300" s="186">
        <f>O300/O301-1</f>
        <v/>
      </c>
      <c r="Q300" s="414" t="n"/>
      <c r="R300" s="410" t="n"/>
      <c r="S300" s="411" t="n"/>
      <c r="T300" s="410" t="n"/>
      <c r="U300" s="186" t="n"/>
      <c r="V300" s="410" t="n"/>
      <c r="W300" s="410" t="n"/>
    </row>
    <row r="301" ht="15.75" customHeight="1">
      <c r="A301" s="196">
        <f>B301=F301</f>
        <v/>
      </c>
      <c r="B301" s="188" t="n">
        <v>43935</v>
      </c>
      <c r="C301" s="409" t="n">
        <v>141.889999</v>
      </c>
      <c r="D301" s="186">
        <f>C301/C302-1</f>
        <v/>
      </c>
      <c r="E301" s="183" t="n"/>
      <c r="F301" s="188" t="n">
        <v>43935</v>
      </c>
      <c r="G301" s="409" t="n">
        <v>30.9</v>
      </c>
      <c r="H301" s="186">
        <f>G301/G302-1</f>
        <v/>
      </c>
      <c r="I301" s="183" t="n"/>
      <c r="J301" s="195" t="n"/>
      <c r="K301" s="195">
        <f>CORREL(D301:D390,H301:H390)</f>
        <v/>
      </c>
      <c r="L301" s="195" t="n"/>
      <c r="M301" s="412">
        <f>M302*(1+D301)</f>
        <v/>
      </c>
      <c r="N301" s="412">
        <f>N302*(1+H301)</f>
        <v/>
      </c>
      <c r="O301" s="412">
        <f>M301+N301</f>
        <v/>
      </c>
      <c r="P301" s="186">
        <f>O301/O302-1</f>
        <v/>
      </c>
      <c r="Q301" s="414" t="n"/>
      <c r="R301" s="410" t="n"/>
      <c r="S301" s="411" t="n"/>
      <c r="T301" s="410" t="n"/>
      <c r="U301" s="186" t="n"/>
      <c r="V301" s="410" t="n"/>
      <c r="W301" s="410" t="n"/>
    </row>
    <row r="302" ht="15.75" customHeight="1">
      <c r="A302" s="196">
        <f>B302=F302</f>
        <v/>
      </c>
      <c r="B302" s="188" t="n">
        <v>43934</v>
      </c>
      <c r="C302" s="409" t="n">
        <v>135.919998</v>
      </c>
      <c r="D302" s="186">
        <f>C302/C303-1</f>
        <v/>
      </c>
      <c r="E302" s="183" t="n"/>
      <c r="F302" s="188" t="n">
        <v>43934</v>
      </c>
      <c r="G302" s="409" t="n">
        <v>28.91</v>
      </c>
      <c r="H302" s="186">
        <f>G302/G303-1</f>
        <v/>
      </c>
      <c r="I302" s="183" t="n"/>
      <c r="J302" s="195" t="n"/>
      <c r="K302" s="195">
        <f>CORREL(D302:D391,H302:H391)</f>
        <v/>
      </c>
      <c r="L302" s="195" t="n"/>
      <c r="M302" s="412">
        <f>M303*(1+D302)</f>
        <v/>
      </c>
      <c r="N302" s="412">
        <f>N303*(1+H302)</f>
        <v/>
      </c>
      <c r="O302" s="412">
        <f>M302+N302</f>
        <v/>
      </c>
      <c r="P302" s="186">
        <f>O302/O303-1</f>
        <v/>
      </c>
      <c r="Q302" s="414" t="n"/>
      <c r="R302" s="410" t="n"/>
      <c r="S302" s="411" t="n"/>
      <c r="T302" s="410" t="n"/>
      <c r="U302" s="186" t="n"/>
      <c r="V302" s="410" t="n"/>
      <c r="W302" s="410" t="n"/>
    </row>
    <row r="303" ht="15.75" customHeight="1">
      <c r="A303" s="196">
        <f>B303=F303</f>
        <v/>
      </c>
      <c r="B303" s="188" t="n">
        <v>43930</v>
      </c>
      <c r="C303" s="409" t="n">
        <v>124.510002</v>
      </c>
      <c r="D303" s="186">
        <f>C303/C304-1</f>
        <v/>
      </c>
      <c r="E303" s="183" t="n"/>
      <c r="F303" s="188" t="n">
        <v>43930</v>
      </c>
      <c r="G303" s="409" t="n">
        <v>31.5</v>
      </c>
      <c r="H303" s="186">
        <f>G303/G304-1</f>
        <v/>
      </c>
      <c r="I303" s="183" t="n"/>
      <c r="J303" s="195" t="n"/>
      <c r="K303" s="195">
        <f>CORREL(D303:D392,H303:H392)</f>
        <v/>
      </c>
      <c r="L303" s="195" t="n"/>
      <c r="M303" s="412">
        <f>M304*(1+D303)</f>
        <v/>
      </c>
      <c r="N303" s="412">
        <f>N304*(1+H303)</f>
        <v/>
      </c>
      <c r="O303" s="412">
        <f>M303+N303</f>
        <v/>
      </c>
      <c r="P303" s="186">
        <f>O303/O304-1</f>
        <v/>
      </c>
      <c r="Q303" s="414" t="n"/>
      <c r="R303" s="410" t="n"/>
      <c r="S303" s="411" t="n"/>
      <c r="T303" s="410" t="n"/>
      <c r="U303" s="186" t="n"/>
      <c r="V303" s="410" t="n"/>
      <c r="W303" s="410" t="n"/>
    </row>
    <row r="304" ht="15.75" customHeight="1">
      <c r="A304" s="196">
        <f>B304=F304</f>
        <v/>
      </c>
      <c r="B304" s="188" t="n">
        <v>43929</v>
      </c>
      <c r="C304" s="409" t="n">
        <v>117.809998</v>
      </c>
      <c r="D304" s="186">
        <f>C304/C305-1</f>
        <v/>
      </c>
      <c r="E304" s="183" t="n"/>
      <c r="F304" s="188" t="n">
        <v>43929</v>
      </c>
      <c r="G304" s="409" t="n">
        <v>27.51</v>
      </c>
      <c r="H304" s="186">
        <f>G304/G305-1</f>
        <v/>
      </c>
      <c r="I304" s="183" t="n"/>
      <c r="J304" s="195" t="n"/>
      <c r="K304" s="195">
        <f>CORREL(D304:D393,H304:H393)</f>
        <v/>
      </c>
      <c r="L304" s="195" t="n"/>
      <c r="M304" s="412">
        <f>M305*(1+D304)</f>
        <v/>
      </c>
      <c r="N304" s="412">
        <f>N305*(1+H304)</f>
        <v/>
      </c>
      <c r="O304" s="412">
        <f>M304+N304</f>
        <v/>
      </c>
      <c r="P304" s="186">
        <f>O304/O305-1</f>
        <v/>
      </c>
      <c r="Q304" s="414" t="n"/>
      <c r="R304" s="410" t="n"/>
      <c r="S304" s="411" t="n"/>
      <c r="T304" s="410" t="n"/>
      <c r="U304" s="186" t="n"/>
      <c r="V304" s="410" t="n"/>
      <c r="W304" s="410" t="n"/>
    </row>
    <row r="305" ht="15.75" customHeight="1">
      <c r="A305" s="196">
        <f>B305=F305</f>
        <v/>
      </c>
      <c r="B305" s="188" t="n">
        <v>43928</v>
      </c>
      <c r="C305" s="409" t="n">
        <v>113.75</v>
      </c>
      <c r="D305" s="186">
        <f>C305/C306-1</f>
        <v/>
      </c>
      <c r="E305" s="183" t="n"/>
      <c r="F305" s="188" t="n">
        <v>43928</v>
      </c>
      <c r="G305" s="409" t="n">
        <v>24.48</v>
      </c>
      <c r="H305" s="186">
        <f>G305/G306-1</f>
        <v/>
      </c>
      <c r="I305" s="183" t="n"/>
      <c r="J305" s="195" t="n"/>
      <c r="K305" s="195">
        <f>CORREL(D305:D394,H305:H394)</f>
        <v/>
      </c>
      <c r="L305" s="195" t="n"/>
      <c r="M305" s="412">
        <f>M306*(1+D305)</f>
        <v/>
      </c>
      <c r="N305" s="412">
        <f>N306*(1+H305)</f>
        <v/>
      </c>
      <c r="O305" s="412">
        <f>M305+N305</f>
        <v/>
      </c>
      <c r="P305" s="186">
        <f>O305/O306-1</f>
        <v/>
      </c>
      <c r="Q305" s="414" t="n"/>
      <c r="R305" s="410" t="n"/>
      <c r="S305" s="411" t="n"/>
      <c r="T305" s="410" t="n"/>
      <c r="U305" s="186" t="n"/>
      <c r="V305" s="410" t="n"/>
      <c r="W305" s="410" t="n"/>
    </row>
    <row r="306" ht="15.75" customHeight="1">
      <c r="A306" s="196">
        <f>B306=F306</f>
        <v/>
      </c>
      <c r="B306" s="188" t="n">
        <v>43927</v>
      </c>
      <c r="C306" s="409" t="n">
        <v>122.940002</v>
      </c>
      <c r="D306" s="186">
        <f>C306/C307-1</f>
        <v/>
      </c>
      <c r="E306" s="183" t="n"/>
      <c r="F306" s="188" t="n">
        <v>43927</v>
      </c>
      <c r="G306" s="409" t="n">
        <v>24.02</v>
      </c>
      <c r="H306" s="186">
        <f>G306/G307-1</f>
        <v/>
      </c>
      <c r="I306" s="183" t="n"/>
      <c r="J306" s="195" t="n"/>
      <c r="K306" s="195">
        <f>CORREL(D306:D395,H306:H395)</f>
        <v/>
      </c>
      <c r="L306" s="195" t="n"/>
      <c r="M306" s="412">
        <f>M307*(1+D306)</f>
        <v/>
      </c>
      <c r="N306" s="412">
        <f>N307*(1+H306)</f>
        <v/>
      </c>
      <c r="O306" s="412">
        <f>M306+N306</f>
        <v/>
      </c>
      <c r="P306" s="186">
        <f>O306/O307-1</f>
        <v/>
      </c>
      <c r="Q306" s="414" t="n"/>
      <c r="R306" s="410" t="n"/>
      <c r="S306" s="411" t="n"/>
      <c r="T306" s="410" t="n"/>
      <c r="U306" s="186" t="n"/>
      <c r="V306" s="410" t="n"/>
      <c r="W306" s="410" t="n"/>
    </row>
    <row r="307" ht="15.75" customHeight="1">
      <c r="A307" s="196">
        <f>B307=F307</f>
        <v/>
      </c>
      <c r="B307" s="188" t="n">
        <v>43924</v>
      </c>
      <c r="C307" s="409" t="n">
        <v>128.199997</v>
      </c>
      <c r="D307" s="186">
        <f>C307/C308-1</f>
        <v/>
      </c>
      <c r="E307" s="183" t="n"/>
      <c r="F307" s="188" t="n">
        <v>43924</v>
      </c>
      <c r="G307" s="409" t="n">
        <v>22.889999</v>
      </c>
      <c r="H307" s="186">
        <f>G307/G308-1</f>
        <v/>
      </c>
      <c r="I307" s="183" t="n"/>
      <c r="J307" s="195" t="n"/>
      <c r="K307" s="195">
        <f>CORREL(D307:D396,H307:H396)</f>
        <v/>
      </c>
      <c r="L307" s="195" t="n"/>
      <c r="M307" s="412">
        <f>M308*(1+D307)</f>
        <v/>
      </c>
      <c r="N307" s="412">
        <f>N308*(1+H307)</f>
        <v/>
      </c>
      <c r="O307" s="412">
        <f>M307+N307</f>
        <v/>
      </c>
      <c r="P307" s="186">
        <f>O307/O308-1</f>
        <v/>
      </c>
      <c r="Q307" s="414" t="n"/>
      <c r="R307" s="410" t="n"/>
      <c r="S307" s="411" t="n"/>
      <c r="T307" s="410" t="n"/>
      <c r="U307" s="186" t="n"/>
      <c r="V307" s="410" t="n"/>
      <c r="W307" s="410" t="n"/>
    </row>
    <row r="308" ht="15.75" customHeight="1">
      <c r="A308" s="196">
        <f>B308=F308</f>
        <v/>
      </c>
      <c r="B308" s="188" t="n">
        <v>43923</v>
      </c>
      <c r="C308" s="409" t="n">
        <v>121.93</v>
      </c>
      <c r="D308" s="186">
        <f>C308/C309-1</f>
        <v/>
      </c>
      <c r="E308" s="183" t="n"/>
      <c r="F308" s="188" t="n">
        <v>43923</v>
      </c>
      <c r="G308" s="409" t="n">
        <v>23.42</v>
      </c>
      <c r="H308" s="186">
        <f>G308/G309-1</f>
        <v/>
      </c>
      <c r="I308" s="183" t="n"/>
      <c r="J308" s="195" t="n"/>
      <c r="K308" s="195">
        <f>CORREL(D308:D397,H308:H397)</f>
        <v/>
      </c>
      <c r="L308" s="195" t="n"/>
      <c r="M308" s="412">
        <f>M309*(1+D308)</f>
        <v/>
      </c>
      <c r="N308" s="412">
        <f>N309*(1+H308)</f>
        <v/>
      </c>
      <c r="O308" s="412">
        <f>M308+N308</f>
        <v/>
      </c>
      <c r="P308" s="186">
        <f>O308/O309-1</f>
        <v/>
      </c>
      <c r="Q308" s="414" t="n"/>
      <c r="R308" s="410" t="n"/>
      <c r="S308" s="411" t="n"/>
      <c r="T308" s="410" t="n"/>
      <c r="U308" s="186" t="n"/>
      <c r="V308" s="410" t="n"/>
      <c r="W308" s="410" t="n"/>
    </row>
    <row r="309" ht="15.75" customHeight="1">
      <c r="A309" s="196">
        <f>B309=F309</f>
        <v/>
      </c>
      <c r="B309" s="188" t="n">
        <v>43922</v>
      </c>
      <c r="C309" s="409" t="n">
        <v>137</v>
      </c>
      <c r="D309" s="186">
        <f>C309/C310-1</f>
        <v/>
      </c>
      <c r="E309" s="183" t="n"/>
      <c r="F309" s="188" t="n">
        <v>43922</v>
      </c>
      <c r="G309" s="409" t="n">
        <v>25.65</v>
      </c>
      <c r="H309" s="186">
        <f>G309/G310-1</f>
        <v/>
      </c>
      <c r="I309" s="183" t="n"/>
      <c r="J309" s="195" t="n"/>
      <c r="K309" s="195">
        <f>CORREL(D309:D398,H309:H398)</f>
        <v/>
      </c>
      <c r="L309" s="195" t="n"/>
      <c r="M309" s="412">
        <f>M310*(1+D309)</f>
        <v/>
      </c>
      <c r="N309" s="412">
        <f>N310*(1+H309)</f>
        <v/>
      </c>
      <c r="O309" s="412">
        <f>M309+N309</f>
        <v/>
      </c>
      <c r="P309" s="186">
        <f>O309/O310-1</f>
        <v/>
      </c>
      <c r="Q309" s="414" t="n"/>
      <c r="R309" s="410" t="n"/>
      <c r="S309" s="411" t="n"/>
      <c r="T309" s="410" t="n"/>
      <c r="U309" s="186" t="n"/>
      <c r="V309" s="410" t="n"/>
      <c r="W309" s="410" t="n"/>
    </row>
    <row r="310" ht="15.75" customHeight="1">
      <c r="A310" s="196">
        <f>B310=F310</f>
        <v/>
      </c>
      <c r="B310" s="188" t="n">
        <v>43921</v>
      </c>
      <c r="C310" s="409" t="n">
        <v>146.119995</v>
      </c>
      <c r="D310" s="186">
        <f>C310/C311-1</f>
        <v/>
      </c>
      <c r="E310" s="183" t="n"/>
      <c r="F310" s="188" t="n">
        <v>43921</v>
      </c>
      <c r="G310" s="409" t="n">
        <v>31.549999</v>
      </c>
      <c r="H310" s="186">
        <f>G310/G311-1</f>
        <v/>
      </c>
      <c r="I310" s="183" t="n"/>
      <c r="J310" s="195" t="n"/>
      <c r="K310" s="195">
        <f>CORREL(D310:D399,H310:H399)</f>
        <v/>
      </c>
      <c r="L310" s="195" t="n"/>
      <c r="M310" s="412">
        <f>M311*(1+D310)</f>
        <v/>
      </c>
      <c r="N310" s="412">
        <f>N311*(1+H310)</f>
        <v/>
      </c>
      <c r="O310" s="412">
        <f>M310+N310</f>
        <v/>
      </c>
      <c r="P310" s="186">
        <f>O310/O311-1</f>
        <v/>
      </c>
      <c r="Q310" s="414" t="n"/>
      <c r="R310" s="410" t="n"/>
      <c r="S310" s="411" t="n"/>
      <c r="T310" s="410" t="n"/>
      <c r="U310" s="186" t="n"/>
      <c r="V310" s="410" t="n"/>
      <c r="W310" s="410" t="n"/>
    </row>
    <row r="311" ht="15.75" customHeight="1">
      <c r="A311" s="196">
        <f>B311=F311</f>
        <v/>
      </c>
      <c r="B311" s="188" t="n">
        <v>43920</v>
      </c>
      <c r="C311" s="409" t="n">
        <v>150.880005</v>
      </c>
      <c r="D311" s="186">
        <f>C311/C312-1</f>
        <v/>
      </c>
      <c r="E311" s="183" t="n"/>
      <c r="F311" s="188" t="n">
        <v>43920</v>
      </c>
      <c r="G311" s="409" t="n">
        <v>30.16</v>
      </c>
      <c r="H311" s="186">
        <f>G311/G312-1</f>
        <v/>
      </c>
      <c r="I311" s="183" t="n"/>
      <c r="J311" s="195" t="n"/>
      <c r="K311" s="195">
        <f>CORREL(D311:D400,H311:H400)</f>
        <v/>
      </c>
      <c r="L311" s="195" t="n"/>
      <c r="M311" s="412">
        <f>M312*(1+D311)</f>
        <v/>
      </c>
      <c r="N311" s="412">
        <f>N312*(1+H311)</f>
        <v/>
      </c>
      <c r="O311" s="412">
        <f>M311+N311</f>
        <v/>
      </c>
      <c r="P311" s="186">
        <f>O311/O312-1</f>
        <v/>
      </c>
      <c r="Q311" s="414" t="n"/>
      <c r="R311" s="410" t="n"/>
      <c r="S311" s="411" t="n"/>
      <c r="T311" s="410" t="n"/>
      <c r="U311" s="186" t="n"/>
      <c r="V311" s="410" t="n"/>
      <c r="W311" s="410" t="n"/>
    </row>
    <row r="312" ht="15.75" customHeight="1">
      <c r="A312" s="196">
        <f>B312=F312</f>
        <v/>
      </c>
      <c r="B312" s="188" t="n">
        <v>43917</v>
      </c>
      <c r="C312" s="409" t="n">
        <v>151.699997</v>
      </c>
      <c r="D312" s="186">
        <f>C312/C313-1</f>
        <v/>
      </c>
      <c r="E312" s="183" t="n"/>
      <c r="F312" s="188" t="n">
        <v>43917</v>
      </c>
      <c r="G312" s="409" t="n">
        <v>32.84</v>
      </c>
      <c r="H312" s="186">
        <f>G312/G313-1</f>
        <v/>
      </c>
      <c r="I312" s="183" t="n"/>
      <c r="J312" s="195" t="n"/>
      <c r="K312" s="195">
        <f>CORREL(D312:D401,H312:H401)</f>
        <v/>
      </c>
      <c r="L312" s="195" t="n"/>
      <c r="M312" s="412">
        <f>M313*(1+D312)</f>
        <v/>
      </c>
      <c r="N312" s="412">
        <f>N313*(1+H312)</f>
        <v/>
      </c>
      <c r="O312" s="412">
        <f>M312+N312</f>
        <v/>
      </c>
      <c r="P312" s="186">
        <f>O312/O313-1</f>
        <v/>
      </c>
      <c r="Q312" s="414" t="n"/>
      <c r="R312" s="410" t="n"/>
      <c r="S312" s="411" t="n"/>
      <c r="T312" s="410" t="n"/>
      <c r="U312" s="186" t="n"/>
      <c r="V312" s="410" t="n"/>
      <c r="W312" s="410" t="n"/>
    </row>
    <row r="313" ht="15.75" customHeight="1">
      <c r="A313" s="196">
        <f>B313=F313</f>
        <v/>
      </c>
      <c r="B313" s="188" t="n">
        <v>43916</v>
      </c>
      <c r="C313" s="409" t="n">
        <v>141.149994</v>
      </c>
      <c r="D313" s="186">
        <f>C313/C314-1</f>
        <v/>
      </c>
      <c r="E313" s="183" t="n"/>
      <c r="F313" s="188" t="n">
        <v>43916</v>
      </c>
      <c r="G313" s="409" t="n">
        <v>35.549999</v>
      </c>
      <c r="H313" s="186">
        <f>G313/G314-1</f>
        <v/>
      </c>
      <c r="I313" s="183" t="n"/>
      <c r="J313" s="195" t="n"/>
      <c r="K313" s="195">
        <f>CORREL(D313:D402,H313:H402)</f>
        <v/>
      </c>
      <c r="L313" s="195" t="n"/>
      <c r="M313" s="412">
        <f>M314*(1+D313)</f>
        <v/>
      </c>
      <c r="N313" s="412">
        <f>N314*(1+H313)</f>
        <v/>
      </c>
      <c r="O313" s="412">
        <f>M313+N313</f>
        <v/>
      </c>
      <c r="P313" s="186">
        <f>O313/O314-1</f>
        <v/>
      </c>
      <c r="Q313" s="414" t="n"/>
      <c r="R313" s="410" t="n"/>
      <c r="S313" s="411" t="n"/>
      <c r="T313" s="410" t="n"/>
      <c r="U313" s="186" t="n"/>
      <c r="V313" s="410" t="n"/>
      <c r="W313" s="410" t="n"/>
    </row>
    <row r="314" ht="15.75" customHeight="1">
      <c r="A314" s="196">
        <f>B314=F314</f>
        <v/>
      </c>
      <c r="B314" s="188" t="n">
        <v>43915</v>
      </c>
      <c r="C314" s="409" t="n">
        <v>138.110001</v>
      </c>
      <c r="D314" s="186">
        <f>C314/C315-1</f>
        <v/>
      </c>
      <c r="E314" s="183" t="n"/>
      <c r="F314" s="188" t="n">
        <v>43915</v>
      </c>
      <c r="G314" s="409" t="n">
        <v>36.599998</v>
      </c>
      <c r="H314" s="186">
        <f>G314/G315-1</f>
        <v/>
      </c>
      <c r="I314" s="183" t="n"/>
      <c r="J314" s="195" t="n"/>
      <c r="K314" s="195">
        <f>CORREL(D314:D403,H314:H403)</f>
        <v/>
      </c>
      <c r="L314" s="195" t="n"/>
      <c r="M314" s="412">
        <f>M315*(1+D314)</f>
        <v/>
      </c>
      <c r="N314" s="412">
        <f>N315*(1+H314)</f>
        <v/>
      </c>
      <c r="O314" s="412">
        <f>M314+N314</f>
        <v/>
      </c>
      <c r="P314" s="186">
        <f>O314/O315-1</f>
        <v/>
      </c>
      <c r="Q314" s="414" t="n"/>
      <c r="R314" s="410" t="n"/>
      <c r="S314" s="411" t="n"/>
      <c r="T314" s="410" t="n"/>
      <c r="U314" s="186" t="n"/>
      <c r="V314" s="410" t="n"/>
      <c r="W314" s="410" t="n"/>
    </row>
    <row r="315" ht="15.75" customHeight="1">
      <c r="A315" s="196">
        <f>B315=F315</f>
        <v/>
      </c>
      <c r="B315" s="188" t="n">
        <v>43914</v>
      </c>
      <c r="C315" s="409" t="n">
        <v>135.179993</v>
      </c>
      <c r="D315" s="186">
        <f>C315/C316-1</f>
        <v/>
      </c>
      <c r="E315" s="183" t="n"/>
      <c r="F315" s="188" t="n">
        <v>43914</v>
      </c>
      <c r="G315" s="409" t="n">
        <v>33</v>
      </c>
      <c r="H315" s="186">
        <f>G315/G316-1</f>
        <v/>
      </c>
      <c r="I315" s="183" t="n"/>
      <c r="J315" s="195" t="n"/>
      <c r="K315" s="195">
        <f>CORREL(D315:D404,H315:H404)</f>
        <v/>
      </c>
      <c r="L315" s="195" t="n"/>
      <c r="M315" s="412">
        <f>M316*(1+D315)</f>
        <v/>
      </c>
      <c r="N315" s="412">
        <f>N316*(1+H315)</f>
        <v/>
      </c>
      <c r="O315" s="412">
        <f>M315+N315</f>
        <v/>
      </c>
      <c r="P315" s="186">
        <f>O315/O316-1</f>
        <v/>
      </c>
      <c r="Q315" s="414" t="n"/>
      <c r="R315" s="410" t="n"/>
      <c r="S315" s="411" t="n"/>
      <c r="T315" s="410" t="n"/>
      <c r="U315" s="186" t="n"/>
      <c r="V315" s="410" t="n"/>
      <c r="W315" s="410" t="n"/>
    </row>
    <row r="316" ht="15.75" customHeight="1">
      <c r="A316" s="196">
        <f>B316=F316</f>
        <v/>
      </c>
      <c r="B316" s="188" t="n">
        <v>43913</v>
      </c>
      <c r="C316" s="409" t="n">
        <v>159.559998</v>
      </c>
      <c r="D316" s="186">
        <f>C316/C317-1</f>
        <v/>
      </c>
      <c r="E316" s="183" t="n"/>
      <c r="F316" s="188" t="n">
        <v>43913</v>
      </c>
      <c r="G316" s="409" t="n">
        <v>26.25</v>
      </c>
      <c r="H316" s="186">
        <f>G316/G317-1</f>
        <v/>
      </c>
      <c r="I316" s="183" t="n"/>
      <c r="J316" s="195" t="n"/>
      <c r="K316" s="195">
        <f>CORREL(D316:D405,H316:H405)</f>
        <v/>
      </c>
      <c r="L316" s="195" t="n"/>
      <c r="M316" s="412">
        <f>M317*(1+D316)</f>
        <v/>
      </c>
      <c r="N316" s="412">
        <f>N317*(1+H316)</f>
        <v/>
      </c>
      <c r="O316" s="412">
        <f>M316+N316</f>
        <v/>
      </c>
      <c r="P316" s="186">
        <f>O316/O317-1</f>
        <v/>
      </c>
      <c r="Q316" s="414" t="n"/>
      <c r="R316" s="410" t="n"/>
      <c r="S316" s="411" t="n"/>
      <c r="T316" s="410" t="n"/>
      <c r="U316" s="186" t="n"/>
      <c r="V316" s="410" t="n"/>
      <c r="W316" s="410" t="n"/>
    </row>
    <row r="317" ht="15.75" customHeight="1">
      <c r="A317" s="196">
        <f>B317=F317</f>
        <v/>
      </c>
      <c r="B317" s="188" t="n">
        <v>43910</v>
      </c>
      <c r="C317" s="409" t="n">
        <v>130.550003</v>
      </c>
      <c r="D317" s="186">
        <f>C317/C318-1</f>
        <v/>
      </c>
      <c r="E317" s="183" t="n"/>
      <c r="F317" s="188" t="n">
        <v>43910</v>
      </c>
      <c r="G317" s="409" t="n">
        <v>24.5</v>
      </c>
      <c r="H317" s="186">
        <f>G317/G318-1</f>
        <v/>
      </c>
      <c r="I317" s="183" t="n"/>
      <c r="J317" s="195" t="n"/>
      <c r="K317" s="195">
        <f>CORREL(D317:D406,H317:H406)</f>
        <v/>
      </c>
      <c r="L317" s="195" t="n"/>
      <c r="M317" s="412">
        <f>M318*(1+D317)</f>
        <v/>
      </c>
      <c r="N317" s="412">
        <f>N318*(1+H317)</f>
        <v/>
      </c>
      <c r="O317" s="412">
        <f>M317+N317</f>
        <v/>
      </c>
      <c r="P317" s="186">
        <f>O317/O318-1</f>
        <v/>
      </c>
      <c r="Q317" s="414" t="n"/>
      <c r="R317" s="410" t="n"/>
      <c r="S317" s="411" t="n"/>
      <c r="T317" s="410" t="n"/>
      <c r="U317" s="186" t="n"/>
      <c r="V317" s="410" t="n"/>
      <c r="W317" s="410" t="n"/>
    </row>
    <row r="318" ht="15.75" customHeight="1">
      <c r="A318" s="196">
        <f>B318=F318</f>
        <v/>
      </c>
      <c r="B318" s="188" t="n">
        <v>43909</v>
      </c>
      <c r="C318" s="409" t="n">
        <v>123.769997</v>
      </c>
      <c r="D318" s="186">
        <f>C318/C319-1</f>
        <v/>
      </c>
      <c r="E318" s="183" t="n"/>
      <c r="F318" s="188" t="n">
        <v>43909</v>
      </c>
      <c r="G318" s="409" t="n">
        <v>21.280001</v>
      </c>
      <c r="H318" s="186">
        <f>G318/G319-1</f>
        <v/>
      </c>
      <c r="I318" s="183" t="n"/>
      <c r="J318" s="195" t="n"/>
      <c r="K318" s="195">
        <f>CORREL(D318:D407,H318:H407)</f>
        <v/>
      </c>
      <c r="L318" s="195" t="n"/>
      <c r="M318" s="412">
        <f>M319*(1+D318)</f>
        <v/>
      </c>
      <c r="N318" s="412">
        <f>N319*(1+H318)</f>
        <v/>
      </c>
      <c r="O318" s="412">
        <f>M318+N318</f>
        <v/>
      </c>
      <c r="P318" s="186">
        <f>O318/O319-1</f>
        <v/>
      </c>
      <c r="Q318" s="414" t="n"/>
      <c r="R318" s="410" t="n"/>
      <c r="S318" s="411" t="n"/>
      <c r="T318" s="410" t="n"/>
      <c r="U318" s="186" t="n"/>
      <c r="V318" s="410" t="n"/>
      <c r="W318" s="410" t="n"/>
    </row>
    <row r="319" ht="15.75" customHeight="1">
      <c r="A319" s="196">
        <f>B319=F319</f>
        <v/>
      </c>
      <c r="B319" s="188" t="n">
        <v>43908</v>
      </c>
      <c r="C319" s="409" t="n">
        <v>118.709999</v>
      </c>
      <c r="D319" s="186">
        <f>C319/C320-1</f>
        <v/>
      </c>
      <c r="E319" s="183" t="n"/>
      <c r="F319" s="188" t="n">
        <v>43908</v>
      </c>
      <c r="G319" s="409" t="n">
        <v>21.379999</v>
      </c>
      <c r="H319" s="186">
        <f>G319/G320-1</f>
        <v/>
      </c>
      <c r="I319" s="183" t="n"/>
      <c r="J319" s="195" t="n"/>
      <c r="K319" s="195">
        <f>CORREL(D319:D408,H319:H408)</f>
        <v/>
      </c>
      <c r="L319" s="195" t="n"/>
      <c r="M319" s="412">
        <f>M320*(1+D319)</f>
        <v/>
      </c>
      <c r="N319" s="412">
        <f>N320*(1+H319)</f>
        <v/>
      </c>
      <c r="O319" s="412">
        <f>M319+N319</f>
        <v/>
      </c>
      <c r="P319" s="186">
        <f>O319/O320-1</f>
        <v/>
      </c>
      <c r="Q319" s="414" t="n"/>
      <c r="R319" s="410" t="n"/>
      <c r="S319" s="411" t="n"/>
      <c r="T319" s="410" t="n"/>
      <c r="U319" s="186" t="n"/>
      <c r="V319" s="410" t="n"/>
      <c r="W319" s="410" t="n"/>
    </row>
    <row r="320" ht="15.75" customHeight="1">
      <c r="A320" s="196">
        <f>B320=F320</f>
        <v/>
      </c>
      <c r="B320" s="188" t="n">
        <v>43907</v>
      </c>
      <c r="C320" s="409" t="n">
        <v>111.099998</v>
      </c>
      <c r="D320" s="186">
        <f>C320/C321-1</f>
        <v/>
      </c>
      <c r="E320" s="183" t="n"/>
      <c r="F320" s="188" t="n">
        <v>43907</v>
      </c>
      <c r="G320" s="409" t="n">
        <v>30.67</v>
      </c>
      <c r="H320" s="186">
        <f>G320/G321-1</f>
        <v/>
      </c>
      <c r="I320" s="183" t="n"/>
      <c r="J320" s="195" t="n"/>
      <c r="K320" s="195">
        <f>CORREL(D320:D409,H320:H409)</f>
        <v/>
      </c>
      <c r="L320" s="195" t="n"/>
      <c r="M320" s="412">
        <f>M321*(1+D320)</f>
        <v/>
      </c>
      <c r="N320" s="412">
        <f>N321*(1+H320)</f>
        <v/>
      </c>
      <c r="O320" s="412">
        <f>M320+N320</f>
        <v/>
      </c>
      <c r="P320" s="186">
        <f>O320/O321-1</f>
        <v/>
      </c>
      <c r="Q320" s="414" t="n"/>
      <c r="R320" s="410" t="n"/>
      <c r="S320" s="411" t="n"/>
      <c r="T320" s="410" t="n"/>
      <c r="U320" s="186" t="n"/>
      <c r="V320" s="410" t="n"/>
      <c r="W320" s="410" t="n"/>
    </row>
    <row r="321" ht="15.75" customHeight="1">
      <c r="A321" s="196">
        <f>B321=F321</f>
        <v/>
      </c>
      <c r="B321" s="188" t="n">
        <v>43906</v>
      </c>
      <c r="C321" s="409" t="n">
        <v>107.860001</v>
      </c>
      <c r="D321" s="186">
        <f>C321/C322-1</f>
        <v/>
      </c>
      <c r="E321" s="183" t="n"/>
      <c r="F321" s="188" t="n">
        <v>43906</v>
      </c>
      <c r="G321" s="409" t="n">
        <v>35.470001</v>
      </c>
      <c r="H321" s="186">
        <f>G321/G322-1</f>
        <v/>
      </c>
      <c r="I321" s="183" t="n"/>
      <c r="J321" s="195" t="n"/>
      <c r="K321" s="195">
        <f>CORREL(D321:D410,H321:H410)</f>
        <v/>
      </c>
      <c r="L321" s="195" t="n"/>
      <c r="M321" s="412">
        <f>M322*(1+D321)</f>
        <v/>
      </c>
      <c r="N321" s="412">
        <f>N322*(1+H321)</f>
        <v/>
      </c>
      <c r="O321" s="412">
        <f>M321+N321</f>
        <v/>
      </c>
      <c r="P321" s="186">
        <f>O321/O322-1</f>
        <v/>
      </c>
      <c r="Q321" s="414" t="n"/>
      <c r="R321" s="410" t="n"/>
      <c r="S321" s="411" t="n"/>
      <c r="T321" s="410" t="n"/>
      <c r="U321" s="186" t="n"/>
      <c r="V321" s="410" t="n"/>
      <c r="W321" s="410" t="n"/>
    </row>
    <row r="322" ht="15.75" customHeight="1">
      <c r="A322" s="196">
        <f>B322=F322</f>
        <v/>
      </c>
      <c r="B322" s="188" t="n">
        <v>43903</v>
      </c>
      <c r="C322" s="409" t="n">
        <v>107.470001</v>
      </c>
      <c r="D322" s="186">
        <f>C322/C323-1</f>
        <v/>
      </c>
      <c r="E322" s="183" t="n"/>
      <c r="F322" s="188" t="n">
        <v>43903</v>
      </c>
      <c r="G322" s="409" t="n">
        <v>41.639999</v>
      </c>
      <c r="H322" s="186">
        <f>G322/G323-1</f>
        <v/>
      </c>
      <c r="I322" s="183" t="n"/>
      <c r="J322" s="195" t="n"/>
      <c r="K322" s="195">
        <f>CORREL(D322:D411,H322:H411)</f>
        <v/>
      </c>
      <c r="L322" s="195" t="n"/>
      <c r="M322" s="412">
        <f>M323*(1+D322)</f>
        <v/>
      </c>
      <c r="N322" s="412">
        <f>N323*(1+H322)</f>
        <v/>
      </c>
      <c r="O322" s="412">
        <f>M322+N322</f>
        <v/>
      </c>
      <c r="P322" s="186">
        <f>O322/O323-1</f>
        <v/>
      </c>
      <c r="Q322" s="414" t="n"/>
      <c r="R322" s="410" t="n"/>
      <c r="S322" s="411" t="n"/>
      <c r="T322" s="410" t="n"/>
      <c r="U322" s="186" t="n"/>
      <c r="V322" s="410" t="n"/>
      <c r="W322" s="410" t="n"/>
    </row>
    <row r="323" ht="15.75" customHeight="1">
      <c r="A323" s="196">
        <f>B323=F323</f>
        <v/>
      </c>
      <c r="B323" s="188" t="n">
        <v>43902</v>
      </c>
      <c r="C323" s="409" t="n">
        <v>109.470001</v>
      </c>
      <c r="D323" s="186">
        <f>C323/C324-1</f>
        <v/>
      </c>
      <c r="E323" s="183" t="n"/>
      <c r="F323" s="188" t="n">
        <v>43902</v>
      </c>
      <c r="G323" s="409" t="n">
        <v>37.080002</v>
      </c>
      <c r="H323" s="186">
        <f>G323/G324-1</f>
        <v/>
      </c>
      <c r="I323" s="183" t="n"/>
      <c r="J323" s="195" t="n"/>
      <c r="K323" s="195">
        <f>CORREL(D323:D412,H323:H412)</f>
        <v/>
      </c>
      <c r="L323" s="195" t="n"/>
      <c r="M323" s="412">
        <f>M324*(1+D323)</f>
        <v/>
      </c>
      <c r="N323" s="412">
        <f>N324*(1+H323)</f>
        <v/>
      </c>
      <c r="O323" s="412">
        <f>M323+N323</f>
        <v/>
      </c>
      <c r="P323" s="186">
        <f>O323/O324-1</f>
        <v/>
      </c>
      <c r="Q323" s="414" t="n"/>
      <c r="R323" s="410" t="n"/>
      <c r="S323" s="411" t="n"/>
      <c r="T323" s="410" t="n"/>
      <c r="U323" s="186" t="n"/>
      <c r="V323" s="410" t="n"/>
      <c r="W323" s="410" t="n"/>
    </row>
    <row r="324" ht="15.75" customHeight="1">
      <c r="A324" s="196">
        <f>B324=F324</f>
        <v/>
      </c>
      <c r="B324" s="188" t="n">
        <v>43901</v>
      </c>
      <c r="C324" s="409" t="n">
        <v>110.300003</v>
      </c>
      <c r="D324" s="186">
        <f>C324/C325-1</f>
        <v/>
      </c>
      <c r="E324" s="183" t="n"/>
      <c r="F324" s="188" t="n">
        <v>43901</v>
      </c>
      <c r="G324" s="409" t="n">
        <v>49.34</v>
      </c>
      <c r="H324" s="186">
        <f>G324/G325-1</f>
        <v/>
      </c>
      <c r="I324" s="183" t="n"/>
      <c r="J324" s="195" t="n"/>
      <c r="K324" s="195">
        <f>CORREL(D324:D413,H324:H413)</f>
        <v/>
      </c>
      <c r="L324" s="195" t="n"/>
      <c r="M324" s="412">
        <f>M325*(1+D324)</f>
        <v/>
      </c>
      <c r="N324" s="412">
        <f>N325*(1+H324)</f>
        <v/>
      </c>
      <c r="O324" s="412">
        <f>M324+N324</f>
        <v/>
      </c>
      <c r="P324" s="186">
        <f>O324/O325-1</f>
        <v/>
      </c>
      <c r="Q324" s="414" t="n"/>
      <c r="R324" s="410" t="n"/>
      <c r="S324" s="411" t="n"/>
      <c r="T324" s="410" t="n"/>
      <c r="U324" s="186" t="n"/>
      <c r="V324" s="410" t="n"/>
      <c r="W324" s="410" t="n"/>
    </row>
    <row r="325" ht="15.75" customHeight="1">
      <c r="A325" s="196">
        <f>B325=F325</f>
        <v/>
      </c>
      <c r="B325" s="188" t="n">
        <v>43900</v>
      </c>
      <c r="C325" s="409" t="n">
        <v>108.489998</v>
      </c>
      <c r="D325" s="186">
        <f>C325/C326-1</f>
        <v/>
      </c>
      <c r="E325" s="183" t="n"/>
      <c r="F325" s="188" t="n">
        <v>43900</v>
      </c>
      <c r="G325" s="409" t="n">
        <v>52.560001</v>
      </c>
      <c r="H325" s="186">
        <f>G325/G326-1</f>
        <v/>
      </c>
      <c r="I325" s="183" t="n"/>
      <c r="J325" s="195" t="n"/>
      <c r="K325" s="195">
        <f>CORREL(D325:D414,H325:H414)</f>
        <v/>
      </c>
      <c r="L325" s="195" t="n"/>
      <c r="M325" s="412">
        <f>M326*(1+D325)</f>
        <v/>
      </c>
      <c r="N325" s="412">
        <f>N326*(1+H325)</f>
        <v/>
      </c>
      <c r="O325" s="412">
        <f>M325+N325</f>
        <v/>
      </c>
      <c r="P325" s="186">
        <f>O325/O326-1</f>
        <v/>
      </c>
      <c r="Q325" s="414" t="n"/>
      <c r="R325" s="410" t="n"/>
      <c r="S325" s="411" t="n"/>
      <c r="T325" s="410" t="n"/>
      <c r="U325" s="186" t="n"/>
      <c r="V325" s="410" t="n"/>
      <c r="W325" s="410" t="n"/>
    </row>
    <row r="326" ht="15.75" customHeight="1">
      <c r="A326" s="196">
        <f>B326=F326</f>
        <v/>
      </c>
      <c r="B326" s="188" t="n">
        <v>43899</v>
      </c>
      <c r="C326" s="409" t="n">
        <v>113.75</v>
      </c>
      <c r="D326" s="186">
        <f>C326/C327-1</f>
        <v/>
      </c>
      <c r="E326" s="183" t="n"/>
      <c r="F326" s="188" t="n">
        <v>43899</v>
      </c>
      <c r="G326" s="409" t="n">
        <v>46.779999</v>
      </c>
      <c r="H326" s="186">
        <f>G326/G327-1</f>
        <v/>
      </c>
      <c r="I326" s="183" t="n"/>
      <c r="J326" s="195" t="n"/>
      <c r="K326" s="195">
        <f>CORREL(D326:D415,H326:H415)</f>
        <v/>
      </c>
      <c r="L326" s="195" t="n"/>
      <c r="M326" s="412">
        <f>M327*(1+D326)</f>
        <v/>
      </c>
      <c r="N326" s="412">
        <f>N327*(1+H326)</f>
        <v/>
      </c>
      <c r="O326" s="412">
        <f>M326+N326</f>
        <v/>
      </c>
      <c r="P326" s="186">
        <f>O326/O327-1</f>
        <v/>
      </c>
      <c r="Q326" s="414" t="n"/>
      <c r="R326" s="410" t="n"/>
      <c r="S326" s="411" t="n"/>
      <c r="T326" s="410" t="n"/>
      <c r="U326" s="186" t="n"/>
      <c r="V326" s="410" t="n"/>
      <c r="W326" s="410" t="n"/>
    </row>
    <row r="327" ht="15.75" customHeight="1">
      <c r="A327" s="196">
        <f>B327=F327</f>
        <v/>
      </c>
      <c r="B327" s="188" t="n">
        <v>43896</v>
      </c>
      <c r="C327" s="409" t="n">
        <v>114.32</v>
      </c>
      <c r="D327" s="186">
        <f>C327/C328-1</f>
        <v/>
      </c>
      <c r="E327" s="183" t="n"/>
      <c r="F327" s="188" t="n">
        <v>43896</v>
      </c>
      <c r="G327" s="409" t="n">
        <v>52.099998</v>
      </c>
      <c r="H327" s="186">
        <f>G327/G328-1</f>
        <v/>
      </c>
      <c r="I327" s="183" t="n"/>
      <c r="J327" s="195" t="n"/>
      <c r="K327" s="195">
        <f>CORREL(D327:D416,H327:H416)</f>
        <v/>
      </c>
      <c r="L327" s="195" t="n"/>
      <c r="M327" s="412">
        <f>M328*(1+D327)</f>
        <v/>
      </c>
      <c r="N327" s="412">
        <f>N328*(1+H327)</f>
        <v/>
      </c>
      <c r="O327" s="412">
        <f>M327+N327</f>
        <v/>
      </c>
      <c r="P327" s="186">
        <f>O327/O328-1</f>
        <v/>
      </c>
      <c r="Q327" s="414" t="n"/>
      <c r="R327" s="410" t="n"/>
      <c r="S327" s="411" t="n"/>
      <c r="T327" s="410" t="n"/>
      <c r="U327" s="186" t="n"/>
      <c r="V327" s="410" t="n"/>
      <c r="W327" s="410" t="n"/>
    </row>
    <row r="328" ht="15.75" customHeight="1">
      <c r="A328" s="196">
        <f>B328=F328</f>
        <v/>
      </c>
      <c r="B328" s="188" t="n">
        <v>43895</v>
      </c>
      <c r="C328" s="409" t="n">
        <v>125</v>
      </c>
      <c r="D328" s="186">
        <f>C328/C329-1</f>
        <v/>
      </c>
      <c r="E328" s="183" t="n"/>
      <c r="F328" s="188" t="n">
        <v>43895</v>
      </c>
      <c r="G328" s="409" t="n">
        <v>51.59</v>
      </c>
      <c r="H328" s="186">
        <f>G328/G329-1</f>
        <v/>
      </c>
      <c r="I328" s="183" t="n"/>
      <c r="J328" s="195" t="n"/>
      <c r="K328" s="195">
        <f>CORREL(D328:D417,H328:H417)</f>
        <v/>
      </c>
      <c r="L328" s="195" t="n"/>
      <c r="M328" s="412">
        <f>M329*(1+D328)</f>
        <v/>
      </c>
      <c r="N328" s="412">
        <f>N329*(1+H328)</f>
        <v/>
      </c>
      <c r="O328" s="412">
        <f>M328+N328</f>
        <v/>
      </c>
      <c r="P328" s="186">
        <f>O328/O329-1</f>
        <v/>
      </c>
      <c r="Q328" s="414" t="n"/>
      <c r="R328" s="410" t="n"/>
      <c r="S328" s="411" t="n"/>
      <c r="T328" s="410" t="n"/>
      <c r="U328" s="186" t="n"/>
      <c r="V328" s="410" t="n"/>
      <c r="W328" s="410" t="n"/>
    </row>
    <row r="329" ht="15.75" customHeight="1">
      <c r="A329" s="196">
        <f>B329=F329</f>
        <v/>
      </c>
      <c r="B329" s="188" t="n">
        <v>43894</v>
      </c>
      <c r="C329" s="409" t="n">
        <v>116.800003</v>
      </c>
      <c r="D329" s="186">
        <f>C329/C330-1</f>
        <v/>
      </c>
      <c r="E329" s="183" t="n"/>
      <c r="F329" s="188" t="n">
        <v>43894</v>
      </c>
      <c r="G329" s="409" t="n">
        <v>59.470001</v>
      </c>
      <c r="H329" s="186">
        <f>G329/G330-1</f>
        <v/>
      </c>
      <c r="I329" s="183" t="n"/>
      <c r="J329" s="195" t="n"/>
      <c r="K329" s="195">
        <f>CORREL(D329:D418,H329:H418)</f>
        <v/>
      </c>
      <c r="L329" s="195" t="n"/>
      <c r="M329" s="412">
        <f>M330*(1+D329)</f>
        <v/>
      </c>
      <c r="N329" s="412">
        <f>N330*(1+H329)</f>
        <v/>
      </c>
      <c r="O329" s="412">
        <f>M329+N329</f>
        <v/>
      </c>
      <c r="P329" s="186">
        <f>O329/O330-1</f>
        <v/>
      </c>
      <c r="Q329" s="414" t="n"/>
      <c r="R329" s="410" t="n"/>
      <c r="S329" s="411" t="n"/>
      <c r="T329" s="410" t="n"/>
      <c r="U329" s="186" t="n"/>
      <c r="V329" s="410" t="n"/>
      <c r="W329" s="410" t="n"/>
    </row>
    <row r="330" ht="15.75" customHeight="1">
      <c r="A330" s="196">
        <f>B330=F330</f>
        <v/>
      </c>
      <c r="B330" s="188" t="n">
        <v>43893</v>
      </c>
      <c r="C330" s="409" t="n">
        <v>117.470001</v>
      </c>
      <c r="D330" s="186">
        <f>C330/C331-1</f>
        <v/>
      </c>
      <c r="E330" s="183" t="n"/>
      <c r="F330" s="188" t="n">
        <v>43893</v>
      </c>
      <c r="G330" s="409" t="n">
        <v>58.290001</v>
      </c>
      <c r="H330" s="186">
        <f>G330/G331-1</f>
        <v/>
      </c>
      <c r="I330" s="183" t="n"/>
      <c r="J330" s="195" t="n"/>
      <c r="K330" s="195">
        <f>CORREL(D330:D419,H330:H419)</f>
        <v/>
      </c>
      <c r="L330" s="195" t="n"/>
      <c r="M330" s="412">
        <f>M331*(1+D330)</f>
        <v/>
      </c>
      <c r="N330" s="412">
        <f>N331*(1+H330)</f>
        <v/>
      </c>
      <c r="O330" s="412">
        <f>M330+N330</f>
        <v/>
      </c>
      <c r="P330" s="186">
        <f>O330/O331-1</f>
        <v/>
      </c>
      <c r="Q330" s="414" t="n"/>
      <c r="R330" s="410" t="n"/>
      <c r="S330" s="411" t="n"/>
      <c r="T330" s="410" t="n"/>
      <c r="U330" s="186" t="n"/>
      <c r="V330" s="410" t="n"/>
      <c r="W330" s="410" t="n"/>
    </row>
    <row r="331" ht="15.75" customHeight="1">
      <c r="A331" s="196">
        <f>B331=F331</f>
        <v/>
      </c>
      <c r="B331" s="188" t="n">
        <v>43892</v>
      </c>
      <c r="C331" s="409" t="n">
        <v>113.110001</v>
      </c>
      <c r="D331" s="186">
        <f>C331/C332-1</f>
        <v/>
      </c>
      <c r="E331" s="183" t="n"/>
      <c r="F331" s="188" t="n">
        <v>43892</v>
      </c>
      <c r="G331" s="409" t="n">
        <v>61.259998</v>
      </c>
      <c r="H331" s="186">
        <f>G331/G332-1</f>
        <v/>
      </c>
      <c r="I331" s="183" t="n"/>
      <c r="J331" s="195" t="n"/>
      <c r="K331" s="195">
        <f>CORREL(D331:D420,H331:H420)</f>
        <v/>
      </c>
      <c r="L331" s="195" t="n"/>
      <c r="M331" s="412">
        <f>M332*(1+D331)</f>
        <v/>
      </c>
      <c r="N331" s="412">
        <f>N332*(1+H331)</f>
        <v/>
      </c>
      <c r="O331" s="412">
        <f>M331+N331</f>
        <v/>
      </c>
      <c r="P331" s="186">
        <f>O331/O332-1</f>
        <v/>
      </c>
      <c r="Q331" s="414" t="n"/>
      <c r="R331" s="410" t="n"/>
      <c r="S331" s="411" t="n"/>
      <c r="T331" s="410" t="n"/>
      <c r="U331" s="186" t="n"/>
      <c r="V331" s="410" t="n"/>
      <c r="W331" s="410" t="n"/>
    </row>
    <row r="332" ht="15.75" customHeight="1">
      <c r="A332" s="196">
        <f>B332=F332</f>
        <v/>
      </c>
      <c r="B332" s="188" t="n">
        <v>43889</v>
      </c>
      <c r="C332" s="409" t="n">
        <v>105</v>
      </c>
      <c r="D332" s="186">
        <f>C332/C333-1</f>
        <v/>
      </c>
      <c r="E332" s="183" t="n"/>
      <c r="F332" s="188" t="n">
        <v>43889</v>
      </c>
      <c r="G332" s="409" t="n">
        <v>61.59</v>
      </c>
      <c r="H332" s="186">
        <f>G332/G333-1</f>
        <v/>
      </c>
      <c r="I332" s="183" t="n"/>
      <c r="J332" s="195" t="n"/>
      <c r="K332" s="195">
        <f>CORREL(D332:D421,H332:H421)</f>
        <v/>
      </c>
      <c r="L332" s="195" t="n"/>
      <c r="M332" s="412">
        <f>M333*(1+D332)</f>
        <v/>
      </c>
      <c r="N332" s="412">
        <f>N333*(1+H332)</f>
        <v/>
      </c>
      <c r="O332" s="412">
        <f>M332+N332</f>
        <v/>
      </c>
      <c r="P332" s="186">
        <f>O332/O333-1</f>
        <v/>
      </c>
      <c r="Q332" s="414" t="n"/>
      <c r="R332" s="410" t="n"/>
      <c r="S332" s="411" t="n"/>
      <c r="T332" s="410" t="n"/>
      <c r="U332" s="186" t="n"/>
      <c r="V332" s="410" t="n"/>
      <c r="W332" s="410" t="n"/>
    </row>
    <row r="333" ht="15.75" customHeight="1">
      <c r="A333" s="196">
        <f>B333=F333</f>
        <v/>
      </c>
      <c r="B333" s="188" t="n">
        <v>43888</v>
      </c>
      <c r="C333" s="409" t="n">
        <v>113.550003</v>
      </c>
      <c r="D333" s="186">
        <f>C333/C334-1</f>
        <v/>
      </c>
      <c r="E333" s="183" t="n"/>
      <c r="F333" s="188" t="n">
        <v>43888</v>
      </c>
      <c r="G333" s="409" t="n">
        <v>64.94000200000001</v>
      </c>
      <c r="H333" s="186">
        <f>G333/G334-1</f>
        <v/>
      </c>
      <c r="I333" s="183" t="n"/>
      <c r="J333" s="195" t="n"/>
      <c r="K333" s="195">
        <f>CORREL(D333:D422,H333:H422)</f>
        <v/>
      </c>
      <c r="L333" s="195" t="n"/>
      <c r="M333" s="412">
        <f>M334*(1+D333)</f>
        <v/>
      </c>
      <c r="N333" s="412">
        <f>N334*(1+H333)</f>
        <v/>
      </c>
      <c r="O333" s="412">
        <f>M333+N333</f>
        <v/>
      </c>
      <c r="P333" s="186">
        <f>O333/O334-1</f>
        <v/>
      </c>
      <c r="Q333" s="414" t="n"/>
      <c r="R333" s="410" t="n"/>
      <c r="S333" s="411" t="n"/>
      <c r="T333" s="410" t="n"/>
      <c r="U333" s="186" t="n"/>
      <c r="V333" s="410" t="n"/>
      <c r="W333" s="410" t="n"/>
    </row>
    <row r="334" ht="15.75" customHeight="1">
      <c r="A334" s="196">
        <f>B334=F334</f>
        <v/>
      </c>
      <c r="B334" s="188" t="n">
        <v>43887</v>
      </c>
      <c r="C334" s="409" t="n">
        <v>106.879997</v>
      </c>
      <c r="D334" s="186">
        <f>C334/C335-1</f>
        <v/>
      </c>
      <c r="E334" s="183" t="n"/>
      <c r="F334" s="188" t="n">
        <v>43887</v>
      </c>
      <c r="G334" s="409" t="n">
        <v>66.529999</v>
      </c>
      <c r="H334" s="186">
        <f>G334/G335-1</f>
        <v/>
      </c>
      <c r="I334" s="183" t="n"/>
      <c r="J334" s="195" t="n"/>
      <c r="K334" s="195">
        <f>CORREL(D334:D423,H334:H423)</f>
        <v/>
      </c>
      <c r="L334" s="195" t="n"/>
      <c r="M334" s="412">
        <f>M335*(1+D334)</f>
        <v/>
      </c>
      <c r="N334" s="412">
        <f>N335*(1+H334)</f>
        <v/>
      </c>
      <c r="O334" s="412">
        <f>M334+N334</f>
        <v/>
      </c>
      <c r="P334" s="186">
        <f>O334/O335-1</f>
        <v/>
      </c>
      <c r="Q334" s="414" t="n"/>
      <c r="R334" s="410" t="n"/>
      <c r="S334" s="411" t="n"/>
      <c r="T334" s="410" t="n"/>
      <c r="U334" s="186" t="n"/>
      <c r="V334" s="410" t="n"/>
      <c r="W334" s="410" t="n"/>
    </row>
    <row r="335" ht="15.75" customHeight="1">
      <c r="A335" s="196">
        <f>B335=F335</f>
        <v/>
      </c>
      <c r="B335" s="188" t="n">
        <v>43886</v>
      </c>
      <c r="C335" s="409" t="n">
        <v>107.080002</v>
      </c>
      <c r="D335" s="186">
        <f>C335/C336-1</f>
        <v/>
      </c>
      <c r="E335" s="183" t="n"/>
      <c r="F335" s="188" t="n">
        <v>43886</v>
      </c>
      <c r="G335" s="409" t="n">
        <v>70.56999999999999</v>
      </c>
      <c r="H335" s="186">
        <f>G335/G336-1</f>
        <v/>
      </c>
      <c r="I335" s="183" t="n"/>
      <c r="J335" s="195" t="n"/>
      <c r="K335" s="195">
        <f>CORREL(D335:D424,H335:H424)</f>
        <v/>
      </c>
      <c r="L335" s="195" t="n"/>
      <c r="M335" s="412">
        <f>M336*(1+D335)</f>
        <v/>
      </c>
      <c r="N335" s="412">
        <f>N336*(1+H335)</f>
        <v/>
      </c>
      <c r="O335" s="412">
        <f>M335+N335</f>
        <v/>
      </c>
      <c r="P335" s="186">
        <f>O335/O336-1</f>
        <v/>
      </c>
      <c r="Q335" s="414" t="n"/>
      <c r="R335" s="410" t="n"/>
      <c r="S335" s="411" t="n"/>
      <c r="T335" s="410" t="n"/>
      <c r="U335" s="186" t="n"/>
      <c r="V335" s="410" t="n"/>
      <c r="W335" s="410" t="n"/>
    </row>
    <row r="336" ht="15.75" customHeight="1">
      <c r="A336" s="196">
        <f>B336=F336</f>
        <v/>
      </c>
      <c r="B336" s="188" t="n">
        <v>43885</v>
      </c>
      <c r="C336" s="409" t="n">
        <v>105.010002</v>
      </c>
      <c r="D336" s="186">
        <f>C336/C337-1</f>
        <v/>
      </c>
      <c r="E336" s="183" t="n"/>
      <c r="F336" s="188" t="n">
        <v>43885</v>
      </c>
      <c r="G336" s="409" t="n">
        <v>75.470001</v>
      </c>
      <c r="H336" s="186">
        <f>G336/G337-1</f>
        <v/>
      </c>
      <c r="I336" s="183" t="n"/>
      <c r="J336" s="195" t="n"/>
      <c r="K336" s="195">
        <f>CORREL(D336:D425,H336:H425)</f>
        <v/>
      </c>
      <c r="L336" s="195" t="n"/>
      <c r="M336" s="412">
        <f>M337*(1+D336)</f>
        <v/>
      </c>
      <c r="N336" s="412">
        <f>N337*(1+H336)</f>
        <v/>
      </c>
      <c r="O336" s="412">
        <f>M336+N336</f>
        <v/>
      </c>
      <c r="P336" s="186">
        <f>O336/O337-1</f>
        <v/>
      </c>
      <c r="Q336" s="414" t="n"/>
      <c r="R336" s="410" t="n"/>
      <c r="S336" s="411" t="n"/>
      <c r="T336" s="410" t="n"/>
      <c r="U336" s="186" t="n"/>
      <c r="V336" s="410" t="n"/>
      <c r="W336" s="410" t="n"/>
    </row>
    <row r="337" ht="15.75" customHeight="1">
      <c r="A337" s="196">
        <f>B337=F337</f>
        <v/>
      </c>
      <c r="B337" s="188" t="n">
        <v>43882</v>
      </c>
      <c r="C337" s="409" t="n">
        <v>101.760002</v>
      </c>
      <c r="D337" s="186">
        <f>C337/C338-1</f>
        <v/>
      </c>
      <c r="E337" s="183" t="n"/>
      <c r="F337" s="188" t="n">
        <v>43882</v>
      </c>
      <c r="G337" s="409" t="n">
        <v>78.010002</v>
      </c>
      <c r="H337" s="186">
        <f>G337/G338-1</f>
        <v/>
      </c>
      <c r="I337" s="183" t="n"/>
      <c r="J337" s="195" t="n"/>
      <c r="K337" s="195">
        <f>CORREL(D337:D426,H337:H426)</f>
        <v/>
      </c>
      <c r="L337" s="195" t="n"/>
      <c r="M337" s="412">
        <f>M338*(1+D337)</f>
        <v/>
      </c>
      <c r="N337" s="412">
        <f>N338*(1+H337)</f>
        <v/>
      </c>
      <c r="O337" s="412">
        <f>M337+N337</f>
        <v/>
      </c>
      <c r="P337" s="186">
        <f>O337/O338-1</f>
        <v/>
      </c>
      <c r="Q337" s="414" t="n"/>
      <c r="R337" s="410" t="n"/>
      <c r="S337" s="411" t="n"/>
      <c r="T337" s="410" t="n"/>
      <c r="U337" s="186" t="n"/>
      <c r="V337" s="410" t="n"/>
      <c r="W337" s="410" t="n"/>
    </row>
    <row r="338" ht="15.75" customHeight="1">
      <c r="A338" s="196">
        <f>B338=F338</f>
        <v/>
      </c>
      <c r="B338" s="188" t="n">
        <v>43881</v>
      </c>
      <c r="C338" s="409" t="n">
        <v>105.290001</v>
      </c>
      <c r="D338" s="186">
        <f>C338/C339-1</f>
        <v/>
      </c>
      <c r="E338" s="183" t="n"/>
      <c r="F338" s="188" t="n">
        <v>43881</v>
      </c>
      <c r="G338" s="409" t="n">
        <v>79.910004</v>
      </c>
      <c r="H338" s="186">
        <f>G338/G339-1</f>
        <v/>
      </c>
      <c r="I338" s="183" t="n"/>
      <c r="J338" s="195" t="n"/>
      <c r="K338" s="195">
        <f>CORREL(D338:D427,H338:H427)</f>
        <v/>
      </c>
      <c r="L338" s="195" t="n"/>
      <c r="M338" s="412">
        <f>M339*(1+D338)</f>
        <v/>
      </c>
      <c r="N338" s="412">
        <f>N339*(1+H338)</f>
        <v/>
      </c>
      <c r="O338" s="412">
        <f>M338+N338</f>
        <v/>
      </c>
      <c r="P338" s="186">
        <f>O338/O339-1</f>
        <v/>
      </c>
      <c r="Q338" s="414" t="n"/>
      <c r="R338" s="410" t="n"/>
      <c r="S338" s="411" t="n"/>
      <c r="T338" s="410" t="n"/>
      <c r="U338" s="186" t="n"/>
      <c r="V338" s="410" t="n"/>
      <c r="W338" s="410" t="n"/>
    </row>
    <row r="339" ht="15.75" customHeight="1">
      <c r="A339" s="196">
        <f>B339=F339</f>
        <v/>
      </c>
      <c r="B339" s="188" t="n">
        <v>43880</v>
      </c>
      <c r="C339" s="409" t="n">
        <v>103.93</v>
      </c>
      <c r="D339" s="186">
        <f>C339/C340-1</f>
        <v/>
      </c>
      <c r="E339" s="183" t="n"/>
      <c r="F339" s="188" t="n">
        <v>43880</v>
      </c>
      <c r="G339" s="409" t="n">
        <v>79.41999800000001</v>
      </c>
      <c r="H339" s="186">
        <f>G339/G340-1</f>
        <v/>
      </c>
      <c r="I339" s="183" t="n"/>
      <c r="J339" s="195" t="n"/>
      <c r="K339" s="195">
        <f>CORREL(D339:D428,H339:H428)</f>
        <v/>
      </c>
      <c r="L339" s="195" t="n"/>
      <c r="M339" s="412">
        <f>M340*(1+D339)</f>
        <v/>
      </c>
      <c r="N339" s="412">
        <f>N340*(1+H339)</f>
        <v/>
      </c>
      <c r="O339" s="412">
        <f>M339+N339</f>
        <v/>
      </c>
      <c r="P339" s="186">
        <f>O339/O340-1</f>
        <v/>
      </c>
      <c r="Q339" s="414" t="n"/>
      <c r="R339" s="410" t="n"/>
      <c r="S339" s="411" t="n"/>
      <c r="T339" s="410" t="n"/>
      <c r="U339" s="186" t="n"/>
      <c r="V339" s="410" t="n"/>
      <c r="W339" s="410" t="n"/>
    </row>
    <row r="340" ht="15.75" customHeight="1">
      <c r="A340" s="196">
        <f>B340=F340</f>
        <v/>
      </c>
      <c r="B340" s="188" t="n">
        <v>43879</v>
      </c>
      <c r="C340" s="409" t="n">
        <v>96.389999</v>
      </c>
      <c r="D340" s="186">
        <f>C340/C341-1</f>
        <v/>
      </c>
      <c r="E340" s="183" t="n"/>
      <c r="F340" s="188" t="n">
        <v>43879</v>
      </c>
      <c r="G340" s="409" t="n">
        <v>80.239998</v>
      </c>
      <c r="H340" s="186">
        <f>G340/G341-1</f>
        <v/>
      </c>
      <c r="I340" s="183" t="n"/>
      <c r="J340" s="195" t="n"/>
      <c r="K340" s="195">
        <f>CORREL(D340:D429,H340:H429)</f>
        <v/>
      </c>
      <c r="L340" s="195" t="n"/>
      <c r="M340" s="412">
        <f>M341*(1+D340)</f>
        <v/>
      </c>
      <c r="N340" s="412">
        <f>N341*(1+H340)</f>
        <v/>
      </c>
      <c r="O340" s="412">
        <f>M340+N340</f>
        <v/>
      </c>
      <c r="P340" s="186">
        <f>O340/O341-1</f>
        <v/>
      </c>
      <c r="Q340" s="414" t="n"/>
      <c r="R340" s="410" t="n"/>
      <c r="S340" s="411" t="n"/>
      <c r="T340" s="410" t="n"/>
      <c r="U340" s="186" t="n"/>
      <c r="V340" s="410" t="n"/>
      <c r="W340" s="410" t="n"/>
    </row>
    <row r="341" ht="15.75" customHeight="1">
      <c r="A341" s="196">
        <f>B341=F341</f>
        <v/>
      </c>
      <c r="B341" s="188" t="n">
        <v>43875</v>
      </c>
      <c r="C341" s="409" t="n">
        <v>90.949997</v>
      </c>
      <c r="D341" s="186">
        <f>C341/C342-1</f>
        <v/>
      </c>
      <c r="E341" s="183" t="n"/>
      <c r="F341" s="188" t="n">
        <v>43875</v>
      </c>
      <c r="G341" s="409" t="n">
        <v>79.550003</v>
      </c>
      <c r="H341" s="186">
        <f>G341/G342-1</f>
        <v/>
      </c>
      <c r="I341" s="183" t="n"/>
      <c r="J341" s="195" t="n"/>
      <c r="K341" s="195">
        <f>CORREL(D341:D430,H341:H430)</f>
        <v/>
      </c>
      <c r="L341" s="195" t="n"/>
      <c r="M341" s="412">
        <f>M342*(1+D341)</f>
        <v/>
      </c>
      <c r="N341" s="412">
        <f>N342*(1+H341)</f>
        <v/>
      </c>
      <c r="O341" s="412">
        <f>M341+N341</f>
        <v/>
      </c>
      <c r="P341" s="186">
        <f>O341/O342-1</f>
        <v/>
      </c>
      <c r="Q341" s="414" t="n"/>
      <c r="R341" s="410" t="n"/>
      <c r="S341" s="411" t="n"/>
      <c r="T341" s="410" t="n"/>
      <c r="U341" s="186" t="n"/>
      <c r="V341" s="410" t="n"/>
      <c r="W341" s="410" t="n"/>
    </row>
    <row r="342" ht="15.75" customHeight="1">
      <c r="A342" s="196">
        <f>B342=F342</f>
        <v/>
      </c>
      <c r="B342" s="188" t="n">
        <v>43874</v>
      </c>
      <c r="C342" s="409" t="n">
        <v>89.860001</v>
      </c>
      <c r="D342" s="186">
        <f>C342/C343-1</f>
        <v/>
      </c>
      <c r="E342" s="183" t="n"/>
      <c r="F342" s="188" t="n">
        <v>43874</v>
      </c>
      <c r="G342" s="409" t="n">
        <v>80.989998</v>
      </c>
      <c r="H342" s="186">
        <f>G342/G343-1</f>
        <v/>
      </c>
      <c r="I342" s="183" t="n"/>
      <c r="J342" s="195" t="n"/>
      <c r="K342" s="195">
        <f>CORREL(D342:D431,H342:H431)</f>
        <v/>
      </c>
      <c r="L342" s="195" t="n"/>
      <c r="M342" s="412">
        <f>M343*(1+D342)</f>
        <v/>
      </c>
      <c r="N342" s="412">
        <f>N343*(1+H342)</f>
        <v/>
      </c>
      <c r="O342" s="412">
        <f>M342+N342</f>
        <v/>
      </c>
      <c r="P342" s="186">
        <f>O342/O343-1</f>
        <v/>
      </c>
      <c r="Q342" s="414" t="n"/>
      <c r="R342" s="410" t="n"/>
      <c r="S342" s="411" t="n"/>
      <c r="T342" s="410" t="n"/>
      <c r="U342" s="186" t="n"/>
      <c r="V342" s="410" t="n"/>
      <c r="W342" s="410" t="n"/>
    </row>
    <row r="343" ht="15.75" customHeight="1">
      <c r="A343" s="196">
        <f>B343=F343</f>
        <v/>
      </c>
      <c r="B343" s="188" t="n">
        <v>43873</v>
      </c>
      <c r="C343" s="409" t="n">
        <v>88.279999</v>
      </c>
      <c r="D343" s="186">
        <f>C343/C344-1</f>
        <v/>
      </c>
      <c r="E343" s="183" t="n"/>
      <c r="F343" s="188" t="n">
        <v>43873</v>
      </c>
      <c r="G343" s="409" t="n">
        <v>82.199997</v>
      </c>
      <c r="H343" s="186">
        <f>G343/G344-1</f>
        <v/>
      </c>
      <c r="I343" s="183" t="n"/>
      <c r="J343" s="195" t="n"/>
      <c r="K343" s="195">
        <f>CORREL(D343:D432,H343:H432)</f>
        <v/>
      </c>
      <c r="L343" s="195" t="n"/>
      <c r="M343" s="412">
        <f>M344*(1+D343)</f>
        <v/>
      </c>
      <c r="N343" s="412">
        <f>N344*(1+H343)</f>
        <v/>
      </c>
      <c r="O343" s="412">
        <f>M343+N343</f>
        <v/>
      </c>
      <c r="P343" s="186">
        <f>O343/O344-1</f>
        <v/>
      </c>
      <c r="Q343" s="414" t="n"/>
      <c r="R343" s="410" t="n"/>
      <c r="S343" s="411" t="n"/>
      <c r="T343" s="410" t="n"/>
      <c r="U343" s="186" t="n"/>
      <c r="V343" s="410" t="n"/>
      <c r="W343" s="410" t="n"/>
    </row>
    <row r="344" ht="15.75" customHeight="1">
      <c r="A344" s="196">
        <f>B344=F344</f>
        <v/>
      </c>
      <c r="B344" s="188" t="n">
        <v>43872</v>
      </c>
      <c r="C344" s="409" t="n">
        <v>88.68000000000001</v>
      </c>
      <c r="D344" s="186">
        <f>C344/C345-1</f>
        <v/>
      </c>
      <c r="E344" s="183" t="n"/>
      <c r="F344" s="188" t="n">
        <v>43872</v>
      </c>
      <c r="G344" s="409" t="n">
        <v>80.529999</v>
      </c>
      <c r="H344" s="186">
        <f>G344/G345-1</f>
        <v/>
      </c>
      <c r="I344" s="183" t="n"/>
      <c r="J344" s="195" t="n"/>
      <c r="K344" s="195">
        <f>CORREL(D344:D433,H344:H433)</f>
        <v/>
      </c>
      <c r="L344" s="195" t="n"/>
      <c r="M344" s="412">
        <f>M345*(1+D344)</f>
        <v/>
      </c>
      <c r="N344" s="412">
        <f>N345*(1+H344)</f>
        <v/>
      </c>
      <c r="O344" s="412">
        <f>M344+N344</f>
        <v/>
      </c>
      <c r="P344" s="186">
        <f>O344/O345-1</f>
        <v/>
      </c>
      <c r="Q344" s="414" t="n"/>
      <c r="R344" s="410" t="n"/>
      <c r="S344" s="411" t="n"/>
      <c r="T344" s="410" t="n"/>
      <c r="U344" s="186" t="n"/>
      <c r="V344" s="410" t="n"/>
      <c r="W344" s="410" t="n"/>
    </row>
    <row r="345" ht="15.75" customHeight="1">
      <c r="A345" s="196">
        <f>B345=F345</f>
        <v/>
      </c>
      <c r="B345" s="188" t="n">
        <v>43871</v>
      </c>
      <c r="C345" s="409" t="n">
        <v>89.66999800000001</v>
      </c>
      <c r="D345" s="186">
        <f>C345/C346-1</f>
        <v/>
      </c>
      <c r="E345" s="183" t="n"/>
      <c r="F345" s="188" t="n">
        <v>43871</v>
      </c>
      <c r="G345" s="409" t="n">
        <v>79.470001</v>
      </c>
      <c r="H345" s="186">
        <f>G345/G346-1</f>
        <v/>
      </c>
      <c r="I345" s="183" t="n"/>
      <c r="J345" s="195" t="n"/>
      <c r="K345" s="195">
        <f>CORREL(D345:D434,H345:H434)</f>
        <v/>
      </c>
      <c r="L345" s="195" t="n"/>
      <c r="M345" s="412">
        <f>M346*(1+D345)</f>
        <v/>
      </c>
      <c r="N345" s="412">
        <f>N346*(1+H345)</f>
        <v/>
      </c>
      <c r="O345" s="412">
        <f>M345+N345</f>
        <v/>
      </c>
      <c r="P345" s="186">
        <f>O345/O346-1</f>
        <v/>
      </c>
      <c r="Q345" s="414" t="n"/>
      <c r="R345" s="410" t="n"/>
      <c r="S345" s="411" t="n"/>
      <c r="T345" s="410" t="n"/>
      <c r="U345" s="186" t="n"/>
      <c r="V345" s="410" t="n"/>
      <c r="W345" s="410" t="n"/>
    </row>
    <row r="346" ht="15.75" customHeight="1">
      <c r="A346" s="196">
        <f>B346=F346</f>
        <v/>
      </c>
      <c r="B346" s="188" t="n">
        <v>43868</v>
      </c>
      <c r="C346" s="409" t="n">
        <v>88.639999</v>
      </c>
      <c r="D346" s="186">
        <f>C346/C347-1</f>
        <v/>
      </c>
      <c r="E346" s="183" t="n"/>
      <c r="F346" s="188" t="n">
        <v>43868</v>
      </c>
      <c r="G346" s="409" t="n">
        <v>79.480003</v>
      </c>
      <c r="H346" s="186">
        <f>G346/G347-1</f>
        <v/>
      </c>
      <c r="I346" s="183" t="n"/>
      <c r="J346" s="195" t="n"/>
      <c r="K346" s="195">
        <f>CORREL(D346:D435,H346:H435)</f>
        <v/>
      </c>
      <c r="L346" s="195" t="n"/>
      <c r="M346" s="412">
        <f>M347*(1+D346)</f>
        <v/>
      </c>
      <c r="N346" s="412">
        <f>N347*(1+H346)</f>
        <v/>
      </c>
      <c r="O346" s="412">
        <f>M346+N346</f>
        <v/>
      </c>
      <c r="P346" s="186">
        <f>O346/O347-1</f>
        <v/>
      </c>
      <c r="Q346" s="414" t="n"/>
      <c r="R346" s="410" t="n"/>
      <c r="S346" s="411" t="n"/>
      <c r="T346" s="410" t="n"/>
      <c r="U346" s="186" t="n"/>
      <c r="V346" s="410" t="n"/>
      <c r="W346" s="410" t="n"/>
    </row>
    <row r="347" ht="15.75" customHeight="1">
      <c r="A347" s="196">
        <f>B347=F347</f>
        <v/>
      </c>
      <c r="B347" s="188" t="n">
        <v>43867</v>
      </c>
      <c r="C347" s="409" t="n">
        <v>87.260002</v>
      </c>
      <c r="D347" s="186">
        <f>C347/C348-1</f>
        <v/>
      </c>
      <c r="E347" s="183" t="n"/>
      <c r="F347" s="188" t="n">
        <v>43867</v>
      </c>
      <c r="G347" s="409" t="n">
        <v>80.5</v>
      </c>
      <c r="H347" s="186">
        <f>G347/G348-1</f>
        <v/>
      </c>
      <c r="I347" s="183" t="n"/>
      <c r="J347" s="195" t="n"/>
      <c r="K347" s="195">
        <f>CORREL(D347:D436,H347:H436)</f>
        <v/>
      </c>
      <c r="L347" s="195" t="n"/>
      <c r="M347" s="412">
        <f>M348*(1+D347)</f>
        <v/>
      </c>
      <c r="N347" s="412">
        <f>N348*(1+H347)</f>
        <v/>
      </c>
      <c r="O347" s="412">
        <f>M347+N347</f>
        <v/>
      </c>
      <c r="P347" s="186">
        <f>O347/O348-1</f>
        <v/>
      </c>
      <c r="Q347" s="414" t="n"/>
      <c r="R347" s="410" t="n"/>
      <c r="S347" s="411" t="n"/>
      <c r="T347" s="410" t="n"/>
      <c r="U347" s="186" t="n"/>
      <c r="V347" s="410" t="n"/>
      <c r="W347" s="410" t="n"/>
    </row>
    <row r="348" ht="15.75" customHeight="1">
      <c r="A348" s="196">
        <f>B348=F348</f>
        <v/>
      </c>
      <c r="B348" s="188" t="n">
        <v>43866</v>
      </c>
      <c r="C348" s="409" t="n">
        <v>86.989998</v>
      </c>
      <c r="D348" s="186">
        <f>C348/C349-1</f>
        <v/>
      </c>
      <c r="E348" s="183" t="n"/>
      <c r="F348" s="188" t="n">
        <v>43866</v>
      </c>
      <c r="G348" s="409" t="n">
        <v>81.849998</v>
      </c>
      <c r="H348" s="186">
        <f>G348/G349-1</f>
        <v/>
      </c>
      <c r="I348" s="183" t="n"/>
      <c r="J348" s="195" t="n"/>
      <c r="K348" s="195">
        <f>CORREL(D348:D437,H348:H437)</f>
        <v/>
      </c>
      <c r="L348" s="195" t="n"/>
      <c r="M348" s="412">
        <f>M349*(1+D348)</f>
        <v/>
      </c>
      <c r="N348" s="412">
        <f>N349*(1+H348)</f>
        <v/>
      </c>
      <c r="O348" s="412">
        <f>M348+N348</f>
        <v/>
      </c>
      <c r="P348" s="186">
        <f>O348/O349-1</f>
        <v/>
      </c>
      <c r="Q348" s="414" t="n"/>
      <c r="R348" s="410" t="n"/>
      <c r="S348" s="411" t="n"/>
      <c r="T348" s="410" t="n"/>
      <c r="U348" s="186" t="n"/>
      <c r="V348" s="410" t="n"/>
      <c r="W348" s="410" t="n"/>
    </row>
    <row r="349" ht="15.75" customHeight="1">
      <c r="A349" s="196">
        <f>B349=F349</f>
        <v/>
      </c>
      <c r="B349" s="188" t="n">
        <v>43865</v>
      </c>
      <c r="C349" s="409" t="n">
        <v>85.790001</v>
      </c>
      <c r="D349" s="186">
        <f>C349/C350-1</f>
        <v/>
      </c>
      <c r="E349" s="183" t="n"/>
      <c r="F349" s="188" t="n">
        <v>43865</v>
      </c>
      <c r="G349" s="409" t="n">
        <v>78.889999</v>
      </c>
      <c r="H349" s="186">
        <f>G349/G350-1</f>
        <v/>
      </c>
      <c r="I349" s="183" t="n"/>
      <c r="J349" s="195" t="n"/>
      <c r="K349" s="195">
        <f>CORREL(D349:D438,H349:H438)</f>
        <v/>
      </c>
      <c r="L349" s="195" t="n"/>
      <c r="M349" s="412">
        <f>M350*(1+D349)</f>
        <v/>
      </c>
      <c r="N349" s="412">
        <f>N350*(1+H349)</f>
        <v/>
      </c>
      <c r="O349" s="412">
        <f>M349+N349</f>
        <v/>
      </c>
      <c r="P349" s="186">
        <f>O349/O350-1</f>
        <v/>
      </c>
      <c r="Q349" s="414" t="n"/>
      <c r="R349" s="410" t="n"/>
      <c r="S349" s="411" t="n"/>
      <c r="T349" s="410" t="n"/>
      <c r="U349" s="186" t="n"/>
      <c r="V349" s="410" t="n"/>
      <c r="W349" s="410" t="n"/>
    </row>
    <row r="350" ht="15.75" customHeight="1">
      <c r="A350" s="196">
        <f>B350=F350</f>
        <v/>
      </c>
      <c r="B350" s="188" t="n">
        <v>43864</v>
      </c>
      <c r="C350" s="409" t="n">
        <v>87.660004</v>
      </c>
      <c r="D350" s="186">
        <f>C350/C351-1</f>
        <v/>
      </c>
      <c r="E350" s="183" t="n"/>
      <c r="F350" s="188" t="n">
        <v>43864</v>
      </c>
      <c r="G350" s="409" t="n">
        <v>74.910004</v>
      </c>
      <c r="H350" s="186">
        <f>G350/G351-1</f>
        <v/>
      </c>
      <c r="I350" s="183" t="n"/>
      <c r="J350" s="195" t="n"/>
      <c r="K350" s="195">
        <f>CORREL(D350:D439,H350:H439)</f>
        <v/>
      </c>
      <c r="L350" s="195" t="n"/>
      <c r="M350" s="412">
        <f>M351*(1+D350)</f>
        <v/>
      </c>
      <c r="N350" s="412">
        <f>N351*(1+H350)</f>
        <v/>
      </c>
      <c r="O350" s="412">
        <f>M350+N350</f>
        <v/>
      </c>
      <c r="P350" s="186">
        <f>O350/O351-1</f>
        <v/>
      </c>
      <c r="Q350" s="414" t="n"/>
      <c r="R350" s="410" t="n"/>
      <c r="S350" s="411" t="n"/>
      <c r="T350" s="410" t="n"/>
      <c r="U350" s="186" t="n"/>
      <c r="V350" s="410" t="n"/>
      <c r="W350" s="410" t="n"/>
    </row>
    <row r="351" ht="15.75" customHeight="1">
      <c r="A351" s="196">
        <f>B351=F351</f>
        <v/>
      </c>
      <c r="B351" s="188" t="n">
        <v>43861</v>
      </c>
      <c r="C351" s="409" t="n">
        <v>76.300003</v>
      </c>
      <c r="D351" s="186">
        <f>C351/C352-1</f>
        <v/>
      </c>
      <c r="E351" s="183" t="n"/>
      <c r="F351" s="188" t="n">
        <v>43861</v>
      </c>
      <c r="G351" s="409" t="n">
        <v>74.800003</v>
      </c>
      <c r="H351" s="186">
        <f>G351/G352-1</f>
        <v/>
      </c>
      <c r="I351" s="183" t="n"/>
      <c r="J351" s="195" t="n"/>
      <c r="K351" s="195">
        <f>CORREL(D351:D440,H351:H440)</f>
        <v/>
      </c>
      <c r="L351" s="195" t="n"/>
      <c r="M351" s="412">
        <f>M352*(1+D351)</f>
        <v/>
      </c>
      <c r="N351" s="412">
        <f>N352*(1+H351)</f>
        <v/>
      </c>
      <c r="O351" s="412">
        <f>M351+N351</f>
        <v/>
      </c>
      <c r="P351" s="186">
        <f>O351/O352-1</f>
        <v/>
      </c>
      <c r="Q351" s="414" t="n"/>
      <c r="R351" s="410" t="n"/>
      <c r="S351" s="411" t="n"/>
      <c r="T351" s="410" t="n"/>
      <c r="U351" s="186" t="n"/>
      <c r="V351" s="410" t="n"/>
      <c r="W351" s="410" t="n"/>
    </row>
    <row r="352" ht="15.75" customHeight="1">
      <c r="A352" s="196">
        <f>B352=F352</f>
        <v/>
      </c>
      <c r="B352" s="188" t="n">
        <v>43860</v>
      </c>
      <c r="C352" s="409" t="n">
        <v>74.540001</v>
      </c>
      <c r="D352" s="186">
        <f>C352/C353-1</f>
        <v/>
      </c>
      <c r="E352" s="183" t="n"/>
      <c r="F352" s="188" t="n">
        <v>43860</v>
      </c>
      <c r="G352" s="409" t="n">
        <v>77.75</v>
      </c>
      <c r="H352" s="186">
        <f>G352/G353-1</f>
        <v/>
      </c>
      <c r="I352" s="183" t="n"/>
      <c r="J352" s="195" t="n"/>
      <c r="K352" s="195">
        <f>CORREL(D352:D441,H352:H441)</f>
        <v/>
      </c>
      <c r="L352" s="195" t="n"/>
      <c r="M352" s="412">
        <f>M353*(1+D352)</f>
        <v/>
      </c>
      <c r="N352" s="412">
        <f>N353*(1+H352)</f>
        <v/>
      </c>
      <c r="O352" s="412">
        <f>M352+N352</f>
        <v/>
      </c>
      <c r="P352" s="186">
        <f>O352/O353-1</f>
        <v/>
      </c>
      <c r="Q352" s="414" t="n"/>
      <c r="R352" s="410" t="n"/>
      <c r="S352" s="411" t="n"/>
      <c r="T352" s="410" t="n"/>
      <c r="U352" s="186" t="n"/>
      <c r="V352" s="410" t="n"/>
      <c r="W352" s="410" t="n"/>
    </row>
    <row r="353" ht="15.75" customHeight="1">
      <c r="A353" s="196">
        <f>B353=F353</f>
        <v/>
      </c>
      <c r="B353" s="188" t="n">
        <v>43859</v>
      </c>
      <c r="C353" s="409" t="n">
        <v>73.58000199999999</v>
      </c>
      <c r="D353" s="186">
        <f>C353/C354-1</f>
        <v/>
      </c>
      <c r="E353" s="183" t="n"/>
      <c r="F353" s="188" t="n">
        <v>43859</v>
      </c>
      <c r="G353" s="409" t="n">
        <v>75.209999</v>
      </c>
      <c r="H353" s="186">
        <f>G353/G354-1</f>
        <v/>
      </c>
      <c r="I353" s="183" t="n"/>
      <c r="J353" s="195" t="n"/>
      <c r="K353" s="195">
        <f>CORREL(D353:D442,H353:H442)</f>
        <v/>
      </c>
      <c r="L353" s="195" t="n"/>
      <c r="M353" s="412">
        <f>M354*(1+D353)</f>
        <v/>
      </c>
      <c r="N353" s="412">
        <f>N354*(1+H353)</f>
        <v/>
      </c>
      <c r="O353" s="412">
        <f>M353+N353</f>
        <v/>
      </c>
      <c r="P353" s="186">
        <f>O353/O354-1</f>
        <v/>
      </c>
      <c r="Q353" s="414" t="n"/>
      <c r="R353" s="410" t="n"/>
      <c r="S353" s="411" t="n"/>
      <c r="T353" s="410" t="n"/>
      <c r="U353" s="186" t="n"/>
      <c r="V353" s="410" t="n"/>
      <c r="W353" s="410" t="n"/>
    </row>
    <row r="354" ht="15.75" customHeight="1">
      <c r="A354" s="196">
        <f>B354=F354</f>
        <v/>
      </c>
      <c r="B354" s="188" t="n">
        <v>43858</v>
      </c>
      <c r="C354" s="409" t="n">
        <v>71.510002</v>
      </c>
      <c r="D354" s="186">
        <f>C354/C355-1</f>
        <v/>
      </c>
      <c r="E354" s="183" t="n"/>
      <c r="F354" s="188" t="n">
        <v>43858</v>
      </c>
      <c r="G354" s="409" t="n">
        <v>77.050003</v>
      </c>
      <c r="H354" s="186">
        <f>G354/G355-1</f>
        <v/>
      </c>
      <c r="I354" s="183" t="n"/>
      <c r="J354" s="195" t="n"/>
      <c r="K354" s="195">
        <f>CORREL(D354:D443,H354:H443)</f>
        <v/>
      </c>
      <c r="L354" s="195" t="n"/>
      <c r="M354" s="412">
        <f>M355*(1+D354)</f>
        <v/>
      </c>
      <c r="N354" s="412">
        <f>N355*(1+H354)</f>
        <v/>
      </c>
      <c r="O354" s="412">
        <f>M354+N354</f>
        <v/>
      </c>
      <c r="P354" s="186">
        <f>O354/O355-1</f>
        <v/>
      </c>
      <c r="Q354" s="414" t="n"/>
      <c r="R354" s="410" t="n"/>
      <c r="S354" s="411" t="n"/>
      <c r="T354" s="410" t="n"/>
      <c r="U354" s="186" t="n"/>
      <c r="V354" s="410" t="n"/>
      <c r="W354" s="410" t="n"/>
    </row>
    <row r="355" ht="15.75" customHeight="1">
      <c r="A355" s="196">
        <f>B355=F355</f>
        <v/>
      </c>
      <c r="B355" s="188" t="n">
        <v>43857</v>
      </c>
      <c r="C355" s="409" t="n">
        <v>70.44000200000001</v>
      </c>
      <c r="D355" s="186">
        <f>C355/C356-1</f>
        <v/>
      </c>
      <c r="E355" s="183" t="n"/>
      <c r="F355" s="188" t="n">
        <v>43857</v>
      </c>
      <c r="G355" s="409" t="n">
        <v>77.629997</v>
      </c>
      <c r="H355" s="186">
        <f>G355/G356-1</f>
        <v/>
      </c>
      <c r="I355" s="183" t="n"/>
      <c r="J355" s="195" t="n"/>
      <c r="K355" s="195">
        <f>CORREL(D355:D444,H355:H444)</f>
        <v/>
      </c>
      <c r="L355" s="195" t="n"/>
      <c r="M355" s="412">
        <f>M356*(1+D355)</f>
        <v/>
      </c>
      <c r="N355" s="412">
        <f>N356*(1+H355)</f>
        <v/>
      </c>
      <c r="O355" s="412">
        <f>M355+N355</f>
        <v/>
      </c>
      <c r="P355" s="186">
        <f>O355/O356-1</f>
        <v/>
      </c>
      <c r="Q355" s="414" t="n"/>
      <c r="R355" s="410" t="n"/>
      <c r="S355" s="411" t="n"/>
      <c r="T355" s="410" t="n"/>
      <c r="U355" s="186" t="n"/>
      <c r="V355" s="410" t="n"/>
      <c r="W355" s="410" t="n"/>
    </row>
    <row r="356" ht="15.75" customHeight="1">
      <c r="A356" s="196">
        <f>B356=F356</f>
        <v/>
      </c>
      <c r="B356" s="188" t="n">
        <v>43854</v>
      </c>
      <c r="C356" s="409" t="n">
        <v>73</v>
      </c>
      <c r="D356" s="186">
        <f>C356/C357-1</f>
        <v/>
      </c>
      <c r="E356" s="183" t="n"/>
      <c r="F356" s="188" t="n">
        <v>43854</v>
      </c>
      <c r="G356" s="409" t="n">
        <v>81.900002</v>
      </c>
      <c r="H356" s="186">
        <f>G356/G357-1</f>
        <v/>
      </c>
      <c r="I356" s="183" t="n"/>
      <c r="J356" s="195" t="n"/>
      <c r="K356" s="195">
        <f>CORREL(D356:D445,H356:H445)</f>
        <v/>
      </c>
      <c r="L356" s="195" t="n"/>
      <c r="M356" s="412">
        <f>M357*(1+D356)</f>
        <v/>
      </c>
      <c r="N356" s="412">
        <f>N357*(1+H356)</f>
        <v/>
      </c>
      <c r="O356" s="412">
        <f>M356+N356</f>
        <v/>
      </c>
      <c r="P356" s="186">
        <f>O356/O357-1</f>
        <v/>
      </c>
      <c r="Q356" s="414" t="n"/>
      <c r="R356" s="410" t="n"/>
      <c r="S356" s="411" t="n"/>
      <c r="T356" s="410" t="n"/>
      <c r="U356" s="186" t="n"/>
      <c r="V356" s="410" t="n"/>
      <c r="W356" s="410" t="n"/>
    </row>
    <row r="357" ht="15.75" customHeight="1">
      <c r="A357" s="196">
        <f>B357=F357</f>
        <v/>
      </c>
      <c r="B357" s="188" t="n">
        <v>43853</v>
      </c>
      <c r="C357" s="409" t="n">
        <v>74.470001</v>
      </c>
      <c r="D357" s="186">
        <f>C357/C358-1</f>
        <v/>
      </c>
      <c r="E357" s="183" t="n"/>
      <c r="F357" s="188" t="n">
        <v>43853</v>
      </c>
      <c r="G357" s="409" t="n">
        <v>84.879997</v>
      </c>
      <c r="H357" s="186">
        <f>G357/G358-1</f>
        <v/>
      </c>
      <c r="I357" s="183" t="n"/>
      <c r="J357" s="195" t="n"/>
      <c r="K357" s="195">
        <f>CORREL(D357:D446,H357:H446)</f>
        <v/>
      </c>
      <c r="L357" s="195" t="n"/>
      <c r="M357" s="412">
        <f>M358*(1+D357)</f>
        <v/>
      </c>
      <c r="N357" s="412">
        <f>N358*(1+H357)</f>
        <v/>
      </c>
      <c r="O357" s="412">
        <f>M357+N357</f>
        <v/>
      </c>
      <c r="P357" s="186">
        <f>O357/O358-1</f>
        <v/>
      </c>
      <c r="Q357" s="414" t="n"/>
      <c r="R357" s="410" t="n"/>
      <c r="S357" s="411" t="n"/>
      <c r="T357" s="410" t="n"/>
      <c r="U357" s="186" t="n"/>
      <c r="V357" s="410" t="n"/>
      <c r="W357" s="410" t="n"/>
    </row>
    <row r="358" ht="15.75" customHeight="1">
      <c r="A358" s="196">
        <f>B358=F358</f>
        <v/>
      </c>
      <c r="B358" s="188" t="n">
        <v>43852</v>
      </c>
      <c r="C358" s="409" t="n">
        <v>75.540001</v>
      </c>
      <c r="D358" s="186">
        <f>C358/C359-1</f>
        <v/>
      </c>
      <c r="E358" s="183" t="n"/>
      <c r="F358" s="188" t="n">
        <v>43852</v>
      </c>
      <c r="G358" s="409" t="n">
        <v>83.339996</v>
      </c>
      <c r="H358" s="186">
        <f>G358/G359-1</f>
        <v/>
      </c>
      <c r="I358" s="183" t="n"/>
      <c r="J358" s="195" t="n"/>
      <c r="K358" s="195">
        <f>CORREL(D358:D447,H358:H447)</f>
        <v/>
      </c>
      <c r="L358" s="195" t="n"/>
      <c r="M358" s="412">
        <f>M359*(1+D358)</f>
        <v/>
      </c>
      <c r="N358" s="412">
        <f>N359*(1+H358)</f>
        <v/>
      </c>
      <c r="O358" s="412">
        <f>M358+N358</f>
        <v/>
      </c>
      <c r="P358" s="186">
        <f>O358/O359-1</f>
        <v/>
      </c>
      <c r="Q358" s="414" t="n"/>
      <c r="R358" s="410" t="n"/>
      <c r="S358" s="411" t="n"/>
      <c r="T358" s="410" t="n"/>
      <c r="U358" s="186" t="n"/>
      <c r="V358" s="410" t="n"/>
      <c r="W358" s="410" t="n"/>
    </row>
    <row r="359" ht="15.75" customHeight="1">
      <c r="A359" s="196">
        <f>B359=F359</f>
        <v/>
      </c>
      <c r="B359" s="188" t="n">
        <v>43851</v>
      </c>
      <c r="C359" s="409" t="n">
        <v>76.730003</v>
      </c>
      <c r="D359" s="186">
        <f>C359/C360-1</f>
        <v/>
      </c>
      <c r="E359" s="183" t="n"/>
      <c r="F359" s="188" t="n">
        <v>43851</v>
      </c>
      <c r="G359" s="409" t="n">
        <v>85.790001</v>
      </c>
      <c r="H359" s="186">
        <f>G359/G360-1</f>
        <v/>
      </c>
      <c r="I359" s="183" t="n"/>
      <c r="J359" s="195" t="n"/>
      <c r="K359" s="195">
        <f>CORREL(D359:D448,H359:H448)</f>
        <v/>
      </c>
      <c r="L359" s="195" t="n"/>
      <c r="M359" s="412">
        <f>M360*(1+D359)</f>
        <v/>
      </c>
      <c r="N359" s="412">
        <f>N360*(1+H359)</f>
        <v/>
      </c>
      <c r="O359" s="412">
        <f>M359+N359</f>
        <v/>
      </c>
      <c r="P359" s="186">
        <f>O359/O360-1</f>
        <v/>
      </c>
      <c r="Q359" s="414" t="n"/>
      <c r="R359" s="410" t="n"/>
      <c r="S359" s="411" t="n"/>
      <c r="T359" s="410" t="n"/>
      <c r="U359" s="186" t="n"/>
      <c r="V359" s="410" t="n"/>
      <c r="W359" s="410" t="n"/>
    </row>
    <row r="360" ht="15.75" customHeight="1">
      <c r="A360" s="196">
        <f>B360=F360</f>
        <v/>
      </c>
      <c r="B360" s="188" t="n">
        <v>43847</v>
      </c>
      <c r="C360" s="409" t="n">
        <v>75.55999799999999</v>
      </c>
      <c r="D360" s="186">
        <f>C360/C361-1</f>
        <v/>
      </c>
      <c r="E360" s="183" t="n"/>
      <c r="F360" s="188" t="n">
        <v>43847</v>
      </c>
      <c r="G360" s="409" t="n">
        <v>89.699997</v>
      </c>
      <c r="H360" s="186">
        <f>G360/G361-1</f>
        <v/>
      </c>
      <c r="I360" s="183" t="n"/>
      <c r="J360" s="195" t="n"/>
      <c r="K360" s="195">
        <f>CORREL(D360:D449,H360:H449)</f>
        <v/>
      </c>
      <c r="L360" s="195" t="n"/>
      <c r="M360" s="412">
        <f>M361*(1+D360)</f>
        <v/>
      </c>
      <c r="N360" s="412">
        <f>N361*(1+H360)</f>
        <v/>
      </c>
      <c r="O360" s="412">
        <f>M360+N360</f>
        <v/>
      </c>
      <c r="P360" s="186">
        <f>O360/O361-1</f>
        <v/>
      </c>
      <c r="Q360" s="414" t="n"/>
      <c r="R360" s="410" t="n"/>
      <c r="S360" s="411" t="n"/>
      <c r="T360" s="410" t="n"/>
      <c r="U360" s="186" t="n"/>
      <c r="V360" s="410" t="n"/>
      <c r="W360" s="410" t="n"/>
    </row>
    <row r="361" ht="15.75" customHeight="1">
      <c r="A361" s="196">
        <f>B361=F361</f>
        <v/>
      </c>
      <c r="B361" s="188" t="n">
        <v>43846</v>
      </c>
      <c r="C361" s="409" t="n">
        <v>76.110001</v>
      </c>
      <c r="D361" s="186">
        <f>C361/C362-1</f>
        <v/>
      </c>
      <c r="E361" s="183" t="n"/>
      <c r="F361" s="188" t="n">
        <v>43846</v>
      </c>
      <c r="G361" s="409" t="n">
        <v>89.540001</v>
      </c>
      <c r="H361" s="186">
        <f>G361/G362-1</f>
        <v/>
      </c>
      <c r="I361" s="183" t="n"/>
      <c r="J361" s="195" t="n"/>
      <c r="K361" s="195">
        <f>CORREL(D361:D450,H361:H450)</f>
        <v/>
      </c>
      <c r="L361" s="195" t="n"/>
      <c r="M361" s="412">
        <f>M362*(1+D361)</f>
        <v/>
      </c>
      <c r="N361" s="412">
        <f>N362*(1+H361)</f>
        <v/>
      </c>
      <c r="O361" s="412">
        <f>M361+N361</f>
        <v/>
      </c>
      <c r="P361" s="186">
        <f>O361/O362-1</f>
        <v/>
      </c>
      <c r="Q361" s="414" t="n"/>
      <c r="R361" s="410" t="n"/>
      <c r="S361" s="411" t="n"/>
      <c r="T361" s="410" t="n"/>
      <c r="U361" s="186" t="n"/>
      <c r="V361" s="410" t="n"/>
      <c r="W361" s="410" t="n"/>
    </row>
    <row r="362" ht="15.75" customHeight="1">
      <c r="A362" s="196">
        <f>B362=F362</f>
        <v/>
      </c>
      <c r="B362" s="188" t="n">
        <v>43845</v>
      </c>
      <c r="C362" s="409" t="n">
        <v>76.94000200000001</v>
      </c>
      <c r="D362" s="186">
        <f>C362/C363-1</f>
        <v/>
      </c>
      <c r="E362" s="183" t="n"/>
      <c r="F362" s="188" t="n">
        <v>43845</v>
      </c>
      <c r="G362" s="409" t="n">
        <v>88.290001</v>
      </c>
      <c r="H362" s="186">
        <f>G362/G363-1</f>
        <v/>
      </c>
      <c r="I362" s="183" t="n"/>
      <c r="J362" s="195" t="n"/>
      <c r="K362" s="195">
        <f>CORREL(D362:D451,H362:H451)</f>
        <v/>
      </c>
      <c r="L362" s="195" t="n"/>
      <c r="M362" s="412">
        <f>M363*(1+D362)</f>
        <v/>
      </c>
      <c r="N362" s="412">
        <f>N363*(1+H362)</f>
        <v/>
      </c>
      <c r="O362" s="412">
        <f>M362+N362</f>
        <v/>
      </c>
      <c r="P362" s="186">
        <f>O362/O363-1</f>
        <v/>
      </c>
      <c r="Q362" s="414" t="n"/>
      <c r="R362" s="410" t="n"/>
      <c r="S362" s="411" t="n"/>
      <c r="T362" s="410" t="n"/>
      <c r="U362" s="186" t="n"/>
      <c r="V362" s="410" t="n"/>
      <c r="W362" s="410" t="n"/>
    </row>
    <row r="363" ht="15.75" customHeight="1">
      <c r="A363" s="196">
        <f>B363=F363</f>
        <v/>
      </c>
      <c r="B363" s="188" t="n">
        <v>43844</v>
      </c>
      <c r="C363" s="409" t="n">
        <v>73.160004</v>
      </c>
      <c r="D363" s="186">
        <f>C363/C364-1</f>
        <v/>
      </c>
      <c r="E363" s="183" t="n"/>
      <c r="F363" s="188" t="n">
        <v>43844</v>
      </c>
      <c r="G363" s="409" t="n">
        <v>87.849998</v>
      </c>
      <c r="H363" s="186">
        <f>G363/G364-1</f>
        <v/>
      </c>
      <c r="I363" s="183" t="n"/>
      <c r="J363" s="195" t="n"/>
      <c r="K363" s="195">
        <f>CORREL(D363:D452,H363:H452)</f>
        <v/>
      </c>
      <c r="L363" s="195" t="n"/>
      <c r="M363" s="412">
        <f>M364*(1+D363)</f>
        <v/>
      </c>
      <c r="N363" s="412">
        <f>N364*(1+H363)</f>
        <v/>
      </c>
      <c r="O363" s="412">
        <f>M363+N363</f>
        <v/>
      </c>
      <c r="P363" s="186">
        <f>O363/O364-1</f>
        <v/>
      </c>
      <c r="Q363" s="414" t="n"/>
      <c r="R363" s="410" t="n"/>
      <c r="S363" s="411" t="n"/>
      <c r="T363" s="410" t="n"/>
      <c r="U363" s="186" t="n"/>
      <c r="V363" s="410" t="n"/>
      <c r="W363" s="410" t="n"/>
    </row>
    <row r="364" ht="15.75" customHeight="1">
      <c r="A364" s="196">
        <f>B364=F364</f>
        <v/>
      </c>
      <c r="B364" s="188" t="n">
        <v>43843</v>
      </c>
      <c r="C364" s="409" t="n">
        <v>74.029999</v>
      </c>
      <c r="D364" s="186">
        <f>C364/C365-1</f>
        <v/>
      </c>
      <c r="E364" s="183" t="n"/>
      <c r="F364" s="188" t="n">
        <v>43843</v>
      </c>
      <c r="G364" s="409" t="n">
        <v>86.889999</v>
      </c>
      <c r="H364" s="186">
        <f>G364/G365-1</f>
        <v/>
      </c>
      <c r="I364" s="183" t="n"/>
      <c r="J364" s="195" t="n"/>
      <c r="K364" s="195">
        <f>CORREL(D364:D453,H364:H453)</f>
        <v/>
      </c>
      <c r="L364" s="195" t="n"/>
      <c r="M364" s="412">
        <f>M365*(1+D364)</f>
        <v/>
      </c>
      <c r="N364" s="412">
        <f>N365*(1+H364)</f>
        <v/>
      </c>
      <c r="O364" s="412">
        <f>M364+N364</f>
        <v/>
      </c>
      <c r="P364" s="186">
        <f>O364/O365-1</f>
        <v/>
      </c>
      <c r="Q364" s="414" t="n"/>
      <c r="R364" s="410" t="n"/>
      <c r="S364" s="411" t="n"/>
      <c r="T364" s="410" t="n"/>
      <c r="U364" s="186" t="n"/>
      <c r="V364" s="410" t="n"/>
      <c r="W364" s="410" t="n"/>
    </row>
    <row r="365" ht="15.75" customHeight="1">
      <c r="A365" s="196">
        <f>B365=F365</f>
        <v/>
      </c>
      <c r="B365" s="188" t="n">
        <v>43840</v>
      </c>
      <c r="C365" s="409" t="n">
        <v>73.089996</v>
      </c>
      <c r="D365" s="186">
        <f>C365/C366-1</f>
        <v/>
      </c>
      <c r="E365" s="183" t="n"/>
      <c r="F365" s="188" t="n">
        <v>43840</v>
      </c>
      <c r="G365" s="409" t="n">
        <v>87.30999799999999</v>
      </c>
      <c r="H365" s="186">
        <f>G365/G366-1</f>
        <v/>
      </c>
      <c r="I365" s="183" t="n"/>
      <c r="J365" s="195" t="n"/>
      <c r="K365" s="195">
        <f>CORREL(D365:D454,H365:H454)</f>
        <v/>
      </c>
      <c r="L365" s="195" t="n"/>
      <c r="M365" s="412">
        <f>M366*(1+D365)</f>
        <v/>
      </c>
      <c r="N365" s="412">
        <f>N366*(1+H365)</f>
        <v/>
      </c>
      <c r="O365" s="412">
        <f>M365+N365</f>
        <v/>
      </c>
      <c r="P365" s="186">
        <f>O365/O366-1</f>
        <v/>
      </c>
      <c r="Q365" s="414" t="n"/>
      <c r="R365" s="410" t="n"/>
      <c r="S365" s="411" t="n"/>
      <c r="T365" s="410" t="n"/>
      <c r="U365" s="186" t="n"/>
      <c r="V365" s="410" t="n"/>
      <c r="W365" s="410" t="n"/>
    </row>
    <row r="366" ht="15.75" customHeight="1">
      <c r="A366" s="196">
        <f>B366=F366</f>
        <v/>
      </c>
      <c r="B366" s="188" t="n">
        <v>43839</v>
      </c>
      <c r="C366" s="409" t="n">
        <v>72.620003</v>
      </c>
      <c r="D366" s="186">
        <f>C366/C367-1</f>
        <v/>
      </c>
      <c r="E366" s="183" t="n"/>
      <c r="F366" s="188" t="n">
        <v>43839</v>
      </c>
      <c r="G366" s="409" t="n">
        <v>87.949997</v>
      </c>
      <c r="H366" s="186">
        <f>G366/G367-1</f>
        <v/>
      </c>
      <c r="I366" s="183" t="n"/>
      <c r="J366" s="195" t="n"/>
      <c r="K366" s="195">
        <f>CORREL(D366:D455,H366:H455)</f>
        <v/>
      </c>
      <c r="L366" s="195" t="n"/>
      <c r="M366" s="412">
        <f>M367*(1+D366)</f>
        <v/>
      </c>
      <c r="N366" s="412">
        <f>N367*(1+H366)</f>
        <v/>
      </c>
      <c r="O366" s="412">
        <f>M366+N366</f>
        <v/>
      </c>
      <c r="P366" s="186">
        <f>O366/O367-1</f>
        <v/>
      </c>
      <c r="Q366" s="414" t="n"/>
      <c r="R366" s="410" t="n"/>
      <c r="S366" s="411" t="n"/>
      <c r="T366" s="410" t="n"/>
      <c r="U366" s="186" t="n"/>
      <c r="V366" s="410" t="n"/>
      <c r="W366" s="410" t="n"/>
    </row>
    <row r="367" ht="15.75" customHeight="1">
      <c r="A367" s="196">
        <f>B367=F367</f>
        <v/>
      </c>
      <c r="B367" s="188" t="n">
        <v>43838</v>
      </c>
      <c r="C367" s="409" t="n">
        <v>72.550003</v>
      </c>
      <c r="D367" s="186">
        <f>C367/C368-1</f>
        <v/>
      </c>
      <c r="E367" s="183" t="n"/>
      <c r="F367" s="188" t="n">
        <v>43838</v>
      </c>
      <c r="G367" s="409" t="n">
        <v>87.300003</v>
      </c>
      <c r="H367" s="186">
        <f>G367/G368-1</f>
        <v/>
      </c>
      <c r="I367" s="183" t="n"/>
      <c r="J367" s="195" t="n"/>
      <c r="K367" s="195">
        <f>CORREL(D367:D456,H367:H456)</f>
        <v/>
      </c>
      <c r="L367" s="195" t="n"/>
      <c r="M367" s="412">
        <f>M368*(1+D367)</f>
        <v/>
      </c>
      <c r="N367" s="412">
        <f>N368*(1+H367)</f>
        <v/>
      </c>
      <c r="O367" s="412">
        <f>M367+N367</f>
        <v/>
      </c>
      <c r="P367" s="186">
        <f>O367/O368-1</f>
        <v/>
      </c>
      <c r="Q367" s="414" t="n"/>
      <c r="R367" s="410" t="n"/>
      <c r="S367" s="411" t="n"/>
      <c r="T367" s="410" t="n"/>
      <c r="U367" s="186" t="n"/>
      <c r="V367" s="410" t="n"/>
      <c r="W367" s="410" t="n"/>
    </row>
    <row r="368" ht="15.75" customHeight="1">
      <c r="A368" s="196">
        <f>B368=F368</f>
        <v/>
      </c>
      <c r="B368" s="188" t="n">
        <v>43837</v>
      </c>
      <c r="C368" s="409" t="n">
        <v>71.900002</v>
      </c>
      <c r="D368" s="186">
        <f>C368/C369-1</f>
        <v/>
      </c>
      <c r="E368" s="183" t="n"/>
      <c r="F368" s="188" t="n">
        <v>43837</v>
      </c>
      <c r="G368" s="409" t="n">
        <v>86.769997</v>
      </c>
      <c r="H368" s="186">
        <f>G368/G369-1</f>
        <v/>
      </c>
      <c r="I368" s="183" t="n"/>
      <c r="J368" s="195" t="n"/>
      <c r="K368" s="195">
        <f>CORREL(D368:D457,H368:H457)</f>
        <v/>
      </c>
      <c r="L368" s="195" t="n"/>
      <c r="M368" s="412">
        <f>M369*(1+D368)</f>
        <v/>
      </c>
      <c r="N368" s="412">
        <f>N369*(1+H368)</f>
        <v/>
      </c>
      <c r="O368" s="412">
        <f>M368+N368</f>
        <v/>
      </c>
      <c r="P368" s="186">
        <f>O368/O369-1</f>
        <v/>
      </c>
      <c r="Q368" s="414" t="n"/>
      <c r="R368" s="410" t="n"/>
      <c r="S368" s="411" t="n"/>
      <c r="T368" s="410" t="n"/>
      <c r="U368" s="186" t="n"/>
      <c r="V368" s="410" t="n"/>
      <c r="W368" s="410" t="n"/>
    </row>
    <row r="369" ht="15.75" customHeight="1">
      <c r="A369" s="196">
        <f>B369=F369</f>
        <v/>
      </c>
      <c r="B369" s="188" t="n">
        <v>43836</v>
      </c>
      <c r="C369" s="409" t="n">
        <v>70.31999999999999</v>
      </c>
      <c r="D369" s="186">
        <f>C369/C370-1</f>
        <v/>
      </c>
      <c r="E369" s="183" t="n"/>
      <c r="F369" s="188" t="n">
        <v>43836</v>
      </c>
      <c r="G369" s="409" t="n">
        <v>87.699997</v>
      </c>
      <c r="H369" s="186">
        <f>G369/G370-1</f>
        <v/>
      </c>
      <c r="I369" s="183" t="n"/>
      <c r="J369" s="195" t="n"/>
      <c r="K369" s="195">
        <f>CORREL(D369:D458,H369:H458)</f>
        <v/>
      </c>
      <c r="L369" s="195" t="n"/>
      <c r="M369" s="412">
        <f>M370*(1+D369)</f>
        <v/>
      </c>
      <c r="N369" s="412">
        <f>N370*(1+H369)</f>
        <v/>
      </c>
      <c r="O369" s="412">
        <f>M369+N369</f>
        <v/>
      </c>
      <c r="P369" s="186">
        <f>O369/O370-1</f>
        <v/>
      </c>
      <c r="Q369" s="414" t="n"/>
      <c r="R369" s="410" t="n"/>
      <c r="S369" s="411" t="n"/>
      <c r="T369" s="410" t="n"/>
      <c r="U369" s="186" t="n"/>
      <c r="V369" s="410" t="n"/>
      <c r="W369" s="410" t="n"/>
    </row>
    <row r="370" ht="15.75" customHeight="1">
      <c r="A370" s="196">
        <f>B370=F370</f>
        <v/>
      </c>
      <c r="B370" s="188" t="n">
        <v>43833</v>
      </c>
      <c r="C370" s="409" t="n">
        <v>67.279999</v>
      </c>
      <c r="D370" s="186">
        <f>C370/C371-1</f>
        <v/>
      </c>
      <c r="E370" s="183" t="n"/>
      <c r="F370" s="188" t="n">
        <v>43833</v>
      </c>
      <c r="G370" s="409" t="n">
        <v>87.900002</v>
      </c>
      <c r="H370" s="186">
        <f>G370/G371-1</f>
        <v/>
      </c>
      <c r="I370" s="183" t="n"/>
      <c r="J370" s="195" t="n"/>
      <c r="K370" s="195">
        <f>CORREL(D370:D459,H370:H459)</f>
        <v/>
      </c>
      <c r="L370" s="195" t="n"/>
      <c r="M370" s="412">
        <f>M371*(1+D370)</f>
        <v/>
      </c>
      <c r="N370" s="412">
        <f>N371*(1+H370)</f>
        <v/>
      </c>
      <c r="O370" s="412">
        <f>M370+N370</f>
        <v/>
      </c>
      <c r="P370" s="186">
        <f>O370/O371-1</f>
        <v/>
      </c>
      <c r="Q370" s="414" t="n"/>
      <c r="R370" s="410" t="n"/>
      <c r="S370" s="186" t="n"/>
      <c r="T370" s="410" t="n"/>
      <c r="U370" s="186" t="n"/>
      <c r="V370" s="410" t="n"/>
      <c r="W370" s="410" t="n"/>
    </row>
    <row r="371" ht="15.75" customHeight="1">
      <c r="A371" s="196">
        <f>B371=F371</f>
        <v/>
      </c>
      <c r="B371" s="188" t="n">
        <v>43832</v>
      </c>
      <c r="C371" s="409" t="n">
        <v>68.720001</v>
      </c>
      <c r="D371" s="186">
        <f>C371/C372-1</f>
        <v/>
      </c>
      <c r="E371" s="183" t="n"/>
      <c r="F371" s="188" t="n">
        <v>43832</v>
      </c>
      <c r="G371" s="409" t="n">
        <v>89.739998</v>
      </c>
      <c r="H371" s="186">
        <f>G371/G372-1</f>
        <v/>
      </c>
      <c r="I371" s="183" t="n"/>
      <c r="J371" s="195" t="n"/>
      <c r="K371" s="195">
        <f>CORREL(D371:D460,H371:H460)</f>
        <v/>
      </c>
      <c r="L371" s="195" t="n"/>
      <c r="M371" s="412" t="n">
        <v>50</v>
      </c>
      <c r="N371" s="412" t="n">
        <v>50</v>
      </c>
      <c r="O371" s="412">
        <f>SUM(M371:N371)</f>
        <v/>
      </c>
      <c r="P371" s="186" t="n"/>
      <c r="Q371" s="414" t="n"/>
      <c r="R371" s="410" t="n"/>
      <c r="S371" s="186" t="n"/>
      <c r="T371" s="410" t="n"/>
      <c r="U371" s="186" t="n"/>
      <c r="V371" s="410" t="n"/>
      <c r="W371" s="410" t="n"/>
    </row>
    <row r="372" ht="15.75" customHeight="1">
      <c r="A372" s="196">
        <f>B372=F372</f>
        <v/>
      </c>
      <c r="B372" s="188" t="n">
        <v>43830</v>
      </c>
      <c r="C372" s="409" t="n">
        <v>68.040001</v>
      </c>
      <c r="D372" s="186">
        <f>C372/C373-1</f>
        <v/>
      </c>
      <c r="E372" s="183" t="n"/>
      <c r="F372" s="188" t="n">
        <v>43830</v>
      </c>
      <c r="G372" s="409" t="n">
        <v>88.089996</v>
      </c>
      <c r="H372" s="186">
        <f>G372/G373-1</f>
        <v/>
      </c>
      <c r="I372" s="183" t="n"/>
      <c r="J372" s="195" t="n"/>
      <c r="K372" s="195">
        <f>CORREL(D372:D461,H372:H461)</f>
        <v/>
      </c>
      <c r="L372" s="195" t="n"/>
      <c r="M372" s="412" t="n"/>
      <c r="N372" s="412" t="n"/>
      <c r="O372" s="412" t="n"/>
      <c r="P372" s="186" t="n"/>
      <c r="Q372" s="414" t="n"/>
      <c r="R372" s="410" t="n"/>
      <c r="S372" s="186" t="n"/>
      <c r="T372" s="410" t="n"/>
      <c r="U372" s="186" t="n"/>
      <c r="V372" s="410" t="n"/>
      <c r="W372" s="410" t="n"/>
    </row>
    <row r="373" ht="15.75" customHeight="1">
      <c r="A373" s="196">
        <f>B373=F373</f>
        <v/>
      </c>
      <c r="B373" s="188" t="n">
        <v>43829</v>
      </c>
      <c r="C373" s="409" t="n">
        <v>66.790001</v>
      </c>
      <c r="D373" s="186">
        <f>C373/C374-1</f>
        <v/>
      </c>
      <c r="E373" s="183" t="n"/>
      <c r="F373" s="188" t="n">
        <v>43829</v>
      </c>
      <c r="G373" s="409" t="n">
        <v>87.959999</v>
      </c>
      <c r="H373" s="186">
        <f>G373/G374-1</f>
        <v/>
      </c>
      <c r="I373" s="183" t="n"/>
      <c r="J373" s="195" t="n"/>
      <c r="K373" s="195">
        <f>CORREL(D373:D462,H373:H462)</f>
        <v/>
      </c>
      <c r="L373" s="195" t="n"/>
      <c r="M373" s="412" t="n"/>
      <c r="N373" s="412" t="n"/>
      <c r="O373" s="412" t="n"/>
      <c r="P373" s="186" t="n"/>
      <c r="Q373" s="414" t="n"/>
      <c r="R373" s="410" t="n"/>
      <c r="S373" s="186" t="n"/>
      <c r="T373" s="410" t="n"/>
      <c r="U373" s="186" t="n"/>
      <c r="V373" s="410" t="n"/>
      <c r="W373" s="410" t="n"/>
    </row>
    <row r="374" ht="15.75" customHeight="1">
      <c r="A374" s="196">
        <f>B374=F374</f>
        <v/>
      </c>
      <c r="B374" s="188" t="n">
        <v>43826</v>
      </c>
      <c r="C374" s="409" t="n">
        <v>66.639999</v>
      </c>
      <c r="D374" s="186">
        <f>C374/C375-1</f>
        <v/>
      </c>
      <c r="E374" s="183" t="n"/>
      <c r="F374" s="188" t="n">
        <v>43826</v>
      </c>
      <c r="G374" s="409" t="n">
        <v>88.370003</v>
      </c>
      <c r="H374" s="186">
        <f>G374/G375-1</f>
        <v/>
      </c>
      <c r="I374" s="183" t="n"/>
      <c r="J374" s="195" t="n"/>
      <c r="K374" s="195">
        <f>CORREL(D374:D463,H374:H463)</f>
        <v/>
      </c>
      <c r="L374" s="195" t="n"/>
      <c r="M374" s="412" t="n"/>
      <c r="N374" s="412" t="n"/>
      <c r="O374" s="412" t="n"/>
      <c r="P374" s="186" t="n"/>
      <c r="Q374" s="414" t="n"/>
      <c r="R374" s="410" t="n"/>
      <c r="S374" s="186" t="n"/>
      <c r="T374" s="410" t="n"/>
      <c r="U374" s="186" t="n"/>
      <c r="V374" s="410" t="n"/>
      <c r="W374" s="410" t="n"/>
    </row>
    <row r="375" ht="15.75" customHeight="1">
      <c r="A375" s="196">
        <f>B375=F375</f>
        <v/>
      </c>
      <c r="B375" s="188" t="n">
        <v>43825</v>
      </c>
      <c r="C375" s="409" t="n">
        <v>67.449997</v>
      </c>
      <c r="D375" s="186">
        <f>C375/C376-1</f>
        <v/>
      </c>
      <c r="E375" s="183" t="n"/>
      <c r="F375" s="188" t="n">
        <v>43825</v>
      </c>
      <c r="G375" s="409" t="n">
        <v>89.260002</v>
      </c>
      <c r="H375" s="186">
        <f>G375/G376-1</f>
        <v/>
      </c>
      <c r="I375" s="183" t="n"/>
      <c r="J375" s="195" t="n"/>
      <c r="K375" s="195">
        <f>CORREL(D375:D464,H375:H464)</f>
        <v/>
      </c>
      <c r="L375" s="195" t="n"/>
      <c r="M375" s="412" t="n"/>
      <c r="N375" s="412" t="n"/>
      <c r="O375" s="412" t="n"/>
      <c r="P375" s="186" t="n"/>
      <c r="Q375" s="414" t="n"/>
      <c r="R375" s="410" t="n"/>
      <c r="S375" s="186" t="n"/>
      <c r="T375" s="410" t="n"/>
      <c r="U375" s="186" t="n"/>
      <c r="V375" s="410" t="n"/>
      <c r="W375" s="410" t="n"/>
    </row>
    <row r="376" ht="15.75" customHeight="1">
      <c r="A376" s="196">
        <f>B376=F376</f>
        <v/>
      </c>
      <c r="B376" s="188" t="n">
        <v>43823</v>
      </c>
      <c r="C376" s="409" t="n">
        <v>66.459999</v>
      </c>
      <c r="D376" s="186">
        <f>C376/C377-1</f>
        <v/>
      </c>
      <c r="E376" s="183" t="n"/>
      <c r="F376" s="188" t="n">
        <v>43823</v>
      </c>
      <c r="G376" s="409" t="n">
        <v>89.150002</v>
      </c>
      <c r="H376" s="186">
        <f>G376/G377-1</f>
        <v/>
      </c>
      <c r="I376" s="183" t="n"/>
      <c r="J376" s="195" t="n"/>
      <c r="K376" s="195">
        <f>CORREL(D376:D465,H376:H465)</f>
        <v/>
      </c>
      <c r="L376" s="195" t="n"/>
      <c r="M376" s="412" t="n"/>
      <c r="N376" s="412" t="n"/>
      <c r="O376" s="412" t="n"/>
      <c r="P376" s="186" t="n"/>
      <c r="Q376" s="414" t="n"/>
      <c r="R376" s="410" t="n"/>
      <c r="S376" s="186" t="n"/>
      <c r="T376" s="410" t="n"/>
      <c r="U376" s="186" t="n"/>
      <c r="V376" s="410" t="n"/>
      <c r="W376" s="410" t="n"/>
    </row>
    <row r="377" ht="15.75" customHeight="1">
      <c r="A377" s="196">
        <f>B377=F377</f>
        <v/>
      </c>
      <c r="B377" s="188" t="n">
        <v>43822</v>
      </c>
      <c r="C377" s="409" t="n">
        <v>66.150002</v>
      </c>
      <c r="D377" s="186">
        <f>C377/C378-1</f>
        <v/>
      </c>
      <c r="E377" s="183" t="n"/>
      <c r="F377" s="188" t="n">
        <v>43822</v>
      </c>
      <c r="G377" s="409" t="n">
        <v>89.44000200000001</v>
      </c>
      <c r="H377" s="186">
        <f>G377/G378-1</f>
        <v/>
      </c>
      <c r="I377" s="183" t="n"/>
      <c r="J377" s="195" t="n"/>
      <c r="K377" s="195">
        <f>CORREL(D377:D466,H377:H466)</f>
        <v/>
      </c>
      <c r="L377" s="195" t="n"/>
      <c r="M377" s="412" t="n"/>
      <c r="N377" s="412" t="n"/>
      <c r="O377" s="412" t="n"/>
      <c r="P377" s="186" t="n"/>
      <c r="Q377" s="414" t="n"/>
      <c r="R377" s="410" t="n"/>
      <c r="S377" s="186" t="n"/>
      <c r="T377" s="410" t="n"/>
      <c r="U377" s="186" t="n"/>
      <c r="V377" s="410" t="n"/>
      <c r="W377" s="410" t="n"/>
    </row>
    <row r="378" ht="15.75" customHeight="1">
      <c r="A378" s="196">
        <f>B378=F378</f>
        <v/>
      </c>
      <c r="B378" s="188" t="n">
        <v>43819</v>
      </c>
      <c r="C378" s="409" t="n">
        <v>66.93000000000001</v>
      </c>
      <c r="D378" s="186">
        <f>C378/C379-1</f>
        <v/>
      </c>
      <c r="E378" s="183" t="n"/>
      <c r="F378" s="188" t="n">
        <v>43819</v>
      </c>
      <c r="G378" s="409" t="n">
        <v>89.279999</v>
      </c>
      <c r="H378" s="186">
        <f>G378/G379-1</f>
        <v/>
      </c>
      <c r="I378" s="183" t="n"/>
      <c r="J378" s="195" t="n"/>
      <c r="K378" s="195">
        <f>CORREL(D378:D467,H378:H467)</f>
        <v/>
      </c>
      <c r="L378" s="195" t="n"/>
      <c r="M378" s="412" t="n"/>
      <c r="N378" s="412" t="n"/>
      <c r="O378" s="412" t="n"/>
      <c r="P378" s="186" t="n"/>
      <c r="Q378" s="414" t="n"/>
      <c r="R378" s="410" t="n"/>
      <c r="S378" s="186" t="n"/>
      <c r="T378" s="410" t="n"/>
      <c r="U378" s="186" t="n"/>
      <c r="V378" s="410" t="n"/>
      <c r="W378" s="410" t="n"/>
    </row>
    <row r="379" ht="15.75" customHeight="1">
      <c r="A379" s="196">
        <f>B379=F379</f>
        <v/>
      </c>
      <c r="B379" s="188" t="n">
        <v>43818</v>
      </c>
      <c r="C379" s="409" t="n">
        <v>68.18000000000001</v>
      </c>
      <c r="D379" s="186">
        <f>C379/C380-1</f>
        <v/>
      </c>
      <c r="E379" s="183" t="n"/>
      <c r="F379" s="188" t="n">
        <v>43818</v>
      </c>
      <c r="G379" s="409" t="n">
        <v>89.220001</v>
      </c>
      <c r="H379" s="186">
        <f>G379/G380-1</f>
        <v/>
      </c>
      <c r="I379" s="183" t="n"/>
      <c r="J379" s="195" t="n"/>
      <c r="K379" s="195">
        <f>CORREL(D379:D468,H379:H468)</f>
        <v/>
      </c>
      <c r="L379" s="195" t="n"/>
      <c r="M379" s="412" t="n"/>
      <c r="N379" s="412" t="n"/>
      <c r="O379" s="412" t="n"/>
      <c r="P379" s="186" t="n"/>
      <c r="Q379" s="414" t="n"/>
      <c r="R379" s="410" t="n"/>
      <c r="S379" s="186" t="n"/>
      <c r="T379" s="410" t="n"/>
      <c r="U379" s="186" t="n"/>
      <c r="V379" s="410" t="n"/>
      <c r="W379" s="410" t="n"/>
    </row>
    <row r="380" ht="15.75" customHeight="1">
      <c r="A380" s="196">
        <f>B380=F380</f>
        <v/>
      </c>
      <c r="B380" s="188" t="n">
        <v>43817</v>
      </c>
      <c r="C380" s="409" t="n">
        <v>67.599998</v>
      </c>
      <c r="D380" s="186">
        <f>C380/C381-1</f>
        <v/>
      </c>
      <c r="E380" s="183" t="n"/>
      <c r="F380" s="188" t="n">
        <v>43817</v>
      </c>
      <c r="G380" s="409" t="n">
        <v>88.839996</v>
      </c>
      <c r="H380" s="186">
        <f>G380/G381-1</f>
        <v/>
      </c>
      <c r="I380" s="183" t="n"/>
      <c r="J380" s="195" t="n"/>
      <c r="K380" s="195">
        <f>CORREL(D380:D469,H380:H469)</f>
        <v/>
      </c>
      <c r="L380" s="195" t="n"/>
      <c r="M380" s="412" t="n"/>
      <c r="N380" s="412" t="n"/>
      <c r="O380" s="412" t="n"/>
      <c r="P380" s="186" t="n"/>
      <c r="Q380" s="414" t="n"/>
      <c r="R380" s="410" t="n"/>
      <c r="S380" s="186" t="n"/>
      <c r="T380" s="410" t="n"/>
      <c r="U380" s="186" t="n"/>
      <c r="V380" s="410" t="n"/>
      <c r="W380" s="410" t="n"/>
    </row>
    <row r="381" ht="15.75" customHeight="1">
      <c r="A381" s="196">
        <f>B381=F381</f>
        <v/>
      </c>
      <c r="B381" s="188" t="n">
        <v>43816</v>
      </c>
      <c r="C381" s="409" t="n">
        <v>66.16999800000001</v>
      </c>
      <c r="D381" s="186">
        <f>C381/C382-1</f>
        <v/>
      </c>
      <c r="E381" s="183" t="n"/>
      <c r="F381" s="188" t="n">
        <v>43816</v>
      </c>
      <c r="G381" s="409" t="n">
        <v>89.360001</v>
      </c>
      <c r="H381" s="186">
        <f>G381/G382-1</f>
        <v/>
      </c>
      <c r="I381" s="183" t="n"/>
      <c r="J381" s="195" t="n"/>
      <c r="K381" s="195">
        <f>CORREL(D381:D470,H381:H470)</f>
        <v/>
      </c>
      <c r="L381" s="195" t="n"/>
      <c r="M381" s="412" t="n"/>
      <c r="N381" s="412" t="n"/>
      <c r="O381" s="412" t="n"/>
      <c r="P381" s="186" t="n"/>
      <c r="Q381" s="414" t="n"/>
      <c r="R381" s="410" t="n"/>
      <c r="S381" s="186" t="n"/>
      <c r="T381" s="410" t="n"/>
      <c r="U381" s="186" t="n"/>
      <c r="V381" s="410" t="n"/>
      <c r="W381" s="410" t="n"/>
    </row>
    <row r="382" ht="15.75" customHeight="1">
      <c r="A382" s="196">
        <f>B382=F382</f>
        <v/>
      </c>
      <c r="B382" s="188" t="n">
        <v>43815</v>
      </c>
      <c r="C382" s="409" t="n">
        <v>66.349998</v>
      </c>
      <c r="D382" s="186">
        <f>C382/C383-1</f>
        <v/>
      </c>
      <c r="E382" s="183" t="n"/>
      <c r="F382" s="188" t="n">
        <v>43815</v>
      </c>
      <c r="G382" s="409" t="n">
        <v>88.629997</v>
      </c>
      <c r="H382" s="186">
        <f>G382/G383-1</f>
        <v/>
      </c>
      <c r="I382" s="183" t="n"/>
      <c r="J382" s="195" t="n"/>
      <c r="K382" s="195">
        <f>CORREL(D382:D471,H382:H471)</f>
        <v/>
      </c>
      <c r="L382" s="195" t="n"/>
      <c r="M382" s="412" t="n"/>
      <c r="N382" s="412" t="n"/>
      <c r="O382" s="412" t="n"/>
      <c r="P382" s="186" t="n"/>
      <c r="Q382" s="414" t="n"/>
      <c r="R382" s="410" t="n"/>
      <c r="S382" s="186" t="n"/>
      <c r="T382" s="410" t="n"/>
      <c r="U382" s="186" t="n"/>
      <c r="V382" s="410" t="n"/>
      <c r="W382" s="410" t="n"/>
    </row>
    <row r="383" ht="15.75" customHeight="1">
      <c r="A383" s="196">
        <f>B383=F383</f>
        <v/>
      </c>
      <c r="B383" s="188" t="n">
        <v>43812</v>
      </c>
      <c r="C383" s="409" t="n">
        <v>63.540001</v>
      </c>
      <c r="D383" s="186">
        <f>C383/C384-1</f>
        <v/>
      </c>
      <c r="E383" s="183" t="n"/>
      <c r="F383" s="188" t="n">
        <v>43812</v>
      </c>
      <c r="G383" s="409" t="n">
        <v>87.58000199999999</v>
      </c>
      <c r="H383" s="186">
        <f>G383/G384-1</f>
        <v/>
      </c>
      <c r="I383" s="183" t="n"/>
      <c r="J383" s="195" t="n"/>
      <c r="K383" s="195">
        <f>CORREL(D383:D472,H383:H472)</f>
        <v/>
      </c>
      <c r="L383" s="195" t="n"/>
      <c r="M383" s="412" t="n"/>
      <c r="N383" s="412" t="n"/>
      <c r="O383" s="412" t="n"/>
      <c r="P383" s="186" t="n"/>
      <c r="Q383" s="414" t="n"/>
      <c r="R383" s="410" t="n"/>
      <c r="S383" s="186" t="n"/>
      <c r="T383" s="410" t="n"/>
      <c r="U383" s="186" t="n"/>
      <c r="V383" s="410" t="n"/>
      <c r="W383" s="410" t="n"/>
    </row>
    <row r="384" ht="15.75" customHeight="1">
      <c r="A384" s="196">
        <f>B384=F384</f>
        <v/>
      </c>
      <c r="B384" s="188" t="n">
        <v>43811</v>
      </c>
      <c r="C384" s="409" t="n">
        <v>62.490002</v>
      </c>
      <c r="D384" s="186">
        <f>C384/C385-1</f>
        <v/>
      </c>
      <c r="E384" s="183" t="n"/>
      <c r="F384" s="188" t="n">
        <v>43811</v>
      </c>
      <c r="G384" s="409" t="n">
        <v>88.470001</v>
      </c>
      <c r="H384" s="186">
        <f>G384/G385-1</f>
        <v/>
      </c>
      <c r="I384" s="183" t="n"/>
      <c r="J384" s="195" t="n"/>
      <c r="K384" s="195">
        <f>CORREL(D384:D473,H384:H473)</f>
        <v/>
      </c>
      <c r="L384" s="195" t="n"/>
      <c r="M384" s="412" t="n"/>
      <c r="N384" s="412" t="n"/>
      <c r="O384" s="412" t="n"/>
      <c r="P384" s="186" t="n"/>
      <c r="Q384" s="414" t="n"/>
      <c r="R384" s="410" t="n"/>
      <c r="S384" s="186" t="n"/>
      <c r="T384" s="410" t="n"/>
      <c r="U384" s="186" t="n"/>
      <c r="V384" s="410" t="n"/>
      <c r="W384" s="410" t="n"/>
    </row>
    <row r="385" ht="15.75" customHeight="1">
      <c r="A385" s="196">
        <f>B385=F385</f>
        <v/>
      </c>
      <c r="B385" s="188" t="n">
        <v>43810</v>
      </c>
      <c r="C385" s="409" t="n">
        <v>63.52</v>
      </c>
      <c r="D385" s="186">
        <f>C385/C386-1</f>
        <v/>
      </c>
      <c r="E385" s="183" t="n"/>
      <c r="F385" s="188" t="n">
        <v>43810</v>
      </c>
      <c r="G385" s="409" t="n">
        <v>87.019997</v>
      </c>
      <c r="H385" s="186">
        <f>G385/G386-1</f>
        <v/>
      </c>
      <c r="I385" s="183" t="n"/>
      <c r="J385" s="195" t="n"/>
      <c r="K385" s="195">
        <f>CORREL(D385:D474,H385:H474)</f>
        <v/>
      </c>
      <c r="L385" s="195" t="n"/>
      <c r="M385" s="412" t="n"/>
      <c r="N385" s="412" t="n"/>
      <c r="O385" s="412" t="n"/>
      <c r="P385" s="186" t="n"/>
      <c r="Q385" s="414" t="n"/>
      <c r="R385" s="410" t="n"/>
      <c r="S385" s="186" t="n"/>
      <c r="T385" s="410" t="n"/>
      <c r="U385" s="186" t="n"/>
      <c r="V385" s="410" t="n"/>
      <c r="W385" s="410" t="n"/>
    </row>
    <row r="386" ht="15.75" customHeight="1">
      <c r="A386" s="196">
        <f>B386=F386</f>
        <v/>
      </c>
      <c r="B386" s="188" t="n">
        <v>43809</v>
      </c>
      <c r="C386" s="409" t="n">
        <v>64.56999999999999</v>
      </c>
      <c r="D386" s="186">
        <f>C386/C387-1</f>
        <v/>
      </c>
      <c r="E386" s="183" t="n"/>
      <c r="F386" s="188" t="n">
        <v>43809</v>
      </c>
      <c r="G386" s="409" t="n">
        <v>86.510002</v>
      </c>
      <c r="H386" s="186">
        <f>G386/G387-1</f>
        <v/>
      </c>
      <c r="I386" s="183" t="n"/>
      <c r="J386" s="195" t="n"/>
      <c r="K386" s="195">
        <f>CORREL(D386:D475,H386:H475)</f>
        <v/>
      </c>
      <c r="L386" s="195" t="n"/>
      <c r="M386" s="412" t="n"/>
      <c r="N386" s="412" t="n"/>
      <c r="O386" s="412" t="n"/>
      <c r="P386" s="186" t="n"/>
      <c r="Q386" s="414" t="n"/>
      <c r="R386" s="410" t="n"/>
      <c r="S386" s="186" t="n"/>
      <c r="T386" s="410" t="n"/>
      <c r="U386" s="186" t="n"/>
      <c r="V386" s="410" t="n"/>
      <c r="W386" s="410" t="n"/>
    </row>
    <row r="387" ht="15.75" customHeight="1">
      <c r="A387" s="196">
        <f>B387=F387</f>
        <v/>
      </c>
      <c r="B387" s="188" t="n">
        <v>43808</v>
      </c>
      <c r="C387" s="409" t="n">
        <v>65.94000200000001</v>
      </c>
      <c r="D387" s="186">
        <f>C387/C388-1</f>
        <v/>
      </c>
      <c r="E387" s="183" t="n"/>
      <c r="F387" s="188" t="n">
        <v>43808</v>
      </c>
      <c r="G387" s="409" t="n">
        <v>87.610001</v>
      </c>
      <c r="H387" s="186">
        <f>G387/G388-1</f>
        <v/>
      </c>
      <c r="I387" s="183" t="n"/>
      <c r="J387" s="195" t="n"/>
      <c r="K387" s="195">
        <f>CORREL(D387:D476,H387:H476)</f>
        <v/>
      </c>
      <c r="L387" s="195" t="n"/>
      <c r="M387" s="412" t="n"/>
      <c r="N387" s="412" t="n"/>
      <c r="O387" s="412" t="n"/>
      <c r="P387" s="186" t="n"/>
      <c r="Q387" s="414" t="n"/>
      <c r="R387" s="410" t="n"/>
      <c r="S387" s="186" t="n"/>
      <c r="T387" s="410" t="n"/>
      <c r="U387" s="186" t="n"/>
      <c r="V387" s="410" t="n"/>
      <c r="W387" s="410" t="n"/>
    </row>
    <row r="388" ht="15.75" customHeight="1">
      <c r="A388" s="196">
        <f>B388=F388</f>
        <v/>
      </c>
      <c r="B388" s="188" t="n">
        <v>43805</v>
      </c>
      <c r="C388" s="409" t="n">
        <v>62.740002</v>
      </c>
      <c r="D388" s="186">
        <f>C388/C389-1</f>
        <v/>
      </c>
      <c r="E388" s="183" t="n"/>
      <c r="F388" s="188" t="n">
        <v>43805</v>
      </c>
      <c r="G388" s="409" t="n">
        <v>88.58000199999999</v>
      </c>
      <c r="H388" s="186">
        <f>G388/G389-1</f>
        <v/>
      </c>
      <c r="I388" s="183" t="n"/>
      <c r="J388" s="195" t="n"/>
      <c r="K388" s="195">
        <f>CORREL(D388:D477,H388:H477)</f>
        <v/>
      </c>
      <c r="L388" s="195" t="n"/>
      <c r="M388" s="412" t="n"/>
      <c r="N388" s="412" t="n"/>
      <c r="O388" s="412" t="n"/>
      <c r="P388" s="186" t="n"/>
      <c r="Q388" s="414" t="n"/>
      <c r="R388" s="410" t="n"/>
      <c r="S388" s="186" t="n"/>
      <c r="T388" s="410" t="n"/>
      <c r="U388" s="186" t="n"/>
      <c r="V388" s="410" t="n"/>
      <c r="W388" s="410" t="n"/>
    </row>
    <row r="389" ht="15.75" customHeight="1">
      <c r="A389" s="196">
        <f>B389=F389</f>
        <v/>
      </c>
      <c r="B389" s="188" t="n">
        <v>43804</v>
      </c>
      <c r="C389" s="409" t="n">
        <v>69.66999800000001</v>
      </c>
      <c r="D389" s="186">
        <f>C389/C390-1</f>
        <v/>
      </c>
      <c r="E389" s="183" t="n"/>
      <c r="F389" s="188" t="n">
        <v>43804</v>
      </c>
      <c r="G389" s="409" t="n">
        <v>87.860001</v>
      </c>
      <c r="H389" s="186">
        <f>G389/G390-1</f>
        <v/>
      </c>
      <c r="I389" s="183" t="n"/>
      <c r="J389" s="195" t="n"/>
      <c r="K389" s="195">
        <f>CORREL(D389:D478,H389:H478)</f>
        <v/>
      </c>
      <c r="L389" s="195" t="n"/>
      <c r="M389" s="412" t="n"/>
      <c r="N389" s="412" t="n"/>
      <c r="O389" s="412" t="n"/>
      <c r="P389" s="186" t="n"/>
      <c r="Q389" s="414" t="n"/>
      <c r="R389" s="410" t="n"/>
      <c r="S389" s="186" t="n"/>
      <c r="T389" s="410" t="n"/>
      <c r="U389" s="186" t="n"/>
      <c r="V389" s="410" t="n"/>
      <c r="W389" s="410" t="n"/>
    </row>
    <row r="390" ht="15.75" customHeight="1">
      <c r="A390" s="196">
        <f>B390=F390</f>
        <v/>
      </c>
      <c r="B390" s="188" t="n">
        <v>43803</v>
      </c>
      <c r="C390" s="409" t="n">
        <v>69.959999</v>
      </c>
      <c r="D390" s="186">
        <f>C390/C391-1</f>
        <v/>
      </c>
      <c r="E390" s="183" t="n"/>
      <c r="F390" s="188" t="n">
        <v>43803</v>
      </c>
      <c r="G390" s="409" t="n">
        <v>88.16999800000001</v>
      </c>
      <c r="H390" s="186">
        <f>G390/G391-1</f>
        <v/>
      </c>
      <c r="I390" s="183" t="n"/>
      <c r="J390" s="195" t="n"/>
      <c r="K390" s="195">
        <f>CORREL(D390:D479,H390:H479)</f>
        <v/>
      </c>
      <c r="L390" s="195" t="n"/>
      <c r="M390" s="412" t="n"/>
      <c r="N390" s="412" t="n"/>
      <c r="O390" s="412" t="n"/>
      <c r="P390" s="186" t="n"/>
      <c r="Q390" s="414" t="n"/>
      <c r="R390" s="410" t="n"/>
      <c r="S390" s="186" t="n"/>
      <c r="T390" s="410" t="n"/>
      <c r="U390" s="186" t="n"/>
      <c r="V390" s="410" t="n"/>
      <c r="W390" s="410" t="n"/>
    </row>
    <row r="391" ht="15.75" customHeight="1">
      <c r="A391" s="196">
        <f>B391=F391</f>
        <v/>
      </c>
      <c r="B391" s="188" t="n">
        <v>43802</v>
      </c>
      <c r="C391" s="409" t="n">
        <v>70.019997</v>
      </c>
      <c r="D391" s="186">
        <f>C391/C392-1</f>
        <v/>
      </c>
      <c r="E391" s="183" t="n"/>
      <c r="F391" s="188" t="n">
        <v>43802</v>
      </c>
      <c r="G391" s="409" t="n">
        <v>88.870003</v>
      </c>
      <c r="H391" s="186">
        <f>G391/G392-1</f>
        <v/>
      </c>
      <c r="I391" s="183" t="n"/>
      <c r="J391" s="195" t="n"/>
      <c r="K391" s="195">
        <f>CORREL(D391:D480,H391:H480)</f>
        <v/>
      </c>
      <c r="L391" s="195" t="n"/>
      <c r="M391" s="412" t="n"/>
      <c r="N391" s="412" t="n"/>
      <c r="O391" s="412" t="n"/>
      <c r="P391" s="186" t="n"/>
      <c r="Q391" s="414" t="n"/>
      <c r="R391" s="410" t="n"/>
      <c r="S391" s="186" t="n"/>
      <c r="T391" s="410" t="n"/>
      <c r="U391" s="186" t="n"/>
      <c r="V391" s="410" t="n"/>
      <c r="W391" s="410" t="n"/>
    </row>
    <row r="392" ht="15.75" customHeight="1">
      <c r="A392" s="196">
        <f>B392=F392</f>
        <v/>
      </c>
      <c r="B392" s="188" t="n">
        <v>43801</v>
      </c>
      <c r="C392" s="409" t="n">
        <v>68.93000000000001</v>
      </c>
      <c r="D392" s="186">
        <f>C392/C393-1</f>
        <v/>
      </c>
      <c r="E392" s="183" t="n"/>
      <c r="F392" s="188" t="n">
        <v>43801</v>
      </c>
      <c r="G392" s="409" t="n">
        <v>91.629997</v>
      </c>
      <c r="H392" s="186">
        <f>G392/G393-1</f>
        <v/>
      </c>
      <c r="I392" s="183" t="n"/>
      <c r="J392" s="195" t="n"/>
      <c r="K392" s="195">
        <f>CORREL(D392:D481,H392:H481)</f>
        <v/>
      </c>
      <c r="L392" s="195" t="n"/>
      <c r="M392" s="412" t="n"/>
      <c r="N392" s="412" t="n"/>
      <c r="O392" s="412" t="n"/>
      <c r="P392" s="186" t="n"/>
      <c r="Q392" s="414" t="n"/>
      <c r="R392" s="410" t="n"/>
      <c r="S392" s="186" t="n"/>
      <c r="T392" s="410" t="n"/>
      <c r="U392" s="186" t="n"/>
      <c r="V392" s="410" t="n"/>
      <c r="W392" s="410" t="n"/>
    </row>
    <row r="393" ht="15.75" customHeight="1">
      <c r="A393" s="196">
        <f>B393=F393</f>
        <v/>
      </c>
      <c r="B393" s="188" t="n">
        <v>43798</v>
      </c>
      <c r="C393" s="409" t="n">
        <v>74.5</v>
      </c>
      <c r="D393" s="186">
        <f>C393/C394-1</f>
        <v/>
      </c>
      <c r="E393" s="183" t="n"/>
      <c r="F393" s="188" t="n">
        <v>43798</v>
      </c>
      <c r="G393" s="409" t="n">
        <v>92.800003</v>
      </c>
      <c r="H393" s="186">
        <f>G393/G394-1</f>
        <v/>
      </c>
      <c r="I393" s="183" t="n"/>
      <c r="J393" s="195" t="n"/>
      <c r="K393" s="195">
        <f>CORREL(D393:D482,H393:H482)</f>
        <v/>
      </c>
      <c r="L393" s="195" t="n"/>
      <c r="M393" s="412" t="n"/>
      <c r="N393" s="412" t="n"/>
      <c r="O393" s="412" t="n"/>
      <c r="P393" s="186" t="n"/>
      <c r="Q393" s="414" t="n"/>
      <c r="R393" s="410" t="n"/>
      <c r="S393" s="186" t="n"/>
      <c r="T393" s="410" t="n"/>
      <c r="U393" s="186" t="n"/>
      <c r="V393" s="410" t="n"/>
      <c r="W393" s="410" t="n"/>
    </row>
    <row r="394" ht="15.75" customHeight="1">
      <c r="A394" s="196">
        <f>B394=F394</f>
        <v/>
      </c>
      <c r="B394" s="188" t="n">
        <v>43796</v>
      </c>
      <c r="C394" s="409" t="n">
        <v>74.08000199999999</v>
      </c>
      <c r="D394" s="186">
        <f>C394/C395-1</f>
        <v/>
      </c>
      <c r="E394" s="183" t="n"/>
      <c r="F394" s="188" t="n">
        <v>43796</v>
      </c>
      <c r="G394" s="409" t="n">
        <v>93.050003</v>
      </c>
      <c r="H394" s="186">
        <f>G394/G395-1</f>
        <v/>
      </c>
      <c r="I394" s="183" t="n"/>
      <c r="J394" s="195" t="n"/>
      <c r="K394" s="195">
        <f>CORREL(D394:D483,H394:H483)</f>
        <v/>
      </c>
      <c r="L394" s="195" t="n"/>
      <c r="M394" s="412" t="n"/>
      <c r="N394" s="412" t="n"/>
      <c r="O394" s="412" t="n"/>
      <c r="P394" s="186" t="n"/>
      <c r="Q394" s="414" t="n"/>
      <c r="R394" s="410" t="n"/>
      <c r="S394" s="186" t="n"/>
      <c r="T394" s="410" t="n"/>
      <c r="U394" s="186" t="n"/>
      <c r="V394" s="410" t="n"/>
      <c r="W394" s="410" t="n"/>
    </row>
    <row r="395" ht="15.75" customHeight="1">
      <c r="A395" s="196">
        <f>B395=F395</f>
        <v/>
      </c>
      <c r="B395" s="188" t="n">
        <v>43795</v>
      </c>
      <c r="C395" s="409" t="n">
        <v>75.160004</v>
      </c>
      <c r="D395" s="186">
        <f>C395/C396-1</f>
        <v/>
      </c>
      <c r="E395" s="183" t="n"/>
      <c r="F395" s="188" t="n">
        <v>43795</v>
      </c>
      <c r="G395" s="409" t="n">
        <v>92.760002</v>
      </c>
      <c r="H395" s="186">
        <f>G395/G396-1</f>
        <v/>
      </c>
      <c r="I395" s="183" t="n"/>
      <c r="J395" s="195" t="n"/>
      <c r="K395" s="195">
        <f>CORREL(D395:D484,H395:H484)</f>
        <v/>
      </c>
      <c r="L395" s="195" t="n"/>
      <c r="M395" s="412" t="n"/>
      <c r="N395" s="412" t="n"/>
      <c r="O395" s="412" t="n"/>
      <c r="P395" s="186" t="n"/>
      <c r="Q395" s="414" t="n"/>
      <c r="R395" s="410" t="n"/>
      <c r="S395" s="186" t="n"/>
      <c r="T395" s="410" t="n"/>
      <c r="U395" s="186" t="n"/>
      <c r="V395" s="410" t="n"/>
      <c r="W395" s="410" t="n"/>
    </row>
    <row r="396" ht="15.75" customHeight="1">
      <c r="A396" s="196">
        <f>B396=F396</f>
        <v/>
      </c>
      <c r="B396" s="188" t="n">
        <v>43794</v>
      </c>
      <c r="C396" s="409" t="n">
        <v>74.550003</v>
      </c>
      <c r="D396" s="186">
        <f>C396/C397-1</f>
        <v/>
      </c>
      <c r="E396" s="183" t="n"/>
      <c r="F396" s="188" t="n">
        <v>43794</v>
      </c>
      <c r="G396" s="409" t="n">
        <v>92.519997</v>
      </c>
      <c r="H396" s="186">
        <f>G396/G397-1</f>
        <v/>
      </c>
      <c r="I396" s="183" t="n"/>
      <c r="J396" s="195" t="n"/>
      <c r="K396" s="195">
        <f>CORREL(D396:D485,H396:H485)</f>
        <v/>
      </c>
      <c r="L396" s="195" t="n"/>
      <c r="M396" s="412" t="n"/>
      <c r="N396" s="412" t="n"/>
      <c r="O396" s="412" t="n"/>
      <c r="P396" s="186" t="n"/>
      <c r="Q396" s="414" t="n"/>
      <c r="R396" s="410" t="n"/>
      <c r="S396" s="186" t="n"/>
      <c r="T396" s="410" t="n"/>
      <c r="U396" s="186" t="n"/>
      <c r="V396" s="410" t="n"/>
      <c r="W396" s="410" t="n"/>
    </row>
    <row r="397" ht="15.75" customHeight="1">
      <c r="A397" s="196">
        <f>B397=F397</f>
        <v/>
      </c>
      <c r="B397" s="188" t="n">
        <v>43791</v>
      </c>
      <c r="C397" s="409" t="n">
        <v>73.160004</v>
      </c>
      <c r="D397" s="186">
        <f>C397/C398-1</f>
        <v/>
      </c>
      <c r="E397" s="183" t="n"/>
      <c r="F397" s="188" t="n">
        <v>43791</v>
      </c>
      <c r="G397" s="409" t="n">
        <v>91.779999</v>
      </c>
      <c r="H397" s="186">
        <f>G397/G398-1</f>
        <v/>
      </c>
      <c r="I397" s="183" t="n"/>
      <c r="J397" s="195" t="n"/>
      <c r="K397" s="195">
        <f>CORREL(D397:D486,H397:H486)</f>
        <v/>
      </c>
      <c r="L397" s="195" t="n"/>
      <c r="M397" s="412" t="n"/>
      <c r="N397" s="412" t="n"/>
      <c r="O397" s="412" t="n"/>
      <c r="P397" s="186" t="n"/>
      <c r="Q397" s="414" t="n"/>
      <c r="R397" s="410" t="n"/>
      <c r="S397" s="186" t="n"/>
      <c r="T397" s="410" t="n"/>
      <c r="U397" s="186" t="n"/>
      <c r="V397" s="410" t="n"/>
      <c r="W397" s="410" t="n"/>
    </row>
    <row r="398" ht="15.75" customHeight="1">
      <c r="A398" s="196">
        <f>B398=F398</f>
        <v/>
      </c>
      <c r="B398" s="188" t="n">
        <v>43790</v>
      </c>
      <c r="C398" s="409" t="n">
        <v>69.91999800000001</v>
      </c>
      <c r="D398" s="186">
        <f>C398/C399-1</f>
        <v/>
      </c>
      <c r="E398" s="183" t="n"/>
      <c r="F398" s="188" t="n">
        <v>43790</v>
      </c>
      <c r="G398" s="409" t="n">
        <v>90.970001</v>
      </c>
      <c r="H398" s="186">
        <f>G398/G399-1</f>
        <v/>
      </c>
      <c r="I398" s="183" t="n"/>
      <c r="J398" s="195" t="n"/>
      <c r="K398" s="195">
        <f>CORREL(D398:D487,H398:H487)</f>
        <v/>
      </c>
      <c r="L398" s="195" t="n"/>
      <c r="M398" s="412" t="n"/>
      <c r="N398" s="412" t="n"/>
      <c r="O398" s="412" t="n"/>
      <c r="P398" s="186" t="n"/>
      <c r="Q398" s="414" t="n"/>
      <c r="R398" s="410" t="n"/>
      <c r="S398" s="186" t="n"/>
      <c r="T398" s="410" t="n"/>
      <c r="U398" s="186" t="n"/>
      <c r="V398" s="410" t="n"/>
      <c r="W398" s="410" t="n"/>
    </row>
    <row r="399" ht="15.75" customHeight="1">
      <c r="A399" s="196">
        <f>B399=F399</f>
        <v/>
      </c>
      <c r="B399" s="188" t="n">
        <v>43789</v>
      </c>
      <c r="C399" s="409" t="n">
        <v>70.989998</v>
      </c>
      <c r="D399" s="186">
        <f>C399/C400-1</f>
        <v/>
      </c>
      <c r="E399" s="183" t="n"/>
      <c r="F399" s="188" t="n">
        <v>43789</v>
      </c>
      <c r="G399" s="409" t="n">
        <v>91.699997</v>
      </c>
      <c r="H399" s="186">
        <f>G399/G400-1</f>
        <v/>
      </c>
      <c r="I399" s="183" t="n"/>
      <c r="J399" s="195" t="n"/>
      <c r="K399" s="195">
        <f>CORREL(D399:D488,H399:H488)</f>
        <v/>
      </c>
      <c r="L399" s="195" t="n"/>
      <c r="M399" s="412" t="n"/>
      <c r="N399" s="412" t="n"/>
      <c r="O399" s="412" t="n"/>
      <c r="P399" s="186" t="n"/>
      <c r="Q399" s="414" t="n"/>
      <c r="R399" s="410" t="n"/>
      <c r="S399" s="186" t="n"/>
      <c r="T399" s="410" t="n"/>
      <c r="U399" s="186" t="n"/>
      <c r="V399" s="410" t="n"/>
      <c r="W399" s="410" t="n"/>
    </row>
    <row r="400" ht="15.75" customHeight="1">
      <c r="A400" s="196">
        <f>B400=F400</f>
        <v/>
      </c>
      <c r="B400" s="188" t="n">
        <v>43788</v>
      </c>
      <c r="C400" s="409" t="n">
        <v>69.639999</v>
      </c>
      <c r="D400" s="186">
        <f>C400/C401-1</f>
        <v/>
      </c>
      <c r="E400" s="183" t="n"/>
      <c r="F400" s="188" t="n">
        <v>43788</v>
      </c>
      <c r="G400" s="409" t="n">
        <v>93.290001</v>
      </c>
      <c r="H400" s="186">
        <f>G400/G401-1</f>
        <v/>
      </c>
      <c r="I400" s="183" t="n"/>
      <c r="J400" s="195" t="n"/>
      <c r="K400" s="195">
        <f>CORREL(D400:D489,H400:H489)</f>
        <v/>
      </c>
      <c r="L400" s="195" t="n"/>
      <c r="M400" s="412" t="n"/>
      <c r="N400" s="412" t="n"/>
      <c r="O400" s="412" t="n"/>
      <c r="P400" s="186" t="n"/>
      <c r="Q400" s="414" t="n"/>
      <c r="R400" s="410" t="n"/>
      <c r="S400" s="186" t="n"/>
      <c r="T400" s="410" t="n"/>
      <c r="U400" s="186" t="n"/>
      <c r="V400" s="410" t="n"/>
      <c r="W400" s="410" t="n"/>
    </row>
    <row r="401" ht="15.75" customHeight="1">
      <c r="A401" s="196">
        <f>B401=F401</f>
        <v/>
      </c>
      <c r="B401" s="188" t="n">
        <v>43787</v>
      </c>
      <c r="C401" s="409" t="n">
        <v>70.08000199999999</v>
      </c>
      <c r="D401" s="186">
        <f>C401/C402-1</f>
        <v/>
      </c>
      <c r="E401" s="183" t="n"/>
      <c r="F401" s="188" t="n">
        <v>43787</v>
      </c>
      <c r="G401" s="409" t="n">
        <v>92.769997</v>
      </c>
      <c r="H401" s="186">
        <f>G401/G402-1</f>
        <v/>
      </c>
      <c r="I401" s="183" t="n"/>
      <c r="J401" s="195" t="n"/>
      <c r="K401" s="195">
        <f>CORREL(D401:D490,H401:H490)</f>
        <v/>
      </c>
      <c r="L401" s="195" t="n"/>
      <c r="M401" s="412" t="n"/>
      <c r="N401" s="412" t="n"/>
      <c r="O401" s="412" t="n"/>
      <c r="P401" s="186" t="n"/>
      <c r="Q401" s="414" t="n"/>
      <c r="R401" s="410" t="n"/>
      <c r="S401" s="186" t="n"/>
      <c r="T401" s="410" t="n"/>
      <c r="U401" s="186" t="n"/>
      <c r="V401" s="410" t="n"/>
      <c r="W401" s="410" t="n"/>
    </row>
    <row r="402" ht="15.75" customHeight="1">
      <c r="A402" s="196">
        <f>B402=F402</f>
        <v/>
      </c>
      <c r="B402" s="188" t="n">
        <v>43784</v>
      </c>
      <c r="C402" s="409" t="n">
        <v>70.010002</v>
      </c>
      <c r="D402" s="186">
        <f>C402/C403-1</f>
        <v/>
      </c>
      <c r="E402" s="183" t="n"/>
      <c r="F402" s="188" t="n">
        <v>43784</v>
      </c>
      <c r="G402" s="409" t="n">
        <v>92.510002</v>
      </c>
      <c r="H402" s="186">
        <f>G402/G403-1</f>
        <v/>
      </c>
      <c r="I402" s="183" t="n"/>
      <c r="J402" s="195" t="n"/>
      <c r="K402" s="195">
        <f>CORREL(D402:D491,H402:H491)</f>
        <v/>
      </c>
      <c r="L402" s="195" t="n"/>
      <c r="M402" s="412" t="n"/>
      <c r="N402" s="412" t="n"/>
      <c r="O402" s="412" t="n"/>
      <c r="P402" s="186" t="n"/>
      <c r="Q402" s="414" t="n"/>
      <c r="R402" s="410" t="n"/>
      <c r="S402" s="186" t="n"/>
      <c r="T402" s="410" t="n"/>
      <c r="U402" s="186" t="n"/>
      <c r="V402" s="410" t="n"/>
      <c r="W402" s="410" t="n"/>
    </row>
    <row r="403" ht="15.75" customHeight="1">
      <c r="A403" s="196">
        <f>B403=F403</f>
        <v/>
      </c>
      <c r="B403" s="188" t="n">
        <v>43783</v>
      </c>
      <c r="C403" s="409" t="n">
        <v>67.739998</v>
      </c>
      <c r="D403" s="186">
        <f>C403/C404-1</f>
        <v/>
      </c>
      <c r="E403" s="183" t="n"/>
      <c r="F403" s="188" t="n">
        <v>43783</v>
      </c>
      <c r="G403" s="409" t="n">
        <v>92.519997</v>
      </c>
      <c r="H403" s="186">
        <f>G403/G404-1</f>
        <v/>
      </c>
      <c r="I403" s="183" t="n"/>
      <c r="J403" s="195" t="n"/>
      <c r="K403" s="195">
        <f>CORREL(D403:D492,H403:H492)</f>
        <v/>
      </c>
      <c r="L403" s="195" t="n"/>
      <c r="M403" s="412" t="n"/>
      <c r="N403" s="412" t="n"/>
      <c r="O403" s="412" t="n"/>
      <c r="P403" s="186" t="n"/>
      <c r="Q403" s="414" t="n"/>
      <c r="R403" s="410" t="n"/>
      <c r="S403" s="186" t="n"/>
      <c r="T403" s="410" t="n"/>
      <c r="U403" s="186" t="n"/>
      <c r="V403" s="410" t="n"/>
      <c r="W403" s="410" t="n"/>
    </row>
    <row r="404" ht="15.75" customHeight="1">
      <c r="A404" s="196">
        <f>B404=F404</f>
        <v/>
      </c>
      <c r="B404" s="188" t="n">
        <v>43782</v>
      </c>
      <c r="C404" s="409" t="n">
        <v>68.010002</v>
      </c>
      <c r="D404" s="186">
        <f>C404/C405-1</f>
        <v/>
      </c>
      <c r="E404" s="183" t="n"/>
      <c r="F404" s="188" t="n">
        <v>43782</v>
      </c>
      <c r="G404" s="409" t="n">
        <v>92.41999800000001</v>
      </c>
      <c r="H404" s="186">
        <f>G404/G405-1</f>
        <v/>
      </c>
      <c r="I404" s="183" t="n"/>
      <c r="J404" s="195" t="n"/>
      <c r="K404" s="195">
        <f>CORREL(D404:D493,H404:H493)</f>
        <v/>
      </c>
      <c r="L404" s="195" t="n"/>
      <c r="M404" s="412" t="n"/>
      <c r="N404" s="412" t="n"/>
      <c r="O404" s="412" t="n"/>
      <c r="P404" s="186" t="n"/>
      <c r="Q404" s="414" t="n"/>
      <c r="R404" s="410" t="n"/>
      <c r="S404" s="186" t="n"/>
      <c r="T404" s="410" t="n"/>
      <c r="U404" s="186" t="n"/>
      <c r="V404" s="410" t="n"/>
      <c r="W404" s="410" t="n"/>
    </row>
    <row r="405" ht="15.75" customHeight="1">
      <c r="A405" s="196">
        <f>B405=F405</f>
        <v/>
      </c>
      <c r="B405" s="188" t="n">
        <v>43781</v>
      </c>
      <c r="C405" s="409" t="n">
        <v>68</v>
      </c>
      <c r="D405" s="186">
        <f>C405/C406-1</f>
        <v/>
      </c>
      <c r="E405" s="183" t="n"/>
      <c r="F405" s="188" t="n">
        <v>43781</v>
      </c>
      <c r="G405" s="409" t="n">
        <v>92.720001</v>
      </c>
      <c r="H405" s="186">
        <f>G405/G406-1</f>
        <v/>
      </c>
      <c r="I405" s="183" t="n"/>
      <c r="J405" s="195" t="n"/>
      <c r="K405" s="195">
        <f>CORREL(D405:D494,H405:H494)</f>
        <v/>
      </c>
      <c r="L405" s="195" t="n"/>
      <c r="M405" s="412" t="n"/>
      <c r="N405" s="412" t="n"/>
      <c r="O405" s="412" t="n"/>
      <c r="P405" s="186" t="n"/>
      <c r="Q405" s="414" t="n"/>
      <c r="R405" s="410" t="n"/>
      <c r="S405" s="186" t="n"/>
      <c r="T405" s="410" t="n"/>
      <c r="U405" s="186" t="n"/>
      <c r="V405" s="410" t="n"/>
      <c r="W405" s="410" t="n"/>
    </row>
    <row r="406" ht="15.75" customHeight="1">
      <c r="A406" s="196">
        <f>B406=F406</f>
        <v/>
      </c>
      <c r="B406" s="188" t="n">
        <v>43780</v>
      </c>
      <c r="C406" s="409" t="n">
        <v>68.389999</v>
      </c>
      <c r="D406" s="186">
        <f>C406/C407-1</f>
        <v/>
      </c>
      <c r="E406" s="183" t="n"/>
      <c r="F406" s="188" t="n">
        <v>43780</v>
      </c>
      <c r="G406" s="409" t="n">
        <v>93.529999</v>
      </c>
      <c r="H406" s="186">
        <f>G406/G407-1</f>
        <v/>
      </c>
      <c r="I406" s="183" t="n"/>
      <c r="J406" s="195" t="n"/>
      <c r="K406" s="195">
        <f>CORREL(D406:D495,H406:H495)</f>
        <v/>
      </c>
      <c r="L406" s="195" t="n"/>
      <c r="M406" s="412" t="n"/>
      <c r="N406" s="412" t="n"/>
      <c r="O406" s="412" t="n"/>
      <c r="P406" s="186" t="n"/>
      <c r="Q406" s="414" t="n"/>
      <c r="R406" s="410" t="n"/>
      <c r="S406" s="186" t="n"/>
      <c r="T406" s="410" t="n"/>
      <c r="U406" s="186" t="n"/>
      <c r="V406" s="410" t="n"/>
      <c r="W406" s="410" t="n"/>
    </row>
    <row r="407" ht="15.75" customHeight="1">
      <c r="A407" s="196">
        <f>B407=F407</f>
        <v/>
      </c>
      <c r="B407" s="188" t="n">
        <v>43777</v>
      </c>
      <c r="C407" s="409" t="n">
        <v>69.849998</v>
      </c>
      <c r="D407" s="186">
        <f>C407/C408-1</f>
        <v/>
      </c>
      <c r="E407" s="183" t="n"/>
      <c r="F407" s="188" t="n">
        <v>43777</v>
      </c>
      <c r="G407" s="409" t="n">
        <v>93.44000200000001</v>
      </c>
      <c r="H407" s="186">
        <f>G407/G408-1</f>
        <v/>
      </c>
      <c r="I407" s="183" t="n"/>
      <c r="J407" s="195" t="n"/>
      <c r="K407" s="195">
        <f>CORREL(D407:D496,H407:H496)</f>
        <v/>
      </c>
      <c r="L407" s="195" t="n"/>
      <c r="M407" s="412" t="n"/>
      <c r="N407" s="412" t="n"/>
      <c r="O407" s="412" t="n"/>
      <c r="P407" s="186" t="n"/>
      <c r="Q407" s="414" t="n"/>
      <c r="R407" s="410" t="n"/>
      <c r="S407" s="186" t="n"/>
      <c r="T407" s="410" t="n"/>
      <c r="U407" s="186" t="n"/>
      <c r="V407" s="410" t="n"/>
      <c r="W407" s="410" t="n"/>
    </row>
    <row r="408" ht="15.75" customHeight="1">
      <c r="A408" s="196">
        <f>B408=F408</f>
        <v/>
      </c>
      <c r="B408" s="188" t="n">
        <v>43776</v>
      </c>
      <c r="C408" s="409" t="n">
        <v>66.80999799999999</v>
      </c>
      <c r="D408" s="186">
        <f>C408/C409-1</f>
        <v/>
      </c>
      <c r="E408" s="183" t="n"/>
      <c r="F408" s="188" t="n">
        <v>43776</v>
      </c>
      <c r="G408" s="409" t="n">
        <v>93.800003</v>
      </c>
      <c r="H408" s="186">
        <f>G408/G409-1</f>
        <v/>
      </c>
      <c r="I408" s="183" t="n"/>
      <c r="J408" s="195" t="n"/>
      <c r="K408" s="195">
        <f>CORREL(D408:D497,H408:H497)</f>
        <v/>
      </c>
      <c r="L408" s="195" t="n"/>
      <c r="M408" s="412" t="n"/>
      <c r="N408" s="412" t="n"/>
      <c r="O408" s="412" t="n"/>
      <c r="P408" s="186" t="n"/>
      <c r="Q408" s="414" t="n"/>
      <c r="R408" s="410" t="n"/>
      <c r="S408" s="186" t="n"/>
      <c r="T408" s="410" t="n"/>
      <c r="U408" s="186" t="n"/>
      <c r="V408" s="410" t="n"/>
      <c r="W408" s="410" t="n"/>
    </row>
    <row r="409" ht="15.75" customHeight="1">
      <c r="A409" s="196">
        <f>B409=F409</f>
        <v/>
      </c>
      <c r="B409" s="188" t="n">
        <v>43775</v>
      </c>
      <c r="C409" s="409" t="n">
        <v>66.83000199999999</v>
      </c>
      <c r="D409" s="186">
        <f>C409/C410-1</f>
        <v/>
      </c>
      <c r="E409" s="183" t="n"/>
      <c r="F409" s="188" t="n">
        <v>43775</v>
      </c>
      <c r="G409" s="409" t="n">
        <v>93.339996</v>
      </c>
      <c r="H409" s="186">
        <f>G409/G410-1</f>
        <v/>
      </c>
      <c r="I409" s="183" t="n"/>
      <c r="J409" s="195" t="n"/>
      <c r="K409" s="195">
        <f>CORREL(D409:D498,H409:H498)</f>
        <v/>
      </c>
      <c r="L409" s="195" t="n"/>
      <c r="M409" s="412" t="n"/>
      <c r="N409" s="412" t="n"/>
      <c r="O409" s="412" t="n"/>
      <c r="P409" s="186" t="n"/>
      <c r="Q409" s="414" t="n"/>
      <c r="R409" s="410" t="n"/>
      <c r="S409" s="186" t="n"/>
      <c r="T409" s="410" t="n"/>
      <c r="U409" s="186" t="n"/>
      <c r="V409" s="410" t="n"/>
      <c r="W409" s="410" t="n"/>
    </row>
    <row r="410" ht="15.75" customHeight="1">
      <c r="A410" s="196">
        <f>B410=F410</f>
        <v/>
      </c>
      <c r="B410" s="188" t="n">
        <v>43774</v>
      </c>
      <c r="C410" s="409" t="n">
        <v>66.889999</v>
      </c>
      <c r="D410" s="186">
        <f>C410/C411-1</f>
        <v/>
      </c>
      <c r="E410" s="183" t="n"/>
      <c r="F410" s="188" t="n">
        <v>43774</v>
      </c>
      <c r="G410" s="409" t="n">
        <v>93.120003</v>
      </c>
      <c r="H410" s="186">
        <f>G410/G411-1</f>
        <v/>
      </c>
      <c r="I410" s="183" t="n"/>
      <c r="J410" s="195" t="n"/>
      <c r="K410" s="195">
        <f>CORREL(D410:D499,H410:H499)</f>
        <v/>
      </c>
      <c r="L410" s="195" t="n"/>
      <c r="M410" s="412" t="n"/>
      <c r="N410" s="412" t="n"/>
      <c r="O410" s="412" t="n"/>
      <c r="P410" s="186" t="n"/>
      <c r="Q410" s="414" t="n"/>
      <c r="R410" s="410" t="n"/>
      <c r="S410" s="186" t="n"/>
      <c r="T410" s="410" t="n"/>
      <c r="U410" s="186" t="n"/>
      <c r="V410" s="410" t="n"/>
      <c r="W410" s="410" t="n"/>
    </row>
    <row r="411" ht="15.75" customHeight="1">
      <c r="A411" s="196">
        <f>B411=F411</f>
        <v/>
      </c>
      <c r="B411" s="188" t="n">
        <v>43773</v>
      </c>
      <c r="C411" s="409" t="n">
        <v>70.120003</v>
      </c>
      <c r="D411" s="186">
        <f>C411/C412-1</f>
        <v/>
      </c>
      <c r="E411" s="183" t="n"/>
      <c r="F411" s="188" t="n">
        <v>43773</v>
      </c>
      <c r="G411" s="409" t="n">
        <v>92.389999</v>
      </c>
      <c r="H411" s="186">
        <f>G411/G412-1</f>
        <v/>
      </c>
      <c r="I411" s="183" t="n"/>
      <c r="J411" s="195" t="n"/>
      <c r="K411" s="195">
        <f>CORREL(D411:D500,H411:H500)</f>
        <v/>
      </c>
      <c r="L411" s="195" t="n"/>
      <c r="M411" s="412" t="n"/>
      <c r="N411" s="412" t="n"/>
      <c r="O411" s="412" t="n"/>
      <c r="P411" s="186" t="n"/>
      <c r="Q411" s="414" t="n"/>
      <c r="R411" s="410" t="n"/>
      <c r="S411" s="186" t="n"/>
      <c r="T411" s="410" t="n"/>
      <c r="U411" s="186" t="n"/>
      <c r="V411" s="410" t="n"/>
      <c r="W411" s="410" t="n"/>
    </row>
    <row r="412" ht="15.75" customHeight="1">
      <c r="A412" s="196">
        <f>B412=F412</f>
        <v/>
      </c>
      <c r="B412" s="188" t="n">
        <v>43770</v>
      </c>
      <c r="C412" s="409" t="n">
        <v>70.389999</v>
      </c>
      <c r="D412" s="186">
        <f>C412/C413-1</f>
        <v/>
      </c>
      <c r="E412" s="183" t="n"/>
      <c r="F412" s="188" t="n">
        <v>43770</v>
      </c>
      <c r="G412" s="409" t="n">
        <v>91.650002</v>
      </c>
      <c r="H412" s="186">
        <f>G412/G413-1</f>
        <v/>
      </c>
      <c r="I412" s="183" t="n"/>
      <c r="J412" s="195" t="n"/>
      <c r="K412" s="195">
        <f>CORREL(D412:D501,H412:H501)</f>
        <v/>
      </c>
      <c r="L412" s="195" t="n"/>
      <c r="M412" s="412" t="n"/>
      <c r="N412" s="412" t="n"/>
      <c r="O412" s="412" t="n"/>
      <c r="P412" s="186" t="n"/>
      <c r="Q412" s="414" t="n"/>
      <c r="R412" s="410" t="n"/>
      <c r="S412" s="186" t="n"/>
      <c r="T412" s="410" t="n"/>
      <c r="U412" s="186" t="n"/>
      <c r="V412" s="410" t="n"/>
      <c r="W412" s="410" t="n"/>
    </row>
    <row r="413" ht="15.75" customHeight="1">
      <c r="A413" s="196">
        <f>B413=F413</f>
        <v/>
      </c>
      <c r="B413" s="188" t="n">
        <v>43769</v>
      </c>
      <c r="C413" s="409" t="n">
        <v>69.889999</v>
      </c>
      <c r="D413" s="186">
        <f>C413/C414-1</f>
        <v/>
      </c>
      <c r="E413" s="183" t="n"/>
      <c r="F413" s="188" t="n">
        <v>43769</v>
      </c>
      <c r="G413" s="409" t="n">
        <v>90.839996</v>
      </c>
      <c r="H413" s="186">
        <f>G413/G414-1</f>
        <v/>
      </c>
      <c r="I413" s="183" t="n"/>
      <c r="J413" s="195" t="n"/>
      <c r="K413" s="195">
        <f>CORREL(D413:D502,H413:H502)</f>
        <v/>
      </c>
      <c r="L413" s="195" t="n"/>
      <c r="M413" s="412" t="n"/>
      <c r="N413" s="412" t="n"/>
      <c r="O413" s="412" t="n"/>
      <c r="P413" s="186" t="n"/>
      <c r="Q413" s="414" t="n"/>
      <c r="R413" s="410" t="n"/>
      <c r="S413" s="186" t="n"/>
      <c r="T413" s="410" t="n"/>
      <c r="U413" s="186" t="n"/>
      <c r="V413" s="410" t="n"/>
      <c r="W413" s="410" t="n"/>
    </row>
    <row r="414" ht="15.75" customHeight="1">
      <c r="A414" s="196">
        <f>B414=F414</f>
        <v/>
      </c>
      <c r="B414" s="188" t="n">
        <v>43768</v>
      </c>
      <c r="C414" s="409" t="n">
        <v>70</v>
      </c>
      <c r="D414" s="186">
        <f>C414/C415-1</f>
        <v/>
      </c>
      <c r="E414" s="183" t="n"/>
      <c r="F414" s="188" t="n">
        <v>43768</v>
      </c>
      <c r="G414" s="409" t="n">
        <v>91.66999800000001</v>
      </c>
      <c r="H414" s="186">
        <f>G414/G415-1</f>
        <v/>
      </c>
      <c r="I414" s="183" t="n"/>
      <c r="J414" s="195" t="n"/>
      <c r="K414" s="195">
        <f>CORREL(D414:D503,H414:H503)</f>
        <v/>
      </c>
      <c r="L414" s="195" t="n"/>
      <c r="M414" s="412" t="n"/>
      <c r="N414" s="412" t="n"/>
      <c r="O414" s="412" t="n"/>
      <c r="P414" s="186" t="n"/>
      <c r="Q414" s="414" t="n"/>
      <c r="R414" s="410" t="n"/>
      <c r="S414" s="186" t="n"/>
      <c r="T414" s="410" t="n"/>
      <c r="U414" s="186" t="n"/>
      <c r="V414" s="410" t="n"/>
      <c r="W414" s="410" t="n"/>
    </row>
    <row r="415" ht="15.75" customHeight="1">
      <c r="A415" s="196">
        <f>B415=F415</f>
        <v/>
      </c>
      <c r="B415" s="188" t="n">
        <v>43767</v>
      </c>
      <c r="C415" s="409" t="n">
        <v>65.489998</v>
      </c>
      <c r="D415" s="186">
        <f>C415/C416-1</f>
        <v/>
      </c>
      <c r="E415" s="183" t="n"/>
      <c r="F415" s="188" t="n">
        <v>43767</v>
      </c>
      <c r="G415" s="409" t="n">
        <v>91.029999</v>
      </c>
      <c r="H415" s="186">
        <f>G415/G416-1</f>
        <v/>
      </c>
      <c r="I415" s="183" t="n"/>
      <c r="J415" s="195" t="n"/>
      <c r="K415" s="195" t="n"/>
      <c r="L415" s="185" t="n"/>
      <c r="M415" s="412" t="n"/>
      <c r="N415" s="412" t="n"/>
      <c r="O415" s="412" t="n"/>
      <c r="P415" s="186" t="n"/>
      <c r="Q415" s="414" t="n"/>
      <c r="R415" s="410" t="n"/>
      <c r="S415" s="186" t="n"/>
      <c r="T415" s="410" t="n"/>
      <c r="U415" s="186" t="n"/>
      <c r="V415" s="410" t="n"/>
      <c r="W415" s="410" t="n"/>
    </row>
    <row r="416" ht="15.75" customHeight="1">
      <c r="A416" s="196">
        <f>B416=F416</f>
        <v/>
      </c>
      <c r="B416" s="188" t="n">
        <v>43766</v>
      </c>
      <c r="C416" s="409" t="n">
        <v>66.55999799999999</v>
      </c>
      <c r="D416" s="186">
        <f>C416/C417-1</f>
        <v/>
      </c>
      <c r="E416" s="183" t="n"/>
      <c r="F416" s="188" t="n">
        <v>43766</v>
      </c>
      <c r="G416" s="409" t="n">
        <v>92.19000200000001</v>
      </c>
      <c r="H416" s="186">
        <f>G416/G417-1</f>
        <v/>
      </c>
      <c r="I416" s="183" t="n"/>
      <c r="J416" s="195" t="n"/>
      <c r="K416" s="195" t="n"/>
      <c r="L416" s="185" t="n"/>
      <c r="M416" s="412" t="n"/>
      <c r="N416" s="412" t="n"/>
      <c r="O416" s="412" t="n"/>
      <c r="P416" s="186" t="n"/>
      <c r="Q416" s="414" t="n"/>
      <c r="R416" s="410" t="n"/>
      <c r="S416" s="186" t="n"/>
      <c r="T416" s="410" t="n"/>
      <c r="U416" s="186" t="n"/>
      <c r="V416" s="410" t="n"/>
      <c r="W416" s="410" t="n"/>
    </row>
    <row r="417" ht="15.75" customHeight="1">
      <c r="A417" s="196">
        <f>B417=F417</f>
        <v/>
      </c>
      <c r="B417" s="188" t="n">
        <v>43763</v>
      </c>
      <c r="C417" s="409" t="n">
        <v>63.450001</v>
      </c>
      <c r="D417" s="186">
        <f>C417/C418-1</f>
        <v/>
      </c>
      <c r="E417" s="183" t="n"/>
      <c r="F417" s="188" t="n">
        <v>43763</v>
      </c>
      <c r="G417" s="409" t="n">
        <v>91.639999</v>
      </c>
      <c r="H417" s="186">
        <f>G417/G418-1</f>
        <v/>
      </c>
      <c r="I417" s="183" t="n"/>
      <c r="J417" s="195" t="n"/>
      <c r="K417" s="195" t="n"/>
      <c r="L417" s="185" t="n"/>
      <c r="M417" s="412" t="n"/>
      <c r="N417" s="412" t="n"/>
      <c r="O417" s="412" t="n"/>
      <c r="P417" s="186" t="n"/>
      <c r="Q417" s="414" t="n"/>
      <c r="R417" s="410" t="n"/>
      <c r="S417" s="186" t="n"/>
      <c r="T417" s="410" t="n"/>
      <c r="U417" s="186" t="n"/>
      <c r="V417" s="410" t="n"/>
      <c r="W417" s="410" t="n"/>
    </row>
    <row r="418" ht="15.75" customHeight="1">
      <c r="A418" s="196">
        <f>B418=F418</f>
        <v/>
      </c>
      <c r="B418" s="188" t="n">
        <v>43762</v>
      </c>
      <c r="C418" s="409" t="n">
        <v>64.519997</v>
      </c>
      <c r="D418" s="186">
        <f>C418/C419-1</f>
        <v/>
      </c>
      <c r="E418" s="183" t="n"/>
      <c r="F418" s="188" t="n">
        <v>43762</v>
      </c>
      <c r="G418" s="409" t="n">
        <v>89.80999799999999</v>
      </c>
      <c r="H418" s="186">
        <f>G418/G419-1</f>
        <v/>
      </c>
      <c r="I418" s="183" t="n"/>
      <c r="J418" s="195" t="n"/>
      <c r="K418" s="195" t="n"/>
      <c r="L418" s="185" t="n"/>
      <c r="M418" s="412" t="n"/>
      <c r="N418" s="412" t="n"/>
      <c r="O418" s="412" t="n"/>
      <c r="P418" s="186" t="n"/>
      <c r="Q418" s="414" t="n"/>
      <c r="R418" s="410" t="n"/>
      <c r="S418" s="186" t="n"/>
      <c r="T418" s="410" t="n"/>
      <c r="U418" s="186" t="n"/>
      <c r="V418" s="410" t="n"/>
      <c r="W418" s="410" t="n"/>
    </row>
    <row r="419" ht="15.75" customHeight="1">
      <c r="A419" s="196">
        <f>B419=F419</f>
        <v/>
      </c>
      <c r="B419" s="188" t="n">
        <v>43761</v>
      </c>
      <c r="C419" s="409" t="n">
        <v>62.060001</v>
      </c>
      <c r="D419" s="186">
        <f>C419/C420-1</f>
        <v/>
      </c>
      <c r="E419" s="183" t="n"/>
      <c r="F419" s="188" t="n">
        <v>43761</v>
      </c>
      <c r="G419" s="409" t="n">
        <v>89.900002</v>
      </c>
      <c r="H419" s="186">
        <f>G419/G420-1</f>
        <v/>
      </c>
      <c r="I419" s="183" t="n"/>
      <c r="J419" s="195" t="n"/>
      <c r="K419" s="195" t="n"/>
      <c r="L419" s="185" t="n"/>
      <c r="M419" s="412" t="n"/>
      <c r="N419" s="412" t="n"/>
      <c r="O419" s="412" t="n"/>
      <c r="P419" s="186" t="n"/>
      <c r="Q419" s="414" t="n"/>
      <c r="R419" s="410" t="n"/>
      <c r="S419" s="186" t="n"/>
      <c r="T419" s="410" t="n"/>
      <c r="U419" s="186" t="n"/>
      <c r="V419" s="410" t="n"/>
      <c r="W419" s="410" t="n"/>
    </row>
    <row r="420" ht="15.75" customHeight="1">
      <c r="A420" s="196">
        <f>B420=F420</f>
        <v/>
      </c>
      <c r="B420" s="188" t="n">
        <v>43760</v>
      </c>
      <c r="C420" s="409" t="n">
        <v>62</v>
      </c>
      <c r="D420" s="186">
        <f>C420/C421-1</f>
        <v/>
      </c>
      <c r="E420" s="183" t="n"/>
      <c r="F420" s="188" t="n">
        <v>43760</v>
      </c>
      <c r="G420" s="409" t="n">
        <v>89.709999</v>
      </c>
      <c r="H420" s="186">
        <f>G420/G421-1</f>
        <v/>
      </c>
      <c r="I420" s="183" t="n"/>
      <c r="J420" s="195" t="n"/>
      <c r="K420" s="195" t="n"/>
      <c r="L420" s="185" t="n"/>
      <c r="M420" s="412" t="n"/>
      <c r="N420" s="412" t="n"/>
      <c r="O420" s="412" t="n"/>
      <c r="P420" s="186" t="n"/>
      <c r="Q420" s="414" t="n"/>
      <c r="R420" s="410" t="n"/>
      <c r="S420" s="186" t="n"/>
      <c r="T420" s="410" t="n"/>
      <c r="U420" s="186" t="n"/>
      <c r="V420" s="410" t="n"/>
      <c r="W420" s="410" t="n"/>
    </row>
    <row r="421" ht="15.75" customHeight="1">
      <c r="A421" s="196">
        <f>B421=F421</f>
        <v/>
      </c>
      <c r="B421" s="188" t="n">
        <v>43759</v>
      </c>
      <c r="C421" s="409" t="n">
        <v>65.769997</v>
      </c>
      <c r="D421" s="186">
        <f>C421/C422-1</f>
        <v/>
      </c>
      <c r="E421" s="183" t="n"/>
      <c r="F421" s="188" t="n">
        <v>43759</v>
      </c>
      <c r="G421" s="409" t="n">
        <v>90.779999</v>
      </c>
      <c r="H421" s="186">
        <f>G421/G422-1</f>
        <v/>
      </c>
      <c r="I421" s="183" t="n"/>
      <c r="J421" s="195" t="n"/>
      <c r="K421" s="195" t="n"/>
      <c r="L421" s="185" t="n"/>
      <c r="M421" s="412" t="n"/>
      <c r="N421" s="412" t="n"/>
      <c r="O421" s="412" t="n"/>
      <c r="P421" s="186" t="n"/>
      <c r="Q421" s="414" t="n"/>
      <c r="R421" s="410" t="n"/>
      <c r="S421" s="186" t="n"/>
      <c r="T421" s="410" t="n"/>
      <c r="U421" s="186" t="n"/>
      <c r="V421" s="410" t="n"/>
      <c r="W421" s="410" t="n"/>
    </row>
    <row r="422" ht="15.75" customHeight="1">
      <c r="A422" s="196">
        <f>B422=F422</f>
        <v/>
      </c>
      <c r="B422" s="188" t="n">
        <v>43756</v>
      </c>
      <c r="C422" s="409" t="n">
        <v>66.08000199999999</v>
      </c>
      <c r="D422" s="186">
        <f>C422/C423-1</f>
        <v/>
      </c>
      <c r="E422" s="183" t="n"/>
      <c r="F422" s="188" t="n">
        <v>43756</v>
      </c>
      <c r="G422" s="409" t="n">
        <v>90.089996</v>
      </c>
      <c r="H422" s="186">
        <f>G422/G423-1</f>
        <v/>
      </c>
      <c r="I422" s="183" t="n"/>
      <c r="J422" s="195" t="n"/>
      <c r="K422" s="195" t="n"/>
      <c r="L422" s="185" t="n"/>
      <c r="M422" s="412" t="n"/>
      <c r="N422" s="412" t="n"/>
      <c r="O422" s="412" t="n"/>
      <c r="P422" s="186" t="n"/>
      <c r="Q422" s="414" t="n"/>
      <c r="R422" s="410" t="n"/>
      <c r="S422" s="186" t="n"/>
      <c r="T422" s="410" t="n"/>
      <c r="U422" s="186" t="n"/>
      <c r="V422" s="410" t="n"/>
      <c r="W422" s="410" t="n"/>
    </row>
    <row r="423" ht="15.75" customHeight="1">
      <c r="A423" s="196">
        <f>B423=F423</f>
        <v/>
      </c>
      <c r="B423" s="188" t="n">
        <v>43755</v>
      </c>
      <c r="C423" s="409" t="n">
        <v>67.029999</v>
      </c>
      <c r="D423" s="186">
        <f>C423/C424-1</f>
        <v/>
      </c>
      <c r="E423" s="183" t="n"/>
      <c r="F423" s="188" t="n">
        <v>43755</v>
      </c>
      <c r="G423" s="409" t="n">
        <v>89.459999</v>
      </c>
      <c r="H423" s="186">
        <f>G423/G424-1</f>
        <v/>
      </c>
      <c r="I423" s="183" t="n"/>
      <c r="J423" s="195" t="n"/>
      <c r="K423" s="195" t="n"/>
      <c r="L423" s="185" t="n"/>
      <c r="M423" s="412" t="n"/>
      <c r="N423" s="412" t="n"/>
      <c r="O423" s="412" t="n"/>
      <c r="P423" s="186" t="n"/>
      <c r="Q423" s="414" t="n"/>
      <c r="R423" s="410" t="n"/>
      <c r="S423" s="186" t="n"/>
      <c r="T423" s="410" t="n"/>
      <c r="U423" s="186" t="n"/>
      <c r="V423" s="410" t="n"/>
      <c r="W423" s="410" t="n"/>
    </row>
    <row r="424" ht="15.75" customHeight="1">
      <c r="A424" s="196">
        <f>B424=F424</f>
        <v/>
      </c>
      <c r="B424" s="188" t="n">
        <v>43754</v>
      </c>
      <c r="C424" s="409" t="n">
        <v>67.69000200000001</v>
      </c>
      <c r="D424" s="186">
        <f>C424/C425-1</f>
        <v/>
      </c>
      <c r="E424" s="183" t="n"/>
      <c r="F424" s="188" t="n">
        <v>43754</v>
      </c>
      <c r="G424" s="409" t="n">
        <v>89.699997</v>
      </c>
      <c r="H424" s="186">
        <f>G424/G425-1</f>
        <v/>
      </c>
      <c r="I424" s="183" t="n"/>
      <c r="J424" s="195" t="n"/>
      <c r="K424" s="195" t="n"/>
      <c r="L424" s="185" t="n"/>
      <c r="M424" s="412" t="n"/>
      <c r="N424" s="412" t="n"/>
      <c r="O424" s="412" t="n"/>
      <c r="P424" s="186" t="n"/>
      <c r="Q424" s="414" t="n"/>
      <c r="R424" s="410" t="n"/>
      <c r="S424" s="186" t="n"/>
      <c r="T424" s="410" t="n"/>
      <c r="U424" s="186" t="n"/>
      <c r="V424" s="410" t="n"/>
      <c r="W424" s="410" t="n"/>
    </row>
    <row r="425" ht="15.75" customHeight="1">
      <c r="A425" s="196">
        <f>B425=F425</f>
        <v/>
      </c>
      <c r="B425" s="188" t="n">
        <v>43753</v>
      </c>
      <c r="C425" s="409" t="n">
        <v>71.110001</v>
      </c>
      <c r="D425" s="186">
        <f>C425/C426-1</f>
        <v/>
      </c>
      <c r="E425" s="183" t="n"/>
      <c r="F425" s="188" t="n">
        <v>43753</v>
      </c>
      <c r="G425" s="409" t="n">
        <v>87.879997</v>
      </c>
      <c r="H425" s="186">
        <f>G425/G426-1</f>
        <v/>
      </c>
      <c r="I425" s="183" t="n"/>
      <c r="J425" s="195" t="n"/>
      <c r="K425" s="195" t="n"/>
      <c r="L425" s="185" t="n"/>
      <c r="M425" s="412" t="n"/>
      <c r="N425" s="412" t="n"/>
      <c r="O425" s="412" t="n"/>
      <c r="P425" s="186" t="n"/>
      <c r="Q425" s="414" t="n"/>
      <c r="R425" s="410" t="n"/>
      <c r="S425" s="186" t="n"/>
      <c r="T425" s="410" t="n"/>
      <c r="U425" s="186" t="n"/>
      <c r="V425" s="410" t="n"/>
      <c r="W425" s="410" t="n"/>
    </row>
    <row r="426" ht="15.75" customHeight="1">
      <c r="A426" s="196">
        <f>B426=F426</f>
        <v/>
      </c>
      <c r="B426" s="188" t="n">
        <v>43752</v>
      </c>
      <c r="C426" s="409" t="n">
        <v>70.800003</v>
      </c>
      <c r="D426" s="186">
        <f>C426/C427-1</f>
        <v/>
      </c>
      <c r="E426" s="183" t="n"/>
      <c r="F426" s="188" t="n">
        <v>43752</v>
      </c>
      <c r="G426" s="409" t="n">
        <v>86.970001</v>
      </c>
      <c r="H426" s="186">
        <f>G426/G427-1</f>
        <v/>
      </c>
      <c r="I426" s="183" t="n"/>
      <c r="J426" s="195" t="n"/>
      <c r="K426" s="195" t="n"/>
      <c r="L426" s="185" t="n"/>
      <c r="M426" s="412" t="n"/>
      <c r="N426" s="412" t="n"/>
      <c r="O426" s="412" t="n"/>
      <c r="P426" s="186" t="n"/>
      <c r="Q426" s="414" t="n"/>
      <c r="R426" s="410" t="n"/>
      <c r="S426" s="186" t="n"/>
      <c r="T426" s="410" t="n"/>
      <c r="U426" s="186" t="n"/>
      <c r="V426" s="410" t="n"/>
      <c r="W426" s="410" t="n"/>
    </row>
    <row r="427" ht="15.75" customHeight="1">
      <c r="A427" s="196">
        <f>B427=F427</f>
        <v/>
      </c>
      <c r="B427" s="188" t="n">
        <v>43749</v>
      </c>
      <c r="C427" s="409" t="n">
        <v>71.349998</v>
      </c>
      <c r="D427" s="186">
        <f>C427/C428-1</f>
        <v/>
      </c>
      <c r="E427" s="183" t="n"/>
      <c r="F427" s="188" t="n">
        <v>43749</v>
      </c>
      <c r="G427" s="409" t="n">
        <v>87.150002</v>
      </c>
      <c r="H427" s="186">
        <f>G427/G428-1</f>
        <v/>
      </c>
      <c r="I427" s="183" t="n"/>
      <c r="J427" s="195" t="n"/>
      <c r="K427" s="195" t="n"/>
      <c r="L427" s="185" t="n"/>
      <c r="M427" s="412" t="n"/>
      <c r="N427" s="412" t="n"/>
      <c r="O427" s="412" t="n"/>
      <c r="P427" s="186" t="n"/>
      <c r="Q427" s="414" t="n"/>
      <c r="R427" s="410" t="n"/>
      <c r="S427" s="186" t="n"/>
      <c r="T427" s="410" t="n"/>
      <c r="U427" s="186" t="n"/>
      <c r="V427" s="410" t="n"/>
      <c r="W427" s="410" t="n"/>
    </row>
    <row r="428" ht="15.75" customHeight="1">
      <c r="A428" s="196">
        <f>B428=F428</f>
        <v/>
      </c>
      <c r="B428" s="188" t="n">
        <v>43748</v>
      </c>
      <c r="C428" s="409" t="n">
        <v>71.010002</v>
      </c>
      <c r="D428" s="186">
        <f>C428/C429-1</f>
        <v/>
      </c>
      <c r="E428" s="183" t="n"/>
      <c r="F428" s="188" t="n">
        <v>43748</v>
      </c>
      <c r="G428" s="409" t="n">
        <v>87.339996</v>
      </c>
      <c r="H428" s="186">
        <f>G428/G429-1</f>
        <v/>
      </c>
      <c r="I428" s="183" t="n"/>
      <c r="J428" s="195" t="n"/>
      <c r="K428" s="195" t="n"/>
      <c r="L428" s="185" t="n"/>
      <c r="M428" s="412" t="n"/>
      <c r="N428" s="412" t="n"/>
      <c r="O428" s="412" t="n"/>
      <c r="P428" s="186" t="n"/>
      <c r="Q428" s="414" t="n"/>
      <c r="R428" s="410" t="n"/>
      <c r="S428" s="186" t="n"/>
      <c r="T428" s="410" t="n"/>
      <c r="U428" s="186" t="n"/>
      <c r="V428" s="410" t="n"/>
      <c r="W428" s="410" t="n"/>
    </row>
    <row r="429" ht="15.75" customHeight="1">
      <c r="A429" s="196">
        <f>B429=F429</f>
        <v/>
      </c>
      <c r="B429" s="188" t="n">
        <v>43747</v>
      </c>
      <c r="C429" s="409" t="n">
        <v>72.860001</v>
      </c>
      <c r="D429" s="186">
        <f>C429/C430-1</f>
        <v/>
      </c>
      <c r="E429" s="183" t="n"/>
      <c r="F429" s="188" t="n">
        <v>43747</v>
      </c>
      <c r="G429" s="409" t="n">
        <v>86.459999</v>
      </c>
      <c r="H429" s="186">
        <f>G429/G430-1</f>
        <v/>
      </c>
      <c r="I429" s="183" t="n"/>
      <c r="J429" s="195" t="n"/>
      <c r="K429" s="195" t="n"/>
      <c r="L429" s="185" t="n"/>
      <c r="M429" s="412" t="n"/>
      <c r="N429" s="412" t="n"/>
      <c r="O429" s="412" t="n"/>
      <c r="P429" s="186" t="n"/>
      <c r="Q429" s="414" t="n"/>
      <c r="R429" s="410" t="n"/>
      <c r="S429" s="186" t="n"/>
      <c r="T429" s="410" t="n"/>
      <c r="U429" s="186" t="n"/>
      <c r="V429" s="410" t="n"/>
      <c r="W429" s="410" t="n"/>
    </row>
    <row r="430" ht="15.75" customHeight="1">
      <c r="A430" s="196">
        <f>B430=F430</f>
        <v/>
      </c>
      <c r="B430" s="188" t="n">
        <v>43746</v>
      </c>
      <c r="C430" s="409" t="n">
        <v>73.589996</v>
      </c>
      <c r="D430" s="186">
        <f>C430/C431-1</f>
        <v/>
      </c>
      <c r="E430" s="183" t="n"/>
      <c r="F430" s="188" t="n">
        <v>43746</v>
      </c>
      <c r="G430" s="409" t="n">
        <v>84.69000200000001</v>
      </c>
      <c r="H430" s="186">
        <f>G430/G431-1</f>
        <v/>
      </c>
      <c r="I430" s="183" t="n"/>
      <c r="J430" s="195" t="n"/>
      <c r="K430" s="195" t="n"/>
      <c r="L430" s="185" t="n"/>
      <c r="M430" s="412" t="n"/>
      <c r="N430" s="412" t="n"/>
      <c r="O430" s="412" t="n"/>
      <c r="P430" s="186" t="n"/>
      <c r="Q430" s="414" t="n"/>
      <c r="R430" s="410" t="n"/>
      <c r="S430" s="186" t="n"/>
      <c r="T430" s="410" t="n"/>
      <c r="U430" s="186" t="n"/>
      <c r="V430" s="410" t="n"/>
      <c r="W430" s="410" t="n"/>
    </row>
    <row r="431" ht="15.75" customHeight="1">
      <c r="A431" s="196">
        <f>B431=F431</f>
        <v/>
      </c>
      <c r="B431" s="188" t="n">
        <v>43745</v>
      </c>
      <c r="C431" s="409" t="n">
        <v>76.989998</v>
      </c>
      <c r="D431" s="186">
        <f>C431/C432-1</f>
        <v/>
      </c>
      <c r="E431" s="183" t="n"/>
      <c r="F431" s="188" t="n">
        <v>43745</v>
      </c>
      <c r="G431" s="409" t="n">
        <v>84.849998</v>
      </c>
      <c r="H431" s="186">
        <f>G431/G432-1</f>
        <v/>
      </c>
      <c r="I431" s="183" t="n"/>
      <c r="J431" s="195" t="n"/>
      <c r="K431" s="195" t="n"/>
      <c r="L431" s="185" t="n"/>
      <c r="M431" s="412" t="n"/>
      <c r="N431" s="412" t="n"/>
      <c r="O431" s="412" t="n"/>
      <c r="P431" s="186" t="n"/>
      <c r="Q431" s="414" t="n"/>
      <c r="R431" s="410" t="n"/>
      <c r="S431" s="186" t="n"/>
      <c r="T431" s="410" t="n"/>
      <c r="U431" s="186" t="n"/>
      <c r="V431" s="410" t="n"/>
      <c r="W431" s="410" t="n"/>
    </row>
    <row r="432" ht="15.75" customHeight="1">
      <c r="A432" s="196">
        <f>B432=F432</f>
        <v/>
      </c>
      <c r="B432" s="188" t="n">
        <v>43742</v>
      </c>
      <c r="C432" s="409" t="n">
        <v>76.529999</v>
      </c>
      <c r="D432" s="186">
        <f>C432/C433-1</f>
        <v/>
      </c>
      <c r="E432" s="183" t="n"/>
      <c r="F432" s="188" t="n">
        <v>43742</v>
      </c>
      <c r="G432" s="409" t="n">
        <v>84.290001</v>
      </c>
      <c r="H432" s="186">
        <f>G432/G433-1</f>
        <v/>
      </c>
      <c r="I432" s="183" t="n"/>
      <c r="J432" s="195" t="n"/>
      <c r="K432" s="195" t="n"/>
      <c r="L432" s="185" t="n"/>
      <c r="M432" s="412" t="n"/>
      <c r="N432" s="412" t="n"/>
      <c r="O432" s="412" t="n"/>
      <c r="P432" s="186" t="n"/>
      <c r="Q432" s="414" t="n"/>
      <c r="R432" s="410" t="n"/>
      <c r="S432" s="186" t="n"/>
      <c r="T432" s="410" t="n"/>
      <c r="U432" s="186" t="n"/>
      <c r="V432" s="410" t="n"/>
      <c r="W432" s="410" t="n"/>
    </row>
    <row r="433" ht="15.75" customHeight="1">
      <c r="A433" s="196">
        <f>B433=F433</f>
        <v/>
      </c>
      <c r="B433" s="188" t="n">
        <v>43741</v>
      </c>
      <c r="C433" s="409" t="n">
        <v>76.83000199999999</v>
      </c>
      <c r="D433" s="186">
        <f>C433/C434-1</f>
        <v/>
      </c>
      <c r="E433" s="183" t="n"/>
      <c r="F433" s="188" t="n">
        <v>43741</v>
      </c>
      <c r="G433" s="409" t="n">
        <v>83.269997</v>
      </c>
      <c r="H433" s="186">
        <f>G433/G434-1</f>
        <v/>
      </c>
      <c r="I433" s="183" t="n"/>
      <c r="J433" s="195" t="n"/>
      <c r="K433" s="195" t="n"/>
      <c r="L433" s="185" t="n"/>
      <c r="M433" s="412" t="n"/>
      <c r="N433" s="412" t="n"/>
      <c r="O433" s="412" t="n"/>
      <c r="P433" s="186" t="n"/>
      <c r="Q433" s="414" t="n"/>
      <c r="R433" s="410" t="n"/>
      <c r="S433" s="186" t="n"/>
      <c r="T433" s="410" t="n"/>
      <c r="U433" s="186" t="n"/>
      <c r="V433" s="410" t="n"/>
      <c r="W433" s="410" t="n"/>
    </row>
    <row r="434" ht="15.75" customHeight="1">
      <c r="A434" s="196">
        <f>B434=F434</f>
        <v/>
      </c>
      <c r="B434" s="188" t="n">
        <v>43740</v>
      </c>
      <c r="C434" s="409" t="n">
        <v>73.849998</v>
      </c>
      <c r="D434" s="186">
        <f>C434/C435-1</f>
        <v/>
      </c>
      <c r="E434" s="183" t="n"/>
      <c r="F434" s="188" t="n">
        <v>43740</v>
      </c>
      <c r="G434" s="409" t="n">
        <v>83.69000200000001</v>
      </c>
      <c r="H434" s="186">
        <f>G434/G435-1</f>
        <v/>
      </c>
      <c r="I434" s="183" t="n"/>
      <c r="J434" s="195" t="n"/>
      <c r="K434" s="195" t="n"/>
      <c r="L434" s="185" t="n"/>
      <c r="M434" s="412" t="n"/>
      <c r="N434" s="412" t="n"/>
      <c r="O434" s="412" t="n"/>
      <c r="P434" s="186" t="n"/>
      <c r="Q434" s="414" t="n"/>
      <c r="R434" s="410" t="n"/>
      <c r="S434" s="186" t="n"/>
      <c r="T434" s="410" t="n"/>
      <c r="U434" s="186" t="n"/>
      <c r="V434" s="410" t="n"/>
      <c r="W434" s="410" t="n"/>
    </row>
    <row r="435" ht="15.75" customHeight="1">
      <c r="A435" s="196">
        <f>B435=F435</f>
        <v/>
      </c>
      <c r="B435" s="188" t="n">
        <v>43739</v>
      </c>
      <c r="C435" s="409" t="n">
        <v>75.80999799999999</v>
      </c>
      <c r="D435" s="186">
        <f>C435/C436-1</f>
        <v/>
      </c>
      <c r="E435" s="183" t="n"/>
      <c r="F435" s="188" t="n">
        <v>43739</v>
      </c>
      <c r="G435" s="409" t="n">
        <v>87.839996</v>
      </c>
      <c r="H435" s="186">
        <f>G435/G436-1</f>
        <v/>
      </c>
      <c r="I435" s="183" t="n"/>
      <c r="J435" s="195" t="n"/>
      <c r="K435" s="195" t="n"/>
      <c r="L435" s="185" t="n"/>
      <c r="M435" s="412" t="n"/>
      <c r="N435" s="412" t="n"/>
      <c r="O435" s="412" t="n"/>
      <c r="P435" s="186" t="n"/>
      <c r="Q435" s="414" t="n"/>
      <c r="R435" s="410" t="n"/>
      <c r="S435" s="186" t="n"/>
      <c r="T435" s="410" t="n"/>
      <c r="U435" s="186" t="n"/>
      <c r="V435" s="410" t="n"/>
      <c r="W435" s="410" t="n"/>
    </row>
    <row r="436" ht="15.75" customHeight="1">
      <c r="A436" s="196">
        <f>B436=F436</f>
        <v/>
      </c>
      <c r="B436" s="188" t="n">
        <v>43738</v>
      </c>
      <c r="C436" s="409" t="n">
        <v>76.199997</v>
      </c>
      <c r="D436" s="186">
        <f>C436/C437-1</f>
        <v/>
      </c>
      <c r="E436" s="183" t="n"/>
      <c r="F436" s="188" t="n">
        <v>43738</v>
      </c>
      <c r="G436" s="409" t="n">
        <v>88.410004</v>
      </c>
      <c r="H436" s="186">
        <f>G436/G437-1</f>
        <v/>
      </c>
      <c r="I436" s="183" t="n"/>
      <c r="J436" s="195" t="n"/>
      <c r="K436" s="195" t="n"/>
      <c r="L436" s="185" t="n"/>
      <c r="M436" s="412" t="n"/>
      <c r="N436" s="412" t="n"/>
      <c r="O436" s="412" t="n"/>
      <c r="P436" s="186" t="n"/>
      <c r="Q436" s="414" t="n"/>
      <c r="R436" s="410" t="n"/>
      <c r="S436" s="186" t="n"/>
      <c r="T436" s="410" t="n"/>
      <c r="U436" s="186" t="n"/>
      <c r="V436" s="410" t="n"/>
      <c r="W436" s="410" t="n"/>
    </row>
    <row r="437" ht="15.75" customHeight="1">
      <c r="A437" s="196">
        <f>B437=F437</f>
        <v/>
      </c>
      <c r="B437" s="188" t="n">
        <v>43735</v>
      </c>
      <c r="C437" s="409" t="n">
        <v>76.040001</v>
      </c>
      <c r="D437" s="186">
        <f>C437/C438-1</f>
        <v/>
      </c>
      <c r="E437" s="183" t="n"/>
      <c r="F437" s="188" t="n">
        <v>43735</v>
      </c>
      <c r="G437" s="409" t="n">
        <v>88.139999</v>
      </c>
      <c r="H437" s="186">
        <f>G437/G438-1</f>
        <v/>
      </c>
      <c r="I437" s="183" t="n"/>
      <c r="J437" s="195" t="n"/>
      <c r="K437" s="195" t="n"/>
      <c r="L437" s="185" t="n"/>
      <c r="M437" s="412" t="n"/>
      <c r="N437" s="412" t="n"/>
      <c r="O437" s="412" t="n"/>
      <c r="P437" s="186" t="n"/>
      <c r="Q437" s="414" t="n"/>
      <c r="R437" s="410" t="n"/>
      <c r="S437" s="186" t="n"/>
      <c r="T437" s="410" t="n"/>
      <c r="U437" s="186" t="n"/>
      <c r="V437" s="410" t="n"/>
      <c r="W437" s="410" t="n"/>
    </row>
    <row r="438" ht="15.75" customHeight="1">
      <c r="A438" s="196">
        <f>B438=F438</f>
        <v/>
      </c>
      <c r="B438" s="188" t="n">
        <v>43734</v>
      </c>
      <c r="C438" s="409" t="n">
        <v>79.75</v>
      </c>
      <c r="D438" s="186">
        <f>C438/C439-1</f>
        <v/>
      </c>
      <c r="E438" s="183" t="n"/>
      <c r="F438" s="188" t="n">
        <v>43734</v>
      </c>
      <c r="G438" s="409" t="n">
        <v>88.449997</v>
      </c>
      <c r="H438" s="186">
        <f>G438/G439-1</f>
        <v/>
      </c>
      <c r="I438" s="183" t="n"/>
      <c r="J438" s="195" t="n"/>
      <c r="K438" s="195" t="n"/>
      <c r="L438" s="185" t="n"/>
      <c r="M438" s="412" t="n"/>
      <c r="N438" s="412" t="n"/>
      <c r="O438" s="412" t="n"/>
      <c r="P438" s="186" t="n"/>
      <c r="Q438" s="414" t="n"/>
      <c r="R438" s="410" t="n"/>
      <c r="S438" s="186" t="n"/>
      <c r="T438" s="410" t="n"/>
      <c r="U438" s="186" t="n"/>
      <c r="V438" s="410" t="n"/>
      <c r="W438" s="410" t="n"/>
    </row>
    <row r="439" ht="15.75" customHeight="1">
      <c r="A439" s="196">
        <f>B439=F439</f>
        <v/>
      </c>
      <c r="B439" s="188" t="n">
        <v>43733</v>
      </c>
      <c r="C439" s="409" t="n">
        <v>79.599998</v>
      </c>
      <c r="D439" s="186">
        <f>C439/C440-1</f>
        <v/>
      </c>
      <c r="E439" s="183" t="n"/>
      <c r="F439" s="188" t="n">
        <v>43733</v>
      </c>
      <c r="G439" s="409" t="n">
        <v>89.16999800000001</v>
      </c>
      <c r="H439" s="186">
        <f>G439/G440-1</f>
        <v/>
      </c>
      <c r="I439" s="183" t="n"/>
      <c r="J439" s="195" t="n"/>
      <c r="K439" s="195" t="n"/>
      <c r="L439" s="185" t="n"/>
      <c r="M439" s="412" t="n"/>
      <c r="N439" s="412" t="n"/>
      <c r="O439" s="412" t="n"/>
      <c r="P439" s="186" t="n"/>
      <c r="Q439" s="414" t="n"/>
      <c r="R439" s="410" t="n"/>
      <c r="S439" s="186" t="n"/>
      <c r="T439" s="410" t="n"/>
      <c r="U439" s="186" t="n"/>
      <c r="V439" s="410" t="n"/>
      <c r="W439" s="410" t="n"/>
    </row>
    <row r="440" ht="15.75" customHeight="1">
      <c r="A440" s="196">
        <f>B440=F440</f>
        <v/>
      </c>
      <c r="B440" s="188" t="n">
        <v>43732</v>
      </c>
      <c r="C440" s="409" t="n">
        <v>80.019997</v>
      </c>
      <c r="D440" s="186">
        <f>C440/C441-1</f>
        <v/>
      </c>
      <c r="E440" s="183" t="n"/>
      <c r="F440" s="188" t="n">
        <v>43732</v>
      </c>
      <c r="G440" s="409" t="n">
        <v>88.300003</v>
      </c>
      <c r="H440" s="186">
        <f>G440/G441-1</f>
        <v/>
      </c>
      <c r="I440" s="183" t="n"/>
      <c r="J440" s="195" t="n"/>
      <c r="K440" s="195" t="n"/>
      <c r="L440" s="185" t="n"/>
      <c r="M440" s="412" t="n"/>
      <c r="N440" s="412" t="n"/>
      <c r="O440" s="412" t="n"/>
      <c r="P440" s="186" t="n"/>
      <c r="Q440" s="414" t="n"/>
      <c r="R440" s="410" t="n"/>
      <c r="S440" s="186" t="n"/>
      <c r="T440" s="410" t="n"/>
      <c r="U440" s="186" t="n"/>
      <c r="V440" s="410" t="n"/>
      <c r="W440" s="410" t="n"/>
    </row>
    <row r="441" ht="15.75" customHeight="1">
      <c r="A441" s="196">
        <f>B441=F441</f>
        <v/>
      </c>
      <c r="B441" s="188" t="n">
        <v>43731</v>
      </c>
      <c r="C441" s="409" t="n">
        <v>82.620003</v>
      </c>
      <c r="D441" s="186">
        <f>C441/C442-1</f>
        <v/>
      </c>
      <c r="E441" s="183" t="n"/>
      <c r="F441" s="188" t="n">
        <v>43731</v>
      </c>
      <c r="G441" s="409" t="n">
        <v>88.209999</v>
      </c>
      <c r="H441" s="186">
        <f>G441/G442-1</f>
        <v/>
      </c>
      <c r="I441" s="183" t="n"/>
      <c r="J441" s="195" t="n"/>
      <c r="K441" s="195" t="n"/>
      <c r="L441" s="185" t="n"/>
      <c r="M441" s="412" t="n"/>
      <c r="N441" s="412" t="n"/>
      <c r="O441" s="412" t="n"/>
      <c r="P441" s="186" t="n"/>
      <c r="Q441" s="414" t="n"/>
      <c r="R441" s="410" t="n"/>
      <c r="S441" s="186" t="n"/>
      <c r="T441" s="410" t="n"/>
      <c r="U441" s="186" t="n"/>
      <c r="V441" s="410" t="n"/>
      <c r="W441" s="410" t="n"/>
    </row>
    <row r="442" ht="15.75" customHeight="1">
      <c r="A442" s="196">
        <f>B442=F442</f>
        <v/>
      </c>
      <c r="B442" s="188" t="n">
        <v>43728</v>
      </c>
      <c r="C442" s="409" t="n">
        <v>82.629997</v>
      </c>
      <c r="D442" s="186">
        <f>C442/C443-1</f>
        <v/>
      </c>
      <c r="E442" s="183" t="n"/>
      <c r="F442" s="188" t="n">
        <v>43728</v>
      </c>
      <c r="G442" s="409" t="n">
        <v>89.089996</v>
      </c>
      <c r="H442" s="186">
        <f>G442/G443-1</f>
        <v/>
      </c>
      <c r="I442" s="183" t="n"/>
      <c r="J442" s="195" t="n"/>
      <c r="K442" s="195" t="n"/>
      <c r="L442" s="185" t="n"/>
      <c r="M442" s="412" t="n"/>
      <c r="N442" s="412" t="n"/>
      <c r="O442" s="412" t="n"/>
      <c r="P442" s="186" t="n"/>
      <c r="Q442" s="414" t="n"/>
      <c r="R442" s="410" t="n"/>
      <c r="S442" s="186" t="n"/>
      <c r="T442" s="410" t="n"/>
      <c r="U442" s="186" t="n"/>
      <c r="V442" s="410" t="n"/>
      <c r="W442" s="410" t="n"/>
    </row>
    <row r="443" ht="15.75" customHeight="1">
      <c r="A443" s="196">
        <f>B443=F443</f>
        <v/>
      </c>
      <c r="B443" s="188" t="n">
        <v>43727</v>
      </c>
      <c r="C443" s="409" t="n">
        <v>84.620003</v>
      </c>
      <c r="D443" s="186">
        <f>C443/C444-1</f>
        <v/>
      </c>
      <c r="E443" s="183" t="n"/>
      <c r="F443" s="188" t="n">
        <v>43727</v>
      </c>
      <c r="G443" s="409" t="n">
        <v>89.41999800000001</v>
      </c>
      <c r="H443" s="186">
        <f>G443/G444-1</f>
        <v/>
      </c>
      <c r="I443" s="183" t="n"/>
      <c r="J443" s="195" t="n"/>
      <c r="K443" s="195" t="n"/>
      <c r="L443" s="185" t="n"/>
      <c r="M443" s="412" t="n"/>
      <c r="N443" s="412" t="n"/>
      <c r="O443" s="412" t="n"/>
      <c r="P443" s="186" t="n"/>
      <c r="Q443" s="414" t="n"/>
      <c r="R443" s="410" t="n"/>
      <c r="S443" s="186" t="n"/>
      <c r="T443" s="410" t="n"/>
      <c r="U443" s="186" t="n"/>
      <c r="V443" s="410" t="n"/>
      <c r="W443" s="410" t="n"/>
    </row>
    <row r="444" ht="15.75" customHeight="1">
      <c r="A444" s="196">
        <f>B444=F444</f>
        <v/>
      </c>
      <c r="B444" s="188" t="n">
        <v>43726</v>
      </c>
      <c r="C444" s="409" t="n">
        <v>84.550003</v>
      </c>
      <c r="D444" s="186">
        <f>C444/C445-1</f>
        <v/>
      </c>
      <c r="E444" s="183" t="n"/>
      <c r="F444" s="188" t="n">
        <v>43726</v>
      </c>
      <c r="G444" s="409" t="n">
        <v>90.230003</v>
      </c>
      <c r="H444" s="186">
        <f>G444/G445-1</f>
        <v/>
      </c>
      <c r="I444" s="183" t="n"/>
      <c r="J444" s="195" t="n"/>
      <c r="K444" s="195" t="n"/>
      <c r="L444" s="185" t="n"/>
      <c r="M444" s="412" t="n"/>
      <c r="N444" s="412" t="n"/>
      <c r="O444" s="412" t="n"/>
      <c r="P444" s="186" t="n"/>
      <c r="Q444" s="414" t="n"/>
      <c r="R444" s="410" t="n"/>
      <c r="S444" s="186" t="n"/>
      <c r="T444" s="410" t="n"/>
      <c r="U444" s="186" t="n"/>
      <c r="V444" s="410" t="n"/>
      <c r="W444" s="410" t="n"/>
    </row>
    <row r="445" ht="15.75" customHeight="1">
      <c r="A445" s="196">
        <f>B445=F445</f>
        <v/>
      </c>
      <c r="B445" s="188" t="n">
        <v>43725</v>
      </c>
      <c r="C445" s="409" t="n">
        <v>84.639999</v>
      </c>
      <c r="D445" s="186">
        <f>C445/C446-1</f>
        <v/>
      </c>
      <c r="E445" s="183" t="n"/>
      <c r="F445" s="188" t="n">
        <v>43725</v>
      </c>
      <c r="G445" s="409" t="n">
        <v>89.980003</v>
      </c>
      <c r="H445" s="186">
        <f>G445/G446-1</f>
        <v/>
      </c>
      <c r="I445" s="183" t="n"/>
      <c r="J445" s="195" t="n"/>
      <c r="K445" s="195" t="n"/>
      <c r="L445" s="185" t="n"/>
      <c r="M445" s="412" t="n"/>
      <c r="N445" s="412" t="n"/>
      <c r="O445" s="412" t="n"/>
      <c r="P445" s="186" t="n"/>
      <c r="Q445" s="414" t="n"/>
      <c r="R445" s="410" t="n"/>
      <c r="S445" s="186" t="n"/>
      <c r="T445" s="410" t="n"/>
      <c r="U445" s="186" t="n"/>
      <c r="V445" s="410" t="n"/>
      <c r="W445" s="410" t="n"/>
    </row>
    <row r="446" ht="15.75" customHeight="1">
      <c r="A446" s="196">
        <f>B446=F446</f>
        <v/>
      </c>
      <c r="B446" s="188" t="n">
        <v>43724</v>
      </c>
      <c r="C446" s="409" t="n">
        <v>80.66999800000001</v>
      </c>
      <c r="D446" s="186">
        <f>C446/C447-1</f>
        <v/>
      </c>
      <c r="E446" s="183" t="n"/>
      <c r="F446" s="188" t="n">
        <v>43724</v>
      </c>
      <c r="G446" s="409" t="n">
        <v>88.760002</v>
      </c>
      <c r="H446" s="186">
        <f>G446/G447-1</f>
        <v/>
      </c>
      <c r="I446" s="183" t="n"/>
      <c r="J446" s="195" t="n"/>
      <c r="K446" s="195" t="n"/>
      <c r="L446" s="185" t="n"/>
      <c r="M446" s="412" t="n"/>
      <c r="N446" s="412" t="n"/>
      <c r="O446" s="412" t="n"/>
      <c r="P446" s="186" t="n"/>
      <c r="Q446" s="414" t="n"/>
      <c r="R446" s="410" t="n"/>
      <c r="S446" s="186" t="n"/>
      <c r="T446" s="410" t="n"/>
      <c r="U446" s="186" t="n"/>
      <c r="V446" s="410" t="n"/>
      <c r="W446" s="410" t="n"/>
    </row>
    <row r="447" ht="15.75" customHeight="1">
      <c r="A447" s="196">
        <f>B447=F447</f>
        <v/>
      </c>
      <c r="B447" s="188" t="n">
        <v>43721</v>
      </c>
      <c r="C447" s="409" t="n">
        <v>78.849998</v>
      </c>
      <c r="D447" s="186">
        <f>C447/C448-1</f>
        <v/>
      </c>
      <c r="E447" s="183" t="n"/>
      <c r="F447" s="188" t="n">
        <v>43721</v>
      </c>
      <c r="G447" s="409" t="n">
        <v>91.349998</v>
      </c>
      <c r="H447" s="186">
        <f>G447/G448-1</f>
        <v/>
      </c>
      <c r="I447" s="183" t="n"/>
      <c r="J447" s="195" t="n"/>
      <c r="K447" s="195" t="n"/>
      <c r="L447" s="185" t="n"/>
      <c r="M447" s="412" t="n"/>
      <c r="N447" s="412" t="n"/>
      <c r="O447" s="412" t="n"/>
      <c r="P447" s="186" t="n"/>
      <c r="Q447" s="414" t="n"/>
      <c r="R447" s="410" t="n"/>
      <c r="S447" s="186" t="n"/>
      <c r="T447" s="410" t="n"/>
      <c r="U447" s="186" t="n"/>
      <c r="V447" s="410" t="n"/>
      <c r="W447" s="410" t="n"/>
    </row>
    <row r="448" ht="15.75" customHeight="1">
      <c r="A448" s="196">
        <f>B448=F448</f>
        <v/>
      </c>
      <c r="B448" s="188" t="n">
        <v>43720</v>
      </c>
      <c r="C448" s="409" t="n">
        <v>81.529999</v>
      </c>
      <c r="D448" s="186">
        <f>C448/C449-1</f>
        <v/>
      </c>
      <c r="E448" s="183" t="n"/>
      <c r="F448" s="188" t="n">
        <v>43720</v>
      </c>
      <c r="G448" s="409" t="n">
        <v>89.379997</v>
      </c>
      <c r="H448" s="186">
        <f>G448/G449-1</f>
        <v/>
      </c>
      <c r="I448" s="183" t="n"/>
      <c r="J448" s="195" t="n"/>
      <c r="K448" s="195" t="n"/>
      <c r="L448" s="185" t="n"/>
      <c r="M448" s="412" t="n"/>
      <c r="N448" s="412" t="n"/>
      <c r="O448" s="412" t="n"/>
      <c r="P448" s="186" t="n"/>
      <c r="Q448" s="414" t="n"/>
      <c r="R448" s="410" t="n"/>
      <c r="S448" s="186" t="n"/>
      <c r="T448" s="410" t="n"/>
      <c r="U448" s="186" t="n"/>
      <c r="V448" s="410" t="n"/>
      <c r="W448" s="410" t="n"/>
    </row>
    <row r="449" ht="15.75" customHeight="1">
      <c r="A449" s="196">
        <f>B449=F449</f>
        <v/>
      </c>
      <c r="B449" s="188" t="n">
        <v>43719</v>
      </c>
      <c r="C449" s="409" t="n">
        <v>80.709999</v>
      </c>
      <c r="D449" s="186">
        <f>C449/C450-1</f>
        <v/>
      </c>
      <c r="E449" s="183" t="n"/>
      <c r="F449" s="188" t="n">
        <v>43719</v>
      </c>
      <c r="G449" s="409" t="n">
        <v>88.379997</v>
      </c>
      <c r="H449" s="186">
        <f>G449/G450-1</f>
        <v/>
      </c>
      <c r="I449" s="183" t="n"/>
      <c r="J449" s="195" t="n"/>
      <c r="K449" s="195" t="n"/>
      <c r="L449" s="185" t="n"/>
      <c r="M449" s="412" t="n"/>
      <c r="N449" s="412" t="n"/>
      <c r="O449" s="412" t="n"/>
      <c r="P449" s="186" t="n"/>
      <c r="Q449" s="414" t="n"/>
      <c r="R449" s="410" t="n"/>
      <c r="S449" s="186" t="n"/>
      <c r="T449" s="410" t="n"/>
      <c r="U449" s="186" t="n"/>
      <c r="V449" s="410" t="n"/>
      <c r="W449" s="410" t="n"/>
    </row>
    <row r="450" ht="15.75" customHeight="1">
      <c r="A450" s="196">
        <f>B450=F450</f>
        <v/>
      </c>
      <c r="B450" s="188" t="n">
        <v>43718</v>
      </c>
      <c r="C450" s="409" t="n">
        <v>80.349998</v>
      </c>
      <c r="D450" s="186">
        <f>C450/C451-1</f>
        <v/>
      </c>
      <c r="E450" s="183" t="n"/>
      <c r="F450" s="188" t="n">
        <v>43718</v>
      </c>
      <c r="G450" s="409" t="n">
        <v>87.55999799999999</v>
      </c>
      <c r="H450" s="186">
        <f>G450/G451-1</f>
        <v/>
      </c>
      <c r="I450" s="183" t="n"/>
      <c r="J450" s="195" t="n"/>
      <c r="K450" s="195" t="n"/>
      <c r="L450" s="185" t="n"/>
      <c r="M450" s="412" t="n"/>
      <c r="N450" s="412" t="n"/>
      <c r="O450" s="412" t="n"/>
      <c r="P450" s="186" t="n"/>
      <c r="Q450" s="414" t="n"/>
      <c r="R450" s="410" t="n"/>
      <c r="S450" s="186" t="n"/>
      <c r="T450" s="410" t="n"/>
      <c r="U450" s="186" t="n"/>
      <c r="V450" s="410" t="n"/>
      <c r="W450" s="410" t="n"/>
    </row>
    <row r="451" ht="15.75" customHeight="1">
      <c r="A451" s="196">
        <f>B451=F451</f>
        <v/>
      </c>
      <c r="B451" s="188" t="n">
        <v>43717</v>
      </c>
      <c r="C451" s="409" t="n">
        <v>78.650002</v>
      </c>
      <c r="D451" s="186">
        <f>C451/C452-1</f>
        <v/>
      </c>
      <c r="E451" s="183" t="n"/>
      <c r="F451" s="188" t="n">
        <v>43717</v>
      </c>
      <c r="G451" s="409" t="n">
        <v>87.33000199999999</v>
      </c>
      <c r="H451" s="186">
        <f>G451/G452-1</f>
        <v/>
      </c>
      <c r="I451" s="183" t="n"/>
      <c r="J451" s="195" t="n"/>
      <c r="K451" s="195" t="n"/>
      <c r="L451" s="185" t="n"/>
      <c r="M451" s="412" t="n"/>
      <c r="N451" s="412" t="n"/>
      <c r="O451" s="412" t="n"/>
      <c r="P451" s="186" t="n"/>
      <c r="Q451" s="414" t="n"/>
      <c r="R451" s="410" t="n"/>
      <c r="S451" s="186" t="n"/>
      <c r="T451" s="410" t="n"/>
      <c r="U451" s="186" t="n"/>
      <c r="V451" s="410" t="n"/>
      <c r="W451" s="410" t="n"/>
    </row>
    <row r="452" ht="15.75" customHeight="1">
      <c r="A452" s="196">
        <f>B452=F452</f>
        <v/>
      </c>
      <c r="B452" s="188" t="n">
        <v>43714</v>
      </c>
      <c r="C452" s="409" t="n">
        <v>85.410004</v>
      </c>
      <c r="D452" s="186">
        <f>C452/C453-1</f>
        <v/>
      </c>
      <c r="E452" s="183" t="n"/>
      <c r="F452" s="188" t="n">
        <v>43714</v>
      </c>
      <c r="G452" s="409" t="n">
        <v>86.300003</v>
      </c>
      <c r="H452" s="186">
        <f>G452/G453-1</f>
        <v/>
      </c>
      <c r="I452" s="183" t="n"/>
      <c r="J452" s="195" t="n"/>
      <c r="K452" s="195" t="n"/>
      <c r="L452" s="185" t="n"/>
      <c r="M452" s="412" t="n"/>
      <c r="N452" s="412" t="n"/>
      <c r="O452" s="412" t="n"/>
      <c r="P452" s="186" t="n"/>
      <c r="Q452" s="414" t="n"/>
      <c r="R452" s="410" t="n"/>
      <c r="S452" s="186" t="n"/>
      <c r="T452" s="410" t="n"/>
      <c r="U452" s="186" t="n"/>
      <c r="V452" s="410" t="n"/>
      <c r="W452" s="410" t="n"/>
    </row>
    <row r="453" ht="15.75" customHeight="1">
      <c r="A453" s="196">
        <f>B453=F453</f>
        <v/>
      </c>
      <c r="B453" s="188" t="n">
        <v>43713</v>
      </c>
      <c r="C453" s="409" t="n">
        <v>92.69000200000001</v>
      </c>
      <c r="D453" s="186">
        <f>C453/C454-1</f>
        <v/>
      </c>
      <c r="E453" s="183" t="n"/>
      <c r="F453" s="188" t="n">
        <v>43713</v>
      </c>
      <c r="G453" s="409" t="n">
        <v>85.839996</v>
      </c>
      <c r="H453" s="186">
        <f>G453/G454-1</f>
        <v/>
      </c>
      <c r="I453" s="183" t="n"/>
      <c r="J453" s="195" t="n"/>
      <c r="K453" s="195" t="n"/>
      <c r="L453" s="185" t="n"/>
      <c r="M453" s="412" t="n"/>
      <c r="N453" s="412" t="n"/>
      <c r="O453" s="412" t="n"/>
      <c r="P453" s="186" t="n"/>
      <c r="Q453" s="414" t="n"/>
      <c r="R453" s="410" t="n"/>
      <c r="S453" s="186" t="n"/>
      <c r="T453" s="410" t="n"/>
      <c r="U453" s="186" t="n"/>
      <c r="V453" s="410" t="n"/>
      <c r="W453" s="410" t="n"/>
    </row>
    <row r="454" ht="15.75" customHeight="1">
      <c r="A454" s="196">
        <f>B454=F454</f>
        <v/>
      </c>
      <c r="B454" s="188" t="n">
        <v>43712</v>
      </c>
      <c r="C454" s="409" t="n">
        <v>93.529999</v>
      </c>
      <c r="D454" s="186">
        <f>C454/C455-1</f>
        <v/>
      </c>
      <c r="E454" s="183" t="n"/>
      <c r="F454" s="188" t="n">
        <v>43712</v>
      </c>
      <c r="G454" s="409" t="n">
        <v>83.910004</v>
      </c>
      <c r="H454" s="186">
        <f>G454/G455-1</f>
        <v/>
      </c>
      <c r="I454" s="183" t="n"/>
      <c r="J454" s="195" t="n"/>
      <c r="K454" s="195" t="n"/>
      <c r="L454" s="185" t="n"/>
      <c r="M454" s="412" t="n"/>
      <c r="N454" s="412" t="n"/>
      <c r="O454" s="412" t="n"/>
      <c r="P454" s="186" t="n"/>
      <c r="Q454" s="414" t="n"/>
      <c r="R454" s="410" t="n"/>
      <c r="S454" s="186" t="n"/>
      <c r="T454" s="410" t="n"/>
      <c r="U454" s="186" t="n"/>
      <c r="V454" s="410" t="n"/>
      <c r="W454" s="410" t="n"/>
    </row>
    <row r="455" ht="15.75" customHeight="1">
      <c r="A455" s="196">
        <f>B455=F455</f>
        <v/>
      </c>
      <c r="B455" s="188" t="n">
        <v>43711</v>
      </c>
      <c r="C455" s="409" t="n">
        <v>92.459999</v>
      </c>
      <c r="D455" s="186">
        <f>C455/C456-1</f>
        <v/>
      </c>
      <c r="E455" s="183" t="n"/>
      <c r="F455" s="188" t="n">
        <v>43711</v>
      </c>
      <c r="G455" s="409" t="n">
        <v>83.150002</v>
      </c>
      <c r="H455" s="186">
        <f>G455/G456-1</f>
        <v/>
      </c>
      <c r="I455" s="183" t="n"/>
      <c r="J455" s="195" t="n"/>
      <c r="K455" s="195" t="n"/>
      <c r="L455" s="185" t="n"/>
      <c r="M455" s="412" t="n"/>
      <c r="N455" s="412" t="n"/>
      <c r="O455" s="412" t="n"/>
      <c r="P455" s="186" t="n"/>
      <c r="Q455" s="414" t="n"/>
      <c r="R455" s="410" t="n"/>
      <c r="S455" s="186" t="n"/>
      <c r="T455" s="410" t="n"/>
      <c r="U455" s="186" t="n"/>
      <c r="V455" s="410" t="n"/>
      <c r="W455" s="410" t="n"/>
    </row>
    <row r="456" ht="15.75" customHeight="1">
      <c r="A456" s="196">
        <f>B456=F456</f>
        <v/>
      </c>
      <c r="B456" s="188" t="n">
        <v>43707</v>
      </c>
      <c r="C456" s="409" t="n">
        <v>91.66999800000001</v>
      </c>
      <c r="D456" s="186">
        <f>C456/C457-1</f>
        <v/>
      </c>
      <c r="E456" s="183" t="n"/>
      <c r="F456" s="188" t="n">
        <v>43707</v>
      </c>
      <c r="G456" s="409" t="n">
        <v>84.30999799999999</v>
      </c>
      <c r="H456" s="186">
        <f>G456/G457-1</f>
        <v/>
      </c>
      <c r="I456" s="183" t="n"/>
      <c r="J456" s="195" t="n"/>
      <c r="K456" s="195" t="n"/>
      <c r="L456" s="185" t="n"/>
      <c r="M456" s="412" t="n"/>
      <c r="N456" s="412" t="n"/>
      <c r="O456" s="412" t="n"/>
      <c r="P456" s="186" t="n"/>
      <c r="Q456" s="414" t="n"/>
      <c r="R456" s="410" t="n"/>
      <c r="S456" s="186" t="n"/>
      <c r="T456" s="410" t="n"/>
      <c r="U456" s="186" t="n"/>
      <c r="V456" s="410" t="n"/>
      <c r="W456" s="410" t="n"/>
    </row>
    <row r="457" ht="15.75" customHeight="1">
      <c r="A457" s="196">
        <f>B457=F457</f>
        <v/>
      </c>
      <c r="B457" s="188" t="n">
        <v>43706</v>
      </c>
      <c r="C457" s="409" t="n">
        <v>90.870003</v>
      </c>
      <c r="D457" s="186">
        <f>C457/C458-1</f>
        <v/>
      </c>
      <c r="E457" s="183" t="n"/>
      <c r="F457" s="188" t="n">
        <v>43706</v>
      </c>
      <c r="G457" s="409" t="n">
        <v>84.69000200000001</v>
      </c>
      <c r="H457" s="186">
        <f>G457/G458-1</f>
        <v/>
      </c>
      <c r="I457" s="183" t="n"/>
      <c r="J457" s="195" t="n"/>
      <c r="K457" s="195" t="n"/>
      <c r="L457" s="185" t="n"/>
      <c r="M457" s="412" t="n"/>
      <c r="N457" s="412" t="n"/>
      <c r="O457" s="412" t="n"/>
      <c r="P457" s="186" t="n"/>
      <c r="Q457" s="414" t="n"/>
      <c r="R457" s="410" t="n"/>
      <c r="S457" s="186" t="n"/>
      <c r="T457" s="410" t="n"/>
      <c r="U457" s="186" t="n"/>
      <c r="V457" s="410" t="n"/>
      <c r="W457" s="410" t="n"/>
    </row>
    <row r="458" ht="15.75" customHeight="1">
      <c r="A458" s="196">
        <f>B458=F458</f>
        <v/>
      </c>
      <c r="B458" s="188" t="n">
        <v>43705</v>
      </c>
      <c r="C458" s="409" t="n">
        <v>90.160004</v>
      </c>
      <c r="D458" s="186">
        <f>C458/C459-1</f>
        <v/>
      </c>
      <c r="E458" s="183" t="n"/>
      <c r="F458" s="188" t="n">
        <v>43705</v>
      </c>
      <c r="G458" s="409" t="n">
        <v>82.449997</v>
      </c>
      <c r="H458" s="186">
        <f>G458/G459-1</f>
        <v/>
      </c>
      <c r="I458" s="183" t="n"/>
      <c r="J458" s="195" t="n"/>
      <c r="K458" s="195" t="n"/>
      <c r="L458" s="185" t="n"/>
      <c r="M458" s="412" t="n"/>
      <c r="N458" s="412" t="n"/>
      <c r="O458" s="412" t="n"/>
      <c r="P458" s="186" t="n"/>
      <c r="Q458" s="414" t="n"/>
      <c r="R458" s="410" t="n"/>
      <c r="S458" s="186" t="n"/>
      <c r="T458" s="410" t="n"/>
      <c r="U458" s="186" t="n"/>
      <c r="V458" s="410" t="n"/>
      <c r="W458" s="410" t="n"/>
    </row>
    <row r="459" ht="15.75" customHeight="1">
      <c r="A459" s="196">
        <f>B459=F459</f>
        <v/>
      </c>
      <c r="B459" s="188" t="n">
        <v>43704</v>
      </c>
      <c r="C459" s="409" t="n">
        <v>91.730003</v>
      </c>
      <c r="D459" s="186">
        <f>C459/C460-1</f>
        <v/>
      </c>
      <c r="E459" s="183" t="n"/>
      <c r="F459" s="188" t="n">
        <v>43704</v>
      </c>
      <c r="G459" s="409" t="n">
        <v>81.94000200000001</v>
      </c>
      <c r="H459" s="186">
        <f>G459/G460-1</f>
        <v/>
      </c>
      <c r="I459" s="183" t="n"/>
      <c r="J459" s="195" t="n"/>
      <c r="K459" s="195" t="n"/>
      <c r="L459" s="185" t="n"/>
      <c r="M459" s="412" t="n"/>
      <c r="N459" s="412" t="n"/>
      <c r="O459" s="412" t="n"/>
      <c r="P459" s="186" t="n"/>
      <c r="Q459" s="414" t="n"/>
      <c r="R459" s="410" t="n"/>
      <c r="S459" s="186" t="n"/>
      <c r="T459" s="410" t="n"/>
      <c r="U459" s="186" t="n"/>
      <c r="V459" s="410" t="n"/>
      <c r="W459" s="410" t="n"/>
    </row>
    <row r="460" ht="15.75" customHeight="1">
      <c r="A460" s="196">
        <f>B460=F460</f>
        <v/>
      </c>
      <c r="B460" s="188" t="n">
        <v>43703</v>
      </c>
      <c r="C460" s="409" t="n">
        <v>91.760002</v>
      </c>
      <c r="D460" s="186">
        <f>C460/C461-1</f>
        <v/>
      </c>
      <c r="E460" s="183" t="n"/>
      <c r="F460" s="188" t="n">
        <v>43703</v>
      </c>
      <c r="G460" s="409" t="n">
        <v>83.58000199999999</v>
      </c>
      <c r="H460" s="186">
        <f>G460/G461-1</f>
        <v/>
      </c>
      <c r="I460" s="183" t="n"/>
      <c r="J460" s="195" t="n"/>
      <c r="K460" s="195" t="n"/>
      <c r="L460" s="185" t="n"/>
      <c r="M460" s="412" t="n"/>
      <c r="N460" s="412" t="n"/>
      <c r="O460" s="412" t="n"/>
      <c r="P460" s="186" t="n"/>
      <c r="Q460" s="414" t="n"/>
      <c r="R460" s="410" t="n"/>
      <c r="S460" s="186" t="n"/>
      <c r="T460" s="410" t="n"/>
      <c r="U460" s="186" t="n"/>
      <c r="V460" s="410" t="n"/>
      <c r="W460" s="410" t="n"/>
    </row>
    <row r="461" ht="15.75" customHeight="1">
      <c r="A461" s="196">
        <f>B461=F461</f>
        <v/>
      </c>
      <c r="B461" s="188" t="n">
        <v>43700</v>
      </c>
      <c r="C461" s="409" t="n">
        <v>91.629997</v>
      </c>
      <c r="D461" s="186">
        <f>C461/C462-1</f>
        <v/>
      </c>
      <c r="E461" s="183" t="n"/>
      <c r="F461" s="188" t="n">
        <v>43700</v>
      </c>
      <c r="G461" s="409" t="n">
        <v>82.529999</v>
      </c>
      <c r="H461" s="186">
        <f>G461/G462-1</f>
        <v/>
      </c>
      <c r="I461" s="183" t="n"/>
      <c r="J461" s="195" t="n"/>
      <c r="K461" s="195" t="n"/>
      <c r="L461" s="185" t="n"/>
      <c r="M461" s="412" t="n"/>
      <c r="N461" s="412" t="n"/>
      <c r="O461" s="412" t="n"/>
      <c r="P461" s="186" t="n"/>
      <c r="Q461" s="414" t="n"/>
      <c r="R461" s="410" t="n"/>
      <c r="S461" s="186" t="n"/>
      <c r="T461" s="410" t="n"/>
      <c r="U461" s="186" t="n"/>
      <c r="V461" s="410" t="n"/>
      <c r="W461" s="410" t="n"/>
    </row>
    <row r="462" ht="15.75" customHeight="1">
      <c r="A462" s="196">
        <f>B462=F462</f>
        <v/>
      </c>
      <c r="B462" s="188" t="n">
        <v>43699</v>
      </c>
      <c r="C462" s="409" t="n">
        <v>93.879997</v>
      </c>
      <c r="D462" s="186">
        <f>C462/C463-1</f>
        <v/>
      </c>
      <c r="E462" s="183" t="n"/>
      <c r="F462" s="188" t="n">
        <v>43699</v>
      </c>
      <c r="G462" s="409" t="n">
        <v>85.55999799999999</v>
      </c>
      <c r="H462" s="186">
        <f>G462/G463-1</f>
        <v/>
      </c>
      <c r="I462" s="183" t="n"/>
      <c r="J462" s="195" t="n"/>
      <c r="K462" s="195" t="n"/>
      <c r="L462" s="185" t="n"/>
      <c r="M462" s="412" t="n"/>
      <c r="N462" s="412" t="n"/>
      <c r="O462" s="412" t="n"/>
      <c r="P462" s="186" t="n"/>
      <c r="Q462" s="414" t="n"/>
      <c r="R462" s="410" t="n"/>
      <c r="S462" s="186" t="n"/>
      <c r="T462" s="410" t="n"/>
      <c r="U462" s="186" t="n"/>
      <c r="V462" s="410" t="n"/>
      <c r="W462" s="410" t="n"/>
    </row>
    <row r="463" ht="15.75" customHeight="1">
      <c r="A463" s="196">
        <f>B463=F463</f>
        <v/>
      </c>
      <c r="B463" s="188" t="n">
        <v>43698</v>
      </c>
      <c r="C463" s="409" t="n">
        <v>93.010002</v>
      </c>
      <c r="D463" s="186">
        <f>C463/C464-1</f>
        <v/>
      </c>
      <c r="E463" s="183" t="n"/>
      <c r="F463" s="188" t="n">
        <v>43698</v>
      </c>
      <c r="G463" s="409" t="n">
        <v>85.290001</v>
      </c>
      <c r="H463" s="186">
        <f>G463/G464-1</f>
        <v/>
      </c>
      <c r="I463" s="183" t="n"/>
      <c r="J463" s="195" t="n"/>
      <c r="K463" s="195" t="n"/>
      <c r="L463" s="185" t="n"/>
      <c r="M463" s="412" t="n"/>
      <c r="N463" s="412" t="n"/>
      <c r="O463" s="412" t="n"/>
      <c r="P463" s="186" t="n"/>
      <c r="Q463" s="414" t="n"/>
      <c r="R463" s="410" t="n"/>
      <c r="S463" s="186" t="n"/>
      <c r="T463" s="410" t="n"/>
      <c r="U463" s="186" t="n"/>
      <c r="V463" s="410" t="n"/>
      <c r="W463" s="410" t="n"/>
    </row>
    <row r="464" ht="15.75" customHeight="1">
      <c r="A464" s="196">
        <f>B464=F464</f>
        <v/>
      </c>
      <c r="B464" s="188" t="n">
        <v>43697</v>
      </c>
      <c r="C464" s="409" t="n">
        <v>91.410004</v>
      </c>
      <c r="D464" s="186">
        <f>C464/C465-1</f>
        <v/>
      </c>
      <c r="E464" s="183" t="n"/>
      <c r="F464" s="188" t="n">
        <v>43697</v>
      </c>
      <c r="G464" s="409" t="n">
        <v>84.029999</v>
      </c>
      <c r="H464" s="186">
        <f>G464/G465-1</f>
        <v/>
      </c>
      <c r="I464" s="183" t="n"/>
      <c r="J464" s="195" t="n"/>
      <c r="K464" s="195" t="n"/>
      <c r="L464" s="185" t="n"/>
      <c r="M464" s="412" t="n"/>
      <c r="N464" s="412" t="n"/>
      <c r="O464" s="412" t="n"/>
      <c r="P464" s="186" t="n"/>
      <c r="Q464" s="414" t="n"/>
      <c r="R464" s="410" t="n"/>
      <c r="S464" s="186" t="n"/>
      <c r="T464" s="410" t="n"/>
      <c r="U464" s="186" t="n"/>
      <c r="V464" s="410" t="n"/>
      <c r="W464" s="410" t="n"/>
    </row>
    <row r="465" ht="15.75" customHeight="1">
      <c r="A465" s="196">
        <f>B465=F465</f>
        <v/>
      </c>
      <c r="B465" s="188" t="n">
        <v>43696</v>
      </c>
      <c r="C465" s="409" t="n">
        <v>93.16999800000001</v>
      </c>
      <c r="D465" s="186">
        <f>C465/C466-1</f>
        <v/>
      </c>
      <c r="E465" s="183" t="n"/>
      <c r="F465" s="188" t="n">
        <v>43696</v>
      </c>
      <c r="G465" s="409" t="n">
        <v>83.889999</v>
      </c>
      <c r="H465" s="186">
        <f>G465/G466-1</f>
        <v/>
      </c>
      <c r="I465" s="183" t="n"/>
      <c r="J465" s="195" t="n"/>
      <c r="K465" s="195" t="n"/>
      <c r="L465" s="185" t="n"/>
      <c r="M465" s="412" t="n"/>
      <c r="N465" s="412" t="n"/>
      <c r="O465" s="412" t="n"/>
      <c r="P465" s="186" t="n"/>
      <c r="Q465" s="414" t="n"/>
      <c r="R465" s="410" t="n"/>
      <c r="S465" s="186" t="n"/>
      <c r="T465" s="410" t="n"/>
      <c r="U465" s="186" t="n"/>
      <c r="V465" s="410" t="n"/>
      <c r="W465" s="410" t="n"/>
    </row>
    <row r="466" ht="15.75" customHeight="1">
      <c r="A466" s="196">
        <f>B466=F466</f>
        <v/>
      </c>
      <c r="B466" s="188" t="n">
        <v>43693</v>
      </c>
      <c r="C466" s="409" t="n">
        <v>92.529999</v>
      </c>
      <c r="D466" s="186">
        <f>C466/C467-1</f>
        <v/>
      </c>
      <c r="E466" s="183" t="n"/>
      <c r="F466" s="188" t="n">
        <v>43693</v>
      </c>
      <c r="G466" s="409" t="n">
        <v>82.94000200000001</v>
      </c>
      <c r="H466" s="186">
        <f>G466/G467-1</f>
        <v/>
      </c>
      <c r="I466" s="183" t="n"/>
      <c r="J466" s="195" t="n"/>
      <c r="K466" s="195" t="n"/>
      <c r="L466" s="185" t="n"/>
      <c r="M466" s="412" t="n"/>
      <c r="N466" s="412" t="n"/>
      <c r="O466" s="412" t="n"/>
      <c r="P466" s="186" t="n"/>
      <c r="Q466" s="414" t="n"/>
      <c r="R466" s="410" t="n"/>
      <c r="S466" s="186" t="n"/>
      <c r="T466" s="410" t="n"/>
      <c r="U466" s="186" t="n"/>
      <c r="V466" s="410" t="n"/>
      <c r="W466" s="410" t="n"/>
    </row>
    <row r="467" ht="15.75" customHeight="1">
      <c r="A467" s="196">
        <f>B467=F467</f>
        <v/>
      </c>
      <c r="B467" s="188" t="n">
        <v>43692</v>
      </c>
      <c r="C467" s="409" t="n">
        <v>90.639999</v>
      </c>
      <c r="D467" s="186">
        <f>C467/C468-1</f>
        <v/>
      </c>
      <c r="E467" s="183" t="n"/>
      <c r="F467" s="188" t="n">
        <v>43692</v>
      </c>
      <c r="G467" s="409" t="n">
        <v>81.620003</v>
      </c>
      <c r="H467" s="186">
        <f>G467/G468-1</f>
        <v/>
      </c>
      <c r="I467" s="183" t="n"/>
      <c r="J467" s="195" t="n"/>
      <c r="K467" s="195" t="n"/>
      <c r="L467" s="185" t="n"/>
      <c r="M467" s="412" t="n"/>
      <c r="N467" s="412" t="n"/>
      <c r="O467" s="412" t="n"/>
      <c r="P467" s="186" t="n"/>
      <c r="Q467" s="414" t="n"/>
      <c r="R467" s="410" t="n"/>
      <c r="S467" s="186" t="n"/>
      <c r="T467" s="410" t="n"/>
      <c r="U467" s="186" t="n"/>
      <c r="V467" s="410" t="n"/>
      <c r="W467" s="410" t="n"/>
    </row>
    <row r="468" ht="15.75" customHeight="1">
      <c r="A468" s="196">
        <f>B468=F468</f>
        <v/>
      </c>
      <c r="B468" s="188" t="n">
        <v>43691</v>
      </c>
      <c r="C468" s="409" t="n">
        <v>92.650002</v>
      </c>
      <c r="D468" s="186">
        <f>C468/C469-1</f>
        <v/>
      </c>
      <c r="E468" s="183" t="n"/>
      <c r="F468" s="188" t="n">
        <v>43691</v>
      </c>
      <c r="G468" s="409" t="n">
        <v>81.949997</v>
      </c>
      <c r="H468" s="186">
        <f>G468/G469-1</f>
        <v/>
      </c>
      <c r="I468" s="183" t="n"/>
      <c r="J468" s="195" t="n"/>
      <c r="K468" s="195" t="n"/>
      <c r="L468" s="185" t="n"/>
      <c r="M468" s="412" t="n"/>
      <c r="N468" s="412" t="n"/>
      <c r="O468" s="412" t="n"/>
      <c r="P468" s="186" t="n"/>
      <c r="Q468" s="414" t="n"/>
      <c r="R468" s="410" t="n"/>
      <c r="S468" s="186" t="n"/>
      <c r="T468" s="410" t="n"/>
      <c r="U468" s="186" t="n"/>
      <c r="V468" s="410" t="n"/>
      <c r="W468" s="410" t="n"/>
    </row>
    <row r="469" ht="15.75" customHeight="1">
      <c r="A469" s="196">
        <f>B469=F469</f>
        <v/>
      </c>
      <c r="B469" s="188" t="n">
        <v>43690</v>
      </c>
      <c r="C469" s="409" t="n">
        <v>95.449997</v>
      </c>
      <c r="D469" s="186">
        <f>C469/C470-1</f>
        <v/>
      </c>
      <c r="E469" s="183" t="n"/>
      <c r="F469" s="188" t="n">
        <v>43690</v>
      </c>
      <c r="G469" s="409" t="n">
        <v>84.55999799999999</v>
      </c>
      <c r="H469" s="186">
        <f>G469/G470-1</f>
        <v/>
      </c>
      <c r="I469" s="183" t="n"/>
      <c r="J469" s="195" t="n"/>
      <c r="K469" s="195" t="n"/>
      <c r="L469" s="185" t="n"/>
      <c r="M469" s="412" t="n"/>
      <c r="N469" s="412" t="n"/>
      <c r="O469" s="412" t="n"/>
      <c r="P469" s="186" t="n"/>
      <c r="Q469" s="414" t="n"/>
      <c r="R469" s="410" t="n"/>
      <c r="S469" s="186" t="n"/>
      <c r="T469" s="410" t="n"/>
      <c r="U469" s="186" t="n"/>
      <c r="V469" s="410" t="n"/>
      <c r="W469" s="410" t="n"/>
    </row>
    <row r="470" ht="15.75" customHeight="1">
      <c r="A470" s="196">
        <f>B470=F470</f>
        <v/>
      </c>
      <c r="B470" s="188" t="n">
        <v>43689</v>
      </c>
      <c r="C470" s="409" t="n">
        <v>92.160004</v>
      </c>
      <c r="D470" s="186">
        <f>C470/C471-1</f>
        <v/>
      </c>
      <c r="E470" s="183" t="n"/>
      <c r="F470" s="188" t="n">
        <v>43689</v>
      </c>
      <c r="G470" s="409" t="n">
        <v>84.709999</v>
      </c>
      <c r="H470" s="186">
        <f>G470/G471-1</f>
        <v/>
      </c>
      <c r="I470" s="183" t="n"/>
      <c r="J470" s="195" t="n"/>
      <c r="K470" s="195" t="n"/>
      <c r="L470" s="185" t="n"/>
      <c r="M470" s="412" t="n"/>
      <c r="N470" s="412" t="n"/>
      <c r="O470" s="412" t="n"/>
      <c r="P470" s="186" t="n"/>
      <c r="Q470" s="414" t="n"/>
      <c r="R470" s="410" t="n"/>
      <c r="S470" s="186" t="n"/>
      <c r="T470" s="410" t="n"/>
      <c r="U470" s="186" t="n"/>
      <c r="V470" s="410" t="n"/>
      <c r="W470" s="410" t="n"/>
    </row>
    <row r="471" ht="15.75" customHeight="1">
      <c r="A471" s="196">
        <f>B471=F471</f>
        <v/>
      </c>
      <c r="B471" s="188" t="n">
        <v>43686</v>
      </c>
      <c r="C471" s="409" t="n">
        <v>94.199997</v>
      </c>
      <c r="D471" s="186">
        <f>C471/C472-1</f>
        <v/>
      </c>
      <c r="E471" s="183" t="n"/>
      <c r="F471" s="188" t="n">
        <v>43686</v>
      </c>
      <c r="G471" s="409" t="n">
        <v>86.980003</v>
      </c>
      <c r="H471" s="186">
        <f>G471/G472-1</f>
        <v/>
      </c>
      <c r="I471" s="183" t="n"/>
      <c r="J471" s="195" t="n"/>
      <c r="K471" s="195" t="n"/>
      <c r="L471" s="185" t="n"/>
      <c r="M471" s="412" t="n"/>
      <c r="N471" s="412" t="n"/>
      <c r="O471" s="412" t="n"/>
      <c r="P471" s="186" t="n"/>
      <c r="Q471" s="414" t="n"/>
      <c r="R471" s="410" t="n"/>
      <c r="S471" s="186" t="n"/>
      <c r="T471" s="410" t="n"/>
      <c r="U471" s="186" t="n"/>
      <c r="V471" s="410" t="n"/>
      <c r="W471" s="410" t="n"/>
    </row>
    <row r="472" ht="15.75" customHeight="1">
      <c r="A472" s="196">
        <f>B472=F472</f>
        <v/>
      </c>
      <c r="B472" s="188" t="n">
        <v>43685</v>
      </c>
      <c r="C472" s="409" t="n">
        <v>95.769997</v>
      </c>
      <c r="D472" s="186">
        <f>C472/C473-1</f>
        <v/>
      </c>
      <c r="E472" s="183" t="n"/>
      <c r="F472" s="188" t="n">
        <v>43685</v>
      </c>
      <c r="G472" s="409" t="n">
        <v>87.629997</v>
      </c>
      <c r="H472" s="186">
        <f>G472/G473-1</f>
        <v/>
      </c>
      <c r="I472" s="183" t="n"/>
      <c r="J472" s="195" t="n"/>
      <c r="K472" s="195" t="n"/>
      <c r="L472" s="185" t="n"/>
      <c r="M472" s="412" t="n"/>
      <c r="N472" s="412" t="n"/>
      <c r="O472" s="412" t="n"/>
      <c r="P472" s="186" t="n"/>
      <c r="Q472" s="414" t="n"/>
      <c r="R472" s="410" t="n"/>
      <c r="S472" s="186" t="n"/>
      <c r="T472" s="410" t="n"/>
      <c r="U472" s="186" t="n"/>
      <c r="V472" s="410" t="n"/>
      <c r="W472" s="410" t="n"/>
    </row>
    <row r="473" ht="15.75" customHeight="1">
      <c r="A473" s="196">
        <f>B473=F473</f>
        <v/>
      </c>
      <c r="B473" s="188" t="n">
        <v>43684</v>
      </c>
      <c r="C473" s="409" t="n">
        <v>92.449997</v>
      </c>
      <c r="D473" s="186">
        <f>C473/C474-1</f>
        <v/>
      </c>
      <c r="E473" s="183" t="n"/>
      <c r="F473" s="188" t="n">
        <v>43684</v>
      </c>
      <c r="G473" s="409" t="n">
        <v>86.480003</v>
      </c>
      <c r="H473" s="186">
        <f>G473/G474-1</f>
        <v/>
      </c>
      <c r="I473" s="183" t="n"/>
      <c r="J473" s="195" t="n"/>
      <c r="K473" s="195" t="n"/>
      <c r="L473" s="185" t="n"/>
      <c r="M473" s="412" t="n"/>
      <c r="N473" s="412" t="n"/>
      <c r="O473" s="412" t="n"/>
      <c r="P473" s="186" t="n"/>
      <c r="Q473" s="414" t="n"/>
      <c r="R473" s="410" t="n"/>
      <c r="S473" s="186" t="n"/>
      <c r="T473" s="410" t="n"/>
      <c r="U473" s="186" t="n"/>
      <c r="V473" s="410" t="n"/>
      <c r="W473" s="410" t="n"/>
    </row>
    <row r="474" ht="15.75" customHeight="1">
      <c r="A474" s="196">
        <f>B474=F474</f>
        <v/>
      </c>
      <c r="B474" s="188" t="n">
        <v>43683</v>
      </c>
      <c r="C474" s="409" t="n">
        <v>90.43000000000001</v>
      </c>
      <c r="D474" s="186">
        <f>C474/C475-1</f>
        <v/>
      </c>
      <c r="E474" s="183" t="n"/>
      <c r="F474" s="188" t="n">
        <v>43683</v>
      </c>
      <c r="G474" s="409" t="n">
        <v>85.459999</v>
      </c>
      <c r="H474" s="186">
        <f>G474/G475-1</f>
        <v/>
      </c>
      <c r="I474" s="183" t="n"/>
      <c r="J474" s="195" t="n"/>
      <c r="K474" s="195" t="n"/>
      <c r="L474" s="185" t="n"/>
      <c r="M474" s="412" t="n"/>
      <c r="N474" s="412" t="n"/>
      <c r="O474" s="412" t="n"/>
      <c r="P474" s="186" t="n"/>
      <c r="Q474" s="414" t="n"/>
      <c r="R474" s="410" t="n"/>
      <c r="S474" s="186" t="n"/>
      <c r="T474" s="410" t="n"/>
      <c r="U474" s="186" t="n"/>
      <c r="V474" s="410" t="n"/>
      <c r="W474" s="410" t="n"/>
    </row>
    <row r="475" ht="15.75" customHeight="1">
      <c r="A475" s="196">
        <f>B475=F475</f>
        <v/>
      </c>
      <c r="B475" s="188" t="n">
        <v>43682</v>
      </c>
      <c r="C475" s="409" t="n">
        <v>89.69000200000001</v>
      </c>
      <c r="D475" s="186">
        <f>C475/C476-1</f>
        <v/>
      </c>
      <c r="E475" s="183" t="n"/>
      <c r="F475" s="188" t="n">
        <v>43682</v>
      </c>
      <c r="G475" s="409" t="n">
        <v>85.589996</v>
      </c>
      <c r="H475" s="186">
        <f>G475/G476-1</f>
        <v/>
      </c>
      <c r="I475" s="183" t="n"/>
      <c r="J475" s="195" t="n"/>
      <c r="K475" s="195" t="n"/>
      <c r="L475" s="185" t="n"/>
      <c r="M475" s="412" t="n"/>
      <c r="N475" s="412" t="n"/>
      <c r="O475" s="412" t="n"/>
      <c r="P475" s="186" t="n"/>
      <c r="Q475" s="414" t="n"/>
      <c r="R475" s="410" t="n"/>
      <c r="S475" s="186" t="n"/>
      <c r="T475" s="410" t="n"/>
      <c r="U475" s="186" t="n"/>
      <c r="V475" s="410" t="n"/>
      <c r="W475" s="410" t="n"/>
    </row>
    <row r="476" ht="15.75" customHeight="1">
      <c r="A476" s="196">
        <f>B476=F476</f>
        <v/>
      </c>
      <c r="B476" s="188" t="n">
        <v>43679</v>
      </c>
      <c r="C476" s="409" t="n">
        <v>93.660004</v>
      </c>
      <c r="D476" s="186">
        <f>C476/C477-1</f>
        <v/>
      </c>
      <c r="E476" s="183" t="n"/>
      <c r="F476" s="188" t="n">
        <v>43679</v>
      </c>
      <c r="G476" s="409" t="n">
        <v>89.43000000000001</v>
      </c>
      <c r="H476" s="186">
        <f>G476/G477-1</f>
        <v/>
      </c>
      <c r="I476" s="183" t="n"/>
      <c r="J476" s="195" t="n"/>
      <c r="K476" s="195" t="n"/>
      <c r="L476" s="185" t="n"/>
      <c r="M476" s="412" t="n"/>
      <c r="N476" s="412" t="n"/>
      <c r="O476" s="412" t="n"/>
      <c r="P476" s="186" t="n"/>
      <c r="Q476" s="414" t="n"/>
      <c r="R476" s="410" t="n"/>
      <c r="S476" s="186" t="n"/>
      <c r="T476" s="410" t="n"/>
      <c r="U476" s="186" t="n"/>
      <c r="V476" s="410" t="n"/>
      <c r="W476" s="410" t="n"/>
    </row>
    <row r="477" ht="15.75" customHeight="1">
      <c r="A477" s="196">
        <f>B477=F477</f>
        <v/>
      </c>
      <c r="B477" s="188" t="n">
        <v>43678</v>
      </c>
      <c r="C477" s="409" t="n">
        <v>95.099998</v>
      </c>
      <c r="D477" s="186">
        <f>C477/C478-1</f>
        <v/>
      </c>
      <c r="E477" s="183" t="n"/>
      <c r="F477" s="188" t="n">
        <v>43678</v>
      </c>
      <c r="G477" s="409" t="n">
        <v>90.489998</v>
      </c>
      <c r="H477" s="186">
        <f>G477/G478-1</f>
        <v/>
      </c>
      <c r="I477" s="183" t="n"/>
      <c r="J477" s="195" t="n"/>
      <c r="K477" s="195" t="n"/>
      <c r="L477" s="185" t="n"/>
      <c r="M477" s="412" t="n"/>
      <c r="N477" s="412" t="n"/>
      <c r="O477" s="412" t="n"/>
      <c r="P477" s="186" t="n"/>
      <c r="Q477" s="414" t="n"/>
      <c r="R477" s="410" t="n"/>
      <c r="S477" s="186" t="n"/>
      <c r="T477" s="410" t="n"/>
      <c r="U477" s="186" t="n"/>
      <c r="V477" s="410" t="n"/>
      <c r="W477" s="410" t="n"/>
    </row>
    <row r="478" ht="15.75" customHeight="1">
      <c r="A478" s="196">
        <f>B478=F478</f>
        <v/>
      </c>
      <c r="B478" s="188" t="n">
        <v>43677</v>
      </c>
      <c r="C478" s="409" t="n">
        <v>95.510002</v>
      </c>
      <c r="D478" s="186">
        <f>C478/C479-1</f>
        <v/>
      </c>
      <c r="E478" s="183" t="n"/>
      <c r="F478" s="188" t="n">
        <v>43677</v>
      </c>
      <c r="G478" s="409" t="n">
        <v>91.910004</v>
      </c>
      <c r="H478" s="186">
        <f>G478/G479-1</f>
        <v/>
      </c>
      <c r="I478" s="183" t="n"/>
      <c r="J478" s="195" t="n"/>
      <c r="K478" s="195" t="n"/>
      <c r="L478" s="185" t="n"/>
      <c r="M478" s="412" t="n"/>
      <c r="N478" s="412" t="n"/>
      <c r="O478" s="412" t="n"/>
      <c r="P478" s="186" t="n"/>
      <c r="Q478" s="414" t="n"/>
      <c r="R478" s="410" t="n"/>
      <c r="S478" s="186" t="n"/>
      <c r="T478" s="410" t="n"/>
      <c r="U478" s="186" t="n"/>
      <c r="V478" s="410" t="n"/>
      <c r="W478" s="410" t="n"/>
    </row>
    <row r="479" ht="15.75" customHeight="1">
      <c r="A479" s="196">
        <f>B479=F479</f>
        <v/>
      </c>
      <c r="B479" s="188" t="n">
        <v>43676</v>
      </c>
      <c r="C479" s="409" t="n">
        <v>95.489998</v>
      </c>
      <c r="D479" s="186">
        <f>C479/C480-1</f>
        <v/>
      </c>
      <c r="E479" s="183" t="n"/>
      <c r="F479" s="188" t="n">
        <v>43676</v>
      </c>
      <c r="G479" s="409" t="n">
        <v>93.93000000000001</v>
      </c>
      <c r="H479" s="186">
        <f>G479/G480-1</f>
        <v/>
      </c>
      <c r="I479" s="183" t="n"/>
      <c r="J479" s="195" t="n"/>
      <c r="K479" s="195" t="n"/>
      <c r="L479" s="185" t="n"/>
      <c r="M479" s="412" t="n"/>
      <c r="N479" s="412" t="n"/>
      <c r="O479" s="412" t="n"/>
      <c r="P479" s="186" t="n"/>
      <c r="Q479" s="414" t="n"/>
      <c r="R479" s="410" t="n"/>
      <c r="S479" s="186" t="n"/>
      <c r="T479" s="410" t="n"/>
      <c r="U479" s="186" t="n"/>
      <c r="V479" s="410" t="n"/>
      <c r="W479" s="410" t="n"/>
    </row>
    <row r="480" ht="15.75" customHeight="1">
      <c r="A480" s="196">
        <f>B480=F480</f>
        <v/>
      </c>
      <c r="B480" s="188" t="n">
        <v>43675</v>
      </c>
      <c r="C480" s="409" t="n">
        <v>96.470001</v>
      </c>
      <c r="D480" s="186">
        <f>C480/C481-1</f>
        <v/>
      </c>
      <c r="E480" s="183" t="n"/>
      <c r="F480" s="188" t="n">
        <v>43675</v>
      </c>
      <c r="G480" s="409" t="n">
        <v>93.44000200000001</v>
      </c>
      <c r="H480" s="186">
        <f>G480/G481-1</f>
        <v/>
      </c>
      <c r="I480" s="183" t="n"/>
      <c r="J480" s="195" t="n"/>
      <c r="K480" s="195" t="n"/>
      <c r="L480" s="185" t="n"/>
      <c r="M480" s="412" t="n"/>
      <c r="N480" s="412" t="n"/>
      <c r="O480" s="412" t="n"/>
      <c r="P480" s="186" t="n"/>
      <c r="Q480" s="414" t="n"/>
      <c r="R480" s="410" t="n"/>
      <c r="S480" s="186" t="n"/>
      <c r="T480" s="410" t="n"/>
      <c r="U480" s="186" t="n"/>
      <c r="V480" s="410" t="n"/>
      <c r="W480" s="410" t="n"/>
    </row>
    <row r="481" ht="15.75" customHeight="1">
      <c r="A481" s="196">
        <f>B481=F481</f>
        <v/>
      </c>
      <c r="B481" s="188" t="n">
        <v>43672</v>
      </c>
      <c r="C481" s="409" t="n">
        <v>102.199997</v>
      </c>
      <c r="D481" s="186">
        <f>C481/C482-1</f>
        <v/>
      </c>
      <c r="E481" s="183" t="n"/>
      <c r="F481" s="188" t="n">
        <v>43672</v>
      </c>
      <c r="G481" s="409" t="n">
        <v>93.360001</v>
      </c>
      <c r="H481" s="186">
        <f>G481/G482-1</f>
        <v/>
      </c>
      <c r="I481" s="183" t="n"/>
      <c r="J481" s="195" t="n"/>
      <c r="K481" s="195" t="n"/>
      <c r="L481" s="185" t="n"/>
      <c r="M481" s="412" t="n"/>
      <c r="N481" s="412" t="n"/>
      <c r="O481" s="412" t="n"/>
      <c r="P481" s="186" t="n"/>
      <c r="Q481" s="414" t="n"/>
      <c r="R481" s="410" t="n"/>
      <c r="S481" s="186" t="n"/>
      <c r="T481" s="410" t="n"/>
      <c r="U481" s="186" t="n"/>
      <c r="V481" s="410" t="n"/>
      <c r="W481" s="410" t="n"/>
    </row>
    <row r="482" ht="15.75" customHeight="1">
      <c r="A482" s="196">
        <f>B482=F482</f>
        <v/>
      </c>
      <c r="B482" s="188" t="n">
        <v>43671</v>
      </c>
      <c r="C482" s="409" t="n">
        <v>97.110001</v>
      </c>
      <c r="D482" s="186">
        <f>C482/C483-1</f>
        <v/>
      </c>
      <c r="E482" s="183" t="n"/>
      <c r="F482" s="188" t="n">
        <v>43671</v>
      </c>
      <c r="G482" s="409" t="n">
        <v>93.93000000000001</v>
      </c>
      <c r="H482" s="186">
        <f>G482/G483-1</f>
        <v/>
      </c>
      <c r="I482" s="183" t="n"/>
      <c r="J482" s="195" t="n"/>
      <c r="K482" s="195" t="n"/>
      <c r="L482" s="185" t="n"/>
      <c r="M482" s="412" t="n"/>
      <c r="N482" s="412" t="n"/>
      <c r="O482" s="412" t="n"/>
      <c r="P482" s="186" t="n"/>
      <c r="Q482" s="414" t="n"/>
      <c r="R482" s="410" t="n"/>
      <c r="S482" s="186" t="n"/>
      <c r="T482" s="410" t="n"/>
      <c r="U482" s="186" t="n"/>
      <c r="V482" s="410" t="n"/>
      <c r="W482" s="410" t="n"/>
    </row>
    <row r="483" ht="15.75" customHeight="1">
      <c r="A483" s="196">
        <f>B483=F483</f>
        <v/>
      </c>
      <c r="B483" s="188" t="n">
        <v>43670</v>
      </c>
      <c r="C483" s="409" t="n">
        <v>95.94000200000001</v>
      </c>
      <c r="D483" s="186">
        <f>C483/C484-1</f>
        <v/>
      </c>
      <c r="E483" s="183" t="n"/>
      <c r="F483" s="188" t="n">
        <v>43670</v>
      </c>
      <c r="G483" s="409" t="n">
        <v>95.110001</v>
      </c>
      <c r="H483" s="186">
        <f>G483/G484-1</f>
        <v/>
      </c>
      <c r="I483" s="183" t="n"/>
      <c r="J483" s="195" t="n"/>
      <c r="K483" s="195" t="n"/>
      <c r="L483" s="185" t="n"/>
      <c r="M483" s="412" t="n"/>
      <c r="N483" s="412" t="n"/>
      <c r="O483" s="412" t="n"/>
      <c r="P483" s="186" t="n"/>
      <c r="Q483" s="414" t="n"/>
      <c r="R483" s="410" t="n"/>
      <c r="S483" s="186" t="n"/>
      <c r="T483" s="410" t="n"/>
      <c r="U483" s="186" t="n"/>
      <c r="V483" s="410" t="n"/>
      <c r="W483" s="410" t="n"/>
    </row>
    <row r="484" ht="15.75" customHeight="1">
      <c r="A484" s="196">
        <f>B484=F484</f>
        <v/>
      </c>
      <c r="B484" s="188" t="n">
        <v>43669</v>
      </c>
      <c r="C484" s="409" t="n">
        <v>97.389999</v>
      </c>
      <c r="D484" s="186">
        <f>C484/C485-1</f>
        <v/>
      </c>
      <c r="E484" s="183" t="n"/>
      <c r="F484" s="188" t="n">
        <v>43669</v>
      </c>
      <c r="G484" s="409" t="n">
        <v>94.93000000000001</v>
      </c>
      <c r="H484" s="186">
        <f>G484/G485-1</f>
        <v/>
      </c>
      <c r="I484" s="183" t="n"/>
      <c r="J484" s="195" t="n"/>
      <c r="K484" s="195" t="n"/>
      <c r="L484" s="185" t="n"/>
      <c r="M484" s="412" t="n"/>
      <c r="N484" s="412" t="n"/>
      <c r="O484" s="412" t="n"/>
      <c r="P484" s="186" t="n"/>
      <c r="Q484" s="414" t="n"/>
      <c r="R484" s="410" t="n"/>
      <c r="S484" s="186" t="n"/>
      <c r="T484" s="410" t="n"/>
      <c r="U484" s="186" t="n"/>
      <c r="V484" s="410" t="n"/>
      <c r="W484" s="410" t="n"/>
    </row>
    <row r="485" ht="15.75" customHeight="1">
      <c r="A485" s="196">
        <f>B485=F485</f>
        <v/>
      </c>
      <c r="B485" s="188" t="n">
        <v>43668</v>
      </c>
      <c r="C485" s="409" t="n">
        <v>96.66999800000001</v>
      </c>
      <c r="D485" s="186">
        <f>C485/C486-1</f>
        <v/>
      </c>
      <c r="E485" s="183" t="n"/>
      <c r="F485" s="188" t="n">
        <v>43668</v>
      </c>
      <c r="G485" s="409" t="n">
        <v>93.83000199999999</v>
      </c>
      <c r="H485" s="186">
        <f>G485/G486-1</f>
        <v/>
      </c>
      <c r="I485" s="183" t="n"/>
      <c r="J485" s="195" t="n"/>
      <c r="K485" s="195" t="n"/>
      <c r="L485" s="185" t="n"/>
      <c r="M485" s="412" t="n"/>
      <c r="N485" s="412" t="n"/>
      <c r="O485" s="412" t="n"/>
      <c r="P485" s="186" t="n"/>
      <c r="Q485" s="414" t="n"/>
      <c r="R485" s="410" t="n"/>
      <c r="S485" s="186" t="n"/>
      <c r="T485" s="410" t="n"/>
      <c r="U485" s="186" t="n"/>
      <c r="V485" s="410" t="n"/>
      <c r="W485" s="410" t="n"/>
    </row>
    <row r="486" ht="15.75" customHeight="1">
      <c r="A486" s="196">
        <f>B486=F486</f>
        <v/>
      </c>
      <c r="B486" s="188" t="n">
        <v>43665</v>
      </c>
      <c r="C486" s="409" t="n">
        <v>93.379997</v>
      </c>
      <c r="D486" s="186">
        <f>C486/C487-1</f>
        <v/>
      </c>
      <c r="E486" s="183" t="n"/>
      <c r="F486" s="188" t="n">
        <v>43665</v>
      </c>
      <c r="G486" s="409" t="n">
        <v>93.83000199999999</v>
      </c>
      <c r="H486" s="186">
        <f>G486/G487-1</f>
        <v/>
      </c>
      <c r="I486" s="183" t="n"/>
      <c r="J486" s="195" t="n"/>
      <c r="K486" s="195" t="n"/>
      <c r="L486" s="185" t="n"/>
      <c r="M486" s="412" t="n"/>
      <c r="N486" s="412" t="n"/>
      <c r="O486" s="412" t="n"/>
      <c r="P486" s="186" t="n"/>
      <c r="Q486" s="414" t="n"/>
      <c r="R486" s="410" t="n"/>
      <c r="S486" s="186" t="n"/>
      <c r="T486" s="410" t="n"/>
      <c r="U486" s="186" t="n"/>
      <c r="V486" s="410" t="n"/>
      <c r="W486" s="410" t="n"/>
    </row>
    <row r="487" ht="15.75" customHeight="1">
      <c r="A487" s="196">
        <f>B487=F487</f>
        <v/>
      </c>
      <c r="B487" s="188" t="n">
        <v>43664</v>
      </c>
      <c r="C487" s="409" t="n">
        <v>95.19000200000001</v>
      </c>
      <c r="D487" s="186">
        <f>C487/C488-1</f>
        <v/>
      </c>
      <c r="E487" s="183" t="n"/>
      <c r="F487" s="188" t="n">
        <v>43664</v>
      </c>
      <c r="G487" s="409" t="n">
        <v>95.279999</v>
      </c>
      <c r="H487" s="186">
        <f>G487/G488-1</f>
        <v/>
      </c>
      <c r="I487" s="183" t="n"/>
      <c r="J487" s="195" t="n"/>
      <c r="K487" s="195" t="n"/>
      <c r="L487" s="185" t="n"/>
      <c r="M487" s="412" t="n"/>
      <c r="N487" s="412" t="n"/>
      <c r="O487" s="412" t="n"/>
      <c r="P487" s="186" t="n"/>
      <c r="Q487" s="414" t="n"/>
      <c r="R487" s="410" t="n"/>
      <c r="S487" s="186" t="n"/>
      <c r="T487" s="410" t="n"/>
      <c r="U487" s="186" t="n"/>
      <c r="V487" s="410" t="n"/>
      <c r="W487" s="410" t="n"/>
    </row>
    <row r="488" ht="15.75" customHeight="1">
      <c r="A488" s="196">
        <f>B488=F488</f>
        <v/>
      </c>
      <c r="B488" s="188" t="n">
        <v>43663</v>
      </c>
      <c r="C488" s="409" t="n">
        <v>99.730003</v>
      </c>
      <c r="D488" s="186">
        <f>C488/C489-1</f>
        <v/>
      </c>
      <c r="E488" s="183" t="n"/>
      <c r="F488" s="188" t="n">
        <v>43663</v>
      </c>
      <c r="G488" s="409" t="n">
        <v>94.779999</v>
      </c>
      <c r="H488" s="186">
        <f>G488/G489-1</f>
        <v/>
      </c>
      <c r="I488" s="183" t="n"/>
      <c r="J488" s="195" t="n"/>
      <c r="K488" s="195" t="n"/>
      <c r="L488" s="185" t="n"/>
      <c r="M488" s="412" t="n"/>
      <c r="N488" s="412" t="n"/>
      <c r="O488" s="412" t="n"/>
      <c r="P488" s="186" t="n"/>
      <c r="Q488" s="414" t="n"/>
      <c r="R488" s="410" t="n"/>
      <c r="S488" s="186" t="n"/>
      <c r="T488" s="410" t="n"/>
      <c r="U488" s="186" t="n"/>
      <c r="V488" s="410" t="n"/>
      <c r="W488" s="410" t="n"/>
    </row>
    <row r="489" ht="15.75" customHeight="1">
      <c r="A489" s="196">
        <f>B489=F489</f>
        <v/>
      </c>
      <c r="B489" s="188" t="n">
        <v>43662</v>
      </c>
      <c r="C489" s="409" t="n">
        <v>97.099998</v>
      </c>
      <c r="D489" s="186">
        <f>C489/C490-1</f>
        <v/>
      </c>
      <c r="E489" s="183" t="n"/>
      <c r="F489" s="188" t="n">
        <v>43662</v>
      </c>
      <c r="G489" s="409" t="n">
        <v>93.91999800000001</v>
      </c>
      <c r="H489" s="186">
        <f>G489/G490-1</f>
        <v/>
      </c>
      <c r="I489" s="183" t="n"/>
      <c r="J489" s="195" t="n"/>
      <c r="K489" s="195" t="n"/>
      <c r="L489" s="185" t="n"/>
      <c r="M489" s="412" t="n"/>
      <c r="N489" s="412" t="n"/>
      <c r="O489" s="412" t="n"/>
      <c r="P489" s="186" t="n"/>
      <c r="Q489" s="414" t="n"/>
      <c r="R489" s="410" t="n"/>
      <c r="S489" s="186" t="n"/>
      <c r="T489" s="410" t="n"/>
      <c r="U489" s="186" t="n"/>
      <c r="V489" s="410" t="n"/>
      <c r="W489" s="410" t="n"/>
    </row>
    <row r="490" ht="15.75" customHeight="1">
      <c r="A490" s="196">
        <f>B490=F490</f>
        <v/>
      </c>
      <c r="B490" s="188" t="n">
        <v>43661</v>
      </c>
      <c r="C490" s="409" t="n">
        <v>99.800003</v>
      </c>
      <c r="D490" s="186">
        <f>C490/C491-1</f>
        <v/>
      </c>
      <c r="E490" s="183" t="n"/>
      <c r="F490" s="188" t="n">
        <v>43661</v>
      </c>
      <c r="G490" s="409" t="n">
        <v>91.31999999999999</v>
      </c>
      <c r="H490" s="186">
        <f>G490/G491-1</f>
        <v/>
      </c>
      <c r="I490" s="183" t="n"/>
      <c r="J490" s="195" t="n"/>
      <c r="K490" s="195" t="n"/>
      <c r="L490" s="185" t="n"/>
      <c r="M490" s="412" t="n"/>
      <c r="N490" s="412" t="n"/>
      <c r="O490" s="412" t="n"/>
      <c r="P490" s="186" t="n"/>
      <c r="Q490" s="414" t="n"/>
      <c r="R490" s="410" t="n"/>
      <c r="S490" s="186" t="n"/>
      <c r="T490" s="410" t="n"/>
      <c r="U490" s="186" t="n"/>
      <c r="V490" s="410" t="n"/>
      <c r="W490" s="410" t="n"/>
    </row>
    <row r="491" ht="15.75" customHeight="1">
      <c r="A491" s="196">
        <f>B491=F491</f>
        <v/>
      </c>
      <c r="B491" s="188" t="n">
        <v>43658</v>
      </c>
      <c r="C491" s="409" t="n">
        <v>93.300003</v>
      </c>
      <c r="D491" s="186">
        <f>C491/C492-1</f>
        <v/>
      </c>
      <c r="E491" s="183" t="n"/>
      <c r="F491" s="188" t="n">
        <v>43658</v>
      </c>
      <c r="G491" s="409" t="n">
        <v>91.230003</v>
      </c>
      <c r="H491" s="186">
        <f>G491/G492-1</f>
        <v/>
      </c>
      <c r="I491" s="183" t="n"/>
      <c r="J491" s="195" t="n"/>
      <c r="K491" s="195" t="n"/>
      <c r="L491" s="185" t="n"/>
      <c r="M491" s="412" t="n"/>
      <c r="N491" s="412" t="n"/>
      <c r="O491" s="412" t="n"/>
      <c r="P491" s="186" t="n"/>
      <c r="Q491" s="414" t="n"/>
      <c r="R491" s="410" t="n"/>
      <c r="S491" s="186" t="n"/>
      <c r="T491" s="410" t="n"/>
      <c r="U491" s="186" t="n"/>
      <c r="V491" s="410" t="n"/>
      <c r="W491" s="410" t="n"/>
    </row>
    <row r="492" ht="15.75" customHeight="1">
      <c r="A492" s="196">
        <f>B492=F492</f>
        <v/>
      </c>
      <c r="B492" s="188" t="n">
        <v>43657</v>
      </c>
      <c r="C492" s="409" t="n">
        <v>91.400002</v>
      </c>
      <c r="D492" s="186">
        <f>C492/C493-1</f>
        <v/>
      </c>
      <c r="E492" s="183" t="n"/>
      <c r="F492" s="188" t="n">
        <v>43657</v>
      </c>
      <c r="G492" s="409" t="n">
        <v>89.480003</v>
      </c>
      <c r="H492" s="186">
        <f>G492/G493-1</f>
        <v/>
      </c>
      <c r="I492" s="183" t="n"/>
      <c r="J492" s="195" t="n"/>
      <c r="K492" s="195" t="n"/>
      <c r="L492" s="185" t="n"/>
      <c r="M492" s="412" t="n"/>
      <c r="N492" s="412" t="n"/>
      <c r="O492" s="412" t="n"/>
      <c r="P492" s="186" t="n"/>
      <c r="Q492" s="414" t="n"/>
      <c r="R492" s="410" t="n"/>
      <c r="S492" s="186" t="n"/>
      <c r="T492" s="410" t="n"/>
      <c r="U492" s="186" t="n"/>
      <c r="V492" s="410" t="n"/>
      <c r="W492" s="410" t="n"/>
    </row>
    <row r="493" ht="15.75" customHeight="1">
      <c r="A493" s="196">
        <f>B493=F493</f>
        <v/>
      </c>
      <c r="B493" s="188" t="n">
        <v>43656</v>
      </c>
      <c r="C493" s="409" t="n">
        <v>92.720001</v>
      </c>
      <c r="D493" s="186">
        <f>C493/C494-1</f>
        <v/>
      </c>
      <c r="E493" s="183" t="n"/>
      <c r="F493" s="188" t="n">
        <v>43656</v>
      </c>
      <c r="G493" s="409" t="n">
        <v>89.510002</v>
      </c>
      <c r="H493" s="186">
        <f>G493/G494-1</f>
        <v/>
      </c>
      <c r="I493" s="183" t="n"/>
      <c r="J493" s="195" t="n"/>
      <c r="K493" s="195" t="n"/>
      <c r="L493" s="185" t="n"/>
      <c r="M493" s="412" t="n"/>
      <c r="N493" s="412" t="n"/>
      <c r="O493" s="412" t="n"/>
      <c r="P493" s="186" t="n"/>
      <c r="Q493" s="414" t="n"/>
      <c r="R493" s="410" t="n"/>
      <c r="S493" s="186" t="n"/>
      <c r="T493" s="410" t="n"/>
      <c r="U493" s="186" t="n"/>
      <c r="V493" s="410" t="n"/>
      <c r="W493" s="410" t="n"/>
    </row>
    <row r="494" ht="15.75" customHeight="1">
      <c r="A494" s="196">
        <f>B494=F494</f>
        <v/>
      </c>
      <c r="B494" s="188" t="n">
        <v>43655</v>
      </c>
      <c r="C494" s="409" t="n">
        <v>90.93000000000001</v>
      </c>
      <c r="D494" s="186">
        <f>C494/C495-1</f>
        <v/>
      </c>
      <c r="E494" s="183" t="n"/>
      <c r="F494" s="188" t="n">
        <v>43655</v>
      </c>
      <c r="G494" s="409" t="n">
        <v>89.459999</v>
      </c>
      <c r="H494" s="186">
        <f>G494/G495-1</f>
        <v/>
      </c>
      <c r="I494" s="183" t="n"/>
      <c r="J494" s="195" t="n"/>
      <c r="K494" s="195" t="n"/>
      <c r="L494" s="185" t="n"/>
      <c r="M494" s="412" t="n"/>
      <c r="N494" s="412" t="n"/>
      <c r="O494" s="412" t="n"/>
      <c r="P494" s="186" t="n"/>
      <c r="Q494" s="414" t="n"/>
      <c r="R494" s="410" t="n"/>
      <c r="S494" s="186" t="n"/>
      <c r="T494" s="410" t="n"/>
      <c r="U494" s="186" t="n"/>
      <c r="V494" s="410" t="n"/>
      <c r="W494" s="410" t="n"/>
    </row>
    <row r="495" ht="15.75" customHeight="1">
      <c r="A495" s="196">
        <f>B495=F495</f>
        <v/>
      </c>
      <c r="B495" s="188" t="n">
        <v>43654</v>
      </c>
      <c r="C495" s="409" t="n">
        <v>90.760002</v>
      </c>
      <c r="D495" s="186">
        <f>C495/C496-1</f>
        <v/>
      </c>
      <c r="E495" s="183" t="n"/>
      <c r="F495" s="188" t="n">
        <v>43654</v>
      </c>
      <c r="G495" s="409" t="n">
        <v>90.66999800000001</v>
      </c>
      <c r="H495" s="186">
        <f>G495/G496-1</f>
        <v/>
      </c>
      <c r="I495" s="183" t="n"/>
      <c r="J495" s="195" t="n"/>
      <c r="K495" s="195" t="n"/>
      <c r="L495" s="185" t="n"/>
      <c r="M495" s="412" t="n"/>
      <c r="N495" s="412" t="n"/>
      <c r="O495" s="412" t="n"/>
      <c r="P495" s="186" t="n"/>
      <c r="Q495" s="414" t="n"/>
      <c r="R495" s="410" t="n"/>
      <c r="S495" s="186" t="n"/>
      <c r="T495" s="410" t="n"/>
      <c r="U495" s="186" t="n"/>
      <c r="V495" s="410" t="n"/>
      <c r="W495" s="410" t="n"/>
    </row>
    <row r="496" ht="15.75" customHeight="1">
      <c r="A496" s="196">
        <f>B496=F496</f>
        <v/>
      </c>
      <c r="B496" s="188" t="n">
        <v>43651</v>
      </c>
      <c r="C496" s="409" t="n">
        <v>91.879997</v>
      </c>
      <c r="D496" s="186">
        <f>C496/C497-1</f>
        <v/>
      </c>
      <c r="E496" s="183" t="n"/>
      <c r="F496" s="188" t="n">
        <v>43651</v>
      </c>
      <c r="G496" s="409" t="n">
        <v>90.589996</v>
      </c>
      <c r="H496" s="186">
        <f>G496/G497-1</f>
        <v/>
      </c>
      <c r="I496" s="183" t="n"/>
      <c r="J496" s="195" t="n"/>
      <c r="K496" s="195" t="n"/>
      <c r="L496" s="185" t="n"/>
      <c r="M496" s="412" t="n"/>
      <c r="N496" s="412" t="n"/>
      <c r="O496" s="412" t="n"/>
      <c r="P496" s="186" t="n"/>
      <c r="Q496" s="414" t="n"/>
      <c r="R496" s="410" t="n"/>
      <c r="S496" s="186" t="n"/>
      <c r="T496" s="410" t="n"/>
      <c r="U496" s="186" t="n"/>
      <c r="V496" s="410" t="n"/>
      <c r="W496" s="410" t="n"/>
    </row>
    <row r="497" ht="15.75" customHeight="1">
      <c r="A497" s="196">
        <f>B497=F497</f>
        <v/>
      </c>
      <c r="B497" s="188" t="n">
        <v>43649</v>
      </c>
      <c r="C497" s="409" t="n">
        <v>90.449997</v>
      </c>
      <c r="D497" s="186">
        <f>C497/C498-1</f>
        <v/>
      </c>
      <c r="E497" s="183" t="n"/>
      <c r="F497" s="188" t="n">
        <v>43649</v>
      </c>
      <c r="G497" s="409" t="n">
        <v>90.66999800000001</v>
      </c>
      <c r="H497" s="186">
        <f>G497/G498-1</f>
        <v/>
      </c>
      <c r="I497" s="183" t="n"/>
      <c r="J497" s="195" t="n"/>
      <c r="K497" s="195" t="n"/>
      <c r="L497" s="185" t="n"/>
      <c r="M497" s="412" t="n"/>
      <c r="N497" s="412" t="n"/>
      <c r="O497" s="412" t="n"/>
      <c r="P497" s="186" t="n"/>
      <c r="Q497" s="414" t="n"/>
      <c r="R497" s="410" t="n"/>
      <c r="S497" s="186" t="n"/>
      <c r="T497" s="410" t="n"/>
      <c r="U497" s="186" t="n"/>
      <c r="V497" s="410" t="n"/>
      <c r="W497" s="410" t="n"/>
    </row>
    <row r="498" ht="15.75" customHeight="1">
      <c r="A498" s="196">
        <f>B498=F498</f>
        <v/>
      </c>
      <c r="B498" s="188" t="n">
        <v>43648</v>
      </c>
      <c r="C498" s="409" t="n">
        <v>85.129997</v>
      </c>
      <c r="D498" s="186">
        <f>C498/C499-1</f>
        <v/>
      </c>
      <c r="E498" s="183" t="n"/>
      <c r="F498" s="188" t="n">
        <v>43648</v>
      </c>
      <c r="G498" s="409" t="n">
        <v>88.870003</v>
      </c>
      <c r="H498" s="186">
        <f>G498/G499-1</f>
        <v/>
      </c>
      <c r="I498" s="183" t="n"/>
      <c r="J498" s="195" t="n"/>
      <c r="K498" s="195" t="n"/>
      <c r="L498" s="185" t="n"/>
      <c r="M498" s="412" t="n"/>
      <c r="N498" s="412" t="n"/>
      <c r="O498" s="412" t="n"/>
      <c r="P498" s="186" t="n"/>
      <c r="Q498" s="414" t="n"/>
      <c r="R498" s="410" t="n"/>
      <c r="S498" s="186" t="n"/>
      <c r="T498" s="410" t="n"/>
      <c r="U498" s="186" t="n"/>
      <c r="V498" s="410" t="n"/>
      <c r="W498" s="410" t="n"/>
    </row>
    <row r="499" ht="15.75" customHeight="1">
      <c r="A499" s="196">
        <f>B499=F499</f>
        <v/>
      </c>
      <c r="B499" s="188" t="n">
        <v>43647</v>
      </c>
      <c r="C499" s="409" t="n">
        <v>86.860001</v>
      </c>
      <c r="D499" s="186">
        <f>C499/C500-1</f>
        <v/>
      </c>
      <c r="E499" s="183" t="n"/>
      <c r="F499" s="188" t="n">
        <v>43647</v>
      </c>
      <c r="G499" s="409" t="n">
        <v>88.449997</v>
      </c>
      <c r="H499" s="186">
        <f>G499/G500-1</f>
        <v/>
      </c>
      <c r="I499" s="183" t="n"/>
      <c r="J499" s="195" t="n"/>
      <c r="K499" s="195" t="n"/>
      <c r="L499" s="185" t="n"/>
      <c r="M499" s="412" t="n"/>
      <c r="N499" s="412" t="n"/>
      <c r="O499" s="412" t="n"/>
      <c r="P499" s="186" t="n"/>
      <c r="Q499" s="414" t="n"/>
      <c r="R499" s="410" t="n"/>
      <c r="S499" s="186" t="n"/>
      <c r="T499" s="410" t="n"/>
      <c r="U499" s="186" t="n"/>
      <c r="V499" s="410" t="n"/>
      <c r="W499" s="410" t="n"/>
    </row>
    <row r="500" ht="15.75" customHeight="1">
      <c r="A500" s="196">
        <f>B500=F500</f>
        <v/>
      </c>
      <c r="B500" s="188" t="n">
        <v>43644</v>
      </c>
      <c r="C500" s="409" t="n">
        <v>88.790001</v>
      </c>
      <c r="D500" s="186">
        <f>C500/C501-1</f>
        <v/>
      </c>
      <c r="E500" s="183" t="n"/>
      <c r="F500" s="188" t="n">
        <v>43644</v>
      </c>
      <c r="G500" s="409" t="n">
        <v>87.550003</v>
      </c>
      <c r="H500" s="186">
        <f>G500/G501-1</f>
        <v/>
      </c>
      <c r="I500" s="183" t="n"/>
      <c r="J500" s="195" t="n"/>
      <c r="K500" s="195" t="n"/>
      <c r="L500" s="185" t="n"/>
      <c r="M500" s="412" t="n"/>
      <c r="N500" s="412" t="n"/>
      <c r="O500" s="412" t="n"/>
      <c r="P500" s="186" t="n"/>
      <c r="Q500" s="414" t="n"/>
      <c r="R500" s="410" t="n"/>
      <c r="S500" s="186" t="n"/>
      <c r="T500" s="410" t="n"/>
      <c r="U500" s="186" t="n"/>
      <c r="V500" s="410" t="n"/>
      <c r="W500" s="410" t="n"/>
    </row>
    <row r="501" ht="15.75" customHeight="1">
      <c r="A501" s="196">
        <f>B501=F501</f>
        <v/>
      </c>
      <c r="B501" s="188" t="n">
        <v>43643</v>
      </c>
      <c r="C501" s="409" t="n">
        <v>90.269997</v>
      </c>
      <c r="D501" s="186">
        <f>C501/C502-1</f>
        <v/>
      </c>
      <c r="E501" s="183" t="n"/>
      <c r="F501" s="188" t="n">
        <v>43643</v>
      </c>
      <c r="G501" s="409" t="n">
        <v>86.43000000000001</v>
      </c>
      <c r="H501" s="186">
        <f>G501/G502-1</f>
        <v/>
      </c>
      <c r="I501" s="183" t="n"/>
      <c r="J501" s="195" t="n"/>
      <c r="K501" s="195" t="n"/>
      <c r="L501" s="185" t="n"/>
      <c r="M501" s="412" t="n"/>
      <c r="N501" s="412" t="n"/>
      <c r="O501" s="412" t="n"/>
      <c r="P501" s="186" t="n"/>
      <c r="Q501" s="414" t="n"/>
      <c r="R501" s="410" t="n"/>
      <c r="S501" s="186" t="n"/>
      <c r="T501" s="410" t="n"/>
      <c r="U501" s="186" t="n"/>
      <c r="V501" s="410" t="n"/>
      <c r="W501" s="410" t="n"/>
    </row>
    <row r="502" ht="15.75" customHeight="1">
      <c r="A502" s="196">
        <f>B502=F502</f>
        <v/>
      </c>
      <c r="B502" s="188" t="n">
        <v>43642</v>
      </c>
      <c r="C502" s="409" t="n">
        <v>86.33000199999999</v>
      </c>
      <c r="D502" s="186">
        <f>C502/C503-1</f>
        <v/>
      </c>
      <c r="E502" s="183" t="n"/>
      <c r="F502" s="188" t="n">
        <v>43642</v>
      </c>
      <c r="G502" s="409" t="n">
        <v>85.33000199999999</v>
      </c>
      <c r="H502" s="186">
        <f>G502/G503-1</f>
        <v/>
      </c>
      <c r="I502" s="183" t="n"/>
      <c r="J502" s="195" t="n"/>
      <c r="K502" s="195" t="n"/>
      <c r="L502" s="185" t="n"/>
      <c r="M502" s="412" t="n"/>
      <c r="N502" s="412" t="n"/>
      <c r="O502" s="412" t="n"/>
      <c r="P502" s="186" t="n"/>
      <c r="Q502" s="414" t="n"/>
      <c r="R502" s="410" t="n"/>
      <c r="S502" s="186" t="n"/>
      <c r="T502" s="410" t="n"/>
      <c r="U502" s="186" t="n"/>
      <c r="V502" s="410" t="n"/>
      <c r="W502" s="410" t="n"/>
    </row>
    <row r="503" ht="15.75" customHeight="1">
      <c r="A503" s="196">
        <f>B503=F503</f>
        <v/>
      </c>
      <c r="B503" s="188" t="n">
        <v>43641</v>
      </c>
      <c r="C503" s="409" t="n">
        <v>85.029999</v>
      </c>
      <c r="D503" s="186">
        <f>C503/C504-1</f>
        <v/>
      </c>
      <c r="E503" s="183" t="n"/>
      <c r="F503" s="188" t="n">
        <v>43641</v>
      </c>
      <c r="G503" s="409" t="n">
        <v>85.05999799999999</v>
      </c>
      <c r="H503" s="186">
        <f>G503/G504-1</f>
        <v/>
      </c>
      <c r="I503" s="183" t="n"/>
      <c r="J503" s="195" t="n"/>
      <c r="K503" s="195" t="n"/>
      <c r="L503" s="185" t="n"/>
      <c r="M503" s="412" t="n"/>
      <c r="N503" s="412" t="n"/>
      <c r="O503" s="412" t="n"/>
      <c r="P503" s="186" t="n"/>
      <c r="Q503" s="414" t="n"/>
      <c r="R503" s="410" t="n"/>
      <c r="S503" s="186" t="n"/>
      <c r="T503" s="410" t="n"/>
      <c r="U503" s="186" t="n"/>
      <c r="V503" s="410" t="n"/>
      <c r="W503" s="410" t="n"/>
    </row>
    <row r="504" ht="15.75" customHeight="1">
      <c r="A504" s="196">
        <f>B504=F504</f>
        <v/>
      </c>
      <c r="B504" s="188" t="n">
        <v>43640</v>
      </c>
      <c r="C504" s="409" t="n">
        <v>89.410004</v>
      </c>
      <c r="D504" s="183" t="n"/>
      <c r="E504" s="183" t="n"/>
      <c r="F504" s="188" t="n">
        <v>43640</v>
      </c>
      <c r="G504" s="409" t="n">
        <v>86.550003</v>
      </c>
      <c r="H504" s="183" t="n"/>
      <c r="I504" s="183" t="n"/>
      <c r="J504" s="195" t="n"/>
      <c r="K504" s="195" t="n"/>
      <c r="L504" s="185" t="n"/>
      <c r="M504" s="185" t="n"/>
      <c r="N504" s="185" t="n"/>
      <c r="O504" s="412" t="n"/>
      <c r="P504" s="185" t="n"/>
      <c r="Q504" s="414" t="n"/>
      <c r="R504" s="410" t="n"/>
      <c r="S504" s="186" t="n"/>
      <c r="T504" s="410" t="n"/>
      <c r="U504" s="185" t="n"/>
      <c r="V504" s="410" t="n"/>
      <c r="W504" s="410" t="n"/>
    </row>
  </sheetData>
  <pageMargins left="0.7" right="0.7" top="0.75" bottom="0.75" header="0" footer="0"/>
  <pageSetup orientation="landscape"/>
</worksheet>
</file>

<file path=xl/worksheets/sheet21.xml><?xml version="1.0" encoding="utf-8"?>
<worksheet xmlns="http://schemas.openxmlformats.org/spreadsheetml/2006/main">
  <sheetPr>
    <tabColor rgb="008B6F00"/>
    <outlinePr summaryBelow="1" summaryRight="1"/>
    <pageSetUpPr/>
  </sheetPr>
  <dimension ref="B2:I24"/>
  <sheetViews>
    <sheetView showGridLines="0" zoomScale="110" workbookViewId="0">
      <pane xSplit="1" ySplit="5" topLeftCell="B6" activePane="bottomRight" state="frozen"/>
      <selection pane="topRight"/>
      <selection pane="bottomLeft"/>
      <selection pane="bottomRight" activeCell="A1" sqref="A1"/>
    </sheetView>
  </sheetViews>
  <sheetFormatPr baseColWidth="8" defaultRowHeight="12.5"/>
  <cols>
    <col width="2" customWidth="1" min="1" max="1"/>
    <col width="6" customWidth="1" min="2" max="2"/>
    <col width="55" customWidth="1" min="3" max="3"/>
    <col width="14" customWidth="1" min="4" max="4"/>
    <col width="2" customWidth="1" min="5" max="5"/>
    <col width="5" customWidth="1" min="7" max="7"/>
    <col width="14" customWidth="1" min="8" max="8"/>
    <col width="4" customWidth="1" min="9" max="9"/>
  </cols>
  <sheetData>
    <row r="2" ht="34" customHeight="1">
      <c r="B2" s="276" t="inlineStr">
        <is>
          <t>Sharpe Ratios &amp; Asset-Class Comparisons</t>
        </is>
      </c>
    </row>
    <row r="3" ht="20" customHeight="1">
      <c r="B3" s="236" t="inlineStr">
        <is>
          <t>Contents — click a tab name to jump to that sheet</t>
        </is>
      </c>
    </row>
    <row r="5">
      <c r="B5" s="239" t="inlineStr">
        <is>
          <t>#</t>
        </is>
      </c>
      <c r="C5" s="239" t="inlineStr">
        <is>
          <t>Tab Name</t>
        </is>
      </c>
      <c r="D5" s="239" t="inlineStr">
        <is>
          <t>Type</t>
        </is>
      </c>
      <c r="G5" s="239" t="inlineStr">
        <is>
          <t>Color key</t>
        </is>
      </c>
    </row>
    <row r="6">
      <c r="B6" s="277" t="n">
        <v>1</v>
      </c>
      <c r="C6" s="278" t="inlineStr">
        <is>
          <t>GBTC</t>
        </is>
      </c>
      <c r="D6" s="279" t="inlineStr">
        <is>
          <t>Worksheet</t>
        </is>
      </c>
      <c r="G6" s="280" t="inlineStr"/>
      <c r="H6" s="281" t="inlineStr">
        <is>
          <t>Input</t>
        </is>
      </c>
    </row>
    <row r="7">
      <c r="B7" s="298" t="n">
        <v>2</v>
      </c>
      <c r="C7" s="299" t="inlineStr">
        <is>
          <t>GLD</t>
        </is>
      </c>
      <c r="D7" s="300" t="inlineStr">
        <is>
          <t>Worksheet</t>
        </is>
      </c>
      <c r="G7" s="282" t="inlineStr"/>
      <c r="H7" s="283" t="inlineStr">
        <is>
          <t>Formula</t>
        </is>
      </c>
    </row>
    <row r="8">
      <c r="B8" s="277" t="n">
        <v>3</v>
      </c>
      <c r="C8" s="278" t="inlineStr">
        <is>
          <t>IEF</t>
        </is>
      </c>
      <c r="D8" s="279" t="inlineStr">
        <is>
          <t>Worksheet</t>
        </is>
      </c>
      <c r="G8" s="282" t="inlineStr"/>
      <c r="H8" s="284" t="inlineStr">
        <is>
          <t>Array formula</t>
        </is>
      </c>
    </row>
    <row r="9">
      <c r="B9" s="298" t="n">
        <v>4</v>
      </c>
      <c r="C9" s="299" t="inlineStr">
        <is>
          <t>EWJ</t>
        </is>
      </c>
      <c r="D9" s="300" t="inlineStr">
        <is>
          <t>Worksheet</t>
        </is>
      </c>
      <c r="G9" s="282" t="inlineStr"/>
      <c r="H9" s="285" t="inlineStr">
        <is>
          <t>Linked cell</t>
        </is>
      </c>
    </row>
    <row r="10">
      <c r="B10" s="277" t="n">
        <v>5</v>
      </c>
      <c r="C10" s="278" t="inlineStr">
        <is>
          <t>EZU</t>
        </is>
      </c>
      <c r="D10" s="279" t="inlineStr">
        <is>
          <t>Worksheet</t>
        </is>
      </c>
      <c r="G10" s="286" t="inlineStr">
        <is>
          <t>See the "Color Key" tab for full legend</t>
        </is>
      </c>
    </row>
    <row r="11">
      <c r="B11" s="298" t="n">
        <v>6</v>
      </c>
      <c r="C11" s="299" t="inlineStr">
        <is>
          <t>EWA</t>
        </is>
      </c>
      <c r="D11" s="300" t="inlineStr">
        <is>
          <t>Worksheet</t>
        </is>
      </c>
    </row>
    <row r="12">
      <c r="B12" s="277" t="n">
        <v>7</v>
      </c>
      <c r="C12" s="278" t="inlineStr">
        <is>
          <t>SPY</t>
        </is>
      </c>
      <c r="D12" s="279" t="inlineStr">
        <is>
          <t>Worksheet</t>
        </is>
      </c>
    </row>
    <row r="13">
      <c r="B13" s="298" t="n">
        <v>8</v>
      </c>
      <c r="C13" s="299" t="inlineStr">
        <is>
          <t>correl</t>
        </is>
      </c>
      <c r="D13" s="300" t="inlineStr">
        <is>
          <t>Worksheet</t>
        </is>
      </c>
    </row>
    <row r="14">
      <c r="B14" s="277" t="n">
        <v>9</v>
      </c>
      <c r="C14" s="278" t="inlineStr">
        <is>
          <t>CHART Chart2</t>
        </is>
      </c>
      <c r="D14" s="279" t="inlineStr">
        <is>
          <t>Chart</t>
        </is>
      </c>
    </row>
    <row r="15">
      <c r="B15" s="298" t="n">
        <v>10</v>
      </c>
      <c r="C15" s="299" t="inlineStr">
        <is>
          <t>Copy of Chart2</t>
        </is>
      </c>
      <c r="D15" s="300" t="inlineStr">
        <is>
          <t>Chart</t>
        </is>
      </c>
    </row>
    <row r="16">
      <c r="B16" s="277" t="n">
        <v>11</v>
      </c>
      <c r="C16" s="278" t="inlineStr">
        <is>
          <t>Equities</t>
        </is>
      </c>
      <c r="D16" s="279" t="inlineStr">
        <is>
          <t>Worksheet</t>
        </is>
      </c>
    </row>
    <row r="17">
      <c r="B17" s="298" t="n">
        <v>12</v>
      </c>
      <c r="C17" s="299" t="inlineStr">
        <is>
          <t>Equities Chart</t>
        </is>
      </c>
      <c r="D17" s="300" t="inlineStr">
        <is>
          <t>Chart</t>
        </is>
      </c>
    </row>
    <row r="18">
      <c r="B18" s="277" t="n">
        <v>13</v>
      </c>
      <c r="C18" s="278" t="inlineStr">
        <is>
          <t>Equities wBTC</t>
        </is>
      </c>
      <c r="D18" s="279" t="inlineStr">
        <is>
          <t>Worksheet</t>
        </is>
      </c>
    </row>
    <row r="19">
      <c r="B19" s="298" t="n">
        <v>14</v>
      </c>
      <c r="C19" s="299" t="inlineStr">
        <is>
          <t>Equities wBTC Chart</t>
        </is>
      </c>
      <c r="D19" s="300" t="inlineStr">
        <is>
          <t>Chart</t>
        </is>
      </c>
    </row>
    <row r="20">
      <c r="B20" s="277" t="n">
        <v>15</v>
      </c>
      <c r="C20" s="278" t="inlineStr">
        <is>
          <t>Asset Classes</t>
        </is>
      </c>
      <c r="D20" s="279" t="inlineStr">
        <is>
          <t>Worksheet</t>
        </is>
      </c>
    </row>
    <row r="21">
      <c r="B21" s="298" t="n">
        <v>16</v>
      </c>
      <c r="C21" s="299" t="inlineStr">
        <is>
          <t>Asset Classes Chart</t>
        </is>
      </c>
      <c r="D21" s="300" t="inlineStr">
        <is>
          <t>Chart</t>
        </is>
      </c>
    </row>
    <row r="22">
      <c r="B22" s="277" t="n">
        <v>17</v>
      </c>
      <c r="C22" s="278" t="inlineStr">
        <is>
          <t>Asset Classes wBTC</t>
        </is>
      </c>
      <c r="D22" s="279" t="inlineStr">
        <is>
          <t>Worksheet</t>
        </is>
      </c>
    </row>
    <row r="23">
      <c r="B23" s="298" t="n">
        <v>18</v>
      </c>
      <c r="C23" s="299" t="inlineStr">
        <is>
          <t>Asset Classes wBTC Chart</t>
        </is>
      </c>
      <c r="D23" s="300" t="inlineStr">
        <is>
          <t>Chart</t>
        </is>
      </c>
    </row>
    <row r="24">
      <c r="B24" s="277" t="n">
        <v>19</v>
      </c>
      <c r="C24" s="278" t="inlineStr">
        <is>
          <t>Comparison Chart</t>
        </is>
      </c>
      <c r="D24" s="279" t="inlineStr">
        <is>
          <t>Chart</t>
        </is>
      </c>
    </row>
  </sheetData>
  <mergeCells count="4">
    <mergeCell ref="G5:I5"/>
    <mergeCell ref="G10:I10"/>
    <mergeCell ref="B3:E3"/>
    <mergeCell ref="B2:E2"/>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G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s>
  <pageMargins left="0.7" right="0.7" top="0.75" bottom="0.75" header="0.3" footer="0.3"/>
</worksheet>
</file>

<file path=xl/worksheets/sheet22.xml><?xml version="1.0" encoding="utf-8"?>
<worksheet xmlns="http://schemas.openxmlformats.org/spreadsheetml/2006/main">
  <sheetPr>
    <tabColor rgb="008B6F00"/>
    <outlinePr summaryBelow="1" summaryRight="1"/>
    <pageSetUpPr/>
  </sheetPr>
  <dimension ref="A1:E1000"/>
  <sheetViews>
    <sheetView tabSelected="1" workbookViewId="0">
      <selection activeCell="M19" sqref="M19"/>
    </sheetView>
  </sheetViews>
  <sheetFormatPr baseColWidth="8" defaultColWidth="14.453125" defaultRowHeight="15" customHeight="1"/>
  <cols>
    <col width="10.7265625" customWidth="1" style="16" min="1" max="1"/>
    <col width="10" customWidth="1" style="16" min="2" max="2"/>
    <col width="9" customWidth="1" style="16" min="3" max="3"/>
    <col width="7.81640625" customWidth="1" style="16" min="4" max="4"/>
    <col width="8.7265625" customWidth="1" style="16" min="5" max="26"/>
    <col width="14.453125" customWidth="1" style="16" min="27" max="16384"/>
  </cols>
  <sheetData>
    <row r="1" ht="14" customHeight="1">
      <c r="A1" s="16" t="inlineStr">
        <is>
          <t>Date</t>
        </is>
      </c>
      <c r="B1" s="16" t="inlineStr">
        <is>
          <t>Adj Close</t>
        </is>
      </c>
      <c r="C1" s="16" t="inlineStr">
        <is>
          <t>Volume</t>
        </is>
      </c>
      <c r="D1" s="185" t="inlineStr">
        <is>
          <t>rtn</t>
        </is>
      </c>
      <c r="E1" s="198" t="inlineStr">
        <is>
          <t>GBTC PnL</t>
        </is>
      </c>
    </row>
    <row r="2" ht="14" customHeight="1">
      <c r="A2" s="188" t="n">
        <v>44369</v>
      </c>
      <c r="B2" s="16" t="n">
        <v>28.01</v>
      </c>
      <c r="C2" s="16" t="n">
        <v>23330400</v>
      </c>
      <c r="D2" s="186">
        <f>B2/B3-1</f>
        <v/>
      </c>
      <c r="E2" s="198">
        <f>E3*(1+D2)</f>
        <v/>
      </c>
    </row>
    <row r="3" ht="14" customHeight="1">
      <c r="A3" s="188" t="n">
        <v>44368</v>
      </c>
      <c r="B3" s="16" t="n">
        <v>27.700001</v>
      </c>
      <c r="C3" s="16" t="n">
        <v>12112800</v>
      </c>
      <c r="D3" s="186">
        <f>B3/B4-1</f>
        <v/>
      </c>
      <c r="E3" s="198">
        <f>E4*(1+D3)</f>
        <v/>
      </c>
    </row>
    <row r="4" ht="14" customHeight="1">
      <c r="A4" s="188" t="n">
        <v>44365</v>
      </c>
      <c r="B4" s="16" t="n">
        <v>29.799999</v>
      </c>
      <c r="C4" s="16" t="n">
        <v>7784800</v>
      </c>
      <c r="D4" s="186">
        <f>B4/B5-1</f>
        <v/>
      </c>
      <c r="E4" s="198">
        <f>E5*(1+D4)</f>
        <v/>
      </c>
    </row>
    <row r="5" ht="14" customHeight="1">
      <c r="A5" s="188" t="n">
        <v>44364</v>
      </c>
      <c r="B5" s="16" t="n">
        <v>31.26</v>
      </c>
      <c r="C5" s="16" t="n">
        <v>6139900</v>
      </c>
      <c r="D5" s="186">
        <f>B5/B6-1</f>
        <v/>
      </c>
      <c r="E5" s="198">
        <f>E6*(1+D5)</f>
        <v/>
      </c>
    </row>
    <row r="6" ht="14" customHeight="1">
      <c r="A6" s="188" t="n">
        <v>44363</v>
      </c>
      <c r="B6" s="16" t="n">
        <v>32.049999</v>
      </c>
      <c r="C6" s="16" t="n">
        <v>7653600</v>
      </c>
      <c r="D6" s="186">
        <f>B6/B7-1</f>
        <v/>
      </c>
      <c r="E6" s="198">
        <f>E7*(1+D6)</f>
        <v/>
      </c>
    </row>
    <row r="7" ht="14" customHeight="1">
      <c r="A7" s="188" t="n">
        <v>44362</v>
      </c>
      <c r="B7" s="16" t="n">
        <v>33.234001</v>
      </c>
      <c r="C7" s="16" t="n">
        <v>7379100</v>
      </c>
      <c r="D7" s="186">
        <f>B7/B8-1</f>
        <v/>
      </c>
      <c r="E7" s="198">
        <f>E8*(1+D7)</f>
        <v/>
      </c>
    </row>
    <row r="8" ht="14" customHeight="1">
      <c r="A8" s="188" t="n">
        <v>44361</v>
      </c>
      <c r="B8" s="16" t="n">
        <v>33.080002</v>
      </c>
      <c r="C8" s="16" t="n">
        <v>9769500</v>
      </c>
      <c r="D8" s="186">
        <f>B8/B9-1</f>
        <v/>
      </c>
      <c r="E8" s="198">
        <f>E9*(1+D8)</f>
        <v/>
      </c>
    </row>
    <row r="9" ht="14" customHeight="1">
      <c r="A9" s="188" t="n">
        <v>44358</v>
      </c>
      <c r="B9" s="16" t="n">
        <v>30.780001</v>
      </c>
      <c r="C9" s="16" t="n">
        <v>4662400</v>
      </c>
      <c r="D9" s="186">
        <f>B9/B10-1</f>
        <v/>
      </c>
      <c r="E9" s="198">
        <f>E10*(1+D9)</f>
        <v/>
      </c>
    </row>
    <row r="10" ht="14" customHeight="1">
      <c r="A10" s="188" t="n">
        <v>44357</v>
      </c>
      <c r="B10" s="16" t="n">
        <v>30.4</v>
      </c>
      <c r="C10" s="16" t="n">
        <v>7963900</v>
      </c>
      <c r="D10" s="186">
        <f>B10/B11-1</f>
        <v/>
      </c>
      <c r="E10" s="198">
        <f>E11*(1+D10)</f>
        <v/>
      </c>
    </row>
    <row r="11" ht="14" customHeight="1">
      <c r="A11" s="188" t="n">
        <v>44356</v>
      </c>
      <c r="B11" s="16" t="n">
        <v>30.1</v>
      </c>
      <c r="C11" s="16" t="n">
        <v>12192700</v>
      </c>
      <c r="D11" s="186">
        <f>B11/B12-1</f>
        <v/>
      </c>
      <c r="E11" s="198">
        <f>E12*(1+D11)</f>
        <v/>
      </c>
    </row>
    <row r="12" ht="14" customHeight="1">
      <c r="A12" s="188" t="n">
        <v>44355</v>
      </c>
      <c r="B12" s="16" t="n">
        <v>27.450001</v>
      </c>
      <c r="C12" s="16" t="n">
        <v>17708400</v>
      </c>
      <c r="D12" s="186">
        <f>B12/B13-1</f>
        <v/>
      </c>
      <c r="E12" s="198">
        <f>E13*(1+D12)</f>
        <v/>
      </c>
    </row>
    <row r="13" ht="14" customHeight="1">
      <c r="A13" s="188" t="n">
        <v>44354</v>
      </c>
      <c r="B13" s="16" t="n">
        <v>29.566999</v>
      </c>
      <c r="C13" s="16" t="n">
        <v>8104100</v>
      </c>
      <c r="D13" s="186">
        <f>B13/B14-1</f>
        <v/>
      </c>
      <c r="E13" s="198">
        <f>E14*(1+D13)</f>
        <v/>
      </c>
    </row>
    <row r="14" ht="14" customHeight="1">
      <c r="A14" s="188" t="n">
        <v>44351</v>
      </c>
      <c r="B14" s="16" t="n">
        <v>30.9</v>
      </c>
      <c r="C14" s="16" t="n">
        <v>6935900</v>
      </c>
      <c r="D14" s="186">
        <f>B14/B15-1</f>
        <v/>
      </c>
      <c r="E14" s="198">
        <f>E15*(1+D14)</f>
        <v/>
      </c>
    </row>
    <row r="15" ht="14" customHeight="1">
      <c r="A15" s="188" t="n">
        <v>44350</v>
      </c>
      <c r="B15" s="16" t="n">
        <v>32.25</v>
      </c>
      <c r="C15" s="16" t="n">
        <v>6900400</v>
      </c>
      <c r="D15" s="186">
        <f>B15/B16-1</f>
        <v/>
      </c>
      <c r="E15" s="198">
        <f>E16*(1+D15)</f>
        <v/>
      </c>
    </row>
    <row r="16" ht="14" customHeight="1">
      <c r="A16" s="188" t="n">
        <v>44349</v>
      </c>
      <c r="B16" s="16" t="n">
        <v>31.1</v>
      </c>
      <c r="C16" s="16" t="n">
        <v>6240400</v>
      </c>
      <c r="D16" s="186">
        <f>B16/B17-1</f>
        <v/>
      </c>
      <c r="E16" s="198">
        <f>E17*(1+D16)</f>
        <v/>
      </c>
    </row>
    <row r="17" ht="14" customHeight="1">
      <c r="A17" s="188" t="n">
        <v>44348</v>
      </c>
      <c r="B17" s="16" t="n">
        <v>29.540001</v>
      </c>
      <c r="C17" s="16" t="n">
        <v>8576100</v>
      </c>
      <c r="D17" s="186">
        <f>B17/B18-1</f>
        <v/>
      </c>
      <c r="E17" s="198">
        <f>E18*(1+D17)</f>
        <v/>
      </c>
    </row>
    <row r="18" ht="14" customHeight="1">
      <c r="A18" s="188" t="n">
        <v>44344</v>
      </c>
      <c r="B18" s="16" t="n">
        <v>30.219999</v>
      </c>
      <c r="C18" s="16" t="n">
        <v>9924000</v>
      </c>
      <c r="D18" s="186">
        <f>B18/B19-1</f>
        <v/>
      </c>
      <c r="E18" s="198">
        <f>E19*(1+D18)</f>
        <v/>
      </c>
    </row>
    <row r="19" ht="14" customHeight="1">
      <c r="A19" s="188" t="n">
        <v>44343</v>
      </c>
      <c r="B19" s="16" t="n">
        <v>32.459999</v>
      </c>
      <c r="C19" s="16" t="n">
        <v>5801900</v>
      </c>
      <c r="D19" s="186">
        <f>B19/B20-1</f>
        <v/>
      </c>
      <c r="E19" s="198">
        <f>E20*(1+D19)</f>
        <v/>
      </c>
    </row>
    <row r="20" ht="14" customHeight="1">
      <c r="A20" s="188" t="n">
        <v>44342</v>
      </c>
      <c r="B20" s="16" t="n">
        <v>32.049999</v>
      </c>
      <c r="C20" s="16" t="n">
        <v>6660800</v>
      </c>
      <c r="D20" s="186">
        <f>B20/B21-1</f>
        <v/>
      </c>
      <c r="E20" s="198">
        <f>E21*(1+D20)</f>
        <v/>
      </c>
    </row>
    <row r="21" ht="15.75" customHeight="1">
      <c r="A21" s="188" t="n">
        <v>44341</v>
      </c>
      <c r="B21" s="16" t="n">
        <v>31.51</v>
      </c>
      <c r="C21" s="16" t="n">
        <v>8605600</v>
      </c>
      <c r="D21" s="186">
        <f>B21/B22-1</f>
        <v/>
      </c>
      <c r="E21" s="198">
        <f>E22*(1+D21)</f>
        <v/>
      </c>
    </row>
    <row r="22" ht="15.75" customHeight="1">
      <c r="A22" s="188" t="n">
        <v>44340</v>
      </c>
      <c r="B22" s="16" t="n">
        <v>33.115002</v>
      </c>
      <c r="C22" s="16" t="n">
        <v>12275400</v>
      </c>
      <c r="D22" s="186">
        <f>B22/B23-1</f>
        <v/>
      </c>
      <c r="E22" s="198">
        <f>E23*(1+D22)</f>
        <v/>
      </c>
    </row>
    <row r="23" ht="15.75" customHeight="1">
      <c r="A23" s="188" t="n">
        <v>44337</v>
      </c>
      <c r="B23" s="16" t="n">
        <v>30.1</v>
      </c>
      <c r="C23" s="16" t="n">
        <v>14961100</v>
      </c>
      <c r="D23" s="186">
        <f>B23/B24-1</f>
        <v/>
      </c>
      <c r="E23" s="198">
        <f>E24*(1+D23)</f>
        <v/>
      </c>
    </row>
    <row r="24" ht="15.75" customHeight="1">
      <c r="A24" s="188" t="n">
        <v>44336</v>
      </c>
      <c r="B24" s="16" t="n">
        <v>33.049999</v>
      </c>
      <c r="C24" s="16" t="n">
        <v>12659500</v>
      </c>
      <c r="D24" s="186">
        <f>B24/B25-1</f>
        <v/>
      </c>
      <c r="E24" s="198">
        <f>E25*(1+D24)</f>
        <v/>
      </c>
    </row>
    <row r="25" ht="15.75" customHeight="1">
      <c r="A25" s="188" t="n">
        <v>44335</v>
      </c>
      <c r="B25" s="16" t="n">
        <v>32.599998</v>
      </c>
      <c r="C25" s="16" t="n">
        <v>30415300</v>
      </c>
      <c r="D25" s="186">
        <f>B25/B26-1</f>
        <v/>
      </c>
      <c r="E25" s="198">
        <f>E26*(1+D25)</f>
        <v/>
      </c>
    </row>
    <row r="26" ht="15.75" customHeight="1">
      <c r="A26" s="188" t="n">
        <v>44334</v>
      </c>
      <c r="B26" s="16" t="n">
        <v>34.380001</v>
      </c>
      <c r="C26" s="16" t="n">
        <v>10583200</v>
      </c>
      <c r="D26" s="186">
        <f>B26/B27-1</f>
        <v/>
      </c>
      <c r="E26" s="198">
        <f>E27*(1+D26)</f>
        <v/>
      </c>
    </row>
    <row r="27" ht="15.75" customHeight="1">
      <c r="A27" s="188" t="n">
        <v>44333</v>
      </c>
      <c r="B27" s="16" t="n">
        <v>35.5</v>
      </c>
      <c r="C27" s="16" t="n">
        <v>17933600</v>
      </c>
      <c r="D27" s="186">
        <f>B27/B28-1</f>
        <v/>
      </c>
      <c r="E27" s="198">
        <f>E28*(1+D27)</f>
        <v/>
      </c>
    </row>
    <row r="28" ht="15.75" customHeight="1">
      <c r="A28" s="188" t="n">
        <v>44330</v>
      </c>
      <c r="B28" s="16" t="n">
        <v>39.43</v>
      </c>
      <c r="C28" s="16" t="n">
        <v>8950900</v>
      </c>
      <c r="D28" s="186">
        <f>B28/B29-1</f>
        <v/>
      </c>
      <c r="E28" s="198">
        <f>E29*(1+D28)</f>
        <v/>
      </c>
    </row>
    <row r="29" ht="15.75" customHeight="1">
      <c r="A29" s="188" t="n">
        <v>44329</v>
      </c>
      <c r="B29" s="16" t="n">
        <v>37.181999</v>
      </c>
      <c r="C29" s="16" t="n">
        <v>21891900</v>
      </c>
      <c r="D29" s="186">
        <f>B29/B30-1</f>
        <v/>
      </c>
      <c r="E29" s="198">
        <f>E30*(1+D29)</f>
        <v/>
      </c>
    </row>
    <row r="30" ht="15.75" customHeight="1">
      <c r="A30" s="188" t="n">
        <v>44328</v>
      </c>
      <c r="B30" s="16" t="n">
        <v>41.970001</v>
      </c>
      <c r="C30" s="16" t="n">
        <v>11949800</v>
      </c>
      <c r="D30" s="186">
        <f>B30/B31-1</f>
        <v/>
      </c>
      <c r="E30" s="198">
        <f>E31*(1+D30)</f>
        <v/>
      </c>
    </row>
    <row r="31" ht="15.75" customHeight="1">
      <c r="A31" s="188" t="n">
        <v>44327</v>
      </c>
      <c r="B31" s="16" t="n">
        <v>44.875999</v>
      </c>
      <c r="C31" s="16" t="n">
        <v>6991800</v>
      </c>
      <c r="D31" s="186">
        <f>B31/B32-1</f>
        <v/>
      </c>
      <c r="E31" s="198">
        <f>E32*(1+D31)</f>
        <v/>
      </c>
    </row>
    <row r="32" ht="15.75" customHeight="1">
      <c r="A32" s="188" t="n">
        <v>44326</v>
      </c>
      <c r="B32" s="16" t="n">
        <v>44.220001</v>
      </c>
      <c r="C32" s="16" t="n">
        <v>8694800</v>
      </c>
      <c r="D32" s="186">
        <f>B32/B33-1</f>
        <v/>
      </c>
      <c r="E32" s="198">
        <f>E33*(1+D32)</f>
        <v/>
      </c>
    </row>
    <row r="33" ht="15.75" customHeight="1">
      <c r="A33" s="188" t="n">
        <v>44323</v>
      </c>
      <c r="B33" s="16" t="n">
        <v>46.880001</v>
      </c>
      <c r="C33" s="16" t="n">
        <v>7320800</v>
      </c>
      <c r="D33" s="186">
        <f>B33/B34-1</f>
        <v/>
      </c>
      <c r="E33" s="198">
        <f>E34*(1+D33)</f>
        <v/>
      </c>
    </row>
    <row r="34" ht="15.75" customHeight="1">
      <c r="A34" s="188" t="n">
        <v>44322</v>
      </c>
      <c r="B34" s="16" t="n">
        <v>45.205002</v>
      </c>
      <c r="C34" s="16" t="n">
        <v>6643400</v>
      </c>
      <c r="D34" s="186">
        <f>B34/B35-1</f>
        <v/>
      </c>
      <c r="E34" s="198">
        <f>E35*(1+D34)</f>
        <v/>
      </c>
    </row>
    <row r="35" ht="15.75" customHeight="1">
      <c r="A35" s="188" t="n">
        <v>44321</v>
      </c>
      <c r="B35" s="16" t="n">
        <v>46.060001</v>
      </c>
      <c r="C35" s="16" t="n">
        <v>8934800</v>
      </c>
      <c r="D35" s="186">
        <f>B35/B36-1</f>
        <v/>
      </c>
      <c r="E35" s="198">
        <f>E36*(1+D35)</f>
        <v/>
      </c>
    </row>
    <row r="36" ht="15.75" customHeight="1">
      <c r="A36" s="188" t="n">
        <v>44320</v>
      </c>
      <c r="B36" s="16" t="n">
        <v>44.349998</v>
      </c>
      <c r="C36" s="16" t="n">
        <v>8112400</v>
      </c>
      <c r="D36" s="186">
        <f>B36/B37-1</f>
        <v/>
      </c>
      <c r="E36" s="198">
        <f>E37*(1+D36)</f>
        <v/>
      </c>
    </row>
    <row r="37" ht="15.75" customHeight="1">
      <c r="A37" s="188" t="n">
        <v>44319</v>
      </c>
      <c r="B37" s="16" t="n">
        <v>47.23</v>
      </c>
      <c r="C37" s="16" t="n">
        <v>7645800</v>
      </c>
      <c r="D37" s="186">
        <f>B37/B38-1</f>
        <v/>
      </c>
      <c r="E37" s="198">
        <f>E38*(1+D37)</f>
        <v/>
      </c>
    </row>
    <row r="38" ht="15.75" customHeight="1">
      <c r="A38" s="188" t="n">
        <v>44316</v>
      </c>
      <c r="B38" s="16" t="n">
        <v>46.849998</v>
      </c>
      <c r="C38" s="16" t="n">
        <v>7525400</v>
      </c>
      <c r="D38" s="186">
        <f>B38/B39-1</f>
        <v/>
      </c>
      <c r="E38" s="198">
        <f>E39*(1+D38)</f>
        <v/>
      </c>
    </row>
    <row r="39" ht="15.75" customHeight="1">
      <c r="A39" s="188" t="n">
        <v>44315</v>
      </c>
      <c r="B39" s="16" t="n">
        <v>43</v>
      </c>
      <c r="C39" s="16" t="n">
        <v>8605800</v>
      </c>
      <c r="D39" s="186">
        <f>B39/B40-1</f>
        <v/>
      </c>
      <c r="E39" s="198">
        <f>E40*(1+D39)</f>
        <v/>
      </c>
    </row>
    <row r="40" ht="15.75" customHeight="1">
      <c r="A40" s="188" t="n">
        <v>44314</v>
      </c>
      <c r="B40" s="16" t="n">
        <v>46.200001</v>
      </c>
      <c r="C40" s="16" t="n">
        <v>4295200</v>
      </c>
      <c r="D40" s="186">
        <f>B40/B41-1</f>
        <v/>
      </c>
      <c r="E40" s="198">
        <f>E41*(1+D40)</f>
        <v/>
      </c>
    </row>
    <row r="41" ht="15.75" customHeight="1">
      <c r="A41" s="188" t="n">
        <v>44313</v>
      </c>
      <c r="B41" s="16" t="n">
        <v>46.575001</v>
      </c>
      <c r="C41" s="16" t="n">
        <v>5167400</v>
      </c>
      <c r="D41" s="186">
        <f>B41/B42-1</f>
        <v/>
      </c>
      <c r="E41" s="198">
        <f>E42*(1+D41)</f>
        <v/>
      </c>
    </row>
    <row r="42" ht="15.75" customHeight="1">
      <c r="A42" s="188" t="n">
        <v>44312</v>
      </c>
      <c r="B42" s="16" t="n">
        <v>45.91</v>
      </c>
      <c r="C42" s="16" t="n">
        <v>7995900</v>
      </c>
      <c r="D42" s="186">
        <f>B42/B43-1</f>
        <v/>
      </c>
      <c r="E42" s="198">
        <f>E43*(1+D42)</f>
        <v/>
      </c>
    </row>
    <row r="43" ht="15.75" customHeight="1">
      <c r="A43" s="188" t="n">
        <v>44309</v>
      </c>
      <c r="B43" s="16" t="n">
        <v>42.384998</v>
      </c>
      <c r="C43" s="16" t="n">
        <v>13704500</v>
      </c>
      <c r="D43" s="186">
        <f>B43/B44-1</f>
        <v/>
      </c>
      <c r="E43" s="198">
        <f>E44*(1+D43)</f>
        <v/>
      </c>
    </row>
    <row r="44" ht="15.75" customHeight="1">
      <c r="A44" s="188" t="n">
        <v>44308</v>
      </c>
      <c r="B44" s="16" t="n">
        <v>41.32</v>
      </c>
      <c r="C44" s="16" t="n">
        <v>15929600</v>
      </c>
      <c r="D44" s="186">
        <f>B44/B45-1</f>
        <v/>
      </c>
      <c r="E44" s="198">
        <f>E45*(1+D44)</f>
        <v/>
      </c>
    </row>
    <row r="45" ht="15.75" customHeight="1">
      <c r="A45" s="188" t="n">
        <v>44307</v>
      </c>
      <c r="B45" s="16" t="n">
        <v>45.349998</v>
      </c>
      <c r="C45" s="16" t="n">
        <v>7228200</v>
      </c>
      <c r="D45" s="186">
        <f>B45/B46-1</f>
        <v/>
      </c>
      <c r="E45" s="198">
        <f>E46*(1+D45)</f>
        <v/>
      </c>
    </row>
    <row r="46" ht="15.75" customHeight="1">
      <c r="A46" s="188" t="n">
        <v>44306</v>
      </c>
      <c r="B46" s="16" t="n">
        <v>47.009998</v>
      </c>
      <c r="C46" s="16" t="n">
        <v>7714900</v>
      </c>
      <c r="D46" s="186">
        <f>B46/B47-1</f>
        <v/>
      </c>
      <c r="E46" s="198">
        <f>E47*(1+D46)</f>
        <v/>
      </c>
    </row>
    <row r="47" ht="15.75" customHeight="1">
      <c r="A47" s="188" t="n">
        <v>44305</v>
      </c>
      <c r="B47" s="16" t="n">
        <v>47.950001</v>
      </c>
      <c r="C47" s="16" t="n">
        <v>12930300</v>
      </c>
      <c r="D47" s="186">
        <f>B47/B48-1</f>
        <v/>
      </c>
      <c r="E47" s="198">
        <f>E48*(1+D47)</f>
        <v/>
      </c>
    </row>
    <row r="48" ht="15.75" customHeight="1">
      <c r="A48" s="188" t="n">
        <v>44302</v>
      </c>
      <c r="B48" s="16" t="n">
        <v>51.369999</v>
      </c>
      <c r="C48" s="16" t="n">
        <v>6428100</v>
      </c>
      <c r="D48" s="186">
        <f>B48/B49-1</f>
        <v/>
      </c>
      <c r="E48" s="198">
        <f>E49*(1+D48)</f>
        <v/>
      </c>
    </row>
    <row r="49" ht="15.75" customHeight="1">
      <c r="A49" s="188" t="n">
        <v>44301</v>
      </c>
      <c r="B49" s="16" t="n">
        <v>52.599998</v>
      </c>
      <c r="C49" s="16" t="n">
        <v>6933700</v>
      </c>
      <c r="D49" s="186">
        <f>B49/B50-1</f>
        <v/>
      </c>
      <c r="E49" s="198">
        <f>E50*(1+D49)</f>
        <v/>
      </c>
    </row>
    <row r="50" ht="15.75" customHeight="1">
      <c r="A50" s="188" t="n">
        <v>44300</v>
      </c>
      <c r="B50" s="16" t="n">
        <v>51.5</v>
      </c>
      <c r="C50" s="16" t="n">
        <v>15617200</v>
      </c>
      <c r="D50" s="186">
        <f>B50/B51-1</f>
        <v/>
      </c>
      <c r="E50" s="198">
        <f>E51*(1+D50)</f>
        <v/>
      </c>
    </row>
    <row r="51" ht="15.75" customHeight="1">
      <c r="A51" s="188" t="n">
        <v>44299</v>
      </c>
      <c r="B51" s="16" t="n">
        <v>54.93</v>
      </c>
      <c r="C51" s="16" t="n">
        <v>11613700</v>
      </c>
      <c r="D51" s="186">
        <f>B51/B52-1</f>
        <v/>
      </c>
      <c r="E51" s="198">
        <f>E52*(1+D51)</f>
        <v/>
      </c>
    </row>
    <row r="52" ht="15.75" customHeight="1">
      <c r="A52" s="188" t="n">
        <v>44298</v>
      </c>
      <c r="B52" s="16" t="n">
        <v>51.779999</v>
      </c>
      <c r="C52" s="16" t="n">
        <v>8231100</v>
      </c>
      <c r="D52" s="186">
        <f>B52/B53-1</f>
        <v/>
      </c>
      <c r="E52" s="198">
        <f>E53*(1+D52)</f>
        <v/>
      </c>
    </row>
    <row r="53" ht="15.75" customHeight="1">
      <c r="A53" s="188" t="n">
        <v>44295</v>
      </c>
      <c r="B53" s="16" t="n">
        <v>49.650002</v>
      </c>
      <c r="C53" s="16" t="n">
        <v>4502000</v>
      </c>
      <c r="D53" s="186">
        <f>B53/B54-1</f>
        <v/>
      </c>
      <c r="E53" s="198">
        <f>E54*(1+D53)</f>
        <v/>
      </c>
    </row>
    <row r="54" ht="15.75" customHeight="1">
      <c r="A54" s="188" t="n">
        <v>44294</v>
      </c>
      <c r="B54" s="16" t="n">
        <v>49.049999</v>
      </c>
      <c r="C54" s="16" t="n">
        <v>4502400</v>
      </c>
      <c r="D54" s="186">
        <f>B54/B55-1</f>
        <v/>
      </c>
      <c r="E54" s="198">
        <f>E55*(1+D54)</f>
        <v/>
      </c>
    </row>
    <row r="55" ht="15.75" customHeight="1">
      <c r="A55" s="188" t="n">
        <v>44293</v>
      </c>
      <c r="B55" s="16" t="n">
        <v>47.57</v>
      </c>
      <c r="C55" s="16" t="n">
        <v>8615100</v>
      </c>
      <c r="D55" s="186">
        <f>B55/B56-1</f>
        <v/>
      </c>
      <c r="E55" s="198">
        <f>E56*(1+D55)</f>
        <v/>
      </c>
    </row>
    <row r="56" ht="15.75" customHeight="1">
      <c r="A56" s="188" t="n">
        <v>44292</v>
      </c>
      <c r="B56" s="16" t="n">
        <v>50.619999</v>
      </c>
      <c r="C56" s="16" t="n">
        <v>7091400</v>
      </c>
      <c r="D56" s="186">
        <f>B56/B57-1</f>
        <v/>
      </c>
      <c r="E56" s="198">
        <f>E57*(1+D56)</f>
        <v/>
      </c>
    </row>
    <row r="57" ht="15.75" customHeight="1">
      <c r="A57" s="188" t="n">
        <v>44291</v>
      </c>
      <c r="B57" s="16" t="n">
        <v>52.950001</v>
      </c>
      <c r="C57" s="16" t="n">
        <v>9882700</v>
      </c>
      <c r="D57" s="186">
        <f>B57/B58-1</f>
        <v/>
      </c>
      <c r="E57" s="198">
        <f>E58*(1+D57)</f>
        <v/>
      </c>
    </row>
    <row r="58" ht="15.75" customHeight="1">
      <c r="A58" s="188" t="n">
        <v>44287</v>
      </c>
      <c r="B58" s="16" t="n">
        <v>50.865002</v>
      </c>
      <c r="C58" s="16" t="n">
        <v>6542200</v>
      </c>
      <c r="D58" s="186">
        <f>B58/B59-1</f>
        <v/>
      </c>
      <c r="E58" s="198">
        <f>E59*(1+D58)</f>
        <v/>
      </c>
    </row>
    <row r="59" ht="15.75" customHeight="1">
      <c r="A59" s="188" t="n">
        <v>44286</v>
      </c>
      <c r="B59" s="16" t="n">
        <v>50.040001</v>
      </c>
      <c r="C59" s="16" t="n">
        <v>6539500</v>
      </c>
      <c r="D59" s="186">
        <f>B59/B60-1</f>
        <v/>
      </c>
      <c r="E59" s="198">
        <f>E60*(1+D59)</f>
        <v/>
      </c>
    </row>
    <row r="60" ht="15.75" customHeight="1">
      <c r="A60" s="188" t="n">
        <v>44285</v>
      </c>
      <c r="B60" s="16" t="n">
        <v>50.82</v>
      </c>
      <c r="C60" s="16" t="n">
        <v>6689900</v>
      </c>
      <c r="D60" s="186">
        <f>B60/B61-1</f>
        <v/>
      </c>
      <c r="E60" s="198">
        <f>E61*(1+D60)</f>
        <v/>
      </c>
    </row>
    <row r="61" ht="15.75" customHeight="1">
      <c r="A61" s="188" t="n">
        <v>44284</v>
      </c>
      <c r="B61" s="16" t="n">
        <v>49.450001</v>
      </c>
      <c r="C61" s="16" t="n">
        <v>6541300</v>
      </c>
      <c r="D61" s="186">
        <f>B61/B62-1</f>
        <v/>
      </c>
      <c r="E61" s="198">
        <f>E62*(1+D61)</f>
        <v/>
      </c>
    </row>
    <row r="62" ht="15.75" customHeight="1">
      <c r="A62" s="188" t="n">
        <v>44281</v>
      </c>
      <c r="B62" s="16" t="n">
        <v>46.43</v>
      </c>
      <c r="C62" s="16" t="n">
        <v>8778800</v>
      </c>
      <c r="D62" s="186">
        <f>B62/B63-1</f>
        <v/>
      </c>
      <c r="E62" s="198">
        <f>E63*(1+D62)</f>
        <v/>
      </c>
    </row>
    <row r="63" ht="15.75" customHeight="1">
      <c r="A63" s="188" t="n">
        <v>44280</v>
      </c>
      <c r="B63" s="16" t="n">
        <v>44.5</v>
      </c>
      <c r="C63" s="16" t="n">
        <v>16415400</v>
      </c>
      <c r="D63" s="186">
        <f>B63/B64-1</f>
        <v/>
      </c>
      <c r="E63" s="198">
        <f>E64*(1+D63)</f>
        <v/>
      </c>
    </row>
    <row r="64" ht="15.75" customHeight="1">
      <c r="A64" s="188" t="n">
        <v>44279</v>
      </c>
      <c r="B64" s="16" t="n">
        <v>45</v>
      </c>
      <c r="C64" s="16" t="n">
        <v>14411100</v>
      </c>
      <c r="D64" s="186">
        <f>B64/B65-1</f>
        <v/>
      </c>
      <c r="E64" s="198">
        <f>E65*(1+D64)</f>
        <v/>
      </c>
    </row>
    <row r="65" ht="15.75" customHeight="1">
      <c r="A65" s="188" t="n">
        <v>44278</v>
      </c>
      <c r="B65" s="16" t="n">
        <v>46.75</v>
      </c>
      <c r="C65" s="16" t="n">
        <v>11499100</v>
      </c>
      <c r="D65" s="186">
        <f>B65/B66-1</f>
        <v/>
      </c>
      <c r="E65" s="198">
        <f>E66*(1+D65)</f>
        <v/>
      </c>
    </row>
    <row r="66" ht="15.75" customHeight="1">
      <c r="A66" s="188" t="n">
        <v>44277</v>
      </c>
      <c r="B66" s="16" t="n">
        <v>49.5</v>
      </c>
      <c r="C66" s="16" t="n">
        <v>6891800</v>
      </c>
      <c r="D66" s="186">
        <f>B66/B67-1</f>
        <v/>
      </c>
      <c r="E66" s="198">
        <f>E67*(1+D66)</f>
        <v/>
      </c>
    </row>
    <row r="67" ht="15.75" customHeight="1">
      <c r="A67" s="188" t="n">
        <v>44274</v>
      </c>
      <c r="B67" s="16" t="n">
        <v>52.955002</v>
      </c>
      <c r="C67" s="16" t="n">
        <v>6470800</v>
      </c>
      <c r="D67" s="186">
        <f>B67/B68-1</f>
        <v/>
      </c>
      <c r="E67" s="198">
        <f>E68*(1+D67)</f>
        <v/>
      </c>
    </row>
    <row r="68" ht="15.75" customHeight="1">
      <c r="A68" s="188" t="n">
        <v>44273</v>
      </c>
      <c r="B68" s="16" t="n">
        <v>50.810001</v>
      </c>
      <c r="C68" s="16" t="n">
        <v>10333400</v>
      </c>
      <c r="D68" s="186">
        <f>B68/B69-1</f>
        <v/>
      </c>
      <c r="E68" s="198">
        <f>E69*(1+D68)</f>
        <v/>
      </c>
    </row>
    <row r="69" ht="15.75" customHeight="1">
      <c r="A69" s="188" t="n">
        <v>44272</v>
      </c>
      <c r="B69" s="16" t="n">
        <v>51.990002</v>
      </c>
      <c r="C69" s="16" t="n">
        <v>9195800</v>
      </c>
      <c r="D69" s="186">
        <f>B69/B70-1</f>
        <v/>
      </c>
      <c r="E69" s="198">
        <f>E70*(1+D69)</f>
        <v/>
      </c>
    </row>
    <row r="70" ht="15.75" customHeight="1">
      <c r="A70" s="188" t="n">
        <v>44271</v>
      </c>
      <c r="B70" s="16" t="n">
        <v>49.860001</v>
      </c>
      <c r="C70" s="16" t="n">
        <v>6091300</v>
      </c>
      <c r="D70" s="186">
        <f>B70/B71-1</f>
        <v/>
      </c>
      <c r="E70" s="198">
        <f>E71*(1+D70)</f>
        <v/>
      </c>
    </row>
    <row r="71" ht="15.75" customHeight="1">
      <c r="A71" s="188" t="n">
        <v>44270</v>
      </c>
      <c r="B71" s="16" t="n">
        <v>51.380001</v>
      </c>
      <c r="C71" s="16" t="n">
        <v>9908400</v>
      </c>
      <c r="D71" s="186">
        <f>B71/B72-1</f>
        <v/>
      </c>
      <c r="E71" s="198">
        <f>E72*(1+D71)</f>
        <v/>
      </c>
    </row>
    <row r="72" ht="15.75" customHeight="1">
      <c r="A72" s="188" t="n">
        <v>44267</v>
      </c>
      <c r="B72" s="16" t="n">
        <v>50</v>
      </c>
      <c r="C72" s="16" t="n">
        <v>9039100</v>
      </c>
      <c r="D72" s="186">
        <f>B72/B73-1</f>
        <v/>
      </c>
      <c r="E72" s="198">
        <f>E73*(1+D72)</f>
        <v/>
      </c>
    </row>
    <row r="73" ht="15.75" customHeight="1">
      <c r="A73" s="188" t="n">
        <v>44266</v>
      </c>
      <c r="B73" s="16" t="n">
        <v>52.299999</v>
      </c>
      <c r="C73" s="16" t="n">
        <v>8881000</v>
      </c>
      <c r="D73" s="186">
        <f>B73/B74-1</f>
        <v/>
      </c>
      <c r="E73" s="198">
        <f>E74*(1+D73)</f>
        <v/>
      </c>
    </row>
    <row r="74" ht="15.75" customHeight="1">
      <c r="A74" s="188" t="n">
        <v>44265</v>
      </c>
      <c r="B74" s="16" t="n">
        <v>50.419998</v>
      </c>
      <c r="C74" s="16" t="n">
        <v>12064400</v>
      </c>
      <c r="D74" s="186">
        <f>B74/B75-1</f>
        <v/>
      </c>
      <c r="E74" s="198">
        <f>E75*(1+D74)</f>
        <v/>
      </c>
    </row>
    <row r="75" ht="15.75" customHeight="1">
      <c r="A75" s="188" t="n">
        <v>44264</v>
      </c>
      <c r="B75" s="16" t="n">
        <v>49.119999</v>
      </c>
      <c r="C75" s="16" t="n">
        <v>10272300</v>
      </c>
      <c r="D75" s="186">
        <f>B75/B76-1</f>
        <v/>
      </c>
      <c r="E75" s="198">
        <f>E76*(1+D75)</f>
        <v/>
      </c>
    </row>
    <row r="76" ht="15.75" customHeight="1">
      <c r="A76" s="188" t="n">
        <v>44263</v>
      </c>
      <c r="B76" s="16" t="n">
        <v>45.400002</v>
      </c>
      <c r="C76" s="16" t="n">
        <v>11468600</v>
      </c>
      <c r="D76" s="186">
        <f>B76/B77-1</f>
        <v/>
      </c>
      <c r="E76" s="198">
        <f>E77*(1+D76)</f>
        <v/>
      </c>
    </row>
    <row r="77" ht="15.75" customHeight="1">
      <c r="A77" s="188" t="n">
        <v>44260</v>
      </c>
      <c r="B77" s="16" t="n">
        <v>43.799999</v>
      </c>
      <c r="C77" s="16" t="n">
        <v>23615200</v>
      </c>
      <c r="D77" s="186">
        <f>B77/B78-1</f>
        <v/>
      </c>
      <c r="E77" s="198">
        <f>E78*(1+D77)</f>
        <v/>
      </c>
    </row>
    <row r="78" ht="15.75" customHeight="1">
      <c r="A78" s="188" t="n">
        <v>44259</v>
      </c>
      <c r="B78" s="16" t="n">
        <v>41.400002</v>
      </c>
      <c r="C78" s="16" t="n">
        <v>16876400</v>
      </c>
      <c r="D78" s="186">
        <f>B78/B79-1</f>
        <v/>
      </c>
      <c r="E78" s="198">
        <f>E79*(1+D78)</f>
        <v/>
      </c>
    </row>
    <row r="79" ht="15.75" customHeight="1">
      <c r="A79" s="188" t="n">
        <v>44258</v>
      </c>
      <c r="B79" s="16" t="n">
        <v>46.16</v>
      </c>
      <c r="C79" s="16" t="n">
        <v>10288300</v>
      </c>
      <c r="D79" s="186">
        <f>B79/B80-1</f>
        <v/>
      </c>
      <c r="E79" s="198">
        <f>E80*(1+D79)</f>
        <v/>
      </c>
    </row>
    <row r="80" ht="15.75" customHeight="1">
      <c r="A80" s="188" t="n">
        <v>44257</v>
      </c>
      <c r="B80" s="16" t="n">
        <v>44.119999</v>
      </c>
      <c r="C80" s="16" t="n">
        <v>7071300</v>
      </c>
      <c r="D80" s="186">
        <f>B80/B81-1</f>
        <v/>
      </c>
      <c r="E80" s="198">
        <f>E81*(1+D80)</f>
        <v/>
      </c>
    </row>
    <row r="81" ht="15.75" customHeight="1">
      <c r="A81" s="188" t="n">
        <v>44256</v>
      </c>
      <c r="B81" s="16" t="n">
        <v>45.82</v>
      </c>
      <c r="C81" s="16" t="n">
        <v>12910400</v>
      </c>
      <c r="D81" s="186">
        <f>B81/B82-1</f>
        <v/>
      </c>
      <c r="E81" s="198">
        <f>E82*(1+D81)</f>
        <v/>
      </c>
    </row>
    <row r="82" ht="15.75" customHeight="1">
      <c r="A82" s="188" t="n">
        <v>44253</v>
      </c>
      <c r="B82" s="16" t="n">
        <v>43.200001</v>
      </c>
      <c r="C82" s="16" t="n">
        <v>21947500</v>
      </c>
      <c r="D82" s="186">
        <f>B82/B83-1</f>
        <v/>
      </c>
      <c r="E82" s="198">
        <f>E83*(1+D82)</f>
        <v/>
      </c>
    </row>
    <row r="83" ht="15.75" customHeight="1">
      <c r="A83" s="188" t="n">
        <v>44252</v>
      </c>
      <c r="B83" s="16" t="n">
        <v>45.637001</v>
      </c>
      <c r="C83" s="16" t="n">
        <v>12401000</v>
      </c>
      <c r="D83" s="186">
        <f>B83/B84-1</f>
        <v/>
      </c>
      <c r="E83" s="198">
        <f>E84*(1+D83)</f>
        <v/>
      </c>
    </row>
    <row r="84" ht="15.75" customHeight="1">
      <c r="A84" s="188" t="n">
        <v>44251</v>
      </c>
      <c r="B84" s="16" t="n">
        <v>48.400002</v>
      </c>
      <c r="C84" s="16" t="n">
        <v>12800000</v>
      </c>
      <c r="D84" s="186">
        <f>B84/B85-1</f>
        <v/>
      </c>
      <c r="E84" s="198">
        <f>E85*(1+D84)</f>
        <v/>
      </c>
    </row>
    <row r="85" ht="15.75" customHeight="1">
      <c r="A85" s="188" t="n">
        <v>44250</v>
      </c>
      <c r="B85" s="16" t="n">
        <v>45.84</v>
      </c>
      <c r="C85" s="16" t="n">
        <v>28898000</v>
      </c>
      <c r="D85" s="186">
        <f>B85/B86-1</f>
        <v/>
      </c>
      <c r="E85" s="198">
        <f>E86*(1+D85)</f>
        <v/>
      </c>
    </row>
    <row r="86" ht="15.75" customHeight="1">
      <c r="A86" s="188" t="n">
        <v>44249</v>
      </c>
      <c r="B86" s="16" t="n">
        <v>53.5</v>
      </c>
      <c r="C86" s="16" t="n">
        <v>19090000</v>
      </c>
      <c r="D86" s="186">
        <f>B86/B87-1</f>
        <v/>
      </c>
      <c r="E86" s="198">
        <f>E87*(1+D86)</f>
        <v/>
      </c>
    </row>
    <row r="87" ht="15.75" customHeight="1">
      <c r="A87" s="188" t="n">
        <v>44246</v>
      </c>
      <c r="B87" s="16" t="n">
        <v>56.700001</v>
      </c>
      <c r="C87" s="16" t="n">
        <v>18003600</v>
      </c>
      <c r="D87" s="186">
        <f>B87/B88-1</f>
        <v/>
      </c>
      <c r="E87" s="198">
        <f>E88*(1+D87)</f>
        <v/>
      </c>
    </row>
    <row r="88" ht="15.75" customHeight="1">
      <c r="A88" s="188" t="n">
        <v>44245</v>
      </c>
      <c r="B88" s="16" t="n">
        <v>52.900002</v>
      </c>
      <c r="C88" s="16" t="n">
        <v>14644700</v>
      </c>
      <c r="D88" s="186">
        <f>B88/B89-1</f>
        <v/>
      </c>
      <c r="E88" s="198">
        <f>E89*(1+D88)</f>
        <v/>
      </c>
    </row>
    <row r="89" ht="15.75" customHeight="1">
      <c r="A89" s="188" t="n">
        <v>44244</v>
      </c>
      <c r="B89" s="16" t="n">
        <v>54.07</v>
      </c>
      <c r="C89" s="16" t="n">
        <v>14268500</v>
      </c>
      <c r="D89" s="186">
        <f>B89/B90-1</f>
        <v/>
      </c>
      <c r="E89" s="198">
        <f>E90*(1+D89)</f>
        <v/>
      </c>
    </row>
    <row r="90" ht="15.75" customHeight="1">
      <c r="A90" s="188" t="n">
        <v>44243</v>
      </c>
      <c r="B90" s="16" t="n">
        <v>50.306999</v>
      </c>
      <c r="C90" s="16" t="n">
        <v>13477100</v>
      </c>
      <c r="D90" s="186">
        <f>B90/B91-1</f>
        <v/>
      </c>
      <c r="E90" s="198">
        <f>E91*(1+D90)</f>
        <v/>
      </c>
    </row>
    <row r="91" ht="15.75" customHeight="1">
      <c r="A91" s="188" t="n">
        <v>44239</v>
      </c>
      <c r="B91" s="16" t="n">
        <v>48.91</v>
      </c>
      <c r="C91" s="16" t="n">
        <v>9795600</v>
      </c>
      <c r="D91" s="186">
        <f>B91/B92-1</f>
        <v/>
      </c>
      <c r="E91" s="198">
        <f>E92*(1+D91)</f>
        <v/>
      </c>
    </row>
    <row r="92" ht="15.75" customHeight="1">
      <c r="A92" s="188" t="n">
        <v>44238</v>
      </c>
      <c r="B92" s="16" t="n">
        <v>48</v>
      </c>
      <c r="C92" s="16" t="n">
        <v>11818200</v>
      </c>
      <c r="D92" s="186">
        <f>B92/B93-1</f>
        <v/>
      </c>
      <c r="E92" s="198">
        <f>E93*(1+D92)</f>
        <v/>
      </c>
    </row>
    <row r="93" ht="15.75" customHeight="1">
      <c r="A93" s="188" t="n">
        <v>44237</v>
      </c>
      <c r="B93" s="16" t="n">
        <v>44.950001</v>
      </c>
      <c r="C93" s="16" t="n">
        <v>14189200</v>
      </c>
      <c r="D93" s="186">
        <f>B93/B94-1</f>
        <v/>
      </c>
      <c r="E93" s="198">
        <f>E94*(1+D93)</f>
        <v/>
      </c>
    </row>
    <row r="94" ht="15.75" customHeight="1">
      <c r="A94" s="188" t="n">
        <v>44236</v>
      </c>
      <c r="B94" s="16" t="n">
        <v>47.900002</v>
      </c>
      <c r="C94" s="16" t="n">
        <v>13947100</v>
      </c>
      <c r="D94" s="186">
        <f>B94/B95-1</f>
        <v/>
      </c>
      <c r="E94" s="198">
        <f>E95*(1+D94)</f>
        <v/>
      </c>
    </row>
    <row r="95" ht="15.75" customHeight="1">
      <c r="A95" s="188" t="n">
        <v>44235</v>
      </c>
      <c r="B95" s="16" t="n">
        <v>45.689999</v>
      </c>
      <c r="C95" s="16" t="n">
        <v>24164300</v>
      </c>
      <c r="D95" s="186">
        <f>B95/B96-1</f>
        <v/>
      </c>
      <c r="E95" s="198">
        <f>E96*(1+D95)</f>
        <v/>
      </c>
    </row>
    <row r="96" ht="15.75" customHeight="1">
      <c r="A96" s="188" t="n">
        <v>44232</v>
      </c>
      <c r="B96" s="16" t="n">
        <v>37.880001</v>
      </c>
      <c r="C96" s="16" t="n">
        <v>7810700</v>
      </c>
      <c r="D96" s="186">
        <f>B96/B97-1</f>
        <v/>
      </c>
      <c r="E96" s="198">
        <f>E97*(1+D96)</f>
        <v/>
      </c>
    </row>
    <row r="97" ht="15.75" customHeight="1">
      <c r="A97" s="188" t="n">
        <v>44231</v>
      </c>
      <c r="B97" s="16" t="n">
        <v>37.959999</v>
      </c>
      <c r="C97" s="16" t="n">
        <v>9593800</v>
      </c>
      <c r="D97" s="186">
        <f>B97/B98-1</f>
        <v/>
      </c>
      <c r="E97" s="198">
        <f>E98*(1+D97)</f>
        <v/>
      </c>
    </row>
    <row r="98" ht="15.75" customHeight="1">
      <c r="A98" s="188" t="n">
        <v>44230</v>
      </c>
      <c r="B98" s="16" t="n">
        <v>38.060001</v>
      </c>
      <c r="C98" s="16" t="n">
        <v>10213400</v>
      </c>
      <c r="D98" s="186">
        <f>B98/B99-1</f>
        <v/>
      </c>
      <c r="E98" s="198">
        <f>E99*(1+D98)</f>
        <v/>
      </c>
    </row>
    <row r="99" ht="15.75" customHeight="1">
      <c r="A99" s="188" t="n">
        <v>44229</v>
      </c>
      <c r="B99" s="16" t="n">
        <v>36.799999</v>
      </c>
      <c r="C99" s="16" t="n">
        <v>9903000</v>
      </c>
      <c r="D99" s="186">
        <f>B99/B100-1</f>
        <v/>
      </c>
      <c r="E99" s="198">
        <f>E100*(1+D99)</f>
        <v/>
      </c>
    </row>
    <row r="100" ht="15.75" customHeight="1">
      <c r="A100" s="188" t="n">
        <v>44228</v>
      </c>
      <c r="B100" s="16" t="n">
        <v>33.950001</v>
      </c>
      <c r="C100" s="16" t="n">
        <v>9119900</v>
      </c>
      <c r="D100" s="186">
        <f>B100/B101-1</f>
        <v/>
      </c>
      <c r="E100" s="198">
        <f>E101*(1+D100)</f>
        <v/>
      </c>
    </row>
    <row r="101" ht="15.75" customHeight="1">
      <c r="A101" s="188" t="n">
        <v>44225</v>
      </c>
      <c r="B101" s="16" t="n">
        <v>34.689999</v>
      </c>
      <c r="C101" s="16" t="n">
        <v>19319000</v>
      </c>
      <c r="D101" s="186">
        <f>B101/B102-1</f>
        <v/>
      </c>
      <c r="E101" s="198">
        <f>E102*(1+D101)</f>
        <v/>
      </c>
    </row>
    <row r="102" ht="15.75" customHeight="1">
      <c r="A102" s="188" t="n">
        <v>44224</v>
      </c>
      <c r="B102" s="16" t="n">
        <v>33.645</v>
      </c>
      <c r="C102" s="16" t="n">
        <v>11579900</v>
      </c>
      <c r="D102" s="186">
        <f>B102/B103-1</f>
        <v/>
      </c>
      <c r="E102" s="198">
        <f>E103*(1+D102)</f>
        <v/>
      </c>
    </row>
    <row r="103" ht="15.75" customHeight="1">
      <c r="A103" s="188" t="n">
        <v>44223</v>
      </c>
      <c r="B103" s="16" t="n">
        <v>31.361</v>
      </c>
      <c r="C103" s="16" t="n">
        <v>17253000</v>
      </c>
      <c r="D103" s="186">
        <f>B103/B104-1</f>
        <v/>
      </c>
      <c r="E103" s="198">
        <f>E104*(1+D103)</f>
        <v/>
      </c>
    </row>
    <row r="104" ht="15.75" customHeight="1">
      <c r="A104" s="188" t="n">
        <v>44222</v>
      </c>
      <c r="B104" s="16" t="n">
        <v>31.487</v>
      </c>
      <c r="C104" s="16" t="n">
        <v>9805200</v>
      </c>
      <c r="D104" s="186">
        <f>B104/B105-1</f>
        <v/>
      </c>
      <c r="E104" s="198">
        <f>E105*(1+D104)</f>
        <v/>
      </c>
    </row>
    <row r="105" ht="15.75" customHeight="1">
      <c r="A105" s="188" t="n">
        <v>44221</v>
      </c>
      <c r="B105" s="16" t="n">
        <v>33.049999</v>
      </c>
      <c r="C105" s="16" t="n">
        <v>12350800</v>
      </c>
      <c r="D105" s="186">
        <f>B105/B106-1</f>
        <v/>
      </c>
      <c r="E105" s="198">
        <f>E106*(1+D105)</f>
        <v/>
      </c>
    </row>
    <row r="106" ht="15.75" customHeight="1">
      <c r="A106" s="188" t="n">
        <v>44218</v>
      </c>
      <c r="B106" s="16" t="n">
        <v>34.450001</v>
      </c>
      <c r="C106" s="16" t="n">
        <v>17121300</v>
      </c>
      <c r="D106" s="186">
        <f>B106/B107-1</f>
        <v/>
      </c>
      <c r="E106" s="198">
        <f>E107*(1+D106)</f>
        <v/>
      </c>
    </row>
    <row r="107" ht="15.75" customHeight="1">
      <c r="A107" s="188" t="n">
        <v>44217</v>
      </c>
      <c r="B107" s="16" t="n">
        <v>31.934999</v>
      </c>
      <c r="C107" s="16" t="n">
        <v>28642400</v>
      </c>
      <c r="D107" s="186">
        <f>B107/B108-1</f>
        <v/>
      </c>
      <c r="E107" s="198">
        <f>E108*(1+D107)</f>
        <v/>
      </c>
    </row>
    <row r="108" ht="15.75" customHeight="1">
      <c r="A108" s="188" t="n">
        <v>44216</v>
      </c>
      <c r="B108" s="16" t="n">
        <v>35.349998</v>
      </c>
      <c r="C108" s="16" t="n">
        <v>19223700</v>
      </c>
      <c r="D108" s="186">
        <f>B108/B109-1</f>
        <v/>
      </c>
      <c r="E108" s="198">
        <f>E109*(1+D108)</f>
        <v/>
      </c>
    </row>
    <row r="109" ht="15.75" customHeight="1">
      <c r="A109" s="188" t="n">
        <v>44215</v>
      </c>
      <c r="B109" s="16" t="n">
        <v>38.055</v>
      </c>
      <c r="C109" s="16" t="n">
        <v>14874600</v>
      </c>
      <c r="D109" s="186">
        <f>B109/B110-1</f>
        <v/>
      </c>
      <c r="E109" s="198">
        <f>E110*(1+D109)</f>
        <v/>
      </c>
    </row>
    <row r="110" ht="15.75" customHeight="1">
      <c r="A110" s="188" t="n">
        <v>44211</v>
      </c>
      <c r="B110" s="16" t="n">
        <v>39.34</v>
      </c>
      <c r="C110" s="16" t="n">
        <v>18059000</v>
      </c>
      <c r="D110" s="186">
        <f>B110/B111-1</f>
        <v/>
      </c>
      <c r="E110" s="198">
        <f>E111*(1+D110)</f>
        <v/>
      </c>
    </row>
    <row r="111" ht="15.75" customHeight="1">
      <c r="A111" s="188" t="n">
        <v>44210</v>
      </c>
      <c r="B111" s="16" t="n">
        <v>43.529999</v>
      </c>
      <c r="C111" s="16" t="n">
        <v>13053600</v>
      </c>
      <c r="D111" s="186">
        <f>B111/B112-1</f>
        <v/>
      </c>
      <c r="E111" s="198">
        <f>E112*(1+D111)</f>
        <v/>
      </c>
    </row>
    <row r="112" ht="15.75" customHeight="1">
      <c r="A112" s="188" t="n">
        <v>44209</v>
      </c>
      <c r="B112" s="16" t="n">
        <v>40.349998</v>
      </c>
      <c r="C112" s="16" t="n">
        <v>12375600</v>
      </c>
      <c r="D112" s="186">
        <f>B112/B113-1</f>
        <v/>
      </c>
      <c r="E112" s="198">
        <f>E113*(1+D112)</f>
        <v/>
      </c>
    </row>
    <row r="113" ht="15.75" customHeight="1">
      <c r="A113" s="188" t="n">
        <v>44208</v>
      </c>
      <c r="B113" s="16" t="n">
        <v>38.919998</v>
      </c>
      <c r="C113" s="16" t="n">
        <v>16079400</v>
      </c>
      <c r="D113" s="186">
        <f>B113/B114-1</f>
        <v/>
      </c>
      <c r="E113" s="198">
        <f>E114*(1+D113)</f>
        <v/>
      </c>
    </row>
    <row r="114" ht="15.75" customHeight="1">
      <c r="A114" s="188" t="n">
        <v>44207</v>
      </c>
      <c r="B114" s="16" t="n">
        <v>37.400002</v>
      </c>
      <c r="C114" s="16" t="n">
        <v>39773900</v>
      </c>
      <c r="D114" s="186">
        <f>B114/B115-1</f>
        <v/>
      </c>
      <c r="E114" s="198">
        <f>E115*(1+D114)</f>
        <v/>
      </c>
    </row>
    <row r="115" ht="15.75" customHeight="1">
      <c r="A115" s="188" t="n">
        <v>44204</v>
      </c>
      <c r="B115" s="16" t="n">
        <v>44.419998</v>
      </c>
      <c r="C115" s="16" t="n">
        <v>23125700</v>
      </c>
      <c r="D115" s="186">
        <f>B115/B116-1</f>
        <v/>
      </c>
      <c r="E115" s="198">
        <f>E116*(1+D115)</f>
        <v/>
      </c>
    </row>
    <row r="116" ht="15.75" customHeight="1">
      <c r="A116" s="188" t="n">
        <v>44203</v>
      </c>
      <c r="B116" s="16" t="n">
        <v>44.970001</v>
      </c>
      <c r="C116" s="16" t="n">
        <v>32619300</v>
      </c>
      <c r="D116" s="186">
        <f>B116/B117-1</f>
        <v/>
      </c>
      <c r="E116" s="198">
        <f>E117*(1+D116)</f>
        <v/>
      </c>
    </row>
    <row r="117" ht="15.75" customHeight="1">
      <c r="A117" s="188" t="n">
        <v>44202</v>
      </c>
      <c r="B117" s="16" t="n">
        <v>43.93</v>
      </c>
      <c r="C117" s="16" t="n">
        <v>40502900</v>
      </c>
      <c r="D117" s="186">
        <f>B117/B118-1</f>
        <v/>
      </c>
      <c r="E117" s="198">
        <f>E118*(1+D117)</f>
        <v/>
      </c>
    </row>
    <row r="118" ht="15.75" customHeight="1">
      <c r="A118" s="188" t="n">
        <v>44201</v>
      </c>
      <c r="B118" s="16" t="n">
        <v>39.41</v>
      </c>
      <c r="C118" s="16" t="n">
        <v>19229000</v>
      </c>
      <c r="D118" s="186">
        <f>B118/B119-1</f>
        <v/>
      </c>
      <c r="E118" s="198">
        <f>E119*(1+D118)</f>
        <v/>
      </c>
    </row>
    <row r="119" ht="15.75" customHeight="1">
      <c r="A119" s="188" t="n">
        <v>44200</v>
      </c>
      <c r="B119" s="16" t="n">
        <v>35.080002</v>
      </c>
      <c r="C119" s="16" t="n">
        <v>22817800</v>
      </c>
      <c r="D119" s="186">
        <f>B119/B120-1</f>
        <v/>
      </c>
      <c r="E119" s="198">
        <f>E120*(1+D119)</f>
        <v/>
      </c>
    </row>
    <row r="120" ht="15.75" customHeight="1">
      <c r="A120" s="188" t="n">
        <v>44196</v>
      </c>
      <c r="B120" s="16" t="n">
        <v>32</v>
      </c>
      <c r="C120" s="16" t="n">
        <v>14220900</v>
      </c>
      <c r="D120" s="186">
        <f>B120/B121-1</f>
        <v/>
      </c>
      <c r="E120" s="198">
        <f>E121*(1+D120)</f>
        <v/>
      </c>
    </row>
    <row r="121" ht="15.75" customHeight="1">
      <c r="A121" s="188" t="n">
        <v>44195</v>
      </c>
      <c r="B121" s="16" t="n">
        <v>32.900002</v>
      </c>
      <c r="C121" s="16" t="n">
        <v>18116500</v>
      </c>
      <c r="D121" s="186">
        <f>B121/B122-1</f>
        <v/>
      </c>
      <c r="E121" s="198">
        <f>E122*(1+D121)</f>
        <v/>
      </c>
    </row>
    <row r="122" ht="15.75" customHeight="1">
      <c r="A122" s="188" t="n">
        <v>44194</v>
      </c>
      <c r="B122" s="16" t="n">
        <v>30.08</v>
      </c>
      <c r="C122" s="16" t="n">
        <v>16651800</v>
      </c>
      <c r="D122" s="186">
        <f>B122/B123-1</f>
        <v/>
      </c>
      <c r="E122" s="198">
        <f>E123*(1+D122)</f>
        <v/>
      </c>
    </row>
    <row r="123" ht="15.75" customHeight="1">
      <c r="A123" s="188" t="n">
        <v>44193</v>
      </c>
      <c r="B123" s="16" t="n">
        <v>30.450001</v>
      </c>
      <c r="C123" s="16" t="n">
        <v>19499400</v>
      </c>
      <c r="D123" s="186">
        <f>B123/B124-1</f>
        <v/>
      </c>
      <c r="E123" s="198">
        <f>E124*(1+D123)</f>
        <v/>
      </c>
    </row>
    <row r="124" ht="15.75" customHeight="1">
      <c r="A124" s="188" t="n">
        <v>44189</v>
      </c>
      <c r="B124" s="16" t="n">
        <v>27.35</v>
      </c>
      <c r="C124" s="16" t="n">
        <v>12591200</v>
      </c>
      <c r="D124" s="186">
        <f>B124/B125-1</f>
        <v/>
      </c>
      <c r="E124" s="198">
        <f>E125*(1+D124)</f>
        <v/>
      </c>
    </row>
    <row r="125" ht="15.75" customHeight="1">
      <c r="A125" s="188" t="n">
        <v>44188</v>
      </c>
      <c r="B125" s="16" t="n">
        <v>28.879999</v>
      </c>
      <c r="C125" s="16" t="n">
        <v>11054700</v>
      </c>
      <c r="D125" s="186">
        <f>B125/B126-1</f>
        <v/>
      </c>
      <c r="E125" s="198">
        <f>E126*(1+D125)</f>
        <v/>
      </c>
    </row>
    <row r="126" ht="15.75" customHeight="1">
      <c r="A126" s="188" t="n">
        <v>44187</v>
      </c>
      <c r="B126" s="16" t="n">
        <v>30.389999</v>
      </c>
      <c r="C126" s="16" t="n">
        <v>12181300</v>
      </c>
      <c r="D126" s="186">
        <f>B126/B127-1</f>
        <v/>
      </c>
      <c r="E126" s="198">
        <f>E127*(1+D126)</f>
        <v/>
      </c>
    </row>
    <row r="127" ht="15.75" customHeight="1">
      <c r="A127" s="188" t="n">
        <v>44186</v>
      </c>
      <c r="B127" s="16" t="n">
        <v>30.83</v>
      </c>
      <c r="C127" s="16" t="n">
        <v>18936700</v>
      </c>
      <c r="D127" s="186">
        <f>B127/B128-1</f>
        <v/>
      </c>
      <c r="E127" s="198">
        <f>E128*(1+D127)</f>
        <v/>
      </c>
    </row>
    <row r="128" ht="15.75" customHeight="1">
      <c r="A128" s="188" t="n">
        <v>44183</v>
      </c>
      <c r="B128" s="16" t="n">
        <v>29.48</v>
      </c>
      <c r="C128" s="16" t="n">
        <v>11082800</v>
      </c>
      <c r="D128" s="186">
        <f>B128/B129-1</f>
        <v/>
      </c>
      <c r="E128" s="198">
        <f>E129*(1+D128)</f>
        <v/>
      </c>
    </row>
    <row r="129" ht="15.75" customHeight="1">
      <c r="A129" s="188" t="n">
        <v>44182</v>
      </c>
      <c r="B129" s="16" t="n">
        <v>28.25</v>
      </c>
      <c r="C129" s="16" t="n">
        <v>28695100</v>
      </c>
      <c r="D129" s="186">
        <f>B129/B130-1</f>
        <v/>
      </c>
      <c r="E129" s="198">
        <f>E130*(1+D129)</f>
        <v/>
      </c>
    </row>
    <row r="130" ht="15.75" customHeight="1">
      <c r="A130" s="188" t="n">
        <v>44181</v>
      </c>
      <c r="B130" s="16" t="n">
        <v>25.809999</v>
      </c>
      <c r="C130" s="16" t="n">
        <v>18561500</v>
      </c>
      <c r="D130" s="186">
        <f>B130/B131-1</f>
        <v/>
      </c>
      <c r="E130" s="198">
        <f>E131*(1+D130)</f>
        <v/>
      </c>
    </row>
    <row r="131" ht="15.75" customHeight="1">
      <c r="A131" s="188" t="n">
        <v>44180</v>
      </c>
      <c r="B131" s="16" t="n">
        <v>23.254999</v>
      </c>
      <c r="C131" s="16" t="n">
        <v>8883900</v>
      </c>
      <c r="D131" s="186">
        <f>B131/B132-1</f>
        <v/>
      </c>
      <c r="E131" s="198">
        <f>E132*(1+D131)</f>
        <v/>
      </c>
    </row>
    <row r="132" ht="15.75" customHeight="1">
      <c r="A132" s="188" t="n">
        <v>44179</v>
      </c>
      <c r="B132" s="16" t="n">
        <v>22.27</v>
      </c>
      <c r="C132" s="16" t="n">
        <v>9285700</v>
      </c>
      <c r="D132" s="186">
        <f>B132/B133-1</f>
        <v/>
      </c>
      <c r="E132" s="198">
        <f>E133*(1+D132)</f>
        <v/>
      </c>
    </row>
    <row r="133" ht="15.75" customHeight="1">
      <c r="A133" s="188" t="n">
        <v>44176</v>
      </c>
      <c r="B133" s="16" t="n">
        <v>20.610001</v>
      </c>
      <c r="C133" s="16" t="n">
        <v>8764800</v>
      </c>
      <c r="D133" s="186">
        <f>B133/B134-1</f>
        <v/>
      </c>
      <c r="E133" s="198">
        <f>E134*(1+D133)</f>
        <v/>
      </c>
    </row>
    <row r="134" ht="15.75" customHeight="1">
      <c r="A134" s="188" t="n">
        <v>44175</v>
      </c>
      <c r="B134" s="16" t="n">
        <v>21.469999</v>
      </c>
      <c r="C134" s="16" t="n">
        <v>12444200</v>
      </c>
      <c r="D134" s="186">
        <f>B134/B135-1</f>
        <v/>
      </c>
      <c r="E134" s="198">
        <f>E135*(1+D134)</f>
        <v/>
      </c>
    </row>
    <row r="135" ht="15.75" customHeight="1">
      <c r="A135" s="188" t="n">
        <v>44174</v>
      </c>
      <c r="B135" s="16" t="n">
        <v>20.07</v>
      </c>
      <c r="C135" s="16" t="n">
        <v>13717000</v>
      </c>
      <c r="D135" s="186">
        <f>B135/B136-1</f>
        <v/>
      </c>
      <c r="E135" s="198">
        <f>E136*(1+D135)</f>
        <v/>
      </c>
    </row>
    <row r="136" ht="15.75" customHeight="1">
      <c r="A136" s="188" t="n">
        <v>44173</v>
      </c>
      <c r="B136" s="16" t="n">
        <v>20.959999</v>
      </c>
      <c r="C136" s="16" t="n">
        <v>13771300</v>
      </c>
      <c r="D136" s="186">
        <f>B136/B137-1</f>
        <v/>
      </c>
      <c r="E136" s="198">
        <f>E137*(1+D136)</f>
        <v/>
      </c>
    </row>
    <row r="137" ht="15.75" customHeight="1">
      <c r="A137" s="188" t="n">
        <v>44172</v>
      </c>
      <c r="B137" s="16" t="n">
        <v>22.459999</v>
      </c>
      <c r="C137" s="16" t="n">
        <v>10694000</v>
      </c>
      <c r="D137" s="186">
        <f>B137/B138-1</f>
        <v/>
      </c>
      <c r="E137" s="198">
        <f>E138*(1+D137)</f>
        <v/>
      </c>
    </row>
    <row r="138" ht="15.75" customHeight="1">
      <c r="A138" s="188" t="n">
        <v>44169</v>
      </c>
      <c r="B138" s="16" t="n">
        <v>23.219999</v>
      </c>
      <c r="C138" s="16" t="n">
        <v>10496100</v>
      </c>
      <c r="D138" s="186">
        <f>B138/B139-1</f>
        <v/>
      </c>
      <c r="E138" s="198">
        <f>E139*(1+D138)</f>
        <v/>
      </c>
    </row>
    <row r="139" ht="15.75" customHeight="1">
      <c r="A139" s="188" t="n">
        <v>44168</v>
      </c>
      <c r="B139" s="16" t="n">
        <v>24</v>
      </c>
      <c r="C139" s="16" t="n">
        <v>9490200</v>
      </c>
      <c r="D139" s="186">
        <f>B139/B140-1</f>
        <v/>
      </c>
      <c r="E139" s="198">
        <f>E140*(1+D139)</f>
        <v/>
      </c>
    </row>
    <row r="140" ht="15.75" customHeight="1">
      <c r="A140" s="188" t="n">
        <v>44167</v>
      </c>
      <c r="B140" s="16" t="n">
        <v>23.389999</v>
      </c>
      <c r="C140" s="16" t="n">
        <v>8531900</v>
      </c>
      <c r="D140" s="186">
        <f>B140/B141-1</f>
        <v/>
      </c>
      <c r="E140" s="198">
        <f>E141*(1+D140)</f>
        <v/>
      </c>
    </row>
    <row r="141" ht="15.75" customHeight="1">
      <c r="A141" s="188" t="n">
        <v>44166</v>
      </c>
      <c r="B141" s="16" t="n">
        <v>23.74</v>
      </c>
      <c r="C141" s="16" t="n">
        <v>16040800</v>
      </c>
      <c r="D141" s="186">
        <f>B141/B142-1</f>
        <v/>
      </c>
      <c r="E141" s="198">
        <f>E142*(1+D141)</f>
        <v/>
      </c>
    </row>
    <row r="142" ht="15.75" customHeight="1">
      <c r="A142" s="188" t="n">
        <v>44165</v>
      </c>
      <c r="B142" s="16" t="n">
        <v>23.194</v>
      </c>
      <c r="C142" s="16" t="n">
        <v>20670000</v>
      </c>
      <c r="D142" s="186">
        <f>B142/B143-1</f>
        <v/>
      </c>
      <c r="E142" s="198">
        <f>E143*(1+D142)</f>
        <v/>
      </c>
    </row>
    <row r="143" ht="15.75" customHeight="1">
      <c r="A143" s="188" t="n">
        <v>44162</v>
      </c>
      <c r="B143" s="16" t="n">
        <v>18.834999</v>
      </c>
      <c r="C143" s="16" t="n">
        <v>21926800</v>
      </c>
      <c r="D143" s="186">
        <f>B143/B144-1</f>
        <v/>
      </c>
      <c r="E143" s="198">
        <f>E144*(1+D143)</f>
        <v/>
      </c>
    </row>
    <row r="144" ht="15.75" customHeight="1">
      <c r="A144" s="188" t="n">
        <v>44160</v>
      </c>
      <c r="B144" s="16" t="n">
        <v>20.865</v>
      </c>
      <c r="C144" s="16" t="n">
        <v>17520300</v>
      </c>
      <c r="D144" s="186">
        <f>B144/B145-1</f>
        <v/>
      </c>
      <c r="E144" s="198">
        <f>E145*(1+D144)</f>
        <v/>
      </c>
    </row>
    <row r="145" ht="15.75" customHeight="1">
      <c r="A145" s="188" t="n">
        <v>44159</v>
      </c>
      <c r="B145" s="16" t="n">
        <v>22.360001</v>
      </c>
      <c r="C145" s="16" t="n">
        <v>17478500</v>
      </c>
      <c r="D145" s="186">
        <f>B145/B146-1</f>
        <v/>
      </c>
      <c r="E145" s="198">
        <f>E146*(1+D145)</f>
        <v/>
      </c>
    </row>
    <row r="146" ht="15.75" customHeight="1">
      <c r="A146" s="188" t="n">
        <v>44158</v>
      </c>
      <c r="B146" s="16" t="n">
        <v>22.129999</v>
      </c>
      <c r="C146" s="16" t="n">
        <v>15280500</v>
      </c>
      <c r="D146" s="186">
        <f>B146/B147-1</f>
        <v/>
      </c>
      <c r="E146" s="198">
        <f>E147*(1+D146)</f>
        <v/>
      </c>
    </row>
    <row r="147" ht="15.75" customHeight="1">
      <c r="A147" s="188" t="n">
        <v>44155</v>
      </c>
      <c r="B147" s="16" t="n">
        <v>21.24</v>
      </c>
      <c r="C147" s="16" t="n">
        <v>14489600</v>
      </c>
      <c r="D147" s="186">
        <f>B147/B148-1</f>
        <v/>
      </c>
      <c r="E147" s="198">
        <f>E148*(1+D147)</f>
        <v/>
      </c>
    </row>
    <row r="148" ht="15.75" customHeight="1">
      <c r="A148" s="188" t="n">
        <v>44154</v>
      </c>
      <c r="B148" s="16" t="n">
        <v>20.1</v>
      </c>
      <c r="C148" s="16" t="n">
        <v>10530700</v>
      </c>
      <c r="D148" s="186">
        <f>B148/B149-1</f>
        <v/>
      </c>
      <c r="E148" s="198">
        <f>E149*(1+D148)</f>
        <v/>
      </c>
    </row>
    <row r="149" ht="15.75" customHeight="1">
      <c r="A149" s="188" t="n">
        <v>44153</v>
      </c>
      <c r="B149" s="16" t="n">
        <v>19.639999</v>
      </c>
      <c r="C149" s="16" t="n">
        <v>19981700</v>
      </c>
      <c r="D149" s="186">
        <f>B149/B150-1</f>
        <v/>
      </c>
      <c r="E149" s="198">
        <f>E150*(1+D149)</f>
        <v/>
      </c>
    </row>
    <row r="150" ht="15.75" customHeight="1">
      <c r="A150" s="188" t="n">
        <v>44152</v>
      </c>
      <c r="B150" s="16" t="n">
        <v>20.16</v>
      </c>
      <c r="C150" s="16" t="n">
        <v>16475400</v>
      </c>
      <c r="D150" s="186">
        <f>B150/B151-1</f>
        <v/>
      </c>
      <c r="E150" s="198">
        <f>E151*(1+D150)</f>
        <v/>
      </c>
    </row>
    <row r="151" ht="15.75" customHeight="1">
      <c r="A151" s="188" t="n">
        <v>44151</v>
      </c>
      <c r="B151" s="16" t="n">
        <v>18.860001</v>
      </c>
      <c r="C151" s="16" t="n">
        <v>11713300</v>
      </c>
      <c r="D151" s="186">
        <f>B151/B152-1</f>
        <v/>
      </c>
      <c r="E151" s="198">
        <f>E152*(1+D151)</f>
        <v/>
      </c>
    </row>
    <row r="152" ht="15.75" customHeight="1">
      <c r="A152" s="188" t="n">
        <v>44148</v>
      </c>
      <c r="B152" s="16" t="n">
        <v>17.959999</v>
      </c>
      <c r="C152" s="16" t="n">
        <v>8926400</v>
      </c>
      <c r="D152" s="186">
        <f>B152/B153-1</f>
        <v/>
      </c>
      <c r="E152" s="198">
        <f>E153*(1+D152)</f>
        <v/>
      </c>
    </row>
    <row r="153" ht="15.75" customHeight="1">
      <c r="A153" s="188" t="n">
        <v>44147</v>
      </c>
      <c r="B153" s="16" t="n">
        <v>18.24</v>
      </c>
      <c r="C153" s="16" t="n">
        <v>9924000</v>
      </c>
      <c r="D153" s="186">
        <f>B153/B154-1</f>
        <v/>
      </c>
      <c r="E153" s="198">
        <f>E154*(1+D153)</f>
        <v/>
      </c>
    </row>
    <row r="154" ht="15.75" customHeight="1">
      <c r="A154" s="188" t="n">
        <v>44146</v>
      </c>
      <c r="B154" s="16" t="n">
        <v>17.525</v>
      </c>
      <c r="C154" s="16" t="n">
        <v>9917500</v>
      </c>
      <c r="D154" s="186">
        <f>B154/B155-1</f>
        <v/>
      </c>
      <c r="E154" s="198">
        <f>E155*(1+D154)</f>
        <v/>
      </c>
    </row>
    <row r="155" ht="15.75" customHeight="1">
      <c r="A155" s="188" t="n">
        <v>44145</v>
      </c>
      <c r="B155" s="16" t="n">
        <v>16.51</v>
      </c>
      <c r="C155" s="16" t="n">
        <v>6328400</v>
      </c>
      <c r="D155" s="186">
        <f>B155/B156-1</f>
        <v/>
      </c>
      <c r="E155" s="198">
        <f>E156*(1+D155)</f>
        <v/>
      </c>
    </row>
    <row r="156" ht="15.75" customHeight="1">
      <c r="A156" s="188" t="n">
        <v>44144</v>
      </c>
      <c r="B156" s="16" t="n">
        <v>17.09</v>
      </c>
      <c r="C156" s="16" t="n">
        <v>15012400</v>
      </c>
      <c r="D156" s="186">
        <f>B156/B157-1</f>
        <v/>
      </c>
      <c r="E156" s="198">
        <f>E157*(1+D156)</f>
        <v/>
      </c>
    </row>
    <row r="157" ht="15.75" customHeight="1">
      <c r="A157" s="188" t="n">
        <v>44141</v>
      </c>
      <c r="B157" s="16" t="n">
        <v>17.540001</v>
      </c>
      <c r="C157" s="16" t="n">
        <v>10274700</v>
      </c>
      <c r="D157" s="186">
        <f>B157/B158-1</f>
        <v/>
      </c>
      <c r="E157" s="198">
        <f>E158*(1+D157)</f>
        <v/>
      </c>
    </row>
    <row r="158" ht="15.75" customHeight="1">
      <c r="A158" s="188" t="n">
        <v>44140</v>
      </c>
      <c r="B158" s="16" t="n">
        <v>17.27</v>
      </c>
      <c r="C158" s="16" t="n">
        <v>14945900</v>
      </c>
      <c r="D158" s="186">
        <f>B158/B159-1</f>
        <v/>
      </c>
      <c r="E158" s="198">
        <f>E159*(1+D158)</f>
        <v/>
      </c>
    </row>
    <row r="159" ht="15.75" customHeight="1">
      <c r="A159" s="188" t="n">
        <v>44139</v>
      </c>
      <c r="B159" s="16" t="n">
        <v>15.87</v>
      </c>
      <c r="C159" s="16" t="n">
        <v>7990700</v>
      </c>
      <c r="D159" s="186">
        <f>B159/B160-1</f>
        <v/>
      </c>
      <c r="E159" s="198">
        <f>E160*(1+D159)</f>
        <v/>
      </c>
    </row>
    <row r="160" ht="15.75" customHeight="1">
      <c r="A160" s="188" t="n">
        <v>44138</v>
      </c>
      <c r="B160" s="16" t="n">
        <v>15.42</v>
      </c>
      <c r="C160" s="16" t="n">
        <v>6488100</v>
      </c>
      <c r="D160" s="186">
        <f>B160/B161-1</f>
        <v/>
      </c>
      <c r="E160" s="198">
        <f>E161*(1+D160)</f>
        <v/>
      </c>
    </row>
    <row r="161" ht="15.75" customHeight="1">
      <c r="A161" s="188" t="n">
        <v>44137</v>
      </c>
      <c r="B161" s="16" t="n">
        <v>15.51</v>
      </c>
      <c r="C161" s="16" t="n">
        <v>6149200</v>
      </c>
      <c r="D161" s="186">
        <f>B161/B162-1</f>
        <v/>
      </c>
      <c r="E161" s="198">
        <f>E162*(1+D161)</f>
        <v/>
      </c>
    </row>
    <row r="162" ht="15.75" customHeight="1">
      <c r="A162" s="188" t="n">
        <v>44134</v>
      </c>
      <c r="B162" s="16" t="n">
        <v>15.38</v>
      </c>
      <c r="C162" s="16" t="n">
        <v>6947600</v>
      </c>
      <c r="D162" s="186">
        <f>B162/B163-1</f>
        <v/>
      </c>
      <c r="E162" s="198">
        <f>E163*(1+D162)</f>
        <v/>
      </c>
    </row>
    <row r="163" ht="15.75" customHeight="1">
      <c r="A163" s="188" t="n">
        <v>44133</v>
      </c>
      <c r="B163" s="16" t="n">
        <v>15.26</v>
      </c>
      <c r="C163" s="16" t="n">
        <v>7717500</v>
      </c>
      <c r="D163" s="186">
        <f>B163/B164-1</f>
        <v/>
      </c>
      <c r="E163" s="198">
        <f>E164*(1+D163)</f>
        <v/>
      </c>
    </row>
    <row r="164" ht="15.75" customHeight="1">
      <c r="A164" s="188" t="n">
        <v>44132</v>
      </c>
      <c r="B164" s="16" t="n">
        <v>14.91</v>
      </c>
      <c r="C164" s="16" t="n">
        <v>11478000</v>
      </c>
      <c r="D164" s="186">
        <f>B164/B165-1</f>
        <v/>
      </c>
      <c r="E164" s="198">
        <f>E165*(1+D164)</f>
        <v/>
      </c>
    </row>
    <row r="165" ht="15.75" customHeight="1">
      <c r="A165" s="188" t="n">
        <v>44131</v>
      </c>
      <c r="B165" s="16" t="n">
        <v>15.67</v>
      </c>
      <c r="C165" s="16" t="n">
        <v>14293100</v>
      </c>
      <c r="D165" s="186">
        <f>B165/B166-1</f>
        <v/>
      </c>
      <c r="E165" s="198">
        <f>E166*(1+D165)</f>
        <v/>
      </c>
    </row>
    <row r="166" ht="15.75" customHeight="1">
      <c r="A166" s="188" t="n">
        <v>44130</v>
      </c>
      <c r="B166" s="16" t="n">
        <v>14.38</v>
      </c>
      <c r="C166" s="16" t="n">
        <v>9812000</v>
      </c>
      <c r="D166" s="186">
        <f>B166/B167-1</f>
        <v/>
      </c>
      <c r="E166" s="198">
        <f>E167*(1+D166)</f>
        <v/>
      </c>
    </row>
    <row r="167" ht="15.75" customHeight="1">
      <c r="A167" s="188" t="n">
        <v>44127</v>
      </c>
      <c r="B167" s="16" t="n">
        <v>14.38</v>
      </c>
      <c r="C167" s="16" t="n">
        <v>6830900</v>
      </c>
      <c r="D167" s="186">
        <f>B167/B168-1</f>
        <v/>
      </c>
      <c r="E167" s="198">
        <f>E168*(1+D167)</f>
        <v/>
      </c>
    </row>
    <row r="168" ht="15.75" customHeight="1">
      <c r="A168" s="188" t="n">
        <v>44126</v>
      </c>
      <c r="B168" s="16" t="n">
        <v>14.625</v>
      </c>
      <c r="C168" s="16" t="n">
        <v>10844400</v>
      </c>
      <c r="D168" s="186">
        <f>B168/B169-1</f>
        <v/>
      </c>
      <c r="E168" s="198">
        <f>E169*(1+D168)</f>
        <v/>
      </c>
    </row>
    <row r="169" ht="15.75" customHeight="1">
      <c r="A169" s="188" t="n">
        <v>44125</v>
      </c>
      <c r="B169" s="16" t="n">
        <v>14.295</v>
      </c>
      <c r="C169" s="16" t="n">
        <v>16042500</v>
      </c>
      <c r="D169" s="186">
        <f>B169/B170-1</f>
        <v/>
      </c>
      <c r="E169" s="198">
        <f>E170*(1+D169)</f>
        <v/>
      </c>
    </row>
    <row r="170" ht="15.75" customHeight="1">
      <c r="A170" s="188" t="n">
        <v>44124</v>
      </c>
      <c r="B170" s="16" t="n">
        <v>13.305</v>
      </c>
      <c r="C170" s="16" t="n">
        <v>7321300</v>
      </c>
      <c r="D170" s="186">
        <f>B170/B171-1</f>
        <v/>
      </c>
      <c r="E170" s="198">
        <f>E171*(1+D170)</f>
        <v/>
      </c>
    </row>
    <row r="171" ht="15.75" customHeight="1">
      <c r="A171" s="188" t="n">
        <v>44123</v>
      </c>
      <c r="B171" s="16" t="n">
        <v>12.83</v>
      </c>
      <c r="C171" s="16" t="n">
        <v>6480300</v>
      </c>
      <c r="D171" s="186">
        <f>B171/B172-1</f>
        <v/>
      </c>
      <c r="E171" s="198">
        <f>E172*(1+D171)</f>
        <v/>
      </c>
    </row>
    <row r="172" ht="15.75" customHeight="1">
      <c r="A172" s="188" t="n">
        <v>44120</v>
      </c>
      <c r="B172" s="16" t="n">
        <v>12.43</v>
      </c>
      <c r="C172" s="16" t="n">
        <v>3541700</v>
      </c>
      <c r="D172" s="186">
        <f>B172/B173-1</f>
        <v/>
      </c>
      <c r="E172" s="198">
        <f>E173*(1+D172)</f>
        <v/>
      </c>
    </row>
    <row r="173" ht="15.75" customHeight="1">
      <c r="A173" s="188" t="n">
        <v>44119</v>
      </c>
      <c r="B173" s="16" t="n">
        <v>12.45</v>
      </c>
      <c r="C173" s="16" t="n">
        <v>3897200</v>
      </c>
      <c r="D173" s="186">
        <f>B173/B174-1</f>
        <v/>
      </c>
      <c r="E173" s="198">
        <f>E174*(1+D173)</f>
        <v/>
      </c>
    </row>
    <row r="174" ht="15.75" customHeight="1">
      <c r="A174" s="188" t="n">
        <v>44118</v>
      </c>
      <c r="B174" s="16" t="n">
        <v>12.2</v>
      </c>
      <c r="C174" s="16" t="n">
        <v>4796100</v>
      </c>
      <c r="D174" s="186">
        <f>B174/B175-1</f>
        <v/>
      </c>
      <c r="E174" s="198">
        <f>E175*(1+D174)</f>
        <v/>
      </c>
    </row>
    <row r="175" ht="15.75" customHeight="1">
      <c r="A175" s="188" t="n">
        <v>44117</v>
      </c>
      <c r="B175" s="16" t="n">
        <v>12.38</v>
      </c>
      <c r="C175" s="16" t="n">
        <v>4435000</v>
      </c>
      <c r="D175" s="186">
        <f>B175/B176-1</f>
        <v/>
      </c>
      <c r="E175" s="198">
        <f>E176*(1+D175)</f>
        <v/>
      </c>
    </row>
    <row r="176" ht="15.75" customHeight="1">
      <c r="A176" s="188" t="n">
        <v>44116</v>
      </c>
      <c r="B176" s="16" t="n">
        <v>12.665</v>
      </c>
      <c r="C176" s="16" t="n">
        <v>9525100</v>
      </c>
      <c r="D176" s="186">
        <f>B176/B177-1</f>
        <v/>
      </c>
      <c r="E176" s="198">
        <f>E177*(1+D176)</f>
        <v/>
      </c>
    </row>
    <row r="177" ht="15.75" customHeight="1">
      <c r="A177" s="188" t="n">
        <v>44113</v>
      </c>
      <c r="B177" s="16" t="n">
        <v>11.77</v>
      </c>
      <c r="C177" s="16" t="n">
        <v>6581000</v>
      </c>
      <c r="D177" s="186">
        <f>B177/B178-1</f>
        <v/>
      </c>
      <c r="E177" s="198">
        <f>E178*(1+D177)</f>
        <v/>
      </c>
    </row>
    <row r="178" ht="15.75" customHeight="1">
      <c r="A178" s="188" t="n">
        <v>44112</v>
      </c>
      <c r="B178" s="16" t="n">
        <v>11.86</v>
      </c>
      <c r="C178" s="16" t="n">
        <v>6808000</v>
      </c>
      <c r="D178" s="186">
        <f>B178/B179-1</f>
        <v/>
      </c>
      <c r="E178" s="198">
        <f>E179*(1+D178)</f>
        <v/>
      </c>
    </row>
    <row r="179" ht="15.75" customHeight="1">
      <c r="A179" s="188" t="n">
        <v>44111</v>
      </c>
      <c r="B179" s="16" t="n">
        <v>10.97</v>
      </c>
      <c r="C179" s="16" t="n">
        <v>2491400</v>
      </c>
      <c r="D179" s="186">
        <f>B179/B180-1</f>
        <v/>
      </c>
      <c r="E179" s="198">
        <f>E180*(1+D179)</f>
        <v/>
      </c>
    </row>
    <row r="180" ht="15.75" customHeight="1">
      <c r="A180" s="188" t="n">
        <v>44110</v>
      </c>
      <c r="B180" s="16" t="n">
        <v>10.845</v>
      </c>
      <c r="C180" s="16" t="n">
        <v>3713100</v>
      </c>
      <c r="D180" s="186">
        <f>B180/B181-1</f>
        <v/>
      </c>
      <c r="E180" s="198">
        <f>E181*(1+D180)</f>
        <v/>
      </c>
    </row>
    <row r="181" ht="15.75" customHeight="1">
      <c r="A181" s="188" t="n">
        <v>44109</v>
      </c>
      <c r="B181" s="16" t="n">
        <v>11.28</v>
      </c>
      <c r="C181" s="16" t="n">
        <v>2245700</v>
      </c>
      <c r="D181" s="186">
        <f>B181/B182-1</f>
        <v/>
      </c>
      <c r="E181" s="198">
        <f>E182*(1+D181)</f>
        <v/>
      </c>
    </row>
    <row r="182" ht="15.75" customHeight="1">
      <c r="A182" s="188" t="n">
        <v>44106</v>
      </c>
      <c r="B182" s="16" t="n">
        <v>10.86</v>
      </c>
      <c r="C182" s="16" t="n">
        <v>4364700</v>
      </c>
      <c r="D182" s="186">
        <f>B182/B183-1</f>
        <v/>
      </c>
      <c r="E182" s="198">
        <f>E183*(1+D182)</f>
        <v/>
      </c>
    </row>
    <row r="183" ht="15.75" customHeight="1">
      <c r="A183" s="188" t="n">
        <v>44105</v>
      </c>
      <c r="B183" s="16" t="n">
        <v>10.87</v>
      </c>
      <c r="C183" s="16" t="n">
        <v>5354100</v>
      </c>
      <c r="D183" s="186">
        <f>B183/B184-1</f>
        <v/>
      </c>
      <c r="E183" s="198">
        <f>E184*(1+D183)</f>
        <v/>
      </c>
    </row>
    <row r="184" ht="15.75" customHeight="1">
      <c r="A184" s="188" t="n">
        <v>44104</v>
      </c>
      <c r="B184" s="16" t="n">
        <v>10.97</v>
      </c>
      <c r="C184" s="16" t="n">
        <v>3837200</v>
      </c>
      <c r="D184" s="186">
        <f>B184/B185-1</f>
        <v/>
      </c>
      <c r="E184" s="198">
        <f>E185*(1+D184)</f>
        <v/>
      </c>
    </row>
    <row r="185" ht="15.75" customHeight="1">
      <c r="A185" s="188" t="n">
        <v>44103</v>
      </c>
      <c r="B185" s="16" t="n">
        <v>11.03</v>
      </c>
      <c r="C185" s="16" t="n">
        <v>3976900</v>
      </c>
      <c r="D185" s="186">
        <f>B185/B186-1</f>
        <v/>
      </c>
      <c r="E185" s="198">
        <f>E186*(1+D185)</f>
        <v/>
      </c>
    </row>
    <row r="186" ht="15.75" customHeight="1">
      <c r="A186" s="188" t="n">
        <v>44102</v>
      </c>
      <c r="B186" s="16" t="n">
        <v>11.16</v>
      </c>
      <c r="C186" s="16" t="n">
        <v>3950600</v>
      </c>
      <c r="D186" s="186">
        <f>B186/B187-1</f>
        <v/>
      </c>
      <c r="E186" s="198">
        <f>E187*(1+D186)</f>
        <v/>
      </c>
    </row>
    <row r="187" ht="15.75" customHeight="1">
      <c r="A187" s="188" t="n">
        <v>44099</v>
      </c>
      <c r="B187" s="16" t="n">
        <v>11.23</v>
      </c>
      <c r="C187" s="16" t="n">
        <v>4083700</v>
      </c>
      <c r="D187" s="186">
        <f>B187/B188-1</f>
        <v/>
      </c>
      <c r="E187" s="198">
        <f>E188*(1+D187)</f>
        <v/>
      </c>
    </row>
    <row r="188" ht="15.75" customHeight="1">
      <c r="A188" s="188" t="n">
        <v>44098</v>
      </c>
      <c r="B188" s="16" t="n">
        <v>11.17</v>
      </c>
      <c r="C188" s="16" t="n">
        <v>5799400</v>
      </c>
      <c r="D188" s="186">
        <f>B188/B189-1</f>
        <v/>
      </c>
      <c r="E188" s="198">
        <f>E189*(1+D188)</f>
        <v/>
      </c>
    </row>
    <row r="189" ht="15.75" customHeight="1">
      <c r="A189" s="188" t="n">
        <v>44097</v>
      </c>
      <c r="B189" s="16" t="n">
        <v>10.61</v>
      </c>
      <c r="C189" s="16" t="n">
        <v>6177300</v>
      </c>
      <c r="D189" s="186">
        <f>B189/B190-1</f>
        <v/>
      </c>
      <c r="E189" s="198">
        <f>E190*(1+D189)</f>
        <v/>
      </c>
    </row>
    <row r="190" ht="15.75" customHeight="1">
      <c r="A190" s="188" t="n">
        <v>44096</v>
      </c>
      <c r="B190" s="16" t="n">
        <v>11.27</v>
      </c>
      <c r="C190" s="16" t="n">
        <v>2399800</v>
      </c>
      <c r="D190" s="186">
        <f>B190/B191-1</f>
        <v/>
      </c>
      <c r="E190" s="198">
        <f>E191*(1+D190)</f>
        <v/>
      </c>
    </row>
    <row r="191" ht="15.75" customHeight="1">
      <c r="A191" s="188" t="n">
        <v>44095</v>
      </c>
      <c r="B191" s="16" t="n">
        <v>11.14</v>
      </c>
      <c r="C191" s="16" t="n">
        <v>5809900</v>
      </c>
      <c r="D191" s="186">
        <f>B191/B192-1</f>
        <v/>
      </c>
      <c r="E191" s="198">
        <f>E192*(1+D191)</f>
        <v/>
      </c>
    </row>
    <row r="192" ht="15.75" customHeight="1">
      <c r="A192" s="188" t="n">
        <v>44092</v>
      </c>
      <c r="B192" s="16" t="n">
        <v>11.74</v>
      </c>
      <c r="C192" s="16" t="n">
        <v>2565700</v>
      </c>
      <c r="D192" s="186">
        <f>B192/B193-1</f>
        <v/>
      </c>
      <c r="E192" s="198">
        <f>E193*(1+D192)</f>
        <v/>
      </c>
    </row>
    <row r="193" ht="15.75" customHeight="1">
      <c r="A193" s="188" t="n">
        <v>44091</v>
      </c>
      <c r="B193" s="16" t="n">
        <v>11.93</v>
      </c>
      <c r="C193" s="16" t="n">
        <v>2884600</v>
      </c>
      <c r="D193" s="186">
        <f>B193/B194-1</f>
        <v/>
      </c>
      <c r="E193" s="198">
        <f>E194*(1+D193)</f>
        <v/>
      </c>
    </row>
    <row r="194" ht="15.75" customHeight="1">
      <c r="A194" s="188" t="n">
        <v>44090</v>
      </c>
      <c r="B194" s="16" t="n">
        <v>12.06</v>
      </c>
      <c r="C194" s="16" t="n">
        <v>4595900</v>
      </c>
      <c r="D194" s="186">
        <f>B194/B195-1</f>
        <v/>
      </c>
      <c r="E194" s="198">
        <f>E195*(1+D194)</f>
        <v/>
      </c>
    </row>
    <row r="195" ht="15.75" customHeight="1">
      <c r="A195" s="188" t="n">
        <v>44089</v>
      </c>
      <c r="B195" s="16" t="n">
        <v>11.95</v>
      </c>
      <c r="C195" s="16" t="n">
        <v>3355800</v>
      </c>
      <c r="D195" s="186">
        <f>B195/B196-1</f>
        <v/>
      </c>
      <c r="E195" s="198">
        <f>E196*(1+D195)</f>
        <v/>
      </c>
    </row>
    <row r="196" ht="15.75" customHeight="1">
      <c r="A196" s="188" t="n">
        <v>44088</v>
      </c>
      <c r="B196" s="16" t="n">
        <v>11.86</v>
      </c>
      <c r="C196" s="16" t="n">
        <v>3742600</v>
      </c>
      <c r="D196" s="186">
        <f>B196/B197-1</f>
        <v/>
      </c>
      <c r="E196" s="198">
        <f>E197*(1+D196)</f>
        <v/>
      </c>
    </row>
    <row r="197" ht="15.75" customHeight="1">
      <c r="A197" s="188" t="n">
        <v>44085</v>
      </c>
      <c r="B197" s="16" t="n">
        <v>11.22</v>
      </c>
      <c r="C197" s="16" t="n">
        <v>2583600</v>
      </c>
      <c r="D197" s="186">
        <f>B197/B198-1</f>
        <v/>
      </c>
      <c r="E197" s="198">
        <f>E198*(1+D197)</f>
        <v/>
      </c>
    </row>
    <row r="198" ht="15.75" customHeight="1">
      <c r="A198" s="188" t="n">
        <v>44084</v>
      </c>
      <c r="B198" s="16" t="n">
        <v>11.37</v>
      </c>
      <c r="C198" s="16" t="n">
        <v>4737700</v>
      </c>
      <c r="D198" s="186">
        <f>B198/B199-1</f>
        <v/>
      </c>
      <c r="E198" s="198">
        <f>E199*(1+D198)</f>
        <v/>
      </c>
    </row>
    <row r="199" ht="15.75" customHeight="1">
      <c r="A199" s="188" t="n">
        <v>44083</v>
      </c>
      <c r="B199" s="16" t="n">
        <v>11.558</v>
      </c>
      <c r="C199" s="16" t="n">
        <v>2916300</v>
      </c>
      <c r="D199" s="186">
        <f>B199/B200-1</f>
        <v/>
      </c>
      <c r="E199" s="198">
        <f>E200*(1+D199)</f>
        <v/>
      </c>
    </row>
    <row r="200" ht="15.75" customHeight="1">
      <c r="A200" s="188" t="n">
        <v>44082</v>
      </c>
      <c r="B200" s="16" t="n">
        <v>11.11</v>
      </c>
      <c r="C200" s="16" t="n">
        <v>6846400</v>
      </c>
      <c r="D200" s="186">
        <f>B200/B201-1</f>
        <v/>
      </c>
      <c r="E200" s="198">
        <f>E201*(1+D200)</f>
        <v/>
      </c>
    </row>
    <row r="201" ht="15.75" customHeight="1">
      <c r="A201" s="188" t="n">
        <v>44078</v>
      </c>
      <c r="B201" s="16" t="n">
        <v>12.01</v>
      </c>
      <c r="C201" s="16" t="n">
        <v>9126900</v>
      </c>
      <c r="D201" s="186">
        <f>B201/B202-1</f>
        <v/>
      </c>
      <c r="E201" s="198">
        <f>E202*(1+D201)</f>
        <v/>
      </c>
    </row>
    <row r="202" ht="15.75" customHeight="1">
      <c r="A202" s="188" t="n">
        <v>44077</v>
      </c>
      <c r="B202" s="16" t="n">
        <v>12.02</v>
      </c>
      <c r="C202" s="16" t="n">
        <v>11265000</v>
      </c>
      <c r="D202" s="186">
        <f>B202/B203-1</f>
        <v/>
      </c>
      <c r="E202" s="198">
        <f>E203*(1+D202)</f>
        <v/>
      </c>
    </row>
    <row r="203" ht="15.75" customHeight="1">
      <c r="A203" s="188" t="n">
        <v>44076</v>
      </c>
      <c r="B203" s="16" t="n">
        <v>13.195</v>
      </c>
      <c r="C203" s="16" t="n">
        <v>5984800</v>
      </c>
      <c r="D203" s="186">
        <f>B203/B204-1</f>
        <v/>
      </c>
      <c r="E203" s="198">
        <f>E204*(1+D203)</f>
        <v/>
      </c>
    </row>
    <row r="204" ht="15.75" customHeight="1">
      <c r="A204" s="188" t="n">
        <v>44075</v>
      </c>
      <c r="B204" s="16" t="n">
        <v>13.85</v>
      </c>
      <c r="C204" s="16" t="n">
        <v>5302400</v>
      </c>
      <c r="D204" s="186">
        <f>B204/B205-1</f>
        <v/>
      </c>
      <c r="E204" s="198">
        <f>E205*(1+D204)</f>
        <v/>
      </c>
    </row>
    <row r="205" ht="15.75" customHeight="1">
      <c r="A205" s="188" t="n">
        <v>44074</v>
      </c>
      <c r="B205" s="16" t="n">
        <v>13.53</v>
      </c>
      <c r="C205" s="16" t="n">
        <v>3808100</v>
      </c>
      <c r="D205" s="186">
        <f>B205/B206-1</f>
        <v/>
      </c>
      <c r="E205" s="198">
        <f>E206*(1+D205)</f>
        <v/>
      </c>
    </row>
    <row r="206" ht="15.75" customHeight="1">
      <c r="A206" s="188" t="n">
        <v>44071</v>
      </c>
      <c r="B206" s="16" t="n">
        <v>13.2</v>
      </c>
      <c r="C206" s="16" t="n">
        <v>2883100</v>
      </c>
      <c r="D206" s="186">
        <f>B206/B207-1</f>
        <v/>
      </c>
      <c r="E206" s="198">
        <f>E207*(1+D206)</f>
        <v/>
      </c>
    </row>
    <row r="207" ht="15.75" customHeight="1">
      <c r="A207" s="188" t="n">
        <v>44070</v>
      </c>
      <c r="B207" s="16" t="n">
        <v>12.89</v>
      </c>
      <c r="C207" s="16" t="n">
        <v>4478400</v>
      </c>
      <c r="D207" s="186">
        <f>B207/B208-1</f>
        <v/>
      </c>
      <c r="E207" s="198">
        <f>E208*(1+D207)</f>
        <v/>
      </c>
    </row>
    <row r="208" ht="15.75" customHeight="1">
      <c r="A208" s="188" t="n">
        <v>44069</v>
      </c>
      <c r="B208" s="16" t="n">
        <v>13.39</v>
      </c>
      <c r="C208" s="16" t="n">
        <v>4200600</v>
      </c>
      <c r="D208" s="186">
        <f>B208/B209-1</f>
        <v/>
      </c>
      <c r="E208" s="198">
        <f>E209*(1+D208)</f>
        <v/>
      </c>
    </row>
    <row r="209" ht="15.75" customHeight="1">
      <c r="A209" s="188" t="n">
        <v>44068</v>
      </c>
      <c r="B209" s="16" t="n">
        <v>13</v>
      </c>
      <c r="C209" s="16" t="n">
        <v>8036000</v>
      </c>
      <c r="D209" s="186">
        <f>B209/B210-1</f>
        <v/>
      </c>
      <c r="E209" s="198">
        <f>E210*(1+D209)</f>
        <v/>
      </c>
    </row>
    <row r="210" ht="15.75" customHeight="1">
      <c r="A210" s="188" t="n">
        <v>44067</v>
      </c>
      <c r="B210" s="16" t="n">
        <v>13.72</v>
      </c>
      <c r="C210" s="16" t="n">
        <v>3126200</v>
      </c>
      <c r="D210" s="186">
        <f>B210/B211-1</f>
        <v/>
      </c>
      <c r="E210" s="198">
        <f>E211*(1+D210)</f>
        <v/>
      </c>
    </row>
    <row r="211" ht="15.75" customHeight="1">
      <c r="A211" s="188" t="n">
        <v>44064</v>
      </c>
      <c r="B211" s="16" t="n">
        <v>13.58</v>
      </c>
      <c r="C211" s="16" t="n">
        <v>5082200</v>
      </c>
      <c r="D211" s="186">
        <f>B211/B212-1</f>
        <v/>
      </c>
      <c r="E211" s="198">
        <f>E212*(1+D211)</f>
        <v/>
      </c>
    </row>
    <row r="212" ht="15.75" customHeight="1">
      <c r="A212" s="188" t="n">
        <v>44063</v>
      </c>
      <c r="B212" s="16" t="n">
        <v>14.16</v>
      </c>
      <c r="C212" s="16" t="n">
        <v>4876700</v>
      </c>
      <c r="D212" s="186">
        <f>B212/B213-1</f>
        <v/>
      </c>
      <c r="E212" s="198">
        <f>E213*(1+D212)</f>
        <v/>
      </c>
    </row>
    <row r="213" ht="15.75" customHeight="1">
      <c r="A213" s="188" t="n">
        <v>44062</v>
      </c>
      <c r="B213" s="16" t="n">
        <v>13.71</v>
      </c>
      <c r="C213" s="16" t="n">
        <v>6486600</v>
      </c>
      <c r="D213" s="186">
        <f>B213/B214-1</f>
        <v/>
      </c>
      <c r="E213" s="198">
        <f>E214*(1+D213)</f>
        <v/>
      </c>
    </row>
    <row r="214" ht="15.75" customHeight="1">
      <c r="A214" s="188" t="n">
        <v>44061</v>
      </c>
      <c r="B214" s="16" t="n">
        <v>14.39</v>
      </c>
      <c r="C214" s="16" t="n">
        <v>8220200</v>
      </c>
      <c r="D214" s="186">
        <f>B214/B215-1</f>
        <v/>
      </c>
      <c r="E214" s="198">
        <f>E215*(1+D214)</f>
        <v/>
      </c>
    </row>
    <row r="215" ht="15.75" customHeight="1">
      <c r="A215" s="188" t="n">
        <v>44060</v>
      </c>
      <c r="B215" s="16" t="n">
        <v>14.75</v>
      </c>
      <c r="C215" s="16" t="n">
        <v>11442200</v>
      </c>
      <c r="D215" s="186">
        <f>B215/B216-1</f>
        <v/>
      </c>
      <c r="E215" s="198">
        <f>E216*(1+D215)</f>
        <v/>
      </c>
    </row>
    <row r="216" ht="15.75" customHeight="1">
      <c r="A216" s="188" t="n">
        <v>44057</v>
      </c>
      <c r="B216" s="16" t="n">
        <v>13.4</v>
      </c>
      <c r="C216" s="16" t="n">
        <v>5142900</v>
      </c>
      <c r="D216" s="186">
        <f>B216/B217-1</f>
        <v/>
      </c>
      <c r="E216" s="198">
        <f>E217*(1+D216)</f>
        <v/>
      </c>
    </row>
    <row r="217" ht="15.75" customHeight="1">
      <c r="A217" s="188" t="n">
        <v>44056</v>
      </c>
      <c r="B217" s="16" t="n">
        <v>13.11</v>
      </c>
      <c r="C217" s="16" t="n">
        <v>3470800</v>
      </c>
      <c r="D217" s="186">
        <f>B217/B218-1</f>
        <v/>
      </c>
      <c r="E217" s="198">
        <f>E218*(1+D217)</f>
        <v/>
      </c>
    </row>
    <row r="218" ht="15.75" customHeight="1">
      <c r="A218" s="188" t="n">
        <v>44055</v>
      </c>
      <c r="B218" s="16" t="n">
        <v>13.107</v>
      </c>
      <c r="C218" s="16" t="n">
        <v>4309600</v>
      </c>
      <c r="D218" s="186">
        <f>B218/B219-1</f>
        <v/>
      </c>
      <c r="E218" s="198">
        <f>E219*(1+D218)</f>
        <v/>
      </c>
    </row>
    <row r="219" ht="15.75" customHeight="1">
      <c r="A219" s="188" t="n">
        <v>44054</v>
      </c>
      <c r="B219" s="16" t="n">
        <v>12.55</v>
      </c>
      <c r="C219" s="16" t="n">
        <v>7959400</v>
      </c>
      <c r="D219" s="186">
        <f>B219/B220-1</f>
        <v/>
      </c>
      <c r="E219" s="198">
        <f>E220*(1+D219)</f>
        <v/>
      </c>
    </row>
    <row r="220" ht="15.75" customHeight="1">
      <c r="A220" s="188" t="n">
        <v>44053</v>
      </c>
      <c r="B220" s="16" t="n">
        <v>13.69</v>
      </c>
      <c r="C220" s="16" t="n">
        <v>8034500</v>
      </c>
      <c r="D220" s="186">
        <f>B220/B221-1</f>
        <v/>
      </c>
      <c r="E220" s="198">
        <f>E221*(1+D220)</f>
        <v/>
      </c>
    </row>
    <row r="221" ht="15.75" customHeight="1">
      <c r="A221" s="188" t="n">
        <v>44050</v>
      </c>
      <c r="B221" s="16" t="n">
        <v>13.06</v>
      </c>
      <c r="C221" s="16" t="n">
        <v>11708100</v>
      </c>
      <c r="D221" s="186">
        <f>B221/B222-1</f>
        <v/>
      </c>
      <c r="E221" s="198">
        <f>E222*(1+D221)</f>
        <v/>
      </c>
    </row>
    <row r="222" ht="15.75" customHeight="1">
      <c r="A222" s="188" t="n">
        <v>44049</v>
      </c>
      <c r="B222" s="16" t="n">
        <v>14.44</v>
      </c>
      <c r="C222" s="16" t="n">
        <v>8523500</v>
      </c>
      <c r="D222" s="186">
        <f>B222/B223-1</f>
        <v/>
      </c>
      <c r="E222" s="198">
        <f>E223*(1+D222)</f>
        <v/>
      </c>
    </row>
    <row r="223" ht="15.75" customHeight="1">
      <c r="A223" s="188" t="n">
        <v>44048</v>
      </c>
      <c r="B223" s="16" t="n">
        <v>13.84</v>
      </c>
      <c r="C223" s="16" t="n">
        <v>8267500</v>
      </c>
      <c r="D223" s="186">
        <f>B223/B224-1</f>
        <v/>
      </c>
      <c r="E223" s="198">
        <f>E224*(1+D223)</f>
        <v/>
      </c>
    </row>
    <row r="224" ht="15.75" customHeight="1">
      <c r="A224" s="188" t="n">
        <v>44047</v>
      </c>
      <c r="B224" s="16" t="n">
        <v>13.2</v>
      </c>
      <c r="C224" s="16" t="n">
        <v>6746900</v>
      </c>
      <c r="D224" s="186">
        <f>B224/B225-1</f>
        <v/>
      </c>
      <c r="E224" s="198">
        <f>E225*(1+D224)</f>
        <v/>
      </c>
    </row>
    <row r="225" ht="15.75" customHeight="1">
      <c r="A225" s="188" t="n">
        <v>44046</v>
      </c>
      <c r="B225" s="16" t="n">
        <v>13.34</v>
      </c>
      <c r="C225" s="16" t="n">
        <v>10284800</v>
      </c>
      <c r="D225" s="186">
        <f>B225/B226-1</f>
        <v/>
      </c>
      <c r="E225" s="198">
        <f>E226*(1+D225)</f>
        <v/>
      </c>
    </row>
    <row r="226" ht="15.75" customHeight="1">
      <c r="A226" s="188" t="n">
        <v>44043</v>
      </c>
      <c r="B226" s="16" t="n">
        <v>12.815</v>
      </c>
      <c r="C226" s="16" t="n">
        <v>8779600</v>
      </c>
      <c r="D226" s="186">
        <f>B226/B227-1</f>
        <v/>
      </c>
      <c r="E226" s="198">
        <f>E227*(1+D226)</f>
        <v/>
      </c>
    </row>
    <row r="227" ht="15.75" customHeight="1">
      <c r="A227" s="188" t="n">
        <v>44042</v>
      </c>
      <c r="B227" s="16" t="n">
        <v>12.225</v>
      </c>
      <c r="C227" s="16" t="n">
        <v>8190900</v>
      </c>
      <c r="D227" s="186">
        <f>B227/B228-1</f>
        <v/>
      </c>
      <c r="E227" s="198">
        <f>E228*(1+D227)</f>
        <v/>
      </c>
    </row>
    <row r="228" ht="15.75" customHeight="1">
      <c r="A228" s="188" t="n">
        <v>44041</v>
      </c>
      <c r="B228" s="16" t="n">
        <v>12.35</v>
      </c>
      <c r="C228" s="16" t="n">
        <v>11708100</v>
      </c>
      <c r="D228" s="186">
        <f>B228/B229-1</f>
        <v/>
      </c>
      <c r="E228" s="198">
        <f>E229*(1+D228)</f>
        <v/>
      </c>
    </row>
    <row r="229" ht="15.75" customHeight="1">
      <c r="A229" s="188" t="n">
        <v>44040</v>
      </c>
      <c r="B229" s="16" t="n">
        <v>12.53</v>
      </c>
      <c r="C229" s="16" t="n">
        <v>19221600</v>
      </c>
      <c r="D229" s="186">
        <f>B229/B230-1</f>
        <v/>
      </c>
      <c r="E229" s="198">
        <f>E230*(1+D229)</f>
        <v/>
      </c>
    </row>
    <row r="230" ht="15.75" customHeight="1">
      <c r="A230" s="188" t="n">
        <v>44039</v>
      </c>
      <c r="B230" s="16" t="n">
        <v>12.15</v>
      </c>
      <c r="C230" s="16" t="n">
        <v>20524200</v>
      </c>
      <c r="D230" s="186">
        <f>B230/B231-1</f>
        <v/>
      </c>
      <c r="E230" s="198">
        <f>E231*(1+D230)</f>
        <v/>
      </c>
    </row>
    <row r="231" ht="15.75" customHeight="1">
      <c r="A231" s="188" t="n">
        <v>44036</v>
      </c>
      <c r="B231" s="16" t="n">
        <v>10.38</v>
      </c>
      <c r="C231" s="16" t="n">
        <v>4388300</v>
      </c>
      <c r="D231" s="186">
        <f>B231/B232-1</f>
        <v/>
      </c>
      <c r="E231" s="198">
        <f>E232*(1+D231)</f>
        <v/>
      </c>
    </row>
    <row r="232" ht="15.75" customHeight="1">
      <c r="A232" s="188" t="n">
        <v>44035</v>
      </c>
      <c r="B232" s="16" t="n">
        <v>10.49</v>
      </c>
      <c r="C232" s="16" t="n">
        <v>7679000</v>
      </c>
      <c r="D232" s="186">
        <f>B232/B233-1</f>
        <v/>
      </c>
      <c r="E232" s="198">
        <f>E233*(1+D232)</f>
        <v/>
      </c>
    </row>
    <row r="233" ht="15.75" customHeight="1">
      <c r="A233" s="188" t="n">
        <v>44034</v>
      </c>
      <c r="B233" s="16" t="n">
        <v>10.08</v>
      </c>
      <c r="C233" s="16" t="n">
        <v>4236500</v>
      </c>
      <c r="D233" s="186">
        <f>B233/B234-1</f>
        <v/>
      </c>
      <c r="E233" s="198">
        <f>E234*(1+D233)</f>
        <v/>
      </c>
    </row>
    <row r="234" ht="15.75" customHeight="1">
      <c r="A234" s="188" t="n">
        <v>44033</v>
      </c>
      <c r="B234" s="16" t="n">
        <v>9.869999999999999</v>
      </c>
      <c r="C234" s="16" t="n">
        <v>4893500</v>
      </c>
      <c r="D234" s="186">
        <f>B234/B235-1</f>
        <v/>
      </c>
      <c r="E234" s="198">
        <f>E235*(1+D234)</f>
        <v/>
      </c>
    </row>
    <row r="235" ht="15.75" customHeight="1">
      <c r="A235" s="188" t="n">
        <v>44032</v>
      </c>
      <c r="B235" s="16" t="n">
        <v>9.42</v>
      </c>
      <c r="C235" s="16" t="n">
        <v>2752400</v>
      </c>
      <c r="D235" s="186">
        <f>B235/B236-1</f>
        <v/>
      </c>
      <c r="E235" s="198">
        <f>E236*(1+D235)</f>
        <v/>
      </c>
    </row>
    <row r="236" ht="15.75" customHeight="1">
      <c r="A236" s="188" t="n">
        <v>44029</v>
      </c>
      <c r="B236" s="16" t="n">
        <v>9.539999999999999</v>
      </c>
      <c r="C236" s="16" t="n">
        <v>2592600</v>
      </c>
      <c r="D236" s="186">
        <f>B236/B237-1</f>
        <v/>
      </c>
      <c r="E236" s="198">
        <f>E237*(1+D236)</f>
        <v/>
      </c>
    </row>
    <row r="237" ht="15.75" customHeight="1">
      <c r="A237" s="188" t="n">
        <v>44028</v>
      </c>
      <c r="B237" s="16" t="n">
        <v>9.31</v>
      </c>
      <c r="C237" s="16" t="n">
        <v>2400700</v>
      </c>
      <c r="D237" s="186">
        <f>B237/B238-1</f>
        <v/>
      </c>
      <c r="E237" s="198">
        <f>E238*(1+D237)</f>
        <v/>
      </c>
    </row>
    <row r="238" ht="15.75" customHeight="1">
      <c r="A238" s="188" t="n">
        <v>44027</v>
      </c>
      <c r="B238" s="16" t="n">
        <v>9.470000000000001</v>
      </c>
      <c r="C238" s="16" t="n">
        <v>1985900</v>
      </c>
      <c r="D238" s="186">
        <f>B238/B239-1</f>
        <v/>
      </c>
      <c r="E238" s="198">
        <f>E239*(1+D238)</f>
        <v/>
      </c>
    </row>
    <row r="239" ht="15.75" customHeight="1">
      <c r="A239" s="188" t="n">
        <v>44026</v>
      </c>
      <c r="B239" s="16" t="n">
        <v>9.734999999999999</v>
      </c>
      <c r="C239" s="16" t="n">
        <v>1716900</v>
      </c>
      <c r="D239" s="186">
        <f>B239/B240-1</f>
        <v/>
      </c>
      <c r="E239" s="198">
        <f>E240*(1+D239)</f>
        <v/>
      </c>
    </row>
    <row r="240" ht="15.75" customHeight="1">
      <c r="A240" s="188" t="n">
        <v>44025</v>
      </c>
      <c r="B240" s="16" t="n">
        <v>9.6</v>
      </c>
      <c r="C240" s="16" t="n">
        <v>2991900</v>
      </c>
      <c r="D240" s="186">
        <f>B240/B241-1</f>
        <v/>
      </c>
      <c r="E240" s="198">
        <f>E241*(1+D240)</f>
        <v/>
      </c>
    </row>
    <row r="241" ht="15.75" customHeight="1">
      <c r="A241" s="188" t="n">
        <v>44022</v>
      </c>
      <c r="B241" s="16" t="n">
        <v>9.75</v>
      </c>
      <c r="C241" s="16" t="n">
        <v>1916000</v>
      </c>
      <c r="D241" s="186">
        <f>B241/B242-1</f>
        <v/>
      </c>
      <c r="E241" s="198">
        <f>E242*(1+D241)</f>
        <v/>
      </c>
    </row>
    <row r="242" ht="15.75" customHeight="1">
      <c r="A242" s="188" t="n">
        <v>44021</v>
      </c>
      <c r="B242" s="16" t="n">
        <v>9.869999999999999</v>
      </c>
      <c r="C242" s="16" t="n">
        <v>3086500</v>
      </c>
      <c r="D242" s="186">
        <f>B242/B243-1</f>
        <v/>
      </c>
      <c r="E242" s="198">
        <f>E243*(1+D242)</f>
        <v/>
      </c>
    </row>
    <row r="243" ht="15.75" customHeight="1">
      <c r="A243" s="188" t="n">
        <v>44020</v>
      </c>
      <c r="B243" s="16" t="n">
        <v>10.33</v>
      </c>
      <c r="C243" s="16" t="n">
        <v>3999800</v>
      </c>
      <c r="D243" s="186">
        <f>B243/B244-1</f>
        <v/>
      </c>
      <c r="E243" s="198">
        <f>E244*(1+D243)</f>
        <v/>
      </c>
    </row>
    <row r="244" ht="15.75" customHeight="1">
      <c r="A244" s="188" t="n">
        <v>44019</v>
      </c>
      <c r="B244" s="16" t="n">
        <v>9.754</v>
      </c>
      <c r="C244" s="16" t="n">
        <v>2538400</v>
      </c>
      <c r="D244" s="186">
        <f>B244/B245-1</f>
        <v/>
      </c>
      <c r="E244" s="198">
        <f>E245*(1+D244)</f>
        <v/>
      </c>
    </row>
    <row r="245" ht="15.75" customHeight="1">
      <c r="A245" s="188" t="n">
        <v>44018</v>
      </c>
      <c r="B245" s="16" t="n">
        <v>9.94</v>
      </c>
      <c r="C245" s="16" t="n">
        <v>3287200</v>
      </c>
      <c r="D245" s="186">
        <f>B245/B246-1</f>
        <v/>
      </c>
      <c r="E245" s="198">
        <f>E246*(1+D245)</f>
        <v/>
      </c>
    </row>
    <row r="246" ht="15.75" customHeight="1">
      <c r="A246" s="188" t="n">
        <v>44014</v>
      </c>
      <c r="B246" s="16" t="n">
        <v>9.369999999999999</v>
      </c>
      <c r="C246" s="16" t="n">
        <v>4585900</v>
      </c>
      <c r="D246" s="186">
        <f>B246/B247-1</f>
        <v/>
      </c>
      <c r="E246" s="198">
        <f>E247*(1+D246)</f>
        <v/>
      </c>
    </row>
    <row r="247" ht="15.75" customHeight="1">
      <c r="A247" s="188" t="n">
        <v>44013</v>
      </c>
      <c r="B247" s="16" t="n">
        <v>9.76</v>
      </c>
      <c r="C247" s="16" t="n">
        <v>3486000</v>
      </c>
      <c r="D247" s="186">
        <f>B247/B248-1</f>
        <v/>
      </c>
      <c r="E247" s="198">
        <f>E248*(1+D247)</f>
        <v/>
      </c>
    </row>
    <row r="248" ht="15.75" customHeight="1">
      <c r="A248" s="188" t="n">
        <v>44012</v>
      </c>
      <c r="B248" s="16" t="n">
        <v>9.605</v>
      </c>
      <c r="C248" s="16" t="n">
        <v>3562600</v>
      </c>
      <c r="D248" s="186">
        <f>B248/B249-1</f>
        <v/>
      </c>
      <c r="E248" s="198">
        <f>E249*(1+D248)</f>
        <v/>
      </c>
    </row>
    <row r="249" ht="15.75" customHeight="1">
      <c r="A249" s="188" t="n">
        <v>44011</v>
      </c>
      <c r="B249" s="16" t="n">
        <v>9.49</v>
      </c>
      <c r="C249" s="16" t="n">
        <v>4671200</v>
      </c>
      <c r="D249" s="186">
        <f>B249/B250-1</f>
        <v/>
      </c>
      <c r="E249" s="198">
        <f>E250*(1+D249)</f>
        <v/>
      </c>
    </row>
    <row r="250" ht="15.75" customHeight="1">
      <c r="A250" s="188" t="n">
        <v>44008</v>
      </c>
      <c r="B250" s="16" t="n">
        <v>9.699999999999999</v>
      </c>
      <c r="C250" s="16" t="n">
        <v>7008300</v>
      </c>
      <c r="D250" s="186">
        <f>B250/B251-1</f>
        <v/>
      </c>
      <c r="E250" s="198">
        <f>E251*(1+D250)</f>
        <v/>
      </c>
    </row>
    <row r="251" ht="15.75" customHeight="1">
      <c r="A251" s="188" t="n">
        <v>44007</v>
      </c>
      <c r="B251" s="16" t="n">
        <v>10.14</v>
      </c>
      <c r="C251" s="16" t="n">
        <v>3515800</v>
      </c>
      <c r="D251" s="186">
        <f>B251/B252-1</f>
        <v/>
      </c>
      <c r="E251" s="198">
        <f>E252*(1+D251)</f>
        <v/>
      </c>
    </row>
    <row r="252" ht="15.75" customHeight="1">
      <c r="A252" s="188" t="n">
        <v>44006</v>
      </c>
      <c r="B252" s="16" t="n">
        <v>10.2</v>
      </c>
      <c r="C252" s="16" t="n">
        <v>5671900</v>
      </c>
      <c r="D252" s="186">
        <f>B252/B253-1</f>
        <v/>
      </c>
      <c r="E252" s="198">
        <f>E253*(1+D252)</f>
        <v/>
      </c>
    </row>
    <row r="253" ht="15.75" customHeight="1">
      <c r="A253" s="188" t="n">
        <v>44005</v>
      </c>
      <c r="B253" s="16" t="n">
        <v>10.945</v>
      </c>
      <c r="C253" s="16" t="n">
        <v>4290000</v>
      </c>
      <c r="D253" s="186">
        <f>B253/B254-1</f>
        <v/>
      </c>
      <c r="E253" s="198">
        <f>E254*(1+D253)</f>
        <v/>
      </c>
    </row>
    <row r="254" ht="15.75" customHeight="1">
      <c r="A254" s="188" t="n">
        <v>44004</v>
      </c>
      <c r="B254" s="16" t="n">
        <v>10.565</v>
      </c>
      <c r="C254" s="16" t="n">
        <v>5250900</v>
      </c>
      <c r="D254" s="186">
        <f>B254/B255-1</f>
        <v/>
      </c>
      <c r="E254" s="198">
        <f>E255*(1+D254)</f>
        <v/>
      </c>
    </row>
    <row r="255" ht="15.75" customHeight="1">
      <c r="A255" s="188" t="n">
        <v>44001</v>
      </c>
      <c r="B255" s="16" t="n">
        <v>10.31</v>
      </c>
      <c r="C255" s="16" t="n">
        <v>2939200</v>
      </c>
      <c r="D255" s="186">
        <f>B255/B256-1</f>
        <v/>
      </c>
      <c r="E255" s="198">
        <f>E256*(1+D255)</f>
        <v/>
      </c>
    </row>
    <row r="256" ht="15.75" customHeight="1">
      <c r="A256" s="188" t="n">
        <v>44000</v>
      </c>
      <c r="B256" s="16" t="n">
        <v>10.58</v>
      </c>
      <c r="C256" s="16" t="n">
        <v>2423300</v>
      </c>
      <c r="D256" s="186">
        <f>B256/B257-1</f>
        <v/>
      </c>
      <c r="E256" s="198">
        <f>E257*(1+D256)</f>
        <v/>
      </c>
    </row>
    <row r="257" ht="15.75" customHeight="1">
      <c r="A257" s="188" t="n">
        <v>43999</v>
      </c>
      <c r="B257" s="16" t="n">
        <v>10.7</v>
      </c>
      <c r="C257" s="16" t="n">
        <v>2074100</v>
      </c>
      <c r="D257" s="186">
        <f>B257/B258-1</f>
        <v/>
      </c>
      <c r="E257" s="198">
        <f>E258*(1+D257)</f>
        <v/>
      </c>
    </row>
    <row r="258" ht="15.75" customHeight="1">
      <c r="A258" s="188" t="n">
        <v>43998</v>
      </c>
      <c r="B258" s="16" t="n">
        <v>10.905</v>
      </c>
      <c r="C258" s="16" t="n">
        <v>2590000</v>
      </c>
      <c r="D258" s="186">
        <f>B258/B259-1</f>
        <v/>
      </c>
      <c r="E258" s="198">
        <f>E259*(1+D258)</f>
        <v/>
      </c>
    </row>
    <row r="259" ht="15.75" customHeight="1">
      <c r="A259" s="188" t="n">
        <v>43997</v>
      </c>
      <c r="B259" s="16" t="n">
        <v>10.89</v>
      </c>
      <c r="C259" s="16" t="n">
        <v>3916100</v>
      </c>
      <c r="D259" s="186">
        <f>B259/B260-1</f>
        <v/>
      </c>
      <c r="E259" s="198">
        <f>E260*(1+D259)</f>
        <v/>
      </c>
    </row>
    <row r="260" ht="15.75" customHeight="1">
      <c r="A260" s="188" t="n">
        <v>43994</v>
      </c>
      <c r="B260" s="16" t="n">
        <v>10.88</v>
      </c>
      <c r="C260" s="16" t="n">
        <v>4188700</v>
      </c>
      <c r="D260" s="186">
        <f>B260/B261-1</f>
        <v/>
      </c>
      <c r="E260" s="198">
        <f>E261*(1+D260)</f>
        <v/>
      </c>
    </row>
    <row r="261" ht="15.75" customHeight="1">
      <c r="A261" s="188" t="n">
        <v>43993</v>
      </c>
      <c r="B261" s="16" t="n">
        <v>10.8</v>
      </c>
      <c r="C261" s="16" t="n">
        <v>11061100</v>
      </c>
      <c r="D261" s="186">
        <f>B261/B262-1</f>
        <v/>
      </c>
      <c r="E261" s="198">
        <f>E262*(1+D261)</f>
        <v/>
      </c>
    </row>
    <row r="262" ht="15.75" customHeight="1">
      <c r="A262" s="188" t="n">
        <v>43992</v>
      </c>
      <c r="B262" s="16" t="n">
        <v>12.295</v>
      </c>
      <c r="C262" s="16" t="n">
        <v>9237000</v>
      </c>
      <c r="D262" s="186">
        <f>B262/B263-1</f>
        <v/>
      </c>
      <c r="E262" s="198">
        <f>E263*(1+D262)</f>
        <v/>
      </c>
    </row>
    <row r="263" ht="15.75" customHeight="1">
      <c r="A263" s="188" t="n">
        <v>43991</v>
      </c>
      <c r="B263" s="16" t="n">
        <v>11.53</v>
      </c>
      <c r="C263" s="16" t="n">
        <v>2742200</v>
      </c>
      <c r="D263" s="186">
        <f>B263/B264-1</f>
        <v/>
      </c>
      <c r="E263" s="198">
        <f>E264*(1+D263)</f>
        <v/>
      </c>
    </row>
    <row r="264" ht="15.75" customHeight="1">
      <c r="A264" s="188" t="n">
        <v>43990</v>
      </c>
      <c r="B264" s="16" t="n">
        <v>11.58</v>
      </c>
      <c r="C264" s="16" t="n">
        <v>3926000</v>
      </c>
      <c r="D264" s="186">
        <f>B264/B265-1</f>
        <v/>
      </c>
      <c r="E264" s="198">
        <f>E265*(1+D264)</f>
        <v/>
      </c>
    </row>
    <row r="265" ht="15.75" customHeight="1">
      <c r="A265" s="188" t="n">
        <v>43987</v>
      </c>
      <c r="B265" s="16" t="n">
        <v>11.255</v>
      </c>
      <c r="C265" s="16" t="n">
        <v>3858000</v>
      </c>
      <c r="D265" s="186">
        <f>B265/B266-1</f>
        <v/>
      </c>
      <c r="E265" s="198">
        <f>E266*(1+D265)</f>
        <v/>
      </c>
    </row>
    <row r="266" ht="15.75" customHeight="1">
      <c r="A266" s="188" t="n">
        <v>43986</v>
      </c>
      <c r="B266" s="16" t="n">
        <v>11.73</v>
      </c>
      <c r="C266" s="16" t="n">
        <v>3913000</v>
      </c>
      <c r="D266" s="186">
        <f>B266/B267-1</f>
        <v/>
      </c>
      <c r="E266" s="198">
        <f>E267*(1+D266)</f>
        <v/>
      </c>
    </row>
    <row r="267" ht="15.75" customHeight="1">
      <c r="A267" s="188" t="n">
        <v>43985</v>
      </c>
      <c r="B267" s="16" t="n">
        <v>11.34</v>
      </c>
      <c r="C267" s="16" t="n">
        <v>3336400</v>
      </c>
      <c r="D267" s="186">
        <f>B267/B268-1</f>
        <v/>
      </c>
      <c r="E267" s="198">
        <f>E268*(1+D267)</f>
        <v/>
      </c>
    </row>
    <row r="268" ht="15.75" customHeight="1">
      <c r="A268" s="188" t="n">
        <v>43984</v>
      </c>
      <c r="B268" s="16" t="n">
        <v>11.415</v>
      </c>
      <c r="C268" s="16" t="n">
        <v>11056600</v>
      </c>
      <c r="D268" s="186">
        <f>B268/B269-1</f>
        <v/>
      </c>
      <c r="E268" s="198">
        <f>E269*(1+D268)</f>
        <v/>
      </c>
    </row>
    <row r="269" ht="15.75" customHeight="1">
      <c r="A269" s="188" t="n">
        <v>43983</v>
      </c>
      <c r="B269" s="16" t="n">
        <v>11.28</v>
      </c>
      <c r="C269" s="16" t="n">
        <v>3167700</v>
      </c>
      <c r="D269" s="186">
        <f>B269/B270-1</f>
        <v/>
      </c>
      <c r="E269" s="198">
        <f>E270*(1+D269)</f>
        <v/>
      </c>
    </row>
    <row r="270" ht="15.75" customHeight="1">
      <c r="A270" s="188" t="n">
        <v>43980</v>
      </c>
      <c r="B270" s="16" t="n">
        <v>10.89</v>
      </c>
      <c r="C270" s="16" t="n">
        <v>2068100</v>
      </c>
      <c r="D270" s="186">
        <f>B270/B271-1</f>
        <v/>
      </c>
      <c r="E270" s="198">
        <f>E271*(1+D270)</f>
        <v/>
      </c>
    </row>
    <row r="271" ht="15.75" customHeight="1">
      <c r="A271" s="188" t="n">
        <v>43979</v>
      </c>
      <c r="B271" s="16" t="n">
        <v>10.88</v>
      </c>
      <c r="C271" s="16" t="n">
        <v>3222800</v>
      </c>
      <c r="D271" s="186">
        <f>B271/B272-1</f>
        <v/>
      </c>
      <c r="E271" s="198">
        <f>E272*(1+D271)</f>
        <v/>
      </c>
    </row>
    <row r="272" ht="15.75" customHeight="1">
      <c r="A272" s="188" t="n">
        <v>43978</v>
      </c>
      <c r="B272" s="16" t="n">
        <v>10.54</v>
      </c>
      <c r="C272" s="16" t="n">
        <v>3326900</v>
      </c>
      <c r="D272" s="186">
        <f>B272/B273-1</f>
        <v/>
      </c>
      <c r="E272" s="198">
        <f>E273*(1+D272)</f>
        <v/>
      </c>
    </row>
    <row r="273" ht="15.75" customHeight="1">
      <c r="A273" s="188" t="n">
        <v>43977</v>
      </c>
      <c r="B273" s="16" t="n">
        <v>10.18</v>
      </c>
      <c r="C273" s="16" t="n">
        <v>4649000</v>
      </c>
      <c r="D273" s="186">
        <f>B273/B274-1</f>
        <v/>
      </c>
      <c r="E273" s="198">
        <f>E274*(1+D273)</f>
        <v/>
      </c>
    </row>
    <row r="274" ht="15.75" customHeight="1">
      <c r="A274" s="188" t="n">
        <v>43973</v>
      </c>
      <c r="B274" s="16" t="n">
        <v>10.66</v>
      </c>
      <c r="C274" s="16" t="n">
        <v>3227700</v>
      </c>
      <c r="D274" s="186">
        <f>B274/B275-1</f>
        <v/>
      </c>
      <c r="E274" s="198">
        <f>E275*(1+D274)</f>
        <v/>
      </c>
    </row>
    <row r="275" ht="15.75" customHeight="1">
      <c r="A275" s="188" t="n">
        <v>43972</v>
      </c>
      <c r="B275" s="16" t="n">
        <v>10.58</v>
      </c>
      <c r="C275" s="16" t="n">
        <v>7531200</v>
      </c>
      <c r="D275" s="186">
        <f>B275/B276-1</f>
        <v/>
      </c>
      <c r="E275" s="198">
        <f>E276*(1+D275)</f>
        <v/>
      </c>
    </row>
    <row r="276" ht="15.75" customHeight="1">
      <c r="A276" s="188" t="n">
        <v>43971</v>
      </c>
      <c r="B276" s="16" t="n">
        <v>11.225</v>
      </c>
      <c r="C276" s="16" t="n">
        <v>4881100</v>
      </c>
      <c r="D276" s="186">
        <f>B276/B277-1</f>
        <v/>
      </c>
      <c r="E276" s="198">
        <f>E277*(1+D276)</f>
        <v/>
      </c>
    </row>
    <row r="277" ht="15.75" customHeight="1">
      <c r="A277" s="188" t="n">
        <v>43970</v>
      </c>
      <c r="B277" s="16" t="n">
        <v>11.41</v>
      </c>
      <c r="C277" s="16" t="n">
        <v>2748800</v>
      </c>
      <c r="D277" s="186">
        <f>B277/B278-1</f>
        <v/>
      </c>
      <c r="E277" s="198">
        <f>E278*(1+D277)</f>
        <v/>
      </c>
    </row>
    <row r="278" ht="15.75" customHeight="1">
      <c r="A278" s="188" t="n">
        <v>43969</v>
      </c>
      <c r="B278" s="16" t="n">
        <v>11.41</v>
      </c>
      <c r="C278" s="16" t="n">
        <v>4671800</v>
      </c>
      <c r="D278" s="186">
        <f>B278/B279-1</f>
        <v/>
      </c>
      <c r="E278" s="198">
        <f>E279*(1+D278)</f>
        <v/>
      </c>
    </row>
    <row r="279" ht="15.75" customHeight="1">
      <c r="A279" s="188" t="n">
        <v>43966</v>
      </c>
      <c r="B279" s="16" t="n">
        <v>11.05</v>
      </c>
      <c r="C279" s="16" t="n">
        <v>5911500</v>
      </c>
      <c r="D279" s="186">
        <f>B279/B280-1</f>
        <v/>
      </c>
      <c r="E279" s="198">
        <f>E280*(1+D279)</f>
        <v/>
      </c>
    </row>
    <row r="280" ht="15.75" customHeight="1">
      <c r="A280" s="188" t="n">
        <v>43965</v>
      </c>
      <c r="B280" s="16" t="n">
        <v>11.8</v>
      </c>
      <c r="C280" s="16" t="n">
        <v>6486600</v>
      </c>
      <c r="D280" s="186">
        <f>B280/B281-1</f>
        <v/>
      </c>
      <c r="E280" s="198">
        <f>E281*(1+D280)</f>
        <v/>
      </c>
    </row>
    <row r="281" ht="15.75" customHeight="1">
      <c r="A281" s="188" t="n">
        <v>43964</v>
      </c>
      <c r="B281" s="16" t="n">
        <v>11.21</v>
      </c>
      <c r="C281" s="16" t="n">
        <v>7497600</v>
      </c>
      <c r="D281" s="186">
        <f>B281/B282-1</f>
        <v/>
      </c>
      <c r="E281" s="198">
        <f>E282*(1+D281)</f>
        <v/>
      </c>
    </row>
    <row r="282" ht="15.75" customHeight="1">
      <c r="A282" s="188" t="n">
        <v>43963</v>
      </c>
      <c r="B282" s="16" t="n">
        <v>10.63</v>
      </c>
      <c r="C282" s="16" t="n">
        <v>8984000</v>
      </c>
      <c r="D282" s="186">
        <f>B282/B283-1</f>
        <v/>
      </c>
      <c r="E282" s="198">
        <f>E283*(1+D282)</f>
        <v/>
      </c>
    </row>
    <row r="283" ht="15.75" customHeight="1">
      <c r="A283" s="188" t="n">
        <v>43962</v>
      </c>
      <c r="B283" s="16" t="n">
        <v>10.29</v>
      </c>
      <c r="C283" s="16" t="n">
        <v>13307500</v>
      </c>
      <c r="D283" s="186">
        <f>B283/B284-1</f>
        <v/>
      </c>
      <c r="E283" s="198">
        <f>E284*(1+D283)</f>
        <v/>
      </c>
    </row>
    <row r="284" ht="15.75" customHeight="1">
      <c r="A284" s="188" t="n">
        <v>43959</v>
      </c>
      <c r="B284" s="16" t="n">
        <v>11.45</v>
      </c>
      <c r="C284" s="16" t="n">
        <v>12475400</v>
      </c>
      <c r="D284" s="186">
        <f>B284/B285-1</f>
        <v/>
      </c>
      <c r="E284" s="198">
        <f>E285*(1+D284)</f>
        <v/>
      </c>
    </row>
    <row r="285" ht="15.75" customHeight="1">
      <c r="A285" s="188" t="n">
        <v>43958</v>
      </c>
      <c r="B285" s="16" t="n">
        <v>11.975</v>
      </c>
      <c r="C285" s="16" t="n">
        <v>13682000</v>
      </c>
      <c r="D285" s="186">
        <f>B285/B286-1</f>
        <v/>
      </c>
      <c r="E285" s="198">
        <f>E286*(1+D285)</f>
        <v/>
      </c>
    </row>
    <row r="286" ht="15.75" customHeight="1">
      <c r="A286" s="188" t="n">
        <v>43957</v>
      </c>
      <c r="B286" s="16" t="n">
        <v>10.75</v>
      </c>
      <c r="C286" s="16" t="n">
        <v>5799200</v>
      </c>
      <c r="D286" s="186">
        <f>B286/B287-1</f>
        <v/>
      </c>
      <c r="E286" s="198">
        <f>E287*(1+D286)</f>
        <v/>
      </c>
    </row>
    <row r="287" ht="15.75" customHeight="1">
      <c r="A287" s="188" t="n">
        <v>43956</v>
      </c>
      <c r="B287" s="16" t="n">
        <v>10.03</v>
      </c>
      <c r="C287" s="16" t="n">
        <v>4301800</v>
      </c>
      <c r="D287" s="186">
        <f>B287/B288-1</f>
        <v/>
      </c>
      <c r="E287" s="198">
        <f>E288*(1+D287)</f>
        <v/>
      </c>
    </row>
    <row r="288" ht="15.75" customHeight="1">
      <c r="A288" s="188" t="n">
        <v>43955</v>
      </c>
      <c r="B288" s="16" t="n">
        <v>9.970000000000001</v>
      </c>
      <c r="C288" s="16" t="n">
        <v>4594700</v>
      </c>
      <c r="D288" s="186">
        <f>B288/B289-1</f>
        <v/>
      </c>
      <c r="E288" s="198">
        <f>E289*(1+D288)</f>
        <v/>
      </c>
    </row>
    <row r="289" ht="15.75" customHeight="1">
      <c r="A289" s="188" t="n">
        <v>43952</v>
      </c>
      <c r="B289" s="16" t="n">
        <v>9.465</v>
      </c>
      <c r="C289" s="16" t="n">
        <v>4831800</v>
      </c>
      <c r="D289" s="186">
        <f>B289/B290-1</f>
        <v/>
      </c>
      <c r="E289" s="198">
        <f>E290*(1+D289)</f>
        <v/>
      </c>
    </row>
    <row r="290" ht="15.75" customHeight="1">
      <c r="A290" s="188" t="n">
        <v>43951</v>
      </c>
      <c r="B290" s="16" t="n">
        <v>9.869999999999999</v>
      </c>
      <c r="C290" s="16" t="n">
        <v>8234600</v>
      </c>
      <c r="D290" s="186">
        <f>B290/B291-1</f>
        <v/>
      </c>
      <c r="E290" s="198">
        <f>E291*(1+D290)</f>
        <v/>
      </c>
    </row>
    <row r="291" ht="15.75" customHeight="1">
      <c r="A291" s="188" t="n">
        <v>43950</v>
      </c>
      <c r="B291" s="16" t="n">
        <v>9.6</v>
      </c>
      <c r="C291" s="16" t="n">
        <v>9907000</v>
      </c>
      <c r="D291" s="186">
        <f>B291/B292-1</f>
        <v/>
      </c>
      <c r="E291" s="198">
        <f>E292*(1+D291)</f>
        <v/>
      </c>
    </row>
    <row r="292" ht="15.75" customHeight="1">
      <c r="A292" s="188" t="n">
        <v>43949</v>
      </c>
      <c r="B292" s="16" t="n">
        <v>8.4</v>
      </c>
      <c r="C292" s="16" t="n">
        <v>4546100</v>
      </c>
      <c r="D292" s="186">
        <f>B292/B293-1</f>
        <v/>
      </c>
      <c r="E292" s="198">
        <f>E293*(1+D292)</f>
        <v/>
      </c>
    </row>
    <row r="293" ht="15.75" customHeight="1">
      <c r="A293" s="188" t="n">
        <v>43948</v>
      </c>
      <c r="B293" s="16" t="n">
        <v>8.795</v>
      </c>
      <c r="C293" s="16" t="n">
        <v>3791900</v>
      </c>
      <c r="D293" s="186">
        <f>B293/B294-1</f>
        <v/>
      </c>
      <c r="E293" s="198">
        <f>E294*(1+D293)</f>
        <v/>
      </c>
    </row>
    <row r="294" ht="15.75" customHeight="1">
      <c r="A294" s="188" t="n">
        <v>43945</v>
      </c>
      <c r="B294" s="16" t="n">
        <v>8.550000000000001</v>
      </c>
      <c r="C294" s="16" t="n">
        <v>4186100</v>
      </c>
      <c r="D294" s="186">
        <f>B294/B295-1</f>
        <v/>
      </c>
      <c r="E294" s="198">
        <f>E295*(1+D294)</f>
        <v/>
      </c>
    </row>
    <row r="295" ht="15.75" customHeight="1">
      <c r="A295" s="188" t="n">
        <v>43944</v>
      </c>
      <c r="B295" s="16" t="n">
        <v>8.615</v>
      </c>
      <c r="C295" s="16" t="n">
        <v>7440500</v>
      </c>
      <c r="D295" s="186">
        <f>B295/B296-1</f>
        <v/>
      </c>
      <c r="E295" s="198">
        <f>E296*(1+D295)</f>
        <v/>
      </c>
    </row>
    <row r="296" ht="15.75" customHeight="1">
      <c r="A296" s="188" t="n">
        <v>43943</v>
      </c>
      <c r="B296" s="16" t="n">
        <v>7.7</v>
      </c>
      <c r="C296" s="16" t="n">
        <v>3524100</v>
      </c>
      <c r="D296" s="186">
        <f>B296/B297-1</f>
        <v/>
      </c>
      <c r="E296" s="198">
        <f>E297*(1+D296)</f>
        <v/>
      </c>
    </row>
    <row r="297" ht="15.75" customHeight="1">
      <c r="A297" s="188" t="n">
        <v>43942</v>
      </c>
      <c r="B297" s="16" t="n">
        <v>7.44</v>
      </c>
      <c r="C297" s="16" t="n">
        <v>3266400</v>
      </c>
      <c r="D297" s="186">
        <f>B297/B298-1</f>
        <v/>
      </c>
      <c r="E297" s="198">
        <f>E298*(1+D297)</f>
        <v/>
      </c>
    </row>
    <row r="298" ht="15.75" customHeight="1">
      <c r="A298" s="188" t="n">
        <v>43941</v>
      </c>
      <c r="B298" s="16" t="n">
        <v>7.3</v>
      </c>
      <c r="C298" s="16" t="n">
        <v>3809600</v>
      </c>
      <c r="D298" s="186">
        <f>B298/B299-1</f>
        <v/>
      </c>
      <c r="E298" s="198">
        <f>E299*(1+D298)</f>
        <v/>
      </c>
    </row>
    <row r="299" ht="15.75" customHeight="1">
      <c r="A299" s="188" t="n">
        <v>43938</v>
      </c>
      <c r="B299" s="16" t="n">
        <v>7.49</v>
      </c>
      <c r="C299" s="16" t="n">
        <v>2823500</v>
      </c>
      <c r="D299" s="186">
        <f>B299/B300-1</f>
        <v/>
      </c>
      <c r="E299" s="198">
        <f>E300*(1+D299)</f>
        <v/>
      </c>
    </row>
    <row r="300" ht="15.75" customHeight="1">
      <c r="A300" s="188" t="n">
        <v>43937</v>
      </c>
      <c r="B300" s="16" t="n">
        <v>7.66</v>
      </c>
      <c r="C300" s="16" t="n">
        <v>3216800</v>
      </c>
      <c r="D300" s="186">
        <f>B300/B301-1</f>
        <v/>
      </c>
      <c r="E300" s="198">
        <f>E301*(1+D300)</f>
        <v/>
      </c>
    </row>
    <row r="301" ht="15.75" customHeight="1">
      <c r="A301" s="188" t="n">
        <v>43936</v>
      </c>
      <c r="B301" s="16" t="n">
        <v>7.145</v>
      </c>
      <c r="C301" s="16" t="n">
        <v>2683200</v>
      </c>
      <c r="D301" s="186">
        <f>B301/B302-1</f>
        <v/>
      </c>
      <c r="E301" s="198">
        <f>E302*(1+D301)</f>
        <v/>
      </c>
    </row>
    <row r="302" ht="15.75" customHeight="1">
      <c r="A302" s="188" t="n">
        <v>43935</v>
      </c>
      <c r="B302" s="16" t="n">
        <v>7.33</v>
      </c>
      <c r="C302" s="16" t="n">
        <v>2931300</v>
      </c>
      <c r="D302" s="186">
        <f>B302/B303-1</f>
        <v/>
      </c>
      <c r="E302" s="198">
        <f>E303*(1+D302)</f>
        <v/>
      </c>
    </row>
    <row r="303" ht="15.75" customHeight="1">
      <c r="A303" s="188" t="n">
        <v>43934</v>
      </c>
      <c r="B303" s="16" t="n">
        <v>7.25</v>
      </c>
      <c r="C303" s="16" t="n">
        <v>4296800</v>
      </c>
      <c r="D303" s="186">
        <f>B303/B304-1</f>
        <v/>
      </c>
      <c r="E303" s="198">
        <f>E304*(1+D303)</f>
        <v/>
      </c>
    </row>
    <row r="304" ht="15.75" customHeight="1">
      <c r="A304" s="188" t="n">
        <v>43930</v>
      </c>
      <c r="B304" s="16" t="n">
        <v>7.8</v>
      </c>
      <c r="C304" s="16" t="n">
        <v>3274400</v>
      </c>
      <c r="D304" s="186">
        <f>B304/B305-1</f>
        <v/>
      </c>
      <c r="E304" s="198">
        <f>E305*(1+D304)</f>
        <v/>
      </c>
    </row>
    <row r="305" ht="15.75" customHeight="1">
      <c r="A305" s="188" t="n">
        <v>43929</v>
      </c>
      <c r="B305" s="16" t="n">
        <v>7.85</v>
      </c>
      <c r="C305" s="16" t="n">
        <v>2370500</v>
      </c>
      <c r="D305" s="186">
        <f>B305/B306-1</f>
        <v/>
      </c>
      <c r="E305" s="198">
        <f>E306*(1+D305)</f>
        <v/>
      </c>
    </row>
    <row r="306" ht="15.75" customHeight="1">
      <c r="A306" s="188" t="n">
        <v>43928</v>
      </c>
      <c r="B306" s="16" t="n">
        <v>7.66</v>
      </c>
      <c r="C306" s="16" t="n">
        <v>3469900</v>
      </c>
      <c r="D306" s="186">
        <f>B306/B307-1</f>
        <v/>
      </c>
      <c r="E306" s="198">
        <f>E307*(1+D306)</f>
        <v/>
      </c>
    </row>
    <row r="307" ht="15.75" customHeight="1">
      <c r="A307" s="188" t="n">
        <v>43927</v>
      </c>
      <c r="B307" s="16" t="n">
        <v>7.95</v>
      </c>
      <c r="C307" s="16" t="n">
        <v>4910400</v>
      </c>
      <c r="D307" s="186">
        <f>B307/B308-1</f>
        <v/>
      </c>
      <c r="E307" s="198">
        <f>E308*(1+D307)</f>
        <v/>
      </c>
    </row>
    <row r="308" ht="15.75" customHeight="1">
      <c r="A308" s="188" t="n">
        <v>43924</v>
      </c>
      <c r="B308" s="16" t="n">
        <v>7.48</v>
      </c>
      <c r="C308" s="16" t="n">
        <v>3059800</v>
      </c>
      <c r="D308" s="186">
        <f>B308/B309-1</f>
        <v/>
      </c>
      <c r="E308" s="198">
        <f>E309*(1+D308)</f>
        <v/>
      </c>
    </row>
    <row r="309" ht="15.75" customHeight="1">
      <c r="A309" s="188" t="n">
        <v>43923</v>
      </c>
      <c r="B309" s="16" t="n">
        <v>7.72</v>
      </c>
      <c r="C309" s="16" t="n">
        <v>7980600</v>
      </c>
      <c r="D309" s="186">
        <f>B309/B310-1</f>
        <v/>
      </c>
      <c r="E309" s="198">
        <f>E310*(1+D309)</f>
        <v/>
      </c>
    </row>
    <row r="310" ht="15.75" customHeight="1">
      <c r="A310" s="188" t="n">
        <v>43922</v>
      </c>
      <c r="B310" s="16" t="n">
        <v>6.495</v>
      </c>
      <c r="C310" s="16" t="n">
        <v>4274800</v>
      </c>
      <c r="D310" s="186">
        <f>B310/B311-1</f>
        <v/>
      </c>
      <c r="E310" s="198">
        <f>E311*(1+D310)</f>
        <v/>
      </c>
    </row>
    <row r="311" ht="15.75" customHeight="1">
      <c r="A311" s="188" t="n">
        <v>43921</v>
      </c>
      <c r="B311" s="16" t="n">
        <v>7.12</v>
      </c>
      <c r="C311" s="16" t="n">
        <v>2675500</v>
      </c>
      <c r="D311" s="186">
        <f>B311/B312-1</f>
        <v/>
      </c>
      <c r="E311" s="198">
        <f>E312*(1+D311)</f>
        <v/>
      </c>
    </row>
    <row r="312" ht="15.75" customHeight="1">
      <c r="A312" s="188" t="n">
        <v>43920</v>
      </c>
      <c r="B312" s="16" t="n">
        <v>7.05</v>
      </c>
      <c r="C312" s="16" t="n">
        <v>3654400</v>
      </c>
      <c r="D312" s="186">
        <f>B312/B313-1</f>
        <v/>
      </c>
      <c r="E312" s="198">
        <f>E313*(1+D312)</f>
        <v/>
      </c>
    </row>
    <row r="313" ht="15.75" customHeight="1">
      <c r="A313" s="188" t="n">
        <v>43917</v>
      </c>
      <c r="B313" s="16" t="n">
        <v>7.3</v>
      </c>
      <c r="C313" s="16" t="n">
        <v>3841200</v>
      </c>
      <c r="D313" s="186">
        <f>B313/B314-1</f>
        <v/>
      </c>
      <c r="E313" s="198">
        <f>E314*(1+D313)</f>
        <v/>
      </c>
    </row>
    <row r="314" ht="15.75" customHeight="1">
      <c r="A314" s="188" t="n">
        <v>43916</v>
      </c>
      <c r="B314" s="16" t="n">
        <v>7.36</v>
      </c>
      <c r="C314" s="16" t="n">
        <v>4711500</v>
      </c>
      <c r="D314" s="186">
        <f>B314/B315-1</f>
        <v/>
      </c>
      <c r="E314" s="198">
        <f>E315*(1+D314)</f>
        <v/>
      </c>
    </row>
    <row r="315" ht="15.75" customHeight="1">
      <c r="A315" s="188" t="n">
        <v>43915</v>
      </c>
      <c r="B315" s="16" t="n">
        <v>7.35</v>
      </c>
      <c r="C315" s="16" t="n">
        <v>4165800</v>
      </c>
      <c r="D315" s="186">
        <f>B315/B316-1</f>
        <v/>
      </c>
      <c r="E315" s="198">
        <f>E316*(1+D315)</f>
        <v/>
      </c>
    </row>
    <row r="316" ht="15.75" customHeight="1">
      <c r="A316" s="188" t="n">
        <v>43914</v>
      </c>
      <c r="B316" s="16" t="n">
        <v>7.55</v>
      </c>
      <c r="C316" s="16" t="n">
        <v>4561500</v>
      </c>
      <c r="D316" s="186">
        <f>B316/B317-1</f>
        <v/>
      </c>
      <c r="E316" s="198">
        <f>E317*(1+D316)</f>
        <v/>
      </c>
    </row>
    <row r="317" ht="15.75" customHeight="1">
      <c r="A317" s="188" t="n">
        <v>43913</v>
      </c>
      <c r="B317" s="16" t="n">
        <v>7.19</v>
      </c>
      <c r="C317" s="16" t="n">
        <v>4205000</v>
      </c>
      <c r="D317" s="186">
        <f>B317/B318-1</f>
        <v/>
      </c>
      <c r="E317" s="198">
        <f>E318*(1+D317)</f>
        <v/>
      </c>
    </row>
    <row r="318" ht="15.75" customHeight="1">
      <c r="A318" s="188" t="n">
        <v>43910</v>
      </c>
      <c r="B318" s="16" t="n">
        <v>7</v>
      </c>
      <c r="C318" s="16" t="n">
        <v>6952100</v>
      </c>
      <c r="D318" s="186">
        <f>B318/B319-1</f>
        <v/>
      </c>
      <c r="E318" s="198">
        <f>E319*(1+D318)</f>
        <v/>
      </c>
    </row>
    <row r="319" ht="15.75" customHeight="1">
      <c r="A319" s="188" t="n">
        <v>43909</v>
      </c>
      <c r="B319" s="16" t="n">
        <v>7.2</v>
      </c>
      <c r="C319" s="16" t="n">
        <v>8487100</v>
      </c>
      <c r="D319" s="186">
        <f>B319/B320-1</f>
        <v/>
      </c>
      <c r="E319" s="198">
        <f>E320*(1+D319)</f>
        <v/>
      </c>
    </row>
    <row r="320" ht="15.75" customHeight="1">
      <c r="A320" s="188" t="n">
        <v>43908</v>
      </c>
      <c r="B320" s="16" t="n">
        <v>6.01</v>
      </c>
      <c r="C320" s="16" t="n">
        <v>5589700</v>
      </c>
      <c r="D320" s="186">
        <f>B320/B321-1</f>
        <v/>
      </c>
      <c r="E320" s="198">
        <f>E321*(1+D320)</f>
        <v/>
      </c>
    </row>
    <row r="321" ht="15.75" customHeight="1">
      <c r="A321" s="188" t="n">
        <v>43907</v>
      </c>
      <c r="B321" s="16" t="n">
        <v>6.1</v>
      </c>
      <c r="C321" s="16" t="n">
        <v>5408700</v>
      </c>
      <c r="D321" s="186">
        <f>B321/B322-1</f>
        <v/>
      </c>
      <c r="E321" s="198">
        <f>E322*(1+D321)</f>
        <v/>
      </c>
    </row>
    <row r="322" ht="15.75" customHeight="1">
      <c r="A322" s="188" t="n">
        <v>43906</v>
      </c>
      <c r="B322" s="16" t="n">
        <v>5.539</v>
      </c>
      <c r="C322" s="16" t="n">
        <v>7240500</v>
      </c>
      <c r="D322" s="186">
        <f>B322/B323-1</f>
        <v/>
      </c>
      <c r="E322" s="198">
        <f>E323*(1+D322)</f>
        <v/>
      </c>
    </row>
    <row r="323" ht="15.75" customHeight="1">
      <c r="A323" s="188" t="n">
        <v>43903</v>
      </c>
      <c r="B323" s="16" t="n">
        <v>6.32</v>
      </c>
      <c r="C323" s="16" t="n">
        <v>10933600</v>
      </c>
      <c r="D323" s="186">
        <f>B323/B324-1</f>
        <v/>
      </c>
      <c r="E323" s="198">
        <f>E324*(1+D323)</f>
        <v/>
      </c>
    </row>
    <row r="324" ht="15.75" customHeight="1">
      <c r="A324" s="188" t="n">
        <v>43902</v>
      </c>
      <c r="B324" s="16" t="n">
        <v>6.42</v>
      </c>
      <c r="C324" s="16" t="n">
        <v>11750500</v>
      </c>
      <c r="D324" s="186">
        <f>B324/B325-1</f>
        <v/>
      </c>
      <c r="E324" s="198">
        <f>E325*(1+D324)</f>
        <v/>
      </c>
    </row>
    <row r="325" ht="15.75" customHeight="1">
      <c r="A325" s="188" t="n">
        <v>43901</v>
      </c>
      <c r="B325" s="16" t="n">
        <v>8.609999999999999</v>
      </c>
      <c r="C325" s="16" t="n">
        <v>5530800</v>
      </c>
      <c r="D325" s="186">
        <f>B325/B326-1</f>
        <v/>
      </c>
      <c r="E325" s="198">
        <f>E326*(1+D325)</f>
        <v/>
      </c>
    </row>
    <row r="326" ht="15.75" customHeight="1">
      <c r="A326" s="188" t="n">
        <v>43900</v>
      </c>
      <c r="B326" s="16" t="n">
        <v>9.26</v>
      </c>
      <c r="C326" s="16" t="n">
        <v>4923900</v>
      </c>
      <c r="D326" s="186">
        <f>B326/B327-1</f>
        <v/>
      </c>
      <c r="E326" s="198">
        <f>E327*(1+D326)</f>
        <v/>
      </c>
    </row>
    <row r="327" ht="15.75" customHeight="1">
      <c r="A327" s="188" t="n">
        <v>43899</v>
      </c>
      <c r="B327" s="16" t="n">
        <v>8.869999999999999</v>
      </c>
      <c r="C327" s="16" t="n">
        <v>9051900</v>
      </c>
      <c r="D327" s="186">
        <f>B327/B328-1</f>
        <v/>
      </c>
      <c r="E327" s="198">
        <f>E328*(1+D327)</f>
        <v/>
      </c>
    </row>
    <row r="328" ht="15.75" customHeight="1">
      <c r="A328" s="188" t="n">
        <v>43896</v>
      </c>
      <c r="B328" s="16" t="n">
        <v>10.58</v>
      </c>
      <c r="C328" s="16" t="n">
        <v>4238400</v>
      </c>
      <c r="D328" s="186">
        <f>B328/B329-1</f>
        <v/>
      </c>
      <c r="E328" s="198">
        <f>E329*(1+D328)</f>
        <v/>
      </c>
    </row>
    <row r="329" ht="15.75" customHeight="1">
      <c r="A329" s="188" t="n">
        <v>43895</v>
      </c>
      <c r="B329" s="16" t="n">
        <v>10.93</v>
      </c>
      <c r="C329" s="16" t="n">
        <v>6350400</v>
      </c>
      <c r="D329" s="186">
        <f>B329/B330-1</f>
        <v/>
      </c>
      <c r="E329" s="198">
        <f>E330*(1+D329)</f>
        <v/>
      </c>
    </row>
    <row r="330" ht="15.75" customHeight="1">
      <c r="A330" s="188" t="n">
        <v>43894</v>
      </c>
      <c r="B330" s="16" t="n">
        <v>10.04</v>
      </c>
      <c r="C330" s="16" t="n">
        <v>2981100</v>
      </c>
      <c r="D330" s="186">
        <f>B330/B331-1</f>
        <v/>
      </c>
      <c r="E330" s="198">
        <f>E331*(1+D330)</f>
        <v/>
      </c>
    </row>
    <row r="331" ht="15.75" customHeight="1">
      <c r="A331" s="188" t="n">
        <v>43893</v>
      </c>
      <c r="B331" s="16" t="n">
        <v>10</v>
      </c>
      <c r="C331" s="16" t="n">
        <v>4127400</v>
      </c>
      <c r="D331" s="186">
        <f>B331/B332-1</f>
        <v/>
      </c>
      <c r="E331" s="198">
        <f>E332*(1+D331)</f>
        <v/>
      </c>
    </row>
    <row r="332" ht="15.75" customHeight="1">
      <c r="A332" s="188" t="n">
        <v>43892</v>
      </c>
      <c r="B332" s="16" t="n">
        <v>10.355</v>
      </c>
      <c r="C332" s="16" t="n">
        <v>4341200</v>
      </c>
      <c r="D332" s="186">
        <f>B332/B333-1</f>
        <v/>
      </c>
      <c r="E332" s="198">
        <f>E333*(1+D332)</f>
        <v/>
      </c>
    </row>
    <row r="333" ht="15.75" customHeight="1">
      <c r="A333" s="188" t="n">
        <v>43889</v>
      </c>
      <c r="B333" s="16" t="n">
        <v>9.85</v>
      </c>
      <c r="C333" s="16" t="n">
        <v>4698500</v>
      </c>
      <c r="D333" s="186">
        <f>B333/B334-1</f>
        <v/>
      </c>
      <c r="E333" s="198">
        <f>E334*(1+D333)</f>
        <v/>
      </c>
    </row>
    <row r="334" ht="15.75" customHeight="1">
      <c r="A334" s="188" t="n">
        <v>43888</v>
      </c>
      <c r="B334" s="16" t="n">
        <v>10.51</v>
      </c>
      <c r="C334" s="16" t="n">
        <v>6697600</v>
      </c>
      <c r="D334" s="186">
        <f>B334/B335-1</f>
        <v/>
      </c>
      <c r="E334" s="198">
        <f>E335*(1+D334)</f>
        <v/>
      </c>
    </row>
    <row r="335" ht="15.75" customHeight="1">
      <c r="A335" s="188" t="n">
        <v>43887</v>
      </c>
      <c r="B335" s="16" t="n">
        <v>10.36</v>
      </c>
      <c r="C335" s="16" t="n">
        <v>8500300</v>
      </c>
      <c r="D335" s="186">
        <f>B335/B336-1</f>
        <v/>
      </c>
      <c r="E335" s="198">
        <f>E336*(1+D335)</f>
        <v/>
      </c>
    </row>
    <row r="336" ht="15.75" customHeight="1">
      <c r="A336" s="188" t="n">
        <v>43886</v>
      </c>
      <c r="B336" s="16" t="n">
        <v>10.535</v>
      </c>
      <c r="C336" s="16" t="n">
        <v>7397500</v>
      </c>
      <c r="D336" s="186">
        <f>B336/B337-1</f>
        <v/>
      </c>
      <c r="E336" s="198">
        <f>E337*(1+D336)</f>
        <v/>
      </c>
    </row>
    <row r="337" ht="15.75" customHeight="1">
      <c r="A337" s="188" t="n">
        <v>43885</v>
      </c>
      <c r="B337" s="16" t="n">
        <v>11.72</v>
      </c>
      <c r="C337" s="16" t="n">
        <v>7667000</v>
      </c>
      <c r="D337" s="186">
        <f>B337/B338-1</f>
        <v/>
      </c>
      <c r="E337" s="198">
        <f>E338*(1+D337)</f>
        <v/>
      </c>
    </row>
    <row r="338" ht="15.75" customHeight="1">
      <c r="A338" s="188" t="n">
        <v>43882</v>
      </c>
      <c r="B338" s="16" t="n">
        <v>12.535</v>
      </c>
      <c r="C338" s="16" t="n">
        <v>3671100</v>
      </c>
      <c r="D338" s="186">
        <f>B338/B339-1</f>
        <v/>
      </c>
      <c r="E338" s="198">
        <f>E339*(1+D338)</f>
        <v/>
      </c>
    </row>
    <row r="339" ht="15.75" customHeight="1">
      <c r="A339" s="188" t="n">
        <v>43881</v>
      </c>
      <c r="B339" s="16" t="n">
        <v>12.33</v>
      </c>
      <c r="C339" s="16" t="n">
        <v>5849300</v>
      </c>
      <c r="D339" s="186">
        <f>B339/B340-1</f>
        <v/>
      </c>
      <c r="E339" s="198">
        <f>E340*(1+D339)</f>
        <v/>
      </c>
    </row>
    <row r="340" ht="15.75" customHeight="1">
      <c r="A340" s="188" t="n">
        <v>43880</v>
      </c>
      <c r="B340" s="16" t="n">
        <v>13.13</v>
      </c>
      <c r="C340" s="16" t="n">
        <v>4840900</v>
      </c>
      <c r="D340" s="186">
        <f>B340/B341-1</f>
        <v/>
      </c>
      <c r="E340" s="198">
        <f>E341*(1+D340)</f>
        <v/>
      </c>
    </row>
    <row r="341" ht="15.75" customHeight="1">
      <c r="A341" s="188" t="n">
        <v>43879</v>
      </c>
      <c r="B341" s="16" t="n">
        <v>13.46</v>
      </c>
      <c r="C341" s="16" t="n">
        <v>6380300</v>
      </c>
      <c r="D341" s="186">
        <f>B341/B342-1</f>
        <v/>
      </c>
      <c r="E341" s="198">
        <f>E342*(1+D341)</f>
        <v/>
      </c>
    </row>
    <row r="342" ht="15.75" customHeight="1">
      <c r="A342" s="188" t="n">
        <v>43875</v>
      </c>
      <c r="B342" s="16" t="n">
        <v>13.208</v>
      </c>
      <c r="C342" s="16" t="n">
        <v>4327100</v>
      </c>
      <c r="D342" s="186">
        <f>B342/B343-1</f>
        <v/>
      </c>
      <c r="E342" s="198">
        <f>E343*(1+D342)</f>
        <v/>
      </c>
    </row>
    <row r="343" ht="15.75" customHeight="1">
      <c r="A343" s="188" t="n">
        <v>43874</v>
      </c>
      <c r="B343" s="16" t="n">
        <v>12.55</v>
      </c>
      <c r="C343" s="16" t="n">
        <v>5597500</v>
      </c>
      <c r="D343" s="186">
        <f>B343/B344-1</f>
        <v/>
      </c>
      <c r="E343" s="198">
        <f>E344*(1+D343)</f>
        <v/>
      </c>
    </row>
    <row r="344" ht="15.75" customHeight="1">
      <c r="A344" s="188" t="n">
        <v>43873</v>
      </c>
      <c r="B344" s="16" t="n">
        <v>13.48</v>
      </c>
      <c r="C344" s="16" t="n">
        <v>6291200</v>
      </c>
      <c r="D344" s="186">
        <f>B344/B345-1</f>
        <v/>
      </c>
      <c r="E344" s="198">
        <f>E345*(1+D344)</f>
        <v/>
      </c>
    </row>
    <row r="345" ht="15.75" customHeight="1">
      <c r="A345" s="188" t="n">
        <v>43872</v>
      </c>
      <c r="B345" s="16" t="n">
        <v>12.995</v>
      </c>
      <c r="C345" s="16" t="n">
        <v>7269000</v>
      </c>
      <c r="D345" s="186">
        <f>B345/B346-1</f>
        <v/>
      </c>
      <c r="E345" s="198">
        <f>E346*(1+D345)</f>
        <v/>
      </c>
    </row>
    <row r="346" ht="15.75" customHeight="1">
      <c r="A346" s="188" t="n">
        <v>43871</v>
      </c>
      <c r="B346" s="16" t="n">
        <v>12.18</v>
      </c>
      <c r="C346" s="16" t="n">
        <v>4763800</v>
      </c>
      <c r="D346" s="186">
        <f>B346/B347-1</f>
        <v/>
      </c>
      <c r="E346" s="198">
        <f>E347*(1+D346)</f>
        <v/>
      </c>
    </row>
    <row r="347" ht="15.75" customHeight="1">
      <c r="A347" s="188" t="n">
        <v>43868</v>
      </c>
      <c r="B347" s="16" t="n">
        <v>11.79</v>
      </c>
      <c r="C347" s="16" t="n">
        <v>3450300</v>
      </c>
      <c r="D347" s="186">
        <f>B347/B348-1</f>
        <v/>
      </c>
      <c r="E347" s="198">
        <f>E348*(1+D347)</f>
        <v/>
      </c>
    </row>
    <row r="348" ht="15.75" customHeight="1">
      <c r="A348" s="188" t="n">
        <v>43867</v>
      </c>
      <c r="B348" s="16" t="n">
        <v>11.7</v>
      </c>
      <c r="C348" s="16" t="n">
        <v>5313700</v>
      </c>
      <c r="D348" s="186">
        <f>B348/B349-1</f>
        <v/>
      </c>
      <c r="E348" s="198">
        <f>E349*(1+D348)</f>
        <v/>
      </c>
    </row>
    <row r="349" ht="15.75" customHeight="1">
      <c r="A349" s="188" t="n">
        <v>43866</v>
      </c>
      <c r="B349" s="16" t="n">
        <v>11.515</v>
      </c>
      <c r="C349" s="16" t="n">
        <v>6963800</v>
      </c>
      <c r="D349" s="186">
        <f>B349/B350-1</f>
        <v/>
      </c>
      <c r="E349" s="198">
        <f>E350*(1+D349)</f>
        <v/>
      </c>
    </row>
    <row r="350" ht="15.75" customHeight="1">
      <c r="A350" s="188" t="n">
        <v>43865</v>
      </c>
      <c r="B350" s="16" t="n">
        <v>10.54</v>
      </c>
      <c r="C350" s="16" t="n">
        <v>3227700</v>
      </c>
      <c r="D350" s="186">
        <f>B350/B351-1</f>
        <v/>
      </c>
      <c r="E350" s="198">
        <f>E351*(1+D350)</f>
        <v/>
      </c>
    </row>
    <row r="351" ht="15.75" customHeight="1">
      <c r="A351" s="188" t="n">
        <v>43864</v>
      </c>
      <c r="B351" s="16" t="n">
        <v>10.585</v>
      </c>
      <c r="C351" s="16" t="n">
        <v>3272500</v>
      </c>
      <c r="D351" s="186">
        <f>B351/B352-1</f>
        <v/>
      </c>
      <c r="E351" s="198">
        <f>E352*(1+D351)</f>
        <v/>
      </c>
    </row>
    <row r="352" ht="15.75" customHeight="1">
      <c r="A352" s="188" t="n">
        <v>43861</v>
      </c>
      <c r="B352" s="16" t="n">
        <v>10.9</v>
      </c>
      <c r="C352" s="16" t="n">
        <v>4674500</v>
      </c>
      <c r="D352" s="186">
        <f>B352/B353-1</f>
        <v/>
      </c>
      <c r="E352" s="198">
        <f>E353*(1+D352)</f>
        <v/>
      </c>
    </row>
    <row r="353" ht="15.75" customHeight="1">
      <c r="A353" s="188" t="n">
        <v>43860</v>
      </c>
      <c r="B353" s="16" t="n">
        <v>11.33</v>
      </c>
      <c r="C353" s="16" t="n">
        <v>7483100</v>
      </c>
      <c r="D353" s="186">
        <f>B353/B354-1</f>
        <v/>
      </c>
      <c r="E353" s="198">
        <f>E354*(1+D353)</f>
        <v/>
      </c>
    </row>
    <row r="354" ht="15.75" customHeight="1">
      <c r="A354" s="188" t="n">
        <v>43859</v>
      </c>
      <c r="B354" s="16" t="n">
        <v>10.9</v>
      </c>
      <c r="C354" s="16" t="n">
        <v>6848100</v>
      </c>
      <c r="D354" s="186">
        <f>B354/B355-1</f>
        <v/>
      </c>
      <c r="E354" s="198">
        <f>E355*(1+D354)</f>
        <v/>
      </c>
    </row>
    <row r="355" ht="15.75" customHeight="1">
      <c r="A355" s="188" t="n">
        <v>43858</v>
      </c>
      <c r="B355" s="16" t="n">
        <v>10.12</v>
      </c>
      <c r="C355" s="16" t="n">
        <v>3634500</v>
      </c>
      <c r="D355" s="186">
        <f>B355/B356-1</f>
        <v/>
      </c>
      <c r="E355" s="198">
        <f>E356*(1+D355)</f>
        <v/>
      </c>
    </row>
    <row r="356" ht="15.75" customHeight="1">
      <c r="A356" s="188" t="n">
        <v>43857</v>
      </c>
      <c r="B356" s="16" t="n">
        <v>9.82</v>
      </c>
      <c r="C356" s="16" t="n">
        <v>3124700</v>
      </c>
      <c r="D356" s="186">
        <f>B356/B357-1</f>
        <v/>
      </c>
      <c r="E356" s="198">
        <f>E357*(1+D356)</f>
        <v/>
      </c>
    </row>
    <row r="357" ht="15.75" customHeight="1">
      <c r="A357" s="188" t="n">
        <v>43854</v>
      </c>
      <c r="B357" s="16" t="n">
        <v>9.48</v>
      </c>
      <c r="C357" s="16" t="n">
        <v>2374800</v>
      </c>
      <c r="D357" s="186">
        <f>B357/B358-1</f>
        <v/>
      </c>
      <c r="E357" s="198">
        <f>E358*(1+D357)</f>
        <v/>
      </c>
    </row>
    <row r="358" ht="15.75" customHeight="1">
      <c r="A358" s="188" t="n">
        <v>43853</v>
      </c>
      <c r="B358" s="16" t="n">
        <v>8.99</v>
      </c>
      <c r="C358" s="16" t="n">
        <v>4281000</v>
      </c>
      <c r="D358" s="186">
        <f>B358/B359-1</f>
        <v/>
      </c>
      <c r="E358" s="198">
        <f>E359*(1+D358)</f>
        <v/>
      </c>
    </row>
    <row r="359" ht="15.75" customHeight="1">
      <c r="A359" s="188" t="n">
        <v>43852</v>
      </c>
      <c r="B359" s="16" t="n">
        <v>9.529999999999999</v>
      </c>
      <c r="C359" s="16" t="n">
        <v>2299200</v>
      </c>
      <c r="D359" s="186">
        <f>B359/B360-1</f>
        <v/>
      </c>
      <c r="E359" s="198">
        <f>E360*(1+D359)</f>
        <v/>
      </c>
    </row>
    <row r="360" ht="15.75" customHeight="1">
      <c r="A360" s="188" t="n">
        <v>43851</v>
      </c>
      <c r="B360" s="16" t="n">
        <v>9.74</v>
      </c>
      <c r="C360" s="16" t="n">
        <v>3997400</v>
      </c>
      <c r="D360" s="186">
        <f>B360/B361-1</f>
        <v/>
      </c>
      <c r="E360" s="198">
        <f>E361*(1+D360)</f>
        <v/>
      </c>
    </row>
    <row r="361" ht="15.75" customHeight="1">
      <c r="A361" s="188" t="n">
        <v>43847</v>
      </c>
      <c r="B361" s="16" t="n">
        <v>10.07</v>
      </c>
      <c r="C361" s="16" t="n">
        <v>3911600</v>
      </c>
      <c r="D361" s="186">
        <f>B361/B362-1</f>
        <v/>
      </c>
      <c r="E361" s="198">
        <f>E362*(1+D361)</f>
        <v/>
      </c>
    </row>
    <row r="362" ht="15.75" customHeight="1">
      <c r="A362" s="188" t="n">
        <v>43846</v>
      </c>
      <c r="B362" s="16" t="n">
        <v>9.715</v>
      </c>
      <c r="C362" s="16" t="n">
        <v>3078400</v>
      </c>
      <c r="D362" s="186">
        <f>B362/B363-1</f>
        <v/>
      </c>
      <c r="E362" s="198">
        <f>E363*(1+D362)</f>
        <v/>
      </c>
    </row>
    <row r="363" ht="15.75" customHeight="1">
      <c r="A363" s="188" t="n">
        <v>43845</v>
      </c>
      <c r="B363" s="16" t="n">
        <v>9.99</v>
      </c>
      <c r="C363" s="16" t="n">
        <v>3709100</v>
      </c>
      <c r="D363" s="186">
        <f>B363/B364-1</f>
        <v/>
      </c>
      <c r="E363" s="198">
        <f>E364*(1+D363)</f>
        <v/>
      </c>
    </row>
    <row r="364" ht="15.75" customHeight="1">
      <c r="A364" s="188" t="n">
        <v>43844</v>
      </c>
      <c r="B364" s="16" t="n">
        <v>10.03</v>
      </c>
      <c r="C364" s="16" t="n">
        <v>6933000</v>
      </c>
      <c r="D364" s="186">
        <f>B364/B365-1</f>
        <v/>
      </c>
      <c r="E364" s="198">
        <f>E365*(1+D364)</f>
        <v/>
      </c>
    </row>
    <row r="365" ht="15.75" customHeight="1">
      <c r="A365" s="188" t="n">
        <v>43843</v>
      </c>
      <c r="B365" s="16" t="n">
        <v>9.44</v>
      </c>
      <c r="C365" s="16" t="n">
        <v>2680600</v>
      </c>
      <c r="D365" s="186">
        <f>B365/B366-1</f>
        <v/>
      </c>
      <c r="E365" s="198">
        <f>E366*(1+D365)</f>
        <v/>
      </c>
    </row>
    <row r="366" ht="15.75" customHeight="1">
      <c r="A366" s="188" t="n">
        <v>43840</v>
      </c>
      <c r="B366" s="16" t="n">
        <v>9.6</v>
      </c>
      <c r="C366" s="16" t="n">
        <v>4485500</v>
      </c>
      <c r="D366" s="186">
        <f>B366/B367-1</f>
        <v/>
      </c>
      <c r="E366" s="198">
        <f>E367*(1+D366)</f>
        <v/>
      </c>
    </row>
    <row r="367" ht="15.75" customHeight="1">
      <c r="A367" s="188" t="n">
        <v>43839</v>
      </c>
      <c r="B367" s="16" t="n">
        <v>9.300000000000001</v>
      </c>
      <c r="C367" s="16" t="n">
        <v>3057700</v>
      </c>
      <c r="D367" s="186">
        <f>B367/B368-1</f>
        <v/>
      </c>
      <c r="E367" s="198">
        <f>E368*(1+D367)</f>
        <v/>
      </c>
    </row>
    <row r="368" ht="15.75" customHeight="1">
      <c r="A368" s="188" t="n">
        <v>43838</v>
      </c>
      <c r="B368" s="16" t="n">
        <v>9.321999999999999</v>
      </c>
      <c r="C368" s="16" t="n">
        <v>7626700</v>
      </c>
      <c r="D368" s="186">
        <f>B368/B369-1</f>
        <v/>
      </c>
      <c r="E368" s="198">
        <f>E369*(1+D368)</f>
        <v/>
      </c>
    </row>
    <row r="369" ht="15.75" customHeight="1">
      <c r="A369" s="188" t="n">
        <v>43837</v>
      </c>
      <c r="B369" s="16" t="n">
        <v>10.1</v>
      </c>
      <c r="C369" s="16" t="n">
        <v>7787400</v>
      </c>
      <c r="D369" s="186">
        <f>B369/B370-1</f>
        <v/>
      </c>
      <c r="E369" s="198">
        <f>E370*(1+D369)</f>
        <v/>
      </c>
    </row>
    <row r="370" ht="15.75" customHeight="1">
      <c r="A370" s="188" t="n">
        <v>43836</v>
      </c>
      <c r="B370" s="16" t="n">
        <v>8.99</v>
      </c>
      <c r="C370" s="16" t="n">
        <v>3450500</v>
      </c>
      <c r="D370" s="186">
        <f>B370/B371-1</f>
        <v/>
      </c>
      <c r="E370" s="198">
        <f>E371*(1+D370)</f>
        <v/>
      </c>
    </row>
    <row r="371" ht="15.75" customHeight="1">
      <c r="A371" s="188" t="n">
        <v>43833</v>
      </c>
      <c r="B371" s="16" t="n">
        <v>8.59</v>
      </c>
      <c r="C371" s="16" t="n">
        <v>3858800</v>
      </c>
      <c r="D371" s="186">
        <f>B371/B372-1</f>
        <v/>
      </c>
      <c r="E371" s="198">
        <f>E372*(1+D371)</f>
        <v/>
      </c>
    </row>
    <row r="372" ht="15.75" customHeight="1">
      <c r="A372" s="188" t="n">
        <v>43832</v>
      </c>
      <c r="B372" s="16" t="n">
        <v>7.98</v>
      </c>
      <c r="C372" s="16" t="n">
        <v>3377600</v>
      </c>
      <c r="D372" s="186">
        <f>B372/B373-1</f>
        <v/>
      </c>
      <c r="E372" s="198" t="n">
        <v>100</v>
      </c>
    </row>
    <row r="373" ht="15.75" customHeight="1">
      <c r="A373" s="188" t="n">
        <v>43830</v>
      </c>
      <c r="B373" s="16" t="n">
        <v>8.19</v>
      </c>
      <c r="C373" s="16" t="n">
        <v>3093800</v>
      </c>
      <c r="D373" s="186">
        <f>B373/B374-1</f>
        <v/>
      </c>
      <c r="E373" s="198" t="n"/>
    </row>
    <row r="374" ht="15.75" customHeight="1">
      <c r="A374" s="188" t="n">
        <v>43829</v>
      </c>
      <c r="B374" s="16" t="n">
        <v>8.42</v>
      </c>
      <c r="C374" s="16" t="n">
        <v>2553400</v>
      </c>
      <c r="D374" s="186">
        <f>B374/B375-1</f>
        <v/>
      </c>
      <c r="E374" s="198" t="n"/>
    </row>
    <row r="375" ht="15.75" customHeight="1">
      <c r="A375" s="188" t="n">
        <v>43826</v>
      </c>
      <c r="B375" s="16" t="n">
        <v>8.58</v>
      </c>
      <c r="C375" s="16" t="n">
        <v>2608500</v>
      </c>
      <c r="D375" s="186">
        <f>B375/B376-1</f>
        <v/>
      </c>
      <c r="E375" s="198" t="n"/>
    </row>
    <row r="376" ht="15.75" customHeight="1">
      <c r="A376" s="188" t="n">
        <v>43825</v>
      </c>
      <c r="B376" s="16" t="n">
        <v>8.82</v>
      </c>
      <c r="C376" s="16" t="n">
        <v>2744400</v>
      </c>
      <c r="D376" s="186">
        <f>B376/B377-1</f>
        <v/>
      </c>
      <c r="E376" s="198" t="n"/>
    </row>
    <row r="377" ht="15.75" customHeight="1">
      <c r="A377" s="188" t="n">
        <v>43823</v>
      </c>
      <c r="B377" s="16" t="n">
        <v>8.85</v>
      </c>
      <c r="C377" s="16" t="n">
        <v>1851900</v>
      </c>
      <c r="D377" s="186">
        <f>B377/B378-1</f>
        <v/>
      </c>
      <c r="E377" s="198" t="n"/>
    </row>
    <row r="378" ht="15.75" customHeight="1">
      <c r="A378" s="188" t="n">
        <v>43822</v>
      </c>
      <c r="B378" s="16" t="n">
        <v>9</v>
      </c>
      <c r="C378" s="16" t="n">
        <v>3651500</v>
      </c>
      <c r="D378" s="186">
        <f>B378/B379-1</f>
        <v/>
      </c>
      <c r="E378" s="198" t="n"/>
    </row>
    <row r="379" ht="15.75" customHeight="1">
      <c r="A379" s="188" t="n">
        <v>43819</v>
      </c>
      <c r="B379" s="16" t="n">
        <v>8.880000000000001</v>
      </c>
      <c r="C379" s="16" t="n">
        <v>2184700</v>
      </c>
      <c r="D379" s="186">
        <f>B379/B380-1</f>
        <v/>
      </c>
      <c r="E379" s="198" t="n"/>
    </row>
    <row r="380" ht="15.75" customHeight="1">
      <c r="A380" s="188" t="n">
        <v>43818</v>
      </c>
      <c r="B380" s="16" t="n">
        <v>8.44</v>
      </c>
      <c r="C380" s="16" t="n">
        <v>1914800</v>
      </c>
      <c r="D380" s="186">
        <f>B380/B381-1</f>
        <v/>
      </c>
      <c r="E380" s="198" t="n"/>
    </row>
    <row r="381" ht="15.75" customHeight="1">
      <c r="A381" s="188" t="n">
        <v>43817</v>
      </c>
      <c r="B381" s="16" t="n">
        <v>8.42</v>
      </c>
      <c r="C381" s="16" t="n">
        <v>3475100</v>
      </c>
      <c r="D381" s="186">
        <f>B381/B382-1</f>
        <v/>
      </c>
      <c r="E381" s="198" t="n"/>
    </row>
    <row r="382" ht="15.75" customHeight="1">
      <c r="A382" s="188" t="n">
        <v>43816</v>
      </c>
      <c r="B382" s="16" t="n">
        <v>8.01</v>
      </c>
      <c r="C382" s="16" t="n">
        <v>3276700</v>
      </c>
      <c r="D382" s="186">
        <f>B382/B383-1</f>
        <v/>
      </c>
      <c r="E382" s="198" t="n"/>
    </row>
    <row r="383" ht="15.75" customHeight="1">
      <c r="A383" s="188" t="n">
        <v>43815</v>
      </c>
      <c r="B383" s="16" t="n">
        <v>8.27</v>
      </c>
      <c r="C383" s="16" t="n">
        <v>2971600</v>
      </c>
      <c r="D383" s="186">
        <f>B383/B384-1</f>
        <v/>
      </c>
      <c r="E383" s="198" t="n"/>
    </row>
    <row r="384" ht="15.75" customHeight="1">
      <c r="A384" s="188" t="n">
        <v>43812</v>
      </c>
      <c r="B384" s="16" t="n">
        <v>8.789999999999999</v>
      </c>
      <c r="C384" s="16" t="n">
        <v>1361000</v>
      </c>
      <c r="D384" s="186">
        <f>B384/B385-1</f>
        <v/>
      </c>
      <c r="E384" s="198" t="n"/>
    </row>
    <row r="385" ht="15.75" customHeight="1">
      <c r="A385" s="188" t="n">
        <v>43811</v>
      </c>
      <c r="B385" s="16" t="n">
        <v>8.77</v>
      </c>
      <c r="C385" s="16" t="n">
        <v>941500</v>
      </c>
      <c r="D385" s="186">
        <f>B385/B386-1</f>
        <v/>
      </c>
      <c r="E385" s="198" t="n"/>
    </row>
    <row r="386" ht="15.75" customHeight="1">
      <c r="A386" s="188" t="n">
        <v>43810</v>
      </c>
      <c r="B386" s="16" t="n">
        <v>8.619999999999999</v>
      </c>
      <c r="C386" s="16" t="n">
        <v>860500</v>
      </c>
      <c r="D386" s="186">
        <f>B386/B387-1</f>
        <v/>
      </c>
      <c r="E386" s="198" t="n"/>
    </row>
    <row r="387" ht="15.75" customHeight="1">
      <c r="A387" s="188" t="n">
        <v>43809</v>
      </c>
      <c r="B387" s="16" t="n">
        <v>8.65</v>
      </c>
      <c r="C387" s="16" t="n">
        <v>1559400</v>
      </c>
      <c r="D387" s="186">
        <f>B387/B388-1</f>
        <v/>
      </c>
      <c r="E387" s="198" t="n"/>
    </row>
    <row r="388" ht="15.75" customHeight="1">
      <c r="A388" s="188" t="n">
        <v>43808</v>
      </c>
      <c r="B388" s="16" t="n">
        <v>8.82</v>
      </c>
      <c r="C388" s="16" t="n">
        <v>1595000</v>
      </c>
      <c r="D388" s="186">
        <f>B388/B389-1</f>
        <v/>
      </c>
      <c r="E388" s="198" t="n"/>
    </row>
    <row r="389" ht="15.75" customHeight="1">
      <c r="A389" s="188" t="n">
        <v>43805</v>
      </c>
      <c r="B389" s="16" t="n">
        <v>9</v>
      </c>
      <c r="C389" s="16" t="n">
        <v>1485500</v>
      </c>
      <c r="D389" s="186">
        <f>B389/B390-1</f>
        <v/>
      </c>
      <c r="E389" s="198" t="n"/>
    </row>
    <row r="390" ht="15.75" customHeight="1">
      <c r="A390" s="188" t="n">
        <v>43804</v>
      </c>
      <c r="B390" s="16" t="n">
        <v>8.81</v>
      </c>
      <c r="C390" s="16" t="n">
        <v>1592200</v>
      </c>
      <c r="D390" s="186">
        <f>B390/B391-1</f>
        <v/>
      </c>
      <c r="E390" s="198" t="n"/>
    </row>
    <row r="391" ht="15.75" customHeight="1">
      <c r="A391" s="188" t="n">
        <v>43803</v>
      </c>
      <c r="B391" s="16" t="n">
        <v>8.73</v>
      </c>
      <c r="C391" s="16" t="n">
        <v>2318800</v>
      </c>
      <c r="D391" s="186">
        <f>B391/B392-1</f>
        <v/>
      </c>
      <c r="E391" s="198" t="n"/>
    </row>
    <row r="392" ht="15.75" customHeight="1">
      <c r="A392" s="188" t="n">
        <v>43802</v>
      </c>
      <c r="B392" s="16" t="n">
        <v>8.99</v>
      </c>
      <c r="C392" s="16" t="n">
        <v>1331400</v>
      </c>
      <c r="D392" s="186">
        <f>B392/B393-1</f>
        <v/>
      </c>
      <c r="E392" s="198" t="n"/>
    </row>
    <row r="393" ht="15.75" customHeight="1">
      <c r="A393" s="188" t="n">
        <v>43801</v>
      </c>
      <c r="B393" s="16" t="n">
        <v>8.99</v>
      </c>
      <c r="C393" s="16" t="n">
        <v>2401900</v>
      </c>
      <c r="D393" s="186">
        <f>B393/B394-1</f>
        <v/>
      </c>
      <c r="E393" s="198" t="n"/>
    </row>
    <row r="394" ht="15.75" customHeight="1">
      <c r="A394" s="188" t="n">
        <v>43798</v>
      </c>
      <c r="B394" s="16" t="n">
        <v>9.57</v>
      </c>
      <c r="C394" s="16" t="n">
        <v>2272600</v>
      </c>
      <c r="D394" s="186">
        <f>B394/B395-1</f>
        <v/>
      </c>
      <c r="E394" s="198" t="n"/>
    </row>
    <row r="395" ht="15.75" customHeight="1">
      <c r="A395" s="188" t="n">
        <v>43796</v>
      </c>
      <c r="B395" s="16" t="n">
        <v>9.58</v>
      </c>
      <c r="C395" s="16" t="n">
        <v>3452200</v>
      </c>
      <c r="D395" s="186">
        <f>B395/B396-1</f>
        <v/>
      </c>
      <c r="E395" s="198" t="n"/>
    </row>
    <row r="396" ht="15.75" customHeight="1">
      <c r="A396" s="188" t="n">
        <v>43795</v>
      </c>
      <c r="B396" s="16" t="n">
        <v>9</v>
      </c>
      <c r="C396" s="16" t="n">
        <v>1446100</v>
      </c>
      <c r="D396" s="186">
        <f>B396/B397-1</f>
        <v/>
      </c>
      <c r="E396" s="198" t="n"/>
    </row>
    <row r="397" ht="15.75" customHeight="1">
      <c r="A397" s="188" t="n">
        <v>43794</v>
      </c>
      <c r="B397" s="16" t="n">
        <v>9.039999999999999</v>
      </c>
      <c r="C397" s="16" t="n">
        <v>3050000</v>
      </c>
      <c r="D397" s="186">
        <f>B397/B398-1</f>
        <v/>
      </c>
      <c r="E397" s="198" t="n"/>
    </row>
    <row r="398" ht="15.75" customHeight="1">
      <c r="A398" s="188" t="n">
        <v>43791</v>
      </c>
      <c r="B398" s="16" t="n">
        <v>9.27</v>
      </c>
      <c r="C398" s="16" t="n">
        <v>4922600</v>
      </c>
      <c r="D398" s="186">
        <f>B398/B399-1</f>
        <v/>
      </c>
      <c r="E398" s="198" t="n"/>
    </row>
    <row r="399" ht="15.75" customHeight="1">
      <c r="A399" s="188" t="n">
        <v>43790</v>
      </c>
      <c r="B399" s="16" t="n">
        <v>9.31</v>
      </c>
      <c r="C399" s="16" t="n">
        <v>4490200</v>
      </c>
      <c r="D399" s="186">
        <f>B399/B400-1</f>
        <v/>
      </c>
      <c r="E399" s="198" t="n"/>
    </row>
    <row r="400" ht="15.75" customHeight="1">
      <c r="A400" s="188" t="n">
        <v>43789</v>
      </c>
      <c r="B400" s="16" t="n">
        <v>9.69</v>
      </c>
      <c r="C400" s="16" t="n">
        <v>2041200</v>
      </c>
      <c r="D400" s="186">
        <f>B400/B401-1</f>
        <v/>
      </c>
      <c r="E400" s="198" t="n"/>
    </row>
    <row r="401" ht="15.75" customHeight="1">
      <c r="A401" s="188" t="n">
        <v>43788</v>
      </c>
      <c r="B401" s="16" t="n">
        <v>9.609999999999999</v>
      </c>
      <c r="C401" s="16" t="n">
        <v>2954300</v>
      </c>
      <c r="D401" s="186">
        <f>B401/B402-1</f>
        <v/>
      </c>
      <c r="E401" s="198" t="n"/>
    </row>
    <row r="402" ht="15.75" customHeight="1">
      <c r="A402" s="188" t="n">
        <v>43787</v>
      </c>
      <c r="B402" s="16" t="n">
        <v>10.1</v>
      </c>
      <c r="C402" s="16" t="n">
        <v>2947600</v>
      </c>
      <c r="D402" s="186">
        <f>B402/B403-1</f>
        <v/>
      </c>
      <c r="E402" s="198" t="n"/>
    </row>
    <row r="403" ht="15.75" customHeight="1">
      <c r="A403" s="188" t="n">
        <v>43784</v>
      </c>
      <c r="B403" s="16" t="n">
        <v>10.26</v>
      </c>
      <c r="C403" s="16" t="n">
        <v>1611400</v>
      </c>
      <c r="D403" s="186">
        <f>B403/B404-1</f>
        <v/>
      </c>
      <c r="E403" s="198" t="n"/>
    </row>
    <row r="404" ht="15.75" customHeight="1">
      <c r="A404" s="188" t="n">
        <v>43783</v>
      </c>
      <c r="B404" s="16" t="n">
        <v>10.46</v>
      </c>
      <c r="C404" s="16" t="n">
        <v>1227800</v>
      </c>
      <c r="D404" s="186">
        <f>B404/B405-1</f>
        <v/>
      </c>
      <c r="E404" s="198" t="n"/>
    </row>
    <row r="405" ht="15.75" customHeight="1">
      <c r="A405" s="188" t="n">
        <v>43782</v>
      </c>
      <c r="B405" s="16" t="n">
        <v>10.66</v>
      </c>
      <c r="C405" s="16" t="n">
        <v>1099900</v>
      </c>
      <c r="D405" s="186">
        <f>B405/B406-1</f>
        <v/>
      </c>
      <c r="E405" s="198" t="n"/>
    </row>
    <row r="406" ht="15.75" customHeight="1">
      <c r="A406" s="188" t="n">
        <v>43781</v>
      </c>
      <c r="B406" s="16" t="n">
        <v>10.68</v>
      </c>
      <c r="C406" s="16" t="n">
        <v>1451900</v>
      </c>
      <c r="D406" s="186">
        <f>B406/B407-1</f>
        <v/>
      </c>
      <c r="E406" s="198" t="n"/>
    </row>
    <row r="407" ht="15.75" customHeight="1">
      <c r="A407" s="188" t="n">
        <v>43780</v>
      </c>
      <c r="B407" s="16" t="n">
        <v>10.76</v>
      </c>
      <c r="C407" s="16" t="n">
        <v>1426700</v>
      </c>
      <c r="D407" s="186">
        <f>B407/B408-1</f>
        <v/>
      </c>
      <c r="E407" s="198" t="n"/>
    </row>
    <row r="408" ht="15.75" customHeight="1">
      <c r="A408" s="188" t="n">
        <v>43777</v>
      </c>
      <c r="B408" s="16" t="n">
        <v>10.88</v>
      </c>
      <c r="C408" s="16" t="n">
        <v>3045600</v>
      </c>
      <c r="D408" s="186">
        <f>B408/B409-1</f>
        <v/>
      </c>
      <c r="E408" s="198" t="n"/>
    </row>
    <row r="409" ht="15.75" customHeight="1">
      <c r="A409" s="188" t="n">
        <v>43776</v>
      </c>
      <c r="B409" s="16" t="n">
        <v>10.88</v>
      </c>
      <c r="C409" s="16" t="n">
        <v>2028200</v>
      </c>
      <c r="D409" s="186">
        <f>B409/B410-1</f>
        <v/>
      </c>
      <c r="E409" s="198" t="n"/>
    </row>
    <row r="410" ht="15.75" customHeight="1">
      <c r="A410" s="188" t="n">
        <v>43775</v>
      </c>
      <c r="B410" s="16" t="n">
        <v>11.2</v>
      </c>
      <c r="C410" s="16" t="n">
        <v>1690500</v>
      </c>
      <c r="D410" s="186">
        <f>B410/B411-1</f>
        <v/>
      </c>
      <c r="E410" s="198" t="n"/>
    </row>
    <row r="411" ht="15.75" customHeight="1">
      <c r="A411" s="188" t="n">
        <v>43774</v>
      </c>
      <c r="B411" s="16" t="n">
        <v>11.65</v>
      </c>
      <c r="C411" s="16" t="n">
        <v>2168700</v>
      </c>
      <c r="D411" s="186">
        <f>B411/B412-1</f>
        <v/>
      </c>
      <c r="E411" s="198" t="n"/>
    </row>
    <row r="412" ht="15.75" customHeight="1">
      <c r="A412" s="188" t="n">
        <v>43773</v>
      </c>
      <c r="B412" s="16" t="n">
        <v>11.82</v>
      </c>
      <c r="C412" s="16" t="n">
        <v>3515300</v>
      </c>
      <c r="D412" s="186">
        <f>B412/B413-1</f>
        <v/>
      </c>
      <c r="E412" s="198" t="n"/>
    </row>
    <row r="413" ht="15.75" customHeight="1">
      <c r="A413" s="188" t="n">
        <v>43770</v>
      </c>
      <c r="B413" s="16" t="n">
        <v>11.2</v>
      </c>
      <c r="C413" s="16" t="n">
        <v>1518700</v>
      </c>
      <c r="D413" s="186">
        <f>B413/B414-1</f>
        <v/>
      </c>
      <c r="E413" s="198" t="n"/>
    </row>
    <row r="414" ht="15.75" customHeight="1">
      <c r="A414" s="188" t="n">
        <v>43769</v>
      </c>
      <c r="B414" s="16" t="n">
        <v>11.12</v>
      </c>
      <c r="C414" s="16" t="n">
        <v>1917600</v>
      </c>
      <c r="D414" s="186">
        <f>B414/B415-1</f>
        <v/>
      </c>
      <c r="E414" s="198" t="n"/>
    </row>
    <row r="415" ht="15.75" customHeight="1">
      <c r="A415" s="188" t="n">
        <v>43768</v>
      </c>
      <c r="B415" s="16" t="n">
        <v>10.85</v>
      </c>
      <c r="C415" s="16" t="n">
        <v>2150100</v>
      </c>
      <c r="D415" s="186">
        <f>B415/B416-1</f>
        <v/>
      </c>
      <c r="E415" s="198" t="n"/>
    </row>
    <row r="416" ht="15.75" customHeight="1">
      <c r="A416" s="188" t="n">
        <v>43767</v>
      </c>
      <c r="B416" s="16" t="n">
        <v>10.99</v>
      </c>
      <c r="C416" s="16" t="n">
        <v>2765300</v>
      </c>
      <c r="D416" s="186">
        <f>B416/B417-1</f>
        <v/>
      </c>
      <c r="E416" s="198" t="n"/>
    </row>
    <row r="417" ht="15.75" customHeight="1">
      <c r="A417" s="188" t="n">
        <v>43766</v>
      </c>
      <c r="B417" s="16" t="n">
        <v>11.26</v>
      </c>
      <c r="C417" s="16" t="n">
        <v>4960800</v>
      </c>
      <c r="D417" s="186">
        <f>B417/B418-1</f>
        <v/>
      </c>
      <c r="E417" s="198" t="n"/>
    </row>
    <row r="418" ht="15.75" customHeight="1">
      <c r="A418" s="188" t="n">
        <v>43763</v>
      </c>
      <c r="B418" s="16" t="n">
        <v>10.31</v>
      </c>
      <c r="C418" s="16" t="n">
        <v>8299400</v>
      </c>
      <c r="D418" s="186">
        <f>B418/B419-1</f>
        <v/>
      </c>
      <c r="E418" s="198" t="n"/>
    </row>
    <row r="419" ht="15.75" customHeight="1">
      <c r="A419" s="188" t="n">
        <v>43762</v>
      </c>
      <c r="B419" s="16" t="n">
        <v>8.48</v>
      </c>
      <c r="C419" s="16" t="n">
        <v>1734500</v>
      </c>
      <c r="D419" s="186">
        <f>B419/B420-1</f>
        <v/>
      </c>
      <c r="E419" s="198" t="n"/>
    </row>
    <row r="420" ht="15.75" customHeight="1">
      <c r="A420" s="188" t="n">
        <v>43761</v>
      </c>
      <c r="B420" s="16" t="n">
        <v>8.550000000000001</v>
      </c>
      <c r="C420" s="16" t="n">
        <v>3163500</v>
      </c>
      <c r="D420" s="186">
        <f>B420/B421-1</f>
        <v/>
      </c>
      <c r="E420" s="198" t="n"/>
    </row>
    <row r="421" ht="15.75" customHeight="1">
      <c r="A421" s="188" t="n">
        <v>43760</v>
      </c>
      <c r="B421" s="16" t="n">
        <v>9.02</v>
      </c>
      <c r="C421" s="16" t="n">
        <v>977000</v>
      </c>
      <c r="D421" s="186">
        <f>B421/B422-1</f>
        <v/>
      </c>
      <c r="E421" s="198" t="n"/>
    </row>
    <row r="422" ht="15.75" customHeight="1">
      <c r="A422" s="188" t="n">
        <v>43759</v>
      </c>
      <c r="B422" s="16" t="n">
        <v>9.07</v>
      </c>
      <c r="C422" s="16" t="n">
        <v>1847600</v>
      </c>
      <c r="D422" s="186">
        <f>B422/B423-1</f>
        <v/>
      </c>
      <c r="E422" s="198" t="n"/>
    </row>
    <row r="423" ht="15.75" customHeight="1">
      <c r="A423" s="188" t="n">
        <v>43756</v>
      </c>
      <c r="B423" s="16" t="n">
        <v>8.725</v>
      </c>
      <c r="C423" s="16" t="n">
        <v>2000400</v>
      </c>
      <c r="D423" s="186">
        <f>B423/B424-1</f>
        <v/>
      </c>
      <c r="E423" s="198" t="n"/>
    </row>
    <row r="424" ht="15.75" customHeight="1">
      <c r="A424" s="188" t="n">
        <v>43755</v>
      </c>
      <c r="B424" s="16" t="n">
        <v>8.970000000000001</v>
      </c>
      <c r="C424" s="16" t="n">
        <v>2071000</v>
      </c>
      <c r="D424" s="186">
        <f>B424/B425-1</f>
        <v/>
      </c>
      <c r="E424" s="198" t="n"/>
    </row>
    <row r="425" ht="15.75" customHeight="1">
      <c r="A425" s="188" t="n">
        <v>43754</v>
      </c>
      <c r="B425" s="16" t="n">
        <v>8.76</v>
      </c>
      <c r="C425" s="16" t="n">
        <v>4325500</v>
      </c>
      <c r="D425" s="186">
        <f>B425/B426-1</f>
        <v/>
      </c>
      <c r="E425" s="198" t="n"/>
    </row>
    <row r="426" ht="15.75" customHeight="1">
      <c r="A426" s="188" t="n">
        <v>43753</v>
      </c>
      <c r="B426" s="16" t="n">
        <v>9.279999999999999</v>
      </c>
      <c r="C426" s="16" t="n">
        <v>2665700</v>
      </c>
      <c r="D426" s="186">
        <f>B426/B427-1</f>
        <v/>
      </c>
      <c r="E426" s="198" t="n"/>
    </row>
    <row r="427" ht="15.75" customHeight="1">
      <c r="A427" s="188" t="n">
        <v>43752</v>
      </c>
      <c r="B427" s="16" t="n">
        <v>9.720000000000001</v>
      </c>
      <c r="C427" s="16" t="n">
        <v>1199400</v>
      </c>
      <c r="D427" s="186">
        <f>B427/B428-1</f>
        <v/>
      </c>
      <c r="E427" s="198" t="n"/>
    </row>
    <row r="428" ht="15.75" customHeight="1">
      <c r="A428" s="188" t="n">
        <v>43749</v>
      </c>
      <c r="B428" s="16" t="n">
        <v>9.81</v>
      </c>
      <c r="C428" s="16" t="n">
        <v>2131200</v>
      </c>
      <c r="D428" s="186">
        <f>B428/B429-1</f>
        <v/>
      </c>
      <c r="E428" s="198" t="n"/>
    </row>
    <row r="429" ht="15.75" customHeight="1">
      <c r="A429" s="188" t="n">
        <v>43748</v>
      </c>
      <c r="B429" s="16" t="n">
        <v>10.33</v>
      </c>
      <c r="C429" s="16" t="n">
        <v>1512200</v>
      </c>
      <c r="D429" s="186">
        <f>B429/B430-1</f>
        <v/>
      </c>
      <c r="E429" s="198" t="n"/>
    </row>
    <row r="430" ht="15.75" customHeight="1">
      <c r="A430" s="188" t="n">
        <v>43747</v>
      </c>
      <c r="B430" s="16" t="n">
        <v>10.38</v>
      </c>
      <c r="C430" s="16" t="n">
        <v>3814800</v>
      </c>
      <c r="D430" s="186">
        <f>B430/B431-1</f>
        <v/>
      </c>
      <c r="E430" s="198" t="n"/>
    </row>
    <row r="431" ht="15.75" customHeight="1">
      <c r="A431" s="188" t="n">
        <v>43746</v>
      </c>
      <c r="B431" s="16" t="n">
        <v>9.635</v>
      </c>
      <c r="C431" s="16" t="n">
        <v>1354500</v>
      </c>
      <c r="D431" s="186">
        <f>B431/B432-1</f>
        <v/>
      </c>
      <c r="E431" s="198" t="n"/>
    </row>
    <row r="432" ht="15.75" customHeight="1">
      <c r="A432" s="188" t="n">
        <v>43745</v>
      </c>
      <c r="B432" s="16" t="n">
        <v>9.85</v>
      </c>
      <c r="C432" s="16" t="n">
        <v>2244000</v>
      </c>
      <c r="D432" s="186">
        <f>B432/B433-1</f>
        <v/>
      </c>
      <c r="E432" s="198" t="n"/>
    </row>
    <row r="433" ht="15.75" customHeight="1">
      <c r="A433" s="188" t="n">
        <v>43742</v>
      </c>
      <c r="B433" s="16" t="n">
        <v>9.789999999999999</v>
      </c>
      <c r="C433" s="16" t="n">
        <v>1312700</v>
      </c>
      <c r="D433" s="186">
        <f>B433/B434-1</f>
        <v/>
      </c>
      <c r="E433" s="198" t="n"/>
    </row>
    <row r="434" ht="15.75" customHeight="1">
      <c r="A434" s="188" t="n">
        <v>43741</v>
      </c>
      <c r="B434" s="16" t="n">
        <v>9.75</v>
      </c>
      <c r="C434" s="16" t="n">
        <v>1959100</v>
      </c>
      <c r="D434" s="186">
        <f>B434/B435-1</f>
        <v/>
      </c>
      <c r="E434" s="198" t="n"/>
    </row>
    <row r="435" ht="15.75" customHeight="1">
      <c r="A435" s="188" t="n">
        <v>43740</v>
      </c>
      <c r="B435" s="16" t="n">
        <v>9.66</v>
      </c>
      <c r="C435" s="16" t="n">
        <v>2008100</v>
      </c>
      <c r="D435" s="186">
        <f>B435/B436-1</f>
        <v/>
      </c>
      <c r="E435" s="198" t="n"/>
    </row>
    <row r="436" ht="15.75" customHeight="1">
      <c r="A436" s="188" t="n">
        <v>43739</v>
      </c>
      <c r="B436" s="16" t="n">
        <v>9.9</v>
      </c>
      <c r="C436" s="16" t="n">
        <v>3859600</v>
      </c>
      <c r="D436" s="186">
        <f>B436/B437-1</f>
        <v/>
      </c>
      <c r="E436" s="198" t="n"/>
    </row>
    <row r="437" ht="15.75" customHeight="1">
      <c r="A437" s="188" t="n">
        <v>43738</v>
      </c>
      <c r="B437" s="16" t="n">
        <v>10.59</v>
      </c>
      <c r="C437" s="16" t="n">
        <v>4879300</v>
      </c>
      <c r="D437" s="186">
        <f>B437/B438-1</f>
        <v/>
      </c>
      <c r="E437" s="198" t="n"/>
    </row>
    <row r="438" ht="15.75" customHeight="1">
      <c r="A438" s="188" t="n">
        <v>43735</v>
      </c>
      <c r="B438" s="16" t="n">
        <v>9.83</v>
      </c>
      <c r="C438" s="16" t="n">
        <v>3585900</v>
      </c>
      <c r="D438" s="186">
        <f>B438/B439-1</f>
        <v/>
      </c>
      <c r="E438" s="198" t="n"/>
    </row>
    <row r="439" ht="15.75" customHeight="1">
      <c r="A439" s="188" t="n">
        <v>43734</v>
      </c>
      <c r="B439" s="16" t="n">
        <v>10.05</v>
      </c>
      <c r="C439" s="16" t="n">
        <v>6766600</v>
      </c>
      <c r="D439" s="186">
        <f>B439/B440-1</f>
        <v/>
      </c>
      <c r="E439" s="198" t="n"/>
    </row>
    <row r="440" ht="15.75" customHeight="1">
      <c r="A440" s="188" t="n">
        <v>43733</v>
      </c>
      <c r="B440" s="16" t="n">
        <v>10.2</v>
      </c>
      <c r="C440" s="16" t="n">
        <v>5196400</v>
      </c>
      <c r="D440" s="186">
        <f>B440/B441-1</f>
        <v/>
      </c>
      <c r="E440" s="198" t="n"/>
    </row>
    <row r="441" ht="15.75" customHeight="1">
      <c r="A441" s="188" t="n">
        <v>43732</v>
      </c>
      <c r="B441" s="16" t="n">
        <v>11.06</v>
      </c>
      <c r="C441" s="16" t="n">
        <v>9381700</v>
      </c>
      <c r="D441" s="186">
        <f>B441/B442-1</f>
        <v/>
      </c>
      <c r="E441" s="198" t="n"/>
    </row>
    <row r="442" ht="15.75" customHeight="1">
      <c r="A442" s="188" t="n">
        <v>43731</v>
      </c>
      <c r="B442" s="16" t="n">
        <v>12.22</v>
      </c>
      <c r="C442" s="16" t="n">
        <v>2472400</v>
      </c>
      <c r="D442" s="186">
        <f>B442/B443-1</f>
        <v/>
      </c>
      <c r="E442" s="198" t="n"/>
    </row>
    <row r="443" ht="15.75" customHeight="1">
      <c r="A443" s="188" t="n">
        <v>43728</v>
      </c>
      <c r="B443" s="16" t="n">
        <v>12.8</v>
      </c>
      <c r="C443" s="16" t="n">
        <v>1496100</v>
      </c>
      <c r="D443" s="186">
        <f>B443/B444-1</f>
        <v/>
      </c>
      <c r="E443" s="198" t="n"/>
    </row>
    <row r="444" ht="15.75" customHeight="1">
      <c r="A444" s="188" t="n">
        <v>43727</v>
      </c>
      <c r="B444" s="16" t="n">
        <v>12.65</v>
      </c>
      <c r="C444" s="16" t="n">
        <v>1785600</v>
      </c>
      <c r="D444" s="186">
        <f>B444/B445-1</f>
        <v/>
      </c>
      <c r="E444" s="198" t="n"/>
    </row>
    <row r="445" ht="15.75" customHeight="1">
      <c r="A445" s="188" t="n">
        <v>43726</v>
      </c>
      <c r="B445" s="16" t="n">
        <v>12.588</v>
      </c>
      <c r="C445" s="16" t="n">
        <v>1224500</v>
      </c>
      <c r="D445" s="186">
        <f>B445/B446-1</f>
        <v/>
      </c>
      <c r="E445" s="198" t="n"/>
    </row>
    <row r="446" ht="15.75" customHeight="1">
      <c r="A446" s="188" t="n">
        <v>43725</v>
      </c>
      <c r="B446" s="16" t="n">
        <v>12.79</v>
      </c>
      <c r="C446" s="16" t="n">
        <v>2249400</v>
      </c>
      <c r="D446" s="186">
        <f>B446/B447-1</f>
        <v/>
      </c>
      <c r="E446" s="198" t="n"/>
    </row>
    <row r="447" ht="15.75" customHeight="1">
      <c r="A447" s="188" t="n">
        <v>43724</v>
      </c>
      <c r="B447" s="16" t="n">
        <v>12.25</v>
      </c>
      <c r="C447" s="16" t="n">
        <v>1375700</v>
      </c>
      <c r="D447" s="186">
        <f>B447/B448-1</f>
        <v/>
      </c>
      <c r="E447" s="198" t="n"/>
    </row>
    <row r="448" ht="15.75" customHeight="1">
      <c r="A448" s="188" t="n">
        <v>43721</v>
      </c>
      <c r="B448" s="16" t="n">
        <v>12.59</v>
      </c>
      <c r="C448" s="16" t="n">
        <v>1485600</v>
      </c>
      <c r="D448" s="186">
        <f>B448/B449-1</f>
        <v/>
      </c>
      <c r="E448" s="198" t="n"/>
    </row>
    <row r="449" ht="15.75" customHeight="1">
      <c r="A449" s="188" t="n">
        <v>43720</v>
      </c>
      <c r="B449" s="16" t="n">
        <v>12.68</v>
      </c>
      <c r="C449" s="16" t="n">
        <v>2103500</v>
      </c>
      <c r="D449" s="186">
        <f>B449/B450-1</f>
        <v/>
      </c>
      <c r="E449" s="198" t="n"/>
    </row>
    <row r="450" ht="15.75" customHeight="1">
      <c r="A450" s="188" t="n">
        <v>43719</v>
      </c>
      <c r="B450" s="16" t="n">
        <v>12.28</v>
      </c>
      <c r="C450" s="16" t="n">
        <v>1684800</v>
      </c>
      <c r="D450" s="186">
        <f>B450/B451-1</f>
        <v/>
      </c>
      <c r="E450" s="198" t="n"/>
    </row>
    <row r="451" ht="15.75" customHeight="1">
      <c r="A451" s="188" t="n">
        <v>43718</v>
      </c>
      <c r="B451" s="16" t="n">
        <v>12.05</v>
      </c>
      <c r="C451" s="16" t="n">
        <v>2133800</v>
      </c>
      <c r="D451" s="186">
        <f>B451/B452-1</f>
        <v/>
      </c>
      <c r="E451" s="198" t="n"/>
    </row>
    <row r="452" ht="15.75" customHeight="1">
      <c r="A452" s="188" t="n">
        <v>43717</v>
      </c>
      <c r="B452" s="16" t="n">
        <v>12.29</v>
      </c>
      <c r="C452" s="16" t="n">
        <v>2360700</v>
      </c>
      <c r="D452" s="186">
        <f>B452/B453-1</f>
        <v/>
      </c>
      <c r="E452" s="198" t="n"/>
    </row>
    <row r="453" ht="15.75" customHeight="1">
      <c r="A453" s="188" t="n">
        <v>43714</v>
      </c>
      <c r="B453" s="16" t="n">
        <v>12.65</v>
      </c>
      <c r="C453" s="16" t="n">
        <v>2865300</v>
      </c>
      <c r="D453" s="186">
        <f>B453/B454-1</f>
        <v/>
      </c>
      <c r="E453" s="198" t="n"/>
    </row>
    <row r="454" ht="15.75" customHeight="1">
      <c r="A454" s="188" t="n">
        <v>43713</v>
      </c>
      <c r="B454" s="16" t="n">
        <v>12.85</v>
      </c>
      <c r="C454" s="16" t="n">
        <v>1481400</v>
      </c>
      <c r="D454" s="186">
        <f>B454/B455-1</f>
        <v/>
      </c>
      <c r="E454" s="198" t="n"/>
    </row>
    <row r="455" ht="15.75" customHeight="1">
      <c r="A455" s="188" t="n">
        <v>43712</v>
      </c>
      <c r="B455" s="16" t="n">
        <v>13.17</v>
      </c>
      <c r="C455" s="16" t="n">
        <v>2540600</v>
      </c>
      <c r="D455" s="186">
        <f>B455/B456-1</f>
        <v/>
      </c>
      <c r="E455" s="198" t="n"/>
    </row>
    <row r="456" ht="15.75" customHeight="1">
      <c r="A456" s="188" t="n">
        <v>43711</v>
      </c>
      <c r="B456" s="16" t="n">
        <v>12.93</v>
      </c>
      <c r="C456" s="16" t="n">
        <v>4592800</v>
      </c>
      <c r="D456" s="186">
        <f>B456/B457-1</f>
        <v/>
      </c>
      <c r="E456" s="198" t="n"/>
    </row>
    <row r="457" ht="15.75" customHeight="1">
      <c r="A457" s="188" t="n">
        <v>43707</v>
      </c>
      <c r="B457" s="16" t="n">
        <v>11.72</v>
      </c>
      <c r="C457" s="16" t="n">
        <v>1357600</v>
      </c>
      <c r="D457" s="186">
        <f>B457/B458-1</f>
        <v/>
      </c>
      <c r="E457" s="198" t="n"/>
    </row>
    <row r="458" ht="15.75" customHeight="1">
      <c r="A458" s="188" t="n">
        <v>43706</v>
      </c>
      <c r="B458" s="16" t="n">
        <v>11.6</v>
      </c>
      <c r="C458" s="16" t="n">
        <v>3569500</v>
      </c>
      <c r="D458" s="186">
        <f>B458/B459-1</f>
        <v/>
      </c>
      <c r="E458" s="198" t="n"/>
    </row>
    <row r="459" ht="15.75" customHeight="1">
      <c r="A459" s="188" t="n">
        <v>43705</v>
      </c>
      <c r="B459" s="16" t="n">
        <v>11.86</v>
      </c>
      <c r="C459" s="16" t="n">
        <v>5716800</v>
      </c>
      <c r="D459" s="186">
        <f>B459/B460-1</f>
        <v/>
      </c>
      <c r="E459" s="198" t="n"/>
    </row>
    <row r="460" ht="15.75" customHeight="1">
      <c r="A460" s="188" t="n">
        <v>43704</v>
      </c>
      <c r="B460" s="16" t="n">
        <v>12.73</v>
      </c>
      <c r="C460" s="16" t="n">
        <v>1875800</v>
      </c>
      <c r="D460" s="186">
        <f>B460/B461-1</f>
        <v/>
      </c>
      <c r="E460" s="198" t="n"/>
    </row>
    <row r="461" ht="15.75" customHeight="1">
      <c r="A461" s="188" t="n">
        <v>43703</v>
      </c>
      <c r="B461" s="16" t="n">
        <v>13.01</v>
      </c>
      <c r="C461" s="16" t="n">
        <v>1735000</v>
      </c>
      <c r="D461" s="186">
        <f>B461/B462-1</f>
        <v/>
      </c>
      <c r="E461" s="198" t="n"/>
    </row>
    <row r="462" ht="15.75" customHeight="1">
      <c r="A462" s="188" t="n">
        <v>43700</v>
      </c>
      <c r="B462" s="16" t="n">
        <v>13.44</v>
      </c>
      <c r="C462" s="16" t="n">
        <v>2188900</v>
      </c>
      <c r="D462" s="186">
        <f>B462/B463-1</f>
        <v/>
      </c>
      <c r="E462" s="198" t="n"/>
    </row>
    <row r="463" ht="15.75" customHeight="1">
      <c r="A463" s="188" t="n">
        <v>43699</v>
      </c>
      <c r="B463" s="16" t="n">
        <v>13.23</v>
      </c>
      <c r="C463" s="16" t="n">
        <v>1667600</v>
      </c>
      <c r="D463" s="186">
        <f>B463/B464-1</f>
        <v/>
      </c>
      <c r="E463" s="198" t="n"/>
    </row>
    <row r="464" ht="15.75" customHeight="1">
      <c r="A464" s="188" t="n">
        <v>43698</v>
      </c>
      <c r="B464" s="16" t="n">
        <v>13.08</v>
      </c>
      <c r="C464" s="16" t="n">
        <v>3894000</v>
      </c>
      <c r="D464" s="186">
        <f>B464/B465-1</f>
        <v/>
      </c>
      <c r="E464" s="198" t="n"/>
    </row>
    <row r="465" ht="15.75" customHeight="1">
      <c r="A465" s="188" t="n">
        <v>43697</v>
      </c>
      <c r="B465" s="16" t="n">
        <v>13.5</v>
      </c>
      <c r="C465" s="16" t="n">
        <v>1519500</v>
      </c>
      <c r="D465" s="186">
        <f>B465/B466-1</f>
        <v/>
      </c>
      <c r="E465" s="198" t="n"/>
    </row>
    <row r="466" ht="15.75" customHeight="1">
      <c r="A466" s="188" t="n">
        <v>43696</v>
      </c>
      <c r="B466" s="16" t="n">
        <v>13.74</v>
      </c>
      <c r="C466" s="16" t="n">
        <v>4559700</v>
      </c>
      <c r="D466" s="186">
        <f>B466/B467-1</f>
        <v/>
      </c>
      <c r="E466" s="198" t="n"/>
    </row>
    <row r="467" ht="15.75" customHeight="1">
      <c r="A467" s="188" t="n">
        <v>43693</v>
      </c>
      <c r="B467" s="16" t="n">
        <v>13.45</v>
      </c>
      <c r="C467" s="16" t="n">
        <v>3253500</v>
      </c>
      <c r="D467" s="186">
        <f>B467/B468-1</f>
        <v/>
      </c>
      <c r="E467" s="198" t="n"/>
    </row>
    <row r="468" ht="15.75" customHeight="1">
      <c r="A468" s="188" t="n">
        <v>43692</v>
      </c>
      <c r="B468" s="16" t="n">
        <v>12.71</v>
      </c>
      <c r="C468" s="16" t="n">
        <v>3494000</v>
      </c>
      <c r="D468" s="186">
        <f>B468/B469-1</f>
        <v/>
      </c>
      <c r="E468" s="198" t="n"/>
    </row>
    <row r="469" ht="15.75" customHeight="1">
      <c r="A469" s="188" t="n">
        <v>43691</v>
      </c>
      <c r="B469" s="16" t="n">
        <v>12.28</v>
      </c>
      <c r="C469" s="16" t="n">
        <v>7490100</v>
      </c>
      <c r="D469" s="186">
        <f>B469/B470-1</f>
        <v/>
      </c>
      <c r="E469" s="198" t="n"/>
    </row>
    <row r="470" ht="15.75" customHeight="1">
      <c r="A470" s="188" t="n">
        <v>43690</v>
      </c>
      <c r="B470" s="16" t="n">
        <v>13.52</v>
      </c>
      <c r="C470" s="16" t="n">
        <v>5157400</v>
      </c>
      <c r="D470" s="186">
        <f>B470/B471-1</f>
        <v/>
      </c>
      <c r="E470" s="198" t="n"/>
    </row>
    <row r="471" ht="15.75" customHeight="1">
      <c r="A471" s="188" t="n">
        <v>43689</v>
      </c>
      <c r="B471" s="16" t="n">
        <v>14.6</v>
      </c>
      <c r="C471" s="16" t="n">
        <v>1990900</v>
      </c>
      <c r="D471" s="186">
        <f>B471/B472-1</f>
        <v/>
      </c>
      <c r="E471" s="198" t="n"/>
    </row>
    <row r="472" ht="15.75" customHeight="1">
      <c r="A472" s="188" t="n">
        <v>43686</v>
      </c>
      <c r="B472" s="16" t="n">
        <v>14.88</v>
      </c>
      <c r="C472" s="16" t="n">
        <v>2135800</v>
      </c>
      <c r="D472" s="186">
        <f>B472/B473-1</f>
        <v/>
      </c>
      <c r="E472" s="198" t="n"/>
    </row>
    <row r="473" ht="15.75" customHeight="1">
      <c r="A473" s="188" t="n">
        <v>43685</v>
      </c>
      <c r="B473" s="16" t="n">
        <v>14.5</v>
      </c>
      <c r="C473" s="16" t="n">
        <v>3024000</v>
      </c>
      <c r="D473" s="186">
        <f>B473/B474-1</f>
        <v/>
      </c>
      <c r="E473" s="198" t="n"/>
    </row>
    <row r="474" ht="15.75" customHeight="1">
      <c r="A474" s="188" t="n">
        <v>43684</v>
      </c>
      <c r="B474" s="16" t="n">
        <v>14.97</v>
      </c>
      <c r="C474" s="16" t="n">
        <v>4709900</v>
      </c>
      <c r="D474" s="186">
        <f>B474/B475-1</f>
        <v/>
      </c>
      <c r="E474" s="198" t="n"/>
    </row>
    <row r="475" ht="15.75" customHeight="1">
      <c r="A475" s="188" t="n">
        <v>43683</v>
      </c>
      <c r="B475" s="16" t="n">
        <v>14.77</v>
      </c>
      <c r="C475" s="16" t="n">
        <v>4507700</v>
      </c>
      <c r="D475" s="186">
        <f>B475/B476-1</f>
        <v/>
      </c>
      <c r="E475" s="198" t="n"/>
    </row>
    <row r="476" ht="15.75" customHeight="1">
      <c r="A476" s="188" t="n">
        <v>43682</v>
      </c>
      <c r="B476" s="16" t="n">
        <v>14.6</v>
      </c>
      <c r="C476" s="16" t="n">
        <v>10188800</v>
      </c>
      <c r="D476" s="186">
        <f>B476/B477-1</f>
        <v/>
      </c>
      <c r="E476" s="198" t="n"/>
    </row>
    <row r="477" ht="15.75" customHeight="1">
      <c r="A477" s="188" t="n">
        <v>43679</v>
      </c>
      <c r="B477" s="16" t="n">
        <v>14.18</v>
      </c>
      <c r="C477" s="16" t="n">
        <v>6327000</v>
      </c>
      <c r="D477" s="186">
        <f>B477/B478-1</f>
        <v/>
      </c>
      <c r="E477" s="198" t="n"/>
    </row>
    <row r="478" ht="15.75" customHeight="1">
      <c r="A478" s="188" t="n">
        <v>43678</v>
      </c>
      <c r="B478" s="16" t="n">
        <v>13.98</v>
      </c>
      <c r="C478" s="16" t="n">
        <v>3855500</v>
      </c>
      <c r="D478" s="186">
        <f>B478/B479-1</f>
        <v/>
      </c>
      <c r="E478" s="198" t="n"/>
    </row>
    <row r="479" ht="15.75" customHeight="1">
      <c r="A479" s="188" t="n">
        <v>43677</v>
      </c>
      <c r="B479" s="16" t="n">
        <v>13.64</v>
      </c>
      <c r="C479" s="16" t="n">
        <v>6274400</v>
      </c>
      <c r="D479" s="186">
        <f>B479/B480-1</f>
        <v/>
      </c>
      <c r="E479" s="198" t="n"/>
    </row>
    <row r="480" ht="15.75" customHeight="1">
      <c r="A480" s="188" t="n">
        <v>43676</v>
      </c>
      <c r="B480" s="16" t="n">
        <v>12.77</v>
      </c>
      <c r="C480" s="16" t="n">
        <v>3821700</v>
      </c>
      <c r="D480" s="186">
        <f>B480/B481-1</f>
        <v/>
      </c>
      <c r="E480" s="198" t="n"/>
    </row>
    <row r="481" ht="15.75" customHeight="1">
      <c r="A481" s="188" t="n">
        <v>43675</v>
      </c>
      <c r="B481" s="16" t="n">
        <v>12.16</v>
      </c>
      <c r="C481" s="16" t="n">
        <v>3132300</v>
      </c>
      <c r="D481" s="186">
        <f>B481/B482-1</f>
        <v/>
      </c>
      <c r="E481" s="198" t="n"/>
    </row>
    <row r="482" ht="15.75" customHeight="1">
      <c r="A482" s="188" t="n">
        <v>43672</v>
      </c>
      <c r="B482" s="16" t="n">
        <v>12.49</v>
      </c>
      <c r="C482" s="16" t="n">
        <v>2772000</v>
      </c>
      <c r="D482" s="186">
        <f>B482/B483-1</f>
        <v/>
      </c>
      <c r="E482" s="198" t="n"/>
    </row>
    <row r="483" ht="15.75" customHeight="1">
      <c r="A483" s="188" t="n">
        <v>43671</v>
      </c>
      <c r="B483" s="16" t="n">
        <v>12.59</v>
      </c>
      <c r="C483" s="16" t="n">
        <v>2795900</v>
      </c>
      <c r="D483" s="186">
        <f>B483/B484-1</f>
        <v/>
      </c>
      <c r="E483" s="198" t="n"/>
    </row>
    <row r="484" ht="15.75" customHeight="1">
      <c r="A484" s="188" t="n">
        <v>43670</v>
      </c>
      <c r="B484" s="16" t="n">
        <v>12.27</v>
      </c>
      <c r="C484" s="16" t="n">
        <v>5743300</v>
      </c>
      <c r="D484" s="186">
        <f>B484/B485-1</f>
        <v/>
      </c>
      <c r="E484" s="198" t="n"/>
    </row>
    <row r="485" ht="15.75" customHeight="1">
      <c r="A485" s="188" t="n">
        <v>43669</v>
      </c>
      <c r="B485" s="16" t="n">
        <v>13.18</v>
      </c>
      <c r="C485" s="16" t="n">
        <v>4655000</v>
      </c>
      <c r="D485" s="186">
        <f>B485/B486-1</f>
        <v/>
      </c>
      <c r="E485" s="198" t="n"/>
    </row>
    <row r="486" ht="15.75" customHeight="1">
      <c r="A486" s="188" t="n">
        <v>43668</v>
      </c>
      <c r="B486" s="16" t="n">
        <v>13.09</v>
      </c>
      <c r="C486" s="16" t="n">
        <v>4296700</v>
      </c>
      <c r="D486" s="186">
        <f>B486/B487-1</f>
        <v/>
      </c>
      <c r="E486" s="198" t="n"/>
    </row>
    <row r="487" ht="15.75" customHeight="1">
      <c r="A487" s="188" t="n">
        <v>43665</v>
      </c>
      <c r="B487" s="16" t="n">
        <v>13.23</v>
      </c>
      <c r="C487" s="16" t="n">
        <v>3326600</v>
      </c>
      <c r="D487" s="186">
        <f>B487/B488-1</f>
        <v/>
      </c>
      <c r="E487" s="198" t="n"/>
    </row>
    <row r="488" ht="15.75" customHeight="1">
      <c r="A488" s="188" t="n">
        <v>43664</v>
      </c>
      <c r="B488" s="16" t="n">
        <v>13.67</v>
      </c>
      <c r="C488" s="16" t="n">
        <v>7781300</v>
      </c>
      <c r="D488" s="186">
        <f>B488/B489-1</f>
        <v/>
      </c>
      <c r="E488" s="198" t="n"/>
    </row>
    <row r="489" ht="15.75" customHeight="1">
      <c r="A489" s="188" t="n">
        <v>43663</v>
      </c>
      <c r="B489" s="16" t="n">
        <v>12.85</v>
      </c>
      <c r="C489" s="16" t="n">
        <v>7248500</v>
      </c>
      <c r="D489" s="186">
        <f>B489/B490-1</f>
        <v/>
      </c>
      <c r="E489" s="198" t="n"/>
    </row>
    <row r="490" ht="15.75" customHeight="1">
      <c r="A490" s="188" t="n">
        <v>43662</v>
      </c>
      <c r="B490" s="16" t="n">
        <v>12.61</v>
      </c>
      <c r="C490" s="16" t="n">
        <v>13467000</v>
      </c>
      <c r="D490" s="186">
        <f>B490/B491-1</f>
        <v/>
      </c>
      <c r="E490" s="198" t="n"/>
    </row>
    <row r="491" ht="15.75" customHeight="1">
      <c r="A491" s="188" t="n">
        <v>43661</v>
      </c>
      <c r="B491" s="16" t="n">
        <v>14.46</v>
      </c>
      <c r="C491" s="16" t="n">
        <v>10239200</v>
      </c>
      <c r="D491" s="186">
        <f>B491/B492-1</f>
        <v/>
      </c>
      <c r="E491" s="198" t="n"/>
    </row>
    <row r="492" ht="15.75" customHeight="1">
      <c r="A492" s="188" t="n">
        <v>43658</v>
      </c>
      <c r="B492" s="16" t="n">
        <v>14.85</v>
      </c>
      <c r="C492" s="16" t="n">
        <v>3905600</v>
      </c>
      <c r="D492" s="186">
        <f>B492/B493-1</f>
        <v/>
      </c>
      <c r="E492" s="198" t="n"/>
    </row>
    <row r="493" ht="15.75" customHeight="1">
      <c r="A493" s="188" t="n">
        <v>43657</v>
      </c>
      <c r="B493" s="16" t="n">
        <v>14.89</v>
      </c>
      <c r="C493" s="16" t="n">
        <v>6257200</v>
      </c>
      <c r="D493" s="186">
        <f>B493/B494-1</f>
        <v/>
      </c>
      <c r="E493" s="198" t="n"/>
    </row>
    <row r="494" ht="15.75" customHeight="1">
      <c r="A494" s="188" t="n">
        <v>43656</v>
      </c>
      <c r="B494" s="16" t="n">
        <v>15.24</v>
      </c>
      <c r="C494" s="16" t="n">
        <v>11225300</v>
      </c>
      <c r="D494" s="186">
        <f>B494/B495-1</f>
        <v/>
      </c>
      <c r="E494" s="198" t="n"/>
    </row>
    <row r="495" ht="15.75" customHeight="1">
      <c r="A495" s="188" t="n">
        <v>43655</v>
      </c>
      <c r="B495" s="16" t="n">
        <v>16.35</v>
      </c>
      <c r="C495" s="16" t="n">
        <v>7491200</v>
      </c>
      <c r="D495" s="186">
        <f>B495/B496-1</f>
        <v/>
      </c>
      <c r="E495" s="198" t="n"/>
    </row>
    <row r="496" ht="15.75" customHeight="1">
      <c r="A496" s="188" t="n">
        <v>43654</v>
      </c>
      <c r="B496" s="16" t="n">
        <v>15.73</v>
      </c>
      <c r="C496" s="16" t="n">
        <v>5874500</v>
      </c>
      <c r="D496" s="186">
        <f>B496/B497-1</f>
        <v/>
      </c>
      <c r="E496" s="198" t="n"/>
    </row>
    <row r="497" ht="15.75" customHeight="1">
      <c r="A497" s="188" t="n">
        <v>43651</v>
      </c>
      <c r="B497" s="16" t="n">
        <v>14.67</v>
      </c>
      <c r="C497" s="16" t="n">
        <v>3711600</v>
      </c>
      <c r="D497" s="186">
        <f>B497/B498-1</f>
        <v/>
      </c>
      <c r="E497" s="198" t="n"/>
    </row>
    <row r="498" ht="15.75" customHeight="1">
      <c r="A498" s="188" t="n">
        <v>43649</v>
      </c>
      <c r="B498" s="16" t="n">
        <v>14.7</v>
      </c>
      <c r="C498" s="16" t="n">
        <v>6680700</v>
      </c>
      <c r="D498" s="186">
        <f>B498/B499-1</f>
        <v/>
      </c>
      <c r="E498" s="198" t="n"/>
    </row>
    <row r="499" ht="15.75" customHeight="1">
      <c r="A499" s="188" t="n">
        <v>43648</v>
      </c>
      <c r="B499" s="16" t="n">
        <v>13.96</v>
      </c>
      <c r="C499" s="16" t="n">
        <v>9980400</v>
      </c>
      <c r="D499" s="186">
        <f>B499/B500-1</f>
        <v/>
      </c>
      <c r="E499" s="198" t="n"/>
    </row>
    <row r="500" ht="15.75" customHeight="1">
      <c r="A500" s="188" t="n">
        <v>43647</v>
      </c>
      <c r="B500" s="16" t="n">
        <v>12.73</v>
      </c>
      <c r="C500" s="16" t="n">
        <v>12584000</v>
      </c>
      <c r="D500" s="186">
        <f>B500/B501-1</f>
        <v/>
      </c>
      <c r="E500" s="198" t="n"/>
    </row>
    <row r="501" ht="15.75" customHeight="1">
      <c r="A501" s="188" t="n">
        <v>43644</v>
      </c>
      <c r="B501" s="16" t="n">
        <v>15.13</v>
      </c>
      <c r="C501" s="16" t="n">
        <v>9134100</v>
      </c>
      <c r="D501" s="186">
        <f>B501/B502-1</f>
        <v/>
      </c>
      <c r="E501" s="198" t="n"/>
    </row>
    <row r="502" ht="15.75" customHeight="1">
      <c r="A502" s="188" t="n">
        <v>43643</v>
      </c>
      <c r="B502" s="16" t="n">
        <v>13.82</v>
      </c>
      <c r="C502" s="16" t="n">
        <v>20363200</v>
      </c>
      <c r="D502" s="186">
        <f>B502/B503-1</f>
        <v/>
      </c>
      <c r="E502" s="198" t="n"/>
    </row>
    <row r="503" ht="15.75" customHeight="1">
      <c r="A503" s="188" t="n">
        <v>43642</v>
      </c>
      <c r="B503" s="16" t="n">
        <v>17.08</v>
      </c>
      <c r="C503" s="16" t="n">
        <v>16993600</v>
      </c>
      <c r="D503" s="186">
        <f>B503/B504-1</f>
        <v/>
      </c>
      <c r="E503" s="198" t="n"/>
    </row>
    <row r="504" ht="15.75" customHeight="1">
      <c r="A504" s="188" t="n">
        <v>43641</v>
      </c>
      <c r="B504" s="16" t="n">
        <v>14.88</v>
      </c>
      <c r="C504" s="16" t="n">
        <v>10066500</v>
      </c>
      <c r="D504" s="186">
        <f>B504/B505-1</f>
        <v/>
      </c>
      <c r="E504" s="198" t="n"/>
    </row>
    <row r="505" ht="15.75" customHeight="1">
      <c r="A505" s="188" t="n">
        <v>43640</v>
      </c>
      <c r="B505" s="16" t="n">
        <v>14.64</v>
      </c>
      <c r="C505" s="16" t="n">
        <v>11608300</v>
      </c>
      <c r="D505" s="186" t="n"/>
      <c r="E505" s="198" t="n"/>
    </row>
    <row r="506" ht="15.75" customHeight="1">
      <c r="D506" s="185" t="n"/>
      <c r="E506" s="198" t="n"/>
    </row>
    <row r="507" ht="15.75" customHeight="1">
      <c r="D507" s="185" t="n"/>
      <c r="E507" s="198" t="n"/>
    </row>
    <row r="508" ht="15.75" customHeight="1">
      <c r="D508" s="185" t="n"/>
      <c r="E508" s="198" t="n"/>
    </row>
    <row r="509" ht="15.75" customHeight="1">
      <c r="D509" s="185" t="n"/>
      <c r="E509" s="198" t="n"/>
    </row>
    <row r="510" ht="15.75" customHeight="1">
      <c r="D510" s="185" t="n"/>
      <c r="E510" s="198" t="n"/>
    </row>
    <row r="511" ht="15.75" customHeight="1">
      <c r="D511" s="185" t="n"/>
      <c r="E511" s="198" t="n"/>
    </row>
    <row r="512" ht="15.75" customHeight="1">
      <c r="D512" s="185" t="n"/>
      <c r="E512" s="198" t="n"/>
    </row>
    <row r="513" ht="15.75" customHeight="1">
      <c r="D513" s="185" t="n"/>
      <c r="E513" s="198" t="n"/>
    </row>
    <row r="514" ht="15.75" customHeight="1">
      <c r="D514" s="185" t="n"/>
      <c r="E514" s="198" t="n"/>
    </row>
    <row r="515" ht="15.75" customHeight="1">
      <c r="D515" s="185" t="n"/>
      <c r="E515" s="198" t="n"/>
    </row>
    <row r="516" ht="15.75" customHeight="1">
      <c r="D516" s="185" t="n"/>
      <c r="E516" s="198" t="n"/>
    </row>
    <row r="517" ht="15.75" customHeight="1">
      <c r="D517" s="185" t="n"/>
      <c r="E517" s="198" t="n"/>
    </row>
    <row r="518" ht="15.75" customHeight="1">
      <c r="D518" s="185" t="n"/>
      <c r="E518" s="198" t="n"/>
    </row>
    <row r="519" ht="15.75" customHeight="1">
      <c r="D519" s="185" t="n"/>
      <c r="E519" s="198" t="n"/>
    </row>
    <row r="520" ht="15.75" customHeight="1">
      <c r="D520" s="185" t="n"/>
      <c r="E520" s="198" t="n"/>
    </row>
    <row r="521" ht="15.75" customHeight="1">
      <c r="D521" s="185" t="n"/>
      <c r="E521" s="198" t="n"/>
    </row>
    <row r="522" ht="15.75" customHeight="1">
      <c r="D522" s="185" t="n"/>
      <c r="E522" s="198" t="n"/>
    </row>
    <row r="523" ht="15.75" customHeight="1">
      <c r="D523" s="185" t="n"/>
      <c r="E523" s="198" t="n"/>
    </row>
    <row r="524" ht="15.75" customHeight="1">
      <c r="D524" s="185" t="n"/>
      <c r="E524" s="198" t="n"/>
    </row>
    <row r="525" ht="15.75" customHeight="1">
      <c r="D525" s="185" t="n"/>
      <c r="E525" s="198" t="n"/>
    </row>
    <row r="526" ht="15.75" customHeight="1">
      <c r="D526" s="185" t="n"/>
      <c r="E526" s="198" t="n"/>
    </row>
    <row r="527" ht="15.75" customHeight="1">
      <c r="D527" s="185" t="n"/>
      <c r="E527" s="198" t="n"/>
    </row>
    <row r="528" ht="15.75" customHeight="1">
      <c r="D528" s="185" t="n"/>
      <c r="E528" s="198" t="n"/>
    </row>
    <row r="529" ht="15.75" customHeight="1">
      <c r="D529" s="185" t="n"/>
      <c r="E529" s="198" t="n"/>
    </row>
    <row r="530" ht="15.75" customHeight="1">
      <c r="D530" s="185" t="n"/>
      <c r="E530" s="198" t="n"/>
    </row>
    <row r="531" ht="15.75" customHeight="1">
      <c r="D531" s="185" t="n"/>
      <c r="E531" s="198" t="n"/>
    </row>
    <row r="532" ht="15.75" customHeight="1">
      <c r="D532" s="185" t="n"/>
      <c r="E532" s="198" t="n"/>
    </row>
    <row r="533" ht="15.75" customHeight="1">
      <c r="D533" s="185" t="n"/>
      <c r="E533" s="198" t="n"/>
    </row>
    <row r="534" ht="15.75" customHeight="1">
      <c r="D534" s="185" t="n"/>
      <c r="E534" s="198" t="n"/>
    </row>
    <row r="535" ht="15.75" customHeight="1">
      <c r="D535" s="185" t="n"/>
      <c r="E535" s="198" t="n"/>
    </row>
    <row r="536" ht="15.75" customHeight="1">
      <c r="D536" s="185" t="n"/>
      <c r="E536" s="198" t="n"/>
    </row>
    <row r="537" ht="15.75" customHeight="1">
      <c r="D537" s="185" t="n"/>
      <c r="E537" s="198" t="n"/>
    </row>
    <row r="538" ht="15.75" customHeight="1">
      <c r="D538" s="185" t="n"/>
      <c r="E538" s="198" t="n"/>
    </row>
    <row r="539" ht="15.75" customHeight="1">
      <c r="D539" s="185" t="n"/>
      <c r="E539" s="198" t="n"/>
    </row>
    <row r="540" ht="15.75" customHeight="1">
      <c r="D540" s="185" t="n"/>
      <c r="E540" s="198" t="n"/>
    </row>
    <row r="541" ht="15.75" customHeight="1">
      <c r="D541" s="185" t="n"/>
      <c r="E541" s="198" t="n"/>
    </row>
    <row r="542" ht="15.75" customHeight="1">
      <c r="D542" s="185" t="n"/>
      <c r="E542" s="198" t="n"/>
    </row>
    <row r="543" ht="15.75" customHeight="1">
      <c r="D543" s="185" t="n"/>
      <c r="E543" s="198" t="n"/>
    </row>
    <row r="544" ht="15.75" customHeight="1">
      <c r="D544" s="185" t="n"/>
      <c r="E544" s="198" t="n"/>
    </row>
    <row r="545" ht="15.75" customHeight="1">
      <c r="D545" s="185" t="n"/>
      <c r="E545" s="198" t="n"/>
    </row>
    <row r="546" ht="15.75" customHeight="1">
      <c r="D546" s="185" t="n"/>
      <c r="E546" s="198" t="n"/>
    </row>
    <row r="547" ht="15.75" customHeight="1">
      <c r="D547" s="185" t="n"/>
      <c r="E547" s="198" t="n"/>
    </row>
    <row r="548" ht="15.75" customHeight="1">
      <c r="D548" s="185" t="n"/>
      <c r="E548" s="198" t="n"/>
    </row>
    <row r="549" ht="15.75" customHeight="1">
      <c r="D549" s="185" t="n"/>
      <c r="E549" s="198" t="n"/>
    </row>
    <row r="550" ht="15.75" customHeight="1">
      <c r="D550" s="185" t="n"/>
      <c r="E550" s="198" t="n"/>
    </row>
    <row r="551" ht="15.75" customHeight="1">
      <c r="D551" s="185" t="n"/>
      <c r="E551" s="198" t="n"/>
    </row>
    <row r="552" ht="15.75" customHeight="1">
      <c r="D552" s="185" t="n"/>
      <c r="E552" s="198" t="n"/>
    </row>
    <row r="553" ht="15.75" customHeight="1">
      <c r="D553" s="185" t="n"/>
      <c r="E553" s="198" t="n"/>
    </row>
    <row r="554" ht="15.75" customHeight="1">
      <c r="D554" s="185" t="n"/>
      <c r="E554" s="198" t="n"/>
    </row>
    <row r="555" ht="15.75" customHeight="1">
      <c r="D555" s="185" t="n"/>
      <c r="E555" s="198" t="n"/>
    </row>
    <row r="556" ht="15.75" customHeight="1">
      <c r="D556" s="185" t="n"/>
      <c r="E556" s="198" t="n"/>
    </row>
    <row r="557" ht="15.75" customHeight="1">
      <c r="D557" s="185" t="n"/>
      <c r="E557" s="198" t="n"/>
    </row>
    <row r="558" ht="15.75" customHeight="1">
      <c r="D558" s="185" t="n"/>
      <c r="E558" s="198" t="n"/>
    </row>
    <row r="559" ht="15.75" customHeight="1">
      <c r="D559" s="185" t="n"/>
      <c r="E559" s="198" t="n"/>
    </row>
    <row r="560" ht="15.75" customHeight="1">
      <c r="D560" s="185" t="n"/>
      <c r="E560" s="198" t="n"/>
    </row>
    <row r="561" ht="15.75" customHeight="1">
      <c r="D561" s="185" t="n"/>
      <c r="E561" s="198" t="n"/>
    </row>
    <row r="562" ht="15.75" customHeight="1">
      <c r="D562" s="185" t="n"/>
      <c r="E562" s="198" t="n"/>
    </row>
    <row r="563" ht="15.75" customHeight="1">
      <c r="D563" s="185" t="n"/>
      <c r="E563" s="198" t="n"/>
    </row>
    <row r="564" ht="15.75" customHeight="1">
      <c r="D564" s="185" t="n"/>
      <c r="E564" s="198" t="n"/>
    </row>
    <row r="565" ht="15.75" customHeight="1">
      <c r="D565" s="185" t="n"/>
      <c r="E565" s="198" t="n"/>
    </row>
    <row r="566" ht="15.75" customHeight="1">
      <c r="D566" s="185" t="n"/>
      <c r="E566" s="198" t="n"/>
    </row>
    <row r="567" ht="15.75" customHeight="1">
      <c r="D567" s="185" t="n"/>
      <c r="E567" s="198" t="n"/>
    </row>
    <row r="568" ht="15.75" customHeight="1">
      <c r="D568" s="185" t="n"/>
      <c r="E568" s="198" t="n"/>
    </row>
    <row r="569" ht="15.75" customHeight="1">
      <c r="D569" s="185" t="n"/>
      <c r="E569" s="198" t="n"/>
    </row>
    <row r="570" ht="15.75" customHeight="1">
      <c r="D570" s="185" t="n"/>
      <c r="E570" s="198" t="n"/>
    </row>
    <row r="571" ht="15.75" customHeight="1">
      <c r="D571" s="185" t="n"/>
      <c r="E571" s="198" t="n"/>
    </row>
    <row r="572" ht="15.75" customHeight="1">
      <c r="D572" s="185" t="n"/>
      <c r="E572" s="198" t="n"/>
    </row>
    <row r="573" ht="15.75" customHeight="1">
      <c r="D573" s="185" t="n"/>
      <c r="E573" s="198" t="n"/>
    </row>
    <row r="574" ht="15.75" customHeight="1">
      <c r="D574" s="185" t="n"/>
      <c r="E574" s="198" t="n"/>
    </row>
    <row r="575" ht="15.75" customHeight="1">
      <c r="D575" s="185" t="n"/>
      <c r="E575" s="198" t="n"/>
    </row>
    <row r="576" ht="15.75" customHeight="1">
      <c r="D576" s="185" t="n"/>
      <c r="E576" s="198" t="n"/>
    </row>
    <row r="577" ht="15.75" customHeight="1">
      <c r="D577" s="185" t="n"/>
      <c r="E577" s="198" t="n"/>
    </row>
    <row r="578" ht="15.75" customHeight="1">
      <c r="D578" s="185" t="n"/>
      <c r="E578" s="198" t="n"/>
    </row>
    <row r="579" ht="15.75" customHeight="1">
      <c r="D579" s="185" t="n"/>
      <c r="E579" s="198" t="n"/>
    </row>
    <row r="580" ht="15.75" customHeight="1">
      <c r="D580" s="185" t="n"/>
      <c r="E580" s="198" t="n"/>
    </row>
    <row r="581" ht="15.75" customHeight="1">
      <c r="D581" s="185" t="n"/>
      <c r="E581" s="198" t="n"/>
    </row>
    <row r="582" ht="15.75" customHeight="1">
      <c r="D582" s="185" t="n"/>
      <c r="E582" s="198" t="n"/>
    </row>
    <row r="583" ht="15.75" customHeight="1">
      <c r="D583" s="185" t="n"/>
      <c r="E583" s="198" t="n"/>
    </row>
    <row r="584" ht="15.75" customHeight="1">
      <c r="D584" s="185" t="n"/>
      <c r="E584" s="198" t="n"/>
    </row>
    <row r="585" ht="15.75" customHeight="1">
      <c r="D585" s="185" t="n"/>
      <c r="E585" s="198" t="n"/>
    </row>
    <row r="586" ht="15.75" customHeight="1">
      <c r="D586" s="185" t="n"/>
      <c r="E586" s="198" t="n"/>
    </row>
    <row r="587" ht="15.75" customHeight="1">
      <c r="D587" s="185" t="n"/>
      <c r="E587" s="198" t="n"/>
    </row>
    <row r="588" ht="15.75" customHeight="1">
      <c r="D588" s="185" t="n"/>
      <c r="E588" s="198" t="n"/>
    </row>
    <row r="589" ht="15.75" customHeight="1">
      <c r="D589" s="185" t="n"/>
      <c r="E589" s="198" t="n"/>
    </row>
    <row r="590" ht="15.75" customHeight="1">
      <c r="D590" s="185" t="n"/>
      <c r="E590" s="198" t="n"/>
    </row>
    <row r="591" ht="15.75" customHeight="1">
      <c r="D591" s="185" t="n"/>
      <c r="E591" s="198" t="n"/>
    </row>
    <row r="592" ht="15.75" customHeight="1">
      <c r="D592" s="185" t="n"/>
      <c r="E592" s="198" t="n"/>
    </row>
    <row r="593" ht="15.75" customHeight="1">
      <c r="D593" s="185" t="n"/>
      <c r="E593" s="198" t="n"/>
    </row>
    <row r="594" ht="15.75" customHeight="1">
      <c r="D594" s="185" t="n"/>
      <c r="E594" s="198" t="n"/>
    </row>
    <row r="595" ht="15.75" customHeight="1">
      <c r="D595" s="185" t="n"/>
      <c r="E595" s="198" t="n"/>
    </row>
    <row r="596" ht="15.75" customHeight="1">
      <c r="D596" s="185" t="n"/>
      <c r="E596" s="198" t="n"/>
    </row>
    <row r="597" ht="15.75" customHeight="1">
      <c r="D597" s="185" t="n"/>
      <c r="E597" s="198" t="n"/>
    </row>
    <row r="598" ht="15.75" customHeight="1">
      <c r="D598" s="185" t="n"/>
      <c r="E598" s="198" t="n"/>
    </row>
    <row r="599" ht="15.75" customHeight="1">
      <c r="D599" s="185" t="n"/>
      <c r="E599" s="198" t="n"/>
    </row>
    <row r="600" ht="15.75" customHeight="1">
      <c r="D600" s="185" t="n"/>
      <c r="E600" s="198" t="n"/>
    </row>
    <row r="601" ht="15.75" customHeight="1">
      <c r="D601" s="185" t="n"/>
      <c r="E601" s="198" t="n"/>
    </row>
    <row r="602" ht="15.75" customHeight="1">
      <c r="D602" s="185" t="n"/>
      <c r="E602" s="198" t="n"/>
    </row>
    <row r="603" ht="15.75" customHeight="1">
      <c r="D603" s="185" t="n"/>
      <c r="E603" s="198" t="n"/>
    </row>
    <row r="604" ht="15.75" customHeight="1">
      <c r="D604" s="185" t="n"/>
      <c r="E604" s="198" t="n"/>
    </row>
    <row r="605" ht="15.75" customHeight="1">
      <c r="D605" s="185" t="n"/>
      <c r="E605" s="198" t="n"/>
    </row>
    <row r="606" ht="15.75" customHeight="1">
      <c r="D606" s="185" t="n"/>
      <c r="E606" s="198" t="n"/>
    </row>
    <row r="607" ht="15.75" customHeight="1">
      <c r="D607" s="185" t="n"/>
      <c r="E607" s="198" t="n"/>
    </row>
    <row r="608" ht="15.75" customHeight="1">
      <c r="D608" s="185" t="n"/>
      <c r="E608" s="198" t="n"/>
    </row>
    <row r="609" ht="15.75" customHeight="1">
      <c r="D609" s="185" t="n"/>
      <c r="E609" s="198" t="n"/>
    </row>
    <row r="610" ht="15.75" customHeight="1">
      <c r="D610" s="185" t="n"/>
      <c r="E610" s="198" t="n"/>
    </row>
    <row r="611" ht="15.75" customHeight="1">
      <c r="D611" s="185" t="n"/>
      <c r="E611" s="198" t="n"/>
    </row>
    <row r="612" ht="15.75" customHeight="1">
      <c r="D612" s="185" t="n"/>
      <c r="E612" s="198" t="n"/>
    </row>
    <row r="613" ht="15.75" customHeight="1">
      <c r="D613" s="185" t="n"/>
      <c r="E613" s="198" t="n"/>
    </row>
    <row r="614" ht="15.75" customHeight="1">
      <c r="D614" s="185" t="n"/>
      <c r="E614" s="198" t="n"/>
    </row>
    <row r="615" ht="15.75" customHeight="1">
      <c r="D615" s="185" t="n"/>
      <c r="E615" s="198" t="n"/>
    </row>
    <row r="616" ht="15.75" customHeight="1">
      <c r="D616" s="185" t="n"/>
      <c r="E616" s="198" t="n"/>
    </row>
    <row r="617" ht="15.75" customHeight="1">
      <c r="D617" s="185" t="n"/>
      <c r="E617" s="198" t="n"/>
    </row>
    <row r="618" ht="15.75" customHeight="1">
      <c r="D618" s="185" t="n"/>
      <c r="E618" s="198" t="n"/>
    </row>
    <row r="619" ht="15.75" customHeight="1">
      <c r="D619" s="185" t="n"/>
      <c r="E619" s="198" t="n"/>
    </row>
    <row r="620" ht="15.75" customHeight="1">
      <c r="D620" s="185" t="n"/>
      <c r="E620" s="198" t="n"/>
    </row>
    <row r="621" ht="15.75" customHeight="1">
      <c r="D621" s="185" t="n"/>
      <c r="E621" s="198" t="n"/>
    </row>
    <row r="622" ht="15.75" customHeight="1">
      <c r="D622" s="185" t="n"/>
      <c r="E622" s="198" t="n"/>
    </row>
    <row r="623" ht="15.75" customHeight="1">
      <c r="D623" s="185" t="n"/>
      <c r="E623" s="198" t="n"/>
    </row>
    <row r="624" ht="15.75" customHeight="1">
      <c r="D624" s="185" t="n"/>
      <c r="E624" s="198" t="n"/>
    </row>
    <row r="625" ht="15.75" customHeight="1">
      <c r="D625" s="185" t="n"/>
      <c r="E625" s="198" t="n"/>
    </row>
    <row r="626" ht="15.75" customHeight="1">
      <c r="D626" s="185" t="n"/>
      <c r="E626" s="198" t="n"/>
    </row>
    <row r="627" ht="15.75" customHeight="1">
      <c r="D627" s="185" t="n"/>
      <c r="E627" s="198" t="n"/>
    </row>
    <row r="628" ht="15.75" customHeight="1">
      <c r="D628" s="185" t="n"/>
      <c r="E628" s="198" t="n"/>
    </row>
    <row r="629" ht="15.75" customHeight="1">
      <c r="D629" s="185" t="n"/>
      <c r="E629" s="198" t="n"/>
    </row>
    <row r="630" ht="15.75" customHeight="1">
      <c r="D630" s="185" t="n"/>
      <c r="E630" s="198" t="n"/>
    </row>
    <row r="631" ht="15.75" customHeight="1">
      <c r="D631" s="185" t="n"/>
      <c r="E631" s="198" t="n"/>
    </row>
    <row r="632" ht="15.75" customHeight="1">
      <c r="D632" s="185" t="n"/>
      <c r="E632" s="198" t="n"/>
    </row>
    <row r="633" ht="15.75" customHeight="1">
      <c r="D633" s="185" t="n"/>
      <c r="E633" s="198" t="n"/>
    </row>
    <row r="634" ht="15.75" customHeight="1">
      <c r="D634" s="185" t="n"/>
      <c r="E634" s="198" t="n"/>
    </row>
    <row r="635" ht="15.75" customHeight="1">
      <c r="D635" s="185" t="n"/>
      <c r="E635" s="198" t="n"/>
    </row>
    <row r="636" ht="15.75" customHeight="1">
      <c r="D636" s="185" t="n"/>
      <c r="E636" s="198" t="n"/>
    </row>
    <row r="637" ht="15.75" customHeight="1">
      <c r="D637" s="185" t="n"/>
      <c r="E637" s="198" t="n"/>
    </row>
    <row r="638" ht="15.75" customHeight="1">
      <c r="D638" s="185" t="n"/>
      <c r="E638" s="198" t="n"/>
    </row>
    <row r="639" ht="15.75" customHeight="1">
      <c r="D639" s="185" t="n"/>
      <c r="E639" s="198" t="n"/>
    </row>
    <row r="640" ht="15.75" customHeight="1">
      <c r="D640" s="185" t="n"/>
      <c r="E640" s="198" t="n"/>
    </row>
    <row r="641" ht="15.75" customHeight="1">
      <c r="D641" s="185" t="n"/>
      <c r="E641" s="198" t="n"/>
    </row>
    <row r="642" ht="15.75" customHeight="1">
      <c r="D642" s="185" t="n"/>
      <c r="E642" s="198" t="n"/>
    </row>
    <row r="643" ht="15.75" customHeight="1">
      <c r="D643" s="185" t="n"/>
      <c r="E643" s="198" t="n"/>
    </row>
    <row r="644" ht="15.75" customHeight="1">
      <c r="D644" s="185" t="n"/>
      <c r="E644" s="198" t="n"/>
    </row>
    <row r="645" ht="15.75" customHeight="1">
      <c r="D645" s="185" t="n"/>
      <c r="E645" s="198" t="n"/>
    </row>
    <row r="646" ht="15.75" customHeight="1">
      <c r="D646" s="185" t="n"/>
      <c r="E646" s="198" t="n"/>
    </row>
    <row r="647" ht="15.75" customHeight="1">
      <c r="D647" s="185" t="n"/>
      <c r="E647" s="198" t="n"/>
    </row>
    <row r="648" ht="15.75" customHeight="1">
      <c r="D648" s="185" t="n"/>
      <c r="E648" s="198" t="n"/>
    </row>
    <row r="649" ht="15.75" customHeight="1">
      <c r="D649" s="185" t="n"/>
      <c r="E649" s="198" t="n"/>
    </row>
    <row r="650" ht="15.75" customHeight="1">
      <c r="D650" s="185" t="n"/>
      <c r="E650" s="198" t="n"/>
    </row>
    <row r="651" ht="15.75" customHeight="1">
      <c r="D651" s="185" t="n"/>
      <c r="E651" s="198" t="n"/>
    </row>
    <row r="652" ht="15.75" customHeight="1">
      <c r="D652" s="185" t="n"/>
      <c r="E652" s="198" t="n"/>
    </row>
    <row r="653" ht="15.75" customHeight="1">
      <c r="D653" s="185" t="n"/>
      <c r="E653" s="198" t="n"/>
    </row>
    <row r="654" ht="15.75" customHeight="1">
      <c r="D654" s="185" t="n"/>
      <c r="E654" s="198" t="n"/>
    </row>
    <row r="655" ht="15.75" customHeight="1">
      <c r="D655" s="185" t="n"/>
      <c r="E655" s="198" t="n"/>
    </row>
    <row r="656" ht="15.75" customHeight="1">
      <c r="D656" s="185" t="n"/>
      <c r="E656" s="198" t="n"/>
    </row>
    <row r="657" ht="15.75" customHeight="1">
      <c r="D657" s="185" t="n"/>
      <c r="E657" s="198" t="n"/>
    </row>
    <row r="658" ht="15.75" customHeight="1">
      <c r="D658" s="185" t="n"/>
      <c r="E658" s="198" t="n"/>
    </row>
    <row r="659" ht="15.75" customHeight="1">
      <c r="D659" s="185" t="n"/>
      <c r="E659" s="198" t="n"/>
    </row>
    <row r="660" ht="15.75" customHeight="1">
      <c r="D660" s="185" t="n"/>
      <c r="E660" s="198" t="n"/>
    </row>
    <row r="661" ht="15.75" customHeight="1">
      <c r="D661" s="185" t="n"/>
      <c r="E661" s="198" t="n"/>
    </row>
    <row r="662" ht="15.75" customHeight="1">
      <c r="D662" s="185" t="n"/>
      <c r="E662" s="198" t="n"/>
    </row>
    <row r="663" ht="15.75" customHeight="1">
      <c r="D663" s="185" t="n"/>
      <c r="E663" s="198" t="n"/>
    </row>
    <row r="664" ht="15.75" customHeight="1">
      <c r="D664" s="185" t="n"/>
      <c r="E664" s="198" t="n"/>
    </row>
    <row r="665" ht="15.75" customHeight="1">
      <c r="D665" s="185" t="n"/>
      <c r="E665" s="198" t="n"/>
    </row>
    <row r="666" ht="15.75" customHeight="1">
      <c r="D666" s="185" t="n"/>
      <c r="E666" s="198" t="n"/>
    </row>
    <row r="667" ht="15.75" customHeight="1">
      <c r="D667" s="185" t="n"/>
      <c r="E667" s="198" t="n"/>
    </row>
    <row r="668" ht="15.75" customHeight="1">
      <c r="D668" s="185" t="n"/>
      <c r="E668" s="198" t="n"/>
    </row>
    <row r="669" ht="15.75" customHeight="1">
      <c r="D669" s="185" t="n"/>
      <c r="E669" s="198" t="n"/>
    </row>
    <row r="670" ht="15.75" customHeight="1">
      <c r="D670" s="185" t="n"/>
      <c r="E670" s="198" t="n"/>
    </row>
    <row r="671" ht="15.75" customHeight="1">
      <c r="D671" s="185" t="n"/>
      <c r="E671" s="198" t="n"/>
    </row>
    <row r="672" ht="15.75" customHeight="1">
      <c r="D672" s="185" t="n"/>
      <c r="E672" s="198" t="n"/>
    </row>
    <row r="673" ht="15.75" customHeight="1">
      <c r="D673" s="185" t="n"/>
      <c r="E673" s="198" t="n"/>
    </row>
    <row r="674" ht="15.75" customHeight="1">
      <c r="D674" s="185" t="n"/>
      <c r="E674" s="198" t="n"/>
    </row>
    <row r="675" ht="15.75" customHeight="1">
      <c r="D675" s="185" t="n"/>
      <c r="E675" s="198" t="n"/>
    </row>
    <row r="676" ht="15.75" customHeight="1">
      <c r="D676" s="185" t="n"/>
      <c r="E676" s="198" t="n"/>
    </row>
    <row r="677" ht="15.75" customHeight="1">
      <c r="D677" s="185" t="n"/>
      <c r="E677" s="198" t="n"/>
    </row>
    <row r="678" ht="15.75" customHeight="1">
      <c r="D678" s="185" t="n"/>
      <c r="E678" s="198" t="n"/>
    </row>
    <row r="679" ht="15.75" customHeight="1">
      <c r="D679" s="185" t="n"/>
      <c r="E679" s="198" t="n"/>
    </row>
    <row r="680" ht="15.75" customHeight="1">
      <c r="D680" s="185" t="n"/>
      <c r="E680" s="198" t="n"/>
    </row>
    <row r="681" ht="15.75" customHeight="1">
      <c r="D681" s="185" t="n"/>
      <c r="E681" s="198" t="n"/>
    </row>
    <row r="682" ht="15.75" customHeight="1">
      <c r="D682" s="185" t="n"/>
      <c r="E682" s="198" t="n"/>
    </row>
    <row r="683" ht="15.75" customHeight="1">
      <c r="D683" s="185" t="n"/>
      <c r="E683" s="198" t="n"/>
    </row>
    <row r="684" ht="15.75" customHeight="1">
      <c r="D684" s="185" t="n"/>
      <c r="E684" s="198" t="n"/>
    </row>
    <row r="685" ht="15.75" customHeight="1">
      <c r="D685" s="185" t="n"/>
      <c r="E685" s="198" t="n"/>
    </row>
    <row r="686" ht="15.75" customHeight="1">
      <c r="D686" s="185" t="n"/>
      <c r="E686" s="198" t="n"/>
    </row>
    <row r="687" ht="15.75" customHeight="1">
      <c r="D687" s="185" t="n"/>
      <c r="E687" s="198" t="n"/>
    </row>
    <row r="688" ht="15.75" customHeight="1">
      <c r="D688" s="185" t="n"/>
      <c r="E688" s="198" t="n"/>
    </row>
    <row r="689" ht="15.75" customHeight="1">
      <c r="D689" s="185" t="n"/>
      <c r="E689" s="198" t="n"/>
    </row>
    <row r="690" ht="15.75" customHeight="1">
      <c r="D690" s="185" t="n"/>
      <c r="E690" s="198" t="n"/>
    </row>
    <row r="691" ht="15.75" customHeight="1">
      <c r="D691" s="185" t="n"/>
      <c r="E691" s="198" t="n"/>
    </row>
    <row r="692" ht="15.75" customHeight="1">
      <c r="D692" s="185" t="n"/>
      <c r="E692" s="198" t="n"/>
    </row>
    <row r="693" ht="15.75" customHeight="1">
      <c r="D693" s="185" t="n"/>
      <c r="E693" s="198" t="n"/>
    </row>
    <row r="694" ht="15.75" customHeight="1">
      <c r="D694" s="185" t="n"/>
      <c r="E694" s="198" t="n"/>
    </row>
    <row r="695" ht="15.75" customHeight="1">
      <c r="D695" s="185" t="n"/>
      <c r="E695" s="198" t="n"/>
    </row>
    <row r="696" ht="15.75" customHeight="1">
      <c r="D696" s="185" t="n"/>
      <c r="E696" s="198" t="n"/>
    </row>
    <row r="697" ht="15.75" customHeight="1">
      <c r="D697" s="185" t="n"/>
      <c r="E697" s="198" t="n"/>
    </row>
    <row r="698" ht="15.75" customHeight="1">
      <c r="D698" s="185" t="n"/>
      <c r="E698" s="198" t="n"/>
    </row>
    <row r="699" ht="15.75" customHeight="1">
      <c r="D699" s="185" t="n"/>
      <c r="E699" s="198" t="n"/>
    </row>
    <row r="700" ht="15.75" customHeight="1">
      <c r="D700" s="185" t="n"/>
      <c r="E700" s="198" t="n"/>
    </row>
    <row r="701" ht="15.75" customHeight="1">
      <c r="D701" s="185" t="n"/>
      <c r="E701" s="198" t="n"/>
    </row>
    <row r="702" ht="15.75" customHeight="1">
      <c r="D702" s="185" t="n"/>
      <c r="E702" s="198" t="n"/>
    </row>
    <row r="703" ht="15.75" customHeight="1">
      <c r="D703" s="185" t="n"/>
      <c r="E703" s="198" t="n"/>
    </row>
    <row r="704" ht="15.75" customHeight="1">
      <c r="D704" s="185" t="n"/>
      <c r="E704" s="198" t="n"/>
    </row>
    <row r="705" ht="15.75" customHeight="1">
      <c r="D705" s="185" t="n"/>
      <c r="E705" s="198" t="n"/>
    </row>
    <row r="706" ht="15.75" customHeight="1">
      <c r="D706" s="185" t="n"/>
      <c r="E706" s="198" t="n"/>
    </row>
    <row r="707" ht="15.75" customHeight="1">
      <c r="D707" s="185" t="n"/>
      <c r="E707" s="198" t="n"/>
    </row>
    <row r="708" ht="15.75" customHeight="1">
      <c r="D708" s="185" t="n"/>
      <c r="E708" s="198" t="n"/>
    </row>
    <row r="709" ht="15.75" customHeight="1">
      <c r="D709" s="185" t="n"/>
      <c r="E709" s="198" t="n"/>
    </row>
    <row r="710" ht="15.75" customHeight="1">
      <c r="D710" s="185" t="n"/>
      <c r="E710" s="198" t="n"/>
    </row>
    <row r="711" ht="15.75" customHeight="1">
      <c r="D711" s="185" t="n"/>
      <c r="E711" s="198" t="n"/>
    </row>
    <row r="712" ht="15.75" customHeight="1">
      <c r="D712" s="185" t="n"/>
      <c r="E712" s="198" t="n"/>
    </row>
    <row r="713" ht="15.75" customHeight="1">
      <c r="D713" s="185" t="n"/>
      <c r="E713" s="198" t="n"/>
    </row>
    <row r="714" ht="15.75" customHeight="1">
      <c r="D714" s="185" t="n"/>
      <c r="E714" s="198" t="n"/>
    </row>
    <row r="715" ht="15.75" customHeight="1">
      <c r="D715" s="185" t="n"/>
      <c r="E715" s="198" t="n"/>
    </row>
    <row r="716" ht="15.75" customHeight="1">
      <c r="D716" s="185" t="n"/>
      <c r="E716" s="198" t="n"/>
    </row>
    <row r="717" ht="15.75" customHeight="1">
      <c r="D717" s="185" t="n"/>
      <c r="E717" s="198" t="n"/>
    </row>
    <row r="718" ht="15.75" customHeight="1">
      <c r="D718" s="185" t="n"/>
      <c r="E718" s="198" t="n"/>
    </row>
    <row r="719" ht="15.75" customHeight="1">
      <c r="D719" s="185" t="n"/>
      <c r="E719" s="198" t="n"/>
    </row>
    <row r="720" ht="15.75" customHeight="1">
      <c r="D720" s="185" t="n"/>
      <c r="E720" s="198" t="n"/>
    </row>
    <row r="721" ht="15.75" customHeight="1">
      <c r="D721" s="185" t="n"/>
      <c r="E721" s="198" t="n"/>
    </row>
    <row r="722" ht="15.75" customHeight="1">
      <c r="D722" s="185" t="n"/>
      <c r="E722" s="198" t="n"/>
    </row>
    <row r="723" ht="15.75" customHeight="1">
      <c r="D723" s="185" t="n"/>
      <c r="E723" s="198" t="n"/>
    </row>
    <row r="724" ht="15.75" customHeight="1">
      <c r="D724" s="185" t="n"/>
      <c r="E724" s="198" t="n"/>
    </row>
    <row r="725" ht="15.75" customHeight="1">
      <c r="D725" s="185" t="n"/>
      <c r="E725" s="198" t="n"/>
    </row>
    <row r="726" ht="15.75" customHeight="1">
      <c r="D726" s="185" t="n"/>
      <c r="E726" s="198" t="n"/>
    </row>
    <row r="727" ht="15.75" customHeight="1">
      <c r="D727" s="185" t="n"/>
      <c r="E727" s="198" t="n"/>
    </row>
    <row r="728" ht="15.75" customHeight="1">
      <c r="D728" s="185" t="n"/>
      <c r="E728" s="198" t="n"/>
    </row>
    <row r="729" ht="15.75" customHeight="1">
      <c r="D729" s="185" t="n"/>
      <c r="E729" s="198" t="n"/>
    </row>
    <row r="730" ht="15.75" customHeight="1">
      <c r="D730" s="185" t="n"/>
      <c r="E730" s="198" t="n"/>
    </row>
    <row r="731" ht="15.75" customHeight="1">
      <c r="D731" s="185" t="n"/>
      <c r="E731" s="198" t="n"/>
    </row>
    <row r="732" ht="15.75" customHeight="1">
      <c r="D732" s="185" t="n"/>
      <c r="E732" s="198" t="n"/>
    </row>
    <row r="733" ht="15.75" customHeight="1">
      <c r="D733" s="185" t="n"/>
      <c r="E733" s="198" t="n"/>
    </row>
    <row r="734" ht="15.75" customHeight="1">
      <c r="D734" s="185" t="n"/>
      <c r="E734" s="198" t="n"/>
    </row>
    <row r="735" ht="15.75" customHeight="1">
      <c r="D735" s="185" t="n"/>
      <c r="E735" s="198" t="n"/>
    </row>
    <row r="736" ht="15.75" customHeight="1">
      <c r="D736" s="185" t="n"/>
      <c r="E736" s="198" t="n"/>
    </row>
    <row r="737" ht="15.75" customHeight="1">
      <c r="D737" s="185" t="n"/>
      <c r="E737" s="198" t="n"/>
    </row>
    <row r="738" ht="15.75" customHeight="1">
      <c r="D738" s="185" t="n"/>
      <c r="E738" s="198" t="n"/>
    </row>
    <row r="739" ht="15.75" customHeight="1">
      <c r="D739" s="185" t="n"/>
      <c r="E739" s="198" t="n"/>
    </row>
    <row r="740" ht="15.75" customHeight="1">
      <c r="D740" s="185" t="n"/>
      <c r="E740" s="198" t="n"/>
    </row>
    <row r="741" ht="15.75" customHeight="1">
      <c r="D741" s="185" t="n"/>
      <c r="E741" s="198" t="n"/>
    </row>
    <row r="742" ht="15.75" customHeight="1">
      <c r="D742" s="185" t="n"/>
      <c r="E742" s="198" t="n"/>
    </row>
    <row r="743" ht="15.75" customHeight="1">
      <c r="D743" s="185" t="n"/>
      <c r="E743" s="198" t="n"/>
    </row>
    <row r="744" ht="15.75" customHeight="1">
      <c r="D744" s="185" t="n"/>
      <c r="E744" s="198" t="n"/>
    </row>
    <row r="745" ht="15.75" customHeight="1">
      <c r="D745" s="185" t="n"/>
      <c r="E745" s="198" t="n"/>
    </row>
    <row r="746" ht="15.75" customHeight="1">
      <c r="D746" s="185" t="n"/>
      <c r="E746" s="198" t="n"/>
    </row>
    <row r="747" ht="15.75" customHeight="1">
      <c r="D747" s="185" t="n"/>
      <c r="E747" s="198" t="n"/>
    </row>
    <row r="748" ht="15.75" customHeight="1">
      <c r="D748" s="185" t="n"/>
      <c r="E748" s="198" t="n"/>
    </row>
    <row r="749" ht="15.75" customHeight="1">
      <c r="D749" s="185" t="n"/>
      <c r="E749" s="198" t="n"/>
    </row>
    <row r="750" ht="15.75" customHeight="1">
      <c r="D750" s="185" t="n"/>
      <c r="E750" s="198" t="n"/>
    </row>
    <row r="751" ht="15.75" customHeight="1">
      <c r="D751" s="185" t="n"/>
      <c r="E751" s="198" t="n"/>
    </row>
    <row r="752" ht="15.75" customHeight="1">
      <c r="D752" s="185" t="n"/>
      <c r="E752" s="198" t="n"/>
    </row>
    <row r="753" ht="15.75" customHeight="1">
      <c r="D753" s="185" t="n"/>
      <c r="E753" s="198" t="n"/>
    </row>
    <row r="754" ht="15.75" customHeight="1">
      <c r="D754" s="185" t="n"/>
      <c r="E754" s="198" t="n"/>
    </row>
    <row r="755" ht="15.75" customHeight="1">
      <c r="D755" s="185" t="n"/>
      <c r="E755" s="198" t="n"/>
    </row>
    <row r="756" ht="15.75" customHeight="1">
      <c r="D756" s="185" t="n"/>
      <c r="E756" s="198" t="n"/>
    </row>
    <row r="757" ht="15.75" customHeight="1">
      <c r="D757" s="185" t="n"/>
      <c r="E757" s="198" t="n"/>
    </row>
    <row r="758" ht="15.75" customHeight="1">
      <c r="D758" s="185" t="n"/>
      <c r="E758" s="198" t="n"/>
    </row>
    <row r="759" ht="15.75" customHeight="1">
      <c r="D759" s="185" t="n"/>
      <c r="E759" s="198" t="n"/>
    </row>
    <row r="760" ht="15.75" customHeight="1">
      <c r="D760" s="185" t="n"/>
      <c r="E760" s="198" t="n"/>
    </row>
    <row r="761" ht="15.75" customHeight="1">
      <c r="D761" s="185" t="n"/>
      <c r="E761" s="198" t="n"/>
    </row>
    <row r="762" ht="15.75" customHeight="1">
      <c r="D762" s="185" t="n"/>
      <c r="E762" s="198" t="n"/>
    </row>
    <row r="763" ht="15.75" customHeight="1">
      <c r="D763" s="185" t="n"/>
      <c r="E763" s="198" t="n"/>
    </row>
    <row r="764" ht="15.75" customHeight="1">
      <c r="D764" s="185" t="n"/>
      <c r="E764" s="198" t="n"/>
    </row>
    <row r="765" ht="15.75" customHeight="1">
      <c r="D765" s="185" t="n"/>
      <c r="E765" s="198" t="n"/>
    </row>
    <row r="766" ht="15.75" customHeight="1">
      <c r="D766" s="185" t="n"/>
      <c r="E766" s="198" t="n"/>
    </row>
    <row r="767" ht="15.75" customHeight="1">
      <c r="D767" s="185" t="n"/>
      <c r="E767" s="198" t="n"/>
    </row>
    <row r="768" ht="15.75" customHeight="1">
      <c r="D768" s="185" t="n"/>
      <c r="E768" s="198" t="n"/>
    </row>
    <row r="769" ht="15.75" customHeight="1">
      <c r="D769" s="185" t="n"/>
      <c r="E769" s="198" t="n"/>
    </row>
    <row r="770" ht="15.75" customHeight="1">
      <c r="D770" s="185" t="n"/>
      <c r="E770" s="198" t="n"/>
    </row>
    <row r="771" ht="15.75" customHeight="1">
      <c r="D771" s="185" t="n"/>
      <c r="E771" s="198" t="n"/>
    </row>
    <row r="772" ht="15.75" customHeight="1">
      <c r="D772" s="185" t="n"/>
      <c r="E772" s="198" t="n"/>
    </row>
    <row r="773" ht="15.75" customHeight="1">
      <c r="D773" s="185" t="n"/>
      <c r="E773" s="198" t="n"/>
    </row>
    <row r="774" ht="15.75" customHeight="1">
      <c r="D774" s="185" t="n"/>
      <c r="E774" s="198" t="n"/>
    </row>
    <row r="775" ht="15.75" customHeight="1">
      <c r="D775" s="185" t="n"/>
      <c r="E775" s="198" t="n"/>
    </row>
    <row r="776" ht="15.75" customHeight="1">
      <c r="D776" s="185" t="n"/>
      <c r="E776" s="198" t="n"/>
    </row>
    <row r="777" ht="15.75" customHeight="1">
      <c r="D777" s="185" t="n"/>
      <c r="E777" s="198" t="n"/>
    </row>
    <row r="778" ht="15.75" customHeight="1">
      <c r="D778" s="185" t="n"/>
      <c r="E778" s="198" t="n"/>
    </row>
    <row r="779" ht="15.75" customHeight="1">
      <c r="D779" s="185" t="n"/>
      <c r="E779" s="198" t="n"/>
    </row>
    <row r="780" ht="15.75" customHeight="1">
      <c r="D780" s="185" t="n"/>
      <c r="E780" s="198" t="n"/>
    </row>
    <row r="781" ht="15.75" customHeight="1">
      <c r="D781" s="185" t="n"/>
      <c r="E781" s="198" t="n"/>
    </row>
    <row r="782" ht="15.75" customHeight="1">
      <c r="D782" s="185" t="n"/>
      <c r="E782" s="198" t="n"/>
    </row>
    <row r="783" ht="15.75" customHeight="1">
      <c r="D783" s="185" t="n"/>
      <c r="E783" s="198" t="n"/>
    </row>
    <row r="784" ht="15.75" customHeight="1">
      <c r="D784" s="185" t="n"/>
      <c r="E784" s="198" t="n"/>
    </row>
    <row r="785" ht="15.75" customHeight="1">
      <c r="D785" s="185" t="n"/>
      <c r="E785" s="198" t="n"/>
    </row>
    <row r="786" ht="15.75" customHeight="1">
      <c r="D786" s="185" t="n"/>
      <c r="E786" s="198" t="n"/>
    </row>
    <row r="787" ht="15.75" customHeight="1">
      <c r="D787" s="185" t="n"/>
      <c r="E787" s="198" t="n"/>
    </row>
    <row r="788" ht="15.75" customHeight="1">
      <c r="D788" s="185" t="n"/>
      <c r="E788" s="198" t="n"/>
    </row>
    <row r="789" ht="15.75" customHeight="1">
      <c r="D789" s="185" t="n"/>
      <c r="E789" s="198" t="n"/>
    </row>
    <row r="790" ht="15.75" customHeight="1">
      <c r="D790" s="185" t="n"/>
      <c r="E790" s="198" t="n"/>
    </row>
    <row r="791" ht="15.75" customHeight="1">
      <c r="D791" s="185" t="n"/>
      <c r="E791" s="198" t="n"/>
    </row>
    <row r="792" ht="15.75" customHeight="1">
      <c r="D792" s="185" t="n"/>
      <c r="E792" s="198" t="n"/>
    </row>
    <row r="793" ht="15.75" customHeight="1">
      <c r="D793" s="185" t="n"/>
      <c r="E793" s="198" t="n"/>
    </row>
    <row r="794" ht="15.75" customHeight="1">
      <c r="D794" s="185" t="n"/>
      <c r="E794" s="198" t="n"/>
    </row>
    <row r="795" ht="15.75" customHeight="1">
      <c r="D795" s="185" t="n"/>
      <c r="E795" s="198" t="n"/>
    </row>
    <row r="796" ht="15.75" customHeight="1">
      <c r="D796" s="185" t="n"/>
      <c r="E796" s="198" t="n"/>
    </row>
    <row r="797" ht="15.75" customHeight="1">
      <c r="D797" s="185" t="n"/>
      <c r="E797" s="198" t="n"/>
    </row>
    <row r="798" ht="15.75" customHeight="1">
      <c r="D798" s="185" t="n"/>
      <c r="E798" s="198" t="n"/>
    </row>
    <row r="799" ht="15.75" customHeight="1">
      <c r="D799" s="185" t="n"/>
      <c r="E799" s="198" t="n"/>
    </row>
    <row r="800" ht="15.75" customHeight="1">
      <c r="D800" s="185" t="n"/>
      <c r="E800" s="198" t="n"/>
    </row>
    <row r="801" ht="15.75" customHeight="1">
      <c r="D801" s="185" t="n"/>
      <c r="E801" s="198" t="n"/>
    </row>
    <row r="802" ht="15.75" customHeight="1">
      <c r="D802" s="185" t="n"/>
      <c r="E802" s="198" t="n"/>
    </row>
    <row r="803" ht="15.75" customHeight="1">
      <c r="D803" s="185" t="n"/>
      <c r="E803" s="198" t="n"/>
    </row>
    <row r="804" ht="15.75" customHeight="1">
      <c r="D804" s="185" t="n"/>
      <c r="E804" s="198" t="n"/>
    </row>
    <row r="805" ht="15.75" customHeight="1">
      <c r="D805" s="185" t="n"/>
      <c r="E805" s="198" t="n"/>
    </row>
    <row r="806" ht="15.75" customHeight="1">
      <c r="D806" s="185" t="n"/>
      <c r="E806" s="198" t="n"/>
    </row>
    <row r="807" ht="15.75" customHeight="1">
      <c r="D807" s="185" t="n"/>
      <c r="E807" s="198" t="n"/>
    </row>
    <row r="808" ht="15.75" customHeight="1">
      <c r="D808" s="185" t="n"/>
      <c r="E808" s="198" t="n"/>
    </row>
    <row r="809" ht="15.75" customHeight="1">
      <c r="D809" s="185" t="n"/>
      <c r="E809" s="198" t="n"/>
    </row>
    <row r="810" ht="15.75" customHeight="1">
      <c r="D810" s="185" t="n"/>
      <c r="E810" s="198" t="n"/>
    </row>
    <row r="811" ht="15.75" customHeight="1">
      <c r="D811" s="185" t="n"/>
      <c r="E811" s="198" t="n"/>
    </row>
    <row r="812" ht="15.75" customHeight="1">
      <c r="D812" s="185" t="n"/>
      <c r="E812" s="198" t="n"/>
    </row>
    <row r="813" ht="15.75" customHeight="1">
      <c r="D813" s="185" t="n"/>
      <c r="E813" s="198" t="n"/>
    </row>
    <row r="814" ht="15.75" customHeight="1">
      <c r="D814" s="185" t="n"/>
      <c r="E814" s="198" t="n"/>
    </row>
    <row r="815" ht="15.75" customHeight="1">
      <c r="D815" s="185" t="n"/>
      <c r="E815" s="198" t="n"/>
    </row>
    <row r="816" ht="15.75" customHeight="1">
      <c r="D816" s="185" t="n"/>
      <c r="E816" s="198" t="n"/>
    </row>
    <row r="817" ht="15.75" customHeight="1">
      <c r="D817" s="185" t="n"/>
      <c r="E817" s="198" t="n"/>
    </row>
    <row r="818" ht="15.75" customHeight="1">
      <c r="D818" s="185" t="n"/>
      <c r="E818" s="198" t="n"/>
    </row>
    <row r="819" ht="15.75" customHeight="1">
      <c r="D819" s="185" t="n"/>
      <c r="E819" s="198" t="n"/>
    </row>
    <row r="820" ht="15.75" customHeight="1">
      <c r="D820" s="185" t="n"/>
      <c r="E820" s="198" t="n"/>
    </row>
    <row r="821" ht="15.75" customHeight="1">
      <c r="D821" s="185" t="n"/>
      <c r="E821" s="198" t="n"/>
    </row>
    <row r="822" ht="15.75" customHeight="1">
      <c r="D822" s="185" t="n"/>
      <c r="E822" s="198" t="n"/>
    </row>
    <row r="823" ht="15.75" customHeight="1">
      <c r="D823" s="185" t="n"/>
      <c r="E823" s="198" t="n"/>
    </row>
    <row r="824" ht="15.75" customHeight="1">
      <c r="D824" s="185" t="n"/>
      <c r="E824" s="198" t="n"/>
    </row>
    <row r="825" ht="15.75" customHeight="1">
      <c r="D825" s="185" t="n"/>
      <c r="E825" s="198" t="n"/>
    </row>
    <row r="826" ht="15.75" customHeight="1">
      <c r="D826" s="185" t="n"/>
      <c r="E826" s="198" t="n"/>
    </row>
    <row r="827" ht="15.75" customHeight="1">
      <c r="D827" s="185" t="n"/>
      <c r="E827" s="198" t="n"/>
    </row>
    <row r="828" ht="15.75" customHeight="1">
      <c r="D828" s="185" t="n"/>
      <c r="E828" s="198" t="n"/>
    </row>
    <row r="829" ht="15.75" customHeight="1">
      <c r="D829" s="185" t="n"/>
      <c r="E829" s="198" t="n"/>
    </row>
    <row r="830" ht="15.75" customHeight="1">
      <c r="D830" s="185" t="n"/>
      <c r="E830" s="198" t="n"/>
    </row>
    <row r="831" ht="15.75" customHeight="1">
      <c r="D831" s="185" t="n"/>
      <c r="E831" s="198" t="n"/>
    </row>
    <row r="832" ht="15.75" customHeight="1">
      <c r="D832" s="185" t="n"/>
      <c r="E832" s="198" t="n"/>
    </row>
    <row r="833" ht="15.75" customHeight="1">
      <c r="D833" s="185" t="n"/>
      <c r="E833" s="198" t="n"/>
    </row>
    <row r="834" ht="15.75" customHeight="1">
      <c r="D834" s="185" t="n"/>
      <c r="E834" s="198" t="n"/>
    </row>
    <row r="835" ht="15.75" customHeight="1">
      <c r="D835" s="185" t="n"/>
      <c r="E835" s="198" t="n"/>
    </row>
    <row r="836" ht="15.75" customHeight="1">
      <c r="D836" s="185" t="n"/>
      <c r="E836" s="198" t="n"/>
    </row>
    <row r="837" ht="15.75" customHeight="1">
      <c r="D837" s="185" t="n"/>
      <c r="E837" s="198" t="n"/>
    </row>
    <row r="838" ht="15.75" customHeight="1">
      <c r="D838" s="185" t="n"/>
      <c r="E838" s="198" t="n"/>
    </row>
    <row r="839" ht="15.75" customHeight="1">
      <c r="D839" s="185" t="n"/>
      <c r="E839" s="198" t="n"/>
    </row>
    <row r="840" ht="15.75" customHeight="1">
      <c r="D840" s="185" t="n"/>
      <c r="E840" s="198" t="n"/>
    </row>
    <row r="841" ht="15.75" customHeight="1">
      <c r="D841" s="185" t="n"/>
      <c r="E841" s="198" t="n"/>
    </row>
    <row r="842" ht="15.75" customHeight="1">
      <c r="D842" s="185" t="n"/>
      <c r="E842" s="198" t="n"/>
    </row>
    <row r="843" ht="15.75" customHeight="1">
      <c r="D843" s="185" t="n"/>
      <c r="E843" s="198" t="n"/>
    </row>
    <row r="844" ht="15.75" customHeight="1">
      <c r="D844" s="185" t="n"/>
      <c r="E844" s="198" t="n"/>
    </row>
    <row r="845" ht="15.75" customHeight="1">
      <c r="D845" s="185" t="n"/>
      <c r="E845" s="198" t="n"/>
    </row>
    <row r="846" ht="15.75" customHeight="1">
      <c r="D846" s="185" t="n"/>
      <c r="E846" s="198" t="n"/>
    </row>
    <row r="847" ht="15.75" customHeight="1">
      <c r="D847" s="185" t="n"/>
      <c r="E847" s="198" t="n"/>
    </row>
    <row r="848" ht="15.75" customHeight="1">
      <c r="D848" s="185" t="n"/>
      <c r="E848" s="198" t="n"/>
    </row>
    <row r="849" ht="15.75" customHeight="1">
      <c r="D849" s="185" t="n"/>
      <c r="E849" s="198" t="n"/>
    </row>
    <row r="850" ht="15.75" customHeight="1">
      <c r="D850" s="185" t="n"/>
      <c r="E850" s="198" t="n"/>
    </row>
    <row r="851" ht="15.75" customHeight="1">
      <c r="D851" s="185" t="n"/>
      <c r="E851" s="198" t="n"/>
    </row>
    <row r="852" ht="15.75" customHeight="1">
      <c r="D852" s="185" t="n"/>
      <c r="E852" s="198" t="n"/>
    </row>
    <row r="853" ht="15.75" customHeight="1">
      <c r="D853" s="185" t="n"/>
      <c r="E853" s="198" t="n"/>
    </row>
    <row r="854" ht="15.75" customHeight="1">
      <c r="D854" s="185" t="n"/>
      <c r="E854" s="198" t="n"/>
    </row>
    <row r="855" ht="15.75" customHeight="1">
      <c r="D855" s="185" t="n"/>
      <c r="E855" s="198" t="n"/>
    </row>
    <row r="856" ht="15.75" customHeight="1">
      <c r="D856" s="185" t="n"/>
      <c r="E856" s="198" t="n"/>
    </row>
    <row r="857" ht="15.75" customHeight="1">
      <c r="D857" s="185" t="n"/>
      <c r="E857" s="198" t="n"/>
    </row>
    <row r="858" ht="15.75" customHeight="1">
      <c r="D858" s="185" t="n"/>
      <c r="E858" s="198" t="n"/>
    </row>
    <row r="859" ht="15.75" customHeight="1">
      <c r="D859" s="185" t="n"/>
      <c r="E859" s="198" t="n"/>
    </row>
    <row r="860" ht="15.75" customHeight="1">
      <c r="D860" s="185" t="n"/>
      <c r="E860" s="198" t="n"/>
    </row>
    <row r="861" ht="15.75" customHeight="1">
      <c r="D861" s="185" t="n"/>
      <c r="E861" s="198" t="n"/>
    </row>
    <row r="862" ht="15.75" customHeight="1">
      <c r="D862" s="185" t="n"/>
      <c r="E862" s="198" t="n"/>
    </row>
    <row r="863" ht="15.75" customHeight="1">
      <c r="D863" s="185" t="n"/>
      <c r="E863" s="198" t="n"/>
    </row>
    <row r="864" ht="15.75" customHeight="1">
      <c r="D864" s="185" t="n"/>
      <c r="E864" s="198" t="n"/>
    </row>
    <row r="865" ht="15.75" customHeight="1">
      <c r="D865" s="185" t="n"/>
      <c r="E865" s="198" t="n"/>
    </row>
    <row r="866" ht="15.75" customHeight="1">
      <c r="D866" s="185" t="n"/>
      <c r="E866" s="198" t="n"/>
    </row>
    <row r="867" ht="15.75" customHeight="1">
      <c r="D867" s="185" t="n"/>
      <c r="E867" s="198" t="n"/>
    </row>
    <row r="868" ht="15.75" customHeight="1">
      <c r="D868" s="185" t="n"/>
      <c r="E868" s="198" t="n"/>
    </row>
    <row r="869" ht="15.75" customHeight="1">
      <c r="D869" s="185" t="n"/>
      <c r="E869" s="198" t="n"/>
    </row>
    <row r="870" ht="15.75" customHeight="1">
      <c r="D870" s="185" t="n"/>
      <c r="E870" s="198" t="n"/>
    </row>
    <row r="871" ht="15.75" customHeight="1">
      <c r="D871" s="185" t="n"/>
      <c r="E871" s="198" t="n"/>
    </row>
    <row r="872" ht="15.75" customHeight="1">
      <c r="D872" s="185" t="n"/>
      <c r="E872" s="198" t="n"/>
    </row>
    <row r="873" ht="15.75" customHeight="1">
      <c r="D873" s="185" t="n"/>
      <c r="E873" s="198" t="n"/>
    </row>
    <row r="874" ht="15.75" customHeight="1">
      <c r="D874" s="185" t="n"/>
      <c r="E874" s="198" t="n"/>
    </row>
    <row r="875" ht="15.75" customHeight="1">
      <c r="D875" s="185" t="n"/>
      <c r="E875" s="198" t="n"/>
    </row>
    <row r="876" ht="15.75" customHeight="1">
      <c r="D876" s="185" t="n"/>
      <c r="E876" s="198" t="n"/>
    </row>
    <row r="877" ht="15.75" customHeight="1">
      <c r="D877" s="185" t="n"/>
      <c r="E877" s="198" t="n"/>
    </row>
    <row r="878" ht="15.75" customHeight="1">
      <c r="D878" s="185" t="n"/>
      <c r="E878" s="198" t="n"/>
    </row>
    <row r="879" ht="15.75" customHeight="1">
      <c r="D879" s="185" t="n"/>
      <c r="E879" s="198" t="n"/>
    </row>
    <row r="880" ht="15.75" customHeight="1">
      <c r="D880" s="185" t="n"/>
      <c r="E880" s="198" t="n"/>
    </row>
    <row r="881" ht="15.75" customHeight="1">
      <c r="D881" s="185" t="n"/>
      <c r="E881" s="198" t="n"/>
    </row>
    <row r="882" ht="15.75" customHeight="1">
      <c r="D882" s="185" t="n"/>
      <c r="E882" s="198" t="n"/>
    </row>
    <row r="883" ht="15.75" customHeight="1">
      <c r="D883" s="185" t="n"/>
      <c r="E883" s="198" t="n"/>
    </row>
    <row r="884" ht="15.75" customHeight="1">
      <c r="D884" s="185" t="n"/>
      <c r="E884" s="198" t="n"/>
    </row>
    <row r="885" ht="15.75" customHeight="1">
      <c r="D885" s="185" t="n"/>
      <c r="E885" s="198" t="n"/>
    </row>
    <row r="886" ht="15.75" customHeight="1">
      <c r="D886" s="185" t="n"/>
      <c r="E886" s="198" t="n"/>
    </row>
    <row r="887" ht="15.75" customHeight="1">
      <c r="D887" s="185" t="n"/>
      <c r="E887" s="198" t="n"/>
    </row>
    <row r="888" ht="15.75" customHeight="1">
      <c r="D888" s="185" t="n"/>
      <c r="E888" s="198" t="n"/>
    </row>
    <row r="889" ht="15.75" customHeight="1">
      <c r="D889" s="185" t="n"/>
      <c r="E889" s="198" t="n"/>
    </row>
    <row r="890" ht="15.75" customHeight="1">
      <c r="D890" s="185" t="n"/>
      <c r="E890" s="198" t="n"/>
    </row>
    <row r="891" ht="15.75" customHeight="1">
      <c r="D891" s="185" t="n"/>
      <c r="E891" s="198" t="n"/>
    </row>
    <row r="892" ht="15.75" customHeight="1">
      <c r="D892" s="185" t="n"/>
      <c r="E892" s="198" t="n"/>
    </row>
    <row r="893" ht="15.75" customHeight="1">
      <c r="D893" s="185" t="n"/>
      <c r="E893" s="198" t="n"/>
    </row>
    <row r="894" ht="15.75" customHeight="1">
      <c r="D894" s="185" t="n"/>
      <c r="E894" s="198" t="n"/>
    </row>
    <row r="895" ht="15.75" customHeight="1">
      <c r="D895" s="185" t="n"/>
      <c r="E895" s="198" t="n"/>
    </row>
    <row r="896" ht="15.75" customHeight="1">
      <c r="D896" s="185" t="n"/>
      <c r="E896" s="198" t="n"/>
    </row>
    <row r="897" ht="15.75" customHeight="1">
      <c r="D897" s="185" t="n"/>
      <c r="E897" s="198" t="n"/>
    </row>
    <row r="898" ht="15.75" customHeight="1">
      <c r="D898" s="185" t="n"/>
      <c r="E898" s="198" t="n"/>
    </row>
    <row r="899" ht="15.75" customHeight="1">
      <c r="D899" s="185" t="n"/>
      <c r="E899" s="198" t="n"/>
    </row>
    <row r="900" ht="15.75" customHeight="1">
      <c r="D900" s="185" t="n"/>
      <c r="E900" s="198" t="n"/>
    </row>
    <row r="901" ht="15.75" customHeight="1">
      <c r="D901" s="185" t="n"/>
      <c r="E901" s="198" t="n"/>
    </row>
    <row r="902" ht="15.75" customHeight="1">
      <c r="D902" s="185" t="n"/>
      <c r="E902" s="198" t="n"/>
    </row>
    <row r="903" ht="15.75" customHeight="1">
      <c r="D903" s="185" t="n"/>
      <c r="E903" s="198" t="n"/>
    </row>
    <row r="904" ht="15.75" customHeight="1">
      <c r="D904" s="185" t="n"/>
      <c r="E904" s="198" t="n"/>
    </row>
    <row r="905" ht="15.75" customHeight="1">
      <c r="D905" s="185" t="n"/>
      <c r="E905" s="198" t="n"/>
    </row>
    <row r="906" ht="15.75" customHeight="1">
      <c r="D906" s="185" t="n"/>
      <c r="E906" s="198" t="n"/>
    </row>
    <row r="907" ht="15.75" customHeight="1">
      <c r="D907" s="185" t="n"/>
      <c r="E907" s="198" t="n"/>
    </row>
    <row r="908" ht="15.75" customHeight="1">
      <c r="D908" s="185" t="n"/>
      <c r="E908" s="198" t="n"/>
    </row>
    <row r="909" ht="15.75" customHeight="1">
      <c r="D909" s="185" t="n"/>
      <c r="E909" s="198" t="n"/>
    </row>
    <row r="910" ht="15.75" customHeight="1">
      <c r="D910" s="185" t="n"/>
      <c r="E910" s="198" t="n"/>
    </row>
    <row r="911" ht="15.75" customHeight="1">
      <c r="D911" s="185" t="n"/>
      <c r="E911" s="198" t="n"/>
    </row>
    <row r="912" ht="15.75" customHeight="1">
      <c r="D912" s="185" t="n"/>
      <c r="E912" s="198" t="n"/>
    </row>
    <row r="913" ht="15.75" customHeight="1">
      <c r="D913" s="185" t="n"/>
      <c r="E913" s="198" t="n"/>
    </row>
    <row r="914" ht="15.75" customHeight="1">
      <c r="D914" s="185" t="n"/>
      <c r="E914" s="198" t="n"/>
    </row>
    <row r="915" ht="15.75" customHeight="1">
      <c r="D915" s="185" t="n"/>
      <c r="E915" s="198" t="n"/>
    </row>
    <row r="916" ht="15.75" customHeight="1">
      <c r="D916" s="185" t="n"/>
      <c r="E916" s="198" t="n"/>
    </row>
    <row r="917" ht="15.75" customHeight="1">
      <c r="D917" s="185" t="n"/>
      <c r="E917" s="198" t="n"/>
    </row>
    <row r="918" ht="15.75" customHeight="1">
      <c r="D918" s="185" t="n"/>
      <c r="E918" s="198" t="n"/>
    </row>
    <row r="919" ht="15.75" customHeight="1">
      <c r="D919" s="185" t="n"/>
      <c r="E919" s="198" t="n"/>
    </row>
    <row r="920" ht="15.75" customHeight="1">
      <c r="D920" s="185" t="n"/>
      <c r="E920" s="198" t="n"/>
    </row>
    <row r="921" ht="15.75" customHeight="1">
      <c r="D921" s="185" t="n"/>
      <c r="E921" s="198" t="n"/>
    </row>
    <row r="922" ht="15.75" customHeight="1">
      <c r="D922" s="185" t="n"/>
      <c r="E922" s="198" t="n"/>
    </row>
    <row r="923" ht="15.75" customHeight="1">
      <c r="D923" s="185" t="n"/>
      <c r="E923" s="198" t="n"/>
    </row>
    <row r="924" ht="15.75" customHeight="1">
      <c r="D924" s="185" t="n"/>
      <c r="E924" s="198" t="n"/>
    </row>
    <row r="925" ht="15.75" customHeight="1">
      <c r="D925" s="185" t="n"/>
      <c r="E925" s="198" t="n"/>
    </row>
    <row r="926" ht="15.75" customHeight="1">
      <c r="D926" s="185" t="n"/>
      <c r="E926" s="198" t="n"/>
    </row>
    <row r="927" ht="15.75" customHeight="1">
      <c r="D927" s="185" t="n"/>
      <c r="E927" s="198" t="n"/>
    </row>
    <row r="928" ht="15.75" customHeight="1">
      <c r="D928" s="185" t="n"/>
      <c r="E928" s="198" t="n"/>
    </row>
    <row r="929" ht="15.75" customHeight="1">
      <c r="D929" s="185" t="n"/>
      <c r="E929" s="198" t="n"/>
    </row>
    <row r="930" ht="15.75" customHeight="1">
      <c r="D930" s="185" t="n"/>
      <c r="E930" s="198" t="n"/>
    </row>
    <row r="931" ht="15.75" customHeight="1">
      <c r="D931" s="185" t="n"/>
      <c r="E931" s="198" t="n"/>
    </row>
    <row r="932" ht="15.75" customHeight="1">
      <c r="D932" s="185" t="n"/>
      <c r="E932" s="198" t="n"/>
    </row>
    <row r="933" ht="15.75" customHeight="1">
      <c r="D933" s="185" t="n"/>
      <c r="E933" s="198" t="n"/>
    </row>
    <row r="934" ht="15.75" customHeight="1">
      <c r="D934" s="185" t="n"/>
      <c r="E934" s="198" t="n"/>
    </row>
    <row r="935" ht="15.75" customHeight="1">
      <c r="D935" s="185" t="n"/>
      <c r="E935" s="198" t="n"/>
    </row>
    <row r="936" ht="15.75" customHeight="1">
      <c r="D936" s="185" t="n"/>
      <c r="E936" s="198" t="n"/>
    </row>
    <row r="937" ht="15.75" customHeight="1">
      <c r="D937" s="185" t="n"/>
      <c r="E937" s="198" t="n"/>
    </row>
    <row r="938" ht="15.75" customHeight="1">
      <c r="D938" s="185" t="n"/>
      <c r="E938" s="198" t="n"/>
    </row>
    <row r="939" ht="15.75" customHeight="1">
      <c r="D939" s="185" t="n"/>
      <c r="E939" s="198" t="n"/>
    </row>
    <row r="940" ht="15.75" customHeight="1">
      <c r="D940" s="185" t="n"/>
      <c r="E940" s="198" t="n"/>
    </row>
    <row r="941" ht="15.75" customHeight="1">
      <c r="D941" s="185" t="n"/>
      <c r="E941" s="198" t="n"/>
    </row>
    <row r="942" ht="15.75" customHeight="1">
      <c r="D942" s="185" t="n"/>
      <c r="E942" s="198" t="n"/>
    </row>
    <row r="943" ht="15.75" customHeight="1">
      <c r="D943" s="185" t="n"/>
      <c r="E943" s="198" t="n"/>
    </row>
    <row r="944" ht="15.75" customHeight="1">
      <c r="D944" s="185" t="n"/>
      <c r="E944" s="198" t="n"/>
    </row>
    <row r="945" ht="15.75" customHeight="1">
      <c r="D945" s="185" t="n"/>
      <c r="E945" s="198" t="n"/>
    </row>
    <row r="946" ht="15.75" customHeight="1">
      <c r="D946" s="185" t="n"/>
      <c r="E946" s="198" t="n"/>
    </row>
    <row r="947" ht="15.75" customHeight="1">
      <c r="D947" s="185" t="n"/>
      <c r="E947" s="198" t="n"/>
    </row>
    <row r="948" ht="15.75" customHeight="1">
      <c r="D948" s="185" t="n"/>
      <c r="E948" s="198" t="n"/>
    </row>
    <row r="949" ht="15.75" customHeight="1">
      <c r="D949" s="185" t="n"/>
      <c r="E949" s="198" t="n"/>
    </row>
    <row r="950" ht="15.75" customHeight="1">
      <c r="D950" s="185" t="n"/>
      <c r="E950" s="198" t="n"/>
    </row>
    <row r="951" ht="15.75" customHeight="1">
      <c r="D951" s="185" t="n"/>
      <c r="E951" s="198" t="n"/>
    </row>
    <row r="952" ht="15.75" customHeight="1">
      <c r="D952" s="185" t="n"/>
      <c r="E952" s="198" t="n"/>
    </row>
    <row r="953" ht="15.75" customHeight="1">
      <c r="D953" s="185" t="n"/>
      <c r="E953" s="198" t="n"/>
    </row>
    <row r="954" ht="15.75" customHeight="1">
      <c r="D954" s="185" t="n"/>
      <c r="E954" s="198" t="n"/>
    </row>
    <row r="955" ht="15.75" customHeight="1">
      <c r="D955" s="185" t="n"/>
      <c r="E955" s="198" t="n"/>
    </row>
    <row r="956" ht="15.75" customHeight="1">
      <c r="D956" s="185" t="n"/>
      <c r="E956" s="198" t="n"/>
    </row>
    <row r="957" ht="15.75" customHeight="1">
      <c r="D957" s="185" t="n"/>
      <c r="E957" s="198" t="n"/>
    </row>
    <row r="958" ht="15.75" customHeight="1">
      <c r="D958" s="185" t="n"/>
      <c r="E958" s="198" t="n"/>
    </row>
    <row r="959" ht="15.75" customHeight="1">
      <c r="D959" s="185" t="n"/>
      <c r="E959" s="198" t="n"/>
    </row>
    <row r="960" ht="15.75" customHeight="1">
      <c r="D960" s="185" t="n"/>
      <c r="E960" s="198" t="n"/>
    </row>
    <row r="961" ht="15.75" customHeight="1">
      <c r="D961" s="185" t="n"/>
      <c r="E961" s="198" t="n"/>
    </row>
    <row r="962" ht="15.75" customHeight="1">
      <c r="D962" s="185" t="n"/>
      <c r="E962" s="198" t="n"/>
    </row>
    <row r="963" ht="15.75" customHeight="1">
      <c r="D963" s="185" t="n"/>
      <c r="E963" s="198" t="n"/>
    </row>
    <row r="964" ht="15.75" customHeight="1">
      <c r="D964" s="185" t="n"/>
      <c r="E964" s="198" t="n"/>
    </row>
    <row r="965" ht="15.75" customHeight="1">
      <c r="D965" s="185" t="n"/>
      <c r="E965" s="198" t="n"/>
    </row>
    <row r="966" ht="15.75" customHeight="1">
      <c r="D966" s="185" t="n"/>
      <c r="E966" s="198" t="n"/>
    </row>
    <row r="967" ht="15.75" customHeight="1">
      <c r="D967" s="185" t="n"/>
      <c r="E967" s="198" t="n"/>
    </row>
    <row r="968" ht="15.75" customHeight="1">
      <c r="D968" s="185" t="n"/>
      <c r="E968" s="198" t="n"/>
    </row>
    <row r="969" ht="15.75" customHeight="1">
      <c r="D969" s="185" t="n"/>
      <c r="E969" s="198" t="n"/>
    </row>
    <row r="970" ht="15.75" customHeight="1">
      <c r="D970" s="185" t="n"/>
      <c r="E970" s="198" t="n"/>
    </row>
    <row r="971" ht="15.75" customHeight="1">
      <c r="D971" s="185" t="n"/>
      <c r="E971" s="198" t="n"/>
    </row>
    <row r="972" ht="15.75" customHeight="1">
      <c r="D972" s="185" t="n"/>
      <c r="E972" s="198" t="n"/>
    </row>
    <row r="973" ht="15.75" customHeight="1">
      <c r="D973" s="185" t="n"/>
      <c r="E973" s="198" t="n"/>
    </row>
    <row r="974" ht="15.75" customHeight="1">
      <c r="D974" s="185" t="n"/>
      <c r="E974" s="198" t="n"/>
    </row>
    <row r="975" ht="15.75" customHeight="1">
      <c r="D975" s="185" t="n"/>
      <c r="E975" s="198" t="n"/>
    </row>
    <row r="976" ht="15.75" customHeight="1">
      <c r="D976" s="185" t="n"/>
      <c r="E976" s="198" t="n"/>
    </row>
    <row r="977" ht="15.75" customHeight="1">
      <c r="D977" s="185" t="n"/>
      <c r="E977" s="198" t="n"/>
    </row>
    <row r="978" ht="15.75" customHeight="1">
      <c r="D978" s="185" t="n"/>
      <c r="E978" s="198" t="n"/>
    </row>
    <row r="979" ht="15.75" customHeight="1">
      <c r="D979" s="185" t="n"/>
      <c r="E979" s="198" t="n"/>
    </row>
    <row r="980" ht="15.75" customHeight="1">
      <c r="D980" s="185" t="n"/>
      <c r="E980" s="198" t="n"/>
    </row>
    <row r="981" ht="15.75" customHeight="1">
      <c r="D981" s="185" t="n"/>
      <c r="E981" s="198" t="n"/>
    </row>
    <row r="982" ht="15.75" customHeight="1">
      <c r="D982" s="185" t="n"/>
      <c r="E982" s="198" t="n"/>
    </row>
    <row r="983" ht="15.75" customHeight="1">
      <c r="D983" s="185" t="n"/>
      <c r="E983" s="198" t="n"/>
    </row>
    <row r="984" ht="15.75" customHeight="1">
      <c r="D984" s="185" t="n"/>
      <c r="E984" s="198" t="n"/>
    </row>
    <row r="985" ht="15.75" customHeight="1">
      <c r="D985" s="185" t="n"/>
      <c r="E985" s="198" t="n"/>
    </row>
    <row r="986" ht="15.75" customHeight="1">
      <c r="D986" s="185" t="n"/>
      <c r="E986" s="198" t="n"/>
    </row>
    <row r="987" ht="15.75" customHeight="1">
      <c r="D987" s="185" t="n"/>
      <c r="E987" s="198" t="n"/>
    </row>
    <row r="988" ht="15.75" customHeight="1">
      <c r="D988" s="185" t="n"/>
      <c r="E988" s="198" t="n"/>
    </row>
    <row r="989" ht="15.75" customHeight="1">
      <c r="D989" s="185" t="n"/>
      <c r="E989" s="198" t="n"/>
    </row>
    <row r="990" ht="15.75" customHeight="1">
      <c r="D990" s="185" t="n"/>
      <c r="E990" s="198" t="n"/>
    </row>
    <row r="991" ht="15.75" customHeight="1">
      <c r="D991" s="185" t="n"/>
      <c r="E991" s="198" t="n"/>
    </row>
    <row r="992" ht="15.75" customHeight="1">
      <c r="D992" s="185" t="n"/>
      <c r="E992" s="198" t="n"/>
    </row>
    <row r="993" ht="15.75" customHeight="1">
      <c r="D993" s="185" t="n"/>
      <c r="E993" s="198" t="n"/>
    </row>
    <row r="994" ht="15.75" customHeight="1">
      <c r="D994" s="185" t="n"/>
      <c r="E994" s="198" t="n"/>
    </row>
    <row r="995" ht="15.75" customHeight="1">
      <c r="D995" s="185" t="n"/>
      <c r="E995" s="198" t="n"/>
    </row>
    <row r="996" ht="15.75" customHeight="1">
      <c r="D996" s="185" t="n"/>
      <c r="E996" s="198" t="n"/>
    </row>
    <row r="997" ht="15.75" customHeight="1">
      <c r="D997" s="185" t="n"/>
      <c r="E997" s="198" t="n"/>
    </row>
    <row r="998" ht="15.75" customHeight="1">
      <c r="D998" s="185" t="n"/>
      <c r="E998" s="198" t="n"/>
    </row>
    <row r="999" ht="15.75" customHeight="1">
      <c r="D999" s="185" t="n"/>
      <c r="E999" s="198" t="n"/>
    </row>
    <row r="1000" ht="15.75" customHeight="1">
      <c r="D1000" s="185" t="n"/>
      <c r="E1000" s="198" t="n"/>
    </row>
  </sheetData>
  <pageMargins left="0.7" right="0.7" top="0.75" bottom="0.75" header="0" footer="0"/>
  <pageSetup orientation="landscape"/>
</worksheet>
</file>

<file path=xl/worksheets/sheet23.xml><?xml version="1.0" encoding="utf-8"?>
<worksheet xmlns="http://schemas.openxmlformats.org/spreadsheetml/2006/main">
  <sheetPr>
    <tabColor rgb="008B6F00"/>
    <outlinePr summaryBelow="1" summaryRight="1"/>
    <pageSetUpPr/>
  </sheetPr>
  <dimension ref="A1:Z1000"/>
  <sheetViews>
    <sheetView workbookViewId="0">
      <selection activeCell="A1" sqref="A1"/>
    </sheetView>
  </sheetViews>
  <sheetFormatPr baseColWidth="8" defaultColWidth="14.453125" defaultRowHeight="15" customHeight="1"/>
  <cols>
    <col width="17.7265625" customWidth="1" style="16" min="1" max="2"/>
    <col width="15" customWidth="1" style="16" min="3" max="3"/>
    <col width="10.7265625" customWidth="1" style="16" min="4" max="4"/>
    <col width="12.7265625" customWidth="1" style="16" min="5" max="5"/>
    <col width="8.7265625" customWidth="1" style="16" min="6" max="26"/>
    <col width="14.453125" customWidth="1" style="16" min="27" max="16384"/>
  </cols>
  <sheetData>
    <row r="1" ht="22.5" customHeight="1">
      <c r="A1" s="199" t="inlineStr">
        <is>
          <t>Date</t>
        </is>
      </c>
      <c r="B1" s="199" t="inlineStr">
        <is>
          <t>Adj Close</t>
        </is>
      </c>
      <c r="C1" s="199" t="inlineStr">
        <is>
          <t>Volume</t>
        </is>
      </c>
      <c r="D1" s="201" t="inlineStr">
        <is>
          <t>rtn</t>
        </is>
      </c>
      <c r="E1" s="200" t="inlineStr">
        <is>
          <t>GLD PnL</t>
        </is>
      </c>
      <c r="F1" s="199" t="n"/>
      <c r="G1" s="199" t="n"/>
      <c r="H1" s="199" t="n"/>
      <c r="I1" s="199" t="n"/>
      <c r="J1" s="199" t="n"/>
      <c r="K1" s="199" t="n"/>
      <c r="L1" s="199" t="n"/>
      <c r="M1" s="199" t="n"/>
      <c r="N1" s="199" t="n"/>
      <c r="O1" s="199" t="n"/>
      <c r="P1" s="199" t="n"/>
      <c r="Q1" s="199" t="n"/>
      <c r="R1" s="199" t="n"/>
      <c r="S1" s="199" t="n"/>
      <c r="T1" s="199" t="n"/>
      <c r="U1" s="199" t="n"/>
      <c r="V1" s="199" t="n"/>
      <c r="W1" s="199" t="n"/>
      <c r="X1" s="199" t="n"/>
      <c r="Y1" s="199" t="n"/>
      <c r="Z1" s="199" t="n"/>
    </row>
    <row r="2" ht="22.5" customHeight="1">
      <c r="A2" s="203" t="n">
        <v>44369</v>
      </c>
      <c r="B2" s="199" t="n">
        <v>166.25</v>
      </c>
      <c r="C2" s="199" t="n">
        <v>7219000</v>
      </c>
      <c r="D2" s="202">
        <f>B2/B3-1</f>
        <v/>
      </c>
      <c r="E2" s="200">
        <f>E3*(1+D2)</f>
        <v/>
      </c>
      <c r="F2" s="199" t="n"/>
      <c r="G2" s="199" t="n"/>
      <c r="H2" s="199" t="n"/>
      <c r="I2" s="199" t="n"/>
      <c r="J2" s="199" t="n"/>
      <c r="K2" s="199" t="n"/>
      <c r="L2" s="199" t="n"/>
      <c r="M2" s="199" t="n"/>
      <c r="N2" s="199" t="n"/>
      <c r="O2" s="199" t="n"/>
      <c r="P2" s="199" t="n"/>
      <c r="Q2" s="199" t="n"/>
      <c r="R2" s="199" t="n"/>
      <c r="S2" s="199" t="n"/>
      <c r="T2" s="199" t="n"/>
      <c r="U2" s="199" t="n"/>
      <c r="V2" s="199" t="n"/>
      <c r="W2" s="199" t="n"/>
      <c r="X2" s="199" t="n"/>
      <c r="Y2" s="199" t="n"/>
      <c r="Z2" s="199" t="n"/>
    </row>
    <row r="3" ht="22.5" customHeight="1">
      <c r="A3" s="203" t="n">
        <v>44368</v>
      </c>
      <c r="B3" s="199" t="n">
        <v>166.949997</v>
      </c>
      <c r="C3" s="199" t="n">
        <v>8371000</v>
      </c>
      <c r="D3" s="202">
        <f>B3/B4-1</f>
        <v/>
      </c>
      <c r="E3" s="200">
        <f>E4*(1+D3)</f>
        <v/>
      </c>
      <c r="F3" s="199" t="n"/>
      <c r="G3" s="199" t="n"/>
      <c r="H3" s="199" t="n"/>
      <c r="I3" s="199" t="n"/>
      <c r="J3" s="199" t="n"/>
      <c r="K3" s="199" t="n"/>
      <c r="L3" s="199" t="n"/>
      <c r="M3" s="199" t="n"/>
      <c r="N3" s="199" t="n"/>
      <c r="O3" s="199" t="n"/>
      <c r="P3" s="199" t="n"/>
      <c r="Q3" s="199" t="n"/>
      <c r="R3" s="199" t="n"/>
      <c r="S3" s="199" t="n"/>
      <c r="T3" s="199" t="n"/>
      <c r="U3" s="199" t="n"/>
      <c r="V3" s="199" t="n"/>
      <c r="W3" s="199" t="n"/>
      <c r="X3" s="199" t="n"/>
      <c r="Y3" s="199" t="n"/>
      <c r="Z3" s="199" t="n"/>
    </row>
    <row r="4" ht="22.5" customHeight="1">
      <c r="A4" s="203" t="n">
        <v>44365</v>
      </c>
      <c r="B4" s="199" t="n">
        <v>164.929993</v>
      </c>
      <c r="C4" s="199" t="n">
        <v>15723900</v>
      </c>
      <c r="D4" s="202">
        <f>B4/B5-1</f>
        <v/>
      </c>
      <c r="E4" s="200">
        <f>E5*(1+D4)</f>
        <v/>
      </c>
      <c r="F4" s="199" t="n"/>
      <c r="G4" s="199" t="n"/>
      <c r="H4" s="199" t="n"/>
      <c r="I4" s="199" t="n"/>
      <c r="J4" s="199" t="n"/>
      <c r="K4" s="199" t="n"/>
      <c r="L4" s="199" t="n"/>
      <c r="M4" s="199" t="n"/>
      <c r="N4" s="199" t="n"/>
      <c r="O4" s="199" t="n"/>
      <c r="P4" s="199" t="n"/>
      <c r="Q4" s="199" t="n"/>
      <c r="R4" s="199" t="n"/>
      <c r="S4" s="199" t="n"/>
      <c r="T4" s="199" t="n"/>
      <c r="U4" s="199" t="n"/>
      <c r="V4" s="199" t="n"/>
      <c r="W4" s="199" t="n"/>
      <c r="X4" s="199" t="n"/>
      <c r="Y4" s="199" t="n"/>
      <c r="Z4" s="199" t="n"/>
    </row>
    <row r="5" ht="22.5" customHeight="1">
      <c r="A5" s="203" t="n">
        <v>44364</v>
      </c>
      <c r="B5" s="199" t="n">
        <v>165.850006</v>
      </c>
      <c r="C5" s="199" t="n">
        <v>27232200</v>
      </c>
      <c r="D5" s="202">
        <f>B5/B6-1</f>
        <v/>
      </c>
      <c r="E5" s="200">
        <f>E6*(1+D5)</f>
        <v/>
      </c>
      <c r="F5" s="199" t="n"/>
      <c r="G5" s="199" t="n"/>
      <c r="H5" s="199" t="n"/>
      <c r="I5" s="199" t="n"/>
      <c r="J5" s="199" t="n"/>
      <c r="K5" s="199" t="n"/>
      <c r="L5" s="199" t="n"/>
      <c r="M5" s="199" t="n"/>
      <c r="N5" s="199" t="n"/>
      <c r="O5" s="199" t="n"/>
      <c r="P5" s="199" t="n"/>
      <c r="Q5" s="199" t="n"/>
      <c r="R5" s="199" t="n"/>
      <c r="S5" s="199" t="n"/>
      <c r="T5" s="199" t="n"/>
      <c r="U5" s="199" t="n"/>
      <c r="V5" s="199" t="n"/>
      <c r="W5" s="199" t="n"/>
      <c r="X5" s="199" t="n"/>
      <c r="Y5" s="199" t="n"/>
      <c r="Z5" s="199" t="n"/>
    </row>
    <row r="6" ht="22.5" customHeight="1">
      <c r="A6" s="203" t="n">
        <v>44363</v>
      </c>
      <c r="B6" s="199" t="n">
        <v>171.110001</v>
      </c>
      <c r="C6" s="199" t="n">
        <v>16919700</v>
      </c>
      <c r="D6" s="202">
        <f>B6/B7-1</f>
        <v/>
      </c>
      <c r="E6" s="200">
        <f>E7*(1+D6)</f>
        <v/>
      </c>
      <c r="F6" s="199" t="n"/>
      <c r="G6" s="199" t="n"/>
      <c r="H6" s="199" t="n"/>
      <c r="I6" s="199" t="n"/>
      <c r="J6" s="199" t="n"/>
      <c r="K6" s="199" t="n"/>
      <c r="L6" s="199" t="n"/>
      <c r="M6" s="199" t="n"/>
      <c r="N6" s="199" t="n"/>
      <c r="O6" s="199" t="n"/>
      <c r="P6" s="199" t="n"/>
      <c r="Q6" s="199" t="n"/>
      <c r="R6" s="199" t="n"/>
      <c r="S6" s="199" t="n"/>
      <c r="T6" s="199" t="n"/>
      <c r="U6" s="199" t="n"/>
      <c r="V6" s="199" t="n"/>
      <c r="W6" s="199" t="n"/>
      <c r="X6" s="199" t="n"/>
      <c r="Y6" s="199" t="n"/>
      <c r="Z6" s="199" t="n"/>
    </row>
    <row r="7" ht="22.5" customHeight="1">
      <c r="A7" s="203" t="n">
        <v>44362</v>
      </c>
      <c r="B7" s="199" t="n">
        <v>174.050003</v>
      </c>
      <c r="C7" s="199" t="n">
        <v>7550200</v>
      </c>
      <c r="D7" s="202">
        <f>B7/B8-1</f>
        <v/>
      </c>
      <c r="E7" s="200">
        <f>E8*(1+D7)</f>
        <v/>
      </c>
      <c r="F7" s="199" t="n"/>
      <c r="G7" s="199" t="n"/>
      <c r="H7" s="199" t="n"/>
      <c r="I7" s="199" t="n"/>
      <c r="J7" s="199" t="n"/>
      <c r="K7" s="199" t="n"/>
      <c r="L7" s="199" t="n"/>
      <c r="M7" s="199" t="n"/>
      <c r="N7" s="199" t="n"/>
      <c r="O7" s="199" t="n"/>
      <c r="P7" s="199" t="n"/>
      <c r="Q7" s="199" t="n"/>
      <c r="R7" s="199" t="n"/>
      <c r="S7" s="199" t="n"/>
      <c r="T7" s="199" t="n"/>
      <c r="U7" s="199" t="n"/>
      <c r="V7" s="199" t="n"/>
      <c r="W7" s="199" t="n"/>
      <c r="X7" s="199" t="n"/>
      <c r="Y7" s="199" t="n"/>
      <c r="Z7" s="199" t="n"/>
    </row>
    <row r="8" ht="22.5" customHeight="1">
      <c r="A8" s="203" t="n">
        <v>44361</v>
      </c>
      <c r="B8" s="199" t="n">
        <v>174.710007</v>
      </c>
      <c r="C8" s="199" t="n">
        <v>7733600</v>
      </c>
      <c r="D8" s="202">
        <f>B8/B9-1</f>
        <v/>
      </c>
      <c r="E8" s="200">
        <f>E9*(1+D8)</f>
        <v/>
      </c>
      <c r="F8" s="199" t="n"/>
      <c r="G8" s="199" t="n"/>
      <c r="H8" s="199" t="n"/>
      <c r="I8" s="199" t="n"/>
      <c r="J8" s="199" t="n"/>
      <c r="K8" s="199" t="n"/>
      <c r="L8" s="199" t="n"/>
      <c r="M8" s="199" t="n"/>
      <c r="N8" s="199" t="n"/>
      <c r="O8" s="199" t="n"/>
      <c r="P8" s="199" t="n"/>
      <c r="Q8" s="199" t="n"/>
      <c r="R8" s="199" t="n"/>
      <c r="S8" s="199" t="n"/>
      <c r="T8" s="199" t="n"/>
      <c r="U8" s="199" t="n"/>
      <c r="V8" s="199" t="n"/>
      <c r="W8" s="199" t="n"/>
      <c r="X8" s="199" t="n"/>
      <c r="Y8" s="199" t="n"/>
      <c r="Z8" s="199" t="n"/>
    </row>
    <row r="9" ht="22.5" customHeight="1">
      <c r="A9" s="203" t="n">
        <v>44358</v>
      </c>
      <c r="B9" s="199" t="n">
        <v>175.740005</v>
      </c>
      <c r="C9" s="199" t="n">
        <v>7836900</v>
      </c>
      <c r="D9" s="202">
        <f>B9/B10-1</f>
        <v/>
      </c>
      <c r="E9" s="200">
        <f>E10*(1+D9)</f>
        <v/>
      </c>
      <c r="F9" s="199" t="n"/>
      <c r="G9" s="199" t="n"/>
      <c r="H9" s="199" t="n"/>
      <c r="I9" s="199" t="n"/>
      <c r="J9" s="199" t="n"/>
      <c r="K9" s="199" t="n"/>
      <c r="L9" s="199" t="n"/>
      <c r="M9" s="199" t="n"/>
      <c r="N9" s="199" t="n"/>
      <c r="O9" s="199" t="n"/>
      <c r="P9" s="199" t="n"/>
      <c r="Q9" s="199" t="n"/>
      <c r="R9" s="199" t="n"/>
      <c r="S9" s="199" t="n"/>
      <c r="T9" s="199" t="n"/>
      <c r="U9" s="199" t="n"/>
      <c r="V9" s="199" t="n"/>
      <c r="W9" s="199" t="n"/>
      <c r="X9" s="199" t="n"/>
      <c r="Y9" s="199" t="n"/>
      <c r="Z9" s="199" t="n"/>
    </row>
    <row r="10" ht="22.5" customHeight="1">
      <c r="A10" s="203" t="n">
        <v>44357</v>
      </c>
      <c r="B10" s="199" t="n">
        <v>177.740005</v>
      </c>
      <c r="C10" s="199" t="n">
        <v>9896600</v>
      </c>
      <c r="D10" s="202">
        <f>B10/B11-1</f>
        <v/>
      </c>
      <c r="E10" s="200">
        <f>E11*(1+D10)</f>
        <v/>
      </c>
      <c r="F10" s="199" t="n"/>
      <c r="G10" s="199" t="n"/>
      <c r="H10" s="199" t="n"/>
      <c r="I10" s="199" t="n"/>
      <c r="J10" s="199" t="n"/>
      <c r="K10" s="199" t="n"/>
      <c r="L10" s="199" t="n"/>
      <c r="M10" s="199" t="n"/>
      <c r="N10" s="199" t="n"/>
      <c r="O10" s="199" t="n"/>
      <c r="P10" s="199" t="n"/>
      <c r="Q10" s="199" t="n"/>
      <c r="R10" s="199" t="n"/>
      <c r="S10" s="199" t="n"/>
      <c r="T10" s="199" t="n"/>
      <c r="U10" s="199" t="n"/>
      <c r="V10" s="199" t="n"/>
      <c r="W10" s="199" t="n"/>
      <c r="X10" s="199" t="n"/>
      <c r="Y10" s="199" t="n"/>
      <c r="Z10" s="199" t="n"/>
    </row>
    <row r="11" ht="22.5" customHeight="1">
      <c r="A11" s="203" t="n">
        <v>44356</v>
      </c>
      <c r="B11" s="199" t="n">
        <v>176.979996</v>
      </c>
      <c r="C11" s="199" t="n">
        <v>6346100</v>
      </c>
      <c r="D11" s="202">
        <f>B11/B12-1</f>
        <v/>
      </c>
      <c r="E11" s="200">
        <f>E12*(1+D11)</f>
        <v/>
      </c>
      <c r="F11" s="199" t="n"/>
      <c r="G11" s="199" t="n"/>
      <c r="H11" s="199" t="n"/>
      <c r="I11" s="199" t="n"/>
      <c r="J11" s="199" t="n"/>
      <c r="K11" s="199" t="n"/>
      <c r="L11" s="199" t="n"/>
      <c r="M11" s="199" t="n"/>
      <c r="N11" s="199" t="n"/>
      <c r="O11" s="199" t="n"/>
      <c r="P11" s="199" t="n"/>
      <c r="Q11" s="199" t="n"/>
      <c r="R11" s="199" t="n"/>
      <c r="S11" s="199" t="n"/>
      <c r="T11" s="199" t="n"/>
      <c r="U11" s="199" t="n"/>
      <c r="V11" s="199" t="n"/>
      <c r="W11" s="199" t="n"/>
      <c r="X11" s="199" t="n"/>
      <c r="Y11" s="199" t="n"/>
      <c r="Z11" s="199" t="n"/>
    </row>
    <row r="12" ht="22.5" customHeight="1">
      <c r="A12" s="203" t="n">
        <v>44355</v>
      </c>
      <c r="B12" s="199" t="n">
        <v>177.320007</v>
      </c>
      <c r="C12" s="199" t="n">
        <v>5905800</v>
      </c>
      <c r="D12" s="202">
        <f>B12/B13-1</f>
        <v/>
      </c>
      <c r="E12" s="200">
        <f>E13*(1+D12)</f>
        <v/>
      </c>
      <c r="F12" s="199" t="n"/>
      <c r="G12" s="199" t="n"/>
      <c r="H12" s="199" t="n"/>
      <c r="I12" s="199" t="n"/>
      <c r="J12" s="199" t="n"/>
      <c r="K12" s="199" t="n"/>
      <c r="L12" s="199" t="n"/>
      <c r="M12" s="199" t="n"/>
      <c r="N12" s="199" t="n"/>
      <c r="O12" s="199" t="n"/>
      <c r="P12" s="199" t="n"/>
      <c r="Q12" s="199" t="n"/>
      <c r="R12" s="199" t="n"/>
      <c r="S12" s="199" t="n"/>
      <c r="T12" s="199" t="n"/>
      <c r="U12" s="199" t="n"/>
      <c r="V12" s="199" t="n"/>
      <c r="W12" s="199" t="n"/>
      <c r="X12" s="199" t="n"/>
      <c r="Y12" s="199" t="n"/>
      <c r="Z12" s="199" t="n"/>
    </row>
    <row r="13" ht="22.5" customHeight="1">
      <c r="A13" s="203" t="n">
        <v>44354</v>
      </c>
      <c r="B13" s="199" t="n">
        <v>177.869995</v>
      </c>
      <c r="C13" s="199" t="n">
        <v>7709100</v>
      </c>
      <c r="D13" s="202">
        <f>B13/B14-1</f>
        <v/>
      </c>
      <c r="E13" s="200">
        <f>E14*(1+D13)</f>
        <v/>
      </c>
      <c r="F13" s="199" t="n"/>
      <c r="G13" s="199" t="n"/>
      <c r="H13" s="199" t="n"/>
      <c r="I13" s="199" t="n"/>
      <c r="J13" s="199" t="n"/>
      <c r="K13" s="199" t="n"/>
      <c r="L13" s="199" t="n"/>
      <c r="M13" s="199" t="n"/>
      <c r="N13" s="199" t="n"/>
      <c r="O13" s="199" t="n"/>
      <c r="P13" s="199" t="n"/>
      <c r="Q13" s="199" t="n"/>
      <c r="R13" s="199" t="n"/>
      <c r="S13" s="199" t="n"/>
      <c r="T13" s="199" t="n"/>
      <c r="U13" s="199" t="n"/>
      <c r="V13" s="199" t="n"/>
      <c r="W13" s="199" t="n"/>
      <c r="X13" s="199" t="n"/>
      <c r="Y13" s="199" t="n"/>
      <c r="Z13" s="199" t="n"/>
    </row>
    <row r="14" ht="22.5" customHeight="1">
      <c r="A14" s="203" t="n">
        <v>44351</v>
      </c>
      <c r="B14" s="199" t="n">
        <v>177.160004</v>
      </c>
      <c r="C14" s="199" t="n">
        <v>8375300</v>
      </c>
      <c r="D14" s="202">
        <f>B14/B15-1</f>
        <v/>
      </c>
      <c r="E14" s="200">
        <f>E15*(1+D14)</f>
        <v/>
      </c>
      <c r="F14" s="199" t="n"/>
      <c r="G14" s="199" t="n"/>
      <c r="H14" s="199" t="n"/>
      <c r="I14" s="199" t="n"/>
      <c r="J14" s="199" t="n"/>
      <c r="K14" s="199" t="n"/>
      <c r="L14" s="199" t="n"/>
      <c r="M14" s="199" t="n"/>
      <c r="N14" s="199" t="n"/>
      <c r="O14" s="199" t="n"/>
      <c r="P14" s="199" t="n"/>
      <c r="Q14" s="199" t="n"/>
      <c r="R14" s="199" t="n"/>
      <c r="S14" s="199" t="n"/>
      <c r="T14" s="199" t="n"/>
      <c r="U14" s="199" t="n"/>
      <c r="V14" s="199" t="n"/>
      <c r="W14" s="199" t="n"/>
      <c r="X14" s="199" t="n"/>
      <c r="Y14" s="199" t="n"/>
      <c r="Z14" s="199" t="n"/>
    </row>
    <row r="15" ht="22.5" customHeight="1">
      <c r="A15" s="203" t="n">
        <v>44350</v>
      </c>
      <c r="B15" s="199" t="n">
        <v>175.270004</v>
      </c>
      <c r="C15" s="199" t="n">
        <v>10153900</v>
      </c>
      <c r="D15" s="202">
        <f>B15/B16-1</f>
        <v/>
      </c>
      <c r="E15" s="200">
        <f>E16*(1+D15)</f>
        <v/>
      </c>
      <c r="F15" s="199" t="n"/>
      <c r="G15" s="199" t="n"/>
      <c r="H15" s="199" t="n"/>
      <c r="I15" s="199" t="n"/>
      <c r="J15" s="199" t="n"/>
      <c r="K15" s="199" t="n"/>
      <c r="L15" s="199" t="n"/>
      <c r="M15" s="199" t="n"/>
      <c r="N15" s="199" t="n"/>
      <c r="O15" s="199" t="n"/>
      <c r="P15" s="199" t="n"/>
      <c r="Q15" s="199" t="n"/>
      <c r="R15" s="199" t="n"/>
      <c r="S15" s="199" t="n"/>
      <c r="T15" s="199" t="n"/>
      <c r="U15" s="199" t="n"/>
      <c r="V15" s="199" t="n"/>
      <c r="W15" s="199" t="n"/>
      <c r="X15" s="199" t="n"/>
      <c r="Y15" s="199" t="n"/>
      <c r="Z15" s="199" t="n"/>
    </row>
    <row r="16" ht="22.5" customHeight="1">
      <c r="A16" s="203" t="n">
        <v>44349</v>
      </c>
      <c r="B16" s="199" t="n">
        <v>178.770004</v>
      </c>
      <c r="C16" s="199" t="n">
        <v>6613100</v>
      </c>
      <c r="D16" s="202">
        <f>B16/B17-1</f>
        <v/>
      </c>
      <c r="E16" s="200">
        <f>E17*(1+D16)</f>
        <v/>
      </c>
      <c r="F16" s="199" t="n"/>
      <c r="G16" s="199" t="n"/>
      <c r="H16" s="199" t="n"/>
      <c r="I16" s="199" t="n"/>
      <c r="J16" s="199" t="n"/>
      <c r="K16" s="199" t="n"/>
      <c r="L16" s="199" t="n"/>
      <c r="M16" s="199" t="n"/>
      <c r="N16" s="199" t="n"/>
      <c r="O16" s="199" t="n"/>
      <c r="P16" s="199" t="n"/>
      <c r="Q16" s="199" t="n"/>
      <c r="R16" s="199" t="n"/>
      <c r="S16" s="199" t="n"/>
      <c r="T16" s="199" t="n"/>
      <c r="U16" s="199" t="n"/>
      <c r="V16" s="199" t="n"/>
      <c r="W16" s="199" t="n"/>
      <c r="X16" s="199" t="n"/>
      <c r="Y16" s="199" t="n"/>
      <c r="Z16" s="199" t="n"/>
    </row>
    <row r="17" ht="22.5" customHeight="1">
      <c r="A17" s="203" t="n">
        <v>44348</v>
      </c>
      <c r="B17" s="199" t="n">
        <v>177.899994</v>
      </c>
      <c r="C17" s="199" t="n">
        <v>9143300</v>
      </c>
      <c r="D17" s="202">
        <f>B17/B18-1</f>
        <v/>
      </c>
      <c r="E17" s="200">
        <f>E18*(1+D17)</f>
        <v/>
      </c>
      <c r="F17" s="199" t="n"/>
      <c r="G17" s="199" t="n"/>
      <c r="H17" s="199" t="n"/>
      <c r="I17" s="199" t="n"/>
      <c r="J17" s="199" t="n"/>
      <c r="K17" s="199" t="n"/>
      <c r="L17" s="199" t="n"/>
      <c r="M17" s="199" t="n"/>
      <c r="N17" s="199" t="n"/>
      <c r="O17" s="199" t="n"/>
      <c r="P17" s="199" t="n"/>
      <c r="Q17" s="199" t="n"/>
      <c r="R17" s="199" t="n"/>
      <c r="S17" s="199" t="n"/>
      <c r="T17" s="199" t="n"/>
      <c r="U17" s="199" t="n"/>
      <c r="V17" s="199" t="n"/>
      <c r="W17" s="199" t="n"/>
      <c r="X17" s="199" t="n"/>
      <c r="Y17" s="199" t="n"/>
      <c r="Z17" s="199" t="n"/>
    </row>
    <row r="18" ht="22.5" customHeight="1">
      <c r="A18" s="203" t="n">
        <v>44344</v>
      </c>
      <c r="B18" s="199" t="n">
        <v>178.380005</v>
      </c>
      <c r="C18" s="199" t="n">
        <v>9967000</v>
      </c>
      <c r="D18" s="202">
        <f>B18/B19-1</f>
        <v/>
      </c>
      <c r="E18" s="200">
        <f>E19*(1+D18)</f>
        <v/>
      </c>
      <c r="F18" s="199" t="n"/>
      <c r="G18" s="199" t="n"/>
      <c r="H18" s="199" t="n"/>
      <c r="I18" s="199" t="n"/>
      <c r="J18" s="199" t="n"/>
      <c r="K18" s="199" t="n"/>
      <c r="L18" s="199" t="n"/>
      <c r="M18" s="199" t="n"/>
      <c r="N18" s="199" t="n"/>
      <c r="O18" s="199" t="n"/>
      <c r="P18" s="199" t="n"/>
      <c r="Q18" s="199" t="n"/>
      <c r="R18" s="199" t="n"/>
      <c r="S18" s="199" t="n"/>
      <c r="T18" s="199" t="n"/>
      <c r="U18" s="199" t="n"/>
      <c r="V18" s="199" t="n"/>
      <c r="W18" s="199" t="n"/>
      <c r="X18" s="199" t="n"/>
      <c r="Y18" s="199" t="n"/>
      <c r="Z18" s="199" t="n"/>
    </row>
    <row r="19" ht="22.5" customHeight="1">
      <c r="A19" s="203" t="n">
        <v>44343</v>
      </c>
      <c r="B19" s="199" t="n">
        <v>177.710007</v>
      </c>
      <c r="C19" s="199" t="n">
        <v>7993000</v>
      </c>
      <c r="D19" s="202">
        <f>B19/B20-1</f>
        <v/>
      </c>
      <c r="E19" s="200">
        <f>E20*(1+D19)</f>
        <v/>
      </c>
      <c r="F19" s="199" t="n"/>
      <c r="G19" s="199" t="n"/>
      <c r="H19" s="199" t="n"/>
      <c r="I19" s="199" t="n"/>
      <c r="J19" s="199" t="n"/>
      <c r="K19" s="199" t="n"/>
      <c r="L19" s="199" t="n"/>
      <c r="M19" s="199" t="n"/>
      <c r="N19" s="199" t="n"/>
      <c r="O19" s="199" t="n"/>
      <c r="P19" s="199" t="n"/>
      <c r="Q19" s="199" t="n"/>
      <c r="R19" s="199" t="n"/>
      <c r="S19" s="199" t="n"/>
      <c r="T19" s="199" t="n"/>
      <c r="U19" s="199" t="n"/>
      <c r="V19" s="199" t="n"/>
      <c r="W19" s="199" t="n"/>
      <c r="X19" s="199" t="n"/>
      <c r="Y19" s="199" t="n"/>
      <c r="Z19" s="199" t="n"/>
    </row>
    <row r="20" ht="22.5" customHeight="1">
      <c r="A20" s="203" t="n">
        <v>44342</v>
      </c>
      <c r="B20" s="199" t="n">
        <v>177.639999</v>
      </c>
      <c r="C20" s="199" t="n">
        <v>8495400</v>
      </c>
      <c r="D20" s="202">
        <f>B20/B21-1</f>
        <v/>
      </c>
      <c r="E20" s="200">
        <f>E21*(1+D20)</f>
        <v/>
      </c>
      <c r="F20" s="199" t="n"/>
      <c r="G20" s="199" t="n"/>
      <c r="H20" s="199" t="n"/>
      <c r="I20" s="199" t="n"/>
      <c r="J20" s="199" t="n"/>
      <c r="K20" s="199" t="n"/>
      <c r="L20" s="199" t="n"/>
      <c r="M20" s="199" t="n"/>
      <c r="N20" s="199" t="n"/>
      <c r="O20" s="199" t="n"/>
      <c r="P20" s="199" t="n"/>
      <c r="Q20" s="199" t="n"/>
      <c r="R20" s="199" t="n"/>
      <c r="S20" s="199" t="n"/>
      <c r="T20" s="199" t="n"/>
      <c r="U20" s="199" t="n"/>
      <c r="V20" s="199" t="n"/>
      <c r="W20" s="199" t="n"/>
      <c r="X20" s="199" t="n"/>
      <c r="Y20" s="199" t="n"/>
      <c r="Z20" s="199" t="n"/>
    </row>
    <row r="21" ht="15.75" customHeight="1">
      <c r="A21" s="203" t="n">
        <v>44341</v>
      </c>
      <c r="B21" s="199" t="n">
        <v>177.949997</v>
      </c>
      <c r="C21" s="199" t="n">
        <v>8986900</v>
      </c>
      <c r="D21" s="202">
        <f>B21/B22-1</f>
        <v/>
      </c>
      <c r="E21" s="200">
        <f>E22*(1+D21)</f>
        <v/>
      </c>
      <c r="F21" s="199" t="n"/>
      <c r="G21" s="199" t="n"/>
      <c r="H21" s="199" t="n"/>
      <c r="I21" s="199" t="n"/>
      <c r="J21" s="199" t="n"/>
      <c r="K21" s="199" t="n"/>
      <c r="L21" s="199" t="n"/>
      <c r="M21" s="199" t="n"/>
      <c r="N21" s="199" t="n"/>
      <c r="O21" s="199" t="n"/>
      <c r="P21" s="199" t="n"/>
      <c r="Q21" s="199" t="n"/>
      <c r="R21" s="199" t="n"/>
      <c r="S21" s="199" t="n"/>
      <c r="T21" s="199" t="n"/>
      <c r="U21" s="199" t="n"/>
      <c r="V21" s="199" t="n"/>
      <c r="W21" s="199" t="n"/>
      <c r="X21" s="199" t="n"/>
      <c r="Y21" s="199" t="n"/>
      <c r="Z21" s="199" t="n"/>
    </row>
    <row r="22" ht="15.75" customHeight="1">
      <c r="A22" s="203" t="n">
        <v>44340</v>
      </c>
      <c r="B22" s="199" t="n">
        <v>176.350006</v>
      </c>
      <c r="C22" s="199" t="n">
        <v>5557300</v>
      </c>
      <c r="D22" s="202">
        <f>B22/B23-1</f>
        <v/>
      </c>
      <c r="E22" s="200">
        <f>E23*(1+D22)</f>
        <v/>
      </c>
      <c r="F22" s="199" t="n"/>
      <c r="G22" s="199" t="n"/>
      <c r="H22" s="199" t="n"/>
      <c r="I22" s="199" t="n"/>
      <c r="J22" s="199" t="n"/>
      <c r="K22" s="199" t="n"/>
      <c r="L22" s="199" t="n"/>
      <c r="M22" s="199" t="n"/>
      <c r="N22" s="199" t="n"/>
      <c r="O22" s="199" t="n"/>
      <c r="P22" s="199" t="n"/>
      <c r="Q22" s="199" t="n"/>
      <c r="R22" s="199" t="n"/>
      <c r="S22" s="199" t="n"/>
      <c r="T22" s="199" t="n"/>
      <c r="U22" s="199" t="n"/>
      <c r="V22" s="199" t="n"/>
      <c r="W22" s="199" t="n"/>
      <c r="X22" s="199" t="n"/>
      <c r="Y22" s="199" t="n"/>
      <c r="Z22" s="199" t="n"/>
    </row>
    <row r="23" ht="15.75" customHeight="1">
      <c r="A23" s="203" t="n">
        <v>44337</v>
      </c>
      <c r="B23" s="199" t="n">
        <v>176.039993</v>
      </c>
      <c r="C23" s="199" t="n">
        <v>7677200</v>
      </c>
      <c r="D23" s="202">
        <f>B23/B24-1</f>
        <v/>
      </c>
      <c r="E23" s="200">
        <f>E24*(1+D23)</f>
        <v/>
      </c>
      <c r="F23" s="199" t="n"/>
      <c r="G23" s="199" t="n"/>
      <c r="H23" s="199" t="n"/>
      <c r="I23" s="199" t="n"/>
      <c r="J23" s="199" t="n"/>
      <c r="K23" s="199" t="n"/>
      <c r="L23" s="199" t="n"/>
      <c r="M23" s="199" t="n"/>
      <c r="N23" s="199" t="n"/>
      <c r="O23" s="199" t="n"/>
      <c r="P23" s="199" t="n"/>
      <c r="Q23" s="199" t="n"/>
      <c r="R23" s="199" t="n"/>
      <c r="S23" s="199" t="n"/>
      <c r="T23" s="199" t="n"/>
      <c r="U23" s="199" t="n"/>
      <c r="V23" s="199" t="n"/>
      <c r="W23" s="199" t="n"/>
      <c r="X23" s="199" t="n"/>
      <c r="Y23" s="199" t="n"/>
      <c r="Z23" s="199" t="n"/>
    </row>
    <row r="24" ht="15.75" customHeight="1">
      <c r="A24" s="203" t="n">
        <v>44336</v>
      </c>
      <c r="B24" s="199" t="n">
        <v>175.960007</v>
      </c>
      <c r="C24" s="199" t="n">
        <v>9802800</v>
      </c>
      <c r="D24" s="202">
        <f>B24/B25-1</f>
        <v/>
      </c>
      <c r="E24" s="200">
        <f>E25*(1+D24)</f>
        <v/>
      </c>
      <c r="F24" s="199" t="n"/>
      <c r="G24" s="199" t="n"/>
      <c r="H24" s="199" t="n"/>
      <c r="I24" s="199" t="n"/>
      <c r="J24" s="199" t="n"/>
      <c r="K24" s="199" t="n"/>
      <c r="L24" s="199" t="n"/>
      <c r="M24" s="199" t="n"/>
      <c r="N24" s="199" t="n"/>
      <c r="O24" s="199" t="n"/>
      <c r="P24" s="199" t="n"/>
      <c r="Q24" s="199" t="n"/>
      <c r="R24" s="199" t="n"/>
      <c r="S24" s="199" t="n"/>
      <c r="T24" s="199" t="n"/>
      <c r="U24" s="199" t="n"/>
      <c r="V24" s="199" t="n"/>
      <c r="W24" s="199" t="n"/>
      <c r="X24" s="199" t="n"/>
      <c r="Y24" s="199" t="n"/>
      <c r="Z24" s="199" t="n"/>
    </row>
    <row r="25" ht="15.75" customHeight="1">
      <c r="A25" s="203" t="n">
        <v>44335</v>
      </c>
      <c r="B25" s="199" t="n">
        <v>175.160004</v>
      </c>
      <c r="C25" s="199" t="n">
        <v>20741100</v>
      </c>
      <c r="D25" s="202">
        <f>B25/B26-1</f>
        <v/>
      </c>
      <c r="E25" s="200">
        <f>E26*(1+D25)</f>
        <v/>
      </c>
      <c r="F25" s="199" t="n"/>
      <c r="G25" s="199" t="n"/>
      <c r="H25" s="199" t="n"/>
      <c r="I25" s="199" t="n"/>
      <c r="J25" s="199" t="n"/>
      <c r="K25" s="199" t="n"/>
      <c r="L25" s="199" t="n"/>
      <c r="M25" s="199" t="n"/>
      <c r="N25" s="199" t="n"/>
      <c r="O25" s="199" t="n"/>
      <c r="P25" s="199" t="n"/>
      <c r="Q25" s="199" t="n"/>
      <c r="R25" s="199" t="n"/>
      <c r="S25" s="199" t="n"/>
      <c r="T25" s="199" t="n"/>
      <c r="U25" s="199" t="n"/>
      <c r="V25" s="199" t="n"/>
      <c r="W25" s="199" t="n"/>
      <c r="X25" s="199" t="n"/>
      <c r="Y25" s="199" t="n"/>
      <c r="Z25" s="199" t="n"/>
    </row>
    <row r="26" ht="15.75" customHeight="1">
      <c r="A26" s="203" t="n">
        <v>44334</v>
      </c>
      <c r="B26" s="199" t="n">
        <v>175.039993</v>
      </c>
      <c r="C26" s="199" t="n">
        <v>7294000</v>
      </c>
      <c r="D26" s="202">
        <f>B26/B27-1</f>
        <v/>
      </c>
      <c r="E26" s="200">
        <f>E27*(1+D26)</f>
        <v/>
      </c>
      <c r="F26" s="199" t="n"/>
      <c r="G26" s="199" t="n"/>
      <c r="H26" s="199" t="n"/>
      <c r="I26" s="199" t="n"/>
      <c r="J26" s="199" t="n"/>
      <c r="K26" s="199" t="n"/>
      <c r="L26" s="199" t="n"/>
      <c r="M26" s="199" t="n"/>
      <c r="N26" s="199" t="n"/>
      <c r="O26" s="199" t="n"/>
      <c r="P26" s="199" t="n"/>
      <c r="Q26" s="199" t="n"/>
      <c r="R26" s="199" t="n"/>
      <c r="S26" s="199" t="n"/>
      <c r="T26" s="199" t="n"/>
      <c r="U26" s="199" t="n"/>
      <c r="V26" s="199" t="n"/>
      <c r="W26" s="199" t="n"/>
      <c r="X26" s="199" t="n"/>
      <c r="Y26" s="199" t="n"/>
      <c r="Z26" s="199" t="n"/>
    </row>
    <row r="27" ht="15.75" customHeight="1">
      <c r="A27" s="203" t="n">
        <v>44333</v>
      </c>
      <c r="B27" s="199" t="n">
        <v>174.699997</v>
      </c>
      <c r="C27" s="199" t="n">
        <v>11956800</v>
      </c>
      <c r="D27" s="202">
        <f>B27/B28-1</f>
        <v/>
      </c>
      <c r="E27" s="200">
        <f>E28*(1+D27)</f>
        <v/>
      </c>
      <c r="F27" s="199" t="n"/>
      <c r="G27" s="199" t="n"/>
      <c r="H27" s="199" t="n"/>
      <c r="I27" s="199" t="n"/>
      <c r="J27" s="199" t="n"/>
      <c r="K27" s="199" t="n"/>
      <c r="L27" s="199" t="n"/>
      <c r="M27" s="199" t="n"/>
      <c r="N27" s="199" t="n"/>
      <c r="O27" s="199" t="n"/>
      <c r="P27" s="199" t="n"/>
      <c r="Q27" s="199" t="n"/>
      <c r="R27" s="199" t="n"/>
      <c r="S27" s="199" t="n"/>
      <c r="T27" s="199" t="n"/>
      <c r="U27" s="199" t="n"/>
      <c r="V27" s="199" t="n"/>
      <c r="W27" s="199" t="n"/>
      <c r="X27" s="199" t="n"/>
      <c r="Y27" s="199" t="n"/>
      <c r="Z27" s="199" t="n"/>
    </row>
    <row r="28" ht="15.75" customHeight="1">
      <c r="A28" s="203" t="n">
        <v>44330</v>
      </c>
      <c r="B28" s="199" t="n">
        <v>172.690002</v>
      </c>
      <c r="C28" s="199" t="n">
        <v>9686800</v>
      </c>
      <c r="D28" s="202">
        <f>B28/B29-1</f>
        <v/>
      </c>
      <c r="E28" s="200">
        <f>E29*(1+D28)</f>
        <v/>
      </c>
      <c r="F28" s="199" t="n"/>
      <c r="G28" s="199" t="n"/>
      <c r="H28" s="199" t="n"/>
      <c r="I28" s="199" t="n"/>
      <c r="J28" s="199" t="n"/>
      <c r="K28" s="199" t="n"/>
      <c r="L28" s="199" t="n"/>
      <c r="M28" s="199" t="n"/>
      <c r="N28" s="199" t="n"/>
      <c r="O28" s="199" t="n"/>
      <c r="P28" s="199" t="n"/>
      <c r="Q28" s="199" t="n"/>
      <c r="R28" s="199" t="n"/>
      <c r="S28" s="199" t="n"/>
      <c r="T28" s="199" t="n"/>
      <c r="U28" s="199" t="n"/>
      <c r="V28" s="199" t="n"/>
      <c r="W28" s="199" t="n"/>
      <c r="X28" s="199" t="n"/>
      <c r="Y28" s="199" t="n"/>
      <c r="Z28" s="199" t="n"/>
    </row>
    <row r="29" ht="15.75" customHeight="1">
      <c r="A29" s="203" t="n">
        <v>44329</v>
      </c>
      <c r="B29" s="199" t="n">
        <v>171.130005</v>
      </c>
      <c r="C29" s="199" t="n">
        <v>8078300</v>
      </c>
      <c r="D29" s="202">
        <f>B29/B30-1</f>
        <v/>
      </c>
      <c r="E29" s="200">
        <f>E30*(1+D29)</f>
        <v/>
      </c>
      <c r="F29" s="199" t="n"/>
      <c r="G29" s="199" t="n"/>
      <c r="H29" s="199" t="n"/>
      <c r="I29" s="199" t="n"/>
      <c r="J29" s="199" t="n"/>
      <c r="K29" s="199" t="n"/>
      <c r="L29" s="199" t="n"/>
      <c r="M29" s="199" t="n"/>
      <c r="N29" s="199" t="n"/>
      <c r="O29" s="199" t="n"/>
      <c r="P29" s="199" t="n"/>
      <c r="Q29" s="199" t="n"/>
      <c r="R29" s="199" t="n"/>
      <c r="S29" s="199" t="n"/>
      <c r="T29" s="199" t="n"/>
      <c r="U29" s="199" t="n"/>
      <c r="V29" s="199" t="n"/>
      <c r="W29" s="199" t="n"/>
      <c r="X29" s="199" t="n"/>
      <c r="Y29" s="199" t="n"/>
      <c r="Z29" s="199" t="n"/>
    </row>
    <row r="30" ht="15.75" customHeight="1">
      <c r="A30" s="203" t="n">
        <v>44328</v>
      </c>
      <c r="B30" s="199" t="n">
        <v>170.429993</v>
      </c>
      <c r="C30" s="199" t="n">
        <v>12666300</v>
      </c>
      <c r="D30" s="202">
        <f>B30/B31-1</f>
        <v/>
      </c>
      <c r="E30" s="200">
        <f>E31*(1+D30)</f>
        <v/>
      </c>
      <c r="F30" s="199" t="n"/>
      <c r="G30" s="199" t="n"/>
      <c r="H30" s="199" t="n"/>
      <c r="I30" s="199" t="n"/>
      <c r="J30" s="199" t="n"/>
      <c r="K30" s="199" t="n"/>
      <c r="L30" s="199" t="n"/>
      <c r="M30" s="199" t="n"/>
      <c r="N30" s="199" t="n"/>
      <c r="O30" s="199" t="n"/>
      <c r="P30" s="199" t="n"/>
      <c r="Q30" s="199" t="n"/>
      <c r="R30" s="199" t="n"/>
      <c r="S30" s="199" t="n"/>
      <c r="T30" s="199" t="n"/>
      <c r="U30" s="199" t="n"/>
      <c r="V30" s="199" t="n"/>
      <c r="W30" s="199" t="n"/>
      <c r="X30" s="199" t="n"/>
      <c r="Y30" s="199" t="n"/>
      <c r="Z30" s="199" t="n"/>
    </row>
    <row r="31" ht="15.75" customHeight="1">
      <c r="A31" s="203" t="n">
        <v>44327</v>
      </c>
      <c r="B31" s="199" t="n">
        <v>172.139999</v>
      </c>
      <c r="C31" s="199" t="n">
        <v>8348200</v>
      </c>
      <c r="D31" s="202">
        <f>B31/B32-1</f>
        <v/>
      </c>
      <c r="E31" s="200">
        <f>E32*(1+D31)</f>
        <v/>
      </c>
      <c r="F31" s="199" t="n"/>
      <c r="G31" s="199" t="n"/>
      <c r="H31" s="199" t="n"/>
      <c r="I31" s="199" t="n"/>
      <c r="J31" s="199" t="n"/>
      <c r="K31" s="199" t="n"/>
      <c r="L31" s="199" t="n"/>
      <c r="M31" s="199" t="n"/>
      <c r="N31" s="199" t="n"/>
      <c r="O31" s="199" t="n"/>
      <c r="P31" s="199" t="n"/>
      <c r="Q31" s="199" t="n"/>
      <c r="R31" s="199" t="n"/>
      <c r="S31" s="199" t="n"/>
      <c r="T31" s="199" t="n"/>
      <c r="U31" s="199" t="n"/>
      <c r="V31" s="199" t="n"/>
      <c r="W31" s="199" t="n"/>
      <c r="X31" s="199" t="n"/>
      <c r="Y31" s="199" t="n"/>
      <c r="Z31" s="199" t="n"/>
    </row>
    <row r="32" ht="15.75" customHeight="1">
      <c r="A32" s="203" t="n">
        <v>44326</v>
      </c>
      <c r="B32" s="199" t="n">
        <v>172.110001</v>
      </c>
      <c r="C32" s="199" t="n">
        <v>8276600</v>
      </c>
      <c r="D32" s="202">
        <f>B32/B33-1</f>
        <v/>
      </c>
      <c r="E32" s="200">
        <f>E33*(1+D32)</f>
        <v/>
      </c>
      <c r="F32" s="199" t="n"/>
      <c r="G32" s="199" t="n"/>
      <c r="H32" s="199" t="n"/>
      <c r="I32" s="199" t="n"/>
      <c r="J32" s="199" t="n"/>
      <c r="K32" s="199" t="n"/>
      <c r="L32" s="199" t="n"/>
      <c r="M32" s="199" t="n"/>
      <c r="N32" s="199" t="n"/>
      <c r="O32" s="199" t="n"/>
      <c r="P32" s="199" t="n"/>
      <c r="Q32" s="199" t="n"/>
      <c r="R32" s="199" t="n"/>
      <c r="S32" s="199" t="n"/>
      <c r="T32" s="199" t="n"/>
      <c r="U32" s="199" t="n"/>
      <c r="V32" s="199" t="n"/>
      <c r="W32" s="199" t="n"/>
      <c r="X32" s="199" t="n"/>
      <c r="Y32" s="199" t="n"/>
      <c r="Z32" s="199" t="n"/>
    </row>
    <row r="33" ht="15.75" customHeight="1">
      <c r="A33" s="203" t="n">
        <v>44323</v>
      </c>
      <c r="B33" s="199" t="n">
        <v>171.589996</v>
      </c>
      <c r="C33" s="199" t="n">
        <v>14748600</v>
      </c>
      <c r="D33" s="202">
        <f>B33/B34-1</f>
        <v/>
      </c>
      <c r="E33" s="200">
        <f>E34*(1+D33)</f>
        <v/>
      </c>
      <c r="F33" s="199" t="n"/>
      <c r="G33" s="199" t="n"/>
      <c r="H33" s="199" t="n"/>
      <c r="I33" s="199" t="n"/>
      <c r="J33" s="199" t="n"/>
      <c r="K33" s="199" t="n"/>
      <c r="L33" s="199" t="n"/>
      <c r="M33" s="199" t="n"/>
      <c r="N33" s="199" t="n"/>
      <c r="O33" s="199" t="n"/>
      <c r="P33" s="199" t="n"/>
      <c r="Q33" s="199" t="n"/>
      <c r="R33" s="199" t="n"/>
      <c r="S33" s="199" t="n"/>
      <c r="T33" s="199" t="n"/>
      <c r="U33" s="199" t="n"/>
      <c r="V33" s="199" t="n"/>
      <c r="W33" s="199" t="n"/>
      <c r="X33" s="199" t="n"/>
      <c r="Y33" s="199" t="n"/>
      <c r="Z33" s="199" t="n"/>
    </row>
    <row r="34" ht="15.75" customHeight="1">
      <c r="A34" s="203" t="n">
        <v>44322</v>
      </c>
      <c r="B34" s="199" t="n">
        <v>170.059998</v>
      </c>
      <c r="C34" s="199" t="n">
        <v>13574100</v>
      </c>
      <c r="D34" s="202">
        <f>B34/B35-1</f>
        <v/>
      </c>
      <c r="E34" s="200">
        <f>E35*(1+D34)</f>
        <v/>
      </c>
      <c r="F34" s="199" t="n"/>
      <c r="G34" s="199" t="n"/>
      <c r="H34" s="199" t="n"/>
      <c r="I34" s="199" t="n"/>
      <c r="J34" s="199" t="n"/>
      <c r="K34" s="199" t="n"/>
      <c r="L34" s="199" t="n"/>
      <c r="M34" s="199" t="n"/>
      <c r="N34" s="199" t="n"/>
      <c r="O34" s="199" t="n"/>
      <c r="P34" s="199" t="n"/>
      <c r="Q34" s="199" t="n"/>
      <c r="R34" s="199" t="n"/>
      <c r="S34" s="199" t="n"/>
      <c r="T34" s="199" t="n"/>
      <c r="U34" s="199" t="n"/>
      <c r="V34" s="199" t="n"/>
      <c r="W34" s="199" t="n"/>
      <c r="X34" s="199" t="n"/>
      <c r="Y34" s="199" t="n"/>
      <c r="Z34" s="199" t="n"/>
    </row>
    <row r="35" ht="15.75" customHeight="1">
      <c r="A35" s="203" t="n">
        <v>44321</v>
      </c>
      <c r="B35" s="199" t="n">
        <v>167.270004</v>
      </c>
      <c r="C35" s="199" t="n">
        <v>5950000</v>
      </c>
      <c r="D35" s="202">
        <f>B35/B36-1</f>
        <v/>
      </c>
      <c r="E35" s="200">
        <f>E36*(1+D35)</f>
        <v/>
      </c>
      <c r="F35" s="199" t="n"/>
      <c r="G35" s="199" t="n"/>
      <c r="H35" s="199" t="n"/>
      <c r="I35" s="199" t="n"/>
      <c r="J35" s="199" t="n"/>
      <c r="K35" s="199" t="n"/>
      <c r="L35" s="199" t="n"/>
      <c r="M35" s="199" t="n"/>
      <c r="N35" s="199" t="n"/>
      <c r="O35" s="199" t="n"/>
      <c r="P35" s="199" t="n"/>
      <c r="Q35" s="199" t="n"/>
      <c r="R35" s="199" t="n"/>
      <c r="S35" s="199" t="n"/>
      <c r="T35" s="199" t="n"/>
      <c r="U35" s="199" t="n"/>
      <c r="V35" s="199" t="n"/>
      <c r="W35" s="199" t="n"/>
      <c r="X35" s="199" t="n"/>
      <c r="Y35" s="199" t="n"/>
      <c r="Z35" s="199" t="n"/>
    </row>
    <row r="36" ht="15.75" customHeight="1">
      <c r="A36" s="203" t="n">
        <v>44320</v>
      </c>
      <c r="B36" s="199" t="n">
        <v>166.580002</v>
      </c>
      <c r="C36" s="199" t="n">
        <v>10267400</v>
      </c>
      <c r="D36" s="202">
        <f>B36/B37-1</f>
        <v/>
      </c>
      <c r="E36" s="200">
        <f>E37*(1+D36)</f>
        <v/>
      </c>
      <c r="F36" s="199" t="n"/>
      <c r="G36" s="199" t="n"/>
      <c r="H36" s="199" t="n"/>
      <c r="I36" s="199" t="n"/>
      <c r="J36" s="199" t="n"/>
      <c r="K36" s="199" t="n"/>
      <c r="L36" s="199" t="n"/>
      <c r="M36" s="199" t="n"/>
      <c r="N36" s="199" t="n"/>
      <c r="O36" s="199" t="n"/>
      <c r="P36" s="199" t="n"/>
      <c r="Q36" s="199" t="n"/>
      <c r="R36" s="199" t="n"/>
      <c r="S36" s="199" t="n"/>
      <c r="T36" s="199" t="n"/>
      <c r="U36" s="199" t="n"/>
      <c r="V36" s="199" t="n"/>
      <c r="W36" s="199" t="n"/>
      <c r="X36" s="199" t="n"/>
      <c r="Y36" s="199" t="n"/>
      <c r="Z36" s="199" t="n"/>
    </row>
    <row r="37" ht="15.75" customHeight="1">
      <c r="A37" s="203" t="n">
        <v>44319</v>
      </c>
      <c r="B37" s="199" t="n">
        <v>167.809998</v>
      </c>
      <c r="C37" s="199" t="n">
        <v>9014700</v>
      </c>
      <c r="D37" s="202">
        <f>B37/B38-1</f>
        <v/>
      </c>
      <c r="E37" s="200">
        <f>E38*(1+D37)</f>
        <v/>
      </c>
      <c r="F37" s="199" t="n"/>
      <c r="G37" s="199" t="n"/>
      <c r="H37" s="199" t="n"/>
      <c r="I37" s="199" t="n"/>
      <c r="J37" s="199" t="n"/>
      <c r="K37" s="199" t="n"/>
      <c r="L37" s="199" t="n"/>
      <c r="M37" s="199" t="n"/>
      <c r="N37" s="199" t="n"/>
      <c r="O37" s="199" t="n"/>
      <c r="P37" s="199" t="n"/>
      <c r="Q37" s="199" t="n"/>
      <c r="R37" s="199" t="n"/>
      <c r="S37" s="199" t="n"/>
      <c r="T37" s="199" t="n"/>
      <c r="U37" s="199" t="n"/>
      <c r="V37" s="199" t="n"/>
      <c r="W37" s="199" t="n"/>
      <c r="X37" s="199" t="n"/>
      <c r="Y37" s="199" t="n"/>
      <c r="Z37" s="199" t="n"/>
    </row>
    <row r="38" ht="15.75" customHeight="1">
      <c r="A38" s="203" t="n">
        <v>44316</v>
      </c>
      <c r="B38" s="199" t="n">
        <v>165.660004</v>
      </c>
      <c r="C38" s="199" t="n">
        <v>6248700</v>
      </c>
      <c r="D38" s="202">
        <f>B38/B39-1</f>
        <v/>
      </c>
      <c r="E38" s="200">
        <f>E39*(1+D38)</f>
        <v/>
      </c>
      <c r="F38" s="199" t="n"/>
      <c r="G38" s="199" t="n"/>
      <c r="H38" s="199" t="n"/>
      <c r="I38" s="199" t="n"/>
      <c r="J38" s="199" t="n"/>
      <c r="K38" s="199" t="n"/>
      <c r="L38" s="199" t="n"/>
      <c r="M38" s="199" t="n"/>
      <c r="N38" s="199" t="n"/>
      <c r="O38" s="199" t="n"/>
      <c r="P38" s="199" t="n"/>
      <c r="Q38" s="199" t="n"/>
      <c r="R38" s="199" t="n"/>
      <c r="S38" s="199" t="n"/>
      <c r="T38" s="199" t="n"/>
      <c r="U38" s="199" t="n"/>
      <c r="V38" s="199" t="n"/>
      <c r="W38" s="199" t="n"/>
      <c r="X38" s="199" t="n"/>
      <c r="Y38" s="199" t="n"/>
      <c r="Z38" s="199" t="n"/>
    </row>
    <row r="39" ht="15.75" customHeight="1">
      <c r="A39" s="203" t="n">
        <v>44315</v>
      </c>
      <c r="B39" s="199" t="n">
        <v>166.220001</v>
      </c>
      <c r="C39" s="199" t="n">
        <v>9067600</v>
      </c>
      <c r="D39" s="202">
        <f>B39/B40-1</f>
        <v/>
      </c>
      <c r="E39" s="200">
        <f>E40*(1+D39)</f>
        <v/>
      </c>
      <c r="F39" s="199" t="n"/>
      <c r="G39" s="199" t="n"/>
      <c r="H39" s="199" t="n"/>
      <c r="I39" s="199" t="n"/>
      <c r="J39" s="199" t="n"/>
      <c r="K39" s="199" t="n"/>
      <c r="L39" s="199" t="n"/>
      <c r="M39" s="199" t="n"/>
      <c r="N39" s="199" t="n"/>
      <c r="O39" s="199" t="n"/>
      <c r="P39" s="199" t="n"/>
      <c r="Q39" s="199" t="n"/>
      <c r="R39" s="199" t="n"/>
      <c r="S39" s="199" t="n"/>
      <c r="T39" s="199" t="n"/>
      <c r="U39" s="199" t="n"/>
      <c r="V39" s="199" t="n"/>
      <c r="W39" s="199" t="n"/>
      <c r="X39" s="199" t="n"/>
      <c r="Y39" s="199" t="n"/>
      <c r="Z39" s="199" t="n"/>
    </row>
    <row r="40" ht="15.75" customHeight="1">
      <c r="A40" s="203" t="n">
        <v>44314</v>
      </c>
      <c r="B40" s="199" t="n">
        <v>166.910004</v>
      </c>
      <c r="C40" s="199" t="n">
        <v>6932200</v>
      </c>
      <c r="D40" s="202">
        <f>B40/B41-1</f>
        <v/>
      </c>
      <c r="E40" s="200">
        <f>E41*(1+D40)</f>
        <v/>
      </c>
      <c r="F40" s="199" t="n"/>
      <c r="G40" s="199" t="n"/>
      <c r="H40" s="199" t="n"/>
      <c r="I40" s="199" t="n"/>
      <c r="J40" s="199" t="n"/>
      <c r="K40" s="199" t="n"/>
      <c r="L40" s="199" t="n"/>
      <c r="M40" s="199" t="n"/>
      <c r="N40" s="199" t="n"/>
      <c r="O40" s="199" t="n"/>
      <c r="P40" s="199" t="n"/>
      <c r="Q40" s="199" t="n"/>
      <c r="R40" s="199" t="n"/>
      <c r="S40" s="199" t="n"/>
      <c r="T40" s="199" t="n"/>
      <c r="U40" s="199" t="n"/>
      <c r="V40" s="199" t="n"/>
      <c r="W40" s="199" t="n"/>
      <c r="X40" s="199" t="n"/>
      <c r="Y40" s="199" t="n"/>
      <c r="Z40" s="199" t="n"/>
    </row>
    <row r="41" ht="15.75" customHeight="1">
      <c r="A41" s="203" t="n">
        <v>44313</v>
      </c>
      <c r="B41" s="199" t="n">
        <v>166.419998</v>
      </c>
      <c r="C41" s="199" t="n">
        <v>5363500</v>
      </c>
      <c r="D41" s="202">
        <f>B41/B42-1</f>
        <v/>
      </c>
      <c r="E41" s="200">
        <f>E42*(1+D41)</f>
        <v/>
      </c>
      <c r="F41" s="199" t="n"/>
      <c r="G41" s="199" t="n"/>
      <c r="H41" s="199" t="n"/>
      <c r="I41" s="199" t="n"/>
      <c r="J41" s="199" t="n"/>
      <c r="K41" s="199" t="n"/>
      <c r="L41" s="199" t="n"/>
      <c r="M41" s="199" t="n"/>
      <c r="N41" s="199" t="n"/>
      <c r="O41" s="199" t="n"/>
      <c r="P41" s="199" t="n"/>
      <c r="Q41" s="199" t="n"/>
      <c r="R41" s="199" t="n"/>
      <c r="S41" s="199" t="n"/>
      <c r="T41" s="199" t="n"/>
      <c r="U41" s="199" t="n"/>
      <c r="V41" s="199" t="n"/>
      <c r="W41" s="199" t="n"/>
      <c r="X41" s="199" t="n"/>
      <c r="Y41" s="199" t="n"/>
      <c r="Z41" s="199" t="n"/>
    </row>
    <row r="42" ht="15.75" customHeight="1">
      <c r="A42" s="203" t="n">
        <v>44312</v>
      </c>
      <c r="B42" s="199" t="n">
        <v>166.839996</v>
      </c>
      <c r="C42" s="199" t="n">
        <v>4786600</v>
      </c>
      <c r="D42" s="202">
        <f>B42/B43-1</f>
        <v/>
      </c>
      <c r="E42" s="200">
        <f>E43*(1+D42)</f>
        <v/>
      </c>
      <c r="F42" s="199" t="n"/>
      <c r="G42" s="199" t="n"/>
      <c r="H42" s="199" t="n"/>
      <c r="I42" s="199" t="n"/>
      <c r="J42" s="199" t="n"/>
      <c r="K42" s="199" t="n"/>
      <c r="L42" s="199" t="n"/>
      <c r="M42" s="199" t="n"/>
      <c r="N42" s="199" t="n"/>
      <c r="O42" s="199" t="n"/>
      <c r="P42" s="199" t="n"/>
      <c r="Q42" s="199" t="n"/>
      <c r="R42" s="199" t="n"/>
      <c r="S42" s="199" t="n"/>
      <c r="T42" s="199" t="n"/>
      <c r="U42" s="199" t="n"/>
      <c r="V42" s="199" t="n"/>
      <c r="W42" s="199" t="n"/>
      <c r="X42" s="199" t="n"/>
      <c r="Y42" s="199" t="n"/>
      <c r="Z42" s="199" t="n"/>
    </row>
    <row r="43" ht="15.75" customHeight="1">
      <c r="A43" s="203" t="n">
        <v>44309</v>
      </c>
      <c r="B43" s="199" t="n">
        <v>166.399994</v>
      </c>
      <c r="C43" s="199" t="n">
        <v>7106400</v>
      </c>
      <c r="D43" s="202">
        <f>B43/B44-1</f>
        <v/>
      </c>
      <c r="E43" s="200">
        <f>E44*(1+D43)</f>
        <v/>
      </c>
      <c r="F43" s="199" t="n"/>
      <c r="G43" s="199" t="n"/>
      <c r="H43" s="199" t="n"/>
      <c r="I43" s="199" t="n"/>
      <c r="J43" s="199" t="n"/>
      <c r="K43" s="199" t="n"/>
      <c r="L43" s="199" t="n"/>
      <c r="M43" s="199" t="n"/>
      <c r="N43" s="199" t="n"/>
      <c r="O43" s="199" t="n"/>
      <c r="P43" s="199" t="n"/>
      <c r="Q43" s="199" t="n"/>
      <c r="R43" s="199" t="n"/>
      <c r="S43" s="199" t="n"/>
      <c r="T43" s="199" t="n"/>
      <c r="U43" s="199" t="n"/>
      <c r="V43" s="199" t="n"/>
      <c r="W43" s="199" t="n"/>
      <c r="X43" s="199" t="n"/>
      <c r="Y43" s="199" t="n"/>
      <c r="Z43" s="199" t="n"/>
    </row>
    <row r="44" ht="15.75" customHeight="1">
      <c r="A44" s="203" t="n">
        <v>44308</v>
      </c>
      <c r="B44" s="199" t="n">
        <v>167.039993</v>
      </c>
      <c r="C44" s="199" t="n">
        <v>7680100</v>
      </c>
      <c r="D44" s="202">
        <f>B44/B45-1</f>
        <v/>
      </c>
      <c r="E44" s="200">
        <f>E45*(1+D44)</f>
        <v/>
      </c>
      <c r="F44" s="199" t="n"/>
      <c r="G44" s="199" t="n"/>
      <c r="H44" s="199" t="n"/>
      <c r="I44" s="199" t="n"/>
      <c r="J44" s="199" t="n"/>
      <c r="K44" s="199" t="n"/>
      <c r="L44" s="199" t="n"/>
      <c r="M44" s="199" t="n"/>
      <c r="N44" s="199" t="n"/>
      <c r="O44" s="199" t="n"/>
      <c r="P44" s="199" t="n"/>
      <c r="Q44" s="199" t="n"/>
      <c r="R44" s="199" t="n"/>
      <c r="S44" s="199" t="n"/>
      <c r="T44" s="199" t="n"/>
      <c r="U44" s="199" t="n"/>
      <c r="V44" s="199" t="n"/>
      <c r="W44" s="199" t="n"/>
      <c r="X44" s="199" t="n"/>
      <c r="Y44" s="199" t="n"/>
      <c r="Z44" s="199" t="n"/>
    </row>
    <row r="45" ht="15.75" customHeight="1">
      <c r="A45" s="203" t="n">
        <v>44307</v>
      </c>
      <c r="B45" s="199" t="n">
        <v>168.130005</v>
      </c>
      <c r="C45" s="199" t="n">
        <v>8380200</v>
      </c>
      <c r="D45" s="202">
        <f>B45/B46-1</f>
        <v/>
      </c>
      <c r="E45" s="200">
        <f>E46*(1+D45)</f>
        <v/>
      </c>
      <c r="F45" s="199" t="n"/>
      <c r="G45" s="199" t="n"/>
      <c r="H45" s="199" t="n"/>
      <c r="I45" s="199" t="n"/>
      <c r="J45" s="199" t="n"/>
      <c r="K45" s="199" t="n"/>
      <c r="L45" s="199" t="n"/>
      <c r="M45" s="199" t="n"/>
      <c r="N45" s="199" t="n"/>
      <c r="O45" s="199" t="n"/>
      <c r="P45" s="199" t="n"/>
      <c r="Q45" s="199" t="n"/>
      <c r="R45" s="199" t="n"/>
      <c r="S45" s="199" t="n"/>
      <c r="T45" s="199" t="n"/>
      <c r="U45" s="199" t="n"/>
      <c r="V45" s="199" t="n"/>
      <c r="W45" s="199" t="n"/>
      <c r="X45" s="199" t="n"/>
      <c r="Y45" s="199" t="n"/>
      <c r="Z45" s="199" t="n"/>
    </row>
    <row r="46" ht="15.75" customHeight="1">
      <c r="A46" s="203" t="n">
        <v>44306</v>
      </c>
      <c r="B46" s="199" t="n">
        <v>166.479996</v>
      </c>
      <c r="C46" s="199" t="n">
        <v>6532000</v>
      </c>
      <c r="D46" s="202">
        <f>B46/B47-1</f>
        <v/>
      </c>
      <c r="E46" s="200">
        <f>E47*(1+D46)</f>
        <v/>
      </c>
      <c r="F46" s="199" t="n"/>
      <c r="G46" s="199" t="n"/>
      <c r="H46" s="199" t="n"/>
      <c r="I46" s="199" t="n"/>
      <c r="J46" s="199" t="n"/>
      <c r="K46" s="199" t="n"/>
      <c r="L46" s="199" t="n"/>
      <c r="M46" s="199" t="n"/>
      <c r="N46" s="199" t="n"/>
      <c r="O46" s="199" t="n"/>
      <c r="P46" s="199" t="n"/>
      <c r="Q46" s="199" t="n"/>
      <c r="R46" s="199" t="n"/>
      <c r="S46" s="199" t="n"/>
      <c r="T46" s="199" t="n"/>
      <c r="U46" s="199" t="n"/>
      <c r="V46" s="199" t="n"/>
      <c r="W46" s="199" t="n"/>
      <c r="X46" s="199" t="n"/>
      <c r="Y46" s="199" t="n"/>
      <c r="Z46" s="199" t="n"/>
    </row>
    <row r="47" ht="15.75" customHeight="1">
      <c r="A47" s="203" t="n">
        <v>44305</v>
      </c>
      <c r="B47" s="199" t="n">
        <v>165.889999</v>
      </c>
      <c r="C47" s="199" t="n">
        <v>5721700</v>
      </c>
      <c r="D47" s="202">
        <f>B47/B48-1</f>
        <v/>
      </c>
      <c r="E47" s="200">
        <f>E48*(1+D47)</f>
        <v/>
      </c>
      <c r="F47" s="199" t="n"/>
      <c r="G47" s="199" t="n"/>
      <c r="H47" s="199" t="n"/>
      <c r="I47" s="199" t="n"/>
      <c r="J47" s="199" t="n"/>
      <c r="K47" s="199" t="n"/>
      <c r="L47" s="199" t="n"/>
      <c r="M47" s="199" t="n"/>
      <c r="N47" s="199" t="n"/>
      <c r="O47" s="199" t="n"/>
      <c r="P47" s="199" t="n"/>
      <c r="Q47" s="199" t="n"/>
      <c r="R47" s="199" t="n"/>
      <c r="S47" s="199" t="n"/>
      <c r="T47" s="199" t="n"/>
      <c r="U47" s="199" t="n"/>
      <c r="V47" s="199" t="n"/>
      <c r="W47" s="199" t="n"/>
      <c r="X47" s="199" t="n"/>
      <c r="Y47" s="199" t="n"/>
      <c r="Z47" s="199" t="n"/>
    </row>
    <row r="48" ht="15.75" customHeight="1">
      <c r="A48" s="203" t="n">
        <v>44302</v>
      </c>
      <c r="B48" s="199" t="n">
        <v>166.350006</v>
      </c>
      <c r="C48" s="199" t="n">
        <v>10057600</v>
      </c>
      <c r="D48" s="202">
        <f>B48/B49-1</f>
        <v/>
      </c>
      <c r="E48" s="200">
        <f>E49*(1+D48)</f>
        <v/>
      </c>
      <c r="F48" s="199" t="n"/>
      <c r="G48" s="199" t="n"/>
      <c r="H48" s="199" t="n"/>
      <c r="I48" s="199" t="n"/>
      <c r="J48" s="199" t="n"/>
      <c r="K48" s="199" t="n"/>
      <c r="L48" s="199" t="n"/>
      <c r="M48" s="199" t="n"/>
      <c r="N48" s="199" t="n"/>
      <c r="O48" s="199" t="n"/>
      <c r="P48" s="199" t="n"/>
      <c r="Q48" s="199" t="n"/>
      <c r="R48" s="199" t="n"/>
      <c r="S48" s="199" t="n"/>
      <c r="T48" s="199" t="n"/>
      <c r="U48" s="199" t="n"/>
      <c r="V48" s="199" t="n"/>
      <c r="W48" s="199" t="n"/>
      <c r="X48" s="199" t="n"/>
      <c r="Y48" s="199" t="n"/>
      <c r="Z48" s="199" t="n"/>
    </row>
    <row r="49" ht="15.75" customHeight="1">
      <c r="A49" s="203" t="n">
        <v>44301</v>
      </c>
      <c r="B49" s="199" t="n">
        <v>165.350006</v>
      </c>
      <c r="C49" s="199" t="n">
        <v>8250600</v>
      </c>
      <c r="D49" s="202">
        <f>B49/B50-1</f>
        <v/>
      </c>
      <c r="E49" s="200">
        <f>E50*(1+D49)</f>
        <v/>
      </c>
      <c r="F49" s="199" t="n"/>
      <c r="G49" s="199" t="n"/>
      <c r="H49" s="199" t="n"/>
      <c r="I49" s="199" t="n"/>
      <c r="J49" s="199" t="n"/>
      <c r="K49" s="199" t="n"/>
      <c r="L49" s="199" t="n"/>
      <c r="M49" s="199" t="n"/>
      <c r="N49" s="199" t="n"/>
      <c r="O49" s="199" t="n"/>
      <c r="P49" s="199" t="n"/>
      <c r="Q49" s="199" t="n"/>
      <c r="R49" s="199" t="n"/>
      <c r="S49" s="199" t="n"/>
      <c r="T49" s="199" t="n"/>
      <c r="U49" s="199" t="n"/>
      <c r="V49" s="199" t="n"/>
      <c r="W49" s="199" t="n"/>
      <c r="X49" s="199" t="n"/>
      <c r="Y49" s="199" t="n"/>
      <c r="Z49" s="199" t="n"/>
    </row>
    <row r="50" ht="15.75" customHeight="1">
      <c r="A50" s="203" t="n">
        <v>44300</v>
      </c>
      <c r="B50" s="199" t="n">
        <v>162.720001</v>
      </c>
      <c r="C50" s="199" t="n">
        <v>6312300</v>
      </c>
      <c r="D50" s="202">
        <f>B50/B51-1</f>
        <v/>
      </c>
      <c r="E50" s="200">
        <f>E51*(1+D50)</f>
        <v/>
      </c>
      <c r="F50" s="199" t="n"/>
      <c r="G50" s="199" t="n"/>
      <c r="H50" s="199" t="n"/>
      <c r="I50" s="199" t="n"/>
      <c r="J50" s="199" t="n"/>
      <c r="K50" s="199" t="n"/>
      <c r="L50" s="199" t="n"/>
      <c r="M50" s="199" t="n"/>
      <c r="N50" s="199" t="n"/>
      <c r="O50" s="199" t="n"/>
      <c r="P50" s="199" t="n"/>
      <c r="Q50" s="199" t="n"/>
      <c r="R50" s="199" t="n"/>
      <c r="S50" s="199" t="n"/>
      <c r="T50" s="199" t="n"/>
      <c r="U50" s="199" t="n"/>
      <c r="V50" s="199" t="n"/>
      <c r="W50" s="199" t="n"/>
      <c r="X50" s="199" t="n"/>
      <c r="Y50" s="199" t="n"/>
      <c r="Z50" s="199" t="n"/>
    </row>
    <row r="51" ht="15.75" customHeight="1">
      <c r="A51" s="203" t="n">
        <v>44299</v>
      </c>
      <c r="B51" s="199" t="n">
        <v>163.429993</v>
      </c>
      <c r="C51" s="199" t="n">
        <v>6995900</v>
      </c>
      <c r="D51" s="202">
        <f>B51/B52-1</f>
        <v/>
      </c>
      <c r="E51" s="200">
        <f>E52*(1+D51)</f>
        <v/>
      </c>
      <c r="F51" s="199" t="n"/>
      <c r="G51" s="199" t="n"/>
      <c r="H51" s="199" t="n"/>
      <c r="I51" s="199" t="n"/>
      <c r="J51" s="199" t="n"/>
      <c r="K51" s="199" t="n"/>
      <c r="L51" s="199" t="n"/>
      <c r="M51" s="199" t="n"/>
      <c r="N51" s="199" t="n"/>
      <c r="O51" s="199" t="n"/>
      <c r="P51" s="199" t="n"/>
      <c r="Q51" s="199" t="n"/>
      <c r="R51" s="199" t="n"/>
      <c r="S51" s="199" t="n"/>
      <c r="T51" s="199" t="n"/>
      <c r="U51" s="199" t="n"/>
      <c r="V51" s="199" t="n"/>
      <c r="W51" s="199" t="n"/>
      <c r="X51" s="199" t="n"/>
      <c r="Y51" s="199" t="n"/>
      <c r="Z51" s="199" t="n"/>
    </row>
    <row r="52" ht="15.75" customHeight="1">
      <c r="A52" s="203" t="n">
        <v>44298</v>
      </c>
      <c r="B52" s="199" t="n">
        <v>162.279999</v>
      </c>
      <c r="C52" s="199" t="n">
        <v>4896700</v>
      </c>
      <c r="D52" s="202">
        <f>B52/B53-1</f>
        <v/>
      </c>
      <c r="E52" s="200">
        <f>E53*(1+D52)</f>
        <v/>
      </c>
      <c r="F52" s="199" t="n"/>
      <c r="G52" s="199" t="n"/>
      <c r="H52" s="199" t="n"/>
      <c r="I52" s="199" t="n"/>
      <c r="J52" s="199" t="n"/>
      <c r="K52" s="199" t="n"/>
      <c r="L52" s="199" t="n"/>
      <c r="M52" s="199" t="n"/>
      <c r="N52" s="199" t="n"/>
      <c r="O52" s="199" t="n"/>
      <c r="P52" s="199" t="n"/>
      <c r="Q52" s="199" t="n"/>
      <c r="R52" s="199" t="n"/>
      <c r="S52" s="199" t="n"/>
      <c r="T52" s="199" t="n"/>
      <c r="U52" s="199" t="n"/>
      <c r="V52" s="199" t="n"/>
      <c r="W52" s="199" t="n"/>
      <c r="X52" s="199" t="n"/>
      <c r="Y52" s="199" t="n"/>
      <c r="Z52" s="199" t="n"/>
    </row>
    <row r="53" ht="15.75" customHeight="1">
      <c r="A53" s="203" t="n">
        <v>44295</v>
      </c>
      <c r="B53" s="199" t="n">
        <v>163.270004</v>
      </c>
      <c r="C53" s="199" t="n">
        <v>6657900</v>
      </c>
      <c r="D53" s="202">
        <f>B53/B54-1</f>
        <v/>
      </c>
      <c r="E53" s="200">
        <f>E54*(1+D53)</f>
        <v/>
      </c>
      <c r="F53" s="199" t="n"/>
      <c r="G53" s="199" t="n"/>
      <c r="H53" s="199" t="n"/>
      <c r="I53" s="199" t="n"/>
      <c r="J53" s="199" t="n"/>
      <c r="K53" s="199" t="n"/>
      <c r="L53" s="199" t="n"/>
      <c r="M53" s="199" t="n"/>
      <c r="N53" s="199" t="n"/>
      <c r="O53" s="199" t="n"/>
      <c r="P53" s="199" t="n"/>
      <c r="Q53" s="199" t="n"/>
      <c r="R53" s="199" t="n"/>
      <c r="S53" s="199" t="n"/>
      <c r="T53" s="199" t="n"/>
      <c r="U53" s="199" t="n"/>
      <c r="V53" s="199" t="n"/>
      <c r="W53" s="199" t="n"/>
      <c r="X53" s="199" t="n"/>
      <c r="Y53" s="199" t="n"/>
      <c r="Z53" s="199" t="n"/>
    </row>
    <row r="54" ht="15.75" customHeight="1">
      <c r="A54" s="203" t="n">
        <v>44294</v>
      </c>
      <c r="B54" s="199" t="n">
        <v>164.509995</v>
      </c>
      <c r="C54" s="199" t="n">
        <v>6574500</v>
      </c>
      <c r="D54" s="202">
        <f>B54/B55-1</f>
        <v/>
      </c>
      <c r="E54" s="200">
        <f>E55*(1+D54)</f>
        <v/>
      </c>
      <c r="F54" s="199" t="n"/>
      <c r="G54" s="199" t="n"/>
      <c r="H54" s="199" t="n"/>
      <c r="I54" s="199" t="n"/>
      <c r="J54" s="199" t="n"/>
      <c r="K54" s="199" t="n"/>
      <c r="L54" s="199" t="n"/>
      <c r="M54" s="199" t="n"/>
      <c r="N54" s="199" t="n"/>
      <c r="O54" s="199" t="n"/>
      <c r="P54" s="199" t="n"/>
      <c r="Q54" s="199" t="n"/>
      <c r="R54" s="199" t="n"/>
      <c r="S54" s="199" t="n"/>
      <c r="T54" s="199" t="n"/>
      <c r="U54" s="199" t="n"/>
      <c r="V54" s="199" t="n"/>
      <c r="W54" s="199" t="n"/>
      <c r="X54" s="199" t="n"/>
      <c r="Y54" s="199" t="n"/>
      <c r="Z54" s="199" t="n"/>
    </row>
    <row r="55" ht="15.75" customHeight="1">
      <c r="A55" s="203" t="n">
        <v>44293</v>
      </c>
      <c r="B55" s="199" t="n">
        <v>162.759995</v>
      </c>
      <c r="C55" s="199" t="n">
        <v>5436000</v>
      </c>
      <c r="D55" s="202">
        <f>B55/B56-1</f>
        <v/>
      </c>
      <c r="E55" s="200">
        <f>E56*(1+D55)</f>
        <v/>
      </c>
      <c r="F55" s="199" t="n"/>
      <c r="G55" s="199" t="n"/>
      <c r="H55" s="199" t="n"/>
      <c r="I55" s="199" t="n"/>
      <c r="J55" s="199" t="n"/>
      <c r="K55" s="199" t="n"/>
      <c r="L55" s="199" t="n"/>
      <c r="M55" s="199" t="n"/>
      <c r="N55" s="199" t="n"/>
      <c r="O55" s="199" t="n"/>
      <c r="P55" s="199" t="n"/>
      <c r="Q55" s="199" t="n"/>
      <c r="R55" s="199" t="n"/>
      <c r="S55" s="199" t="n"/>
      <c r="T55" s="199" t="n"/>
      <c r="U55" s="199" t="n"/>
      <c r="V55" s="199" t="n"/>
      <c r="W55" s="199" t="n"/>
      <c r="X55" s="199" t="n"/>
      <c r="Y55" s="199" t="n"/>
      <c r="Z55" s="199" t="n"/>
    </row>
    <row r="56" ht="15.75" customHeight="1">
      <c r="A56" s="203" t="n">
        <v>44292</v>
      </c>
      <c r="B56" s="199" t="n">
        <v>163.220001</v>
      </c>
      <c r="C56" s="199" t="n">
        <v>6761200</v>
      </c>
      <c r="D56" s="202">
        <f>B56/B57-1</f>
        <v/>
      </c>
      <c r="E56" s="200">
        <f>E57*(1+D56)</f>
        <v/>
      </c>
      <c r="F56" s="199" t="n"/>
      <c r="G56" s="199" t="n"/>
      <c r="H56" s="199" t="n"/>
      <c r="I56" s="199" t="n"/>
      <c r="J56" s="199" t="n"/>
      <c r="K56" s="199" t="n"/>
      <c r="L56" s="199" t="n"/>
      <c r="M56" s="199" t="n"/>
      <c r="N56" s="199" t="n"/>
      <c r="O56" s="199" t="n"/>
      <c r="P56" s="199" t="n"/>
      <c r="Q56" s="199" t="n"/>
      <c r="R56" s="199" t="n"/>
      <c r="S56" s="199" t="n"/>
      <c r="T56" s="199" t="n"/>
      <c r="U56" s="199" t="n"/>
      <c r="V56" s="199" t="n"/>
      <c r="W56" s="199" t="n"/>
      <c r="X56" s="199" t="n"/>
      <c r="Y56" s="199" t="n"/>
      <c r="Z56" s="199" t="n"/>
    </row>
    <row r="57" ht="15.75" customHeight="1">
      <c r="A57" s="203" t="n">
        <v>44291</v>
      </c>
      <c r="B57" s="199" t="n">
        <v>161.919998</v>
      </c>
      <c r="C57" s="199" t="n">
        <v>6163800</v>
      </c>
      <c r="D57" s="202">
        <f>B57/B58-1</f>
        <v/>
      </c>
      <c r="E57" s="200">
        <f>E58*(1+D57)</f>
        <v/>
      </c>
      <c r="F57" s="199" t="n"/>
      <c r="G57" s="199" t="n"/>
      <c r="H57" s="199" t="n"/>
      <c r="I57" s="199" t="n"/>
      <c r="J57" s="199" t="n"/>
      <c r="K57" s="199" t="n"/>
      <c r="L57" s="199" t="n"/>
      <c r="M57" s="199" t="n"/>
      <c r="N57" s="199" t="n"/>
      <c r="O57" s="199" t="n"/>
      <c r="P57" s="199" t="n"/>
      <c r="Q57" s="199" t="n"/>
      <c r="R57" s="199" t="n"/>
      <c r="S57" s="199" t="n"/>
      <c r="T57" s="199" t="n"/>
      <c r="U57" s="199" t="n"/>
      <c r="V57" s="199" t="n"/>
      <c r="W57" s="199" t="n"/>
      <c r="X57" s="199" t="n"/>
      <c r="Y57" s="199" t="n"/>
      <c r="Z57" s="199" t="n"/>
    </row>
    <row r="58" ht="15.75" customHeight="1">
      <c r="A58" s="203" t="n">
        <v>44287</v>
      </c>
      <c r="B58" s="199" t="n">
        <v>161.979996</v>
      </c>
      <c r="C58" s="199" t="n">
        <v>7105200</v>
      </c>
      <c r="D58" s="202">
        <f>B58/B59-1</f>
        <v/>
      </c>
      <c r="E58" s="200">
        <f>E59*(1+D58)</f>
        <v/>
      </c>
      <c r="F58" s="199" t="n"/>
      <c r="G58" s="199" t="n"/>
      <c r="H58" s="199" t="n"/>
      <c r="I58" s="199" t="n"/>
      <c r="J58" s="199" t="n"/>
      <c r="K58" s="199" t="n"/>
      <c r="L58" s="199" t="n"/>
      <c r="M58" s="199" t="n"/>
      <c r="N58" s="199" t="n"/>
      <c r="O58" s="199" t="n"/>
      <c r="P58" s="199" t="n"/>
      <c r="Q58" s="199" t="n"/>
      <c r="R58" s="199" t="n"/>
      <c r="S58" s="199" t="n"/>
      <c r="T58" s="199" t="n"/>
      <c r="U58" s="199" t="n"/>
      <c r="V58" s="199" t="n"/>
      <c r="W58" s="199" t="n"/>
      <c r="X58" s="199" t="n"/>
      <c r="Y58" s="199" t="n"/>
      <c r="Z58" s="199" t="n"/>
    </row>
    <row r="59" ht="15.75" customHeight="1">
      <c r="A59" s="203" t="n">
        <v>44286</v>
      </c>
      <c r="B59" s="199" t="n">
        <v>159.960007</v>
      </c>
      <c r="C59" s="199" t="n">
        <v>10623800</v>
      </c>
      <c r="D59" s="202">
        <f>B59/B60-1</f>
        <v/>
      </c>
      <c r="E59" s="200">
        <f>E60*(1+D59)</f>
        <v/>
      </c>
      <c r="F59" s="199" t="n"/>
      <c r="G59" s="199" t="n"/>
      <c r="H59" s="199" t="n"/>
      <c r="I59" s="199" t="n"/>
      <c r="J59" s="199" t="n"/>
      <c r="K59" s="199" t="n"/>
      <c r="L59" s="199" t="n"/>
      <c r="M59" s="199" t="n"/>
      <c r="N59" s="199" t="n"/>
      <c r="O59" s="199" t="n"/>
      <c r="P59" s="199" t="n"/>
      <c r="Q59" s="199" t="n"/>
      <c r="R59" s="199" t="n"/>
      <c r="S59" s="199" t="n"/>
      <c r="T59" s="199" t="n"/>
      <c r="U59" s="199" t="n"/>
      <c r="V59" s="199" t="n"/>
      <c r="W59" s="199" t="n"/>
      <c r="X59" s="199" t="n"/>
      <c r="Y59" s="199" t="n"/>
      <c r="Z59" s="199" t="n"/>
    </row>
    <row r="60" ht="15.75" customHeight="1">
      <c r="A60" s="203" t="n">
        <v>44285</v>
      </c>
      <c r="B60" s="199" t="n">
        <v>157.570007</v>
      </c>
      <c r="C60" s="199" t="n">
        <v>8353200</v>
      </c>
      <c r="D60" s="202">
        <f>B60/B61-1</f>
        <v/>
      </c>
      <c r="E60" s="200">
        <f>E61*(1+D60)</f>
        <v/>
      </c>
      <c r="F60" s="199" t="n"/>
      <c r="G60" s="199" t="n"/>
      <c r="H60" s="199" t="n"/>
      <c r="I60" s="199" t="n"/>
      <c r="J60" s="199" t="n"/>
      <c r="K60" s="199" t="n"/>
      <c r="L60" s="199" t="n"/>
      <c r="M60" s="199" t="n"/>
      <c r="N60" s="199" t="n"/>
      <c r="O60" s="199" t="n"/>
      <c r="P60" s="199" t="n"/>
      <c r="Q60" s="199" t="n"/>
      <c r="R60" s="199" t="n"/>
      <c r="S60" s="199" t="n"/>
      <c r="T60" s="199" t="n"/>
      <c r="U60" s="199" t="n"/>
      <c r="V60" s="199" t="n"/>
      <c r="W60" s="199" t="n"/>
      <c r="X60" s="199" t="n"/>
      <c r="Y60" s="199" t="n"/>
      <c r="Z60" s="199" t="n"/>
    </row>
    <row r="61" ht="15.75" customHeight="1">
      <c r="A61" s="203" t="n">
        <v>44284</v>
      </c>
      <c r="B61" s="199" t="n">
        <v>160.309998</v>
      </c>
      <c r="C61" s="199" t="n">
        <v>8409300</v>
      </c>
      <c r="D61" s="202">
        <f>B61/B62-1</f>
        <v/>
      </c>
      <c r="E61" s="200">
        <f>E62*(1+D61)</f>
        <v/>
      </c>
      <c r="F61" s="199" t="n"/>
      <c r="G61" s="199" t="n"/>
      <c r="H61" s="199" t="n"/>
      <c r="I61" s="199" t="n"/>
      <c r="J61" s="199" t="n"/>
      <c r="K61" s="199" t="n"/>
      <c r="L61" s="199" t="n"/>
      <c r="M61" s="199" t="n"/>
      <c r="N61" s="199" t="n"/>
      <c r="O61" s="199" t="n"/>
      <c r="P61" s="199" t="n"/>
      <c r="Q61" s="199" t="n"/>
      <c r="R61" s="199" t="n"/>
      <c r="S61" s="199" t="n"/>
      <c r="T61" s="199" t="n"/>
      <c r="U61" s="199" t="n"/>
      <c r="V61" s="199" t="n"/>
      <c r="W61" s="199" t="n"/>
      <c r="X61" s="199" t="n"/>
      <c r="Y61" s="199" t="n"/>
      <c r="Z61" s="199" t="n"/>
    </row>
    <row r="62" ht="15.75" customHeight="1">
      <c r="A62" s="203" t="n">
        <v>44281</v>
      </c>
      <c r="B62" s="199" t="n">
        <v>162.240005</v>
      </c>
      <c r="C62" s="199" t="n">
        <v>6153900</v>
      </c>
      <c r="D62" s="202">
        <f>B62/B63-1</f>
        <v/>
      </c>
      <c r="E62" s="200">
        <f>E63*(1+D62)</f>
        <v/>
      </c>
      <c r="F62" s="199" t="n"/>
      <c r="G62" s="199" t="n"/>
      <c r="H62" s="199" t="n"/>
      <c r="I62" s="199" t="n"/>
      <c r="J62" s="199" t="n"/>
      <c r="K62" s="199" t="n"/>
      <c r="L62" s="199" t="n"/>
      <c r="M62" s="199" t="n"/>
      <c r="N62" s="199" t="n"/>
      <c r="O62" s="199" t="n"/>
      <c r="P62" s="199" t="n"/>
      <c r="Q62" s="199" t="n"/>
      <c r="R62" s="199" t="n"/>
      <c r="S62" s="199" t="n"/>
      <c r="T62" s="199" t="n"/>
      <c r="U62" s="199" t="n"/>
      <c r="V62" s="199" t="n"/>
      <c r="W62" s="199" t="n"/>
      <c r="X62" s="199" t="n"/>
      <c r="Y62" s="199" t="n"/>
      <c r="Z62" s="199" t="n"/>
    </row>
    <row r="63" ht="15.75" customHeight="1">
      <c r="A63" s="203" t="n">
        <v>44280</v>
      </c>
      <c r="B63" s="199" t="n">
        <v>161.779999</v>
      </c>
      <c r="C63" s="199" t="n">
        <v>8398600</v>
      </c>
      <c r="D63" s="202">
        <f>B63/B64-1</f>
        <v/>
      </c>
      <c r="E63" s="200">
        <f>E64*(1+D63)</f>
        <v/>
      </c>
      <c r="F63" s="199" t="n"/>
      <c r="G63" s="199" t="n"/>
      <c r="H63" s="199" t="n"/>
      <c r="I63" s="199" t="n"/>
      <c r="J63" s="199" t="n"/>
      <c r="K63" s="199" t="n"/>
      <c r="L63" s="199" t="n"/>
      <c r="M63" s="199" t="n"/>
      <c r="N63" s="199" t="n"/>
      <c r="O63" s="199" t="n"/>
      <c r="P63" s="199" t="n"/>
      <c r="Q63" s="199" t="n"/>
      <c r="R63" s="199" t="n"/>
      <c r="S63" s="199" t="n"/>
      <c r="T63" s="199" t="n"/>
      <c r="U63" s="199" t="n"/>
      <c r="V63" s="199" t="n"/>
      <c r="W63" s="199" t="n"/>
      <c r="X63" s="199" t="n"/>
      <c r="Y63" s="199" t="n"/>
      <c r="Z63" s="199" t="n"/>
    </row>
    <row r="64" ht="15.75" customHeight="1">
      <c r="A64" s="203" t="n">
        <v>44279</v>
      </c>
      <c r="B64" s="199" t="n">
        <v>162.369995</v>
      </c>
      <c r="C64" s="199" t="n">
        <v>6183700</v>
      </c>
      <c r="D64" s="202">
        <f>B64/B65-1</f>
        <v/>
      </c>
      <c r="E64" s="200">
        <f>E65*(1+D64)</f>
        <v/>
      </c>
      <c r="F64" s="199" t="n"/>
      <c r="G64" s="199" t="n"/>
      <c r="H64" s="199" t="n"/>
      <c r="I64" s="199" t="n"/>
      <c r="J64" s="199" t="n"/>
      <c r="K64" s="199" t="n"/>
      <c r="L64" s="199" t="n"/>
      <c r="M64" s="199" t="n"/>
      <c r="N64" s="199" t="n"/>
      <c r="O64" s="199" t="n"/>
      <c r="P64" s="199" t="n"/>
      <c r="Q64" s="199" t="n"/>
      <c r="R64" s="199" t="n"/>
      <c r="S64" s="199" t="n"/>
      <c r="T64" s="199" t="n"/>
      <c r="U64" s="199" t="n"/>
      <c r="V64" s="199" t="n"/>
      <c r="W64" s="199" t="n"/>
      <c r="X64" s="199" t="n"/>
      <c r="Y64" s="199" t="n"/>
      <c r="Z64" s="199" t="n"/>
    </row>
    <row r="65" ht="15.75" customHeight="1">
      <c r="A65" s="203" t="n">
        <v>44278</v>
      </c>
      <c r="B65" s="199" t="n">
        <v>161.809998</v>
      </c>
      <c r="C65" s="199" t="n">
        <v>6048300</v>
      </c>
      <c r="D65" s="202">
        <f>B65/B66-1</f>
        <v/>
      </c>
      <c r="E65" s="200">
        <f>E66*(1+D65)</f>
        <v/>
      </c>
      <c r="F65" s="199" t="n"/>
      <c r="G65" s="199" t="n"/>
      <c r="H65" s="199" t="n"/>
      <c r="I65" s="199" t="n"/>
      <c r="J65" s="199" t="n"/>
      <c r="K65" s="199" t="n"/>
      <c r="L65" s="199" t="n"/>
      <c r="M65" s="199" t="n"/>
      <c r="N65" s="199" t="n"/>
      <c r="O65" s="199" t="n"/>
      <c r="P65" s="199" t="n"/>
      <c r="Q65" s="199" t="n"/>
      <c r="R65" s="199" t="n"/>
      <c r="S65" s="199" t="n"/>
      <c r="T65" s="199" t="n"/>
      <c r="U65" s="199" t="n"/>
      <c r="V65" s="199" t="n"/>
      <c r="W65" s="199" t="n"/>
      <c r="X65" s="199" t="n"/>
      <c r="Y65" s="199" t="n"/>
      <c r="Z65" s="199" t="n"/>
    </row>
    <row r="66" ht="15.75" customHeight="1">
      <c r="A66" s="203" t="n">
        <v>44277</v>
      </c>
      <c r="B66" s="199" t="n">
        <v>163</v>
      </c>
      <c r="C66" s="199" t="n">
        <v>5240000</v>
      </c>
      <c r="D66" s="202">
        <f>B66/B67-1</f>
        <v/>
      </c>
      <c r="E66" s="200">
        <f>E67*(1+D66)</f>
        <v/>
      </c>
      <c r="F66" s="199" t="n"/>
      <c r="G66" s="199" t="n"/>
      <c r="H66" s="199" t="n"/>
      <c r="I66" s="199" t="n"/>
      <c r="J66" s="199" t="n"/>
      <c r="K66" s="199" t="n"/>
      <c r="L66" s="199" t="n"/>
      <c r="M66" s="199" t="n"/>
      <c r="N66" s="199" t="n"/>
      <c r="O66" s="199" t="n"/>
      <c r="P66" s="199" t="n"/>
      <c r="Q66" s="199" t="n"/>
      <c r="R66" s="199" t="n"/>
      <c r="S66" s="199" t="n"/>
      <c r="T66" s="199" t="n"/>
      <c r="U66" s="199" t="n"/>
      <c r="V66" s="199" t="n"/>
      <c r="W66" s="199" t="n"/>
      <c r="X66" s="199" t="n"/>
      <c r="Y66" s="199" t="n"/>
      <c r="Z66" s="199" t="n"/>
    </row>
    <row r="67" ht="15.75" customHeight="1">
      <c r="A67" s="203" t="n">
        <v>44274</v>
      </c>
      <c r="B67" s="199" t="n">
        <v>163.240005</v>
      </c>
      <c r="C67" s="199" t="n">
        <v>6868900</v>
      </c>
      <c r="D67" s="202">
        <f>B67/B68-1</f>
        <v/>
      </c>
      <c r="E67" s="200">
        <f>E68*(1+D67)</f>
        <v/>
      </c>
      <c r="F67" s="199" t="n"/>
      <c r="G67" s="199" t="n"/>
      <c r="H67" s="199" t="n"/>
      <c r="I67" s="199" t="n"/>
      <c r="J67" s="199" t="n"/>
      <c r="K67" s="199" t="n"/>
      <c r="L67" s="199" t="n"/>
      <c r="M67" s="199" t="n"/>
      <c r="N67" s="199" t="n"/>
      <c r="O67" s="199" t="n"/>
      <c r="P67" s="199" t="n"/>
      <c r="Q67" s="199" t="n"/>
      <c r="R67" s="199" t="n"/>
      <c r="S67" s="199" t="n"/>
      <c r="T67" s="199" t="n"/>
      <c r="U67" s="199" t="n"/>
      <c r="V67" s="199" t="n"/>
      <c r="W67" s="199" t="n"/>
      <c r="X67" s="199" t="n"/>
      <c r="Y67" s="199" t="n"/>
      <c r="Z67" s="199" t="n"/>
    </row>
    <row r="68" ht="15.75" customHeight="1">
      <c r="A68" s="203" t="n">
        <v>44273</v>
      </c>
      <c r="B68" s="199" t="n">
        <v>162.559998</v>
      </c>
      <c r="C68" s="199" t="n">
        <v>8711100</v>
      </c>
      <c r="D68" s="202">
        <f>B68/B69-1</f>
        <v/>
      </c>
      <c r="E68" s="200">
        <f>E69*(1+D68)</f>
        <v/>
      </c>
      <c r="F68" s="199" t="n"/>
      <c r="G68" s="199" t="n"/>
      <c r="H68" s="199" t="n"/>
      <c r="I68" s="199" t="n"/>
      <c r="J68" s="199" t="n"/>
      <c r="K68" s="199" t="n"/>
      <c r="L68" s="199" t="n"/>
      <c r="M68" s="199" t="n"/>
      <c r="N68" s="199" t="n"/>
      <c r="O68" s="199" t="n"/>
      <c r="P68" s="199" t="n"/>
      <c r="Q68" s="199" t="n"/>
      <c r="R68" s="199" t="n"/>
      <c r="S68" s="199" t="n"/>
      <c r="T68" s="199" t="n"/>
      <c r="U68" s="199" t="n"/>
      <c r="V68" s="199" t="n"/>
      <c r="W68" s="199" t="n"/>
      <c r="X68" s="199" t="n"/>
      <c r="Y68" s="199" t="n"/>
      <c r="Z68" s="199" t="n"/>
    </row>
    <row r="69" ht="15.75" customHeight="1">
      <c r="A69" s="203" t="n">
        <v>44272</v>
      </c>
      <c r="B69" s="199" t="n">
        <v>163.509995</v>
      </c>
      <c r="C69" s="199" t="n">
        <v>12626700</v>
      </c>
      <c r="D69" s="202">
        <f>B69/B70-1</f>
        <v/>
      </c>
      <c r="E69" s="200">
        <f>E70*(1+D69)</f>
        <v/>
      </c>
      <c r="F69" s="199" t="n"/>
      <c r="G69" s="199" t="n"/>
      <c r="H69" s="199" t="n"/>
      <c r="I69" s="199" t="n"/>
      <c r="J69" s="199" t="n"/>
      <c r="K69" s="199" t="n"/>
      <c r="L69" s="199" t="n"/>
      <c r="M69" s="199" t="n"/>
      <c r="N69" s="199" t="n"/>
      <c r="O69" s="199" t="n"/>
      <c r="P69" s="199" t="n"/>
      <c r="Q69" s="199" t="n"/>
      <c r="R69" s="199" t="n"/>
      <c r="S69" s="199" t="n"/>
      <c r="T69" s="199" t="n"/>
      <c r="U69" s="199" t="n"/>
      <c r="V69" s="199" t="n"/>
      <c r="W69" s="199" t="n"/>
      <c r="X69" s="199" t="n"/>
      <c r="Y69" s="199" t="n"/>
      <c r="Z69" s="199" t="n"/>
    </row>
    <row r="70" ht="15.75" customHeight="1">
      <c r="A70" s="203" t="n">
        <v>44271</v>
      </c>
      <c r="B70" s="199" t="n">
        <v>162.350006</v>
      </c>
      <c r="C70" s="199" t="n">
        <v>7547400</v>
      </c>
      <c r="D70" s="202">
        <f>B70/B71-1</f>
        <v/>
      </c>
      <c r="E70" s="200">
        <f>E71*(1+D70)</f>
        <v/>
      </c>
      <c r="F70" s="199" t="n"/>
      <c r="G70" s="199" t="n"/>
      <c r="H70" s="199" t="n"/>
      <c r="I70" s="199" t="n"/>
      <c r="J70" s="199" t="n"/>
      <c r="K70" s="199" t="n"/>
      <c r="L70" s="199" t="n"/>
      <c r="M70" s="199" t="n"/>
      <c r="N70" s="199" t="n"/>
      <c r="O70" s="199" t="n"/>
      <c r="P70" s="199" t="n"/>
      <c r="Q70" s="199" t="n"/>
      <c r="R70" s="199" t="n"/>
      <c r="S70" s="199" t="n"/>
      <c r="T70" s="199" t="n"/>
      <c r="U70" s="199" t="n"/>
      <c r="V70" s="199" t="n"/>
      <c r="W70" s="199" t="n"/>
      <c r="X70" s="199" t="n"/>
      <c r="Y70" s="199" t="n"/>
      <c r="Z70" s="199" t="n"/>
    </row>
    <row r="71" ht="15.75" customHeight="1">
      <c r="A71" s="203" t="n">
        <v>44270</v>
      </c>
      <c r="B71" s="199" t="n">
        <v>162.199997</v>
      </c>
      <c r="C71" s="199" t="n">
        <v>8104500</v>
      </c>
      <c r="D71" s="202">
        <f>B71/B72-1</f>
        <v/>
      </c>
      <c r="E71" s="200">
        <f>E72*(1+D71)</f>
        <v/>
      </c>
      <c r="F71" s="199" t="n"/>
      <c r="G71" s="199" t="n"/>
      <c r="H71" s="199" t="n"/>
      <c r="I71" s="199" t="n"/>
      <c r="J71" s="199" t="n"/>
      <c r="K71" s="199" t="n"/>
      <c r="L71" s="199" t="n"/>
      <c r="M71" s="199" t="n"/>
      <c r="N71" s="199" t="n"/>
      <c r="O71" s="199" t="n"/>
      <c r="P71" s="199" t="n"/>
      <c r="Q71" s="199" t="n"/>
      <c r="R71" s="199" t="n"/>
      <c r="S71" s="199" t="n"/>
      <c r="T71" s="199" t="n"/>
      <c r="U71" s="199" t="n"/>
      <c r="V71" s="199" t="n"/>
      <c r="W71" s="199" t="n"/>
      <c r="X71" s="199" t="n"/>
      <c r="Y71" s="199" t="n"/>
      <c r="Z71" s="199" t="n"/>
    </row>
    <row r="72" ht="15.75" customHeight="1">
      <c r="A72" s="203" t="n">
        <v>44267</v>
      </c>
      <c r="B72" s="199" t="n">
        <v>161.490005</v>
      </c>
      <c r="C72" s="199" t="n">
        <v>8608500</v>
      </c>
      <c r="D72" s="202">
        <f>B72/B73-1</f>
        <v/>
      </c>
      <c r="E72" s="200">
        <f>E73*(1+D72)</f>
        <v/>
      </c>
      <c r="F72" s="199" t="n"/>
      <c r="G72" s="199" t="n"/>
      <c r="H72" s="199" t="n"/>
      <c r="I72" s="199" t="n"/>
      <c r="J72" s="199" t="n"/>
      <c r="K72" s="199" t="n"/>
      <c r="L72" s="199" t="n"/>
      <c r="M72" s="199" t="n"/>
      <c r="N72" s="199" t="n"/>
      <c r="O72" s="199" t="n"/>
      <c r="P72" s="199" t="n"/>
      <c r="Q72" s="199" t="n"/>
      <c r="R72" s="199" t="n"/>
      <c r="S72" s="199" t="n"/>
      <c r="T72" s="199" t="n"/>
      <c r="U72" s="199" t="n"/>
      <c r="V72" s="199" t="n"/>
      <c r="W72" s="199" t="n"/>
      <c r="X72" s="199" t="n"/>
      <c r="Y72" s="199" t="n"/>
      <c r="Z72" s="199" t="n"/>
    </row>
    <row r="73" ht="15.75" customHeight="1">
      <c r="A73" s="203" t="n">
        <v>44266</v>
      </c>
      <c r="B73" s="199" t="n">
        <v>161.520004</v>
      </c>
      <c r="C73" s="199" t="n">
        <v>6749200</v>
      </c>
      <c r="D73" s="202">
        <f>B73/B74-1</f>
        <v/>
      </c>
      <c r="E73" s="200">
        <f>E74*(1+D73)</f>
        <v/>
      </c>
      <c r="F73" s="199" t="n"/>
      <c r="G73" s="199" t="n"/>
      <c r="H73" s="199" t="n"/>
      <c r="I73" s="199" t="n"/>
      <c r="J73" s="199" t="n"/>
      <c r="K73" s="199" t="n"/>
      <c r="L73" s="199" t="n"/>
      <c r="M73" s="199" t="n"/>
      <c r="N73" s="199" t="n"/>
      <c r="O73" s="199" t="n"/>
      <c r="P73" s="199" t="n"/>
      <c r="Q73" s="199" t="n"/>
      <c r="R73" s="199" t="n"/>
      <c r="S73" s="199" t="n"/>
      <c r="T73" s="199" t="n"/>
      <c r="U73" s="199" t="n"/>
      <c r="V73" s="199" t="n"/>
      <c r="W73" s="199" t="n"/>
      <c r="X73" s="199" t="n"/>
      <c r="Y73" s="199" t="n"/>
      <c r="Z73" s="199" t="n"/>
    </row>
    <row r="74" ht="15.75" customHeight="1">
      <c r="A74" s="203" t="n">
        <v>44265</v>
      </c>
      <c r="B74" s="199" t="n">
        <v>161.660004</v>
      </c>
      <c r="C74" s="199" t="n">
        <v>7962000</v>
      </c>
      <c r="D74" s="202">
        <f>B74/B75-1</f>
        <v/>
      </c>
      <c r="E74" s="200">
        <f>E75*(1+D74)</f>
        <v/>
      </c>
      <c r="F74" s="199" t="n"/>
      <c r="G74" s="199" t="n"/>
      <c r="H74" s="199" t="n"/>
      <c r="I74" s="199" t="n"/>
      <c r="J74" s="199" t="n"/>
      <c r="K74" s="199" t="n"/>
      <c r="L74" s="199" t="n"/>
      <c r="M74" s="199" t="n"/>
      <c r="N74" s="199" t="n"/>
      <c r="O74" s="199" t="n"/>
      <c r="P74" s="199" t="n"/>
      <c r="Q74" s="199" t="n"/>
      <c r="R74" s="199" t="n"/>
      <c r="S74" s="199" t="n"/>
      <c r="T74" s="199" t="n"/>
      <c r="U74" s="199" t="n"/>
      <c r="V74" s="199" t="n"/>
      <c r="W74" s="199" t="n"/>
      <c r="X74" s="199" t="n"/>
      <c r="Y74" s="199" t="n"/>
      <c r="Z74" s="199" t="n"/>
    </row>
    <row r="75" ht="15.75" customHeight="1">
      <c r="A75" s="203" t="n">
        <v>44264</v>
      </c>
      <c r="B75" s="199" t="n">
        <v>160.839996</v>
      </c>
      <c r="C75" s="199" t="n">
        <v>10382600</v>
      </c>
      <c r="D75" s="202">
        <f>B75/B76-1</f>
        <v/>
      </c>
      <c r="E75" s="200">
        <f>E76*(1+D75)</f>
        <v/>
      </c>
      <c r="F75" s="199" t="n"/>
      <c r="G75" s="199" t="n"/>
      <c r="H75" s="199" t="n"/>
      <c r="I75" s="199" t="n"/>
      <c r="J75" s="199" t="n"/>
      <c r="K75" s="199" t="n"/>
      <c r="L75" s="199" t="n"/>
      <c r="M75" s="199" t="n"/>
      <c r="N75" s="199" t="n"/>
      <c r="O75" s="199" t="n"/>
      <c r="P75" s="199" t="n"/>
      <c r="Q75" s="199" t="n"/>
      <c r="R75" s="199" t="n"/>
      <c r="S75" s="199" t="n"/>
      <c r="T75" s="199" t="n"/>
      <c r="U75" s="199" t="n"/>
      <c r="V75" s="199" t="n"/>
      <c r="W75" s="199" t="n"/>
      <c r="X75" s="199" t="n"/>
      <c r="Y75" s="199" t="n"/>
      <c r="Z75" s="199" t="n"/>
    </row>
    <row r="76" ht="15.75" customHeight="1">
      <c r="A76" s="203" t="n">
        <v>44263</v>
      </c>
      <c r="B76" s="199" t="n">
        <v>157.490005</v>
      </c>
      <c r="C76" s="199" t="n">
        <v>12134900</v>
      </c>
      <c r="D76" s="202">
        <f>B76/B77-1</f>
        <v/>
      </c>
      <c r="E76" s="200">
        <f>E77*(1+D76)</f>
        <v/>
      </c>
      <c r="F76" s="199" t="n"/>
      <c r="G76" s="199" t="n"/>
      <c r="H76" s="199" t="n"/>
      <c r="I76" s="199" t="n"/>
      <c r="J76" s="199" t="n"/>
      <c r="K76" s="199" t="n"/>
      <c r="L76" s="199" t="n"/>
      <c r="M76" s="199" t="n"/>
      <c r="N76" s="199" t="n"/>
      <c r="O76" s="199" t="n"/>
      <c r="P76" s="199" t="n"/>
      <c r="Q76" s="199" t="n"/>
      <c r="R76" s="199" t="n"/>
      <c r="S76" s="199" t="n"/>
      <c r="T76" s="199" t="n"/>
      <c r="U76" s="199" t="n"/>
      <c r="V76" s="199" t="n"/>
      <c r="W76" s="199" t="n"/>
      <c r="X76" s="199" t="n"/>
      <c r="Y76" s="199" t="n"/>
      <c r="Z76" s="199" t="n"/>
    </row>
    <row r="77" ht="15.75" customHeight="1">
      <c r="A77" s="203" t="n">
        <v>44260</v>
      </c>
      <c r="B77" s="199" t="n">
        <v>159.139999</v>
      </c>
      <c r="C77" s="199" t="n">
        <v>12821600</v>
      </c>
      <c r="D77" s="202">
        <f>B77/B78-1</f>
        <v/>
      </c>
      <c r="E77" s="200">
        <f>E78*(1+D77)</f>
        <v/>
      </c>
      <c r="F77" s="199" t="n"/>
      <c r="G77" s="199" t="n"/>
      <c r="H77" s="199" t="n"/>
      <c r="I77" s="199" t="n"/>
      <c r="J77" s="199" t="n"/>
      <c r="K77" s="199" t="n"/>
      <c r="L77" s="199" t="n"/>
      <c r="M77" s="199" t="n"/>
      <c r="N77" s="199" t="n"/>
      <c r="O77" s="199" t="n"/>
      <c r="P77" s="199" t="n"/>
      <c r="Q77" s="199" t="n"/>
      <c r="R77" s="199" t="n"/>
      <c r="S77" s="199" t="n"/>
      <c r="T77" s="199" t="n"/>
      <c r="U77" s="199" t="n"/>
      <c r="V77" s="199" t="n"/>
      <c r="W77" s="199" t="n"/>
      <c r="X77" s="199" t="n"/>
      <c r="Y77" s="199" t="n"/>
      <c r="Z77" s="199" t="n"/>
    </row>
    <row r="78" ht="15.75" customHeight="1">
      <c r="A78" s="203" t="n">
        <v>44259</v>
      </c>
      <c r="B78" s="199" t="n">
        <v>159.039993</v>
      </c>
      <c r="C78" s="199" t="n">
        <v>13870100</v>
      </c>
      <c r="D78" s="202">
        <f>B78/B79-1</f>
        <v/>
      </c>
      <c r="E78" s="200">
        <f>E79*(1+D78)</f>
        <v/>
      </c>
      <c r="F78" s="199" t="n"/>
      <c r="G78" s="199" t="n"/>
      <c r="H78" s="199" t="n"/>
      <c r="I78" s="199" t="n"/>
      <c r="J78" s="199" t="n"/>
      <c r="K78" s="199" t="n"/>
      <c r="L78" s="199" t="n"/>
      <c r="M78" s="199" t="n"/>
      <c r="N78" s="199" t="n"/>
      <c r="O78" s="199" t="n"/>
      <c r="P78" s="199" t="n"/>
      <c r="Q78" s="199" t="n"/>
      <c r="R78" s="199" t="n"/>
      <c r="S78" s="199" t="n"/>
      <c r="T78" s="199" t="n"/>
      <c r="U78" s="199" t="n"/>
      <c r="V78" s="199" t="n"/>
      <c r="W78" s="199" t="n"/>
      <c r="X78" s="199" t="n"/>
      <c r="Y78" s="199" t="n"/>
      <c r="Z78" s="199" t="n"/>
    </row>
    <row r="79" ht="15.75" customHeight="1">
      <c r="A79" s="203" t="n">
        <v>44258</v>
      </c>
      <c r="B79" s="199" t="n">
        <v>160.619995</v>
      </c>
      <c r="C79" s="199" t="n">
        <v>13059900</v>
      </c>
      <c r="D79" s="202">
        <f>B79/B80-1</f>
        <v/>
      </c>
      <c r="E79" s="200">
        <f>E80*(1+D79)</f>
        <v/>
      </c>
      <c r="F79" s="199" t="n"/>
      <c r="G79" s="199" t="n"/>
      <c r="H79" s="199" t="n"/>
      <c r="I79" s="199" t="n"/>
      <c r="J79" s="199" t="n"/>
      <c r="K79" s="199" t="n"/>
      <c r="L79" s="199" t="n"/>
      <c r="M79" s="199" t="n"/>
      <c r="N79" s="199" t="n"/>
      <c r="O79" s="199" t="n"/>
      <c r="P79" s="199" t="n"/>
      <c r="Q79" s="199" t="n"/>
      <c r="R79" s="199" t="n"/>
      <c r="S79" s="199" t="n"/>
      <c r="T79" s="199" t="n"/>
      <c r="U79" s="199" t="n"/>
      <c r="V79" s="199" t="n"/>
      <c r="W79" s="199" t="n"/>
      <c r="X79" s="199" t="n"/>
      <c r="Y79" s="199" t="n"/>
      <c r="Z79" s="199" t="n"/>
    </row>
    <row r="80" ht="15.75" customHeight="1">
      <c r="A80" s="203" t="n">
        <v>44257</v>
      </c>
      <c r="B80" s="199" t="n">
        <v>162.410004</v>
      </c>
      <c r="C80" s="199" t="n">
        <v>11424600</v>
      </c>
      <c r="D80" s="202">
        <f>B80/B81-1</f>
        <v/>
      </c>
      <c r="E80" s="200">
        <f>E81*(1+D80)</f>
        <v/>
      </c>
      <c r="F80" s="199" t="n"/>
      <c r="G80" s="199" t="n"/>
      <c r="H80" s="199" t="n"/>
      <c r="I80" s="199" t="n"/>
      <c r="J80" s="199" t="n"/>
      <c r="K80" s="199" t="n"/>
      <c r="L80" s="199" t="n"/>
      <c r="M80" s="199" t="n"/>
      <c r="N80" s="199" t="n"/>
      <c r="O80" s="199" t="n"/>
      <c r="P80" s="199" t="n"/>
      <c r="Q80" s="199" t="n"/>
      <c r="R80" s="199" t="n"/>
      <c r="S80" s="199" t="n"/>
      <c r="T80" s="199" t="n"/>
      <c r="U80" s="199" t="n"/>
      <c r="V80" s="199" t="n"/>
      <c r="W80" s="199" t="n"/>
      <c r="X80" s="199" t="n"/>
      <c r="Y80" s="199" t="n"/>
      <c r="Z80" s="199" t="n"/>
    </row>
    <row r="81" ht="15.75" customHeight="1">
      <c r="A81" s="203" t="n">
        <v>44256</v>
      </c>
      <c r="B81" s="199" t="n">
        <v>161.529999</v>
      </c>
      <c r="C81" s="199" t="n">
        <v>13828300</v>
      </c>
      <c r="D81" s="202">
        <f>B81/B82-1</f>
        <v/>
      </c>
      <c r="E81" s="200">
        <f>E82*(1+D81)</f>
        <v/>
      </c>
      <c r="F81" s="199" t="n"/>
      <c r="G81" s="199" t="n"/>
      <c r="H81" s="199" t="n"/>
      <c r="I81" s="199" t="n"/>
      <c r="J81" s="199" t="n"/>
      <c r="K81" s="199" t="n"/>
      <c r="L81" s="199" t="n"/>
      <c r="M81" s="199" t="n"/>
      <c r="N81" s="199" t="n"/>
      <c r="O81" s="199" t="n"/>
      <c r="P81" s="199" t="n"/>
      <c r="Q81" s="199" t="n"/>
      <c r="R81" s="199" t="n"/>
      <c r="S81" s="199" t="n"/>
      <c r="T81" s="199" t="n"/>
      <c r="U81" s="199" t="n"/>
      <c r="V81" s="199" t="n"/>
      <c r="W81" s="199" t="n"/>
      <c r="X81" s="199" t="n"/>
      <c r="Y81" s="199" t="n"/>
      <c r="Z81" s="199" t="n"/>
    </row>
    <row r="82" ht="15.75" customHeight="1">
      <c r="A82" s="203" t="n">
        <v>44253</v>
      </c>
      <c r="B82" s="199" t="n">
        <v>161.809998</v>
      </c>
      <c r="C82" s="199" t="n">
        <v>23730400</v>
      </c>
      <c r="D82" s="202">
        <f>B82/B83-1</f>
        <v/>
      </c>
      <c r="E82" s="200">
        <f>E83*(1+D82)</f>
        <v/>
      </c>
      <c r="F82" s="199" t="n"/>
      <c r="G82" s="199" t="n"/>
      <c r="H82" s="199" t="n"/>
      <c r="I82" s="199" t="n"/>
      <c r="J82" s="199" t="n"/>
      <c r="K82" s="199" t="n"/>
      <c r="L82" s="199" t="n"/>
      <c r="M82" s="199" t="n"/>
      <c r="N82" s="199" t="n"/>
      <c r="O82" s="199" t="n"/>
      <c r="P82" s="199" t="n"/>
      <c r="Q82" s="199" t="n"/>
      <c r="R82" s="199" t="n"/>
      <c r="S82" s="199" t="n"/>
      <c r="T82" s="199" t="n"/>
      <c r="U82" s="199" t="n"/>
      <c r="V82" s="199" t="n"/>
      <c r="W82" s="199" t="n"/>
      <c r="X82" s="199" t="n"/>
      <c r="Y82" s="199" t="n"/>
      <c r="Z82" s="199" t="n"/>
    </row>
    <row r="83" ht="15.75" customHeight="1">
      <c r="A83" s="203" t="n">
        <v>44252</v>
      </c>
      <c r="B83" s="199" t="n">
        <v>165.820007</v>
      </c>
      <c r="C83" s="199" t="n">
        <v>16359400</v>
      </c>
      <c r="D83" s="202">
        <f>B83/B84-1</f>
        <v/>
      </c>
      <c r="E83" s="200">
        <f>E84*(1+D83)</f>
        <v/>
      </c>
      <c r="F83" s="199" t="n"/>
      <c r="G83" s="199" t="n"/>
      <c r="H83" s="199" t="n"/>
      <c r="I83" s="199" t="n"/>
      <c r="J83" s="199" t="n"/>
      <c r="K83" s="199" t="n"/>
      <c r="L83" s="199" t="n"/>
      <c r="M83" s="199" t="n"/>
      <c r="N83" s="199" t="n"/>
      <c r="O83" s="199" t="n"/>
      <c r="P83" s="199" t="n"/>
      <c r="Q83" s="199" t="n"/>
      <c r="R83" s="199" t="n"/>
      <c r="S83" s="199" t="n"/>
      <c r="T83" s="199" t="n"/>
      <c r="U83" s="199" t="n"/>
      <c r="V83" s="199" t="n"/>
      <c r="W83" s="199" t="n"/>
      <c r="X83" s="199" t="n"/>
      <c r="Y83" s="199" t="n"/>
      <c r="Z83" s="199" t="n"/>
    </row>
    <row r="84" ht="15.75" customHeight="1">
      <c r="A84" s="203" t="n">
        <v>44251</v>
      </c>
      <c r="B84" s="199" t="n">
        <v>169</v>
      </c>
      <c r="C84" s="199" t="n">
        <v>8890600</v>
      </c>
      <c r="D84" s="202">
        <f>B84/B85-1</f>
        <v/>
      </c>
      <c r="E84" s="200">
        <f>E85*(1+D84)</f>
        <v/>
      </c>
      <c r="F84" s="199" t="n"/>
      <c r="G84" s="199" t="n"/>
      <c r="H84" s="199" t="n"/>
      <c r="I84" s="199" t="n"/>
      <c r="J84" s="199" t="n"/>
      <c r="K84" s="199" t="n"/>
      <c r="L84" s="199" t="n"/>
      <c r="M84" s="199" t="n"/>
      <c r="N84" s="199" t="n"/>
      <c r="O84" s="199" t="n"/>
      <c r="P84" s="199" t="n"/>
      <c r="Q84" s="199" t="n"/>
      <c r="R84" s="199" t="n"/>
      <c r="S84" s="199" t="n"/>
      <c r="T84" s="199" t="n"/>
      <c r="U84" s="199" t="n"/>
      <c r="V84" s="199" t="n"/>
      <c r="W84" s="199" t="n"/>
      <c r="X84" s="199" t="n"/>
      <c r="Y84" s="199" t="n"/>
      <c r="Z84" s="199" t="n"/>
    </row>
    <row r="85" ht="15.75" customHeight="1">
      <c r="A85" s="203" t="n">
        <v>44250</v>
      </c>
      <c r="B85" s="199" t="n">
        <v>169.119995</v>
      </c>
      <c r="C85" s="199" t="n">
        <v>8616800</v>
      </c>
      <c r="D85" s="202">
        <f>B85/B86-1</f>
        <v/>
      </c>
      <c r="E85" s="200">
        <f>E86*(1+D85)</f>
        <v/>
      </c>
      <c r="F85" s="199" t="n"/>
      <c r="G85" s="199" t="n"/>
      <c r="H85" s="199" t="n"/>
      <c r="I85" s="199" t="n"/>
      <c r="J85" s="199" t="n"/>
      <c r="K85" s="199" t="n"/>
      <c r="L85" s="199" t="n"/>
      <c r="M85" s="199" t="n"/>
      <c r="N85" s="199" t="n"/>
      <c r="O85" s="199" t="n"/>
      <c r="P85" s="199" t="n"/>
      <c r="Q85" s="199" t="n"/>
      <c r="R85" s="199" t="n"/>
      <c r="S85" s="199" t="n"/>
      <c r="T85" s="199" t="n"/>
      <c r="U85" s="199" t="n"/>
      <c r="V85" s="199" t="n"/>
      <c r="W85" s="199" t="n"/>
      <c r="X85" s="199" t="n"/>
      <c r="Y85" s="199" t="n"/>
      <c r="Z85" s="199" t="n"/>
    </row>
    <row r="86" ht="15.75" customHeight="1">
      <c r="A86" s="203" t="n">
        <v>44249</v>
      </c>
      <c r="B86" s="199" t="n">
        <v>169.509995</v>
      </c>
      <c r="C86" s="199" t="n">
        <v>10072000</v>
      </c>
      <c r="D86" s="202">
        <f>B86/B87-1</f>
        <v/>
      </c>
      <c r="E86" s="200">
        <f>E87*(1+D86)</f>
        <v/>
      </c>
      <c r="F86" s="199" t="n"/>
      <c r="G86" s="199" t="n"/>
      <c r="H86" s="199" t="n"/>
      <c r="I86" s="199" t="n"/>
      <c r="J86" s="199" t="n"/>
      <c r="K86" s="199" t="n"/>
      <c r="L86" s="199" t="n"/>
      <c r="M86" s="199" t="n"/>
      <c r="N86" s="199" t="n"/>
      <c r="O86" s="199" t="n"/>
      <c r="P86" s="199" t="n"/>
      <c r="Q86" s="199" t="n"/>
      <c r="R86" s="199" t="n"/>
      <c r="S86" s="199" t="n"/>
      <c r="T86" s="199" t="n"/>
      <c r="U86" s="199" t="n"/>
      <c r="V86" s="199" t="n"/>
      <c r="W86" s="199" t="n"/>
      <c r="X86" s="199" t="n"/>
      <c r="Y86" s="199" t="n"/>
      <c r="Z86" s="199" t="n"/>
    </row>
    <row r="87" ht="15.75" customHeight="1">
      <c r="A87" s="203" t="n">
        <v>44246</v>
      </c>
      <c r="B87" s="199" t="n">
        <v>167.009995</v>
      </c>
      <c r="C87" s="199" t="n">
        <v>8273500</v>
      </c>
      <c r="D87" s="202">
        <f>B87/B88-1</f>
        <v/>
      </c>
      <c r="E87" s="200">
        <f>E88*(1+D87)</f>
        <v/>
      </c>
      <c r="F87" s="199" t="n"/>
      <c r="G87" s="199" t="n"/>
      <c r="H87" s="199" t="n"/>
      <c r="I87" s="199" t="n"/>
      <c r="J87" s="199" t="n"/>
      <c r="K87" s="199" t="n"/>
      <c r="L87" s="199" t="n"/>
      <c r="M87" s="199" t="n"/>
      <c r="N87" s="199" t="n"/>
      <c r="O87" s="199" t="n"/>
      <c r="P87" s="199" t="n"/>
      <c r="Q87" s="199" t="n"/>
      <c r="R87" s="199" t="n"/>
      <c r="S87" s="199" t="n"/>
      <c r="T87" s="199" t="n"/>
      <c r="U87" s="199" t="n"/>
      <c r="V87" s="199" t="n"/>
      <c r="W87" s="199" t="n"/>
      <c r="X87" s="199" t="n"/>
      <c r="Y87" s="199" t="n"/>
      <c r="Z87" s="199" t="n"/>
    </row>
    <row r="88" ht="15.75" customHeight="1">
      <c r="A88" s="203" t="n">
        <v>44245</v>
      </c>
      <c r="B88" s="199" t="n">
        <v>166.320007</v>
      </c>
      <c r="C88" s="199" t="n">
        <v>7498200</v>
      </c>
      <c r="D88" s="202">
        <f>B88/B89-1</f>
        <v/>
      </c>
      <c r="E88" s="200">
        <f>E89*(1+D88)</f>
        <v/>
      </c>
      <c r="F88" s="199" t="n"/>
      <c r="G88" s="199" t="n"/>
      <c r="H88" s="199" t="n"/>
      <c r="I88" s="199" t="n"/>
      <c r="J88" s="199" t="n"/>
      <c r="K88" s="199" t="n"/>
      <c r="L88" s="199" t="n"/>
      <c r="M88" s="199" t="n"/>
      <c r="N88" s="199" t="n"/>
      <c r="O88" s="199" t="n"/>
      <c r="P88" s="199" t="n"/>
      <c r="Q88" s="199" t="n"/>
      <c r="R88" s="199" t="n"/>
      <c r="S88" s="199" t="n"/>
      <c r="T88" s="199" t="n"/>
      <c r="U88" s="199" t="n"/>
      <c r="V88" s="199" t="n"/>
      <c r="W88" s="199" t="n"/>
      <c r="X88" s="199" t="n"/>
      <c r="Y88" s="199" t="n"/>
      <c r="Z88" s="199" t="n"/>
    </row>
    <row r="89" ht="15.75" customHeight="1">
      <c r="A89" s="203" t="n">
        <v>44244</v>
      </c>
      <c r="B89" s="199" t="n">
        <v>166.330002</v>
      </c>
      <c r="C89" s="199" t="n">
        <v>11400700</v>
      </c>
      <c r="D89" s="202">
        <f>B89/B90-1</f>
        <v/>
      </c>
      <c r="E89" s="200">
        <f>E90*(1+D89)</f>
        <v/>
      </c>
      <c r="F89" s="199" t="n"/>
      <c r="G89" s="199" t="n"/>
      <c r="H89" s="199" t="n"/>
      <c r="I89" s="199" t="n"/>
      <c r="J89" s="199" t="n"/>
      <c r="K89" s="199" t="n"/>
      <c r="L89" s="199" t="n"/>
      <c r="M89" s="199" t="n"/>
      <c r="N89" s="199" t="n"/>
      <c r="O89" s="199" t="n"/>
      <c r="P89" s="199" t="n"/>
      <c r="Q89" s="199" t="n"/>
      <c r="R89" s="199" t="n"/>
      <c r="S89" s="199" t="n"/>
      <c r="T89" s="199" t="n"/>
      <c r="U89" s="199" t="n"/>
      <c r="V89" s="199" t="n"/>
      <c r="W89" s="199" t="n"/>
      <c r="X89" s="199" t="n"/>
      <c r="Y89" s="199" t="n"/>
      <c r="Z89" s="199" t="n"/>
    </row>
    <row r="90" ht="15.75" customHeight="1">
      <c r="A90" s="203" t="n">
        <v>44243</v>
      </c>
      <c r="B90" s="199" t="n">
        <v>168.240005</v>
      </c>
      <c r="C90" s="199" t="n">
        <v>14761100</v>
      </c>
      <c r="D90" s="202">
        <f>B90/B91-1</f>
        <v/>
      </c>
      <c r="E90" s="200">
        <f>E91*(1+D90)</f>
        <v/>
      </c>
      <c r="F90" s="199" t="n"/>
      <c r="G90" s="199" t="n"/>
      <c r="H90" s="199" t="n"/>
      <c r="I90" s="199" t="n"/>
      <c r="J90" s="199" t="n"/>
      <c r="K90" s="199" t="n"/>
      <c r="L90" s="199" t="n"/>
      <c r="M90" s="199" t="n"/>
      <c r="N90" s="199" t="n"/>
      <c r="O90" s="199" t="n"/>
      <c r="P90" s="199" t="n"/>
      <c r="Q90" s="199" t="n"/>
      <c r="R90" s="199" t="n"/>
      <c r="S90" s="199" t="n"/>
      <c r="T90" s="199" t="n"/>
      <c r="U90" s="199" t="n"/>
      <c r="V90" s="199" t="n"/>
      <c r="W90" s="199" t="n"/>
      <c r="X90" s="199" t="n"/>
      <c r="Y90" s="199" t="n"/>
      <c r="Z90" s="199" t="n"/>
    </row>
    <row r="91" ht="15.75" customHeight="1">
      <c r="A91" s="203" t="n">
        <v>44239</v>
      </c>
      <c r="B91" s="199" t="n">
        <v>170.690002</v>
      </c>
      <c r="C91" s="199" t="n">
        <v>6018900</v>
      </c>
      <c r="D91" s="202">
        <f>B91/B92-1</f>
        <v/>
      </c>
      <c r="E91" s="200">
        <f>E92*(1+D91)</f>
        <v/>
      </c>
      <c r="F91" s="199" t="n"/>
      <c r="G91" s="199" t="n"/>
      <c r="H91" s="199" t="n"/>
      <c r="I91" s="199" t="n"/>
      <c r="J91" s="199" t="n"/>
      <c r="K91" s="199" t="n"/>
      <c r="L91" s="199" t="n"/>
      <c r="M91" s="199" t="n"/>
      <c r="N91" s="199" t="n"/>
      <c r="O91" s="199" t="n"/>
      <c r="P91" s="199" t="n"/>
      <c r="Q91" s="199" t="n"/>
      <c r="R91" s="199" t="n"/>
      <c r="S91" s="199" t="n"/>
      <c r="T91" s="199" t="n"/>
      <c r="U91" s="199" t="n"/>
      <c r="V91" s="199" t="n"/>
      <c r="W91" s="199" t="n"/>
      <c r="X91" s="199" t="n"/>
      <c r="Y91" s="199" t="n"/>
      <c r="Z91" s="199" t="n"/>
    </row>
    <row r="92" ht="15.75" customHeight="1">
      <c r="A92" s="203" t="n">
        <v>44238</v>
      </c>
      <c r="B92" s="199" t="n">
        <v>171.210007</v>
      </c>
      <c r="C92" s="199" t="n">
        <v>5994500</v>
      </c>
      <c r="D92" s="202">
        <f>B92/B93-1</f>
        <v/>
      </c>
      <c r="E92" s="200">
        <f>E93*(1+D92)</f>
        <v/>
      </c>
      <c r="F92" s="199" t="n"/>
      <c r="G92" s="199" t="n"/>
      <c r="H92" s="199" t="n"/>
      <c r="I92" s="199" t="n"/>
      <c r="J92" s="199" t="n"/>
      <c r="K92" s="199" t="n"/>
      <c r="L92" s="199" t="n"/>
      <c r="M92" s="199" t="n"/>
      <c r="N92" s="199" t="n"/>
      <c r="O92" s="199" t="n"/>
      <c r="P92" s="199" t="n"/>
      <c r="Q92" s="199" t="n"/>
      <c r="R92" s="199" t="n"/>
      <c r="S92" s="199" t="n"/>
      <c r="T92" s="199" t="n"/>
      <c r="U92" s="199" t="n"/>
      <c r="V92" s="199" t="n"/>
      <c r="W92" s="199" t="n"/>
      <c r="X92" s="199" t="n"/>
      <c r="Y92" s="199" t="n"/>
      <c r="Z92" s="199" t="n"/>
    </row>
    <row r="93" ht="15.75" customHeight="1">
      <c r="A93" s="203" t="n">
        <v>44237</v>
      </c>
      <c r="B93" s="199" t="n">
        <v>172.710007</v>
      </c>
      <c r="C93" s="199" t="n">
        <v>6112800</v>
      </c>
      <c r="D93" s="202">
        <f>B93/B94-1</f>
        <v/>
      </c>
      <c r="E93" s="200">
        <f>E94*(1+D93)</f>
        <v/>
      </c>
      <c r="F93" s="199" t="n"/>
      <c r="G93" s="199" t="n"/>
      <c r="H93" s="199" t="n"/>
      <c r="I93" s="199" t="n"/>
      <c r="J93" s="199" t="n"/>
      <c r="K93" s="199" t="n"/>
      <c r="L93" s="199" t="n"/>
      <c r="M93" s="199" t="n"/>
      <c r="N93" s="199" t="n"/>
      <c r="O93" s="199" t="n"/>
      <c r="P93" s="199" t="n"/>
      <c r="Q93" s="199" t="n"/>
      <c r="R93" s="199" t="n"/>
      <c r="S93" s="199" t="n"/>
      <c r="T93" s="199" t="n"/>
      <c r="U93" s="199" t="n"/>
      <c r="V93" s="199" t="n"/>
      <c r="W93" s="199" t="n"/>
      <c r="X93" s="199" t="n"/>
      <c r="Y93" s="199" t="n"/>
      <c r="Z93" s="199" t="n"/>
    </row>
    <row r="94" ht="15.75" customHeight="1">
      <c r="A94" s="203" t="n">
        <v>44236</v>
      </c>
      <c r="B94" s="199" t="n">
        <v>172.080002</v>
      </c>
      <c r="C94" s="199" t="n">
        <v>5131800</v>
      </c>
      <c r="D94" s="202">
        <f>B94/B95-1</f>
        <v/>
      </c>
      <c r="E94" s="200">
        <f>E95*(1+D94)</f>
        <v/>
      </c>
      <c r="F94" s="199" t="n"/>
      <c r="G94" s="199" t="n"/>
      <c r="H94" s="199" t="n"/>
      <c r="I94" s="199" t="n"/>
      <c r="J94" s="199" t="n"/>
      <c r="K94" s="199" t="n"/>
      <c r="L94" s="199" t="n"/>
      <c r="M94" s="199" t="n"/>
      <c r="N94" s="199" t="n"/>
      <c r="O94" s="199" t="n"/>
      <c r="P94" s="199" t="n"/>
      <c r="Q94" s="199" t="n"/>
      <c r="R94" s="199" t="n"/>
      <c r="S94" s="199" t="n"/>
      <c r="T94" s="199" t="n"/>
      <c r="U94" s="199" t="n"/>
      <c r="V94" s="199" t="n"/>
      <c r="W94" s="199" t="n"/>
      <c r="X94" s="199" t="n"/>
      <c r="Y94" s="199" t="n"/>
      <c r="Z94" s="199" t="n"/>
    </row>
    <row r="95" ht="15.75" customHeight="1">
      <c r="A95" s="203" t="n">
        <v>44235</v>
      </c>
      <c r="B95" s="199" t="n">
        <v>171.520004</v>
      </c>
      <c r="C95" s="199" t="n">
        <v>6887500</v>
      </c>
      <c r="D95" s="202">
        <f>B95/B96-1</f>
        <v/>
      </c>
      <c r="E95" s="200">
        <f>E96*(1+D95)</f>
        <v/>
      </c>
      <c r="F95" s="199" t="n"/>
      <c r="G95" s="199" t="n"/>
      <c r="H95" s="199" t="n"/>
      <c r="I95" s="199" t="n"/>
      <c r="J95" s="199" t="n"/>
      <c r="K95" s="199" t="n"/>
      <c r="L95" s="199" t="n"/>
      <c r="M95" s="199" t="n"/>
      <c r="N95" s="199" t="n"/>
      <c r="O95" s="199" t="n"/>
      <c r="P95" s="199" t="n"/>
      <c r="Q95" s="199" t="n"/>
      <c r="R95" s="199" t="n"/>
      <c r="S95" s="199" t="n"/>
      <c r="T95" s="199" t="n"/>
      <c r="U95" s="199" t="n"/>
      <c r="V95" s="199" t="n"/>
      <c r="W95" s="199" t="n"/>
      <c r="X95" s="199" t="n"/>
      <c r="Y95" s="199" t="n"/>
      <c r="Z95" s="199" t="n"/>
    </row>
    <row r="96" ht="15.75" customHeight="1">
      <c r="A96" s="203" t="n">
        <v>44232</v>
      </c>
      <c r="B96" s="199" t="n">
        <v>169.809998</v>
      </c>
      <c r="C96" s="199" t="n">
        <v>6538500</v>
      </c>
      <c r="D96" s="202">
        <f>B96/B97-1</f>
        <v/>
      </c>
      <c r="E96" s="200">
        <f>E97*(1+D96)</f>
        <v/>
      </c>
      <c r="F96" s="199" t="n"/>
      <c r="G96" s="199" t="n"/>
      <c r="H96" s="199" t="n"/>
      <c r="I96" s="199" t="n"/>
      <c r="J96" s="199" t="n"/>
      <c r="K96" s="199" t="n"/>
      <c r="L96" s="199" t="n"/>
      <c r="M96" s="199" t="n"/>
      <c r="N96" s="199" t="n"/>
      <c r="O96" s="199" t="n"/>
      <c r="P96" s="199" t="n"/>
      <c r="Q96" s="199" t="n"/>
      <c r="R96" s="199" t="n"/>
      <c r="S96" s="199" t="n"/>
      <c r="T96" s="199" t="n"/>
      <c r="U96" s="199" t="n"/>
      <c r="V96" s="199" t="n"/>
      <c r="W96" s="199" t="n"/>
      <c r="X96" s="199" t="n"/>
      <c r="Y96" s="199" t="n"/>
      <c r="Z96" s="199" t="n"/>
    </row>
    <row r="97" ht="15.75" customHeight="1">
      <c r="A97" s="203" t="n">
        <v>44231</v>
      </c>
      <c r="B97" s="199" t="n">
        <v>168.149994</v>
      </c>
      <c r="C97" s="199" t="n">
        <v>13736600</v>
      </c>
      <c r="D97" s="202">
        <f>B97/B98-1</f>
        <v/>
      </c>
      <c r="E97" s="200">
        <f>E98*(1+D97)</f>
        <v/>
      </c>
      <c r="F97" s="199" t="n"/>
      <c r="G97" s="199" t="n"/>
      <c r="H97" s="199" t="n"/>
      <c r="I97" s="199" t="n"/>
      <c r="J97" s="199" t="n"/>
      <c r="K97" s="199" t="n"/>
      <c r="L97" s="199" t="n"/>
      <c r="M97" s="199" t="n"/>
      <c r="N97" s="199" t="n"/>
      <c r="O97" s="199" t="n"/>
      <c r="P97" s="199" t="n"/>
      <c r="Q97" s="199" t="n"/>
      <c r="R97" s="199" t="n"/>
      <c r="S97" s="199" t="n"/>
      <c r="T97" s="199" t="n"/>
      <c r="U97" s="199" t="n"/>
      <c r="V97" s="199" t="n"/>
      <c r="W97" s="199" t="n"/>
      <c r="X97" s="199" t="n"/>
      <c r="Y97" s="199" t="n"/>
      <c r="Z97" s="199" t="n"/>
    </row>
    <row r="98" ht="15.75" customHeight="1">
      <c r="A98" s="203" t="n">
        <v>44230</v>
      </c>
      <c r="B98" s="199" t="n">
        <v>171.850006</v>
      </c>
      <c r="C98" s="199" t="n">
        <v>4658100</v>
      </c>
      <c r="D98" s="202">
        <f>B98/B99-1</f>
        <v/>
      </c>
      <c r="E98" s="200">
        <f>E99*(1+D98)</f>
        <v/>
      </c>
      <c r="F98" s="199" t="n"/>
      <c r="G98" s="199" t="n"/>
      <c r="H98" s="199" t="n"/>
      <c r="I98" s="199" t="n"/>
      <c r="J98" s="199" t="n"/>
      <c r="K98" s="199" t="n"/>
      <c r="L98" s="199" t="n"/>
      <c r="M98" s="199" t="n"/>
      <c r="N98" s="199" t="n"/>
      <c r="O98" s="199" t="n"/>
      <c r="P98" s="199" t="n"/>
      <c r="Q98" s="199" t="n"/>
      <c r="R98" s="199" t="n"/>
      <c r="S98" s="199" t="n"/>
      <c r="T98" s="199" t="n"/>
      <c r="U98" s="199" t="n"/>
      <c r="V98" s="199" t="n"/>
      <c r="W98" s="199" t="n"/>
      <c r="X98" s="199" t="n"/>
      <c r="Y98" s="199" t="n"/>
      <c r="Z98" s="199" t="n"/>
    </row>
    <row r="99" ht="15.75" customHeight="1">
      <c r="A99" s="203" t="n">
        <v>44229</v>
      </c>
      <c r="B99" s="199" t="n">
        <v>172.110001</v>
      </c>
      <c r="C99" s="199" t="n">
        <v>7221700</v>
      </c>
      <c r="D99" s="202">
        <f>B99/B100-1</f>
        <v/>
      </c>
      <c r="E99" s="200">
        <f>E100*(1+D99)</f>
        <v/>
      </c>
      <c r="F99" s="199" t="n"/>
      <c r="G99" s="199" t="n"/>
      <c r="H99" s="199" t="n"/>
      <c r="I99" s="199" t="n"/>
      <c r="J99" s="199" t="n"/>
      <c r="K99" s="199" t="n"/>
      <c r="L99" s="199" t="n"/>
      <c r="M99" s="199" t="n"/>
      <c r="N99" s="199" t="n"/>
      <c r="O99" s="199" t="n"/>
      <c r="P99" s="199" t="n"/>
      <c r="Q99" s="199" t="n"/>
      <c r="R99" s="199" t="n"/>
      <c r="S99" s="199" t="n"/>
      <c r="T99" s="199" t="n"/>
      <c r="U99" s="199" t="n"/>
      <c r="V99" s="199" t="n"/>
      <c r="W99" s="199" t="n"/>
      <c r="X99" s="199" t="n"/>
      <c r="Y99" s="199" t="n"/>
      <c r="Z99" s="199" t="n"/>
    </row>
    <row r="100" ht="15.75" customHeight="1">
      <c r="A100" s="203" t="n">
        <v>44228</v>
      </c>
      <c r="B100" s="199" t="n">
        <v>174.229996</v>
      </c>
      <c r="C100" s="199" t="n">
        <v>9105500</v>
      </c>
      <c r="D100" s="202">
        <f>B100/B101-1</f>
        <v/>
      </c>
      <c r="E100" s="200">
        <f>E101*(1+D100)</f>
        <v/>
      </c>
      <c r="F100" s="199" t="n"/>
      <c r="G100" s="199" t="n"/>
      <c r="H100" s="199" t="n"/>
      <c r="I100" s="199" t="n"/>
      <c r="J100" s="199" t="n"/>
      <c r="K100" s="199" t="n"/>
      <c r="L100" s="199" t="n"/>
      <c r="M100" s="199" t="n"/>
      <c r="N100" s="199" t="n"/>
      <c r="O100" s="199" t="n"/>
      <c r="P100" s="199" t="n"/>
      <c r="Q100" s="199" t="n"/>
      <c r="R100" s="199" t="n"/>
      <c r="S100" s="199" t="n"/>
      <c r="T100" s="199" t="n"/>
      <c r="U100" s="199" t="n"/>
      <c r="V100" s="199" t="n"/>
      <c r="W100" s="199" t="n"/>
      <c r="X100" s="199" t="n"/>
      <c r="Y100" s="199" t="n"/>
      <c r="Z100" s="199" t="n"/>
    </row>
    <row r="101" ht="15.75" customHeight="1">
      <c r="A101" s="203" t="n">
        <v>44225</v>
      </c>
      <c r="B101" s="199" t="n">
        <v>172.610001</v>
      </c>
      <c r="C101" s="199" t="n">
        <v>11252800</v>
      </c>
      <c r="D101" s="202">
        <f>B101/B102-1</f>
        <v/>
      </c>
      <c r="E101" s="200">
        <f>E102*(1+D101)</f>
        <v/>
      </c>
      <c r="F101" s="199" t="n"/>
      <c r="G101" s="199" t="n"/>
      <c r="H101" s="199" t="n"/>
      <c r="I101" s="199" t="n"/>
      <c r="J101" s="199" t="n"/>
      <c r="K101" s="199" t="n"/>
      <c r="L101" s="199" t="n"/>
      <c r="M101" s="199" t="n"/>
      <c r="N101" s="199" t="n"/>
      <c r="O101" s="199" t="n"/>
      <c r="P101" s="199" t="n"/>
      <c r="Q101" s="199" t="n"/>
      <c r="R101" s="199" t="n"/>
      <c r="S101" s="199" t="n"/>
      <c r="T101" s="199" t="n"/>
      <c r="U101" s="199" t="n"/>
      <c r="V101" s="199" t="n"/>
      <c r="W101" s="199" t="n"/>
      <c r="X101" s="199" t="n"/>
      <c r="Y101" s="199" t="n"/>
      <c r="Z101" s="199" t="n"/>
    </row>
    <row r="102" ht="15.75" customHeight="1">
      <c r="A102" s="203" t="n">
        <v>44224</v>
      </c>
      <c r="B102" s="199" t="n">
        <v>172.679993</v>
      </c>
      <c r="C102" s="199" t="n">
        <v>9392400</v>
      </c>
      <c r="D102" s="202">
        <f>B102/B103-1</f>
        <v/>
      </c>
      <c r="E102" s="200">
        <f>E103*(1+D102)</f>
        <v/>
      </c>
      <c r="F102" s="199" t="n"/>
      <c r="G102" s="199" t="n"/>
      <c r="H102" s="199" t="n"/>
      <c r="I102" s="199" t="n"/>
      <c r="J102" s="199" t="n"/>
      <c r="K102" s="199" t="n"/>
      <c r="L102" s="199" t="n"/>
      <c r="M102" s="199" t="n"/>
      <c r="N102" s="199" t="n"/>
      <c r="O102" s="199" t="n"/>
      <c r="P102" s="199" t="n"/>
      <c r="Q102" s="199" t="n"/>
      <c r="R102" s="199" t="n"/>
      <c r="S102" s="199" t="n"/>
      <c r="T102" s="199" t="n"/>
      <c r="U102" s="199" t="n"/>
      <c r="V102" s="199" t="n"/>
      <c r="W102" s="199" t="n"/>
      <c r="X102" s="199" t="n"/>
      <c r="Y102" s="199" t="n"/>
      <c r="Z102" s="199" t="n"/>
    </row>
    <row r="103" ht="15.75" customHeight="1">
      <c r="A103" s="203" t="n">
        <v>44223</v>
      </c>
      <c r="B103" s="199" t="n">
        <v>172.520004</v>
      </c>
      <c r="C103" s="199" t="n">
        <v>9036500</v>
      </c>
      <c r="D103" s="202">
        <f>B103/B104-1</f>
        <v/>
      </c>
      <c r="E103" s="200">
        <f>E104*(1+D103)</f>
        <v/>
      </c>
      <c r="F103" s="199" t="n"/>
      <c r="G103" s="199" t="n"/>
      <c r="H103" s="199" t="n"/>
      <c r="I103" s="199" t="n"/>
      <c r="J103" s="199" t="n"/>
      <c r="K103" s="199" t="n"/>
      <c r="L103" s="199" t="n"/>
      <c r="M103" s="199" t="n"/>
      <c r="N103" s="199" t="n"/>
      <c r="O103" s="199" t="n"/>
      <c r="P103" s="199" t="n"/>
      <c r="Q103" s="199" t="n"/>
      <c r="R103" s="199" t="n"/>
      <c r="S103" s="199" t="n"/>
      <c r="T103" s="199" t="n"/>
      <c r="U103" s="199" t="n"/>
      <c r="V103" s="199" t="n"/>
      <c r="W103" s="199" t="n"/>
      <c r="X103" s="199" t="n"/>
      <c r="Y103" s="199" t="n"/>
      <c r="Z103" s="199" t="n"/>
    </row>
    <row r="104" ht="15.75" customHeight="1">
      <c r="A104" s="203" t="n">
        <v>44222</v>
      </c>
      <c r="B104" s="199" t="n">
        <v>173.619995</v>
      </c>
      <c r="C104" s="199" t="n">
        <v>4685600</v>
      </c>
      <c r="D104" s="202">
        <f>B104/B105-1</f>
        <v/>
      </c>
      <c r="E104" s="200">
        <f>E105*(1+D104)</f>
        <v/>
      </c>
      <c r="F104" s="199" t="n"/>
      <c r="G104" s="199" t="n"/>
      <c r="H104" s="199" t="n"/>
      <c r="I104" s="199" t="n"/>
      <c r="J104" s="199" t="n"/>
      <c r="K104" s="199" t="n"/>
      <c r="L104" s="199" t="n"/>
      <c r="M104" s="199" t="n"/>
      <c r="N104" s="199" t="n"/>
      <c r="O104" s="199" t="n"/>
      <c r="P104" s="199" t="n"/>
      <c r="Q104" s="199" t="n"/>
      <c r="R104" s="199" t="n"/>
      <c r="S104" s="199" t="n"/>
      <c r="T104" s="199" t="n"/>
      <c r="U104" s="199" t="n"/>
      <c r="V104" s="199" t="n"/>
      <c r="W104" s="199" t="n"/>
      <c r="X104" s="199" t="n"/>
      <c r="Y104" s="199" t="n"/>
      <c r="Z104" s="199" t="n"/>
    </row>
    <row r="105" ht="15.75" customHeight="1">
      <c r="A105" s="203" t="n">
        <v>44221</v>
      </c>
      <c r="B105" s="199" t="n">
        <v>174.050003</v>
      </c>
      <c r="C105" s="199" t="n">
        <v>5936800</v>
      </c>
      <c r="D105" s="202">
        <f>B105/B106-1</f>
        <v/>
      </c>
      <c r="E105" s="200">
        <f>E106*(1+D105)</f>
        <v/>
      </c>
      <c r="F105" s="199" t="n"/>
      <c r="G105" s="199" t="n"/>
      <c r="H105" s="199" t="n"/>
      <c r="I105" s="199" t="n"/>
      <c r="J105" s="199" t="n"/>
      <c r="K105" s="199" t="n"/>
      <c r="L105" s="199" t="n"/>
      <c r="M105" s="199" t="n"/>
      <c r="N105" s="199" t="n"/>
      <c r="O105" s="199" t="n"/>
      <c r="P105" s="199" t="n"/>
      <c r="Q105" s="199" t="n"/>
      <c r="R105" s="199" t="n"/>
      <c r="S105" s="199" t="n"/>
      <c r="T105" s="199" t="n"/>
      <c r="U105" s="199" t="n"/>
      <c r="V105" s="199" t="n"/>
      <c r="W105" s="199" t="n"/>
      <c r="X105" s="199" t="n"/>
      <c r="Y105" s="199" t="n"/>
      <c r="Z105" s="199" t="n"/>
    </row>
    <row r="106" ht="15.75" customHeight="1">
      <c r="A106" s="203" t="n">
        <v>44218</v>
      </c>
      <c r="B106" s="199" t="n">
        <v>173.899994</v>
      </c>
      <c r="C106" s="199" t="n">
        <v>7269600</v>
      </c>
      <c r="D106" s="202">
        <f>B106/B107-1</f>
        <v/>
      </c>
      <c r="E106" s="200">
        <f>E107*(1+D106)</f>
        <v/>
      </c>
      <c r="F106" s="199" t="n"/>
      <c r="G106" s="199" t="n"/>
      <c r="H106" s="199" t="n"/>
      <c r="I106" s="199" t="n"/>
      <c r="J106" s="199" t="n"/>
      <c r="K106" s="199" t="n"/>
      <c r="L106" s="199" t="n"/>
      <c r="M106" s="199" t="n"/>
      <c r="N106" s="199" t="n"/>
      <c r="O106" s="199" t="n"/>
      <c r="P106" s="199" t="n"/>
      <c r="Q106" s="199" t="n"/>
      <c r="R106" s="199" t="n"/>
      <c r="S106" s="199" t="n"/>
      <c r="T106" s="199" t="n"/>
      <c r="U106" s="199" t="n"/>
      <c r="V106" s="199" t="n"/>
      <c r="W106" s="199" t="n"/>
      <c r="X106" s="199" t="n"/>
      <c r="Y106" s="199" t="n"/>
      <c r="Z106" s="199" t="n"/>
    </row>
    <row r="107" ht="15.75" customHeight="1">
      <c r="A107" s="203" t="n">
        <v>44217</v>
      </c>
      <c r="B107" s="199" t="n">
        <v>175.279999</v>
      </c>
      <c r="C107" s="199" t="n">
        <v>7246800</v>
      </c>
      <c r="D107" s="202">
        <f>B107/B108-1</f>
        <v/>
      </c>
      <c r="E107" s="200">
        <f>E108*(1+D107)</f>
        <v/>
      </c>
      <c r="F107" s="199" t="n"/>
      <c r="G107" s="199" t="n"/>
      <c r="H107" s="199" t="n"/>
      <c r="I107" s="199" t="n"/>
      <c r="J107" s="199" t="n"/>
      <c r="K107" s="199" t="n"/>
      <c r="L107" s="199" t="n"/>
      <c r="M107" s="199" t="n"/>
      <c r="N107" s="199" t="n"/>
      <c r="O107" s="199" t="n"/>
      <c r="P107" s="199" t="n"/>
      <c r="Q107" s="199" t="n"/>
      <c r="R107" s="199" t="n"/>
      <c r="S107" s="199" t="n"/>
      <c r="T107" s="199" t="n"/>
      <c r="U107" s="199" t="n"/>
      <c r="V107" s="199" t="n"/>
      <c r="W107" s="199" t="n"/>
      <c r="X107" s="199" t="n"/>
      <c r="Y107" s="199" t="n"/>
      <c r="Z107" s="199" t="n"/>
    </row>
    <row r="108" ht="15.75" customHeight="1">
      <c r="A108" s="203" t="n">
        <v>44216</v>
      </c>
      <c r="B108" s="199" t="n">
        <v>175.389999</v>
      </c>
      <c r="C108" s="199" t="n">
        <v>9456000</v>
      </c>
      <c r="D108" s="202">
        <f>B108/B109-1</f>
        <v/>
      </c>
      <c r="E108" s="200">
        <f>E109*(1+D108)</f>
        <v/>
      </c>
      <c r="F108" s="199" t="n"/>
      <c r="G108" s="199" t="n"/>
      <c r="H108" s="199" t="n"/>
      <c r="I108" s="199" t="n"/>
      <c r="J108" s="199" t="n"/>
      <c r="K108" s="199" t="n"/>
      <c r="L108" s="199" t="n"/>
      <c r="M108" s="199" t="n"/>
      <c r="N108" s="199" t="n"/>
      <c r="O108" s="199" t="n"/>
      <c r="P108" s="199" t="n"/>
      <c r="Q108" s="199" t="n"/>
      <c r="R108" s="199" t="n"/>
      <c r="S108" s="199" t="n"/>
      <c r="T108" s="199" t="n"/>
      <c r="U108" s="199" t="n"/>
      <c r="V108" s="199" t="n"/>
      <c r="W108" s="199" t="n"/>
      <c r="X108" s="199" t="n"/>
      <c r="Y108" s="199" t="n"/>
      <c r="Z108" s="199" t="n"/>
    </row>
    <row r="109" ht="15.75" customHeight="1">
      <c r="A109" s="203" t="n">
        <v>44215</v>
      </c>
      <c r="B109" s="199" t="n">
        <v>172.580002</v>
      </c>
      <c r="C109" s="199" t="n">
        <v>7485700</v>
      </c>
      <c r="D109" s="202">
        <f>B109/B110-1</f>
        <v/>
      </c>
      <c r="E109" s="200">
        <f>E110*(1+D109)</f>
        <v/>
      </c>
      <c r="F109" s="199" t="n"/>
      <c r="G109" s="199" t="n"/>
      <c r="H109" s="199" t="n"/>
      <c r="I109" s="199" t="n"/>
      <c r="J109" s="199" t="n"/>
      <c r="K109" s="199" t="n"/>
      <c r="L109" s="199" t="n"/>
      <c r="M109" s="199" t="n"/>
      <c r="N109" s="199" t="n"/>
      <c r="O109" s="199" t="n"/>
      <c r="P109" s="199" t="n"/>
      <c r="Q109" s="199" t="n"/>
      <c r="R109" s="199" t="n"/>
      <c r="S109" s="199" t="n"/>
      <c r="T109" s="199" t="n"/>
      <c r="U109" s="199" t="n"/>
      <c r="V109" s="199" t="n"/>
      <c r="W109" s="199" t="n"/>
      <c r="X109" s="199" t="n"/>
      <c r="Y109" s="199" t="n"/>
      <c r="Z109" s="199" t="n"/>
    </row>
    <row r="110" ht="15.75" customHeight="1">
      <c r="A110" s="203" t="n">
        <v>44211</v>
      </c>
      <c r="B110" s="199" t="n">
        <v>171.130005</v>
      </c>
      <c r="C110" s="199" t="n">
        <v>16172500</v>
      </c>
      <c r="D110" s="202">
        <f>B110/B111-1</f>
        <v/>
      </c>
      <c r="E110" s="200">
        <f>E111*(1+D110)</f>
        <v/>
      </c>
      <c r="F110" s="199" t="n"/>
      <c r="G110" s="199" t="n"/>
      <c r="H110" s="199" t="n"/>
      <c r="I110" s="199" t="n"/>
      <c r="J110" s="199" t="n"/>
      <c r="K110" s="199" t="n"/>
      <c r="L110" s="199" t="n"/>
      <c r="M110" s="199" t="n"/>
      <c r="N110" s="199" t="n"/>
      <c r="O110" s="199" t="n"/>
      <c r="P110" s="199" t="n"/>
      <c r="Q110" s="199" t="n"/>
      <c r="R110" s="199" t="n"/>
      <c r="S110" s="199" t="n"/>
      <c r="T110" s="199" t="n"/>
      <c r="U110" s="199" t="n"/>
      <c r="V110" s="199" t="n"/>
      <c r="W110" s="199" t="n"/>
      <c r="X110" s="199" t="n"/>
      <c r="Y110" s="199" t="n"/>
      <c r="Z110" s="199" t="n"/>
    </row>
    <row r="111" ht="15.75" customHeight="1">
      <c r="A111" s="203" t="n">
        <v>44210</v>
      </c>
      <c r="B111" s="199" t="n">
        <v>173.279999</v>
      </c>
      <c r="C111" s="199" t="n">
        <v>13522700</v>
      </c>
      <c r="D111" s="202">
        <f>B111/B112-1</f>
        <v/>
      </c>
      <c r="E111" s="200">
        <f>E112*(1+D111)</f>
        <v/>
      </c>
      <c r="F111" s="199" t="n"/>
      <c r="G111" s="199" t="n"/>
      <c r="H111" s="199" t="n"/>
      <c r="I111" s="199" t="n"/>
      <c r="J111" s="199" t="n"/>
      <c r="K111" s="199" t="n"/>
      <c r="L111" s="199" t="n"/>
      <c r="M111" s="199" t="n"/>
      <c r="N111" s="199" t="n"/>
      <c r="O111" s="199" t="n"/>
      <c r="P111" s="199" t="n"/>
      <c r="Q111" s="199" t="n"/>
      <c r="R111" s="199" t="n"/>
      <c r="S111" s="199" t="n"/>
      <c r="T111" s="199" t="n"/>
      <c r="U111" s="199" t="n"/>
      <c r="V111" s="199" t="n"/>
      <c r="W111" s="199" t="n"/>
      <c r="X111" s="199" t="n"/>
      <c r="Y111" s="199" t="n"/>
      <c r="Z111" s="199" t="n"/>
    </row>
    <row r="112" ht="15.75" customHeight="1">
      <c r="A112" s="203" t="n">
        <v>44209</v>
      </c>
      <c r="B112" s="199" t="n">
        <v>173.369995</v>
      </c>
      <c r="C112" s="199" t="n">
        <v>14110300</v>
      </c>
      <c r="D112" s="202">
        <f>B112/B113-1</f>
        <v/>
      </c>
      <c r="E112" s="200">
        <f>E113*(1+D112)</f>
        <v/>
      </c>
      <c r="F112" s="199" t="n"/>
      <c r="G112" s="199" t="n"/>
      <c r="H112" s="199" t="n"/>
      <c r="I112" s="199" t="n"/>
      <c r="J112" s="199" t="n"/>
      <c r="K112" s="199" t="n"/>
      <c r="L112" s="199" t="n"/>
      <c r="M112" s="199" t="n"/>
      <c r="N112" s="199" t="n"/>
      <c r="O112" s="199" t="n"/>
      <c r="P112" s="199" t="n"/>
      <c r="Q112" s="199" t="n"/>
      <c r="R112" s="199" t="n"/>
      <c r="S112" s="199" t="n"/>
      <c r="T112" s="199" t="n"/>
      <c r="U112" s="199" t="n"/>
      <c r="V112" s="199" t="n"/>
      <c r="W112" s="199" t="n"/>
      <c r="X112" s="199" t="n"/>
      <c r="Y112" s="199" t="n"/>
      <c r="Z112" s="199" t="n"/>
    </row>
    <row r="113" ht="15.75" customHeight="1">
      <c r="A113" s="203" t="n">
        <v>44208</v>
      </c>
      <c r="B113" s="199" t="n">
        <v>174.119995</v>
      </c>
      <c r="C113" s="199" t="n">
        <v>9798500</v>
      </c>
      <c r="D113" s="202">
        <f>B113/B114-1</f>
        <v/>
      </c>
      <c r="E113" s="200">
        <f>E114*(1+D113)</f>
        <v/>
      </c>
      <c r="F113" s="199" t="n"/>
      <c r="G113" s="199" t="n"/>
      <c r="H113" s="199" t="n"/>
      <c r="I113" s="199" t="n"/>
      <c r="J113" s="199" t="n"/>
      <c r="K113" s="199" t="n"/>
      <c r="L113" s="199" t="n"/>
      <c r="M113" s="199" t="n"/>
      <c r="N113" s="199" t="n"/>
      <c r="O113" s="199" t="n"/>
      <c r="P113" s="199" t="n"/>
      <c r="Q113" s="199" t="n"/>
      <c r="R113" s="199" t="n"/>
      <c r="S113" s="199" t="n"/>
      <c r="T113" s="199" t="n"/>
      <c r="U113" s="199" t="n"/>
      <c r="V113" s="199" t="n"/>
      <c r="W113" s="199" t="n"/>
      <c r="X113" s="199" t="n"/>
      <c r="Y113" s="199" t="n"/>
      <c r="Z113" s="199" t="n"/>
    </row>
    <row r="114" ht="15.75" customHeight="1">
      <c r="A114" s="203" t="n">
        <v>44207</v>
      </c>
      <c r="B114" s="199" t="n">
        <v>173</v>
      </c>
      <c r="C114" s="199" t="n">
        <v>8571400</v>
      </c>
      <c r="D114" s="202">
        <f>B114/B115-1</f>
        <v/>
      </c>
      <c r="E114" s="200">
        <f>E115*(1+D114)</f>
        <v/>
      </c>
      <c r="F114" s="199" t="n"/>
      <c r="G114" s="199" t="n"/>
      <c r="H114" s="199" t="n"/>
      <c r="I114" s="199" t="n"/>
      <c r="J114" s="199" t="n"/>
      <c r="K114" s="199" t="n"/>
      <c r="L114" s="199" t="n"/>
      <c r="M114" s="199" t="n"/>
      <c r="N114" s="199" t="n"/>
      <c r="O114" s="199" t="n"/>
      <c r="P114" s="199" t="n"/>
      <c r="Q114" s="199" t="n"/>
      <c r="R114" s="199" t="n"/>
      <c r="S114" s="199" t="n"/>
      <c r="T114" s="199" t="n"/>
      <c r="U114" s="199" t="n"/>
      <c r="V114" s="199" t="n"/>
      <c r="W114" s="199" t="n"/>
      <c r="X114" s="199" t="n"/>
      <c r="Y114" s="199" t="n"/>
      <c r="Z114" s="199" t="n"/>
    </row>
    <row r="115" ht="15.75" customHeight="1">
      <c r="A115" s="203" t="n">
        <v>44204</v>
      </c>
      <c r="B115" s="199" t="n">
        <v>173.339996</v>
      </c>
      <c r="C115" s="199" t="n">
        <v>24399900</v>
      </c>
      <c r="D115" s="202">
        <f>B115/B116-1</f>
        <v/>
      </c>
      <c r="E115" s="200">
        <f>E116*(1+D115)</f>
        <v/>
      </c>
      <c r="F115" s="199" t="n"/>
      <c r="G115" s="199" t="n"/>
      <c r="H115" s="199" t="n"/>
      <c r="I115" s="199" t="n"/>
      <c r="J115" s="199" t="n"/>
      <c r="K115" s="199" t="n"/>
      <c r="L115" s="199" t="n"/>
      <c r="M115" s="199" t="n"/>
      <c r="N115" s="199" t="n"/>
      <c r="O115" s="199" t="n"/>
      <c r="P115" s="199" t="n"/>
      <c r="Q115" s="199" t="n"/>
      <c r="R115" s="199" t="n"/>
      <c r="S115" s="199" t="n"/>
      <c r="T115" s="199" t="n"/>
      <c r="U115" s="199" t="n"/>
      <c r="V115" s="199" t="n"/>
      <c r="W115" s="199" t="n"/>
      <c r="X115" s="199" t="n"/>
      <c r="Y115" s="199" t="n"/>
      <c r="Z115" s="199" t="n"/>
    </row>
    <row r="116" ht="15.75" customHeight="1">
      <c r="A116" s="203" t="n">
        <v>44203</v>
      </c>
      <c r="B116" s="199" t="n">
        <v>179.479996</v>
      </c>
      <c r="C116" s="199" t="n">
        <v>7110200</v>
      </c>
      <c r="D116" s="202">
        <f>B116/B117-1</f>
        <v/>
      </c>
      <c r="E116" s="200">
        <f>E117*(1+D116)</f>
        <v/>
      </c>
      <c r="F116" s="199" t="n"/>
      <c r="G116" s="199" t="n"/>
      <c r="H116" s="199" t="n"/>
      <c r="I116" s="199" t="n"/>
      <c r="J116" s="199" t="n"/>
      <c r="K116" s="199" t="n"/>
      <c r="L116" s="199" t="n"/>
      <c r="M116" s="199" t="n"/>
      <c r="N116" s="199" t="n"/>
      <c r="O116" s="199" t="n"/>
      <c r="P116" s="199" t="n"/>
      <c r="Q116" s="199" t="n"/>
      <c r="R116" s="199" t="n"/>
      <c r="S116" s="199" t="n"/>
      <c r="T116" s="199" t="n"/>
      <c r="U116" s="199" t="n"/>
      <c r="V116" s="199" t="n"/>
      <c r="W116" s="199" t="n"/>
      <c r="X116" s="199" t="n"/>
      <c r="Y116" s="199" t="n"/>
      <c r="Z116" s="199" t="n"/>
    </row>
    <row r="117" ht="15.75" customHeight="1">
      <c r="A117" s="203" t="n">
        <v>44202</v>
      </c>
      <c r="B117" s="199" t="n">
        <v>179.899994</v>
      </c>
      <c r="C117" s="199" t="n">
        <v>18453500</v>
      </c>
      <c r="D117" s="202">
        <f>B117/B118-1</f>
        <v/>
      </c>
      <c r="E117" s="200">
        <f>E118*(1+D117)</f>
        <v/>
      </c>
      <c r="F117" s="199" t="n"/>
      <c r="G117" s="199" t="n"/>
      <c r="H117" s="199" t="n"/>
      <c r="I117" s="199" t="n"/>
      <c r="J117" s="199" t="n"/>
      <c r="K117" s="199" t="n"/>
      <c r="L117" s="199" t="n"/>
      <c r="M117" s="199" t="n"/>
      <c r="N117" s="199" t="n"/>
      <c r="O117" s="199" t="n"/>
      <c r="P117" s="199" t="n"/>
      <c r="Q117" s="199" t="n"/>
      <c r="R117" s="199" t="n"/>
      <c r="S117" s="199" t="n"/>
      <c r="T117" s="199" t="n"/>
      <c r="U117" s="199" t="n"/>
      <c r="V117" s="199" t="n"/>
      <c r="W117" s="199" t="n"/>
      <c r="X117" s="199" t="n"/>
      <c r="Y117" s="199" t="n"/>
      <c r="Z117" s="199" t="n"/>
    </row>
    <row r="118" ht="15.75" customHeight="1">
      <c r="A118" s="203" t="n">
        <v>44201</v>
      </c>
      <c r="B118" s="199" t="n">
        <v>182.869995</v>
      </c>
      <c r="C118" s="199" t="n">
        <v>12718800</v>
      </c>
      <c r="D118" s="202">
        <f>B118/B119-1</f>
        <v/>
      </c>
      <c r="E118" s="200">
        <f>E119*(1+D118)</f>
        <v/>
      </c>
      <c r="F118" s="199" t="n"/>
      <c r="G118" s="199" t="n"/>
      <c r="H118" s="199" t="n"/>
      <c r="I118" s="199" t="n"/>
      <c r="J118" s="199" t="n"/>
      <c r="K118" s="199" t="n"/>
      <c r="L118" s="199" t="n"/>
      <c r="M118" s="199" t="n"/>
      <c r="N118" s="199" t="n"/>
      <c r="O118" s="199" t="n"/>
      <c r="P118" s="199" t="n"/>
      <c r="Q118" s="199" t="n"/>
      <c r="R118" s="199" t="n"/>
      <c r="S118" s="199" t="n"/>
      <c r="T118" s="199" t="n"/>
      <c r="U118" s="199" t="n"/>
      <c r="V118" s="199" t="n"/>
      <c r="W118" s="199" t="n"/>
      <c r="X118" s="199" t="n"/>
      <c r="Y118" s="199" t="n"/>
      <c r="Z118" s="199" t="n"/>
    </row>
    <row r="119" ht="15.75" customHeight="1">
      <c r="A119" s="203" t="n">
        <v>44200</v>
      </c>
      <c r="B119" s="199" t="n">
        <v>182.330002</v>
      </c>
      <c r="C119" s="199" t="n">
        <v>14331400</v>
      </c>
      <c r="D119" s="202">
        <f>B119/B120-1</f>
        <v/>
      </c>
      <c r="E119" s="200">
        <f>E120*(1+D119)</f>
        <v/>
      </c>
      <c r="F119" s="199" t="n"/>
      <c r="G119" s="199" t="n"/>
      <c r="H119" s="199" t="n"/>
      <c r="I119" s="199" t="n"/>
      <c r="J119" s="199" t="n"/>
      <c r="K119" s="199" t="n"/>
      <c r="L119" s="199" t="n"/>
      <c r="M119" s="199" t="n"/>
      <c r="N119" s="199" t="n"/>
      <c r="O119" s="199" t="n"/>
      <c r="P119" s="199" t="n"/>
      <c r="Q119" s="199" t="n"/>
      <c r="R119" s="199" t="n"/>
      <c r="S119" s="199" t="n"/>
      <c r="T119" s="199" t="n"/>
      <c r="U119" s="199" t="n"/>
      <c r="V119" s="199" t="n"/>
      <c r="W119" s="199" t="n"/>
      <c r="X119" s="199" t="n"/>
      <c r="Y119" s="199" t="n"/>
      <c r="Z119" s="199" t="n"/>
    </row>
    <row r="120" ht="15.75" customHeight="1">
      <c r="A120" s="203" t="n">
        <v>44196</v>
      </c>
      <c r="B120" s="199" t="n">
        <v>178.360001</v>
      </c>
      <c r="C120" s="199" t="n">
        <v>7540800</v>
      </c>
      <c r="D120" s="202">
        <f>B120/B121-1</f>
        <v/>
      </c>
      <c r="E120" s="200">
        <f>E121*(1+D120)</f>
        <v/>
      </c>
      <c r="F120" s="199" t="n"/>
      <c r="G120" s="199" t="n"/>
      <c r="H120" s="199" t="n"/>
      <c r="I120" s="199" t="n"/>
      <c r="J120" s="199" t="n"/>
      <c r="K120" s="199" t="n"/>
      <c r="L120" s="199" t="n"/>
      <c r="M120" s="199" t="n"/>
      <c r="N120" s="199" t="n"/>
      <c r="O120" s="199" t="n"/>
      <c r="P120" s="199" t="n"/>
      <c r="Q120" s="199" t="n"/>
      <c r="R120" s="199" t="n"/>
      <c r="S120" s="199" t="n"/>
      <c r="T120" s="199" t="n"/>
      <c r="U120" s="199" t="n"/>
      <c r="V120" s="199" t="n"/>
      <c r="W120" s="199" t="n"/>
      <c r="X120" s="199" t="n"/>
      <c r="Y120" s="199" t="n"/>
      <c r="Z120" s="199" t="n"/>
    </row>
    <row r="121" ht="15.75" customHeight="1">
      <c r="A121" s="203" t="n">
        <v>44195</v>
      </c>
      <c r="B121" s="199" t="n">
        <v>177.699997</v>
      </c>
      <c r="C121" s="199" t="n">
        <v>5914000</v>
      </c>
      <c r="D121" s="202">
        <f>B121/B122-1</f>
        <v/>
      </c>
      <c r="E121" s="200">
        <f>E122*(1+D121)</f>
        <v/>
      </c>
      <c r="F121" s="199" t="n"/>
      <c r="G121" s="199" t="n"/>
      <c r="H121" s="199" t="n"/>
      <c r="I121" s="199" t="n"/>
      <c r="J121" s="199" t="n"/>
      <c r="K121" s="199" t="n"/>
      <c r="L121" s="199" t="n"/>
      <c r="M121" s="199" t="n"/>
      <c r="N121" s="199" t="n"/>
      <c r="O121" s="199" t="n"/>
      <c r="P121" s="199" t="n"/>
      <c r="Q121" s="199" t="n"/>
      <c r="R121" s="199" t="n"/>
      <c r="S121" s="199" t="n"/>
      <c r="T121" s="199" t="n"/>
      <c r="U121" s="199" t="n"/>
      <c r="V121" s="199" t="n"/>
      <c r="W121" s="199" t="n"/>
      <c r="X121" s="199" t="n"/>
      <c r="Y121" s="199" t="n"/>
      <c r="Z121" s="199" t="n"/>
    </row>
    <row r="122" ht="15.75" customHeight="1">
      <c r="A122" s="203" t="n">
        <v>44194</v>
      </c>
      <c r="B122" s="199" t="n">
        <v>176.350006</v>
      </c>
      <c r="C122" s="199" t="n">
        <v>5983700</v>
      </c>
      <c r="D122" s="202">
        <f>B122/B123-1</f>
        <v/>
      </c>
      <c r="E122" s="200">
        <f>E123*(1+D122)</f>
        <v/>
      </c>
      <c r="F122" s="199" t="n"/>
      <c r="G122" s="199" t="n"/>
      <c r="H122" s="199" t="n"/>
      <c r="I122" s="199" t="n"/>
      <c r="J122" s="199" t="n"/>
      <c r="K122" s="199" t="n"/>
      <c r="L122" s="199" t="n"/>
      <c r="M122" s="199" t="n"/>
      <c r="N122" s="199" t="n"/>
      <c r="O122" s="199" t="n"/>
      <c r="P122" s="199" t="n"/>
      <c r="Q122" s="199" t="n"/>
      <c r="R122" s="199" t="n"/>
      <c r="S122" s="199" t="n"/>
      <c r="T122" s="199" t="n"/>
      <c r="U122" s="199" t="n"/>
      <c r="V122" s="199" t="n"/>
      <c r="W122" s="199" t="n"/>
      <c r="X122" s="199" t="n"/>
      <c r="Y122" s="199" t="n"/>
      <c r="Z122" s="199" t="n"/>
    </row>
    <row r="123" ht="15.75" customHeight="1">
      <c r="A123" s="203" t="n">
        <v>44193</v>
      </c>
      <c r="B123" s="199" t="n">
        <v>175.710007</v>
      </c>
      <c r="C123" s="199" t="n">
        <v>7778700</v>
      </c>
      <c r="D123" s="202">
        <f>B123/B124-1</f>
        <v/>
      </c>
      <c r="E123" s="200">
        <f>E124*(1+D123)</f>
        <v/>
      </c>
      <c r="F123" s="199" t="n"/>
      <c r="G123" s="199" t="n"/>
      <c r="H123" s="199" t="n"/>
      <c r="I123" s="199" t="n"/>
      <c r="J123" s="199" t="n"/>
      <c r="K123" s="199" t="n"/>
      <c r="L123" s="199" t="n"/>
      <c r="M123" s="199" t="n"/>
      <c r="N123" s="199" t="n"/>
      <c r="O123" s="199" t="n"/>
      <c r="P123" s="199" t="n"/>
      <c r="Q123" s="199" t="n"/>
      <c r="R123" s="199" t="n"/>
      <c r="S123" s="199" t="n"/>
      <c r="T123" s="199" t="n"/>
      <c r="U123" s="199" t="n"/>
      <c r="V123" s="199" t="n"/>
      <c r="W123" s="199" t="n"/>
      <c r="X123" s="199" t="n"/>
      <c r="Y123" s="199" t="n"/>
      <c r="Z123" s="199" t="n"/>
    </row>
    <row r="124" ht="15.75" customHeight="1">
      <c r="A124" s="203" t="n">
        <v>44189</v>
      </c>
      <c r="B124" s="199" t="n">
        <v>176.350006</v>
      </c>
      <c r="C124" s="199" t="n">
        <v>3695400</v>
      </c>
      <c r="D124" s="202">
        <f>B124/B125-1</f>
        <v/>
      </c>
      <c r="E124" s="200">
        <f>E125*(1+D124)</f>
        <v/>
      </c>
      <c r="F124" s="199" t="n"/>
      <c r="G124" s="199" t="n"/>
      <c r="H124" s="199" t="n"/>
      <c r="I124" s="199" t="n"/>
      <c r="J124" s="199" t="n"/>
      <c r="K124" s="199" t="n"/>
      <c r="L124" s="199" t="n"/>
      <c r="M124" s="199" t="n"/>
      <c r="N124" s="199" t="n"/>
      <c r="O124" s="199" t="n"/>
      <c r="P124" s="199" t="n"/>
      <c r="Q124" s="199" t="n"/>
      <c r="R124" s="199" t="n"/>
      <c r="S124" s="199" t="n"/>
      <c r="T124" s="199" t="n"/>
      <c r="U124" s="199" t="n"/>
      <c r="V124" s="199" t="n"/>
      <c r="W124" s="199" t="n"/>
      <c r="X124" s="199" t="n"/>
      <c r="Y124" s="199" t="n"/>
      <c r="Z124" s="199" t="n"/>
    </row>
    <row r="125" ht="15.75" customHeight="1">
      <c r="A125" s="203" t="n">
        <v>44188</v>
      </c>
      <c r="B125" s="199" t="n">
        <v>175.649994</v>
      </c>
      <c r="C125" s="199" t="n">
        <v>6542800</v>
      </c>
      <c r="D125" s="202">
        <f>B125/B126-1</f>
        <v/>
      </c>
      <c r="E125" s="200">
        <f>E126*(1+D125)</f>
        <v/>
      </c>
      <c r="F125" s="199" t="n"/>
      <c r="G125" s="199" t="n"/>
      <c r="H125" s="199" t="n"/>
      <c r="I125" s="199" t="n"/>
      <c r="J125" s="199" t="n"/>
      <c r="K125" s="199" t="n"/>
      <c r="L125" s="199" t="n"/>
      <c r="M125" s="199" t="n"/>
      <c r="N125" s="199" t="n"/>
      <c r="O125" s="199" t="n"/>
      <c r="P125" s="199" t="n"/>
      <c r="Q125" s="199" t="n"/>
      <c r="R125" s="199" t="n"/>
      <c r="S125" s="199" t="n"/>
      <c r="T125" s="199" t="n"/>
      <c r="U125" s="199" t="n"/>
      <c r="V125" s="199" t="n"/>
      <c r="W125" s="199" t="n"/>
      <c r="X125" s="199" t="n"/>
      <c r="Y125" s="199" t="n"/>
      <c r="Z125" s="199" t="n"/>
    </row>
    <row r="126" ht="15.75" customHeight="1">
      <c r="A126" s="203" t="n">
        <v>44187</v>
      </c>
      <c r="B126" s="199" t="n">
        <v>174.490005</v>
      </c>
      <c r="C126" s="199" t="n">
        <v>9442400</v>
      </c>
      <c r="D126" s="202">
        <f>B126/B127-1</f>
        <v/>
      </c>
      <c r="E126" s="200">
        <f>E127*(1+D126)</f>
        <v/>
      </c>
      <c r="F126" s="199" t="n"/>
      <c r="G126" s="199" t="n"/>
      <c r="H126" s="199" t="n"/>
      <c r="I126" s="199" t="n"/>
      <c r="J126" s="199" t="n"/>
      <c r="K126" s="199" t="n"/>
      <c r="L126" s="199" t="n"/>
      <c r="M126" s="199" t="n"/>
      <c r="N126" s="199" t="n"/>
      <c r="O126" s="199" t="n"/>
      <c r="P126" s="199" t="n"/>
      <c r="Q126" s="199" t="n"/>
      <c r="R126" s="199" t="n"/>
      <c r="S126" s="199" t="n"/>
      <c r="T126" s="199" t="n"/>
      <c r="U126" s="199" t="n"/>
      <c r="V126" s="199" t="n"/>
      <c r="W126" s="199" t="n"/>
      <c r="X126" s="199" t="n"/>
      <c r="Y126" s="199" t="n"/>
      <c r="Z126" s="199" t="n"/>
    </row>
    <row r="127" ht="15.75" customHeight="1">
      <c r="A127" s="203" t="n">
        <v>44186</v>
      </c>
      <c r="B127" s="199" t="n">
        <v>175.880005</v>
      </c>
      <c r="C127" s="199" t="n">
        <v>8168900</v>
      </c>
      <c r="D127" s="202">
        <f>B127/B128-1</f>
        <v/>
      </c>
      <c r="E127" s="200">
        <f>E128*(1+D127)</f>
        <v/>
      </c>
      <c r="F127" s="199" t="n"/>
      <c r="G127" s="199" t="n"/>
      <c r="H127" s="199" t="n"/>
      <c r="I127" s="199" t="n"/>
      <c r="J127" s="199" t="n"/>
      <c r="K127" s="199" t="n"/>
      <c r="L127" s="199" t="n"/>
      <c r="M127" s="199" t="n"/>
      <c r="N127" s="199" t="n"/>
      <c r="O127" s="199" t="n"/>
      <c r="P127" s="199" t="n"/>
      <c r="Q127" s="199" t="n"/>
      <c r="R127" s="199" t="n"/>
      <c r="S127" s="199" t="n"/>
      <c r="T127" s="199" t="n"/>
      <c r="U127" s="199" t="n"/>
      <c r="V127" s="199" t="n"/>
      <c r="W127" s="199" t="n"/>
      <c r="X127" s="199" t="n"/>
      <c r="Y127" s="199" t="n"/>
      <c r="Z127" s="199" t="n"/>
    </row>
    <row r="128" ht="15.75" customHeight="1">
      <c r="A128" s="203" t="n">
        <v>44183</v>
      </c>
      <c r="B128" s="199" t="n">
        <v>176.440002</v>
      </c>
      <c r="C128" s="199" t="n">
        <v>6789900</v>
      </c>
      <c r="D128" s="202">
        <f>B128/B129-1</f>
        <v/>
      </c>
      <c r="E128" s="200">
        <f>E129*(1+D128)</f>
        <v/>
      </c>
      <c r="F128" s="199" t="n"/>
      <c r="G128" s="199" t="n"/>
      <c r="H128" s="199" t="n"/>
      <c r="I128" s="199" t="n"/>
      <c r="J128" s="199" t="n"/>
      <c r="K128" s="199" t="n"/>
      <c r="L128" s="199" t="n"/>
      <c r="M128" s="199" t="n"/>
      <c r="N128" s="199" t="n"/>
      <c r="O128" s="199" t="n"/>
      <c r="P128" s="199" t="n"/>
      <c r="Q128" s="199" t="n"/>
      <c r="R128" s="199" t="n"/>
      <c r="S128" s="199" t="n"/>
      <c r="T128" s="199" t="n"/>
      <c r="U128" s="199" t="n"/>
      <c r="V128" s="199" t="n"/>
      <c r="W128" s="199" t="n"/>
      <c r="X128" s="199" t="n"/>
      <c r="Y128" s="199" t="n"/>
      <c r="Z128" s="199" t="n"/>
    </row>
    <row r="129" ht="15.75" customHeight="1">
      <c r="A129" s="203" t="n">
        <v>44182</v>
      </c>
      <c r="B129" s="199" t="n">
        <v>176.740005</v>
      </c>
      <c r="C129" s="199" t="n">
        <v>9475800</v>
      </c>
      <c r="D129" s="202">
        <f>B129/B130-1</f>
        <v/>
      </c>
      <c r="E129" s="200">
        <f>E130*(1+D129)</f>
        <v/>
      </c>
      <c r="F129" s="199" t="n"/>
      <c r="G129" s="199" t="n"/>
      <c r="H129" s="199" t="n"/>
      <c r="I129" s="199" t="n"/>
      <c r="J129" s="199" t="n"/>
      <c r="K129" s="199" t="n"/>
      <c r="L129" s="199" t="n"/>
      <c r="M129" s="199" t="n"/>
      <c r="N129" s="199" t="n"/>
      <c r="O129" s="199" t="n"/>
      <c r="P129" s="199" t="n"/>
      <c r="Q129" s="199" t="n"/>
      <c r="R129" s="199" t="n"/>
      <c r="S129" s="199" t="n"/>
      <c r="T129" s="199" t="n"/>
      <c r="U129" s="199" t="n"/>
      <c r="V129" s="199" t="n"/>
      <c r="W129" s="199" t="n"/>
      <c r="X129" s="199" t="n"/>
      <c r="Y129" s="199" t="n"/>
      <c r="Z129" s="199" t="n"/>
    </row>
    <row r="130" ht="15.75" customHeight="1">
      <c r="A130" s="203" t="n">
        <v>44181</v>
      </c>
      <c r="B130" s="199" t="n">
        <v>174.899994</v>
      </c>
      <c r="C130" s="199" t="n">
        <v>8174700</v>
      </c>
      <c r="D130" s="202">
        <f>B130/B131-1</f>
        <v/>
      </c>
      <c r="E130" s="200">
        <f>E131*(1+D130)</f>
        <v/>
      </c>
      <c r="F130" s="199" t="n"/>
      <c r="G130" s="199" t="n"/>
      <c r="H130" s="199" t="n"/>
      <c r="I130" s="199" t="n"/>
      <c r="J130" s="199" t="n"/>
      <c r="K130" s="199" t="n"/>
      <c r="L130" s="199" t="n"/>
      <c r="M130" s="199" t="n"/>
      <c r="N130" s="199" t="n"/>
      <c r="O130" s="199" t="n"/>
      <c r="P130" s="199" t="n"/>
      <c r="Q130" s="199" t="n"/>
      <c r="R130" s="199" t="n"/>
      <c r="S130" s="199" t="n"/>
      <c r="T130" s="199" t="n"/>
      <c r="U130" s="199" t="n"/>
      <c r="V130" s="199" t="n"/>
      <c r="W130" s="199" t="n"/>
      <c r="X130" s="199" t="n"/>
      <c r="Y130" s="199" t="n"/>
      <c r="Z130" s="199" t="n"/>
    </row>
    <row r="131" ht="15.75" customHeight="1">
      <c r="A131" s="203" t="n">
        <v>44180</v>
      </c>
      <c r="B131" s="199" t="n">
        <v>173.940002</v>
      </c>
      <c r="C131" s="199" t="n">
        <v>6840500</v>
      </c>
      <c r="D131" s="202">
        <f>B131/B132-1</f>
        <v/>
      </c>
      <c r="E131" s="200">
        <f>E132*(1+D131)</f>
        <v/>
      </c>
      <c r="F131" s="199" t="n"/>
      <c r="G131" s="199" t="n"/>
      <c r="H131" s="199" t="n"/>
      <c r="I131" s="199" t="n"/>
      <c r="J131" s="199" t="n"/>
      <c r="K131" s="199" t="n"/>
      <c r="L131" s="199" t="n"/>
      <c r="M131" s="199" t="n"/>
      <c r="N131" s="199" t="n"/>
      <c r="O131" s="199" t="n"/>
      <c r="P131" s="199" t="n"/>
      <c r="Q131" s="199" t="n"/>
      <c r="R131" s="199" t="n"/>
      <c r="S131" s="199" t="n"/>
      <c r="T131" s="199" t="n"/>
      <c r="U131" s="199" t="n"/>
      <c r="V131" s="199" t="n"/>
      <c r="W131" s="199" t="n"/>
      <c r="X131" s="199" t="n"/>
      <c r="Y131" s="199" t="n"/>
      <c r="Z131" s="199" t="n"/>
    </row>
    <row r="132" ht="15.75" customHeight="1">
      <c r="A132" s="203" t="n">
        <v>44179</v>
      </c>
      <c r="B132" s="199" t="n">
        <v>171.539993</v>
      </c>
      <c r="C132" s="199" t="n">
        <v>7644400</v>
      </c>
      <c r="D132" s="202">
        <f>B132/B133-1</f>
        <v/>
      </c>
      <c r="E132" s="200">
        <f>E133*(1+D132)</f>
        <v/>
      </c>
      <c r="F132" s="199" t="n"/>
      <c r="G132" s="199" t="n"/>
      <c r="H132" s="199" t="n"/>
      <c r="I132" s="199" t="n"/>
      <c r="J132" s="199" t="n"/>
      <c r="K132" s="199" t="n"/>
      <c r="L132" s="199" t="n"/>
      <c r="M132" s="199" t="n"/>
      <c r="N132" s="199" t="n"/>
      <c r="O132" s="199" t="n"/>
      <c r="P132" s="199" t="n"/>
      <c r="Q132" s="199" t="n"/>
      <c r="R132" s="199" t="n"/>
      <c r="S132" s="199" t="n"/>
      <c r="T132" s="199" t="n"/>
      <c r="U132" s="199" t="n"/>
      <c r="V132" s="199" t="n"/>
      <c r="W132" s="199" t="n"/>
      <c r="X132" s="199" t="n"/>
      <c r="Y132" s="199" t="n"/>
      <c r="Z132" s="199" t="n"/>
    </row>
    <row r="133" ht="15.75" customHeight="1">
      <c r="A133" s="203" t="n">
        <v>44176</v>
      </c>
      <c r="B133" s="199" t="n">
        <v>172.490005</v>
      </c>
      <c r="C133" s="199" t="n">
        <v>6084800</v>
      </c>
      <c r="D133" s="202">
        <f>B133/B134-1</f>
        <v/>
      </c>
      <c r="E133" s="200">
        <f>E134*(1+D133)</f>
        <v/>
      </c>
      <c r="F133" s="199" t="n"/>
      <c r="G133" s="199" t="n"/>
      <c r="H133" s="199" t="n"/>
      <c r="I133" s="199" t="n"/>
      <c r="J133" s="199" t="n"/>
      <c r="K133" s="199" t="n"/>
      <c r="L133" s="199" t="n"/>
      <c r="M133" s="199" t="n"/>
      <c r="N133" s="199" t="n"/>
      <c r="O133" s="199" t="n"/>
      <c r="P133" s="199" t="n"/>
      <c r="Q133" s="199" t="n"/>
      <c r="R133" s="199" t="n"/>
      <c r="S133" s="199" t="n"/>
      <c r="T133" s="199" t="n"/>
      <c r="U133" s="199" t="n"/>
      <c r="V133" s="199" t="n"/>
      <c r="W133" s="199" t="n"/>
      <c r="X133" s="199" t="n"/>
      <c r="Y133" s="199" t="n"/>
      <c r="Z133" s="199" t="n"/>
    </row>
    <row r="134" ht="15.75" customHeight="1">
      <c r="A134" s="203" t="n">
        <v>44175</v>
      </c>
      <c r="B134" s="199" t="n">
        <v>172.169998</v>
      </c>
      <c r="C134" s="199" t="n">
        <v>6564000</v>
      </c>
      <c r="D134" s="202">
        <f>B134/B135-1</f>
        <v/>
      </c>
      <c r="E134" s="200">
        <f>E135*(1+D134)</f>
        <v/>
      </c>
      <c r="F134" s="199" t="n"/>
      <c r="G134" s="199" t="n"/>
      <c r="H134" s="199" t="n"/>
      <c r="I134" s="199" t="n"/>
      <c r="J134" s="199" t="n"/>
      <c r="K134" s="199" t="n"/>
      <c r="L134" s="199" t="n"/>
      <c r="M134" s="199" t="n"/>
      <c r="N134" s="199" t="n"/>
      <c r="O134" s="199" t="n"/>
      <c r="P134" s="199" t="n"/>
      <c r="Q134" s="199" t="n"/>
      <c r="R134" s="199" t="n"/>
      <c r="S134" s="199" t="n"/>
      <c r="T134" s="199" t="n"/>
      <c r="U134" s="199" t="n"/>
      <c r="V134" s="199" t="n"/>
      <c r="W134" s="199" t="n"/>
      <c r="X134" s="199" t="n"/>
      <c r="Y134" s="199" t="n"/>
      <c r="Z134" s="199" t="n"/>
    </row>
    <row r="135" ht="15.75" customHeight="1">
      <c r="A135" s="203" t="n">
        <v>44174</v>
      </c>
      <c r="B135" s="199" t="n">
        <v>172.5</v>
      </c>
      <c r="C135" s="199" t="n">
        <v>10743200</v>
      </c>
      <c r="D135" s="202">
        <f>B135/B136-1</f>
        <v/>
      </c>
      <c r="E135" s="200">
        <f>E136*(1+D135)</f>
        <v/>
      </c>
      <c r="F135" s="199" t="n"/>
      <c r="G135" s="199" t="n"/>
      <c r="H135" s="199" t="n"/>
      <c r="I135" s="199" t="n"/>
      <c r="J135" s="199" t="n"/>
      <c r="K135" s="199" t="n"/>
      <c r="L135" s="199" t="n"/>
      <c r="M135" s="199" t="n"/>
      <c r="N135" s="199" t="n"/>
      <c r="O135" s="199" t="n"/>
      <c r="P135" s="199" t="n"/>
      <c r="Q135" s="199" t="n"/>
      <c r="R135" s="199" t="n"/>
      <c r="S135" s="199" t="n"/>
      <c r="T135" s="199" t="n"/>
      <c r="U135" s="199" t="n"/>
      <c r="V135" s="199" t="n"/>
      <c r="W135" s="199" t="n"/>
      <c r="X135" s="199" t="n"/>
      <c r="Y135" s="199" t="n"/>
      <c r="Z135" s="199" t="n"/>
    </row>
    <row r="136" ht="15.75" customHeight="1">
      <c r="A136" s="203" t="n">
        <v>44173</v>
      </c>
      <c r="B136" s="199" t="n">
        <v>175.5</v>
      </c>
      <c r="C136" s="199" t="n">
        <v>6348400</v>
      </c>
      <c r="D136" s="202">
        <f>B136/B137-1</f>
        <v/>
      </c>
      <c r="E136" s="200">
        <f>E137*(1+D136)</f>
        <v/>
      </c>
      <c r="F136" s="199" t="n"/>
      <c r="G136" s="199" t="n"/>
      <c r="H136" s="199" t="n"/>
      <c r="I136" s="199" t="n"/>
      <c r="J136" s="199" t="n"/>
      <c r="K136" s="199" t="n"/>
      <c r="L136" s="199" t="n"/>
      <c r="M136" s="199" t="n"/>
      <c r="N136" s="199" t="n"/>
      <c r="O136" s="199" t="n"/>
      <c r="P136" s="199" t="n"/>
      <c r="Q136" s="199" t="n"/>
      <c r="R136" s="199" t="n"/>
      <c r="S136" s="199" t="n"/>
      <c r="T136" s="199" t="n"/>
      <c r="U136" s="199" t="n"/>
      <c r="V136" s="199" t="n"/>
      <c r="W136" s="199" t="n"/>
      <c r="X136" s="199" t="n"/>
      <c r="Y136" s="199" t="n"/>
      <c r="Z136" s="199" t="n"/>
    </row>
    <row r="137" ht="15.75" customHeight="1">
      <c r="A137" s="203" t="n">
        <v>44172</v>
      </c>
      <c r="B137" s="199" t="n">
        <v>174.889999</v>
      </c>
      <c r="C137" s="199" t="n">
        <v>10555100</v>
      </c>
      <c r="D137" s="202">
        <f>B137/B138-1</f>
        <v/>
      </c>
      <c r="E137" s="200">
        <f>E138*(1+D137)</f>
        <v/>
      </c>
      <c r="F137" s="199" t="n"/>
      <c r="G137" s="199" t="n"/>
      <c r="H137" s="199" t="n"/>
      <c r="I137" s="199" t="n"/>
      <c r="J137" s="199" t="n"/>
      <c r="K137" s="199" t="n"/>
      <c r="L137" s="199" t="n"/>
      <c r="M137" s="199" t="n"/>
      <c r="N137" s="199" t="n"/>
      <c r="O137" s="199" t="n"/>
      <c r="P137" s="199" t="n"/>
      <c r="Q137" s="199" t="n"/>
      <c r="R137" s="199" t="n"/>
      <c r="S137" s="199" t="n"/>
      <c r="T137" s="199" t="n"/>
      <c r="U137" s="199" t="n"/>
      <c r="V137" s="199" t="n"/>
      <c r="W137" s="199" t="n"/>
      <c r="X137" s="199" t="n"/>
      <c r="Y137" s="199" t="n"/>
      <c r="Z137" s="199" t="n"/>
    </row>
    <row r="138" ht="15.75" customHeight="1">
      <c r="A138" s="203" t="n">
        <v>44169</v>
      </c>
      <c r="B138" s="199" t="n">
        <v>172.320007</v>
      </c>
      <c r="C138" s="199" t="n">
        <v>10098600</v>
      </c>
      <c r="D138" s="202">
        <f>B138/B139-1</f>
        <v/>
      </c>
      <c r="E138" s="200">
        <f>E139*(1+D138)</f>
        <v/>
      </c>
      <c r="F138" s="199" t="n"/>
      <c r="G138" s="199" t="n"/>
      <c r="H138" s="199" t="n"/>
      <c r="I138" s="199" t="n"/>
      <c r="J138" s="199" t="n"/>
      <c r="K138" s="199" t="n"/>
      <c r="L138" s="199" t="n"/>
      <c r="M138" s="199" t="n"/>
      <c r="N138" s="199" t="n"/>
      <c r="O138" s="199" t="n"/>
      <c r="P138" s="199" t="n"/>
      <c r="Q138" s="199" t="n"/>
      <c r="R138" s="199" t="n"/>
      <c r="S138" s="199" t="n"/>
      <c r="T138" s="199" t="n"/>
      <c r="U138" s="199" t="n"/>
      <c r="V138" s="199" t="n"/>
      <c r="W138" s="199" t="n"/>
      <c r="X138" s="199" t="n"/>
      <c r="Y138" s="199" t="n"/>
      <c r="Z138" s="199" t="n"/>
    </row>
    <row r="139" ht="15.75" customHeight="1">
      <c r="A139" s="203" t="n">
        <v>44168</v>
      </c>
      <c r="B139" s="199" t="n">
        <v>172.809998</v>
      </c>
      <c r="C139" s="199" t="n">
        <v>10457300</v>
      </c>
      <c r="D139" s="202">
        <f>B139/B140-1</f>
        <v/>
      </c>
      <c r="E139" s="200">
        <f>E140*(1+D139)</f>
        <v/>
      </c>
      <c r="F139" s="199" t="n"/>
      <c r="G139" s="199" t="n"/>
      <c r="H139" s="199" t="n"/>
      <c r="I139" s="199" t="n"/>
      <c r="J139" s="199" t="n"/>
      <c r="K139" s="199" t="n"/>
      <c r="L139" s="199" t="n"/>
      <c r="M139" s="199" t="n"/>
      <c r="N139" s="199" t="n"/>
      <c r="O139" s="199" t="n"/>
      <c r="P139" s="199" t="n"/>
      <c r="Q139" s="199" t="n"/>
      <c r="R139" s="199" t="n"/>
      <c r="S139" s="199" t="n"/>
      <c r="T139" s="199" t="n"/>
      <c r="U139" s="199" t="n"/>
      <c r="V139" s="199" t="n"/>
      <c r="W139" s="199" t="n"/>
      <c r="X139" s="199" t="n"/>
      <c r="Y139" s="199" t="n"/>
      <c r="Z139" s="199" t="n"/>
    </row>
    <row r="140" ht="15.75" customHeight="1">
      <c r="A140" s="203" t="n">
        <v>44167</v>
      </c>
      <c r="B140" s="199" t="n">
        <v>171.460007</v>
      </c>
      <c r="C140" s="199" t="n">
        <v>9199700</v>
      </c>
      <c r="D140" s="202">
        <f>B140/B141-1</f>
        <v/>
      </c>
      <c r="E140" s="200">
        <f>E141*(1+D140)</f>
        <v/>
      </c>
      <c r="F140" s="199" t="n"/>
      <c r="G140" s="199" t="n"/>
      <c r="H140" s="199" t="n"/>
      <c r="I140" s="199" t="n"/>
      <c r="J140" s="199" t="n"/>
      <c r="K140" s="199" t="n"/>
      <c r="L140" s="199" t="n"/>
      <c r="M140" s="199" t="n"/>
      <c r="N140" s="199" t="n"/>
      <c r="O140" s="199" t="n"/>
      <c r="P140" s="199" t="n"/>
      <c r="Q140" s="199" t="n"/>
      <c r="R140" s="199" t="n"/>
      <c r="S140" s="199" t="n"/>
      <c r="T140" s="199" t="n"/>
      <c r="U140" s="199" t="n"/>
      <c r="V140" s="199" t="n"/>
      <c r="W140" s="199" t="n"/>
      <c r="X140" s="199" t="n"/>
      <c r="Y140" s="199" t="n"/>
      <c r="Z140" s="199" t="n"/>
    </row>
    <row r="141" ht="15.75" customHeight="1">
      <c r="A141" s="203" t="n">
        <v>44166</v>
      </c>
      <c r="B141" s="199" t="n">
        <v>170.179993</v>
      </c>
      <c r="C141" s="199" t="n">
        <v>13533300</v>
      </c>
      <c r="D141" s="202">
        <f>B141/B142-1</f>
        <v/>
      </c>
      <c r="E141" s="200">
        <f>E142*(1+D141)</f>
        <v/>
      </c>
      <c r="F141" s="199" t="n"/>
      <c r="G141" s="199" t="n"/>
      <c r="H141" s="199" t="n"/>
      <c r="I141" s="199" t="n"/>
      <c r="J141" s="199" t="n"/>
      <c r="K141" s="199" t="n"/>
      <c r="L141" s="199" t="n"/>
      <c r="M141" s="199" t="n"/>
      <c r="N141" s="199" t="n"/>
      <c r="O141" s="199" t="n"/>
      <c r="P141" s="199" t="n"/>
      <c r="Q141" s="199" t="n"/>
      <c r="R141" s="199" t="n"/>
      <c r="S141" s="199" t="n"/>
      <c r="T141" s="199" t="n"/>
      <c r="U141" s="199" t="n"/>
      <c r="V141" s="199" t="n"/>
      <c r="W141" s="199" t="n"/>
      <c r="X141" s="199" t="n"/>
      <c r="Y141" s="199" t="n"/>
      <c r="Z141" s="199" t="n"/>
    </row>
    <row r="142" ht="15.75" customHeight="1">
      <c r="A142" s="203" t="n">
        <v>44165</v>
      </c>
      <c r="B142" s="199" t="n">
        <v>166.669998</v>
      </c>
      <c r="C142" s="199" t="n">
        <v>13210000</v>
      </c>
      <c r="D142" s="202">
        <f>B142/B143-1</f>
        <v/>
      </c>
      <c r="E142" s="200">
        <f>E143*(1+D142)</f>
        <v/>
      </c>
      <c r="F142" s="199" t="n"/>
      <c r="G142" s="199" t="n"/>
      <c r="H142" s="199" t="n"/>
      <c r="I142" s="199" t="n"/>
      <c r="J142" s="199" t="n"/>
      <c r="K142" s="199" t="n"/>
      <c r="L142" s="199" t="n"/>
      <c r="M142" s="199" t="n"/>
      <c r="N142" s="199" t="n"/>
      <c r="O142" s="199" t="n"/>
      <c r="P142" s="199" t="n"/>
      <c r="Q142" s="199" t="n"/>
      <c r="R142" s="199" t="n"/>
      <c r="S142" s="199" t="n"/>
      <c r="T142" s="199" t="n"/>
      <c r="U142" s="199" t="n"/>
      <c r="V142" s="199" t="n"/>
      <c r="W142" s="199" t="n"/>
      <c r="X142" s="199" t="n"/>
      <c r="Y142" s="199" t="n"/>
      <c r="Z142" s="199" t="n"/>
    </row>
    <row r="143" ht="15.75" customHeight="1">
      <c r="A143" s="203" t="n">
        <v>44162</v>
      </c>
      <c r="B143" s="199" t="n">
        <v>167.789993</v>
      </c>
      <c r="C143" s="199" t="n">
        <v>10569100</v>
      </c>
      <c r="D143" s="202">
        <f>B143/B144-1</f>
        <v/>
      </c>
      <c r="E143" s="200">
        <f>E144*(1+D143)</f>
        <v/>
      </c>
      <c r="F143" s="199" t="n"/>
      <c r="G143" s="199" t="n"/>
      <c r="H143" s="199" t="n"/>
      <c r="I143" s="199" t="n"/>
      <c r="J143" s="199" t="n"/>
      <c r="K143" s="199" t="n"/>
      <c r="L143" s="199" t="n"/>
      <c r="M143" s="199" t="n"/>
      <c r="N143" s="199" t="n"/>
      <c r="O143" s="199" t="n"/>
      <c r="P143" s="199" t="n"/>
      <c r="Q143" s="199" t="n"/>
      <c r="R143" s="199" t="n"/>
      <c r="S143" s="199" t="n"/>
      <c r="T143" s="199" t="n"/>
      <c r="U143" s="199" t="n"/>
      <c r="V143" s="199" t="n"/>
      <c r="W143" s="199" t="n"/>
      <c r="X143" s="199" t="n"/>
      <c r="Y143" s="199" t="n"/>
      <c r="Z143" s="199" t="n"/>
    </row>
    <row r="144" ht="15.75" customHeight="1">
      <c r="A144" s="203" t="n">
        <v>44160</v>
      </c>
      <c r="B144" s="199" t="n">
        <v>169.509995</v>
      </c>
      <c r="C144" s="199" t="n">
        <v>10286600</v>
      </c>
      <c r="D144" s="202">
        <f>B144/B145-1</f>
        <v/>
      </c>
      <c r="E144" s="200">
        <f>E145*(1+D144)</f>
        <v/>
      </c>
      <c r="F144" s="199" t="n"/>
      <c r="G144" s="199" t="n"/>
      <c r="H144" s="199" t="n"/>
      <c r="I144" s="199" t="n"/>
      <c r="J144" s="199" t="n"/>
      <c r="K144" s="199" t="n"/>
      <c r="L144" s="199" t="n"/>
      <c r="M144" s="199" t="n"/>
      <c r="N144" s="199" t="n"/>
      <c r="O144" s="199" t="n"/>
      <c r="P144" s="199" t="n"/>
      <c r="Q144" s="199" t="n"/>
      <c r="R144" s="199" t="n"/>
      <c r="S144" s="199" t="n"/>
      <c r="T144" s="199" t="n"/>
      <c r="U144" s="199" t="n"/>
      <c r="V144" s="199" t="n"/>
      <c r="W144" s="199" t="n"/>
      <c r="X144" s="199" t="n"/>
      <c r="Y144" s="199" t="n"/>
      <c r="Z144" s="199" t="n"/>
    </row>
    <row r="145" ht="15.75" customHeight="1">
      <c r="A145" s="203" t="n">
        <v>44159</v>
      </c>
      <c r="B145" s="199" t="n">
        <v>169.589996</v>
      </c>
      <c r="C145" s="199" t="n">
        <v>19504000</v>
      </c>
      <c r="D145" s="202">
        <f>B145/B146-1</f>
        <v/>
      </c>
      <c r="E145" s="200">
        <f>E146*(1+D145)</f>
        <v/>
      </c>
      <c r="F145" s="199" t="n"/>
      <c r="G145" s="199" t="n"/>
      <c r="H145" s="199" t="n"/>
      <c r="I145" s="199" t="n"/>
      <c r="J145" s="199" t="n"/>
      <c r="K145" s="199" t="n"/>
      <c r="L145" s="199" t="n"/>
      <c r="M145" s="199" t="n"/>
      <c r="N145" s="199" t="n"/>
      <c r="O145" s="199" t="n"/>
      <c r="P145" s="199" t="n"/>
      <c r="Q145" s="199" t="n"/>
      <c r="R145" s="199" t="n"/>
      <c r="S145" s="199" t="n"/>
      <c r="T145" s="199" t="n"/>
      <c r="U145" s="199" t="n"/>
      <c r="V145" s="199" t="n"/>
      <c r="W145" s="199" t="n"/>
      <c r="X145" s="199" t="n"/>
      <c r="Y145" s="199" t="n"/>
      <c r="Z145" s="199" t="n"/>
    </row>
    <row r="146" ht="15.75" customHeight="1">
      <c r="A146" s="203" t="n">
        <v>44158</v>
      </c>
      <c r="B146" s="199" t="n">
        <v>172.229996</v>
      </c>
      <c r="C146" s="199" t="n">
        <v>15510600</v>
      </c>
      <c r="D146" s="202">
        <f>B146/B147-1</f>
        <v/>
      </c>
      <c r="E146" s="200">
        <f>E147*(1+D146)</f>
        <v/>
      </c>
      <c r="F146" s="199" t="n"/>
      <c r="G146" s="199" t="n"/>
      <c r="H146" s="199" t="n"/>
      <c r="I146" s="199" t="n"/>
      <c r="J146" s="199" t="n"/>
      <c r="K146" s="199" t="n"/>
      <c r="L146" s="199" t="n"/>
      <c r="M146" s="199" t="n"/>
      <c r="N146" s="199" t="n"/>
      <c r="O146" s="199" t="n"/>
      <c r="P146" s="199" t="n"/>
      <c r="Q146" s="199" t="n"/>
      <c r="R146" s="199" t="n"/>
      <c r="S146" s="199" t="n"/>
      <c r="T146" s="199" t="n"/>
      <c r="U146" s="199" t="n"/>
      <c r="V146" s="199" t="n"/>
      <c r="W146" s="199" t="n"/>
      <c r="X146" s="199" t="n"/>
      <c r="Y146" s="199" t="n"/>
      <c r="Z146" s="199" t="n"/>
    </row>
    <row r="147" ht="15.75" customHeight="1">
      <c r="A147" s="203" t="n">
        <v>44155</v>
      </c>
      <c r="B147" s="199" t="n">
        <v>175.690002</v>
      </c>
      <c r="C147" s="199" t="n">
        <v>6379400</v>
      </c>
      <c r="D147" s="202">
        <f>B147/B148-1</f>
        <v/>
      </c>
      <c r="E147" s="200">
        <f>E148*(1+D147)</f>
        <v/>
      </c>
      <c r="F147" s="199" t="n"/>
      <c r="G147" s="199" t="n"/>
      <c r="H147" s="199" t="n"/>
      <c r="I147" s="199" t="n"/>
      <c r="J147" s="199" t="n"/>
      <c r="K147" s="199" t="n"/>
      <c r="L147" s="199" t="n"/>
      <c r="M147" s="199" t="n"/>
      <c r="N147" s="199" t="n"/>
      <c r="O147" s="199" t="n"/>
      <c r="P147" s="199" t="n"/>
      <c r="Q147" s="199" t="n"/>
      <c r="R147" s="199" t="n"/>
      <c r="S147" s="199" t="n"/>
      <c r="T147" s="199" t="n"/>
      <c r="U147" s="199" t="n"/>
      <c r="V147" s="199" t="n"/>
      <c r="W147" s="199" t="n"/>
      <c r="X147" s="199" t="n"/>
      <c r="Y147" s="199" t="n"/>
      <c r="Z147" s="199" t="n"/>
    </row>
    <row r="148" ht="15.75" customHeight="1">
      <c r="A148" s="203" t="n">
        <v>44154</v>
      </c>
      <c r="B148" s="199" t="n">
        <v>175.160004</v>
      </c>
      <c r="C148" s="199" t="n">
        <v>6965100</v>
      </c>
      <c r="D148" s="202">
        <f>B148/B149-1</f>
        <v/>
      </c>
      <c r="E148" s="200">
        <f>E149*(1+D148)</f>
        <v/>
      </c>
      <c r="F148" s="199" t="n"/>
      <c r="G148" s="199" t="n"/>
      <c r="H148" s="199" t="n"/>
      <c r="I148" s="199" t="n"/>
      <c r="J148" s="199" t="n"/>
      <c r="K148" s="199" t="n"/>
      <c r="L148" s="199" t="n"/>
      <c r="M148" s="199" t="n"/>
      <c r="N148" s="199" t="n"/>
      <c r="O148" s="199" t="n"/>
      <c r="P148" s="199" t="n"/>
      <c r="Q148" s="199" t="n"/>
      <c r="R148" s="199" t="n"/>
      <c r="S148" s="199" t="n"/>
      <c r="T148" s="199" t="n"/>
      <c r="U148" s="199" t="n"/>
      <c r="V148" s="199" t="n"/>
      <c r="W148" s="199" t="n"/>
      <c r="X148" s="199" t="n"/>
      <c r="Y148" s="199" t="n"/>
      <c r="Z148" s="199" t="n"/>
    </row>
    <row r="149" ht="15.75" customHeight="1">
      <c r="A149" s="203" t="n">
        <v>44153</v>
      </c>
      <c r="B149" s="199" t="n">
        <v>175.490005</v>
      </c>
      <c r="C149" s="199" t="n">
        <v>7384700</v>
      </c>
      <c r="D149" s="202">
        <f>B149/B150-1</f>
        <v/>
      </c>
      <c r="E149" s="200">
        <f>E150*(1+D149)</f>
        <v/>
      </c>
      <c r="F149" s="199" t="n"/>
      <c r="G149" s="199" t="n"/>
      <c r="H149" s="199" t="n"/>
      <c r="I149" s="199" t="n"/>
      <c r="J149" s="199" t="n"/>
      <c r="K149" s="199" t="n"/>
      <c r="L149" s="199" t="n"/>
      <c r="M149" s="199" t="n"/>
      <c r="N149" s="199" t="n"/>
      <c r="O149" s="199" t="n"/>
      <c r="P149" s="199" t="n"/>
      <c r="Q149" s="199" t="n"/>
      <c r="R149" s="199" t="n"/>
      <c r="S149" s="199" t="n"/>
      <c r="T149" s="199" t="n"/>
      <c r="U149" s="199" t="n"/>
      <c r="V149" s="199" t="n"/>
      <c r="W149" s="199" t="n"/>
      <c r="X149" s="199" t="n"/>
      <c r="Y149" s="199" t="n"/>
      <c r="Z149" s="199" t="n"/>
    </row>
    <row r="150" ht="15.75" customHeight="1">
      <c r="A150" s="203" t="n">
        <v>44152</v>
      </c>
      <c r="B150" s="199" t="n">
        <v>176.5</v>
      </c>
      <c r="C150" s="199" t="n">
        <v>8229100</v>
      </c>
      <c r="D150" s="202">
        <f>B150/B151-1</f>
        <v/>
      </c>
      <c r="E150" s="200">
        <f>E151*(1+D150)</f>
        <v/>
      </c>
      <c r="F150" s="199" t="n"/>
      <c r="G150" s="199" t="n"/>
      <c r="H150" s="199" t="n"/>
      <c r="I150" s="199" t="n"/>
      <c r="J150" s="199" t="n"/>
      <c r="K150" s="199" t="n"/>
      <c r="L150" s="199" t="n"/>
      <c r="M150" s="199" t="n"/>
      <c r="N150" s="199" t="n"/>
      <c r="O150" s="199" t="n"/>
      <c r="P150" s="199" t="n"/>
      <c r="Q150" s="199" t="n"/>
      <c r="R150" s="199" t="n"/>
      <c r="S150" s="199" t="n"/>
      <c r="T150" s="199" t="n"/>
      <c r="U150" s="199" t="n"/>
      <c r="V150" s="199" t="n"/>
      <c r="W150" s="199" t="n"/>
      <c r="X150" s="199" t="n"/>
      <c r="Y150" s="199" t="n"/>
      <c r="Z150" s="199" t="n"/>
    </row>
    <row r="151" ht="15.75" customHeight="1">
      <c r="A151" s="203" t="n">
        <v>44151</v>
      </c>
      <c r="B151" s="199" t="n">
        <v>177.149994</v>
      </c>
      <c r="C151" s="199" t="n">
        <v>8358500</v>
      </c>
      <c r="D151" s="202">
        <f>B151/B152-1</f>
        <v/>
      </c>
      <c r="E151" s="200">
        <f>E152*(1+D151)</f>
        <v/>
      </c>
      <c r="F151" s="199" t="n"/>
      <c r="G151" s="199" t="n"/>
      <c r="H151" s="199" t="n"/>
      <c r="I151" s="199" t="n"/>
      <c r="J151" s="199" t="n"/>
      <c r="K151" s="199" t="n"/>
      <c r="L151" s="199" t="n"/>
      <c r="M151" s="199" t="n"/>
      <c r="N151" s="199" t="n"/>
      <c r="O151" s="199" t="n"/>
      <c r="P151" s="199" t="n"/>
      <c r="Q151" s="199" t="n"/>
      <c r="R151" s="199" t="n"/>
      <c r="S151" s="199" t="n"/>
      <c r="T151" s="199" t="n"/>
      <c r="U151" s="199" t="n"/>
      <c r="V151" s="199" t="n"/>
      <c r="W151" s="199" t="n"/>
      <c r="X151" s="199" t="n"/>
      <c r="Y151" s="199" t="n"/>
      <c r="Z151" s="199" t="n"/>
    </row>
    <row r="152" ht="15.75" customHeight="1">
      <c r="A152" s="203" t="n">
        <v>44148</v>
      </c>
      <c r="B152" s="199" t="n">
        <v>177.160004</v>
      </c>
      <c r="C152" s="199" t="n">
        <v>6469800</v>
      </c>
      <c r="D152" s="202">
        <f>B152/B153-1</f>
        <v/>
      </c>
      <c r="E152" s="200">
        <f>E153*(1+D152)</f>
        <v/>
      </c>
      <c r="F152" s="199" t="n"/>
      <c r="G152" s="199" t="n"/>
      <c r="H152" s="199" t="n"/>
      <c r="I152" s="199" t="n"/>
      <c r="J152" s="199" t="n"/>
      <c r="K152" s="199" t="n"/>
      <c r="L152" s="199" t="n"/>
      <c r="M152" s="199" t="n"/>
      <c r="N152" s="199" t="n"/>
      <c r="O152" s="199" t="n"/>
      <c r="P152" s="199" t="n"/>
      <c r="Q152" s="199" t="n"/>
      <c r="R152" s="199" t="n"/>
      <c r="S152" s="199" t="n"/>
      <c r="T152" s="199" t="n"/>
      <c r="U152" s="199" t="n"/>
      <c r="V152" s="199" t="n"/>
      <c r="W152" s="199" t="n"/>
      <c r="X152" s="199" t="n"/>
      <c r="Y152" s="199" t="n"/>
      <c r="Z152" s="199" t="n"/>
    </row>
    <row r="153" ht="15.75" customHeight="1">
      <c r="A153" s="203" t="n">
        <v>44147</v>
      </c>
      <c r="B153" s="199" t="n">
        <v>175.960007</v>
      </c>
      <c r="C153" s="199" t="n">
        <v>7167900</v>
      </c>
      <c r="D153" s="202">
        <f>B153/B154-1</f>
        <v/>
      </c>
      <c r="E153" s="200">
        <f>E154*(1+D153)</f>
        <v/>
      </c>
      <c r="F153" s="199" t="n"/>
      <c r="G153" s="199" t="n"/>
      <c r="H153" s="199" t="n"/>
      <c r="I153" s="199" t="n"/>
      <c r="J153" s="199" t="n"/>
      <c r="K153" s="199" t="n"/>
      <c r="L153" s="199" t="n"/>
      <c r="M153" s="199" t="n"/>
      <c r="N153" s="199" t="n"/>
      <c r="O153" s="199" t="n"/>
      <c r="P153" s="199" t="n"/>
      <c r="Q153" s="199" t="n"/>
      <c r="R153" s="199" t="n"/>
      <c r="S153" s="199" t="n"/>
      <c r="T153" s="199" t="n"/>
      <c r="U153" s="199" t="n"/>
      <c r="V153" s="199" t="n"/>
      <c r="W153" s="199" t="n"/>
      <c r="X153" s="199" t="n"/>
      <c r="Y153" s="199" t="n"/>
      <c r="Z153" s="199" t="n"/>
    </row>
    <row r="154" ht="15.75" customHeight="1">
      <c r="A154" s="203" t="n">
        <v>44146</v>
      </c>
      <c r="B154" s="199" t="n">
        <v>174.899994</v>
      </c>
      <c r="C154" s="199" t="n">
        <v>9008500</v>
      </c>
      <c r="D154" s="202">
        <f>B154/B155-1</f>
        <v/>
      </c>
      <c r="E154" s="200">
        <f>E155*(1+D154)</f>
        <v/>
      </c>
      <c r="F154" s="199" t="n"/>
      <c r="G154" s="199" t="n"/>
      <c r="H154" s="199" t="n"/>
      <c r="I154" s="199" t="n"/>
      <c r="J154" s="199" t="n"/>
      <c r="K154" s="199" t="n"/>
      <c r="L154" s="199" t="n"/>
      <c r="M154" s="199" t="n"/>
      <c r="N154" s="199" t="n"/>
      <c r="O154" s="199" t="n"/>
      <c r="P154" s="199" t="n"/>
      <c r="Q154" s="199" t="n"/>
      <c r="R154" s="199" t="n"/>
      <c r="S154" s="199" t="n"/>
      <c r="T154" s="199" t="n"/>
      <c r="U154" s="199" t="n"/>
      <c r="V154" s="199" t="n"/>
      <c r="W154" s="199" t="n"/>
      <c r="X154" s="199" t="n"/>
      <c r="Y154" s="199" t="n"/>
      <c r="Z154" s="199" t="n"/>
    </row>
    <row r="155" ht="15.75" customHeight="1">
      <c r="A155" s="203" t="n">
        <v>44145</v>
      </c>
      <c r="B155" s="199" t="n">
        <v>175.660004</v>
      </c>
      <c r="C155" s="199" t="n">
        <v>11728500</v>
      </c>
      <c r="D155" s="202">
        <f>B155/B156-1</f>
        <v/>
      </c>
      <c r="E155" s="200">
        <f>E156*(1+D155)</f>
        <v/>
      </c>
      <c r="F155" s="199" t="n"/>
      <c r="G155" s="199" t="n"/>
      <c r="H155" s="199" t="n"/>
      <c r="I155" s="199" t="n"/>
      <c r="J155" s="199" t="n"/>
      <c r="K155" s="199" t="n"/>
      <c r="L155" s="199" t="n"/>
      <c r="M155" s="199" t="n"/>
      <c r="N155" s="199" t="n"/>
      <c r="O155" s="199" t="n"/>
      <c r="P155" s="199" t="n"/>
      <c r="Q155" s="199" t="n"/>
      <c r="R155" s="199" t="n"/>
      <c r="S155" s="199" t="n"/>
      <c r="T155" s="199" t="n"/>
      <c r="U155" s="199" t="n"/>
      <c r="V155" s="199" t="n"/>
      <c r="W155" s="199" t="n"/>
      <c r="X155" s="199" t="n"/>
      <c r="Y155" s="199" t="n"/>
      <c r="Z155" s="199" t="n"/>
    </row>
    <row r="156" ht="15.75" customHeight="1">
      <c r="A156" s="203" t="n">
        <v>44144</v>
      </c>
      <c r="B156" s="199" t="n">
        <v>175.080002</v>
      </c>
      <c r="C156" s="199" t="n">
        <v>29800700</v>
      </c>
      <c r="D156" s="202">
        <f>B156/B157-1</f>
        <v/>
      </c>
      <c r="E156" s="200">
        <f>E157*(1+D156)</f>
        <v/>
      </c>
      <c r="F156" s="199" t="n"/>
      <c r="G156" s="199" t="n"/>
      <c r="H156" s="199" t="n"/>
      <c r="I156" s="199" t="n"/>
      <c r="J156" s="199" t="n"/>
      <c r="K156" s="199" t="n"/>
      <c r="L156" s="199" t="n"/>
      <c r="M156" s="199" t="n"/>
      <c r="N156" s="199" t="n"/>
      <c r="O156" s="199" t="n"/>
      <c r="P156" s="199" t="n"/>
      <c r="Q156" s="199" t="n"/>
      <c r="R156" s="199" t="n"/>
      <c r="S156" s="199" t="n"/>
      <c r="T156" s="199" t="n"/>
      <c r="U156" s="199" t="n"/>
      <c r="V156" s="199" t="n"/>
      <c r="W156" s="199" t="n"/>
      <c r="X156" s="199" t="n"/>
      <c r="Y156" s="199" t="n"/>
      <c r="Z156" s="199" t="n"/>
    </row>
    <row r="157" ht="15.75" customHeight="1">
      <c r="A157" s="203" t="n">
        <v>44141</v>
      </c>
      <c r="B157" s="199" t="n">
        <v>183.190002</v>
      </c>
      <c r="C157" s="199" t="n">
        <v>10378300</v>
      </c>
      <c r="D157" s="202">
        <f>B157/B158-1</f>
        <v/>
      </c>
      <c r="E157" s="200">
        <f>E158*(1+D157)</f>
        <v/>
      </c>
      <c r="F157" s="199" t="n"/>
      <c r="G157" s="199" t="n"/>
      <c r="H157" s="199" t="n"/>
      <c r="I157" s="199" t="n"/>
      <c r="J157" s="199" t="n"/>
      <c r="K157" s="199" t="n"/>
      <c r="L157" s="199" t="n"/>
      <c r="M157" s="199" t="n"/>
      <c r="N157" s="199" t="n"/>
      <c r="O157" s="199" t="n"/>
      <c r="P157" s="199" t="n"/>
      <c r="Q157" s="199" t="n"/>
      <c r="R157" s="199" t="n"/>
      <c r="S157" s="199" t="n"/>
      <c r="T157" s="199" t="n"/>
      <c r="U157" s="199" t="n"/>
      <c r="V157" s="199" t="n"/>
      <c r="W157" s="199" t="n"/>
      <c r="X157" s="199" t="n"/>
      <c r="Y157" s="199" t="n"/>
      <c r="Z157" s="199" t="n"/>
    </row>
    <row r="158" ht="15.75" customHeight="1">
      <c r="A158" s="203" t="n">
        <v>44140</v>
      </c>
      <c r="B158" s="199" t="n">
        <v>182.929993</v>
      </c>
      <c r="C158" s="199" t="n">
        <v>16102800</v>
      </c>
      <c r="D158" s="202">
        <f>B158/B159-1</f>
        <v/>
      </c>
      <c r="E158" s="200">
        <f>E159*(1+D158)</f>
        <v/>
      </c>
      <c r="F158" s="199" t="n"/>
      <c r="G158" s="199" t="n"/>
      <c r="H158" s="199" t="n"/>
      <c r="I158" s="199" t="n"/>
      <c r="J158" s="199" t="n"/>
      <c r="K158" s="199" t="n"/>
      <c r="L158" s="199" t="n"/>
      <c r="M158" s="199" t="n"/>
      <c r="N158" s="199" t="n"/>
      <c r="O158" s="199" t="n"/>
      <c r="P158" s="199" t="n"/>
      <c r="Q158" s="199" t="n"/>
      <c r="R158" s="199" t="n"/>
      <c r="S158" s="199" t="n"/>
      <c r="T158" s="199" t="n"/>
      <c r="U158" s="199" t="n"/>
      <c r="V158" s="199" t="n"/>
      <c r="W158" s="199" t="n"/>
      <c r="X158" s="199" t="n"/>
      <c r="Y158" s="199" t="n"/>
      <c r="Z158" s="199" t="n"/>
    </row>
    <row r="159" ht="15.75" customHeight="1">
      <c r="A159" s="203" t="n">
        <v>44139</v>
      </c>
      <c r="B159" s="199" t="n">
        <v>178.820007</v>
      </c>
      <c r="C159" s="199" t="n">
        <v>11117300</v>
      </c>
      <c r="D159" s="202">
        <f>B159/B160-1</f>
        <v/>
      </c>
      <c r="E159" s="200">
        <f>E160*(1+D159)</f>
        <v/>
      </c>
      <c r="F159" s="199" t="n"/>
      <c r="G159" s="199" t="n"/>
      <c r="H159" s="199" t="n"/>
      <c r="I159" s="199" t="n"/>
      <c r="J159" s="199" t="n"/>
      <c r="K159" s="199" t="n"/>
      <c r="L159" s="199" t="n"/>
      <c r="M159" s="199" t="n"/>
      <c r="N159" s="199" t="n"/>
      <c r="O159" s="199" t="n"/>
      <c r="P159" s="199" t="n"/>
      <c r="Q159" s="199" t="n"/>
      <c r="R159" s="199" t="n"/>
      <c r="S159" s="199" t="n"/>
      <c r="T159" s="199" t="n"/>
      <c r="U159" s="199" t="n"/>
      <c r="V159" s="199" t="n"/>
      <c r="W159" s="199" t="n"/>
      <c r="X159" s="199" t="n"/>
      <c r="Y159" s="199" t="n"/>
      <c r="Z159" s="199" t="n"/>
    </row>
    <row r="160" ht="15.75" customHeight="1">
      <c r="A160" s="203" t="n">
        <v>44138</v>
      </c>
      <c r="B160" s="199" t="n">
        <v>178.919998</v>
      </c>
      <c r="C160" s="199" t="n">
        <v>7577200</v>
      </c>
      <c r="D160" s="202">
        <f>B160/B161-1</f>
        <v/>
      </c>
      <c r="E160" s="200">
        <f>E161*(1+D160)</f>
        <v/>
      </c>
      <c r="F160" s="199" t="n"/>
      <c r="G160" s="199" t="n"/>
      <c r="H160" s="199" t="n"/>
      <c r="I160" s="199" t="n"/>
      <c r="J160" s="199" t="n"/>
      <c r="K160" s="199" t="n"/>
      <c r="L160" s="199" t="n"/>
      <c r="M160" s="199" t="n"/>
      <c r="N160" s="199" t="n"/>
      <c r="O160" s="199" t="n"/>
      <c r="P160" s="199" t="n"/>
      <c r="Q160" s="199" t="n"/>
      <c r="R160" s="199" t="n"/>
      <c r="S160" s="199" t="n"/>
      <c r="T160" s="199" t="n"/>
      <c r="U160" s="199" t="n"/>
      <c r="V160" s="199" t="n"/>
      <c r="W160" s="199" t="n"/>
      <c r="X160" s="199" t="n"/>
      <c r="Y160" s="199" t="n"/>
      <c r="Z160" s="199" t="n"/>
    </row>
    <row r="161" ht="15.75" customHeight="1">
      <c r="A161" s="203" t="n">
        <v>44137</v>
      </c>
      <c r="B161" s="199" t="n">
        <v>177.910004</v>
      </c>
      <c r="C161" s="199" t="n">
        <v>6498400</v>
      </c>
      <c r="D161" s="202">
        <f>B161/B162-1</f>
        <v/>
      </c>
      <c r="E161" s="200">
        <f>E162*(1+D161)</f>
        <v/>
      </c>
      <c r="F161" s="199" t="n"/>
      <c r="G161" s="199" t="n"/>
      <c r="H161" s="199" t="n"/>
      <c r="I161" s="199" t="n"/>
      <c r="J161" s="199" t="n"/>
      <c r="K161" s="199" t="n"/>
      <c r="L161" s="199" t="n"/>
      <c r="M161" s="199" t="n"/>
      <c r="N161" s="199" t="n"/>
      <c r="O161" s="199" t="n"/>
      <c r="P161" s="199" t="n"/>
      <c r="Q161" s="199" t="n"/>
      <c r="R161" s="199" t="n"/>
      <c r="S161" s="199" t="n"/>
      <c r="T161" s="199" t="n"/>
      <c r="U161" s="199" t="n"/>
      <c r="V161" s="199" t="n"/>
      <c r="W161" s="199" t="n"/>
      <c r="X161" s="199" t="n"/>
      <c r="Y161" s="199" t="n"/>
      <c r="Z161" s="199" t="n"/>
    </row>
    <row r="162" ht="15.75" customHeight="1">
      <c r="A162" s="203" t="n">
        <v>44134</v>
      </c>
      <c r="B162" s="199" t="n">
        <v>176.199997</v>
      </c>
      <c r="C162" s="199" t="n">
        <v>7303000</v>
      </c>
      <c r="D162" s="202">
        <f>B162/B163-1</f>
        <v/>
      </c>
      <c r="E162" s="200">
        <f>E163*(1+D162)</f>
        <v/>
      </c>
      <c r="F162" s="199" t="n"/>
      <c r="G162" s="199" t="n"/>
      <c r="H162" s="199" t="n"/>
      <c r="I162" s="199" t="n"/>
      <c r="J162" s="199" t="n"/>
      <c r="K162" s="199" t="n"/>
      <c r="L162" s="199" t="n"/>
      <c r="M162" s="199" t="n"/>
      <c r="N162" s="199" t="n"/>
      <c r="O162" s="199" t="n"/>
      <c r="P162" s="199" t="n"/>
      <c r="Q162" s="199" t="n"/>
      <c r="R162" s="199" t="n"/>
      <c r="S162" s="199" t="n"/>
      <c r="T162" s="199" t="n"/>
      <c r="U162" s="199" t="n"/>
      <c r="V162" s="199" t="n"/>
      <c r="W162" s="199" t="n"/>
      <c r="X162" s="199" t="n"/>
      <c r="Y162" s="199" t="n"/>
      <c r="Z162" s="199" t="n"/>
    </row>
    <row r="163" ht="15.75" customHeight="1">
      <c r="A163" s="203" t="n">
        <v>44133</v>
      </c>
      <c r="B163" s="199" t="n">
        <v>175.399994</v>
      </c>
      <c r="C163" s="199" t="n">
        <v>8474500</v>
      </c>
      <c r="D163" s="202">
        <f>B163/B164-1</f>
        <v/>
      </c>
      <c r="E163" s="200">
        <f>E164*(1+D163)</f>
        <v/>
      </c>
      <c r="F163" s="199" t="n"/>
      <c r="G163" s="199" t="n"/>
      <c r="H163" s="199" t="n"/>
      <c r="I163" s="199" t="n"/>
      <c r="J163" s="199" t="n"/>
      <c r="K163" s="199" t="n"/>
      <c r="L163" s="199" t="n"/>
      <c r="M163" s="199" t="n"/>
      <c r="N163" s="199" t="n"/>
      <c r="O163" s="199" t="n"/>
      <c r="P163" s="199" t="n"/>
      <c r="Q163" s="199" t="n"/>
      <c r="R163" s="199" t="n"/>
      <c r="S163" s="199" t="n"/>
      <c r="T163" s="199" t="n"/>
      <c r="U163" s="199" t="n"/>
      <c r="V163" s="199" t="n"/>
      <c r="W163" s="199" t="n"/>
      <c r="X163" s="199" t="n"/>
      <c r="Y163" s="199" t="n"/>
      <c r="Z163" s="199" t="n"/>
    </row>
    <row r="164" ht="15.75" customHeight="1">
      <c r="A164" s="203" t="n">
        <v>44132</v>
      </c>
      <c r="B164" s="199" t="n">
        <v>176.130005</v>
      </c>
      <c r="C164" s="199" t="n">
        <v>11734100</v>
      </c>
      <c r="D164" s="202">
        <f>B164/B165-1</f>
        <v/>
      </c>
      <c r="E164" s="200">
        <f>E165*(1+D164)</f>
        <v/>
      </c>
      <c r="F164" s="199" t="n"/>
      <c r="G164" s="199" t="n"/>
      <c r="H164" s="199" t="n"/>
      <c r="I164" s="199" t="n"/>
      <c r="J164" s="199" t="n"/>
      <c r="K164" s="199" t="n"/>
      <c r="L164" s="199" t="n"/>
      <c r="M164" s="199" t="n"/>
      <c r="N164" s="199" t="n"/>
      <c r="O164" s="199" t="n"/>
      <c r="P164" s="199" t="n"/>
      <c r="Q164" s="199" t="n"/>
      <c r="R164" s="199" t="n"/>
      <c r="S164" s="199" t="n"/>
      <c r="T164" s="199" t="n"/>
      <c r="U164" s="199" t="n"/>
      <c r="V164" s="199" t="n"/>
      <c r="W164" s="199" t="n"/>
      <c r="X164" s="199" t="n"/>
      <c r="Y164" s="199" t="n"/>
      <c r="Z164" s="199" t="n"/>
    </row>
    <row r="165" ht="15.75" customHeight="1">
      <c r="A165" s="203" t="n">
        <v>44131</v>
      </c>
      <c r="B165" s="199" t="n">
        <v>179.020004</v>
      </c>
      <c r="C165" s="199" t="n">
        <v>5826900</v>
      </c>
      <c r="D165" s="202">
        <f>B165/B166-1</f>
        <v/>
      </c>
      <c r="E165" s="200">
        <f>E166*(1+D165)</f>
        <v/>
      </c>
      <c r="F165" s="199" t="n"/>
      <c r="G165" s="199" t="n"/>
      <c r="H165" s="199" t="n"/>
      <c r="I165" s="199" t="n"/>
      <c r="J165" s="199" t="n"/>
      <c r="K165" s="199" t="n"/>
      <c r="L165" s="199" t="n"/>
      <c r="M165" s="199" t="n"/>
      <c r="N165" s="199" t="n"/>
      <c r="O165" s="199" t="n"/>
      <c r="P165" s="199" t="n"/>
      <c r="Q165" s="199" t="n"/>
      <c r="R165" s="199" t="n"/>
      <c r="S165" s="199" t="n"/>
      <c r="T165" s="199" t="n"/>
      <c r="U165" s="199" t="n"/>
      <c r="V165" s="199" t="n"/>
      <c r="W165" s="199" t="n"/>
      <c r="X165" s="199" t="n"/>
      <c r="Y165" s="199" t="n"/>
      <c r="Z165" s="199" t="n"/>
    </row>
    <row r="166" ht="15.75" customHeight="1">
      <c r="A166" s="203" t="n">
        <v>44130</v>
      </c>
      <c r="B166" s="199" t="n">
        <v>178.550003</v>
      </c>
      <c r="C166" s="199" t="n">
        <v>5105100</v>
      </c>
      <c r="D166" s="202">
        <f>B166/B167-1</f>
        <v/>
      </c>
      <c r="E166" s="200">
        <f>E167*(1+D166)</f>
        <v/>
      </c>
      <c r="F166" s="199" t="n"/>
      <c r="G166" s="199" t="n"/>
      <c r="H166" s="199" t="n"/>
      <c r="I166" s="199" t="n"/>
      <c r="J166" s="199" t="n"/>
      <c r="K166" s="199" t="n"/>
      <c r="L166" s="199" t="n"/>
      <c r="M166" s="199" t="n"/>
      <c r="N166" s="199" t="n"/>
      <c r="O166" s="199" t="n"/>
      <c r="P166" s="199" t="n"/>
      <c r="Q166" s="199" t="n"/>
      <c r="R166" s="199" t="n"/>
      <c r="S166" s="199" t="n"/>
      <c r="T166" s="199" t="n"/>
      <c r="U166" s="199" t="n"/>
      <c r="V166" s="199" t="n"/>
      <c r="W166" s="199" t="n"/>
      <c r="X166" s="199" t="n"/>
      <c r="Y166" s="199" t="n"/>
      <c r="Z166" s="199" t="n"/>
    </row>
    <row r="167" ht="15.75" customHeight="1">
      <c r="A167" s="203" t="n">
        <v>44127</v>
      </c>
      <c r="B167" s="199" t="n">
        <v>178.639999</v>
      </c>
      <c r="C167" s="199" t="n">
        <v>5919300</v>
      </c>
      <c r="D167" s="202">
        <f>B167/B168-1</f>
        <v/>
      </c>
      <c r="E167" s="200">
        <f>E168*(1+D167)</f>
        <v/>
      </c>
      <c r="F167" s="199" t="n"/>
      <c r="G167" s="199" t="n"/>
      <c r="H167" s="199" t="n"/>
      <c r="I167" s="199" t="n"/>
      <c r="J167" s="199" t="n"/>
      <c r="K167" s="199" t="n"/>
      <c r="L167" s="199" t="n"/>
      <c r="M167" s="199" t="n"/>
      <c r="N167" s="199" t="n"/>
      <c r="O167" s="199" t="n"/>
      <c r="P167" s="199" t="n"/>
      <c r="Q167" s="199" t="n"/>
      <c r="R167" s="199" t="n"/>
      <c r="S167" s="199" t="n"/>
      <c r="T167" s="199" t="n"/>
      <c r="U167" s="199" t="n"/>
      <c r="V167" s="199" t="n"/>
      <c r="W167" s="199" t="n"/>
      <c r="X167" s="199" t="n"/>
      <c r="Y167" s="199" t="n"/>
      <c r="Z167" s="199" t="n"/>
    </row>
    <row r="168" ht="15.75" customHeight="1">
      <c r="A168" s="203" t="n">
        <v>44126</v>
      </c>
      <c r="B168" s="199" t="n">
        <v>178.830002</v>
      </c>
      <c r="C168" s="199" t="n">
        <v>8377000</v>
      </c>
      <c r="D168" s="202">
        <f>B168/B169-1</f>
        <v/>
      </c>
      <c r="E168" s="200">
        <f>E169*(1+D168)</f>
        <v/>
      </c>
      <c r="F168" s="199" t="n"/>
      <c r="G168" s="199" t="n"/>
      <c r="H168" s="199" t="n"/>
      <c r="I168" s="199" t="n"/>
      <c r="J168" s="199" t="n"/>
      <c r="K168" s="199" t="n"/>
      <c r="L168" s="199" t="n"/>
      <c r="M168" s="199" t="n"/>
      <c r="N168" s="199" t="n"/>
      <c r="O168" s="199" t="n"/>
      <c r="P168" s="199" t="n"/>
      <c r="Q168" s="199" t="n"/>
      <c r="R168" s="199" t="n"/>
      <c r="S168" s="199" t="n"/>
      <c r="T168" s="199" t="n"/>
      <c r="U168" s="199" t="n"/>
      <c r="V168" s="199" t="n"/>
      <c r="W168" s="199" t="n"/>
      <c r="X168" s="199" t="n"/>
      <c r="Y168" s="199" t="n"/>
      <c r="Z168" s="199" t="n"/>
    </row>
    <row r="169" ht="15.75" customHeight="1">
      <c r="A169" s="203" t="n">
        <v>44125</v>
      </c>
      <c r="B169" s="199" t="n">
        <v>180.600006</v>
      </c>
      <c r="C169" s="199" t="n">
        <v>7548100</v>
      </c>
      <c r="D169" s="202">
        <f>B169/B170-1</f>
        <v/>
      </c>
      <c r="E169" s="200">
        <f>E170*(1+D169)</f>
        <v/>
      </c>
      <c r="F169" s="199" t="n"/>
      <c r="G169" s="199" t="n"/>
      <c r="H169" s="199" t="n"/>
      <c r="I169" s="199" t="n"/>
      <c r="J169" s="199" t="n"/>
      <c r="K169" s="199" t="n"/>
      <c r="L169" s="199" t="n"/>
      <c r="M169" s="199" t="n"/>
      <c r="N169" s="199" t="n"/>
      <c r="O169" s="199" t="n"/>
      <c r="P169" s="199" t="n"/>
      <c r="Q169" s="199" t="n"/>
      <c r="R169" s="199" t="n"/>
      <c r="S169" s="199" t="n"/>
      <c r="T169" s="199" t="n"/>
      <c r="U169" s="199" t="n"/>
      <c r="V169" s="199" t="n"/>
      <c r="W169" s="199" t="n"/>
      <c r="X169" s="199" t="n"/>
      <c r="Y169" s="199" t="n"/>
      <c r="Z169" s="199" t="n"/>
    </row>
    <row r="170" ht="15.75" customHeight="1">
      <c r="A170" s="203" t="n">
        <v>44124</v>
      </c>
      <c r="B170" s="199" t="n">
        <v>179.25</v>
      </c>
      <c r="C170" s="199" t="n">
        <v>7121400</v>
      </c>
      <c r="D170" s="202">
        <f>B170/B171-1</f>
        <v/>
      </c>
      <c r="E170" s="200">
        <f>E171*(1+D170)</f>
        <v/>
      </c>
      <c r="F170" s="199" t="n"/>
      <c r="G170" s="199" t="n"/>
      <c r="H170" s="199" t="n"/>
      <c r="I170" s="199" t="n"/>
      <c r="J170" s="199" t="n"/>
      <c r="K170" s="199" t="n"/>
      <c r="L170" s="199" t="n"/>
      <c r="M170" s="199" t="n"/>
      <c r="N170" s="199" t="n"/>
      <c r="O170" s="199" t="n"/>
      <c r="P170" s="199" t="n"/>
      <c r="Q170" s="199" t="n"/>
      <c r="R170" s="199" t="n"/>
      <c r="S170" s="199" t="n"/>
      <c r="T170" s="199" t="n"/>
      <c r="U170" s="199" t="n"/>
      <c r="V170" s="199" t="n"/>
      <c r="W170" s="199" t="n"/>
      <c r="X170" s="199" t="n"/>
      <c r="Y170" s="199" t="n"/>
      <c r="Z170" s="199" t="n"/>
    </row>
    <row r="171" ht="15.75" customHeight="1">
      <c r="A171" s="203" t="n">
        <v>44123</v>
      </c>
      <c r="B171" s="199" t="n">
        <v>178.389999</v>
      </c>
      <c r="C171" s="199" t="n">
        <v>6084400</v>
      </c>
      <c r="D171" s="202">
        <f>B171/B172-1</f>
        <v/>
      </c>
      <c r="E171" s="200">
        <f>E172*(1+D171)</f>
        <v/>
      </c>
      <c r="F171" s="199" t="n"/>
      <c r="G171" s="199" t="n"/>
      <c r="H171" s="199" t="n"/>
      <c r="I171" s="199" t="n"/>
      <c r="J171" s="199" t="n"/>
      <c r="K171" s="199" t="n"/>
      <c r="L171" s="199" t="n"/>
      <c r="M171" s="199" t="n"/>
      <c r="N171" s="199" t="n"/>
      <c r="O171" s="199" t="n"/>
      <c r="P171" s="199" t="n"/>
      <c r="Q171" s="199" t="n"/>
      <c r="R171" s="199" t="n"/>
      <c r="S171" s="199" t="n"/>
      <c r="T171" s="199" t="n"/>
      <c r="U171" s="199" t="n"/>
      <c r="V171" s="199" t="n"/>
      <c r="W171" s="199" t="n"/>
      <c r="X171" s="199" t="n"/>
      <c r="Y171" s="199" t="n"/>
      <c r="Z171" s="199" t="n"/>
    </row>
    <row r="172" ht="15.75" customHeight="1">
      <c r="A172" s="203" t="n">
        <v>44120</v>
      </c>
      <c r="B172" s="199" t="n">
        <v>178.300003</v>
      </c>
      <c r="C172" s="199" t="n">
        <v>7260700</v>
      </c>
      <c r="D172" s="202">
        <f>B172/B173-1</f>
        <v/>
      </c>
      <c r="E172" s="200">
        <f>E173*(1+D172)</f>
        <v/>
      </c>
      <c r="F172" s="199" t="n"/>
      <c r="G172" s="199" t="n"/>
      <c r="H172" s="199" t="n"/>
      <c r="I172" s="199" t="n"/>
      <c r="J172" s="199" t="n"/>
      <c r="K172" s="199" t="n"/>
      <c r="L172" s="199" t="n"/>
      <c r="M172" s="199" t="n"/>
      <c r="N172" s="199" t="n"/>
      <c r="O172" s="199" t="n"/>
      <c r="P172" s="199" t="n"/>
      <c r="Q172" s="199" t="n"/>
      <c r="R172" s="199" t="n"/>
      <c r="S172" s="199" t="n"/>
      <c r="T172" s="199" t="n"/>
      <c r="U172" s="199" t="n"/>
      <c r="V172" s="199" t="n"/>
      <c r="W172" s="199" t="n"/>
      <c r="X172" s="199" t="n"/>
      <c r="Y172" s="199" t="n"/>
      <c r="Z172" s="199" t="n"/>
    </row>
    <row r="173" ht="15.75" customHeight="1">
      <c r="A173" s="203" t="n">
        <v>44119</v>
      </c>
      <c r="B173" s="199" t="n">
        <v>178.919998</v>
      </c>
      <c r="C173" s="199" t="n">
        <v>6815400</v>
      </c>
      <c r="D173" s="202">
        <f>B173/B174-1</f>
        <v/>
      </c>
      <c r="E173" s="200">
        <f>E174*(1+D173)</f>
        <v/>
      </c>
      <c r="F173" s="199" t="n"/>
      <c r="G173" s="199" t="n"/>
      <c r="H173" s="199" t="n"/>
      <c r="I173" s="199" t="n"/>
      <c r="J173" s="199" t="n"/>
      <c r="K173" s="199" t="n"/>
      <c r="L173" s="199" t="n"/>
      <c r="M173" s="199" t="n"/>
      <c r="N173" s="199" t="n"/>
      <c r="O173" s="199" t="n"/>
      <c r="P173" s="199" t="n"/>
      <c r="Q173" s="199" t="n"/>
      <c r="R173" s="199" t="n"/>
      <c r="S173" s="199" t="n"/>
      <c r="T173" s="199" t="n"/>
      <c r="U173" s="199" t="n"/>
      <c r="V173" s="199" t="n"/>
      <c r="W173" s="199" t="n"/>
      <c r="X173" s="199" t="n"/>
      <c r="Y173" s="199" t="n"/>
      <c r="Z173" s="199" t="n"/>
    </row>
    <row r="174" ht="15.75" customHeight="1">
      <c r="A174" s="203" t="n">
        <v>44118</v>
      </c>
      <c r="B174" s="199" t="n">
        <v>178.270004</v>
      </c>
      <c r="C174" s="199" t="n">
        <v>9076600</v>
      </c>
      <c r="D174" s="202">
        <f>B174/B175-1</f>
        <v/>
      </c>
      <c r="E174" s="200">
        <f>E175*(1+D174)</f>
        <v/>
      </c>
      <c r="F174" s="199" t="n"/>
      <c r="G174" s="199" t="n"/>
      <c r="H174" s="199" t="n"/>
      <c r="I174" s="199" t="n"/>
      <c r="J174" s="199" t="n"/>
      <c r="K174" s="199" t="n"/>
      <c r="L174" s="199" t="n"/>
      <c r="M174" s="199" t="n"/>
      <c r="N174" s="199" t="n"/>
      <c r="O174" s="199" t="n"/>
      <c r="P174" s="199" t="n"/>
      <c r="Q174" s="199" t="n"/>
      <c r="R174" s="199" t="n"/>
      <c r="S174" s="199" t="n"/>
      <c r="T174" s="199" t="n"/>
      <c r="U174" s="199" t="n"/>
      <c r="V174" s="199" t="n"/>
      <c r="W174" s="199" t="n"/>
      <c r="X174" s="199" t="n"/>
      <c r="Y174" s="199" t="n"/>
      <c r="Z174" s="199" t="n"/>
    </row>
    <row r="175" ht="15.75" customHeight="1">
      <c r="A175" s="203" t="n">
        <v>44117</v>
      </c>
      <c r="B175" s="199" t="n">
        <v>177.720001</v>
      </c>
      <c r="C175" s="199" t="n">
        <v>8384300</v>
      </c>
      <c r="D175" s="202">
        <f>B175/B176-1</f>
        <v/>
      </c>
      <c r="E175" s="200">
        <f>E176*(1+D175)</f>
        <v/>
      </c>
      <c r="F175" s="199" t="n"/>
      <c r="G175" s="199" t="n"/>
      <c r="H175" s="199" t="n"/>
      <c r="I175" s="199" t="n"/>
      <c r="J175" s="199" t="n"/>
      <c r="K175" s="199" t="n"/>
      <c r="L175" s="199" t="n"/>
      <c r="M175" s="199" t="n"/>
      <c r="N175" s="199" t="n"/>
      <c r="O175" s="199" t="n"/>
      <c r="P175" s="199" t="n"/>
      <c r="Q175" s="199" t="n"/>
      <c r="R175" s="199" t="n"/>
      <c r="S175" s="199" t="n"/>
      <c r="T175" s="199" t="n"/>
      <c r="U175" s="199" t="n"/>
      <c r="V175" s="199" t="n"/>
      <c r="W175" s="199" t="n"/>
      <c r="X175" s="199" t="n"/>
      <c r="Y175" s="199" t="n"/>
      <c r="Z175" s="199" t="n"/>
    </row>
    <row r="176" ht="15.75" customHeight="1">
      <c r="A176" s="203" t="n">
        <v>44116</v>
      </c>
      <c r="B176" s="199" t="n">
        <v>180.559998</v>
      </c>
      <c r="C176" s="199" t="n">
        <v>4843000</v>
      </c>
      <c r="D176" s="202">
        <f>B176/B177-1</f>
        <v/>
      </c>
      <c r="E176" s="200">
        <f>E177*(1+D176)</f>
        <v/>
      </c>
      <c r="F176" s="199" t="n"/>
      <c r="G176" s="199" t="n"/>
      <c r="H176" s="199" t="n"/>
      <c r="I176" s="199" t="n"/>
      <c r="J176" s="199" t="n"/>
      <c r="K176" s="199" t="n"/>
      <c r="L176" s="199" t="n"/>
      <c r="M176" s="199" t="n"/>
      <c r="N176" s="199" t="n"/>
      <c r="O176" s="199" t="n"/>
      <c r="P176" s="199" t="n"/>
      <c r="Q176" s="199" t="n"/>
      <c r="R176" s="199" t="n"/>
      <c r="S176" s="199" t="n"/>
      <c r="T176" s="199" t="n"/>
      <c r="U176" s="199" t="n"/>
      <c r="V176" s="199" t="n"/>
      <c r="W176" s="199" t="n"/>
      <c r="X176" s="199" t="n"/>
      <c r="Y176" s="199" t="n"/>
      <c r="Z176" s="199" t="n"/>
    </row>
    <row r="177" ht="15.75" customHeight="1">
      <c r="A177" s="203" t="n">
        <v>44113</v>
      </c>
      <c r="B177" s="199" t="n">
        <v>181.080002</v>
      </c>
      <c r="C177" s="199" t="n">
        <v>15979800</v>
      </c>
      <c r="D177" s="202">
        <f>B177/B178-1</f>
        <v/>
      </c>
      <c r="E177" s="200">
        <f>E178*(1+D177)</f>
        <v/>
      </c>
      <c r="F177" s="199" t="n"/>
      <c r="G177" s="199" t="n"/>
      <c r="H177" s="199" t="n"/>
      <c r="I177" s="199" t="n"/>
      <c r="J177" s="199" t="n"/>
      <c r="K177" s="199" t="n"/>
      <c r="L177" s="199" t="n"/>
      <c r="M177" s="199" t="n"/>
      <c r="N177" s="199" t="n"/>
      <c r="O177" s="199" t="n"/>
      <c r="P177" s="199" t="n"/>
      <c r="Q177" s="199" t="n"/>
      <c r="R177" s="199" t="n"/>
      <c r="S177" s="199" t="n"/>
      <c r="T177" s="199" t="n"/>
      <c r="U177" s="199" t="n"/>
      <c r="V177" s="199" t="n"/>
      <c r="W177" s="199" t="n"/>
      <c r="X177" s="199" t="n"/>
      <c r="Y177" s="199" t="n"/>
      <c r="Z177" s="199" t="n"/>
    </row>
    <row r="178" ht="15.75" customHeight="1">
      <c r="A178" s="203" t="n">
        <v>44112</v>
      </c>
      <c r="B178" s="199" t="n">
        <v>177.850006</v>
      </c>
      <c r="C178" s="199" t="n">
        <v>6530800</v>
      </c>
      <c r="D178" s="202">
        <f>B178/B179-1</f>
        <v/>
      </c>
      <c r="E178" s="200">
        <f>E179*(1+D178)</f>
        <v/>
      </c>
      <c r="F178" s="199" t="n"/>
      <c r="G178" s="199" t="n"/>
      <c r="H178" s="199" t="n"/>
      <c r="I178" s="199" t="n"/>
      <c r="J178" s="199" t="n"/>
      <c r="K178" s="199" t="n"/>
      <c r="L178" s="199" t="n"/>
      <c r="M178" s="199" t="n"/>
      <c r="N178" s="199" t="n"/>
      <c r="O178" s="199" t="n"/>
      <c r="P178" s="199" t="n"/>
      <c r="Q178" s="199" t="n"/>
      <c r="R178" s="199" t="n"/>
      <c r="S178" s="199" t="n"/>
      <c r="T178" s="199" t="n"/>
      <c r="U178" s="199" t="n"/>
      <c r="V178" s="199" t="n"/>
      <c r="W178" s="199" t="n"/>
      <c r="X178" s="199" t="n"/>
      <c r="Y178" s="199" t="n"/>
      <c r="Z178" s="199" t="n"/>
    </row>
    <row r="179" ht="15.75" customHeight="1">
      <c r="A179" s="203" t="n">
        <v>44111</v>
      </c>
      <c r="B179" s="199" t="n">
        <v>177.220001</v>
      </c>
      <c r="C179" s="199" t="n">
        <v>6410900</v>
      </c>
      <c r="D179" s="202">
        <f>B179/B180-1</f>
        <v/>
      </c>
      <c r="E179" s="200">
        <f>E180*(1+D179)</f>
        <v/>
      </c>
      <c r="F179" s="199" t="n"/>
      <c r="G179" s="199" t="n"/>
      <c r="H179" s="199" t="n"/>
      <c r="I179" s="199" t="n"/>
      <c r="J179" s="199" t="n"/>
      <c r="K179" s="199" t="n"/>
      <c r="L179" s="199" t="n"/>
      <c r="M179" s="199" t="n"/>
      <c r="N179" s="199" t="n"/>
      <c r="O179" s="199" t="n"/>
      <c r="P179" s="199" t="n"/>
      <c r="Q179" s="199" t="n"/>
      <c r="R179" s="199" t="n"/>
      <c r="S179" s="199" t="n"/>
      <c r="T179" s="199" t="n"/>
      <c r="U179" s="199" t="n"/>
      <c r="V179" s="199" t="n"/>
      <c r="W179" s="199" t="n"/>
      <c r="X179" s="199" t="n"/>
      <c r="Y179" s="199" t="n"/>
      <c r="Z179" s="199" t="n"/>
    </row>
    <row r="180" ht="15.75" customHeight="1">
      <c r="A180" s="203" t="n">
        <v>44110</v>
      </c>
      <c r="B180" s="199" t="n">
        <v>177.300003</v>
      </c>
      <c r="C180" s="199" t="n">
        <v>8632800</v>
      </c>
      <c r="D180" s="202">
        <f>B180/B181-1</f>
        <v/>
      </c>
      <c r="E180" s="200">
        <f>E181*(1+D180)</f>
        <v/>
      </c>
      <c r="F180" s="199" t="n"/>
      <c r="G180" s="199" t="n"/>
      <c r="H180" s="199" t="n"/>
      <c r="I180" s="199" t="n"/>
      <c r="J180" s="199" t="n"/>
      <c r="K180" s="199" t="n"/>
      <c r="L180" s="199" t="n"/>
      <c r="M180" s="199" t="n"/>
      <c r="N180" s="199" t="n"/>
      <c r="O180" s="199" t="n"/>
      <c r="P180" s="199" t="n"/>
      <c r="Q180" s="199" t="n"/>
      <c r="R180" s="199" t="n"/>
      <c r="S180" s="199" t="n"/>
      <c r="T180" s="199" t="n"/>
      <c r="U180" s="199" t="n"/>
      <c r="V180" s="199" t="n"/>
      <c r="W180" s="199" t="n"/>
      <c r="X180" s="199" t="n"/>
      <c r="Y180" s="199" t="n"/>
      <c r="Z180" s="199" t="n"/>
    </row>
    <row r="181" ht="15.75" customHeight="1">
      <c r="A181" s="203" t="n">
        <v>44109</v>
      </c>
      <c r="B181" s="199" t="n">
        <v>179.410004</v>
      </c>
      <c r="C181" s="199" t="n">
        <v>6969600</v>
      </c>
      <c r="D181" s="202">
        <f>B181/B182-1</f>
        <v/>
      </c>
      <c r="E181" s="200">
        <f>E182*(1+D181)</f>
        <v/>
      </c>
      <c r="F181" s="199" t="n"/>
      <c r="G181" s="199" t="n"/>
      <c r="H181" s="199" t="n"/>
      <c r="I181" s="199" t="n"/>
      <c r="J181" s="199" t="n"/>
      <c r="K181" s="199" t="n"/>
      <c r="L181" s="199" t="n"/>
      <c r="M181" s="199" t="n"/>
      <c r="N181" s="199" t="n"/>
      <c r="O181" s="199" t="n"/>
      <c r="P181" s="199" t="n"/>
      <c r="Q181" s="199" t="n"/>
      <c r="R181" s="199" t="n"/>
      <c r="S181" s="199" t="n"/>
      <c r="T181" s="199" t="n"/>
      <c r="U181" s="199" t="n"/>
      <c r="V181" s="199" t="n"/>
      <c r="W181" s="199" t="n"/>
      <c r="X181" s="199" t="n"/>
      <c r="Y181" s="199" t="n"/>
      <c r="Z181" s="199" t="n"/>
    </row>
    <row r="182" ht="15.75" customHeight="1">
      <c r="A182" s="203" t="n">
        <v>44106</v>
      </c>
      <c r="B182" s="199" t="n">
        <v>178.539993</v>
      </c>
      <c r="C182" s="199" t="n">
        <v>7488500</v>
      </c>
      <c r="D182" s="202">
        <f>B182/B183-1</f>
        <v/>
      </c>
      <c r="E182" s="200">
        <f>E183*(1+D182)</f>
        <v/>
      </c>
      <c r="F182" s="199" t="n"/>
      <c r="G182" s="199" t="n"/>
      <c r="H182" s="199" t="n"/>
      <c r="I182" s="199" t="n"/>
      <c r="J182" s="199" t="n"/>
      <c r="K182" s="199" t="n"/>
      <c r="L182" s="199" t="n"/>
      <c r="M182" s="199" t="n"/>
      <c r="N182" s="199" t="n"/>
      <c r="O182" s="199" t="n"/>
      <c r="P182" s="199" t="n"/>
      <c r="Q182" s="199" t="n"/>
      <c r="R182" s="199" t="n"/>
      <c r="S182" s="199" t="n"/>
      <c r="T182" s="199" t="n"/>
      <c r="U182" s="199" t="n"/>
      <c r="V182" s="199" t="n"/>
      <c r="W182" s="199" t="n"/>
      <c r="X182" s="199" t="n"/>
      <c r="Y182" s="199" t="n"/>
      <c r="Z182" s="199" t="n"/>
    </row>
    <row r="183" ht="15.75" customHeight="1">
      <c r="A183" s="203" t="n">
        <v>44105</v>
      </c>
      <c r="B183" s="199" t="n">
        <v>178.699997</v>
      </c>
      <c r="C183" s="199" t="n">
        <v>10402800</v>
      </c>
      <c r="D183" s="202">
        <f>B183/B184-1</f>
        <v/>
      </c>
      <c r="E183" s="200">
        <f>E184*(1+D183)</f>
        <v/>
      </c>
      <c r="F183" s="199" t="n"/>
      <c r="G183" s="199" t="n"/>
      <c r="H183" s="199" t="n"/>
      <c r="I183" s="199" t="n"/>
      <c r="J183" s="199" t="n"/>
      <c r="K183" s="199" t="n"/>
      <c r="L183" s="199" t="n"/>
      <c r="M183" s="199" t="n"/>
      <c r="N183" s="199" t="n"/>
      <c r="O183" s="199" t="n"/>
      <c r="P183" s="199" t="n"/>
      <c r="Q183" s="199" t="n"/>
      <c r="R183" s="199" t="n"/>
      <c r="S183" s="199" t="n"/>
      <c r="T183" s="199" t="n"/>
      <c r="U183" s="199" t="n"/>
      <c r="V183" s="199" t="n"/>
      <c r="W183" s="199" t="n"/>
      <c r="X183" s="199" t="n"/>
      <c r="Y183" s="199" t="n"/>
      <c r="Z183" s="199" t="n"/>
    </row>
    <row r="184" ht="15.75" customHeight="1">
      <c r="A184" s="203" t="n">
        <v>44104</v>
      </c>
      <c r="B184" s="199" t="n">
        <v>177.119995</v>
      </c>
      <c r="C184" s="199" t="n">
        <v>8371800</v>
      </c>
      <c r="D184" s="202">
        <f>B184/B185-1</f>
        <v/>
      </c>
      <c r="E184" s="200">
        <f>E185*(1+D184)</f>
        <v/>
      </c>
      <c r="F184" s="199" t="n"/>
      <c r="G184" s="199" t="n"/>
      <c r="H184" s="199" t="n"/>
      <c r="I184" s="199" t="n"/>
      <c r="J184" s="199" t="n"/>
      <c r="K184" s="199" t="n"/>
      <c r="L184" s="199" t="n"/>
      <c r="M184" s="199" t="n"/>
      <c r="N184" s="199" t="n"/>
      <c r="O184" s="199" t="n"/>
      <c r="P184" s="199" t="n"/>
      <c r="Q184" s="199" t="n"/>
      <c r="R184" s="199" t="n"/>
      <c r="S184" s="199" t="n"/>
      <c r="T184" s="199" t="n"/>
      <c r="U184" s="199" t="n"/>
      <c r="V184" s="199" t="n"/>
      <c r="W184" s="199" t="n"/>
      <c r="X184" s="199" t="n"/>
      <c r="Y184" s="199" t="n"/>
      <c r="Z184" s="199" t="n"/>
    </row>
    <row r="185" ht="15.75" customHeight="1">
      <c r="A185" s="203" t="n">
        <v>44103</v>
      </c>
      <c r="B185" s="199" t="n">
        <v>178.190002</v>
      </c>
      <c r="C185" s="199" t="n">
        <v>8718500</v>
      </c>
      <c r="D185" s="202">
        <f>B185/B186-1</f>
        <v/>
      </c>
      <c r="E185" s="200">
        <f>E186*(1+D185)</f>
        <v/>
      </c>
      <c r="F185" s="199" t="n"/>
      <c r="G185" s="199" t="n"/>
      <c r="H185" s="199" t="n"/>
      <c r="I185" s="199" t="n"/>
      <c r="J185" s="199" t="n"/>
      <c r="K185" s="199" t="n"/>
      <c r="L185" s="199" t="n"/>
      <c r="M185" s="199" t="n"/>
      <c r="N185" s="199" t="n"/>
      <c r="O185" s="199" t="n"/>
      <c r="P185" s="199" t="n"/>
      <c r="Q185" s="199" t="n"/>
      <c r="R185" s="199" t="n"/>
      <c r="S185" s="199" t="n"/>
      <c r="T185" s="199" t="n"/>
      <c r="U185" s="199" t="n"/>
      <c r="V185" s="199" t="n"/>
      <c r="W185" s="199" t="n"/>
      <c r="X185" s="199" t="n"/>
      <c r="Y185" s="199" t="n"/>
      <c r="Z185" s="199" t="n"/>
    </row>
    <row r="186" ht="15.75" customHeight="1">
      <c r="A186" s="203" t="n">
        <v>44102</v>
      </c>
      <c r="B186" s="199" t="n">
        <v>176.699997</v>
      </c>
      <c r="C186" s="199" t="n">
        <v>7109700</v>
      </c>
      <c r="D186" s="202">
        <f>B186/B187-1</f>
        <v/>
      </c>
      <c r="E186" s="200">
        <f>E187*(1+D186)</f>
        <v/>
      </c>
      <c r="F186" s="199" t="n"/>
      <c r="G186" s="199" t="n"/>
      <c r="H186" s="199" t="n"/>
      <c r="I186" s="199" t="n"/>
      <c r="J186" s="199" t="n"/>
      <c r="K186" s="199" t="n"/>
      <c r="L186" s="199" t="n"/>
      <c r="M186" s="199" t="n"/>
      <c r="N186" s="199" t="n"/>
      <c r="O186" s="199" t="n"/>
      <c r="P186" s="199" t="n"/>
      <c r="Q186" s="199" t="n"/>
      <c r="R186" s="199" t="n"/>
      <c r="S186" s="199" t="n"/>
      <c r="T186" s="199" t="n"/>
      <c r="U186" s="199" t="n"/>
      <c r="V186" s="199" t="n"/>
      <c r="W186" s="199" t="n"/>
      <c r="X186" s="199" t="n"/>
      <c r="Y186" s="199" t="n"/>
      <c r="Z186" s="199" t="n"/>
    </row>
    <row r="187" ht="15.75" customHeight="1">
      <c r="A187" s="203" t="n">
        <v>44099</v>
      </c>
      <c r="B187" s="199" t="n">
        <v>174.940002</v>
      </c>
      <c r="C187" s="199" t="n">
        <v>6779200</v>
      </c>
      <c r="D187" s="202">
        <f>B187/B188-1</f>
        <v/>
      </c>
      <c r="E187" s="200">
        <f>E188*(1+D187)</f>
        <v/>
      </c>
      <c r="F187" s="199" t="n"/>
      <c r="G187" s="199" t="n"/>
      <c r="H187" s="199" t="n"/>
      <c r="I187" s="199" t="n"/>
      <c r="J187" s="199" t="n"/>
      <c r="K187" s="199" t="n"/>
      <c r="L187" s="199" t="n"/>
      <c r="M187" s="199" t="n"/>
      <c r="N187" s="199" t="n"/>
      <c r="O187" s="199" t="n"/>
      <c r="P187" s="199" t="n"/>
      <c r="Q187" s="199" t="n"/>
      <c r="R187" s="199" t="n"/>
      <c r="S187" s="199" t="n"/>
      <c r="T187" s="199" t="n"/>
      <c r="U187" s="199" t="n"/>
      <c r="V187" s="199" t="n"/>
      <c r="W187" s="199" t="n"/>
      <c r="X187" s="199" t="n"/>
      <c r="Y187" s="199" t="n"/>
      <c r="Z187" s="199" t="n"/>
    </row>
    <row r="188" ht="15.75" customHeight="1">
      <c r="A188" s="203" t="n">
        <v>44098</v>
      </c>
      <c r="B188" s="199" t="n">
        <v>175.440002</v>
      </c>
      <c r="C188" s="199" t="n">
        <v>11759200</v>
      </c>
      <c r="D188" s="202">
        <f>B188/B189-1</f>
        <v/>
      </c>
      <c r="E188" s="200">
        <f>E189*(1+D188)</f>
        <v/>
      </c>
      <c r="F188" s="199" t="n"/>
      <c r="G188" s="199" t="n"/>
      <c r="H188" s="199" t="n"/>
      <c r="I188" s="199" t="n"/>
      <c r="J188" s="199" t="n"/>
      <c r="K188" s="199" t="n"/>
      <c r="L188" s="199" t="n"/>
      <c r="M188" s="199" t="n"/>
      <c r="N188" s="199" t="n"/>
      <c r="O188" s="199" t="n"/>
      <c r="P188" s="199" t="n"/>
      <c r="Q188" s="199" t="n"/>
      <c r="R188" s="199" t="n"/>
      <c r="S188" s="199" t="n"/>
      <c r="T188" s="199" t="n"/>
      <c r="U188" s="199" t="n"/>
      <c r="V188" s="199" t="n"/>
      <c r="W188" s="199" t="n"/>
      <c r="X188" s="199" t="n"/>
      <c r="Y188" s="199" t="n"/>
      <c r="Z188" s="199" t="n"/>
    </row>
    <row r="189" ht="15.75" customHeight="1">
      <c r="A189" s="203" t="n">
        <v>44097</v>
      </c>
      <c r="B189" s="199" t="n">
        <v>174.789993</v>
      </c>
      <c r="C189" s="199" t="n">
        <v>18134000</v>
      </c>
      <c r="D189" s="202">
        <f>B189/B190-1</f>
        <v/>
      </c>
      <c r="E189" s="200">
        <f>E190*(1+D189)</f>
        <v/>
      </c>
      <c r="F189" s="199" t="n"/>
      <c r="G189" s="199" t="n"/>
      <c r="H189" s="199" t="n"/>
      <c r="I189" s="199" t="n"/>
      <c r="J189" s="199" t="n"/>
      <c r="K189" s="199" t="n"/>
      <c r="L189" s="199" t="n"/>
      <c r="M189" s="199" t="n"/>
      <c r="N189" s="199" t="n"/>
      <c r="O189" s="199" t="n"/>
      <c r="P189" s="199" t="n"/>
      <c r="Q189" s="199" t="n"/>
      <c r="R189" s="199" t="n"/>
      <c r="S189" s="199" t="n"/>
      <c r="T189" s="199" t="n"/>
      <c r="U189" s="199" t="n"/>
      <c r="V189" s="199" t="n"/>
      <c r="W189" s="199" t="n"/>
      <c r="X189" s="199" t="n"/>
      <c r="Y189" s="199" t="n"/>
      <c r="Z189" s="199" t="n"/>
    </row>
    <row r="190" ht="15.75" customHeight="1">
      <c r="A190" s="203" t="n">
        <v>44096</v>
      </c>
      <c r="B190" s="199" t="n">
        <v>178.649994</v>
      </c>
      <c r="C190" s="199" t="n">
        <v>7977900</v>
      </c>
      <c r="D190" s="202">
        <f>B190/B191-1</f>
        <v/>
      </c>
      <c r="E190" s="200">
        <f>E191*(1+D190)</f>
        <v/>
      </c>
      <c r="F190" s="199" t="n"/>
      <c r="G190" s="199" t="n"/>
      <c r="H190" s="199" t="n"/>
      <c r="I190" s="199" t="n"/>
      <c r="J190" s="199" t="n"/>
      <c r="K190" s="199" t="n"/>
      <c r="L190" s="199" t="n"/>
      <c r="M190" s="199" t="n"/>
      <c r="N190" s="199" t="n"/>
      <c r="O190" s="199" t="n"/>
      <c r="P190" s="199" t="n"/>
      <c r="Q190" s="199" t="n"/>
      <c r="R190" s="199" t="n"/>
      <c r="S190" s="199" t="n"/>
      <c r="T190" s="199" t="n"/>
      <c r="U190" s="199" t="n"/>
      <c r="V190" s="199" t="n"/>
      <c r="W190" s="199" t="n"/>
      <c r="X190" s="199" t="n"/>
      <c r="Y190" s="199" t="n"/>
      <c r="Z190" s="199" t="n"/>
    </row>
    <row r="191" ht="15.75" customHeight="1">
      <c r="A191" s="203" t="n">
        <v>44095</v>
      </c>
      <c r="B191" s="199" t="n">
        <v>179.520004</v>
      </c>
      <c r="C191" s="199" t="n">
        <v>17436100</v>
      </c>
      <c r="D191" s="202">
        <f>B191/B192-1</f>
        <v/>
      </c>
      <c r="E191" s="200">
        <f>E192*(1+D191)</f>
        <v/>
      </c>
      <c r="F191" s="199" t="n"/>
      <c r="G191" s="199" t="n"/>
      <c r="H191" s="199" t="n"/>
      <c r="I191" s="199" t="n"/>
      <c r="J191" s="199" t="n"/>
      <c r="K191" s="199" t="n"/>
      <c r="L191" s="199" t="n"/>
      <c r="M191" s="199" t="n"/>
      <c r="N191" s="199" t="n"/>
      <c r="O191" s="199" t="n"/>
      <c r="P191" s="199" t="n"/>
      <c r="Q191" s="199" t="n"/>
      <c r="R191" s="199" t="n"/>
      <c r="S191" s="199" t="n"/>
      <c r="T191" s="199" t="n"/>
      <c r="U191" s="199" t="n"/>
      <c r="V191" s="199" t="n"/>
      <c r="W191" s="199" t="n"/>
      <c r="X191" s="199" t="n"/>
      <c r="Y191" s="199" t="n"/>
      <c r="Z191" s="199" t="n"/>
    </row>
    <row r="192" ht="15.75" customHeight="1">
      <c r="A192" s="203" t="n">
        <v>44092</v>
      </c>
      <c r="B192" s="199" t="n">
        <v>183.199997</v>
      </c>
      <c r="C192" s="199" t="n">
        <v>9959700</v>
      </c>
      <c r="D192" s="202">
        <f>B192/B193-1</f>
        <v/>
      </c>
      <c r="E192" s="200">
        <f>E193*(1+D192)</f>
        <v/>
      </c>
      <c r="F192" s="199" t="n"/>
      <c r="G192" s="199" t="n"/>
      <c r="H192" s="199" t="n"/>
      <c r="I192" s="199" t="n"/>
      <c r="J192" s="199" t="n"/>
      <c r="K192" s="199" t="n"/>
      <c r="L192" s="199" t="n"/>
      <c r="M192" s="199" t="n"/>
      <c r="N192" s="199" t="n"/>
      <c r="O192" s="199" t="n"/>
      <c r="P192" s="199" t="n"/>
      <c r="Q192" s="199" t="n"/>
      <c r="R192" s="199" t="n"/>
      <c r="S192" s="199" t="n"/>
      <c r="T192" s="199" t="n"/>
      <c r="U192" s="199" t="n"/>
      <c r="V192" s="199" t="n"/>
      <c r="W192" s="199" t="n"/>
      <c r="X192" s="199" t="n"/>
      <c r="Y192" s="199" t="n"/>
      <c r="Z192" s="199" t="n"/>
    </row>
    <row r="193" ht="15.75" customHeight="1">
      <c r="A193" s="203" t="n">
        <v>44091</v>
      </c>
      <c r="B193" s="199" t="n">
        <v>182.960007</v>
      </c>
      <c r="C193" s="199" t="n">
        <v>8836200</v>
      </c>
      <c r="D193" s="202">
        <f>B193/B194-1</f>
        <v/>
      </c>
      <c r="E193" s="200">
        <f>E194*(1+D193)</f>
        <v/>
      </c>
      <c r="F193" s="199" t="n"/>
      <c r="G193" s="199" t="n"/>
      <c r="H193" s="199" t="n"/>
      <c r="I193" s="199" t="n"/>
      <c r="J193" s="199" t="n"/>
      <c r="K193" s="199" t="n"/>
      <c r="L193" s="199" t="n"/>
      <c r="M193" s="199" t="n"/>
      <c r="N193" s="199" t="n"/>
      <c r="O193" s="199" t="n"/>
      <c r="P193" s="199" t="n"/>
      <c r="Q193" s="199" t="n"/>
      <c r="R193" s="199" t="n"/>
      <c r="S193" s="199" t="n"/>
      <c r="T193" s="199" t="n"/>
      <c r="U193" s="199" t="n"/>
      <c r="V193" s="199" t="n"/>
      <c r="W193" s="199" t="n"/>
      <c r="X193" s="199" t="n"/>
      <c r="Y193" s="199" t="n"/>
      <c r="Z193" s="199" t="n"/>
    </row>
    <row r="194" ht="15.75" customHeight="1">
      <c r="A194" s="203" t="n">
        <v>44090</v>
      </c>
      <c r="B194" s="199" t="n">
        <v>183.970001</v>
      </c>
      <c r="C194" s="199" t="n">
        <v>12702400</v>
      </c>
      <c r="D194" s="202">
        <f>B194/B195-1</f>
        <v/>
      </c>
      <c r="E194" s="200">
        <f>E195*(1+D194)</f>
        <v/>
      </c>
      <c r="F194" s="199" t="n"/>
      <c r="G194" s="199" t="n"/>
      <c r="H194" s="199" t="n"/>
      <c r="I194" s="199" t="n"/>
      <c r="J194" s="199" t="n"/>
      <c r="K194" s="199" t="n"/>
      <c r="L194" s="199" t="n"/>
      <c r="M194" s="199" t="n"/>
      <c r="N194" s="199" t="n"/>
      <c r="O194" s="199" t="n"/>
      <c r="P194" s="199" t="n"/>
      <c r="Q194" s="199" t="n"/>
      <c r="R194" s="199" t="n"/>
      <c r="S194" s="199" t="n"/>
      <c r="T194" s="199" t="n"/>
      <c r="U194" s="199" t="n"/>
      <c r="V194" s="199" t="n"/>
      <c r="W194" s="199" t="n"/>
      <c r="X194" s="199" t="n"/>
      <c r="Y194" s="199" t="n"/>
      <c r="Z194" s="199" t="n"/>
    </row>
    <row r="195" ht="15.75" customHeight="1">
      <c r="A195" s="203" t="n">
        <v>44089</v>
      </c>
      <c r="B195" s="199" t="n">
        <v>183.449997</v>
      </c>
      <c r="C195" s="199" t="n">
        <v>7993700</v>
      </c>
      <c r="D195" s="202">
        <f>B195/B196-1</f>
        <v/>
      </c>
      <c r="E195" s="200">
        <f>E196*(1+D195)</f>
        <v/>
      </c>
      <c r="F195" s="199" t="n"/>
      <c r="G195" s="199" t="n"/>
      <c r="H195" s="199" t="n"/>
      <c r="I195" s="199" t="n"/>
      <c r="J195" s="199" t="n"/>
      <c r="K195" s="199" t="n"/>
      <c r="L195" s="199" t="n"/>
      <c r="M195" s="199" t="n"/>
      <c r="N195" s="199" t="n"/>
      <c r="O195" s="199" t="n"/>
      <c r="P195" s="199" t="n"/>
      <c r="Q195" s="199" t="n"/>
      <c r="R195" s="199" t="n"/>
      <c r="S195" s="199" t="n"/>
      <c r="T195" s="199" t="n"/>
      <c r="U195" s="199" t="n"/>
      <c r="V195" s="199" t="n"/>
      <c r="W195" s="199" t="n"/>
      <c r="X195" s="199" t="n"/>
      <c r="Y195" s="199" t="n"/>
      <c r="Z195" s="199" t="n"/>
    </row>
    <row r="196" ht="15.75" customHeight="1">
      <c r="A196" s="203" t="n">
        <v>44088</v>
      </c>
      <c r="B196" s="199" t="n">
        <v>183.889999</v>
      </c>
      <c r="C196" s="199" t="n">
        <v>9709500</v>
      </c>
      <c r="D196" s="202">
        <f>B196/B197-1</f>
        <v/>
      </c>
      <c r="E196" s="200">
        <f>E197*(1+D196)</f>
        <v/>
      </c>
      <c r="F196" s="199" t="n"/>
      <c r="G196" s="199" t="n"/>
      <c r="H196" s="199" t="n"/>
      <c r="I196" s="199" t="n"/>
      <c r="J196" s="199" t="n"/>
      <c r="K196" s="199" t="n"/>
      <c r="L196" s="199" t="n"/>
      <c r="M196" s="199" t="n"/>
      <c r="N196" s="199" t="n"/>
      <c r="O196" s="199" t="n"/>
      <c r="P196" s="199" t="n"/>
      <c r="Q196" s="199" t="n"/>
      <c r="R196" s="199" t="n"/>
      <c r="S196" s="199" t="n"/>
      <c r="T196" s="199" t="n"/>
      <c r="U196" s="199" t="n"/>
      <c r="V196" s="199" t="n"/>
      <c r="W196" s="199" t="n"/>
      <c r="X196" s="199" t="n"/>
      <c r="Y196" s="199" t="n"/>
      <c r="Z196" s="199" t="n"/>
    </row>
    <row r="197" ht="15.75" customHeight="1">
      <c r="A197" s="203" t="n">
        <v>44085</v>
      </c>
      <c r="B197" s="199" t="n">
        <v>182.449997</v>
      </c>
      <c r="C197" s="199" t="n">
        <v>7662300</v>
      </c>
      <c r="D197" s="202">
        <f>B197/B198-1</f>
        <v/>
      </c>
      <c r="E197" s="200">
        <f>E198*(1+D197)</f>
        <v/>
      </c>
      <c r="F197" s="199" t="n"/>
      <c r="G197" s="199" t="n"/>
      <c r="H197" s="199" t="n"/>
      <c r="I197" s="199" t="n"/>
      <c r="J197" s="199" t="n"/>
      <c r="K197" s="199" t="n"/>
      <c r="L197" s="199" t="n"/>
      <c r="M197" s="199" t="n"/>
      <c r="N197" s="199" t="n"/>
      <c r="O197" s="199" t="n"/>
      <c r="P197" s="199" t="n"/>
      <c r="Q197" s="199" t="n"/>
      <c r="R197" s="199" t="n"/>
      <c r="S197" s="199" t="n"/>
      <c r="T197" s="199" t="n"/>
      <c r="U197" s="199" t="n"/>
      <c r="V197" s="199" t="n"/>
      <c r="W197" s="199" t="n"/>
      <c r="X197" s="199" t="n"/>
      <c r="Y197" s="199" t="n"/>
      <c r="Z197" s="199" t="n"/>
    </row>
    <row r="198" ht="15.75" customHeight="1">
      <c r="A198" s="203" t="n">
        <v>44084</v>
      </c>
      <c r="B198" s="199" t="n">
        <v>182.460007</v>
      </c>
      <c r="C198" s="199" t="n">
        <v>9143600</v>
      </c>
      <c r="D198" s="202">
        <f>B198/B199-1</f>
        <v/>
      </c>
      <c r="E198" s="200">
        <f>E199*(1+D198)</f>
        <v/>
      </c>
      <c r="F198" s="199" t="n"/>
      <c r="G198" s="199" t="n"/>
      <c r="H198" s="199" t="n"/>
      <c r="I198" s="199" t="n"/>
      <c r="J198" s="199" t="n"/>
      <c r="K198" s="199" t="n"/>
      <c r="L198" s="199" t="n"/>
      <c r="M198" s="199" t="n"/>
      <c r="N198" s="199" t="n"/>
      <c r="O198" s="199" t="n"/>
      <c r="P198" s="199" t="n"/>
      <c r="Q198" s="199" t="n"/>
      <c r="R198" s="199" t="n"/>
      <c r="S198" s="199" t="n"/>
      <c r="T198" s="199" t="n"/>
      <c r="U198" s="199" t="n"/>
      <c r="V198" s="199" t="n"/>
      <c r="W198" s="199" t="n"/>
      <c r="X198" s="199" t="n"/>
      <c r="Y198" s="199" t="n"/>
      <c r="Z198" s="199" t="n"/>
    </row>
    <row r="199" ht="15.75" customHeight="1">
      <c r="A199" s="203" t="n">
        <v>44083</v>
      </c>
      <c r="B199" s="199" t="n">
        <v>183.050003</v>
      </c>
      <c r="C199" s="199" t="n">
        <v>8424100</v>
      </c>
      <c r="D199" s="202">
        <f>B199/B200-1</f>
        <v/>
      </c>
      <c r="E199" s="200">
        <f>E200*(1+D199)</f>
        <v/>
      </c>
      <c r="F199" s="199" t="n"/>
      <c r="G199" s="199" t="n"/>
      <c r="H199" s="199" t="n"/>
      <c r="I199" s="199" t="n"/>
      <c r="J199" s="199" t="n"/>
      <c r="K199" s="199" t="n"/>
      <c r="L199" s="199" t="n"/>
      <c r="M199" s="199" t="n"/>
      <c r="N199" s="199" t="n"/>
      <c r="O199" s="199" t="n"/>
      <c r="P199" s="199" t="n"/>
      <c r="Q199" s="199" t="n"/>
      <c r="R199" s="199" t="n"/>
      <c r="S199" s="199" t="n"/>
      <c r="T199" s="199" t="n"/>
      <c r="U199" s="199" t="n"/>
      <c r="V199" s="199" t="n"/>
      <c r="W199" s="199" t="n"/>
      <c r="X199" s="199" t="n"/>
      <c r="Y199" s="199" t="n"/>
      <c r="Z199" s="199" t="n"/>
    </row>
    <row r="200" ht="15.75" customHeight="1">
      <c r="A200" s="203" t="n">
        <v>44082</v>
      </c>
      <c r="B200" s="199" t="n">
        <v>181.289993</v>
      </c>
      <c r="C200" s="199" t="n">
        <v>13229200</v>
      </c>
      <c r="D200" s="202">
        <f>B200/B201-1</f>
        <v/>
      </c>
      <c r="E200" s="200">
        <f>E201*(1+D200)</f>
        <v/>
      </c>
      <c r="F200" s="199" t="n"/>
      <c r="G200" s="199" t="n"/>
      <c r="H200" s="199" t="n"/>
      <c r="I200" s="199" t="n"/>
      <c r="J200" s="199" t="n"/>
      <c r="K200" s="199" t="n"/>
      <c r="L200" s="199" t="n"/>
      <c r="M200" s="199" t="n"/>
      <c r="N200" s="199" t="n"/>
      <c r="O200" s="199" t="n"/>
      <c r="P200" s="199" t="n"/>
      <c r="Q200" s="199" t="n"/>
      <c r="R200" s="199" t="n"/>
      <c r="S200" s="199" t="n"/>
      <c r="T200" s="199" t="n"/>
      <c r="U200" s="199" t="n"/>
      <c r="V200" s="199" t="n"/>
      <c r="W200" s="199" t="n"/>
      <c r="X200" s="199" t="n"/>
      <c r="Y200" s="199" t="n"/>
      <c r="Z200" s="199" t="n"/>
    </row>
    <row r="201" ht="15.75" customHeight="1">
      <c r="A201" s="203" t="n">
        <v>44078</v>
      </c>
      <c r="B201" s="199" t="n">
        <v>181.639999</v>
      </c>
      <c r="C201" s="199" t="n">
        <v>11567900</v>
      </c>
      <c r="D201" s="202">
        <f>B201/B202-1</f>
        <v/>
      </c>
      <c r="E201" s="200">
        <f>E202*(1+D201)</f>
        <v/>
      </c>
      <c r="F201" s="199" t="n"/>
      <c r="G201" s="199" t="n"/>
      <c r="H201" s="199" t="n"/>
      <c r="I201" s="199" t="n"/>
      <c r="J201" s="199" t="n"/>
      <c r="K201" s="199" t="n"/>
      <c r="L201" s="199" t="n"/>
      <c r="M201" s="199" t="n"/>
      <c r="N201" s="199" t="n"/>
      <c r="O201" s="199" t="n"/>
      <c r="P201" s="199" t="n"/>
      <c r="Q201" s="199" t="n"/>
      <c r="R201" s="199" t="n"/>
      <c r="S201" s="199" t="n"/>
      <c r="T201" s="199" t="n"/>
      <c r="U201" s="199" t="n"/>
      <c r="V201" s="199" t="n"/>
      <c r="W201" s="199" t="n"/>
      <c r="X201" s="199" t="n"/>
      <c r="Y201" s="199" t="n"/>
      <c r="Z201" s="199" t="n"/>
    </row>
    <row r="202" ht="15.75" customHeight="1">
      <c r="A202" s="203" t="n">
        <v>44077</v>
      </c>
      <c r="B202" s="199" t="n">
        <v>181.139999</v>
      </c>
      <c r="C202" s="199" t="n">
        <v>12148100</v>
      </c>
      <c r="D202" s="202">
        <f>B202/B203-1</f>
        <v/>
      </c>
      <c r="E202" s="200">
        <f>E203*(1+D202)</f>
        <v/>
      </c>
      <c r="F202" s="199" t="n"/>
      <c r="G202" s="199" t="n"/>
      <c r="H202" s="199" t="n"/>
      <c r="I202" s="199" t="n"/>
      <c r="J202" s="199" t="n"/>
      <c r="K202" s="199" t="n"/>
      <c r="L202" s="199" t="n"/>
      <c r="M202" s="199" t="n"/>
      <c r="N202" s="199" t="n"/>
      <c r="O202" s="199" t="n"/>
      <c r="P202" s="199" t="n"/>
      <c r="Q202" s="199" t="n"/>
      <c r="R202" s="199" t="n"/>
      <c r="S202" s="199" t="n"/>
      <c r="T202" s="199" t="n"/>
      <c r="U202" s="199" t="n"/>
      <c r="V202" s="199" t="n"/>
      <c r="W202" s="199" t="n"/>
      <c r="X202" s="199" t="n"/>
      <c r="Y202" s="199" t="n"/>
      <c r="Z202" s="199" t="n"/>
    </row>
    <row r="203" ht="15.75" customHeight="1">
      <c r="A203" s="203" t="n">
        <v>44076</v>
      </c>
      <c r="B203" s="199" t="n">
        <v>182.619995</v>
      </c>
      <c r="C203" s="199" t="n">
        <v>11536900</v>
      </c>
      <c r="D203" s="202">
        <f>B203/B204-1</f>
        <v/>
      </c>
      <c r="E203" s="200">
        <f>E204*(1+D203)</f>
        <v/>
      </c>
      <c r="F203" s="199" t="n"/>
      <c r="G203" s="199" t="n"/>
      <c r="H203" s="199" t="n"/>
      <c r="I203" s="199" t="n"/>
      <c r="J203" s="199" t="n"/>
      <c r="K203" s="199" t="n"/>
      <c r="L203" s="199" t="n"/>
      <c r="M203" s="199" t="n"/>
      <c r="N203" s="199" t="n"/>
      <c r="O203" s="199" t="n"/>
      <c r="P203" s="199" t="n"/>
      <c r="Q203" s="199" t="n"/>
      <c r="R203" s="199" t="n"/>
      <c r="S203" s="199" t="n"/>
      <c r="T203" s="199" t="n"/>
      <c r="U203" s="199" t="n"/>
      <c r="V203" s="199" t="n"/>
      <c r="W203" s="199" t="n"/>
      <c r="X203" s="199" t="n"/>
      <c r="Y203" s="199" t="n"/>
      <c r="Z203" s="199" t="n"/>
    </row>
    <row r="204" ht="15.75" customHeight="1">
      <c r="A204" s="203" t="n">
        <v>44075</v>
      </c>
      <c r="B204" s="199" t="n">
        <v>185.050003</v>
      </c>
      <c r="C204" s="199" t="n">
        <v>10662100</v>
      </c>
      <c r="D204" s="202">
        <f>B204/B205-1</f>
        <v/>
      </c>
      <c r="E204" s="200">
        <f>E205*(1+D204)</f>
        <v/>
      </c>
      <c r="F204" s="199" t="n"/>
      <c r="G204" s="199" t="n"/>
      <c r="H204" s="199" t="n"/>
      <c r="I204" s="199" t="n"/>
      <c r="J204" s="199" t="n"/>
      <c r="K204" s="199" t="n"/>
      <c r="L204" s="199" t="n"/>
      <c r="M204" s="199" t="n"/>
      <c r="N204" s="199" t="n"/>
      <c r="O204" s="199" t="n"/>
      <c r="P204" s="199" t="n"/>
      <c r="Q204" s="199" t="n"/>
      <c r="R204" s="199" t="n"/>
      <c r="S204" s="199" t="n"/>
      <c r="T204" s="199" t="n"/>
      <c r="U204" s="199" t="n"/>
      <c r="V204" s="199" t="n"/>
      <c r="W204" s="199" t="n"/>
      <c r="X204" s="199" t="n"/>
      <c r="Y204" s="199" t="n"/>
      <c r="Z204" s="199" t="n"/>
    </row>
    <row r="205" ht="15.75" customHeight="1">
      <c r="A205" s="203" t="n">
        <v>44074</v>
      </c>
      <c r="B205" s="199" t="n">
        <v>184.830002</v>
      </c>
      <c r="C205" s="199" t="n">
        <v>10251200</v>
      </c>
      <c r="D205" s="202">
        <f>B205/B206-1</f>
        <v/>
      </c>
      <c r="E205" s="200">
        <f>E206*(1+D205)</f>
        <v/>
      </c>
      <c r="F205" s="199" t="n"/>
      <c r="G205" s="199" t="n"/>
      <c r="H205" s="199" t="n"/>
      <c r="I205" s="199" t="n"/>
      <c r="J205" s="199" t="n"/>
      <c r="K205" s="199" t="n"/>
      <c r="L205" s="199" t="n"/>
      <c r="M205" s="199" t="n"/>
      <c r="N205" s="199" t="n"/>
      <c r="O205" s="199" t="n"/>
      <c r="P205" s="199" t="n"/>
      <c r="Q205" s="199" t="n"/>
      <c r="R205" s="199" t="n"/>
      <c r="S205" s="199" t="n"/>
      <c r="T205" s="199" t="n"/>
      <c r="U205" s="199" t="n"/>
      <c r="V205" s="199" t="n"/>
      <c r="W205" s="199" t="n"/>
      <c r="X205" s="199" t="n"/>
      <c r="Y205" s="199" t="n"/>
      <c r="Z205" s="199" t="n"/>
    </row>
    <row r="206" ht="15.75" customHeight="1">
      <c r="A206" s="203" t="n">
        <v>44071</v>
      </c>
      <c r="B206" s="199" t="n">
        <v>184.389999</v>
      </c>
      <c r="C206" s="199" t="n">
        <v>13200800</v>
      </c>
      <c r="D206" s="202">
        <f>B206/B207-1</f>
        <v/>
      </c>
      <c r="E206" s="200">
        <f>E207*(1+D206)</f>
        <v/>
      </c>
      <c r="F206" s="199" t="n"/>
      <c r="G206" s="199" t="n"/>
      <c r="H206" s="199" t="n"/>
      <c r="I206" s="199" t="n"/>
      <c r="J206" s="199" t="n"/>
      <c r="K206" s="199" t="n"/>
      <c r="L206" s="199" t="n"/>
      <c r="M206" s="199" t="n"/>
      <c r="N206" s="199" t="n"/>
      <c r="O206" s="199" t="n"/>
      <c r="P206" s="199" t="n"/>
      <c r="Q206" s="199" t="n"/>
      <c r="R206" s="199" t="n"/>
      <c r="S206" s="199" t="n"/>
      <c r="T206" s="199" t="n"/>
      <c r="U206" s="199" t="n"/>
      <c r="V206" s="199" t="n"/>
      <c r="W206" s="199" t="n"/>
      <c r="X206" s="199" t="n"/>
      <c r="Y206" s="199" t="n"/>
      <c r="Z206" s="199" t="n"/>
    </row>
    <row r="207" ht="15.75" customHeight="1">
      <c r="A207" s="203" t="n">
        <v>44070</v>
      </c>
      <c r="B207" s="199" t="n">
        <v>181.240005</v>
      </c>
      <c r="C207" s="199" t="n">
        <v>16299200</v>
      </c>
      <c r="D207" s="202">
        <f>B207/B208-1</f>
        <v/>
      </c>
      <c r="E207" s="200">
        <f>E208*(1+D207)</f>
        <v/>
      </c>
      <c r="F207" s="199" t="n"/>
      <c r="G207" s="199" t="n"/>
      <c r="H207" s="199" t="n"/>
      <c r="I207" s="199" t="n"/>
      <c r="J207" s="199" t="n"/>
      <c r="K207" s="199" t="n"/>
      <c r="L207" s="199" t="n"/>
      <c r="M207" s="199" t="n"/>
      <c r="N207" s="199" t="n"/>
      <c r="O207" s="199" t="n"/>
      <c r="P207" s="199" t="n"/>
      <c r="Q207" s="199" t="n"/>
      <c r="R207" s="199" t="n"/>
      <c r="S207" s="199" t="n"/>
      <c r="T207" s="199" t="n"/>
      <c r="U207" s="199" t="n"/>
      <c r="V207" s="199" t="n"/>
      <c r="W207" s="199" t="n"/>
      <c r="X207" s="199" t="n"/>
      <c r="Y207" s="199" t="n"/>
      <c r="Z207" s="199" t="n"/>
    </row>
    <row r="208" ht="15.75" customHeight="1">
      <c r="A208" s="203" t="n">
        <v>44069</v>
      </c>
      <c r="B208" s="199" t="n">
        <v>183.360001</v>
      </c>
      <c r="C208" s="199" t="n">
        <v>12715800</v>
      </c>
      <c r="D208" s="202">
        <f>B208/B209-1</f>
        <v/>
      </c>
      <c r="E208" s="200">
        <f>E209*(1+D208)</f>
        <v/>
      </c>
      <c r="F208" s="199" t="n"/>
      <c r="G208" s="199" t="n"/>
      <c r="H208" s="199" t="n"/>
      <c r="I208" s="199" t="n"/>
      <c r="J208" s="199" t="n"/>
      <c r="K208" s="199" t="n"/>
      <c r="L208" s="199" t="n"/>
      <c r="M208" s="199" t="n"/>
      <c r="N208" s="199" t="n"/>
      <c r="O208" s="199" t="n"/>
      <c r="P208" s="199" t="n"/>
      <c r="Q208" s="199" t="n"/>
      <c r="R208" s="199" t="n"/>
      <c r="S208" s="199" t="n"/>
      <c r="T208" s="199" t="n"/>
      <c r="U208" s="199" t="n"/>
      <c r="V208" s="199" t="n"/>
      <c r="W208" s="199" t="n"/>
      <c r="X208" s="199" t="n"/>
      <c r="Y208" s="199" t="n"/>
      <c r="Z208" s="199" t="n"/>
    </row>
    <row r="209" ht="15.75" customHeight="1">
      <c r="A209" s="203" t="n">
        <v>44068</v>
      </c>
      <c r="B209" s="199" t="n">
        <v>181.220001</v>
      </c>
      <c r="C209" s="199" t="n">
        <v>10056100</v>
      </c>
      <c r="D209" s="202">
        <f>B209/B210-1</f>
        <v/>
      </c>
      <c r="E209" s="200">
        <f>E210*(1+D209)</f>
        <v/>
      </c>
      <c r="F209" s="199" t="n"/>
      <c r="G209" s="199" t="n"/>
      <c r="H209" s="199" t="n"/>
      <c r="I209" s="199" t="n"/>
      <c r="J209" s="199" t="n"/>
      <c r="K209" s="199" t="n"/>
      <c r="L209" s="199" t="n"/>
      <c r="M209" s="199" t="n"/>
      <c r="N209" s="199" t="n"/>
      <c r="O209" s="199" t="n"/>
      <c r="P209" s="199" t="n"/>
      <c r="Q209" s="199" t="n"/>
      <c r="R209" s="199" t="n"/>
      <c r="S209" s="199" t="n"/>
      <c r="T209" s="199" t="n"/>
      <c r="U209" s="199" t="n"/>
      <c r="V209" s="199" t="n"/>
      <c r="W209" s="199" t="n"/>
      <c r="X209" s="199" t="n"/>
      <c r="Y209" s="199" t="n"/>
      <c r="Z209" s="199" t="n"/>
    </row>
    <row r="210" ht="15.75" customHeight="1">
      <c r="A210" s="203" t="n">
        <v>44067</v>
      </c>
      <c r="B210" s="199" t="n">
        <v>181</v>
      </c>
      <c r="C210" s="199" t="n">
        <v>11605800</v>
      </c>
      <c r="D210" s="202">
        <f>B210/B211-1</f>
        <v/>
      </c>
      <c r="E210" s="200">
        <f>E211*(1+D210)</f>
        <v/>
      </c>
      <c r="F210" s="199" t="n"/>
      <c r="G210" s="199" t="n"/>
      <c r="H210" s="199" t="n"/>
      <c r="I210" s="199" t="n"/>
      <c r="J210" s="199" t="n"/>
      <c r="K210" s="199" t="n"/>
      <c r="L210" s="199" t="n"/>
      <c r="M210" s="199" t="n"/>
      <c r="N210" s="199" t="n"/>
      <c r="O210" s="199" t="n"/>
      <c r="P210" s="199" t="n"/>
      <c r="Q210" s="199" t="n"/>
      <c r="R210" s="199" t="n"/>
      <c r="S210" s="199" t="n"/>
      <c r="T210" s="199" t="n"/>
      <c r="U210" s="199" t="n"/>
      <c r="V210" s="199" t="n"/>
      <c r="W210" s="199" t="n"/>
      <c r="X210" s="199" t="n"/>
      <c r="Y210" s="199" t="n"/>
      <c r="Z210" s="199" t="n"/>
    </row>
    <row r="211" ht="15.75" customHeight="1">
      <c r="A211" s="203" t="n">
        <v>44064</v>
      </c>
      <c r="B211" s="199" t="n">
        <v>182.029999</v>
      </c>
      <c r="C211" s="199" t="n">
        <v>12713700</v>
      </c>
      <c r="D211" s="202">
        <f>B211/B212-1</f>
        <v/>
      </c>
      <c r="E211" s="200">
        <f>E212*(1+D211)</f>
        <v/>
      </c>
      <c r="F211" s="199" t="n"/>
      <c r="G211" s="199" t="n"/>
      <c r="H211" s="199" t="n"/>
      <c r="I211" s="199" t="n"/>
      <c r="J211" s="199" t="n"/>
      <c r="K211" s="199" t="n"/>
      <c r="L211" s="199" t="n"/>
      <c r="M211" s="199" t="n"/>
      <c r="N211" s="199" t="n"/>
      <c r="O211" s="199" t="n"/>
      <c r="P211" s="199" t="n"/>
      <c r="Q211" s="199" t="n"/>
      <c r="R211" s="199" t="n"/>
      <c r="S211" s="199" t="n"/>
      <c r="T211" s="199" t="n"/>
      <c r="U211" s="199" t="n"/>
      <c r="V211" s="199" t="n"/>
      <c r="W211" s="199" t="n"/>
      <c r="X211" s="199" t="n"/>
      <c r="Y211" s="199" t="n"/>
      <c r="Z211" s="199" t="n"/>
    </row>
    <row r="212" ht="15.75" customHeight="1">
      <c r="A212" s="203" t="n">
        <v>44063</v>
      </c>
      <c r="B212" s="199" t="n">
        <v>183.5</v>
      </c>
      <c r="C212" s="199" t="n">
        <v>16692200</v>
      </c>
      <c r="D212" s="202">
        <f>B212/B213-1</f>
        <v/>
      </c>
      <c r="E212" s="200">
        <f>E213*(1+D212)</f>
        <v/>
      </c>
      <c r="F212" s="199" t="n"/>
      <c r="G212" s="199" t="n"/>
      <c r="H212" s="199" t="n"/>
      <c r="I212" s="199" t="n"/>
      <c r="J212" s="199" t="n"/>
      <c r="K212" s="199" t="n"/>
      <c r="L212" s="199" t="n"/>
      <c r="M212" s="199" t="n"/>
      <c r="N212" s="199" t="n"/>
      <c r="O212" s="199" t="n"/>
      <c r="P212" s="199" t="n"/>
      <c r="Q212" s="199" t="n"/>
      <c r="R212" s="199" t="n"/>
      <c r="S212" s="199" t="n"/>
      <c r="T212" s="199" t="n"/>
      <c r="U212" s="199" t="n"/>
      <c r="V212" s="199" t="n"/>
      <c r="W212" s="199" t="n"/>
      <c r="X212" s="199" t="n"/>
      <c r="Y212" s="199" t="n"/>
      <c r="Z212" s="199" t="n"/>
    </row>
    <row r="213" ht="15.75" customHeight="1">
      <c r="A213" s="203" t="n">
        <v>44062</v>
      </c>
      <c r="B213" s="199" t="n">
        <v>182.240005</v>
      </c>
      <c r="C213" s="199" t="n">
        <v>24646900</v>
      </c>
      <c r="D213" s="202">
        <f>B213/B214-1</f>
        <v/>
      </c>
      <c r="E213" s="200">
        <f>E214*(1+D213)</f>
        <v/>
      </c>
      <c r="F213" s="199" t="n"/>
      <c r="G213" s="199" t="n"/>
      <c r="H213" s="199" t="n"/>
      <c r="I213" s="199" t="n"/>
      <c r="J213" s="199" t="n"/>
      <c r="K213" s="199" t="n"/>
      <c r="L213" s="199" t="n"/>
      <c r="M213" s="199" t="n"/>
      <c r="N213" s="199" t="n"/>
      <c r="O213" s="199" t="n"/>
      <c r="P213" s="199" t="n"/>
      <c r="Q213" s="199" t="n"/>
      <c r="R213" s="199" t="n"/>
      <c r="S213" s="199" t="n"/>
      <c r="T213" s="199" t="n"/>
      <c r="U213" s="199" t="n"/>
      <c r="V213" s="199" t="n"/>
      <c r="W213" s="199" t="n"/>
      <c r="X213" s="199" t="n"/>
      <c r="Y213" s="199" t="n"/>
      <c r="Z213" s="199" t="n"/>
    </row>
    <row r="214" ht="15.75" customHeight="1">
      <c r="A214" s="203" t="n">
        <v>44061</v>
      </c>
      <c r="B214" s="199" t="n">
        <v>188.179993</v>
      </c>
      <c r="C214" s="199" t="n">
        <v>16291600</v>
      </c>
      <c r="D214" s="202">
        <f>B214/B215-1</f>
        <v/>
      </c>
      <c r="E214" s="200">
        <f>E215*(1+D214)</f>
        <v/>
      </c>
      <c r="F214" s="199" t="n"/>
      <c r="G214" s="199" t="n"/>
      <c r="H214" s="199" t="n"/>
      <c r="I214" s="199" t="n"/>
      <c r="J214" s="199" t="n"/>
      <c r="K214" s="199" t="n"/>
      <c r="L214" s="199" t="n"/>
      <c r="M214" s="199" t="n"/>
      <c r="N214" s="199" t="n"/>
      <c r="O214" s="199" t="n"/>
      <c r="P214" s="199" t="n"/>
      <c r="Q214" s="199" t="n"/>
      <c r="R214" s="199" t="n"/>
      <c r="S214" s="199" t="n"/>
      <c r="T214" s="199" t="n"/>
      <c r="U214" s="199" t="n"/>
      <c r="V214" s="199" t="n"/>
      <c r="W214" s="199" t="n"/>
      <c r="X214" s="199" t="n"/>
      <c r="Y214" s="199" t="n"/>
      <c r="Z214" s="199" t="n"/>
    </row>
    <row r="215" ht="15.75" customHeight="1">
      <c r="A215" s="203" t="n">
        <v>44060</v>
      </c>
      <c r="B215" s="199" t="n">
        <v>186.5</v>
      </c>
      <c r="C215" s="199" t="n">
        <v>15709800</v>
      </c>
      <c r="D215" s="202">
        <f>B215/B216-1</f>
        <v/>
      </c>
      <c r="E215" s="200">
        <f>E216*(1+D215)</f>
        <v/>
      </c>
      <c r="F215" s="199" t="n"/>
      <c r="G215" s="199" t="n"/>
      <c r="H215" s="199" t="n"/>
      <c r="I215" s="199" t="n"/>
      <c r="J215" s="199" t="n"/>
      <c r="K215" s="199" t="n"/>
      <c r="L215" s="199" t="n"/>
      <c r="M215" s="199" t="n"/>
      <c r="N215" s="199" t="n"/>
      <c r="O215" s="199" t="n"/>
      <c r="P215" s="199" t="n"/>
      <c r="Q215" s="199" t="n"/>
      <c r="R215" s="199" t="n"/>
      <c r="S215" s="199" t="n"/>
      <c r="T215" s="199" t="n"/>
      <c r="U215" s="199" t="n"/>
      <c r="V215" s="199" t="n"/>
      <c r="W215" s="199" t="n"/>
      <c r="X215" s="199" t="n"/>
      <c r="Y215" s="199" t="n"/>
      <c r="Z215" s="199" t="n"/>
    </row>
    <row r="216" ht="15.75" customHeight="1">
      <c r="A216" s="203" t="n">
        <v>44057</v>
      </c>
      <c r="B216" s="199" t="n">
        <v>182.539993</v>
      </c>
      <c r="C216" s="199" t="n">
        <v>11792000</v>
      </c>
      <c r="D216" s="202">
        <f>B216/B217-1</f>
        <v/>
      </c>
      <c r="E216" s="200">
        <f>E217*(1+D216)</f>
        <v/>
      </c>
      <c r="F216" s="199" t="n"/>
      <c r="G216" s="199" t="n"/>
      <c r="H216" s="199" t="n"/>
      <c r="I216" s="199" t="n"/>
      <c r="J216" s="199" t="n"/>
      <c r="K216" s="199" t="n"/>
      <c r="L216" s="199" t="n"/>
      <c r="M216" s="199" t="n"/>
      <c r="N216" s="199" t="n"/>
      <c r="O216" s="199" t="n"/>
      <c r="P216" s="199" t="n"/>
      <c r="Q216" s="199" t="n"/>
      <c r="R216" s="199" t="n"/>
      <c r="S216" s="199" t="n"/>
      <c r="T216" s="199" t="n"/>
      <c r="U216" s="199" t="n"/>
      <c r="V216" s="199" t="n"/>
      <c r="W216" s="199" t="n"/>
      <c r="X216" s="199" t="n"/>
      <c r="Y216" s="199" t="n"/>
      <c r="Z216" s="199" t="n"/>
    </row>
    <row r="217" ht="15.75" customHeight="1">
      <c r="A217" s="203" t="n">
        <v>44056</v>
      </c>
      <c r="B217" s="199" t="n">
        <v>183.330002</v>
      </c>
      <c r="C217" s="199" t="n">
        <v>18596800</v>
      </c>
      <c r="D217" s="202">
        <f>B217/B218-1</f>
        <v/>
      </c>
      <c r="E217" s="200">
        <f>E218*(1+D217)</f>
        <v/>
      </c>
      <c r="F217" s="199" t="n"/>
      <c r="G217" s="199" t="n"/>
      <c r="H217" s="199" t="n"/>
      <c r="I217" s="199" t="n"/>
      <c r="J217" s="199" t="n"/>
      <c r="K217" s="199" t="n"/>
      <c r="L217" s="199" t="n"/>
      <c r="M217" s="199" t="n"/>
      <c r="N217" s="199" t="n"/>
      <c r="O217" s="199" t="n"/>
      <c r="P217" s="199" t="n"/>
      <c r="Q217" s="199" t="n"/>
      <c r="R217" s="199" t="n"/>
      <c r="S217" s="199" t="n"/>
      <c r="T217" s="199" t="n"/>
      <c r="U217" s="199" t="n"/>
      <c r="V217" s="199" t="n"/>
      <c r="W217" s="199" t="n"/>
      <c r="X217" s="199" t="n"/>
      <c r="Y217" s="199" t="n"/>
      <c r="Z217" s="199" t="n"/>
    </row>
    <row r="218" ht="15.75" customHeight="1">
      <c r="A218" s="203" t="n">
        <v>44055</v>
      </c>
      <c r="B218" s="199" t="n">
        <v>179.100006</v>
      </c>
      <c r="C218" s="199" t="n">
        <v>28660500</v>
      </c>
      <c r="D218" s="202">
        <f>B218/B219-1</f>
        <v/>
      </c>
      <c r="E218" s="200">
        <f>E219*(1+D218)</f>
        <v/>
      </c>
      <c r="F218" s="199" t="n"/>
      <c r="G218" s="199" t="n"/>
      <c r="H218" s="199" t="n"/>
      <c r="I218" s="199" t="n"/>
      <c r="J218" s="199" t="n"/>
      <c r="K218" s="199" t="n"/>
      <c r="L218" s="199" t="n"/>
      <c r="M218" s="199" t="n"/>
      <c r="N218" s="199" t="n"/>
      <c r="O218" s="199" t="n"/>
      <c r="P218" s="199" t="n"/>
      <c r="Q218" s="199" t="n"/>
      <c r="R218" s="199" t="n"/>
      <c r="S218" s="199" t="n"/>
      <c r="T218" s="199" t="n"/>
      <c r="U218" s="199" t="n"/>
      <c r="V218" s="199" t="n"/>
      <c r="W218" s="199" t="n"/>
      <c r="X218" s="199" t="n"/>
      <c r="Y218" s="199" t="n"/>
      <c r="Z218" s="199" t="n"/>
    </row>
    <row r="219" ht="15.75" customHeight="1">
      <c r="A219" s="203" t="n">
        <v>44054</v>
      </c>
      <c r="B219" s="199" t="n">
        <v>179.940002</v>
      </c>
      <c r="C219" s="199" t="n">
        <v>45355000</v>
      </c>
      <c r="D219" s="202">
        <f>B219/B220-1</f>
        <v/>
      </c>
      <c r="E219" s="200">
        <f>E220*(1+D219)</f>
        <v/>
      </c>
      <c r="F219" s="199" t="n"/>
      <c r="G219" s="199" t="n"/>
      <c r="H219" s="199" t="n"/>
      <c r="I219" s="199" t="n"/>
      <c r="J219" s="199" t="n"/>
      <c r="K219" s="199" t="n"/>
      <c r="L219" s="199" t="n"/>
      <c r="M219" s="199" t="n"/>
      <c r="N219" s="199" t="n"/>
      <c r="O219" s="199" t="n"/>
      <c r="P219" s="199" t="n"/>
      <c r="Q219" s="199" t="n"/>
      <c r="R219" s="199" t="n"/>
      <c r="S219" s="199" t="n"/>
      <c r="T219" s="199" t="n"/>
      <c r="U219" s="199" t="n"/>
      <c r="V219" s="199" t="n"/>
      <c r="W219" s="199" t="n"/>
      <c r="X219" s="199" t="n"/>
      <c r="Y219" s="199" t="n"/>
      <c r="Z219" s="199" t="n"/>
    </row>
    <row r="220" ht="15.75" customHeight="1">
      <c r="A220" s="203" t="n">
        <v>44053</v>
      </c>
      <c r="B220" s="199" t="n">
        <v>190.149994</v>
      </c>
      <c r="C220" s="199" t="n">
        <v>19047200</v>
      </c>
      <c r="D220" s="202">
        <f>B220/B221-1</f>
        <v/>
      </c>
      <c r="E220" s="200">
        <f>E221*(1+D220)</f>
        <v/>
      </c>
      <c r="F220" s="199" t="n"/>
      <c r="G220" s="199" t="n"/>
      <c r="H220" s="199" t="n"/>
      <c r="I220" s="199" t="n"/>
      <c r="J220" s="199" t="n"/>
      <c r="K220" s="199" t="n"/>
      <c r="L220" s="199" t="n"/>
      <c r="M220" s="199" t="n"/>
      <c r="N220" s="199" t="n"/>
      <c r="O220" s="199" t="n"/>
      <c r="P220" s="199" t="n"/>
      <c r="Q220" s="199" t="n"/>
      <c r="R220" s="199" t="n"/>
      <c r="S220" s="199" t="n"/>
      <c r="T220" s="199" t="n"/>
      <c r="U220" s="199" t="n"/>
      <c r="V220" s="199" t="n"/>
      <c r="W220" s="199" t="n"/>
      <c r="X220" s="199" t="n"/>
      <c r="Y220" s="199" t="n"/>
      <c r="Z220" s="199" t="n"/>
    </row>
    <row r="221" ht="15.75" customHeight="1">
      <c r="A221" s="203" t="n">
        <v>44050</v>
      </c>
      <c r="B221" s="199" t="n">
        <v>190.809998</v>
      </c>
      <c r="C221" s="199" t="n">
        <v>24570200</v>
      </c>
      <c r="D221" s="202">
        <f>B221/B222-1</f>
        <v/>
      </c>
      <c r="E221" s="200">
        <f>E222*(1+D221)</f>
        <v/>
      </c>
      <c r="F221" s="199" t="n"/>
      <c r="G221" s="199" t="n"/>
      <c r="H221" s="199" t="n"/>
      <c r="I221" s="199" t="n"/>
      <c r="J221" s="199" t="n"/>
      <c r="K221" s="199" t="n"/>
      <c r="L221" s="199" t="n"/>
      <c r="M221" s="199" t="n"/>
      <c r="N221" s="199" t="n"/>
      <c r="O221" s="199" t="n"/>
      <c r="P221" s="199" t="n"/>
      <c r="Q221" s="199" t="n"/>
      <c r="R221" s="199" t="n"/>
      <c r="S221" s="199" t="n"/>
      <c r="T221" s="199" t="n"/>
      <c r="U221" s="199" t="n"/>
      <c r="V221" s="199" t="n"/>
      <c r="W221" s="199" t="n"/>
      <c r="X221" s="199" t="n"/>
      <c r="Y221" s="199" t="n"/>
      <c r="Z221" s="199" t="n"/>
    </row>
    <row r="222" ht="15.75" customHeight="1">
      <c r="A222" s="203" t="n">
        <v>44049</v>
      </c>
      <c r="B222" s="199" t="n">
        <v>193.889999</v>
      </c>
      <c r="C222" s="199" t="n">
        <v>20640100</v>
      </c>
      <c r="D222" s="202">
        <f>B222/B223-1</f>
        <v/>
      </c>
      <c r="E222" s="200">
        <f>E223*(1+D222)</f>
        <v/>
      </c>
      <c r="F222" s="199" t="n"/>
      <c r="G222" s="199" t="n"/>
      <c r="H222" s="199" t="n"/>
      <c r="I222" s="199" t="n"/>
      <c r="J222" s="199" t="n"/>
      <c r="K222" s="199" t="n"/>
      <c r="L222" s="199" t="n"/>
      <c r="M222" s="199" t="n"/>
      <c r="N222" s="199" t="n"/>
      <c r="O222" s="199" t="n"/>
      <c r="P222" s="199" t="n"/>
      <c r="Q222" s="199" t="n"/>
      <c r="R222" s="199" t="n"/>
      <c r="S222" s="199" t="n"/>
      <c r="T222" s="199" t="n"/>
      <c r="U222" s="199" t="n"/>
      <c r="V222" s="199" t="n"/>
      <c r="W222" s="199" t="n"/>
      <c r="X222" s="199" t="n"/>
      <c r="Y222" s="199" t="n"/>
      <c r="Z222" s="199" t="n"/>
    </row>
    <row r="223" ht="15.75" customHeight="1">
      <c r="A223" s="203" t="n">
        <v>44048</v>
      </c>
      <c r="B223" s="199" t="n">
        <v>191.350006</v>
      </c>
      <c r="C223" s="199" t="n">
        <v>27078100</v>
      </c>
      <c r="D223" s="202">
        <f>B223/B224-1</f>
        <v/>
      </c>
      <c r="E223" s="200">
        <f>E224*(1+D223)</f>
        <v/>
      </c>
      <c r="F223" s="199" t="n"/>
      <c r="G223" s="199" t="n"/>
      <c r="H223" s="199" t="n"/>
      <c r="I223" s="199" t="n"/>
      <c r="J223" s="199" t="n"/>
      <c r="K223" s="199" t="n"/>
      <c r="L223" s="199" t="n"/>
      <c r="M223" s="199" t="n"/>
      <c r="N223" s="199" t="n"/>
      <c r="O223" s="199" t="n"/>
      <c r="P223" s="199" t="n"/>
      <c r="Q223" s="199" t="n"/>
      <c r="R223" s="199" t="n"/>
      <c r="S223" s="199" t="n"/>
      <c r="T223" s="199" t="n"/>
      <c r="U223" s="199" t="n"/>
      <c r="V223" s="199" t="n"/>
      <c r="W223" s="199" t="n"/>
      <c r="X223" s="199" t="n"/>
      <c r="Y223" s="199" t="n"/>
      <c r="Z223" s="199" t="n"/>
    </row>
    <row r="224" ht="15.75" customHeight="1">
      <c r="A224" s="203" t="n">
        <v>44047</v>
      </c>
      <c r="B224" s="199" t="n">
        <v>189.589996</v>
      </c>
      <c r="C224" s="199" t="n">
        <v>20773200</v>
      </c>
      <c r="D224" s="202">
        <f>B224/B225-1</f>
        <v/>
      </c>
      <c r="E224" s="200">
        <f>E225*(1+D224)</f>
        <v/>
      </c>
      <c r="F224" s="199" t="n"/>
      <c r="G224" s="199" t="n"/>
      <c r="H224" s="199" t="n"/>
      <c r="I224" s="199" t="n"/>
      <c r="J224" s="199" t="n"/>
      <c r="K224" s="199" t="n"/>
      <c r="L224" s="199" t="n"/>
      <c r="M224" s="199" t="n"/>
      <c r="N224" s="199" t="n"/>
      <c r="O224" s="199" t="n"/>
      <c r="P224" s="199" t="n"/>
      <c r="Q224" s="199" t="n"/>
      <c r="R224" s="199" t="n"/>
      <c r="S224" s="199" t="n"/>
      <c r="T224" s="199" t="n"/>
      <c r="U224" s="199" t="n"/>
      <c r="V224" s="199" t="n"/>
      <c r="W224" s="199" t="n"/>
      <c r="X224" s="199" t="n"/>
      <c r="Y224" s="199" t="n"/>
      <c r="Z224" s="199" t="n"/>
    </row>
    <row r="225" ht="15.75" customHeight="1">
      <c r="A225" s="203" t="n">
        <v>44046</v>
      </c>
      <c r="B225" s="199" t="n">
        <v>185.639999</v>
      </c>
      <c r="C225" s="199" t="n">
        <v>12897000</v>
      </c>
      <c r="D225" s="202">
        <f>B225/B226-1</f>
        <v/>
      </c>
      <c r="E225" s="200">
        <f>E226*(1+D225)</f>
        <v/>
      </c>
      <c r="F225" s="199" t="n"/>
      <c r="G225" s="199" t="n"/>
      <c r="H225" s="199" t="n"/>
      <c r="I225" s="199" t="n"/>
      <c r="J225" s="199" t="n"/>
      <c r="K225" s="199" t="n"/>
      <c r="L225" s="199" t="n"/>
      <c r="M225" s="199" t="n"/>
      <c r="N225" s="199" t="n"/>
      <c r="O225" s="199" t="n"/>
      <c r="P225" s="199" t="n"/>
      <c r="Q225" s="199" t="n"/>
      <c r="R225" s="199" t="n"/>
      <c r="S225" s="199" t="n"/>
      <c r="T225" s="199" t="n"/>
      <c r="U225" s="199" t="n"/>
      <c r="V225" s="199" t="n"/>
      <c r="W225" s="199" t="n"/>
      <c r="X225" s="199" t="n"/>
      <c r="Y225" s="199" t="n"/>
      <c r="Z225" s="199" t="n"/>
    </row>
    <row r="226" ht="15.75" customHeight="1">
      <c r="A226" s="203" t="n">
        <v>44043</v>
      </c>
      <c r="B226" s="199" t="n">
        <v>185.429993</v>
      </c>
      <c r="C226" s="199" t="n">
        <v>15876700</v>
      </c>
      <c r="D226" s="202">
        <f>B226/B227-1</f>
        <v/>
      </c>
      <c r="E226" s="200">
        <f>E227*(1+D226)</f>
        <v/>
      </c>
      <c r="F226" s="199" t="n"/>
      <c r="G226" s="199" t="n"/>
      <c r="H226" s="199" t="n"/>
      <c r="I226" s="199" t="n"/>
      <c r="J226" s="199" t="n"/>
      <c r="K226" s="199" t="n"/>
      <c r="L226" s="199" t="n"/>
      <c r="M226" s="199" t="n"/>
      <c r="N226" s="199" t="n"/>
      <c r="O226" s="199" t="n"/>
      <c r="P226" s="199" t="n"/>
      <c r="Q226" s="199" t="n"/>
      <c r="R226" s="199" t="n"/>
      <c r="S226" s="199" t="n"/>
      <c r="T226" s="199" t="n"/>
      <c r="U226" s="199" t="n"/>
      <c r="V226" s="199" t="n"/>
      <c r="W226" s="199" t="n"/>
      <c r="X226" s="199" t="n"/>
      <c r="Y226" s="199" t="n"/>
      <c r="Z226" s="199" t="n"/>
    </row>
    <row r="227" ht="15.75" customHeight="1">
      <c r="A227" s="203" t="n">
        <v>44042</v>
      </c>
      <c r="B227" s="199" t="n">
        <v>183.759995</v>
      </c>
      <c r="C227" s="199" t="n">
        <v>18061200</v>
      </c>
      <c r="D227" s="202">
        <f>B227/B228-1</f>
        <v/>
      </c>
      <c r="E227" s="200">
        <f>E228*(1+D227)</f>
        <v/>
      </c>
      <c r="F227" s="199" t="n"/>
      <c r="G227" s="199" t="n"/>
      <c r="H227" s="199" t="n"/>
      <c r="I227" s="199" t="n"/>
      <c r="J227" s="199" t="n"/>
      <c r="K227" s="199" t="n"/>
      <c r="L227" s="199" t="n"/>
      <c r="M227" s="199" t="n"/>
      <c r="N227" s="199" t="n"/>
      <c r="O227" s="199" t="n"/>
      <c r="P227" s="199" t="n"/>
      <c r="Q227" s="199" t="n"/>
      <c r="R227" s="199" t="n"/>
      <c r="S227" s="199" t="n"/>
      <c r="T227" s="199" t="n"/>
      <c r="U227" s="199" t="n"/>
      <c r="V227" s="199" t="n"/>
      <c r="W227" s="199" t="n"/>
      <c r="X227" s="199" t="n"/>
      <c r="Y227" s="199" t="n"/>
      <c r="Z227" s="199" t="n"/>
    </row>
    <row r="228" ht="15.75" customHeight="1">
      <c r="A228" s="203" t="n">
        <v>44041</v>
      </c>
      <c r="B228" s="199" t="n">
        <v>185.130005</v>
      </c>
      <c r="C228" s="199" t="n">
        <v>25640100</v>
      </c>
      <c r="D228" s="202">
        <f>B228/B229-1</f>
        <v/>
      </c>
      <c r="E228" s="200">
        <f>E229*(1+D228)</f>
        <v/>
      </c>
      <c r="F228" s="199" t="n"/>
      <c r="G228" s="199" t="n"/>
      <c r="H228" s="199" t="n"/>
      <c r="I228" s="199" t="n"/>
      <c r="J228" s="199" t="n"/>
      <c r="K228" s="199" t="n"/>
      <c r="L228" s="199" t="n"/>
      <c r="M228" s="199" t="n"/>
      <c r="N228" s="199" t="n"/>
      <c r="O228" s="199" t="n"/>
      <c r="P228" s="199" t="n"/>
      <c r="Q228" s="199" t="n"/>
      <c r="R228" s="199" t="n"/>
      <c r="S228" s="199" t="n"/>
      <c r="T228" s="199" t="n"/>
      <c r="U228" s="199" t="n"/>
      <c r="V228" s="199" t="n"/>
      <c r="W228" s="199" t="n"/>
      <c r="X228" s="199" t="n"/>
      <c r="Y228" s="199" t="n"/>
      <c r="Z228" s="199" t="n"/>
    </row>
    <row r="229" ht="15.75" customHeight="1">
      <c r="A229" s="203" t="n">
        <v>44040</v>
      </c>
      <c r="B229" s="199" t="n">
        <v>183.75</v>
      </c>
      <c r="C229" s="199" t="n">
        <v>21164600</v>
      </c>
      <c r="D229" s="202">
        <f>B229/B230-1</f>
        <v/>
      </c>
      <c r="E229" s="200">
        <f>E230*(1+D229)</f>
        <v/>
      </c>
      <c r="F229" s="199" t="n"/>
      <c r="G229" s="199" t="n"/>
      <c r="H229" s="199" t="n"/>
      <c r="I229" s="199" t="n"/>
      <c r="J229" s="199" t="n"/>
      <c r="K229" s="199" t="n"/>
      <c r="L229" s="199" t="n"/>
      <c r="M229" s="199" t="n"/>
      <c r="N229" s="199" t="n"/>
      <c r="O229" s="199" t="n"/>
      <c r="P229" s="199" t="n"/>
      <c r="Q229" s="199" t="n"/>
      <c r="R229" s="199" t="n"/>
      <c r="S229" s="199" t="n"/>
      <c r="T229" s="199" t="n"/>
      <c r="U229" s="199" t="n"/>
      <c r="V229" s="199" t="n"/>
      <c r="W229" s="199" t="n"/>
      <c r="X229" s="199" t="n"/>
      <c r="Y229" s="199" t="n"/>
      <c r="Z229" s="199" t="n"/>
    </row>
    <row r="230" ht="15.75" customHeight="1">
      <c r="A230" s="203" t="n">
        <v>44039</v>
      </c>
      <c r="B230" s="199" t="n">
        <v>182.229996</v>
      </c>
      <c r="C230" s="199" t="n">
        <v>21115600</v>
      </c>
      <c r="D230" s="202">
        <f>B230/B231-1</f>
        <v/>
      </c>
      <c r="E230" s="200">
        <f>E231*(1+D230)</f>
        <v/>
      </c>
      <c r="F230" s="199" t="n"/>
      <c r="G230" s="199" t="n"/>
      <c r="H230" s="199" t="n"/>
      <c r="I230" s="199" t="n"/>
      <c r="J230" s="199" t="n"/>
      <c r="K230" s="199" t="n"/>
      <c r="L230" s="199" t="n"/>
      <c r="M230" s="199" t="n"/>
      <c r="N230" s="199" t="n"/>
      <c r="O230" s="199" t="n"/>
      <c r="P230" s="199" t="n"/>
      <c r="Q230" s="199" t="n"/>
      <c r="R230" s="199" t="n"/>
      <c r="S230" s="199" t="n"/>
      <c r="T230" s="199" t="n"/>
      <c r="U230" s="199" t="n"/>
      <c r="V230" s="199" t="n"/>
      <c r="W230" s="199" t="n"/>
      <c r="X230" s="199" t="n"/>
      <c r="Y230" s="199" t="n"/>
      <c r="Z230" s="199" t="n"/>
    </row>
    <row r="231" ht="15.75" customHeight="1">
      <c r="A231" s="203" t="n">
        <v>44036</v>
      </c>
      <c r="B231" s="199" t="n">
        <v>178.699997</v>
      </c>
      <c r="C231" s="199" t="n">
        <v>15601300</v>
      </c>
      <c r="D231" s="202">
        <f>B231/B232-1</f>
        <v/>
      </c>
      <c r="E231" s="200">
        <f>E232*(1+D231)</f>
        <v/>
      </c>
      <c r="F231" s="199" t="n"/>
      <c r="G231" s="199" t="n"/>
      <c r="H231" s="199" t="n"/>
      <c r="I231" s="199" t="n"/>
      <c r="J231" s="199" t="n"/>
      <c r="K231" s="199" t="n"/>
      <c r="L231" s="199" t="n"/>
      <c r="M231" s="199" t="n"/>
      <c r="N231" s="199" t="n"/>
      <c r="O231" s="199" t="n"/>
      <c r="P231" s="199" t="n"/>
      <c r="Q231" s="199" t="n"/>
      <c r="R231" s="199" t="n"/>
      <c r="S231" s="199" t="n"/>
      <c r="T231" s="199" t="n"/>
      <c r="U231" s="199" t="n"/>
      <c r="V231" s="199" t="n"/>
      <c r="W231" s="199" t="n"/>
      <c r="X231" s="199" t="n"/>
      <c r="Y231" s="199" t="n"/>
      <c r="Z231" s="199" t="n"/>
    </row>
    <row r="232" ht="15.75" customHeight="1">
      <c r="A232" s="203" t="n">
        <v>44035</v>
      </c>
      <c r="B232" s="199" t="n">
        <v>177.179993</v>
      </c>
      <c r="C232" s="199" t="n">
        <v>23006800</v>
      </c>
      <c r="D232" s="202">
        <f>B232/B233-1</f>
        <v/>
      </c>
      <c r="E232" s="200">
        <f>E233*(1+D232)</f>
        <v/>
      </c>
      <c r="F232" s="199" t="n"/>
      <c r="G232" s="199" t="n"/>
      <c r="H232" s="199" t="n"/>
      <c r="I232" s="199" t="n"/>
      <c r="J232" s="199" t="n"/>
      <c r="K232" s="199" t="n"/>
      <c r="L232" s="199" t="n"/>
      <c r="M232" s="199" t="n"/>
      <c r="N232" s="199" t="n"/>
      <c r="O232" s="199" t="n"/>
      <c r="P232" s="199" t="n"/>
      <c r="Q232" s="199" t="n"/>
      <c r="R232" s="199" t="n"/>
      <c r="S232" s="199" t="n"/>
      <c r="T232" s="199" t="n"/>
      <c r="U232" s="199" t="n"/>
      <c r="V232" s="199" t="n"/>
      <c r="W232" s="199" t="n"/>
      <c r="X232" s="199" t="n"/>
      <c r="Y232" s="199" t="n"/>
      <c r="Z232" s="199" t="n"/>
    </row>
    <row r="233" ht="15.75" customHeight="1">
      <c r="A233" s="203" t="n">
        <v>44034</v>
      </c>
      <c r="B233" s="199" t="n">
        <v>175.630005</v>
      </c>
      <c r="C233" s="199" t="n">
        <v>18712500</v>
      </c>
      <c r="D233" s="202">
        <f>B233/B234-1</f>
        <v/>
      </c>
      <c r="E233" s="200">
        <f>E234*(1+D233)</f>
        <v/>
      </c>
      <c r="F233" s="199" t="n"/>
      <c r="G233" s="199" t="n"/>
      <c r="H233" s="199" t="n"/>
      <c r="I233" s="199" t="n"/>
      <c r="J233" s="199" t="n"/>
      <c r="K233" s="199" t="n"/>
      <c r="L233" s="199" t="n"/>
      <c r="M233" s="199" t="n"/>
      <c r="N233" s="199" t="n"/>
      <c r="O233" s="199" t="n"/>
      <c r="P233" s="199" t="n"/>
      <c r="Q233" s="199" t="n"/>
      <c r="R233" s="199" t="n"/>
      <c r="S233" s="199" t="n"/>
      <c r="T233" s="199" t="n"/>
      <c r="U233" s="199" t="n"/>
      <c r="V233" s="199" t="n"/>
      <c r="W233" s="199" t="n"/>
      <c r="X233" s="199" t="n"/>
      <c r="Y233" s="199" t="n"/>
      <c r="Z233" s="199" t="n"/>
    </row>
    <row r="234" ht="15.75" customHeight="1">
      <c r="A234" s="203" t="n">
        <v>44033</v>
      </c>
      <c r="B234" s="199" t="n">
        <v>173</v>
      </c>
      <c r="C234" s="199" t="n">
        <v>12826100</v>
      </c>
      <c r="D234" s="202">
        <f>B234/B235-1</f>
        <v/>
      </c>
      <c r="E234" s="200">
        <f>E235*(1+D234)</f>
        <v/>
      </c>
      <c r="F234" s="199" t="n"/>
      <c r="G234" s="199" t="n"/>
      <c r="H234" s="199" t="n"/>
      <c r="I234" s="199" t="n"/>
      <c r="J234" s="199" t="n"/>
      <c r="K234" s="199" t="n"/>
      <c r="L234" s="199" t="n"/>
      <c r="M234" s="199" t="n"/>
      <c r="N234" s="199" t="n"/>
      <c r="O234" s="199" t="n"/>
      <c r="P234" s="199" t="n"/>
      <c r="Q234" s="199" t="n"/>
      <c r="R234" s="199" t="n"/>
      <c r="S234" s="199" t="n"/>
      <c r="T234" s="199" t="n"/>
      <c r="U234" s="199" t="n"/>
      <c r="V234" s="199" t="n"/>
      <c r="W234" s="199" t="n"/>
      <c r="X234" s="199" t="n"/>
      <c r="Y234" s="199" t="n"/>
      <c r="Z234" s="199" t="n"/>
    </row>
    <row r="235" ht="15.75" customHeight="1">
      <c r="A235" s="203" t="n">
        <v>44032</v>
      </c>
      <c r="B235" s="199" t="n">
        <v>170.940002</v>
      </c>
      <c r="C235" s="199" t="n">
        <v>10095500</v>
      </c>
      <c r="D235" s="202">
        <f>B235/B236-1</f>
        <v/>
      </c>
      <c r="E235" s="200">
        <f>E236*(1+D235)</f>
        <v/>
      </c>
      <c r="F235" s="199" t="n"/>
      <c r="G235" s="199" t="n"/>
      <c r="H235" s="199" t="n"/>
      <c r="I235" s="199" t="n"/>
      <c r="J235" s="199" t="n"/>
      <c r="K235" s="199" t="n"/>
      <c r="L235" s="199" t="n"/>
      <c r="M235" s="199" t="n"/>
      <c r="N235" s="199" t="n"/>
      <c r="O235" s="199" t="n"/>
      <c r="P235" s="199" t="n"/>
      <c r="Q235" s="199" t="n"/>
      <c r="R235" s="199" t="n"/>
      <c r="S235" s="199" t="n"/>
      <c r="T235" s="199" t="n"/>
      <c r="U235" s="199" t="n"/>
      <c r="V235" s="199" t="n"/>
      <c r="W235" s="199" t="n"/>
      <c r="X235" s="199" t="n"/>
      <c r="Y235" s="199" t="n"/>
      <c r="Z235" s="199" t="n"/>
    </row>
    <row r="236" ht="15.75" customHeight="1">
      <c r="A236" s="203" t="n">
        <v>44029</v>
      </c>
      <c r="B236" s="199" t="n">
        <v>170.119995</v>
      </c>
      <c r="C236" s="199" t="n">
        <v>10296000</v>
      </c>
      <c r="D236" s="202">
        <f>B236/B237-1</f>
        <v/>
      </c>
      <c r="E236" s="200">
        <f>E237*(1+D236)</f>
        <v/>
      </c>
      <c r="F236" s="199" t="n"/>
      <c r="G236" s="199" t="n"/>
      <c r="H236" s="199" t="n"/>
      <c r="I236" s="199" t="n"/>
      <c r="J236" s="199" t="n"/>
      <c r="K236" s="199" t="n"/>
      <c r="L236" s="199" t="n"/>
      <c r="M236" s="199" t="n"/>
      <c r="N236" s="199" t="n"/>
      <c r="O236" s="199" t="n"/>
      <c r="P236" s="199" t="n"/>
      <c r="Q236" s="199" t="n"/>
      <c r="R236" s="199" t="n"/>
      <c r="S236" s="199" t="n"/>
      <c r="T236" s="199" t="n"/>
      <c r="U236" s="199" t="n"/>
      <c r="V236" s="199" t="n"/>
      <c r="W236" s="199" t="n"/>
      <c r="X236" s="199" t="n"/>
      <c r="Y236" s="199" t="n"/>
      <c r="Z236" s="199" t="n"/>
    </row>
    <row r="237" ht="15.75" customHeight="1">
      <c r="A237" s="203" t="n">
        <v>44028</v>
      </c>
      <c r="B237" s="199" t="n">
        <v>168.729996</v>
      </c>
      <c r="C237" s="199" t="n">
        <v>10242400</v>
      </c>
      <c r="D237" s="202">
        <f>B237/B238-1</f>
        <v/>
      </c>
      <c r="E237" s="200">
        <f>E238*(1+D237)</f>
        <v/>
      </c>
      <c r="F237" s="199" t="n"/>
      <c r="G237" s="199" t="n"/>
      <c r="H237" s="199" t="n"/>
      <c r="I237" s="199" t="n"/>
      <c r="J237" s="199" t="n"/>
      <c r="K237" s="199" t="n"/>
      <c r="L237" s="199" t="n"/>
      <c r="M237" s="199" t="n"/>
      <c r="N237" s="199" t="n"/>
      <c r="O237" s="199" t="n"/>
      <c r="P237" s="199" t="n"/>
      <c r="Q237" s="199" t="n"/>
      <c r="R237" s="199" t="n"/>
      <c r="S237" s="199" t="n"/>
      <c r="T237" s="199" t="n"/>
      <c r="U237" s="199" t="n"/>
      <c r="V237" s="199" t="n"/>
      <c r="W237" s="199" t="n"/>
      <c r="X237" s="199" t="n"/>
      <c r="Y237" s="199" t="n"/>
      <c r="Z237" s="199" t="n"/>
    </row>
    <row r="238" ht="15.75" customHeight="1">
      <c r="A238" s="203" t="n">
        <v>44027</v>
      </c>
      <c r="B238" s="199" t="n">
        <v>170.339996</v>
      </c>
      <c r="C238" s="199" t="n">
        <v>7533800</v>
      </c>
      <c r="D238" s="202">
        <f>B238/B239-1</f>
        <v/>
      </c>
      <c r="E238" s="200">
        <f>E239*(1+D238)</f>
        <v/>
      </c>
      <c r="F238" s="199" t="n"/>
      <c r="G238" s="199" t="n"/>
      <c r="H238" s="199" t="n"/>
      <c r="I238" s="199" t="n"/>
      <c r="J238" s="199" t="n"/>
      <c r="K238" s="199" t="n"/>
      <c r="L238" s="199" t="n"/>
      <c r="M238" s="199" t="n"/>
      <c r="N238" s="199" t="n"/>
      <c r="O238" s="199" t="n"/>
      <c r="P238" s="199" t="n"/>
      <c r="Q238" s="199" t="n"/>
      <c r="R238" s="199" t="n"/>
      <c r="S238" s="199" t="n"/>
      <c r="T238" s="199" t="n"/>
      <c r="U238" s="199" t="n"/>
      <c r="V238" s="199" t="n"/>
      <c r="W238" s="199" t="n"/>
      <c r="X238" s="199" t="n"/>
      <c r="Y238" s="199" t="n"/>
      <c r="Z238" s="199" t="n"/>
    </row>
    <row r="239" ht="15.75" customHeight="1">
      <c r="A239" s="203" t="n">
        <v>44026</v>
      </c>
      <c r="B239" s="199" t="n">
        <v>170.190002</v>
      </c>
      <c r="C239" s="199" t="n">
        <v>9812700</v>
      </c>
      <c r="D239" s="202">
        <f>B239/B240-1</f>
        <v/>
      </c>
      <c r="E239" s="200">
        <f>E240*(1+D239)</f>
        <v/>
      </c>
      <c r="F239" s="199" t="n"/>
      <c r="G239" s="199" t="n"/>
      <c r="H239" s="199" t="n"/>
      <c r="I239" s="199" t="n"/>
      <c r="J239" s="199" t="n"/>
      <c r="K239" s="199" t="n"/>
      <c r="L239" s="199" t="n"/>
      <c r="M239" s="199" t="n"/>
      <c r="N239" s="199" t="n"/>
      <c r="O239" s="199" t="n"/>
      <c r="P239" s="199" t="n"/>
      <c r="Q239" s="199" t="n"/>
      <c r="R239" s="199" t="n"/>
      <c r="S239" s="199" t="n"/>
      <c r="T239" s="199" t="n"/>
      <c r="U239" s="199" t="n"/>
      <c r="V239" s="199" t="n"/>
      <c r="W239" s="199" t="n"/>
      <c r="X239" s="199" t="n"/>
      <c r="Y239" s="199" t="n"/>
      <c r="Z239" s="199" t="n"/>
    </row>
    <row r="240" ht="15.75" customHeight="1">
      <c r="A240" s="203" t="n">
        <v>44025</v>
      </c>
      <c r="B240" s="199" t="n">
        <v>169.399994</v>
      </c>
      <c r="C240" s="199" t="n">
        <v>11095900</v>
      </c>
      <c r="D240" s="202">
        <f>B240/B241-1</f>
        <v/>
      </c>
      <c r="E240" s="200">
        <f>E241*(1+D240)</f>
        <v/>
      </c>
      <c r="F240" s="199" t="n"/>
      <c r="G240" s="199" t="n"/>
      <c r="H240" s="199" t="n"/>
      <c r="I240" s="199" t="n"/>
      <c r="J240" s="199" t="n"/>
      <c r="K240" s="199" t="n"/>
      <c r="L240" s="199" t="n"/>
      <c r="M240" s="199" t="n"/>
      <c r="N240" s="199" t="n"/>
      <c r="O240" s="199" t="n"/>
      <c r="P240" s="199" t="n"/>
      <c r="Q240" s="199" t="n"/>
      <c r="R240" s="199" t="n"/>
      <c r="S240" s="199" t="n"/>
      <c r="T240" s="199" t="n"/>
      <c r="U240" s="199" t="n"/>
      <c r="V240" s="199" t="n"/>
      <c r="W240" s="199" t="n"/>
      <c r="X240" s="199" t="n"/>
      <c r="Y240" s="199" t="n"/>
      <c r="Z240" s="199" t="n"/>
    </row>
    <row r="241" ht="15.75" customHeight="1">
      <c r="A241" s="203" t="n">
        <v>44022</v>
      </c>
      <c r="B241" s="199" t="n">
        <v>169.190002</v>
      </c>
      <c r="C241" s="199" t="n">
        <v>8218000</v>
      </c>
      <c r="D241" s="202">
        <f>B241/B242-1</f>
        <v/>
      </c>
      <c r="E241" s="200">
        <f>E242*(1+D241)</f>
        <v/>
      </c>
      <c r="F241" s="199" t="n"/>
      <c r="G241" s="199" t="n"/>
      <c r="H241" s="199" t="n"/>
      <c r="I241" s="199" t="n"/>
      <c r="J241" s="199" t="n"/>
      <c r="K241" s="199" t="n"/>
      <c r="L241" s="199" t="n"/>
      <c r="M241" s="199" t="n"/>
      <c r="N241" s="199" t="n"/>
      <c r="O241" s="199" t="n"/>
      <c r="P241" s="199" t="n"/>
      <c r="Q241" s="199" t="n"/>
      <c r="R241" s="199" t="n"/>
      <c r="S241" s="199" t="n"/>
      <c r="T241" s="199" t="n"/>
      <c r="U241" s="199" t="n"/>
      <c r="V241" s="199" t="n"/>
      <c r="W241" s="199" t="n"/>
      <c r="X241" s="199" t="n"/>
      <c r="Y241" s="199" t="n"/>
      <c r="Z241" s="199" t="n"/>
    </row>
    <row r="242" ht="15.75" customHeight="1">
      <c r="A242" s="203" t="n">
        <v>44021</v>
      </c>
      <c r="B242" s="199" t="n">
        <v>169.630005</v>
      </c>
      <c r="C242" s="199" t="n">
        <v>13327400</v>
      </c>
      <c r="D242" s="202">
        <f>B242/B243-1</f>
        <v/>
      </c>
      <c r="E242" s="200">
        <f>E243*(1+D242)</f>
        <v/>
      </c>
      <c r="F242" s="199" t="n"/>
      <c r="G242" s="199" t="n"/>
      <c r="H242" s="199" t="n"/>
      <c r="I242" s="199" t="n"/>
      <c r="J242" s="199" t="n"/>
      <c r="K242" s="199" t="n"/>
      <c r="L242" s="199" t="n"/>
      <c r="M242" s="199" t="n"/>
      <c r="N242" s="199" t="n"/>
      <c r="O242" s="199" t="n"/>
      <c r="P242" s="199" t="n"/>
      <c r="Q242" s="199" t="n"/>
      <c r="R242" s="199" t="n"/>
      <c r="S242" s="199" t="n"/>
      <c r="T242" s="199" t="n"/>
      <c r="U242" s="199" t="n"/>
      <c r="V242" s="199" t="n"/>
      <c r="W242" s="199" t="n"/>
      <c r="X242" s="199" t="n"/>
      <c r="Y242" s="199" t="n"/>
      <c r="Z242" s="199" t="n"/>
    </row>
    <row r="243" ht="15.75" customHeight="1">
      <c r="A243" s="203" t="n">
        <v>44020</v>
      </c>
      <c r="B243" s="199" t="n">
        <v>170.089996</v>
      </c>
      <c r="C243" s="199" t="n">
        <v>11662700</v>
      </c>
      <c r="D243" s="202">
        <f>B243/B244-1</f>
        <v/>
      </c>
      <c r="E243" s="200">
        <f>E244*(1+D243)</f>
        <v/>
      </c>
      <c r="F243" s="199" t="n"/>
      <c r="G243" s="199" t="n"/>
      <c r="H243" s="199" t="n"/>
      <c r="I243" s="199" t="n"/>
      <c r="J243" s="199" t="n"/>
      <c r="K243" s="199" t="n"/>
      <c r="L243" s="199" t="n"/>
      <c r="M243" s="199" t="n"/>
      <c r="N243" s="199" t="n"/>
      <c r="O243" s="199" t="n"/>
      <c r="P243" s="199" t="n"/>
      <c r="Q243" s="199" t="n"/>
      <c r="R243" s="199" t="n"/>
      <c r="S243" s="199" t="n"/>
      <c r="T243" s="199" t="n"/>
      <c r="U243" s="199" t="n"/>
      <c r="V243" s="199" t="n"/>
      <c r="W243" s="199" t="n"/>
      <c r="X243" s="199" t="n"/>
      <c r="Y243" s="199" t="n"/>
      <c r="Z243" s="199" t="n"/>
    </row>
    <row r="244" ht="15.75" customHeight="1">
      <c r="A244" s="203" t="n">
        <v>44019</v>
      </c>
      <c r="B244" s="199" t="n">
        <v>169.039993</v>
      </c>
      <c r="C244" s="199" t="n">
        <v>11633100</v>
      </c>
      <c r="D244" s="202">
        <f>B244/B245-1</f>
        <v/>
      </c>
      <c r="E244" s="200">
        <f>E245*(1+D244)</f>
        <v/>
      </c>
      <c r="F244" s="199" t="n"/>
      <c r="G244" s="199" t="n"/>
      <c r="H244" s="199" t="n"/>
      <c r="I244" s="199" t="n"/>
      <c r="J244" s="199" t="n"/>
      <c r="K244" s="199" t="n"/>
      <c r="L244" s="199" t="n"/>
      <c r="M244" s="199" t="n"/>
      <c r="N244" s="199" t="n"/>
      <c r="O244" s="199" t="n"/>
      <c r="P244" s="199" t="n"/>
      <c r="Q244" s="199" t="n"/>
      <c r="R244" s="199" t="n"/>
      <c r="S244" s="199" t="n"/>
      <c r="T244" s="199" t="n"/>
      <c r="U244" s="199" t="n"/>
      <c r="V244" s="199" t="n"/>
      <c r="W244" s="199" t="n"/>
      <c r="X244" s="199" t="n"/>
      <c r="Y244" s="199" t="n"/>
      <c r="Z244" s="199" t="n"/>
    </row>
    <row r="245" ht="15.75" customHeight="1">
      <c r="A245" s="203" t="n">
        <v>44018</v>
      </c>
      <c r="B245" s="199" t="n">
        <v>167.979996</v>
      </c>
      <c r="C245" s="199" t="n">
        <v>7265700</v>
      </c>
      <c r="D245" s="202">
        <f>B245/B246-1</f>
        <v/>
      </c>
      <c r="E245" s="200">
        <f>E246*(1+D245)</f>
        <v/>
      </c>
      <c r="F245" s="199" t="n"/>
      <c r="G245" s="199" t="n"/>
      <c r="H245" s="199" t="n"/>
      <c r="I245" s="199" t="n"/>
      <c r="J245" s="199" t="n"/>
      <c r="K245" s="199" t="n"/>
      <c r="L245" s="199" t="n"/>
      <c r="M245" s="199" t="n"/>
      <c r="N245" s="199" t="n"/>
      <c r="O245" s="199" t="n"/>
      <c r="P245" s="199" t="n"/>
      <c r="Q245" s="199" t="n"/>
      <c r="R245" s="199" t="n"/>
      <c r="S245" s="199" t="n"/>
      <c r="T245" s="199" t="n"/>
      <c r="U245" s="199" t="n"/>
      <c r="V245" s="199" t="n"/>
      <c r="W245" s="199" t="n"/>
      <c r="X245" s="199" t="n"/>
      <c r="Y245" s="199" t="n"/>
      <c r="Z245" s="199" t="n"/>
    </row>
    <row r="246" ht="15.75" customHeight="1">
      <c r="A246" s="203" t="n">
        <v>44014</v>
      </c>
      <c r="B246" s="199" t="n">
        <v>166.979996</v>
      </c>
      <c r="C246" s="199" t="n">
        <v>8753500</v>
      </c>
      <c r="D246" s="202">
        <f>B246/B247-1</f>
        <v/>
      </c>
      <c r="E246" s="200">
        <f>E247*(1+D246)</f>
        <v/>
      </c>
      <c r="F246" s="199" t="n"/>
      <c r="G246" s="199" t="n"/>
      <c r="H246" s="199" t="n"/>
      <c r="I246" s="199" t="n"/>
      <c r="J246" s="199" t="n"/>
      <c r="K246" s="199" t="n"/>
      <c r="L246" s="199" t="n"/>
      <c r="M246" s="199" t="n"/>
      <c r="N246" s="199" t="n"/>
      <c r="O246" s="199" t="n"/>
      <c r="P246" s="199" t="n"/>
      <c r="Q246" s="199" t="n"/>
      <c r="R246" s="199" t="n"/>
      <c r="S246" s="199" t="n"/>
      <c r="T246" s="199" t="n"/>
      <c r="U246" s="199" t="n"/>
      <c r="V246" s="199" t="n"/>
      <c r="W246" s="199" t="n"/>
      <c r="X246" s="199" t="n"/>
      <c r="Y246" s="199" t="n"/>
      <c r="Z246" s="199" t="n"/>
    </row>
    <row r="247" ht="15.75" customHeight="1">
      <c r="A247" s="203" t="n">
        <v>44013</v>
      </c>
      <c r="B247" s="199" t="n">
        <v>166.619995</v>
      </c>
      <c r="C247" s="199" t="n">
        <v>13214800</v>
      </c>
      <c r="D247" s="202">
        <f>B247/B248-1</f>
        <v/>
      </c>
      <c r="E247" s="200">
        <f>E248*(1+D247)</f>
        <v/>
      </c>
      <c r="F247" s="199" t="n"/>
      <c r="G247" s="199" t="n"/>
      <c r="H247" s="199" t="n"/>
      <c r="I247" s="199" t="n"/>
      <c r="J247" s="199" t="n"/>
      <c r="K247" s="199" t="n"/>
      <c r="L247" s="199" t="n"/>
      <c r="M247" s="199" t="n"/>
      <c r="N247" s="199" t="n"/>
      <c r="O247" s="199" t="n"/>
      <c r="P247" s="199" t="n"/>
      <c r="Q247" s="199" t="n"/>
      <c r="R247" s="199" t="n"/>
      <c r="S247" s="199" t="n"/>
      <c r="T247" s="199" t="n"/>
      <c r="U247" s="199" t="n"/>
      <c r="V247" s="199" t="n"/>
      <c r="W247" s="199" t="n"/>
      <c r="X247" s="199" t="n"/>
      <c r="Y247" s="199" t="n"/>
      <c r="Z247" s="199" t="n"/>
    </row>
    <row r="248" ht="15.75" customHeight="1">
      <c r="A248" s="203" t="n">
        <v>44012</v>
      </c>
      <c r="B248" s="199" t="n">
        <v>167.369995</v>
      </c>
      <c r="C248" s="199" t="n">
        <v>12762300</v>
      </c>
      <c r="D248" s="202">
        <f>B248/B249-1</f>
        <v/>
      </c>
      <c r="E248" s="200">
        <f>E249*(1+D248)</f>
        <v/>
      </c>
      <c r="F248" s="199" t="n"/>
      <c r="G248" s="199" t="n"/>
      <c r="H248" s="199" t="n"/>
      <c r="I248" s="199" t="n"/>
      <c r="J248" s="199" t="n"/>
      <c r="K248" s="199" t="n"/>
      <c r="L248" s="199" t="n"/>
      <c r="M248" s="199" t="n"/>
      <c r="N248" s="199" t="n"/>
      <c r="O248" s="199" t="n"/>
      <c r="P248" s="199" t="n"/>
      <c r="Q248" s="199" t="n"/>
      <c r="R248" s="199" t="n"/>
      <c r="S248" s="199" t="n"/>
      <c r="T248" s="199" t="n"/>
      <c r="U248" s="199" t="n"/>
      <c r="V248" s="199" t="n"/>
      <c r="W248" s="199" t="n"/>
      <c r="X248" s="199" t="n"/>
      <c r="Y248" s="199" t="n"/>
      <c r="Z248" s="199" t="n"/>
    </row>
    <row r="249" ht="15.75" customHeight="1">
      <c r="A249" s="203" t="n">
        <v>44011</v>
      </c>
      <c r="B249" s="199" t="n">
        <v>166.630005</v>
      </c>
      <c r="C249" s="199" t="n">
        <v>6735700</v>
      </c>
      <c r="D249" s="202">
        <f>B249/B250-1</f>
        <v/>
      </c>
      <c r="E249" s="200">
        <f>E250*(1+D249)</f>
        <v/>
      </c>
      <c r="F249" s="199" t="n"/>
      <c r="G249" s="199" t="n"/>
      <c r="H249" s="199" t="n"/>
      <c r="I249" s="199" t="n"/>
      <c r="J249" s="199" t="n"/>
      <c r="K249" s="199" t="n"/>
      <c r="L249" s="199" t="n"/>
      <c r="M249" s="199" t="n"/>
      <c r="N249" s="199" t="n"/>
      <c r="O249" s="199" t="n"/>
      <c r="P249" s="199" t="n"/>
      <c r="Q249" s="199" t="n"/>
      <c r="R249" s="199" t="n"/>
      <c r="S249" s="199" t="n"/>
      <c r="T249" s="199" t="n"/>
      <c r="U249" s="199" t="n"/>
      <c r="V249" s="199" t="n"/>
      <c r="W249" s="199" t="n"/>
      <c r="X249" s="199" t="n"/>
      <c r="Y249" s="199" t="n"/>
      <c r="Z249" s="199" t="n"/>
    </row>
    <row r="250" ht="15.75" customHeight="1">
      <c r="A250" s="203" t="n">
        <v>44008</v>
      </c>
      <c r="B250" s="199" t="n">
        <v>166.539993</v>
      </c>
      <c r="C250" s="199" t="n">
        <v>9753500</v>
      </c>
      <c r="D250" s="202">
        <f>B250/B251-1</f>
        <v/>
      </c>
      <c r="E250" s="200">
        <f>E251*(1+D250)</f>
        <v/>
      </c>
      <c r="F250" s="199" t="n"/>
      <c r="G250" s="199" t="n"/>
      <c r="H250" s="199" t="n"/>
      <c r="I250" s="199" t="n"/>
      <c r="J250" s="199" t="n"/>
      <c r="K250" s="199" t="n"/>
      <c r="L250" s="199" t="n"/>
      <c r="M250" s="199" t="n"/>
      <c r="N250" s="199" t="n"/>
      <c r="O250" s="199" t="n"/>
      <c r="P250" s="199" t="n"/>
      <c r="Q250" s="199" t="n"/>
      <c r="R250" s="199" t="n"/>
      <c r="S250" s="199" t="n"/>
      <c r="T250" s="199" t="n"/>
      <c r="U250" s="199" t="n"/>
      <c r="V250" s="199" t="n"/>
      <c r="W250" s="199" t="n"/>
      <c r="X250" s="199" t="n"/>
      <c r="Y250" s="199" t="n"/>
      <c r="Z250" s="199" t="n"/>
    </row>
    <row r="251" ht="15.75" customHeight="1">
      <c r="A251" s="203" t="n">
        <v>44007</v>
      </c>
      <c r="B251" s="199" t="n">
        <v>165.800003</v>
      </c>
      <c r="C251" s="199" t="n">
        <v>7093800</v>
      </c>
      <c r="D251" s="202">
        <f>B251/B252-1</f>
        <v/>
      </c>
      <c r="E251" s="200">
        <f>E252*(1+D251)</f>
        <v/>
      </c>
      <c r="F251" s="199" t="n"/>
      <c r="G251" s="199" t="n"/>
      <c r="H251" s="199" t="n"/>
      <c r="I251" s="199" t="n"/>
      <c r="J251" s="199" t="n"/>
      <c r="K251" s="199" t="n"/>
      <c r="L251" s="199" t="n"/>
      <c r="M251" s="199" t="n"/>
      <c r="N251" s="199" t="n"/>
      <c r="O251" s="199" t="n"/>
      <c r="P251" s="199" t="n"/>
      <c r="Q251" s="199" t="n"/>
      <c r="R251" s="199" t="n"/>
      <c r="S251" s="199" t="n"/>
      <c r="T251" s="199" t="n"/>
      <c r="U251" s="199" t="n"/>
      <c r="V251" s="199" t="n"/>
      <c r="W251" s="199" t="n"/>
      <c r="X251" s="199" t="n"/>
      <c r="Y251" s="199" t="n"/>
      <c r="Z251" s="199" t="n"/>
    </row>
    <row r="252" ht="15.75" customHeight="1">
      <c r="A252" s="203" t="n">
        <v>44006</v>
      </c>
      <c r="B252" s="199" t="n">
        <v>165.899994</v>
      </c>
      <c r="C252" s="199" t="n">
        <v>10901400</v>
      </c>
      <c r="D252" s="202">
        <f>B252/B253-1</f>
        <v/>
      </c>
      <c r="E252" s="200">
        <f>E253*(1+D252)</f>
        <v/>
      </c>
      <c r="F252" s="199" t="n"/>
      <c r="G252" s="199" t="n"/>
      <c r="H252" s="199" t="n"/>
      <c r="I252" s="199" t="n"/>
      <c r="J252" s="199" t="n"/>
      <c r="K252" s="199" t="n"/>
      <c r="L252" s="199" t="n"/>
      <c r="M252" s="199" t="n"/>
      <c r="N252" s="199" t="n"/>
      <c r="O252" s="199" t="n"/>
      <c r="P252" s="199" t="n"/>
      <c r="Q252" s="199" t="n"/>
      <c r="R252" s="199" t="n"/>
      <c r="S252" s="199" t="n"/>
      <c r="T252" s="199" t="n"/>
      <c r="U252" s="199" t="n"/>
      <c r="V252" s="199" t="n"/>
      <c r="W252" s="199" t="n"/>
      <c r="X252" s="199" t="n"/>
      <c r="Y252" s="199" t="n"/>
      <c r="Z252" s="199" t="n"/>
    </row>
    <row r="253" ht="15.75" customHeight="1">
      <c r="A253" s="203" t="n">
        <v>44005</v>
      </c>
      <c r="B253" s="199" t="n">
        <v>166.479996</v>
      </c>
      <c r="C253" s="199" t="n">
        <v>12137300</v>
      </c>
      <c r="D253" s="202">
        <f>B253/B254-1</f>
        <v/>
      </c>
      <c r="E253" s="200">
        <f>E254*(1+D253)</f>
        <v/>
      </c>
      <c r="F253" s="199" t="n"/>
      <c r="G253" s="199" t="n"/>
      <c r="H253" s="199" t="n"/>
      <c r="I253" s="199" t="n"/>
      <c r="J253" s="199" t="n"/>
      <c r="K253" s="199" t="n"/>
      <c r="L253" s="199" t="n"/>
      <c r="M253" s="199" t="n"/>
      <c r="N253" s="199" t="n"/>
      <c r="O253" s="199" t="n"/>
      <c r="P253" s="199" t="n"/>
      <c r="Q253" s="199" t="n"/>
      <c r="R253" s="199" t="n"/>
      <c r="S253" s="199" t="n"/>
      <c r="T253" s="199" t="n"/>
      <c r="U253" s="199" t="n"/>
      <c r="V253" s="199" t="n"/>
      <c r="W253" s="199" t="n"/>
      <c r="X253" s="199" t="n"/>
      <c r="Y253" s="199" t="n"/>
      <c r="Z253" s="199" t="n"/>
    </row>
    <row r="254" ht="15.75" customHeight="1">
      <c r="A254" s="203" t="n">
        <v>44004</v>
      </c>
      <c r="B254" s="199" t="n">
        <v>165.089996</v>
      </c>
      <c r="C254" s="199" t="n">
        <v>12385600</v>
      </c>
      <c r="D254" s="202">
        <f>B254/B255-1</f>
        <v/>
      </c>
      <c r="E254" s="200">
        <f>E255*(1+D254)</f>
        <v/>
      </c>
      <c r="F254" s="199" t="n"/>
      <c r="G254" s="199" t="n"/>
      <c r="H254" s="199" t="n"/>
      <c r="I254" s="199" t="n"/>
      <c r="J254" s="199" t="n"/>
      <c r="K254" s="199" t="n"/>
      <c r="L254" s="199" t="n"/>
      <c r="M254" s="199" t="n"/>
      <c r="N254" s="199" t="n"/>
      <c r="O254" s="199" t="n"/>
      <c r="P254" s="199" t="n"/>
      <c r="Q254" s="199" t="n"/>
      <c r="R254" s="199" t="n"/>
      <c r="S254" s="199" t="n"/>
      <c r="T254" s="199" t="n"/>
      <c r="U254" s="199" t="n"/>
      <c r="V254" s="199" t="n"/>
      <c r="W254" s="199" t="n"/>
      <c r="X254" s="199" t="n"/>
      <c r="Y254" s="199" t="n"/>
      <c r="Z254" s="199" t="n"/>
    </row>
    <row r="255" ht="15.75" customHeight="1">
      <c r="A255" s="203" t="n">
        <v>44001</v>
      </c>
      <c r="B255" s="199" t="n">
        <v>164.029999</v>
      </c>
      <c r="C255" s="199" t="n">
        <v>12187400</v>
      </c>
      <c r="D255" s="202">
        <f>B255/B256-1</f>
        <v/>
      </c>
      <c r="E255" s="200">
        <f>E256*(1+D255)</f>
        <v/>
      </c>
      <c r="F255" s="199" t="n"/>
      <c r="G255" s="199" t="n"/>
      <c r="H255" s="199" t="n"/>
      <c r="I255" s="199" t="n"/>
      <c r="J255" s="199" t="n"/>
      <c r="K255" s="199" t="n"/>
      <c r="L255" s="199" t="n"/>
      <c r="M255" s="199" t="n"/>
      <c r="N255" s="199" t="n"/>
      <c r="O255" s="199" t="n"/>
      <c r="P255" s="199" t="n"/>
      <c r="Q255" s="199" t="n"/>
      <c r="R255" s="199" t="n"/>
      <c r="S255" s="199" t="n"/>
      <c r="T255" s="199" t="n"/>
      <c r="U255" s="199" t="n"/>
      <c r="V255" s="199" t="n"/>
      <c r="W255" s="199" t="n"/>
      <c r="X255" s="199" t="n"/>
      <c r="Y255" s="199" t="n"/>
      <c r="Z255" s="199" t="n"/>
    </row>
    <row r="256" ht="15.75" customHeight="1">
      <c r="A256" s="203" t="n">
        <v>44000</v>
      </c>
      <c r="B256" s="199" t="n">
        <v>162.240005</v>
      </c>
      <c r="C256" s="199" t="n">
        <v>5397600</v>
      </c>
      <c r="D256" s="202">
        <f>B256/B257-1</f>
        <v/>
      </c>
      <c r="E256" s="200">
        <f>E257*(1+D256)</f>
        <v/>
      </c>
      <c r="F256" s="199" t="n"/>
      <c r="G256" s="199" t="n"/>
      <c r="H256" s="199" t="n"/>
      <c r="I256" s="199" t="n"/>
      <c r="J256" s="199" t="n"/>
      <c r="K256" s="199" t="n"/>
      <c r="L256" s="199" t="n"/>
      <c r="M256" s="199" t="n"/>
      <c r="N256" s="199" t="n"/>
      <c r="O256" s="199" t="n"/>
      <c r="P256" s="199" t="n"/>
      <c r="Q256" s="199" t="n"/>
      <c r="R256" s="199" t="n"/>
      <c r="S256" s="199" t="n"/>
      <c r="T256" s="199" t="n"/>
      <c r="U256" s="199" t="n"/>
      <c r="V256" s="199" t="n"/>
      <c r="W256" s="199" t="n"/>
      <c r="X256" s="199" t="n"/>
      <c r="Y256" s="199" t="n"/>
      <c r="Z256" s="199" t="n"/>
    </row>
    <row r="257" ht="15.75" customHeight="1">
      <c r="A257" s="203" t="n">
        <v>43999</v>
      </c>
      <c r="B257" s="199" t="n">
        <v>162.559998</v>
      </c>
      <c r="C257" s="199" t="n">
        <v>4758200</v>
      </c>
      <c r="D257" s="202">
        <f>B257/B258-1</f>
        <v/>
      </c>
      <c r="E257" s="200">
        <f>E258*(1+D257)</f>
        <v/>
      </c>
      <c r="F257" s="199" t="n"/>
      <c r="G257" s="199" t="n"/>
      <c r="H257" s="199" t="n"/>
      <c r="I257" s="199" t="n"/>
      <c r="J257" s="199" t="n"/>
      <c r="K257" s="199" t="n"/>
      <c r="L257" s="199" t="n"/>
      <c r="M257" s="199" t="n"/>
      <c r="N257" s="199" t="n"/>
      <c r="O257" s="199" t="n"/>
      <c r="P257" s="199" t="n"/>
      <c r="Q257" s="199" t="n"/>
      <c r="R257" s="199" t="n"/>
      <c r="S257" s="199" t="n"/>
      <c r="T257" s="199" t="n"/>
      <c r="U257" s="199" t="n"/>
      <c r="V257" s="199" t="n"/>
      <c r="W257" s="199" t="n"/>
      <c r="X257" s="199" t="n"/>
      <c r="Y257" s="199" t="n"/>
      <c r="Z257" s="199" t="n"/>
    </row>
    <row r="258" ht="15.75" customHeight="1">
      <c r="A258" s="203" t="n">
        <v>43998</v>
      </c>
      <c r="B258" s="199" t="n">
        <v>162.25</v>
      </c>
      <c r="C258" s="199" t="n">
        <v>7964000</v>
      </c>
      <c r="D258" s="202">
        <f>B258/B259-1</f>
        <v/>
      </c>
      <c r="E258" s="200">
        <f>E259*(1+D258)</f>
        <v/>
      </c>
      <c r="F258" s="199" t="n"/>
      <c r="G258" s="199" t="n"/>
      <c r="H258" s="199" t="n"/>
      <c r="I258" s="199" t="n"/>
      <c r="J258" s="199" t="n"/>
      <c r="K258" s="199" t="n"/>
      <c r="L258" s="199" t="n"/>
      <c r="M258" s="199" t="n"/>
      <c r="N258" s="199" t="n"/>
      <c r="O258" s="199" t="n"/>
      <c r="P258" s="199" t="n"/>
      <c r="Q258" s="199" t="n"/>
      <c r="R258" s="199" t="n"/>
      <c r="S258" s="199" t="n"/>
      <c r="T258" s="199" t="n"/>
      <c r="U258" s="199" t="n"/>
      <c r="V258" s="199" t="n"/>
      <c r="W258" s="199" t="n"/>
      <c r="X258" s="199" t="n"/>
      <c r="Y258" s="199" t="n"/>
      <c r="Z258" s="199" t="n"/>
    </row>
    <row r="259" ht="15.75" customHeight="1">
      <c r="A259" s="203" t="n">
        <v>43997</v>
      </c>
      <c r="B259" s="199" t="n">
        <v>162.330002</v>
      </c>
      <c r="C259" s="199" t="n">
        <v>8532500</v>
      </c>
      <c r="D259" s="202">
        <f>B259/B260-1</f>
        <v/>
      </c>
      <c r="E259" s="200">
        <f>E260*(1+D259)</f>
        <v/>
      </c>
      <c r="F259" s="199" t="n"/>
      <c r="G259" s="199" t="n"/>
      <c r="H259" s="199" t="n"/>
      <c r="I259" s="199" t="n"/>
      <c r="J259" s="199" t="n"/>
      <c r="K259" s="199" t="n"/>
      <c r="L259" s="199" t="n"/>
      <c r="M259" s="199" t="n"/>
      <c r="N259" s="199" t="n"/>
      <c r="O259" s="199" t="n"/>
      <c r="P259" s="199" t="n"/>
      <c r="Q259" s="199" t="n"/>
      <c r="R259" s="199" t="n"/>
      <c r="S259" s="199" t="n"/>
      <c r="T259" s="199" t="n"/>
      <c r="U259" s="199" t="n"/>
      <c r="V259" s="199" t="n"/>
      <c r="W259" s="199" t="n"/>
      <c r="X259" s="199" t="n"/>
      <c r="Y259" s="199" t="n"/>
      <c r="Z259" s="199" t="n"/>
    </row>
    <row r="260" ht="15.75" customHeight="1">
      <c r="A260" s="203" t="n">
        <v>43994</v>
      </c>
      <c r="B260" s="199" t="n">
        <v>162.619995</v>
      </c>
      <c r="C260" s="199" t="n">
        <v>6895400</v>
      </c>
      <c r="D260" s="202">
        <f>B260/B261-1</f>
        <v/>
      </c>
      <c r="E260" s="200">
        <f>E261*(1+D260)</f>
        <v/>
      </c>
      <c r="F260" s="199" t="n"/>
      <c r="G260" s="199" t="n"/>
      <c r="H260" s="199" t="n"/>
      <c r="I260" s="199" t="n"/>
      <c r="J260" s="199" t="n"/>
      <c r="K260" s="199" t="n"/>
      <c r="L260" s="199" t="n"/>
      <c r="M260" s="199" t="n"/>
      <c r="N260" s="199" t="n"/>
      <c r="O260" s="199" t="n"/>
      <c r="P260" s="199" t="n"/>
      <c r="Q260" s="199" t="n"/>
      <c r="R260" s="199" t="n"/>
      <c r="S260" s="199" t="n"/>
      <c r="T260" s="199" t="n"/>
      <c r="U260" s="199" t="n"/>
      <c r="V260" s="199" t="n"/>
      <c r="W260" s="199" t="n"/>
      <c r="X260" s="199" t="n"/>
      <c r="Y260" s="199" t="n"/>
      <c r="Z260" s="199" t="n"/>
    </row>
    <row r="261" ht="15.75" customHeight="1">
      <c r="A261" s="203" t="n">
        <v>43993</v>
      </c>
      <c r="B261" s="199" t="n">
        <v>162.389999</v>
      </c>
      <c r="C261" s="199" t="n">
        <v>11673900</v>
      </c>
      <c r="D261" s="202">
        <f>B261/B262-1</f>
        <v/>
      </c>
      <c r="E261" s="200">
        <f>E262*(1+D261)</f>
        <v/>
      </c>
      <c r="F261" s="199" t="n"/>
      <c r="G261" s="199" t="n"/>
      <c r="H261" s="199" t="n"/>
      <c r="I261" s="199" t="n"/>
      <c r="J261" s="199" t="n"/>
      <c r="K261" s="199" t="n"/>
      <c r="L261" s="199" t="n"/>
      <c r="M261" s="199" t="n"/>
      <c r="N261" s="199" t="n"/>
      <c r="O261" s="199" t="n"/>
      <c r="P261" s="199" t="n"/>
      <c r="Q261" s="199" t="n"/>
      <c r="R261" s="199" t="n"/>
      <c r="S261" s="199" t="n"/>
      <c r="T261" s="199" t="n"/>
      <c r="U261" s="199" t="n"/>
      <c r="V261" s="199" t="n"/>
      <c r="W261" s="199" t="n"/>
      <c r="X261" s="199" t="n"/>
      <c r="Y261" s="199" t="n"/>
      <c r="Z261" s="199" t="n"/>
    </row>
    <row r="262" ht="15.75" customHeight="1">
      <c r="A262" s="203" t="n">
        <v>43992</v>
      </c>
      <c r="B262" s="199" t="n">
        <v>163.570007</v>
      </c>
      <c r="C262" s="199" t="n">
        <v>13009300</v>
      </c>
      <c r="D262" s="202">
        <f>B262/B263-1</f>
        <v/>
      </c>
      <c r="E262" s="200">
        <f>E263*(1+D262)</f>
        <v/>
      </c>
      <c r="F262" s="199" t="n"/>
      <c r="G262" s="199" t="n"/>
      <c r="H262" s="199" t="n"/>
      <c r="I262" s="199" t="n"/>
      <c r="J262" s="199" t="n"/>
      <c r="K262" s="199" t="n"/>
      <c r="L262" s="199" t="n"/>
      <c r="M262" s="199" t="n"/>
      <c r="N262" s="199" t="n"/>
      <c r="O262" s="199" t="n"/>
      <c r="P262" s="199" t="n"/>
      <c r="Q262" s="199" t="n"/>
      <c r="R262" s="199" t="n"/>
      <c r="S262" s="199" t="n"/>
      <c r="T262" s="199" t="n"/>
      <c r="U262" s="199" t="n"/>
      <c r="V262" s="199" t="n"/>
      <c r="W262" s="199" t="n"/>
      <c r="X262" s="199" t="n"/>
      <c r="Y262" s="199" t="n"/>
      <c r="Z262" s="199" t="n"/>
    </row>
    <row r="263" ht="15.75" customHeight="1">
      <c r="A263" s="203" t="n">
        <v>43991</v>
      </c>
      <c r="B263" s="199" t="n">
        <v>161.259995</v>
      </c>
      <c r="C263" s="199" t="n">
        <v>9045600</v>
      </c>
      <c r="D263" s="202">
        <f>B263/B264-1</f>
        <v/>
      </c>
      <c r="E263" s="200">
        <f>E264*(1+D263)</f>
        <v/>
      </c>
      <c r="F263" s="199" t="n"/>
      <c r="G263" s="199" t="n"/>
      <c r="H263" s="199" t="n"/>
      <c r="I263" s="199" t="n"/>
      <c r="J263" s="199" t="n"/>
      <c r="K263" s="199" t="n"/>
      <c r="L263" s="199" t="n"/>
      <c r="M263" s="199" t="n"/>
      <c r="N263" s="199" t="n"/>
      <c r="O263" s="199" t="n"/>
      <c r="P263" s="199" t="n"/>
      <c r="Q263" s="199" t="n"/>
      <c r="R263" s="199" t="n"/>
      <c r="S263" s="199" t="n"/>
      <c r="T263" s="199" t="n"/>
      <c r="U263" s="199" t="n"/>
      <c r="V263" s="199" t="n"/>
      <c r="W263" s="199" t="n"/>
      <c r="X263" s="199" t="n"/>
      <c r="Y263" s="199" t="n"/>
      <c r="Z263" s="199" t="n"/>
    </row>
    <row r="264" ht="15.75" customHeight="1">
      <c r="A264" s="203" t="n">
        <v>43990</v>
      </c>
      <c r="B264" s="199" t="n">
        <v>159.720001</v>
      </c>
      <c r="C264" s="199" t="n">
        <v>9244400</v>
      </c>
      <c r="D264" s="202">
        <f>B264/B265-1</f>
        <v/>
      </c>
      <c r="E264" s="200">
        <f>E265*(1+D264)</f>
        <v/>
      </c>
      <c r="F264" s="199" t="n"/>
      <c r="G264" s="199" t="n"/>
      <c r="H264" s="199" t="n"/>
      <c r="I264" s="199" t="n"/>
      <c r="J264" s="199" t="n"/>
      <c r="K264" s="199" t="n"/>
      <c r="L264" s="199" t="n"/>
      <c r="M264" s="199" t="n"/>
      <c r="N264" s="199" t="n"/>
      <c r="O264" s="199" t="n"/>
      <c r="P264" s="199" t="n"/>
      <c r="Q264" s="199" t="n"/>
      <c r="R264" s="199" t="n"/>
      <c r="S264" s="199" t="n"/>
      <c r="T264" s="199" t="n"/>
      <c r="U264" s="199" t="n"/>
      <c r="V264" s="199" t="n"/>
      <c r="W264" s="199" t="n"/>
      <c r="X264" s="199" t="n"/>
      <c r="Y264" s="199" t="n"/>
      <c r="Z264" s="199" t="n"/>
    </row>
    <row r="265" ht="15.75" customHeight="1">
      <c r="A265" s="203" t="n">
        <v>43987</v>
      </c>
      <c r="B265" s="199" t="n">
        <v>158.009995</v>
      </c>
      <c r="C265" s="199" t="n">
        <v>16021200</v>
      </c>
      <c r="D265" s="202">
        <f>B265/B266-1</f>
        <v/>
      </c>
      <c r="E265" s="200">
        <f>E266*(1+D265)</f>
        <v/>
      </c>
      <c r="F265" s="199" t="n"/>
      <c r="G265" s="199" t="n"/>
      <c r="H265" s="199" t="n"/>
      <c r="I265" s="199" t="n"/>
      <c r="J265" s="199" t="n"/>
      <c r="K265" s="199" t="n"/>
      <c r="L265" s="199" t="n"/>
      <c r="M265" s="199" t="n"/>
      <c r="N265" s="199" t="n"/>
      <c r="O265" s="199" t="n"/>
      <c r="P265" s="199" t="n"/>
      <c r="Q265" s="199" t="n"/>
      <c r="R265" s="199" t="n"/>
      <c r="S265" s="199" t="n"/>
      <c r="T265" s="199" t="n"/>
      <c r="U265" s="199" t="n"/>
      <c r="V265" s="199" t="n"/>
      <c r="W265" s="199" t="n"/>
      <c r="X265" s="199" t="n"/>
      <c r="Y265" s="199" t="n"/>
      <c r="Z265" s="199" t="n"/>
    </row>
    <row r="266" ht="15.75" customHeight="1">
      <c r="A266" s="203" t="n">
        <v>43986</v>
      </c>
      <c r="B266" s="199" t="n">
        <v>161.279999</v>
      </c>
      <c r="C266" s="199" t="n">
        <v>10094000</v>
      </c>
      <c r="D266" s="202">
        <f>B266/B267-1</f>
        <v/>
      </c>
      <c r="E266" s="200">
        <f>E267*(1+D266)</f>
        <v/>
      </c>
      <c r="F266" s="199" t="n"/>
      <c r="G266" s="199" t="n"/>
      <c r="H266" s="199" t="n"/>
      <c r="I266" s="199" t="n"/>
      <c r="J266" s="199" t="n"/>
      <c r="K266" s="199" t="n"/>
      <c r="L266" s="199" t="n"/>
      <c r="M266" s="199" t="n"/>
      <c r="N266" s="199" t="n"/>
      <c r="O266" s="199" t="n"/>
      <c r="P266" s="199" t="n"/>
      <c r="Q266" s="199" t="n"/>
      <c r="R266" s="199" t="n"/>
      <c r="S266" s="199" t="n"/>
      <c r="T266" s="199" t="n"/>
      <c r="U266" s="199" t="n"/>
      <c r="V266" s="199" t="n"/>
      <c r="W266" s="199" t="n"/>
      <c r="X266" s="199" t="n"/>
      <c r="Y266" s="199" t="n"/>
      <c r="Z266" s="199" t="n"/>
    </row>
    <row r="267" ht="15.75" customHeight="1">
      <c r="A267" s="203" t="n">
        <v>43985</v>
      </c>
      <c r="B267" s="199" t="n">
        <v>159.600006</v>
      </c>
      <c r="C267" s="199" t="n">
        <v>17000500</v>
      </c>
      <c r="D267" s="202">
        <f>B267/B268-1</f>
        <v/>
      </c>
      <c r="E267" s="200">
        <f>E268*(1+D267)</f>
        <v/>
      </c>
      <c r="F267" s="199" t="n"/>
      <c r="G267" s="199" t="n"/>
      <c r="H267" s="199" t="n"/>
      <c r="I267" s="199" t="n"/>
      <c r="J267" s="199" t="n"/>
      <c r="K267" s="199" t="n"/>
      <c r="L267" s="199" t="n"/>
      <c r="M267" s="199" t="n"/>
      <c r="N267" s="199" t="n"/>
      <c r="O267" s="199" t="n"/>
      <c r="P267" s="199" t="n"/>
      <c r="Q267" s="199" t="n"/>
      <c r="R267" s="199" t="n"/>
      <c r="S267" s="199" t="n"/>
      <c r="T267" s="199" t="n"/>
      <c r="U267" s="199" t="n"/>
      <c r="V267" s="199" t="n"/>
      <c r="W267" s="199" t="n"/>
      <c r="X267" s="199" t="n"/>
      <c r="Y267" s="199" t="n"/>
      <c r="Z267" s="199" t="n"/>
    </row>
    <row r="268" ht="15.75" customHeight="1">
      <c r="A268" s="203" t="n">
        <v>43984</v>
      </c>
      <c r="B268" s="199" t="n">
        <v>162.600006</v>
      </c>
      <c r="C268" s="199" t="n">
        <v>10388900</v>
      </c>
      <c r="D268" s="202">
        <f>B268/B269-1</f>
        <v/>
      </c>
      <c r="E268" s="200">
        <f>E269*(1+D268)</f>
        <v/>
      </c>
      <c r="F268" s="199" t="n"/>
      <c r="G268" s="199" t="n"/>
      <c r="H268" s="199" t="n"/>
      <c r="I268" s="199" t="n"/>
      <c r="J268" s="199" t="n"/>
      <c r="K268" s="199" t="n"/>
      <c r="L268" s="199" t="n"/>
      <c r="M268" s="199" t="n"/>
      <c r="N268" s="199" t="n"/>
      <c r="O268" s="199" t="n"/>
      <c r="P268" s="199" t="n"/>
      <c r="Q268" s="199" t="n"/>
      <c r="R268" s="199" t="n"/>
      <c r="S268" s="199" t="n"/>
      <c r="T268" s="199" t="n"/>
      <c r="U268" s="199" t="n"/>
      <c r="V268" s="199" t="n"/>
      <c r="W268" s="199" t="n"/>
      <c r="X268" s="199" t="n"/>
      <c r="Y268" s="199" t="n"/>
      <c r="Z268" s="199" t="n"/>
    </row>
    <row r="269" ht="15.75" customHeight="1">
      <c r="A269" s="203" t="n">
        <v>43983</v>
      </c>
      <c r="B269" s="199" t="n">
        <v>163.660004</v>
      </c>
      <c r="C269" s="199" t="n">
        <v>8140200</v>
      </c>
      <c r="D269" s="202">
        <f>B269/B270-1</f>
        <v/>
      </c>
      <c r="E269" s="200">
        <f>E270*(1+D269)</f>
        <v/>
      </c>
      <c r="F269" s="199" t="n"/>
      <c r="G269" s="199" t="n"/>
      <c r="H269" s="199" t="n"/>
      <c r="I269" s="199" t="n"/>
      <c r="J269" s="199" t="n"/>
      <c r="K269" s="199" t="n"/>
      <c r="L269" s="199" t="n"/>
      <c r="M269" s="199" t="n"/>
      <c r="N269" s="199" t="n"/>
      <c r="O269" s="199" t="n"/>
      <c r="P269" s="199" t="n"/>
      <c r="Q269" s="199" t="n"/>
      <c r="R269" s="199" t="n"/>
      <c r="S269" s="199" t="n"/>
      <c r="T269" s="199" t="n"/>
      <c r="U269" s="199" t="n"/>
      <c r="V269" s="199" t="n"/>
      <c r="W269" s="199" t="n"/>
      <c r="X269" s="199" t="n"/>
      <c r="Y269" s="199" t="n"/>
      <c r="Z269" s="199" t="n"/>
    </row>
    <row r="270" ht="15.75" customHeight="1">
      <c r="A270" s="203" t="n">
        <v>43980</v>
      </c>
      <c r="B270" s="199" t="n">
        <v>162.910004</v>
      </c>
      <c r="C270" s="199" t="n">
        <v>12581800</v>
      </c>
      <c r="D270" s="202">
        <f>B270/B271-1</f>
        <v/>
      </c>
      <c r="E270" s="200">
        <f>E271*(1+D270)</f>
        <v/>
      </c>
      <c r="F270" s="199" t="n"/>
      <c r="G270" s="199" t="n"/>
      <c r="H270" s="199" t="n"/>
      <c r="I270" s="199" t="n"/>
      <c r="J270" s="199" t="n"/>
      <c r="K270" s="199" t="n"/>
      <c r="L270" s="199" t="n"/>
      <c r="M270" s="199" t="n"/>
      <c r="N270" s="199" t="n"/>
      <c r="O270" s="199" t="n"/>
      <c r="P270" s="199" t="n"/>
      <c r="Q270" s="199" t="n"/>
      <c r="R270" s="199" t="n"/>
      <c r="S270" s="199" t="n"/>
      <c r="T270" s="199" t="n"/>
      <c r="U270" s="199" t="n"/>
      <c r="V270" s="199" t="n"/>
      <c r="W270" s="199" t="n"/>
      <c r="X270" s="199" t="n"/>
      <c r="Y270" s="199" t="n"/>
      <c r="Z270" s="199" t="n"/>
    </row>
    <row r="271" ht="15.75" customHeight="1">
      <c r="A271" s="203" t="n">
        <v>43979</v>
      </c>
      <c r="B271" s="199" t="n">
        <v>161.720001</v>
      </c>
      <c r="C271" s="199" t="n">
        <v>9758500</v>
      </c>
      <c r="D271" s="202">
        <f>B271/B272-1</f>
        <v/>
      </c>
      <c r="E271" s="200">
        <f>E272*(1+D271)</f>
        <v/>
      </c>
      <c r="F271" s="199" t="n"/>
      <c r="G271" s="199" t="n"/>
      <c r="H271" s="199" t="n"/>
      <c r="I271" s="199" t="n"/>
      <c r="J271" s="199" t="n"/>
      <c r="K271" s="199" t="n"/>
      <c r="L271" s="199" t="n"/>
      <c r="M271" s="199" t="n"/>
      <c r="N271" s="199" t="n"/>
      <c r="O271" s="199" t="n"/>
      <c r="P271" s="199" t="n"/>
      <c r="Q271" s="199" t="n"/>
      <c r="R271" s="199" t="n"/>
      <c r="S271" s="199" t="n"/>
      <c r="T271" s="199" t="n"/>
      <c r="U271" s="199" t="n"/>
      <c r="V271" s="199" t="n"/>
      <c r="W271" s="199" t="n"/>
      <c r="X271" s="199" t="n"/>
      <c r="Y271" s="199" t="n"/>
      <c r="Z271" s="199" t="n"/>
    </row>
    <row r="272" ht="15.75" customHeight="1">
      <c r="A272" s="203" t="n">
        <v>43978</v>
      </c>
      <c r="B272" s="199" t="n">
        <v>161.179993</v>
      </c>
      <c r="C272" s="199" t="n">
        <v>13063500</v>
      </c>
      <c r="D272" s="202">
        <f>B272/B273-1</f>
        <v/>
      </c>
      <c r="E272" s="200">
        <f>E273*(1+D272)</f>
        <v/>
      </c>
      <c r="F272" s="199" t="n"/>
      <c r="G272" s="199" t="n"/>
      <c r="H272" s="199" t="n"/>
      <c r="I272" s="199" t="n"/>
      <c r="J272" s="199" t="n"/>
      <c r="K272" s="199" t="n"/>
      <c r="L272" s="199" t="n"/>
      <c r="M272" s="199" t="n"/>
      <c r="N272" s="199" t="n"/>
      <c r="O272" s="199" t="n"/>
      <c r="P272" s="199" t="n"/>
      <c r="Q272" s="199" t="n"/>
      <c r="R272" s="199" t="n"/>
      <c r="S272" s="199" t="n"/>
      <c r="T272" s="199" t="n"/>
      <c r="U272" s="199" t="n"/>
      <c r="V272" s="199" t="n"/>
      <c r="W272" s="199" t="n"/>
      <c r="X272" s="199" t="n"/>
      <c r="Y272" s="199" t="n"/>
      <c r="Z272" s="199" t="n"/>
    </row>
    <row r="273" ht="15.75" customHeight="1">
      <c r="A273" s="203" t="n">
        <v>43977</v>
      </c>
      <c r="B273" s="199" t="n">
        <v>160.889999</v>
      </c>
      <c r="C273" s="199" t="n">
        <v>13972000</v>
      </c>
      <c r="D273" s="202">
        <f>B273/B274-1</f>
        <v/>
      </c>
      <c r="E273" s="200">
        <f>E274*(1+D273)</f>
        <v/>
      </c>
      <c r="F273" s="199" t="n"/>
      <c r="G273" s="199" t="n"/>
      <c r="H273" s="199" t="n"/>
      <c r="I273" s="199" t="n"/>
      <c r="J273" s="199" t="n"/>
      <c r="K273" s="199" t="n"/>
      <c r="L273" s="199" t="n"/>
      <c r="M273" s="199" t="n"/>
      <c r="N273" s="199" t="n"/>
      <c r="O273" s="199" t="n"/>
      <c r="P273" s="199" t="n"/>
      <c r="Q273" s="199" t="n"/>
      <c r="R273" s="199" t="n"/>
      <c r="S273" s="199" t="n"/>
      <c r="T273" s="199" t="n"/>
      <c r="U273" s="199" t="n"/>
      <c r="V273" s="199" t="n"/>
      <c r="W273" s="199" t="n"/>
      <c r="X273" s="199" t="n"/>
      <c r="Y273" s="199" t="n"/>
      <c r="Z273" s="199" t="n"/>
    </row>
    <row r="274" ht="15.75" customHeight="1">
      <c r="A274" s="203" t="n">
        <v>43973</v>
      </c>
      <c r="B274" s="199" t="n">
        <v>163.210007</v>
      </c>
      <c r="C274" s="199" t="n">
        <v>8540900</v>
      </c>
      <c r="D274" s="202">
        <f>B274/B275-1</f>
        <v/>
      </c>
      <c r="E274" s="200">
        <f>E275*(1+D274)</f>
        <v/>
      </c>
      <c r="F274" s="199" t="n"/>
      <c r="G274" s="199" t="n"/>
      <c r="H274" s="199" t="n"/>
      <c r="I274" s="199" t="n"/>
      <c r="J274" s="199" t="n"/>
      <c r="K274" s="199" t="n"/>
      <c r="L274" s="199" t="n"/>
      <c r="M274" s="199" t="n"/>
      <c r="N274" s="199" t="n"/>
      <c r="O274" s="199" t="n"/>
      <c r="P274" s="199" t="n"/>
      <c r="Q274" s="199" t="n"/>
      <c r="R274" s="199" t="n"/>
      <c r="S274" s="199" t="n"/>
      <c r="T274" s="199" t="n"/>
      <c r="U274" s="199" t="n"/>
      <c r="V274" s="199" t="n"/>
      <c r="W274" s="199" t="n"/>
      <c r="X274" s="199" t="n"/>
      <c r="Y274" s="199" t="n"/>
      <c r="Z274" s="199" t="n"/>
    </row>
    <row r="275" ht="15.75" customHeight="1">
      <c r="A275" s="203" t="n">
        <v>43972</v>
      </c>
      <c r="B275" s="199" t="n">
        <v>162.25</v>
      </c>
      <c r="C275" s="199" t="n">
        <v>11791000</v>
      </c>
      <c r="D275" s="202">
        <f>B275/B276-1</f>
        <v/>
      </c>
      <c r="E275" s="200">
        <f>E276*(1+D275)</f>
        <v/>
      </c>
      <c r="F275" s="199" t="n"/>
      <c r="G275" s="199" t="n"/>
      <c r="H275" s="199" t="n"/>
      <c r="I275" s="199" t="n"/>
      <c r="J275" s="199" t="n"/>
      <c r="K275" s="199" t="n"/>
      <c r="L275" s="199" t="n"/>
      <c r="M275" s="199" t="n"/>
      <c r="N275" s="199" t="n"/>
      <c r="O275" s="199" t="n"/>
      <c r="P275" s="199" t="n"/>
      <c r="Q275" s="199" t="n"/>
      <c r="R275" s="199" t="n"/>
      <c r="S275" s="199" t="n"/>
      <c r="T275" s="199" t="n"/>
      <c r="U275" s="199" t="n"/>
      <c r="V275" s="199" t="n"/>
      <c r="W275" s="199" t="n"/>
      <c r="X275" s="199" t="n"/>
      <c r="Y275" s="199" t="n"/>
      <c r="Z275" s="199" t="n"/>
    </row>
    <row r="276" ht="15.75" customHeight="1">
      <c r="A276" s="203" t="n">
        <v>43971</v>
      </c>
      <c r="B276" s="199" t="n">
        <v>164.649994</v>
      </c>
      <c r="C276" s="199" t="n">
        <v>10666100</v>
      </c>
      <c r="D276" s="202">
        <f>B276/B277-1</f>
        <v/>
      </c>
      <c r="E276" s="200">
        <f>E277*(1+D276)</f>
        <v/>
      </c>
      <c r="F276" s="199" t="n"/>
      <c r="G276" s="199" t="n"/>
      <c r="H276" s="199" t="n"/>
      <c r="I276" s="199" t="n"/>
      <c r="J276" s="199" t="n"/>
      <c r="K276" s="199" t="n"/>
      <c r="L276" s="199" t="n"/>
      <c r="M276" s="199" t="n"/>
      <c r="N276" s="199" t="n"/>
      <c r="O276" s="199" t="n"/>
      <c r="P276" s="199" t="n"/>
      <c r="Q276" s="199" t="n"/>
      <c r="R276" s="199" t="n"/>
      <c r="S276" s="199" t="n"/>
      <c r="T276" s="199" t="n"/>
      <c r="U276" s="199" t="n"/>
      <c r="V276" s="199" t="n"/>
      <c r="W276" s="199" t="n"/>
      <c r="X276" s="199" t="n"/>
      <c r="Y276" s="199" t="n"/>
      <c r="Z276" s="199" t="n"/>
    </row>
    <row r="277" ht="15.75" customHeight="1">
      <c r="A277" s="203" t="n">
        <v>43970</v>
      </c>
      <c r="B277" s="199" t="n">
        <v>164.259995</v>
      </c>
      <c r="C277" s="199" t="n">
        <v>8535800</v>
      </c>
      <c r="D277" s="202">
        <f>B277/B278-1</f>
        <v/>
      </c>
      <c r="E277" s="200">
        <f>E278*(1+D277)</f>
        <v/>
      </c>
      <c r="F277" s="199" t="n"/>
      <c r="G277" s="199" t="n"/>
      <c r="H277" s="199" t="n"/>
      <c r="I277" s="199" t="n"/>
      <c r="J277" s="199" t="n"/>
      <c r="K277" s="199" t="n"/>
      <c r="L277" s="199" t="n"/>
      <c r="M277" s="199" t="n"/>
      <c r="N277" s="199" t="n"/>
      <c r="O277" s="199" t="n"/>
      <c r="P277" s="199" t="n"/>
      <c r="Q277" s="199" t="n"/>
      <c r="R277" s="199" t="n"/>
      <c r="S277" s="199" t="n"/>
      <c r="T277" s="199" t="n"/>
      <c r="U277" s="199" t="n"/>
      <c r="V277" s="199" t="n"/>
      <c r="W277" s="199" t="n"/>
      <c r="X277" s="199" t="n"/>
      <c r="Y277" s="199" t="n"/>
      <c r="Z277" s="199" t="n"/>
    </row>
    <row r="278" ht="15.75" customHeight="1">
      <c r="A278" s="203" t="n">
        <v>43969</v>
      </c>
      <c r="B278" s="199" t="n">
        <v>162.690002</v>
      </c>
      <c r="C278" s="199" t="n">
        <v>14133800</v>
      </c>
      <c r="D278" s="202">
        <f>B278/B279-1</f>
        <v/>
      </c>
      <c r="E278" s="200">
        <f>E279*(1+D278)</f>
        <v/>
      </c>
      <c r="F278" s="199" t="n"/>
      <c r="G278" s="199" t="n"/>
      <c r="H278" s="199" t="n"/>
      <c r="I278" s="199" t="n"/>
      <c r="J278" s="199" t="n"/>
      <c r="K278" s="199" t="n"/>
      <c r="L278" s="199" t="n"/>
      <c r="M278" s="199" t="n"/>
      <c r="N278" s="199" t="n"/>
      <c r="O278" s="199" t="n"/>
      <c r="P278" s="199" t="n"/>
      <c r="Q278" s="199" t="n"/>
      <c r="R278" s="199" t="n"/>
      <c r="S278" s="199" t="n"/>
      <c r="T278" s="199" t="n"/>
      <c r="U278" s="199" t="n"/>
      <c r="V278" s="199" t="n"/>
      <c r="W278" s="199" t="n"/>
      <c r="X278" s="199" t="n"/>
      <c r="Y278" s="199" t="n"/>
      <c r="Z278" s="199" t="n"/>
    </row>
    <row r="279" ht="15.75" customHeight="1">
      <c r="A279" s="203" t="n">
        <v>43966</v>
      </c>
      <c r="B279" s="199" t="n">
        <v>163.929993</v>
      </c>
      <c r="C279" s="199" t="n">
        <v>13918800</v>
      </c>
      <c r="D279" s="202">
        <f>B279/B280-1</f>
        <v/>
      </c>
      <c r="E279" s="200">
        <f>E280*(1+D279)</f>
        <v/>
      </c>
      <c r="F279" s="199" t="n"/>
      <c r="G279" s="199" t="n"/>
      <c r="H279" s="199" t="n"/>
      <c r="I279" s="199" t="n"/>
      <c r="J279" s="199" t="n"/>
      <c r="K279" s="199" t="n"/>
      <c r="L279" s="199" t="n"/>
      <c r="M279" s="199" t="n"/>
      <c r="N279" s="199" t="n"/>
      <c r="O279" s="199" t="n"/>
      <c r="P279" s="199" t="n"/>
      <c r="Q279" s="199" t="n"/>
      <c r="R279" s="199" t="n"/>
      <c r="S279" s="199" t="n"/>
      <c r="T279" s="199" t="n"/>
      <c r="U279" s="199" t="n"/>
      <c r="V279" s="199" t="n"/>
      <c r="W279" s="199" t="n"/>
      <c r="X279" s="199" t="n"/>
      <c r="Y279" s="199" t="n"/>
      <c r="Z279" s="199" t="n"/>
    </row>
    <row r="280" ht="15.75" customHeight="1">
      <c r="A280" s="203" t="n">
        <v>43965</v>
      </c>
      <c r="B280" s="199" t="n">
        <v>163.009995</v>
      </c>
      <c r="C280" s="199" t="n">
        <v>17084400</v>
      </c>
      <c r="D280" s="202">
        <f>B280/B281-1</f>
        <v/>
      </c>
      <c r="E280" s="200">
        <f>E281*(1+D280)</f>
        <v/>
      </c>
      <c r="F280" s="199" t="n"/>
      <c r="G280" s="199" t="n"/>
      <c r="H280" s="199" t="n"/>
      <c r="I280" s="199" t="n"/>
      <c r="J280" s="199" t="n"/>
      <c r="K280" s="199" t="n"/>
      <c r="L280" s="199" t="n"/>
      <c r="M280" s="199" t="n"/>
      <c r="N280" s="199" t="n"/>
      <c r="O280" s="199" t="n"/>
      <c r="P280" s="199" t="n"/>
      <c r="Q280" s="199" t="n"/>
      <c r="R280" s="199" t="n"/>
      <c r="S280" s="199" t="n"/>
      <c r="T280" s="199" t="n"/>
      <c r="U280" s="199" t="n"/>
      <c r="V280" s="199" t="n"/>
      <c r="W280" s="199" t="n"/>
      <c r="X280" s="199" t="n"/>
      <c r="Y280" s="199" t="n"/>
      <c r="Z280" s="199" t="n"/>
    </row>
    <row r="281" ht="15.75" customHeight="1">
      <c r="A281" s="203" t="n">
        <v>43964</v>
      </c>
      <c r="B281" s="199" t="n">
        <v>161.580002</v>
      </c>
      <c r="C281" s="199" t="n">
        <v>10950400</v>
      </c>
      <c r="D281" s="202">
        <f>B281/B282-1</f>
        <v/>
      </c>
      <c r="E281" s="200">
        <f>E282*(1+D281)</f>
        <v/>
      </c>
      <c r="F281" s="199" t="n"/>
      <c r="G281" s="199" t="n"/>
      <c r="H281" s="199" t="n"/>
      <c r="I281" s="199" t="n"/>
      <c r="J281" s="199" t="n"/>
      <c r="K281" s="199" t="n"/>
      <c r="L281" s="199" t="n"/>
      <c r="M281" s="199" t="n"/>
      <c r="N281" s="199" t="n"/>
      <c r="O281" s="199" t="n"/>
      <c r="P281" s="199" t="n"/>
      <c r="Q281" s="199" t="n"/>
      <c r="R281" s="199" t="n"/>
      <c r="S281" s="199" t="n"/>
      <c r="T281" s="199" t="n"/>
      <c r="U281" s="199" t="n"/>
      <c r="V281" s="199" t="n"/>
      <c r="W281" s="199" t="n"/>
      <c r="X281" s="199" t="n"/>
      <c r="Y281" s="199" t="n"/>
      <c r="Z281" s="199" t="n"/>
    </row>
    <row r="282" ht="15.75" customHeight="1">
      <c r="A282" s="203" t="n">
        <v>43963</v>
      </c>
      <c r="B282" s="199" t="n">
        <v>160.039993</v>
      </c>
      <c r="C282" s="199" t="n">
        <v>10406000</v>
      </c>
      <c r="D282" s="202">
        <f>B282/B283-1</f>
        <v/>
      </c>
      <c r="E282" s="200">
        <f>E283*(1+D282)</f>
        <v/>
      </c>
      <c r="F282" s="199" t="n"/>
      <c r="G282" s="199" t="n"/>
      <c r="H282" s="199" t="n"/>
      <c r="I282" s="199" t="n"/>
      <c r="J282" s="199" t="n"/>
      <c r="K282" s="199" t="n"/>
      <c r="L282" s="199" t="n"/>
      <c r="M282" s="199" t="n"/>
      <c r="N282" s="199" t="n"/>
      <c r="O282" s="199" t="n"/>
      <c r="P282" s="199" t="n"/>
      <c r="Q282" s="199" t="n"/>
      <c r="R282" s="199" t="n"/>
      <c r="S282" s="199" t="n"/>
      <c r="T282" s="199" t="n"/>
      <c r="U282" s="199" t="n"/>
      <c r="V282" s="199" t="n"/>
      <c r="W282" s="199" t="n"/>
      <c r="X282" s="199" t="n"/>
      <c r="Y282" s="199" t="n"/>
      <c r="Z282" s="199" t="n"/>
    </row>
    <row r="283" ht="15.75" customHeight="1">
      <c r="A283" s="203" t="n">
        <v>43962</v>
      </c>
      <c r="B283" s="199" t="n">
        <v>159.419998</v>
      </c>
      <c r="C283" s="199" t="n">
        <v>11209800</v>
      </c>
      <c r="D283" s="202">
        <f>B283/B284-1</f>
        <v/>
      </c>
      <c r="E283" s="200">
        <f>E284*(1+D283)</f>
        <v/>
      </c>
      <c r="F283" s="199" t="n"/>
      <c r="G283" s="199" t="n"/>
      <c r="H283" s="199" t="n"/>
      <c r="I283" s="199" t="n"/>
      <c r="J283" s="199" t="n"/>
      <c r="K283" s="199" t="n"/>
      <c r="L283" s="199" t="n"/>
      <c r="M283" s="199" t="n"/>
      <c r="N283" s="199" t="n"/>
      <c r="O283" s="199" t="n"/>
      <c r="P283" s="199" t="n"/>
      <c r="Q283" s="199" t="n"/>
      <c r="R283" s="199" t="n"/>
      <c r="S283" s="199" t="n"/>
      <c r="T283" s="199" t="n"/>
      <c r="U283" s="199" t="n"/>
      <c r="V283" s="199" t="n"/>
      <c r="W283" s="199" t="n"/>
      <c r="X283" s="199" t="n"/>
      <c r="Y283" s="199" t="n"/>
      <c r="Z283" s="199" t="n"/>
    </row>
    <row r="284" ht="15.75" customHeight="1">
      <c r="A284" s="203" t="n">
        <v>43959</v>
      </c>
      <c r="B284" s="199" t="n">
        <v>160.419998</v>
      </c>
      <c r="C284" s="199" t="n">
        <v>12240900</v>
      </c>
      <c r="D284" s="202">
        <f>B284/B285-1</f>
        <v/>
      </c>
      <c r="E284" s="200">
        <f>E285*(1+D284)</f>
        <v/>
      </c>
      <c r="F284" s="199" t="n"/>
      <c r="G284" s="199" t="n"/>
      <c r="H284" s="199" t="n"/>
      <c r="I284" s="199" t="n"/>
      <c r="J284" s="199" t="n"/>
      <c r="K284" s="199" t="n"/>
      <c r="L284" s="199" t="n"/>
      <c r="M284" s="199" t="n"/>
      <c r="N284" s="199" t="n"/>
      <c r="O284" s="199" t="n"/>
      <c r="P284" s="199" t="n"/>
      <c r="Q284" s="199" t="n"/>
      <c r="R284" s="199" t="n"/>
      <c r="S284" s="199" t="n"/>
      <c r="T284" s="199" t="n"/>
      <c r="U284" s="199" t="n"/>
      <c r="V284" s="199" t="n"/>
      <c r="W284" s="199" t="n"/>
      <c r="X284" s="199" t="n"/>
      <c r="Y284" s="199" t="n"/>
      <c r="Z284" s="199" t="n"/>
    </row>
    <row r="285" ht="15.75" customHeight="1">
      <c r="A285" s="203" t="n">
        <v>43958</v>
      </c>
      <c r="B285" s="199" t="n">
        <v>161.389999</v>
      </c>
      <c r="C285" s="199" t="n">
        <v>13691700</v>
      </c>
      <c r="D285" s="202">
        <f>B285/B286-1</f>
        <v/>
      </c>
      <c r="E285" s="200">
        <f>E286*(1+D285)</f>
        <v/>
      </c>
      <c r="F285" s="199" t="n"/>
      <c r="G285" s="199" t="n"/>
      <c r="H285" s="199" t="n"/>
      <c r="I285" s="199" t="n"/>
      <c r="J285" s="199" t="n"/>
      <c r="K285" s="199" t="n"/>
      <c r="L285" s="199" t="n"/>
      <c r="M285" s="199" t="n"/>
      <c r="N285" s="199" t="n"/>
      <c r="O285" s="199" t="n"/>
      <c r="P285" s="199" t="n"/>
      <c r="Q285" s="199" t="n"/>
      <c r="R285" s="199" t="n"/>
      <c r="S285" s="199" t="n"/>
      <c r="T285" s="199" t="n"/>
      <c r="U285" s="199" t="n"/>
      <c r="V285" s="199" t="n"/>
      <c r="W285" s="199" t="n"/>
      <c r="X285" s="199" t="n"/>
      <c r="Y285" s="199" t="n"/>
      <c r="Z285" s="199" t="n"/>
    </row>
    <row r="286" ht="15.75" customHeight="1">
      <c r="A286" s="203" t="n">
        <v>43957</v>
      </c>
      <c r="B286" s="199" t="n">
        <v>158.949997</v>
      </c>
      <c r="C286" s="199" t="n">
        <v>13352000</v>
      </c>
      <c r="D286" s="202">
        <f>B286/B287-1</f>
        <v/>
      </c>
      <c r="E286" s="200">
        <f>E287*(1+D286)</f>
        <v/>
      </c>
      <c r="F286" s="199" t="n"/>
      <c r="G286" s="199" t="n"/>
      <c r="H286" s="199" t="n"/>
      <c r="I286" s="199" t="n"/>
      <c r="J286" s="199" t="n"/>
      <c r="K286" s="199" t="n"/>
      <c r="L286" s="199" t="n"/>
      <c r="M286" s="199" t="n"/>
      <c r="N286" s="199" t="n"/>
      <c r="O286" s="199" t="n"/>
      <c r="P286" s="199" t="n"/>
      <c r="Q286" s="199" t="n"/>
      <c r="R286" s="199" t="n"/>
      <c r="S286" s="199" t="n"/>
      <c r="T286" s="199" t="n"/>
      <c r="U286" s="199" t="n"/>
      <c r="V286" s="199" t="n"/>
      <c r="W286" s="199" t="n"/>
      <c r="X286" s="199" t="n"/>
      <c r="Y286" s="199" t="n"/>
      <c r="Z286" s="199" t="n"/>
    </row>
    <row r="287" ht="15.75" customHeight="1">
      <c r="A287" s="203" t="n">
        <v>43956</v>
      </c>
      <c r="B287" s="199" t="n">
        <v>161.020004</v>
      </c>
      <c r="C287" s="199" t="n">
        <v>10563100</v>
      </c>
      <c r="D287" s="202">
        <f>B287/B288-1</f>
        <v/>
      </c>
      <c r="E287" s="200">
        <f>E288*(1+D287)</f>
        <v/>
      </c>
      <c r="F287" s="199" t="n"/>
      <c r="G287" s="199" t="n"/>
      <c r="H287" s="199" t="n"/>
      <c r="I287" s="199" t="n"/>
      <c r="J287" s="199" t="n"/>
      <c r="K287" s="199" t="n"/>
      <c r="L287" s="199" t="n"/>
      <c r="M287" s="199" t="n"/>
      <c r="N287" s="199" t="n"/>
      <c r="O287" s="199" t="n"/>
      <c r="P287" s="199" t="n"/>
      <c r="Q287" s="199" t="n"/>
      <c r="R287" s="199" t="n"/>
      <c r="S287" s="199" t="n"/>
      <c r="T287" s="199" t="n"/>
      <c r="U287" s="199" t="n"/>
      <c r="V287" s="199" t="n"/>
      <c r="W287" s="199" t="n"/>
      <c r="X287" s="199" t="n"/>
      <c r="Y287" s="199" t="n"/>
      <c r="Z287" s="199" t="n"/>
    </row>
    <row r="288" ht="15.75" customHeight="1">
      <c r="A288" s="203" t="n">
        <v>43955</v>
      </c>
      <c r="B288" s="199" t="n">
        <v>160.339996</v>
      </c>
      <c r="C288" s="199" t="n">
        <v>7986200</v>
      </c>
      <c r="D288" s="202">
        <f>B288/B289-1</f>
        <v/>
      </c>
      <c r="E288" s="200">
        <f>E289*(1+D288)</f>
        <v/>
      </c>
      <c r="F288" s="199" t="n"/>
      <c r="G288" s="199" t="n"/>
      <c r="H288" s="199" t="n"/>
      <c r="I288" s="199" t="n"/>
      <c r="J288" s="199" t="n"/>
      <c r="K288" s="199" t="n"/>
      <c r="L288" s="199" t="n"/>
      <c r="M288" s="199" t="n"/>
      <c r="N288" s="199" t="n"/>
      <c r="O288" s="199" t="n"/>
      <c r="P288" s="199" t="n"/>
      <c r="Q288" s="199" t="n"/>
      <c r="R288" s="199" t="n"/>
      <c r="S288" s="199" t="n"/>
      <c r="T288" s="199" t="n"/>
      <c r="U288" s="199" t="n"/>
      <c r="V288" s="199" t="n"/>
      <c r="W288" s="199" t="n"/>
      <c r="X288" s="199" t="n"/>
      <c r="Y288" s="199" t="n"/>
      <c r="Z288" s="199" t="n"/>
    </row>
    <row r="289" ht="15.75" customHeight="1">
      <c r="A289" s="203" t="n">
        <v>43952</v>
      </c>
      <c r="B289" s="199" t="n">
        <v>159.779999</v>
      </c>
      <c r="C289" s="199" t="n">
        <v>10914300</v>
      </c>
      <c r="D289" s="202">
        <f>B289/B290-1</f>
        <v/>
      </c>
      <c r="E289" s="200">
        <f>E290*(1+D289)</f>
        <v/>
      </c>
      <c r="F289" s="199" t="n"/>
      <c r="G289" s="199" t="n"/>
      <c r="H289" s="199" t="n"/>
      <c r="I289" s="199" t="n"/>
      <c r="J289" s="199" t="n"/>
      <c r="K289" s="199" t="n"/>
      <c r="L289" s="199" t="n"/>
      <c r="M289" s="199" t="n"/>
      <c r="N289" s="199" t="n"/>
      <c r="O289" s="199" t="n"/>
      <c r="P289" s="199" t="n"/>
      <c r="Q289" s="199" t="n"/>
      <c r="R289" s="199" t="n"/>
      <c r="S289" s="199" t="n"/>
      <c r="T289" s="199" t="n"/>
      <c r="U289" s="199" t="n"/>
      <c r="V289" s="199" t="n"/>
      <c r="W289" s="199" t="n"/>
      <c r="X289" s="199" t="n"/>
      <c r="Y289" s="199" t="n"/>
      <c r="Z289" s="199" t="n"/>
    </row>
    <row r="290" ht="15.75" customHeight="1">
      <c r="A290" s="203" t="n">
        <v>43951</v>
      </c>
      <c r="B290" s="199" t="n">
        <v>158.800003</v>
      </c>
      <c r="C290" s="199" t="n">
        <v>13633500</v>
      </c>
      <c r="D290" s="202">
        <f>B290/B291-1</f>
        <v/>
      </c>
      <c r="E290" s="200">
        <f>E291*(1+D290)</f>
        <v/>
      </c>
      <c r="F290" s="199" t="n"/>
      <c r="G290" s="199" t="n"/>
      <c r="H290" s="199" t="n"/>
      <c r="I290" s="199" t="n"/>
      <c r="J290" s="199" t="n"/>
      <c r="K290" s="199" t="n"/>
      <c r="L290" s="199" t="n"/>
      <c r="M290" s="199" t="n"/>
      <c r="N290" s="199" t="n"/>
      <c r="O290" s="199" t="n"/>
      <c r="P290" s="199" t="n"/>
      <c r="Q290" s="199" t="n"/>
      <c r="R290" s="199" t="n"/>
      <c r="S290" s="199" t="n"/>
      <c r="T290" s="199" t="n"/>
      <c r="U290" s="199" t="n"/>
      <c r="V290" s="199" t="n"/>
      <c r="W290" s="199" t="n"/>
      <c r="X290" s="199" t="n"/>
      <c r="Y290" s="199" t="n"/>
      <c r="Z290" s="199" t="n"/>
    </row>
    <row r="291" ht="15.75" customHeight="1">
      <c r="A291" s="203" t="n">
        <v>43950</v>
      </c>
      <c r="B291" s="199" t="n">
        <v>161.729996</v>
      </c>
      <c r="C291" s="199" t="n">
        <v>12232300</v>
      </c>
      <c r="D291" s="202">
        <f>B291/B292-1</f>
        <v/>
      </c>
      <c r="E291" s="200">
        <f>E292*(1+D291)</f>
        <v/>
      </c>
      <c r="F291" s="199" t="n"/>
      <c r="G291" s="199" t="n"/>
      <c r="H291" s="199" t="n"/>
      <c r="I291" s="199" t="n"/>
      <c r="J291" s="199" t="n"/>
      <c r="K291" s="199" t="n"/>
      <c r="L291" s="199" t="n"/>
      <c r="M291" s="199" t="n"/>
      <c r="N291" s="199" t="n"/>
      <c r="O291" s="199" t="n"/>
      <c r="P291" s="199" t="n"/>
      <c r="Q291" s="199" t="n"/>
      <c r="R291" s="199" t="n"/>
      <c r="S291" s="199" t="n"/>
      <c r="T291" s="199" t="n"/>
      <c r="U291" s="199" t="n"/>
      <c r="V291" s="199" t="n"/>
      <c r="W291" s="199" t="n"/>
      <c r="X291" s="199" t="n"/>
      <c r="Y291" s="199" t="n"/>
      <c r="Z291" s="199" t="n"/>
    </row>
    <row r="292" ht="15.75" customHeight="1">
      <c r="A292" s="203" t="n">
        <v>43949</v>
      </c>
      <c r="B292" s="199" t="n">
        <v>160.839996</v>
      </c>
      <c r="C292" s="199" t="n">
        <v>10383000</v>
      </c>
      <c r="D292" s="202">
        <f>B292/B293-1</f>
        <v/>
      </c>
      <c r="E292" s="200">
        <f>E293*(1+D292)</f>
        <v/>
      </c>
      <c r="F292" s="199" t="n"/>
      <c r="G292" s="199" t="n"/>
      <c r="H292" s="199" t="n"/>
      <c r="I292" s="199" t="n"/>
      <c r="J292" s="199" t="n"/>
      <c r="K292" s="199" t="n"/>
      <c r="L292" s="199" t="n"/>
      <c r="M292" s="199" t="n"/>
      <c r="N292" s="199" t="n"/>
      <c r="O292" s="199" t="n"/>
      <c r="P292" s="199" t="n"/>
      <c r="Q292" s="199" t="n"/>
      <c r="R292" s="199" t="n"/>
      <c r="S292" s="199" t="n"/>
      <c r="T292" s="199" t="n"/>
      <c r="U292" s="199" t="n"/>
      <c r="V292" s="199" t="n"/>
      <c r="W292" s="199" t="n"/>
      <c r="X292" s="199" t="n"/>
      <c r="Y292" s="199" t="n"/>
      <c r="Z292" s="199" t="n"/>
    </row>
    <row r="293" ht="15.75" customHeight="1">
      <c r="A293" s="203" t="n">
        <v>43948</v>
      </c>
      <c r="B293" s="199" t="n">
        <v>161.559998</v>
      </c>
      <c r="C293" s="199" t="n">
        <v>9033500</v>
      </c>
      <c r="D293" s="202">
        <f>B293/B294-1</f>
        <v/>
      </c>
      <c r="E293" s="200">
        <f>E294*(1+D293)</f>
        <v/>
      </c>
      <c r="F293" s="199" t="n"/>
      <c r="G293" s="199" t="n"/>
      <c r="H293" s="199" t="n"/>
      <c r="I293" s="199" t="n"/>
      <c r="J293" s="199" t="n"/>
      <c r="K293" s="199" t="n"/>
      <c r="L293" s="199" t="n"/>
      <c r="M293" s="199" t="n"/>
      <c r="N293" s="199" t="n"/>
      <c r="O293" s="199" t="n"/>
      <c r="P293" s="199" t="n"/>
      <c r="Q293" s="199" t="n"/>
      <c r="R293" s="199" t="n"/>
      <c r="S293" s="199" t="n"/>
      <c r="T293" s="199" t="n"/>
      <c r="U293" s="199" t="n"/>
      <c r="V293" s="199" t="n"/>
      <c r="W293" s="199" t="n"/>
      <c r="X293" s="199" t="n"/>
      <c r="Y293" s="199" t="n"/>
      <c r="Z293" s="199" t="n"/>
    </row>
    <row r="294" ht="15.75" customHeight="1">
      <c r="A294" s="203" t="n">
        <v>43945</v>
      </c>
      <c r="B294" s="199" t="n">
        <v>162.639999</v>
      </c>
      <c r="C294" s="199" t="n">
        <v>11199300</v>
      </c>
      <c r="D294" s="202">
        <f>B294/B295-1</f>
        <v/>
      </c>
      <c r="E294" s="200">
        <f>E295*(1+D294)</f>
        <v/>
      </c>
      <c r="F294" s="199" t="n"/>
      <c r="G294" s="199" t="n"/>
      <c r="H294" s="199" t="n"/>
      <c r="I294" s="199" t="n"/>
      <c r="J294" s="199" t="n"/>
      <c r="K294" s="199" t="n"/>
      <c r="L294" s="199" t="n"/>
      <c r="M294" s="199" t="n"/>
      <c r="N294" s="199" t="n"/>
      <c r="O294" s="199" t="n"/>
      <c r="P294" s="199" t="n"/>
      <c r="Q294" s="199" t="n"/>
      <c r="R294" s="199" t="n"/>
      <c r="S294" s="199" t="n"/>
      <c r="T294" s="199" t="n"/>
      <c r="U294" s="199" t="n"/>
      <c r="V294" s="199" t="n"/>
      <c r="W294" s="199" t="n"/>
      <c r="X294" s="199" t="n"/>
      <c r="Y294" s="199" t="n"/>
      <c r="Z294" s="199" t="n"/>
    </row>
    <row r="295" ht="15.75" customHeight="1">
      <c r="A295" s="203" t="n">
        <v>43944</v>
      </c>
      <c r="B295" s="199" t="n">
        <v>163.339996</v>
      </c>
      <c r="C295" s="199" t="n">
        <v>14928500</v>
      </c>
      <c r="D295" s="202">
        <f>B295/B296-1</f>
        <v/>
      </c>
      <c r="E295" s="200">
        <f>E296*(1+D295)</f>
        <v/>
      </c>
      <c r="F295" s="199" t="n"/>
      <c r="G295" s="199" t="n"/>
      <c r="H295" s="199" t="n"/>
      <c r="I295" s="199" t="n"/>
      <c r="J295" s="199" t="n"/>
      <c r="K295" s="199" t="n"/>
      <c r="L295" s="199" t="n"/>
      <c r="M295" s="199" t="n"/>
      <c r="N295" s="199" t="n"/>
      <c r="O295" s="199" t="n"/>
      <c r="P295" s="199" t="n"/>
      <c r="Q295" s="199" t="n"/>
      <c r="R295" s="199" t="n"/>
      <c r="S295" s="199" t="n"/>
      <c r="T295" s="199" t="n"/>
      <c r="U295" s="199" t="n"/>
      <c r="V295" s="199" t="n"/>
      <c r="W295" s="199" t="n"/>
      <c r="X295" s="199" t="n"/>
      <c r="Y295" s="199" t="n"/>
      <c r="Z295" s="199" t="n"/>
    </row>
    <row r="296" ht="15.75" customHeight="1">
      <c r="A296" s="203" t="n">
        <v>43943</v>
      </c>
      <c r="B296" s="199" t="n">
        <v>161.729996</v>
      </c>
      <c r="C296" s="199" t="n">
        <v>12902100</v>
      </c>
      <c r="D296" s="202">
        <f>B296/B297-1</f>
        <v/>
      </c>
      <c r="E296" s="200">
        <f>E297*(1+D296)</f>
        <v/>
      </c>
      <c r="F296" s="199" t="n"/>
      <c r="G296" s="199" t="n"/>
      <c r="H296" s="199" t="n"/>
      <c r="I296" s="199" t="n"/>
      <c r="J296" s="199" t="n"/>
      <c r="K296" s="199" t="n"/>
      <c r="L296" s="199" t="n"/>
      <c r="M296" s="199" t="n"/>
      <c r="N296" s="199" t="n"/>
      <c r="O296" s="199" t="n"/>
      <c r="P296" s="199" t="n"/>
      <c r="Q296" s="199" t="n"/>
      <c r="R296" s="199" t="n"/>
      <c r="S296" s="199" t="n"/>
      <c r="T296" s="199" t="n"/>
      <c r="U296" s="199" t="n"/>
      <c r="V296" s="199" t="n"/>
      <c r="W296" s="199" t="n"/>
      <c r="X296" s="199" t="n"/>
      <c r="Y296" s="199" t="n"/>
      <c r="Z296" s="199" t="n"/>
    </row>
    <row r="297" ht="15.75" customHeight="1">
      <c r="A297" s="203" t="n">
        <v>43942</v>
      </c>
      <c r="B297" s="199" t="n">
        <v>158.610001</v>
      </c>
      <c r="C297" s="199" t="n">
        <v>12478100</v>
      </c>
      <c r="D297" s="202">
        <f>B297/B298-1</f>
        <v/>
      </c>
      <c r="E297" s="200">
        <f>E298*(1+D297)</f>
        <v/>
      </c>
      <c r="F297" s="199" t="n"/>
      <c r="G297" s="199" t="n"/>
      <c r="H297" s="199" t="n"/>
      <c r="I297" s="199" t="n"/>
      <c r="J297" s="199" t="n"/>
      <c r="K297" s="199" t="n"/>
      <c r="L297" s="199" t="n"/>
      <c r="M297" s="199" t="n"/>
      <c r="N297" s="199" t="n"/>
      <c r="O297" s="199" t="n"/>
      <c r="P297" s="199" t="n"/>
      <c r="Q297" s="199" t="n"/>
      <c r="R297" s="199" t="n"/>
      <c r="S297" s="199" t="n"/>
      <c r="T297" s="199" t="n"/>
      <c r="U297" s="199" t="n"/>
      <c r="V297" s="199" t="n"/>
      <c r="W297" s="199" t="n"/>
      <c r="X297" s="199" t="n"/>
      <c r="Y297" s="199" t="n"/>
      <c r="Z297" s="199" t="n"/>
    </row>
    <row r="298" ht="15.75" customHeight="1">
      <c r="A298" s="203" t="n">
        <v>43941</v>
      </c>
      <c r="B298" s="199" t="n">
        <v>159.699997</v>
      </c>
      <c r="C298" s="199" t="n">
        <v>10688700</v>
      </c>
      <c r="D298" s="202">
        <f>B298/B299-1</f>
        <v/>
      </c>
      <c r="E298" s="200">
        <f>E299*(1+D298)</f>
        <v/>
      </c>
      <c r="F298" s="199" t="n"/>
      <c r="G298" s="199" t="n"/>
      <c r="H298" s="199" t="n"/>
      <c r="I298" s="199" t="n"/>
      <c r="J298" s="199" t="n"/>
      <c r="K298" s="199" t="n"/>
      <c r="L298" s="199" t="n"/>
      <c r="M298" s="199" t="n"/>
      <c r="N298" s="199" t="n"/>
      <c r="O298" s="199" t="n"/>
      <c r="P298" s="199" t="n"/>
      <c r="Q298" s="199" t="n"/>
      <c r="R298" s="199" t="n"/>
      <c r="S298" s="199" t="n"/>
      <c r="T298" s="199" t="n"/>
      <c r="U298" s="199" t="n"/>
      <c r="V298" s="199" t="n"/>
      <c r="W298" s="199" t="n"/>
      <c r="X298" s="199" t="n"/>
      <c r="Y298" s="199" t="n"/>
      <c r="Z298" s="199" t="n"/>
    </row>
    <row r="299" ht="15.75" customHeight="1">
      <c r="A299" s="203" t="n">
        <v>43938</v>
      </c>
      <c r="B299" s="199" t="n">
        <v>158.570007</v>
      </c>
      <c r="C299" s="199" t="n">
        <v>14652700</v>
      </c>
      <c r="D299" s="202">
        <f>B299/B300-1</f>
        <v/>
      </c>
      <c r="E299" s="200">
        <f>E300*(1+D299)</f>
        <v/>
      </c>
      <c r="F299" s="199" t="n"/>
      <c r="G299" s="199" t="n"/>
      <c r="H299" s="199" t="n"/>
      <c r="I299" s="199" t="n"/>
      <c r="J299" s="199" t="n"/>
      <c r="K299" s="199" t="n"/>
      <c r="L299" s="199" t="n"/>
      <c r="M299" s="199" t="n"/>
      <c r="N299" s="199" t="n"/>
      <c r="O299" s="199" t="n"/>
      <c r="P299" s="199" t="n"/>
      <c r="Q299" s="199" t="n"/>
      <c r="R299" s="199" t="n"/>
      <c r="S299" s="199" t="n"/>
      <c r="T299" s="199" t="n"/>
      <c r="U299" s="199" t="n"/>
      <c r="V299" s="199" t="n"/>
      <c r="W299" s="199" t="n"/>
      <c r="X299" s="199" t="n"/>
      <c r="Y299" s="199" t="n"/>
      <c r="Z299" s="199" t="n"/>
    </row>
    <row r="300" ht="15.75" customHeight="1">
      <c r="A300" s="203" t="n">
        <v>43937</v>
      </c>
      <c r="B300" s="199" t="n">
        <v>161.710007</v>
      </c>
      <c r="C300" s="199" t="n">
        <v>9233200</v>
      </c>
      <c r="D300" s="202">
        <f>B300/B301-1</f>
        <v/>
      </c>
      <c r="E300" s="200">
        <f>E301*(1+D300)</f>
        <v/>
      </c>
      <c r="F300" s="199" t="n"/>
      <c r="G300" s="199" t="n"/>
      <c r="H300" s="199" t="n"/>
      <c r="I300" s="199" t="n"/>
      <c r="J300" s="199" t="n"/>
      <c r="K300" s="199" t="n"/>
      <c r="L300" s="199" t="n"/>
      <c r="M300" s="199" t="n"/>
      <c r="N300" s="199" t="n"/>
      <c r="O300" s="199" t="n"/>
      <c r="P300" s="199" t="n"/>
      <c r="Q300" s="199" t="n"/>
      <c r="R300" s="199" t="n"/>
      <c r="S300" s="199" t="n"/>
      <c r="T300" s="199" t="n"/>
      <c r="U300" s="199" t="n"/>
      <c r="V300" s="199" t="n"/>
      <c r="W300" s="199" t="n"/>
      <c r="X300" s="199" t="n"/>
      <c r="Y300" s="199" t="n"/>
      <c r="Z300" s="199" t="n"/>
    </row>
    <row r="301" ht="15.75" customHeight="1">
      <c r="A301" s="203" t="n">
        <v>43936</v>
      </c>
      <c r="B301" s="199" t="n">
        <v>161.850006</v>
      </c>
      <c r="C301" s="199" t="n">
        <v>12141900</v>
      </c>
      <c r="D301" s="202">
        <f>B301/B302-1</f>
        <v/>
      </c>
      <c r="E301" s="200">
        <f>E302*(1+D301)</f>
        <v/>
      </c>
      <c r="F301" s="199" t="n"/>
      <c r="G301" s="199" t="n"/>
      <c r="H301" s="199" t="n"/>
      <c r="I301" s="199" t="n"/>
      <c r="J301" s="199" t="n"/>
      <c r="K301" s="199" t="n"/>
      <c r="L301" s="199" t="n"/>
      <c r="M301" s="199" t="n"/>
      <c r="N301" s="199" t="n"/>
      <c r="O301" s="199" t="n"/>
      <c r="P301" s="199" t="n"/>
      <c r="Q301" s="199" t="n"/>
      <c r="R301" s="199" t="n"/>
      <c r="S301" s="199" t="n"/>
      <c r="T301" s="199" t="n"/>
      <c r="U301" s="199" t="n"/>
      <c r="V301" s="199" t="n"/>
      <c r="W301" s="199" t="n"/>
      <c r="X301" s="199" t="n"/>
      <c r="Y301" s="199" t="n"/>
      <c r="Z301" s="199" t="n"/>
    </row>
    <row r="302" ht="15.75" customHeight="1">
      <c r="A302" s="203" t="n">
        <v>43935</v>
      </c>
      <c r="B302" s="199" t="n">
        <v>162.679993</v>
      </c>
      <c r="C302" s="199" t="n">
        <v>17095100</v>
      </c>
      <c r="D302" s="202">
        <f>B302/B303-1</f>
        <v/>
      </c>
      <c r="E302" s="200">
        <f>E303*(1+D302)</f>
        <v/>
      </c>
      <c r="F302" s="199" t="n"/>
      <c r="G302" s="199" t="n"/>
      <c r="H302" s="199" t="n"/>
      <c r="I302" s="199" t="n"/>
      <c r="J302" s="199" t="n"/>
      <c r="K302" s="199" t="n"/>
      <c r="L302" s="199" t="n"/>
      <c r="M302" s="199" t="n"/>
      <c r="N302" s="199" t="n"/>
      <c r="O302" s="199" t="n"/>
      <c r="P302" s="199" t="n"/>
      <c r="Q302" s="199" t="n"/>
      <c r="R302" s="199" t="n"/>
      <c r="S302" s="199" t="n"/>
      <c r="T302" s="199" t="n"/>
      <c r="U302" s="199" t="n"/>
      <c r="V302" s="199" t="n"/>
      <c r="W302" s="199" t="n"/>
      <c r="X302" s="199" t="n"/>
      <c r="Y302" s="199" t="n"/>
      <c r="Z302" s="199" t="n"/>
    </row>
    <row r="303" ht="15.75" customHeight="1">
      <c r="A303" s="203" t="n">
        <v>43934</v>
      </c>
      <c r="B303" s="199" t="n">
        <v>161.410004</v>
      </c>
      <c r="C303" s="199" t="n">
        <v>20549200</v>
      </c>
      <c r="D303" s="202">
        <f>B303/B304-1</f>
        <v/>
      </c>
      <c r="E303" s="200">
        <f>E304*(1+D303)</f>
        <v/>
      </c>
      <c r="F303" s="199" t="n"/>
      <c r="G303" s="199" t="n"/>
      <c r="H303" s="199" t="n"/>
      <c r="I303" s="199" t="n"/>
      <c r="J303" s="199" t="n"/>
      <c r="K303" s="199" t="n"/>
      <c r="L303" s="199" t="n"/>
      <c r="M303" s="199" t="n"/>
      <c r="N303" s="199" t="n"/>
      <c r="O303" s="199" t="n"/>
      <c r="P303" s="199" t="n"/>
      <c r="Q303" s="199" t="n"/>
      <c r="R303" s="199" t="n"/>
      <c r="S303" s="199" t="n"/>
      <c r="T303" s="199" t="n"/>
      <c r="U303" s="199" t="n"/>
      <c r="V303" s="199" t="n"/>
      <c r="W303" s="199" t="n"/>
      <c r="X303" s="199" t="n"/>
      <c r="Y303" s="199" t="n"/>
      <c r="Z303" s="199" t="n"/>
    </row>
    <row r="304" ht="15.75" customHeight="1">
      <c r="A304" s="203" t="n">
        <v>43930</v>
      </c>
      <c r="B304" s="199" t="n">
        <v>158.690002</v>
      </c>
      <c r="C304" s="199" t="n">
        <v>18123000</v>
      </c>
      <c r="D304" s="202">
        <f>B304/B305-1</f>
        <v/>
      </c>
      <c r="E304" s="200">
        <f>E305*(1+D304)</f>
        <v/>
      </c>
      <c r="F304" s="199" t="n"/>
      <c r="G304" s="199" t="n"/>
      <c r="H304" s="199" t="n"/>
      <c r="I304" s="199" t="n"/>
      <c r="J304" s="199" t="n"/>
      <c r="K304" s="199" t="n"/>
      <c r="L304" s="199" t="n"/>
      <c r="M304" s="199" t="n"/>
      <c r="N304" s="199" t="n"/>
      <c r="O304" s="199" t="n"/>
      <c r="P304" s="199" t="n"/>
      <c r="Q304" s="199" t="n"/>
      <c r="R304" s="199" t="n"/>
      <c r="S304" s="199" t="n"/>
      <c r="T304" s="199" t="n"/>
      <c r="U304" s="199" t="n"/>
      <c r="V304" s="199" t="n"/>
      <c r="W304" s="199" t="n"/>
      <c r="X304" s="199" t="n"/>
      <c r="Y304" s="199" t="n"/>
      <c r="Z304" s="199" t="n"/>
    </row>
    <row r="305" ht="15.75" customHeight="1">
      <c r="A305" s="203" t="n">
        <v>43929</v>
      </c>
      <c r="B305" s="199" t="n">
        <v>154.649994</v>
      </c>
      <c r="C305" s="199" t="n">
        <v>7600800</v>
      </c>
      <c r="D305" s="202">
        <f>B305/B306-1</f>
        <v/>
      </c>
      <c r="E305" s="200">
        <f>E306*(1+D305)</f>
        <v/>
      </c>
      <c r="F305" s="199" t="n"/>
      <c r="G305" s="199" t="n"/>
      <c r="H305" s="199" t="n"/>
      <c r="I305" s="199" t="n"/>
      <c r="J305" s="199" t="n"/>
      <c r="K305" s="199" t="n"/>
      <c r="L305" s="199" t="n"/>
      <c r="M305" s="199" t="n"/>
      <c r="N305" s="199" t="n"/>
      <c r="O305" s="199" t="n"/>
      <c r="P305" s="199" t="n"/>
      <c r="Q305" s="199" t="n"/>
      <c r="R305" s="199" t="n"/>
      <c r="S305" s="199" t="n"/>
      <c r="T305" s="199" t="n"/>
      <c r="U305" s="199" t="n"/>
      <c r="V305" s="199" t="n"/>
      <c r="W305" s="199" t="n"/>
      <c r="X305" s="199" t="n"/>
      <c r="Y305" s="199" t="n"/>
      <c r="Z305" s="199" t="n"/>
    </row>
    <row r="306" ht="15.75" customHeight="1">
      <c r="A306" s="203" t="n">
        <v>43928</v>
      </c>
      <c r="B306" s="199" t="n">
        <v>156.039993</v>
      </c>
      <c r="C306" s="199" t="n">
        <v>9195400</v>
      </c>
      <c r="D306" s="202">
        <f>B306/B307-1</f>
        <v/>
      </c>
      <c r="E306" s="200">
        <f>E307*(1+D306)</f>
        <v/>
      </c>
      <c r="F306" s="199" t="n"/>
      <c r="G306" s="199" t="n"/>
      <c r="H306" s="199" t="n"/>
      <c r="I306" s="199" t="n"/>
      <c r="J306" s="199" t="n"/>
      <c r="K306" s="199" t="n"/>
      <c r="L306" s="199" t="n"/>
      <c r="M306" s="199" t="n"/>
      <c r="N306" s="199" t="n"/>
      <c r="O306" s="199" t="n"/>
      <c r="P306" s="199" t="n"/>
      <c r="Q306" s="199" t="n"/>
      <c r="R306" s="199" t="n"/>
      <c r="S306" s="199" t="n"/>
      <c r="T306" s="199" t="n"/>
      <c r="U306" s="199" t="n"/>
      <c r="V306" s="199" t="n"/>
      <c r="W306" s="199" t="n"/>
      <c r="X306" s="199" t="n"/>
      <c r="Y306" s="199" t="n"/>
      <c r="Z306" s="199" t="n"/>
    </row>
    <row r="307" ht="15.75" customHeight="1">
      <c r="A307" s="203" t="n">
        <v>43927</v>
      </c>
      <c r="B307" s="199" t="n">
        <v>156.880005</v>
      </c>
      <c r="C307" s="199" t="n">
        <v>14739300</v>
      </c>
      <c r="D307" s="202">
        <f>B307/B308-1</f>
        <v/>
      </c>
      <c r="E307" s="200">
        <f>E308*(1+D307)</f>
        <v/>
      </c>
      <c r="F307" s="199" t="n"/>
      <c r="G307" s="199" t="n"/>
      <c r="H307" s="199" t="n"/>
      <c r="I307" s="199" t="n"/>
      <c r="J307" s="199" t="n"/>
      <c r="K307" s="199" t="n"/>
      <c r="L307" s="199" t="n"/>
      <c r="M307" s="199" t="n"/>
      <c r="N307" s="199" t="n"/>
      <c r="O307" s="199" t="n"/>
      <c r="P307" s="199" t="n"/>
      <c r="Q307" s="199" t="n"/>
      <c r="R307" s="199" t="n"/>
      <c r="S307" s="199" t="n"/>
      <c r="T307" s="199" t="n"/>
      <c r="U307" s="199" t="n"/>
      <c r="V307" s="199" t="n"/>
      <c r="W307" s="199" t="n"/>
      <c r="X307" s="199" t="n"/>
      <c r="Y307" s="199" t="n"/>
      <c r="Z307" s="199" t="n"/>
    </row>
    <row r="308" ht="15.75" customHeight="1">
      <c r="A308" s="203" t="n">
        <v>43924</v>
      </c>
      <c r="B308" s="199" t="n">
        <v>152.649994</v>
      </c>
      <c r="C308" s="199" t="n">
        <v>8469100</v>
      </c>
      <c r="D308" s="202">
        <f>B308/B309-1</f>
        <v/>
      </c>
      <c r="E308" s="200">
        <f>E309*(1+D308)</f>
        <v/>
      </c>
      <c r="F308" s="199" t="n"/>
      <c r="G308" s="199" t="n"/>
      <c r="H308" s="199" t="n"/>
      <c r="I308" s="199" t="n"/>
      <c r="J308" s="199" t="n"/>
      <c r="K308" s="199" t="n"/>
      <c r="L308" s="199" t="n"/>
      <c r="M308" s="199" t="n"/>
      <c r="N308" s="199" t="n"/>
      <c r="O308" s="199" t="n"/>
      <c r="P308" s="199" t="n"/>
      <c r="Q308" s="199" t="n"/>
      <c r="R308" s="199" t="n"/>
      <c r="S308" s="199" t="n"/>
      <c r="T308" s="199" t="n"/>
      <c r="U308" s="199" t="n"/>
      <c r="V308" s="199" t="n"/>
      <c r="W308" s="199" t="n"/>
      <c r="X308" s="199" t="n"/>
      <c r="Y308" s="199" t="n"/>
      <c r="Z308" s="199" t="n"/>
    </row>
    <row r="309" ht="15.75" customHeight="1">
      <c r="A309" s="203" t="n">
        <v>43923</v>
      </c>
      <c r="B309" s="199" t="n">
        <v>151.899994</v>
      </c>
      <c r="C309" s="199" t="n">
        <v>9188300</v>
      </c>
      <c r="D309" s="202">
        <f>B309/B310-1</f>
        <v/>
      </c>
      <c r="E309" s="200">
        <f>E310*(1+D309)</f>
        <v/>
      </c>
      <c r="F309" s="199" t="n"/>
      <c r="G309" s="199" t="n"/>
      <c r="H309" s="199" t="n"/>
      <c r="I309" s="199" t="n"/>
      <c r="J309" s="199" t="n"/>
      <c r="K309" s="199" t="n"/>
      <c r="L309" s="199" t="n"/>
      <c r="M309" s="199" t="n"/>
      <c r="N309" s="199" t="n"/>
      <c r="O309" s="199" t="n"/>
      <c r="P309" s="199" t="n"/>
      <c r="Q309" s="199" t="n"/>
      <c r="R309" s="199" t="n"/>
      <c r="S309" s="199" t="n"/>
      <c r="T309" s="199" t="n"/>
      <c r="U309" s="199" t="n"/>
      <c r="V309" s="199" t="n"/>
      <c r="W309" s="199" t="n"/>
      <c r="X309" s="199" t="n"/>
      <c r="Y309" s="199" t="n"/>
      <c r="Z309" s="199" t="n"/>
    </row>
    <row r="310" ht="15.75" customHeight="1">
      <c r="A310" s="203" t="n">
        <v>43922</v>
      </c>
      <c r="B310" s="199" t="n">
        <v>149.449997</v>
      </c>
      <c r="C310" s="199" t="n">
        <v>11827400</v>
      </c>
      <c r="D310" s="202">
        <f>B310/B311-1</f>
        <v/>
      </c>
      <c r="E310" s="200">
        <f>E311*(1+D310)</f>
        <v/>
      </c>
      <c r="F310" s="199" t="n"/>
      <c r="G310" s="199" t="n"/>
      <c r="H310" s="199" t="n"/>
      <c r="I310" s="199" t="n"/>
      <c r="J310" s="199" t="n"/>
      <c r="K310" s="199" t="n"/>
      <c r="L310" s="199" t="n"/>
      <c r="M310" s="199" t="n"/>
      <c r="N310" s="199" t="n"/>
      <c r="O310" s="199" t="n"/>
      <c r="P310" s="199" t="n"/>
      <c r="Q310" s="199" t="n"/>
      <c r="R310" s="199" t="n"/>
      <c r="S310" s="199" t="n"/>
      <c r="T310" s="199" t="n"/>
      <c r="U310" s="199" t="n"/>
      <c r="V310" s="199" t="n"/>
      <c r="W310" s="199" t="n"/>
      <c r="X310" s="199" t="n"/>
      <c r="Y310" s="199" t="n"/>
      <c r="Z310" s="199" t="n"/>
    </row>
    <row r="311" ht="15.75" customHeight="1">
      <c r="A311" s="203" t="n">
        <v>43921</v>
      </c>
      <c r="B311" s="199" t="n">
        <v>148.050003</v>
      </c>
      <c r="C311" s="199" t="n">
        <v>13319500</v>
      </c>
      <c r="D311" s="202">
        <f>B311/B312-1</f>
        <v/>
      </c>
      <c r="E311" s="200">
        <f>E312*(1+D311)</f>
        <v/>
      </c>
      <c r="F311" s="199" t="n"/>
      <c r="G311" s="199" t="n"/>
      <c r="H311" s="199" t="n"/>
      <c r="I311" s="199" t="n"/>
      <c r="J311" s="199" t="n"/>
      <c r="K311" s="199" t="n"/>
      <c r="L311" s="199" t="n"/>
      <c r="M311" s="199" t="n"/>
      <c r="N311" s="199" t="n"/>
      <c r="O311" s="199" t="n"/>
      <c r="P311" s="199" t="n"/>
      <c r="Q311" s="199" t="n"/>
      <c r="R311" s="199" t="n"/>
      <c r="S311" s="199" t="n"/>
      <c r="T311" s="199" t="n"/>
      <c r="U311" s="199" t="n"/>
      <c r="V311" s="199" t="n"/>
      <c r="W311" s="199" t="n"/>
      <c r="X311" s="199" t="n"/>
      <c r="Y311" s="199" t="n"/>
      <c r="Z311" s="199" t="n"/>
    </row>
    <row r="312" ht="15.75" customHeight="1">
      <c r="A312" s="203" t="n">
        <v>43920</v>
      </c>
      <c r="B312" s="199" t="n">
        <v>152.919998</v>
      </c>
      <c r="C312" s="199" t="n">
        <v>12080900</v>
      </c>
      <c r="D312" s="202">
        <f>B312/B313-1</f>
        <v/>
      </c>
      <c r="E312" s="200">
        <f>E313*(1+D312)</f>
        <v/>
      </c>
      <c r="F312" s="199" t="n"/>
      <c r="G312" s="199" t="n"/>
      <c r="H312" s="199" t="n"/>
      <c r="I312" s="199" t="n"/>
      <c r="J312" s="199" t="n"/>
      <c r="K312" s="199" t="n"/>
      <c r="L312" s="199" t="n"/>
      <c r="M312" s="199" t="n"/>
      <c r="N312" s="199" t="n"/>
      <c r="O312" s="199" t="n"/>
      <c r="P312" s="199" t="n"/>
      <c r="Q312" s="199" t="n"/>
      <c r="R312" s="199" t="n"/>
      <c r="S312" s="199" t="n"/>
      <c r="T312" s="199" t="n"/>
      <c r="U312" s="199" t="n"/>
      <c r="V312" s="199" t="n"/>
      <c r="W312" s="199" t="n"/>
      <c r="X312" s="199" t="n"/>
      <c r="Y312" s="199" t="n"/>
      <c r="Z312" s="199" t="n"/>
    </row>
    <row r="313" ht="15.75" customHeight="1">
      <c r="A313" s="203" t="n">
        <v>43917</v>
      </c>
      <c r="B313" s="199" t="n">
        <v>152.25</v>
      </c>
      <c r="C313" s="199" t="n">
        <v>9824600</v>
      </c>
      <c r="D313" s="202">
        <f>B313/B314-1</f>
        <v/>
      </c>
      <c r="E313" s="200">
        <f>E314*(1+D313)</f>
        <v/>
      </c>
      <c r="F313" s="199" t="n"/>
      <c r="G313" s="199" t="n"/>
      <c r="H313" s="199" t="n"/>
      <c r="I313" s="199" t="n"/>
      <c r="J313" s="199" t="n"/>
      <c r="K313" s="199" t="n"/>
      <c r="L313" s="199" t="n"/>
      <c r="M313" s="199" t="n"/>
      <c r="N313" s="199" t="n"/>
      <c r="O313" s="199" t="n"/>
      <c r="P313" s="199" t="n"/>
      <c r="Q313" s="199" t="n"/>
      <c r="R313" s="199" t="n"/>
      <c r="S313" s="199" t="n"/>
      <c r="T313" s="199" t="n"/>
      <c r="U313" s="199" t="n"/>
      <c r="V313" s="199" t="n"/>
      <c r="W313" s="199" t="n"/>
      <c r="X313" s="199" t="n"/>
      <c r="Y313" s="199" t="n"/>
      <c r="Z313" s="199" t="n"/>
    </row>
    <row r="314" ht="15.75" customHeight="1">
      <c r="A314" s="203" t="n">
        <v>43916</v>
      </c>
      <c r="B314" s="199" t="n">
        <v>153.240005</v>
      </c>
      <c r="C314" s="199" t="n">
        <v>12778200</v>
      </c>
      <c r="D314" s="202">
        <f>B314/B315-1</f>
        <v/>
      </c>
      <c r="E314" s="200">
        <f>E315*(1+D314)</f>
        <v/>
      </c>
      <c r="F314" s="199" t="n"/>
      <c r="G314" s="199" t="n"/>
      <c r="H314" s="199" t="n"/>
      <c r="I314" s="199" t="n"/>
      <c r="J314" s="199" t="n"/>
      <c r="K314" s="199" t="n"/>
      <c r="L314" s="199" t="n"/>
      <c r="M314" s="199" t="n"/>
      <c r="N314" s="199" t="n"/>
      <c r="O314" s="199" t="n"/>
      <c r="P314" s="199" t="n"/>
      <c r="Q314" s="199" t="n"/>
      <c r="R314" s="199" t="n"/>
      <c r="S314" s="199" t="n"/>
      <c r="T314" s="199" t="n"/>
      <c r="U314" s="199" t="n"/>
      <c r="V314" s="199" t="n"/>
      <c r="W314" s="199" t="n"/>
      <c r="X314" s="199" t="n"/>
      <c r="Y314" s="199" t="n"/>
      <c r="Z314" s="199" t="n"/>
    </row>
    <row r="315" ht="15.75" customHeight="1">
      <c r="A315" s="203" t="n">
        <v>43915</v>
      </c>
      <c r="B315" s="199" t="n">
        <v>151.300003</v>
      </c>
      <c r="C315" s="199" t="n">
        <v>16457200</v>
      </c>
      <c r="D315" s="202">
        <f>B315/B316-1</f>
        <v/>
      </c>
      <c r="E315" s="200">
        <f>E316*(1+D315)</f>
        <v/>
      </c>
      <c r="F315" s="199" t="n"/>
      <c r="G315" s="199" t="n"/>
      <c r="H315" s="199" t="n"/>
      <c r="I315" s="199" t="n"/>
      <c r="J315" s="199" t="n"/>
      <c r="K315" s="199" t="n"/>
      <c r="L315" s="199" t="n"/>
      <c r="M315" s="199" t="n"/>
      <c r="N315" s="199" t="n"/>
      <c r="O315" s="199" t="n"/>
      <c r="P315" s="199" t="n"/>
      <c r="Q315" s="199" t="n"/>
      <c r="R315" s="199" t="n"/>
      <c r="S315" s="199" t="n"/>
      <c r="T315" s="199" t="n"/>
      <c r="U315" s="199" t="n"/>
      <c r="V315" s="199" t="n"/>
      <c r="W315" s="199" t="n"/>
      <c r="X315" s="199" t="n"/>
      <c r="Y315" s="199" t="n"/>
      <c r="Z315" s="199" t="n"/>
    </row>
    <row r="316" ht="15.75" customHeight="1">
      <c r="A316" s="203" t="n">
        <v>43914</v>
      </c>
      <c r="B316" s="199" t="n">
        <v>153.399994</v>
      </c>
      <c r="C316" s="199" t="n">
        <v>20743500</v>
      </c>
      <c r="D316" s="202">
        <f>B316/B317-1</f>
        <v/>
      </c>
      <c r="E316" s="200">
        <f>E317*(1+D316)</f>
        <v/>
      </c>
      <c r="F316" s="199" t="n"/>
      <c r="G316" s="199" t="n"/>
      <c r="H316" s="199" t="n"/>
      <c r="I316" s="199" t="n"/>
      <c r="J316" s="199" t="n"/>
      <c r="K316" s="199" t="n"/>
      <c r="L316" s="199" t="n"/>
      <c r="M316" s="199" t="n"/>
      <c r="N316" s="199" t="n"/>
      <c r="O316" s="199" t="n"/>
      <c r="P316" s="199" t="n"/>
      <c r="Q316" s="199" t="n"/>
      <c r="R316" s="199" t="n"/>
      <c r="S316" s="199" t="n"/>
      <c r="T316" s="199" t="n"/>
      <c r="U316" s="199" t="n"/>
      <c r="V316" s="199" t="n"/>
      <c r="W316" s="199" t="n"/>
      <c r="X316" s="199" t="n"/>
      <c r="Y316" s="199" t="n"/>
      <c r="Z316" s="199" t="n"/>
    </row>
    <row r="317" ht="15.75" customHeight="1">
      <c r="A317" s="203" t="n">
        <v>43913</v>
      </c>
      <c r="B317" s="199" t="n">
        <v>146.300003</v>
      </c>
      <c r="C317" s="199" t="n">
        <v>28275200</v>
      </c>
      <c r="D317" s="202">
        <f>B317/B318-1</f>
        <v/>
      </c>
      <c r="E317" s="200">
        <f>E318*(1+D317)</f>
        <v/>
      </c>
      <c r="F317" s="199" t="n"/>
      <c r="G317" s="199" t="n"/>
      <c r="H317" s="199" t="n"/>
      <c r="I317" s="199" t="n"/>
      <c r="J317" s="199" t="n"/>
      <c r="K317" s="199" t="n"/>
      <c r="L317" s="199" t="n"/>
      <c r="M317" s="199" t="n"/>
      <c r="N317" s="199" t="n"/>
      <c r="O317" s="199" t="n"/>
      <c r="P317" s="199" t="n"/>
      <c r="Q317" s="199" t="n"/>
      <c r="R317" s="199" t="n"/>
      <c r="S317" s="199" t="n"/>
      <c r="T317" s="199" t="n"/>
      <c r="U317" s="199" t="n"/>
      <c r="V317" s="199" t="n"/>
      <c r="W317" s="199" t="n"/>
      <c r="X317" s="199" t="n"/>
      <c r="Y317" s="199" t="n"/>
      <c r="Z317" s="199" t="n"/>
    </row>
    <row r="318" ht="15.75" customHeight="1">
      <c r="A318" s="203" t="n">
        <v>43910</v>
      </c>
      <c r="B318" s="199" t="n">
        <v>140.110001</v>
      </c>
      <c r="C318" s="199" t="n">
        <v>20056000</v>
      </c>
      <c r="D318" s="202">
        <f>B318/B319-1</f>
        <v/>
      </c>
      <c r="E318" s="200">
        <f>E319*(1+D318)</f>
        <v/>
      </c>
      <c r="F318" s="199" t="n"/>
      <c r="G318" s="199" t="n"/>
      <c r="H318" s="199" t="n"/>
      <c r="I318" s="199" t="n"/>
      <c r="J318" s="199" t="n"/>
      <c r="K318" s="199" t="n"/>
      <c r="L318" s="199" t="n"/>
      <c r="M318" s="199" t="n"/>
      <c r="N318" s="199" t="n"/>
      <c r="O318" s="199" t="n"/>
      <c r="P318" s="199" t="n"/>
      <c r="Q318" s="199" t="n"/>
      <c r="R318" s="199" t="n"/>
      <c r="S318" s="199" t="n"/>
      <c r="T318" s="199" t="n"/>
      <c r="U318" s="199" t="n"/>
      <c r="V318" s="199" t="n"/>
      <c r="W318" s="199" t="n"/>
      <c r="X318" s="199" t="n"/>
      <c r="Y318" s="199" t="n"/>
      <c r="Z318" s="199" t="n"/>
    </row>
    <row r="319" ht="15.75" customHeight="1">
      <c r="A319" s="203" t="n">
        <v>43909</v>
      </c>
      <c r="B319" s="199" t="n">
        <v>138.039993</v>
      </c>
      <c r="C319" s="199" t="n">
        <v>20828900</v>
      </c>
      <c r="D319" s="202">
        <f>B319/B320-1</f>
        <v/>
      </c>
      <c r="E319" s="200">
        <f>E320*(1+D319)</f>
        <v/>
      </c>
      <c r="F319" s="199" t="n"/>
      <c r="G319" s="199" t="n"/>
      <c r="H319" s="199" t="n"/>
      <c r="I319" s="199" t="n"/>
      <c r="J319" s="199" t="n"/>
      <c r="K319" s="199" t="n"/>
      <c r="L319" s="199" t="n"/>
      <c r="M319" s="199" t="n"/>
      <c r="N319" s="199" t="n"/>
      <c r="O319" s="199" t="n"/>
      <c r="P319" s="199" t="n"/>
      <c r="Q319" s="199" t="n"/>
      <c r="R319" s="199" t="n"/>
      <c r="S319" s="199" t="n"/>
      <c r="T319" s="199" t="n"/>
      <c r="U319" s="199" t="n"/>
      <c r="V319" s="199" t="n"/>
      <c r="W319" s="199" t="n"/>
      <c r="X319" s="199" t="n"/>
      <c r="Y319" s="199" t="n"/>
      <c r="Z319" s="199" t="n"/>
    </row>
    <row r="320" ht="15.75" customHeight="1">
      <c r="A320" s="203" t="n">
        <v>43908</v>
      </c>
      <c r="B320" s="199" t="n">
        <v>140.699997</v>
      </c>
      <c r="C320" s="199" t="n">
        <v>21953400</v>
      </c>
      <c r="D320" s="202">
        <f>B320/B321-1</f>
        <v/>
      </c>
      <c r="E320" s="200">
        <f>E321*(1+D320)</f>
        <v/>
      </c>
      <c r="F320" s="199" t="n"/>
      <c r="G320" s="199" t="n"/>
      <c r="H320" s="199" t="n"/>
      <c r="I320" s="199" t="n"/>
      <c r="J320" s="199" t="n"/>
      <c r="K320" s="199" t="n"/>
      <c r="L320" s="199" t="n"/>
      <c r="M320" s="199" t="n"/>
      <c r="N320" s="199" t="n"/>
      <c r="O320" s="199" t="n"/>
      <c r="P320" s="199" t="n"/>
      <c r="Q320" s="199" t="n"/>
      <c r="R320" s="199" t="n"/>
      <c r="S320" s="199" t="n"/>
      <c r="T320" s="199" t="n"/>
      <c r="U320" s="199" t="n"/>
      <c r="V320" s="199" t="n"/>
      <c r="W320" s="199" t="n"/>
      <c r="X320" s="199" t="n"/>
      <c r="Y320" s="199" t="n"/>
      <c r="Z320" s="199" t="n"/>
    </row>
    <row r="321" ht="15.75" customHeight="1">
      <c r="A321" s="203" t="n">
        <v>43907</v>
      </c>
      <c r="B321" s="199" t="n">
        <v>143.559998</v>
      </c>
      <c r="C321" s="199" t="n">
        <v>24490300</v>
      </c>
      <c r="D321" s="202">
        <f>B321/B322-1</f>
        <v/>
      </c>
      <c r="E321" s="200">
        <f>E322*(1+D321)</f>
        <v/>
      </c>
      <c r="F321" s="199" t="n"/>
      <c r="G321" s="199" t="n"/>
      <c r="H321" s="199" t="n"/>
      <c r="I321" s="199" t="n"/>
      <c r="J321" s="199" t="n"/>
      <c r="K321" s="199" t="n"/>
      <c r="L321" s="199" t="n"/>
      <c r="M321" s="199" t="n"/>
      <c r="N321" s="199" t="n"/>
      <c r="O321" s="199" t="n"/>
      <c r="P321" s="199" t="n"/>
      <c r="Q321" s="199" t="n"/>
      <c r="R321" s="199" t="n"/>
      <c r="S321" s="199" t="n"/>
      <c r="T321" s="199" t="n"/>
      <c r="U321" s="199" t="n"/>
      <c r="V321" s="199" t="n"/>
      <c r="W321" s="199" t="n"/>
      <c r="X321" s="199" t="n"/>
      <c r="Y321" s="199" t="n"/>
      <c r="Z321" s="199" t="n"/>
    </row>
    <row r="322" ht="15.75" customHeight="1">
      <c r="A322" s="203" t="n">
        <v>43906</v>
      </c>
      <c r="B322" s="199" t="n">
        <v>141.639999</v>
      </c>
      <c r="C322" s="199" t="n">
        <v>24496000</v>
      </c>
      <c r="D322" s="202">
        <f>B322/B323-1</f>
        <v/>
      </c>
      <c r="E322" s="200">
        <f>E323*(1+D322)</f>
        <v/>
      </c>
      <c r="F322" s="199" t="n"/>
      <c r="G322" s="199" t="n"/>
      <c r="H322" s="199" t="n"/>
      <c r="I322" s="199" t="n"/>
      <c r="J322" s="199" t="n"/>
      <c r="K322" s="199" t="n"/>
      <c r="L322" s="199" t="n"/>
      <c r="M322" s="199" t="n"/>
      <c r="N322" s="199" t="n"/>
      <c r="O322" s="199" t="n"/>
      <c r="P322" s="199" t="n"/>
      <c r="Q322" s="199" t="n"/>
      <c r="R322" s="199" t="n"/>
      <c r="S322" s="199" t="n"/>
      <c r="T322" s="199" t="n"/>
      <c r="U322" s="199" t="n"/>
      <c r="V322" s="199" t="n"/>
      <c r="W322" s="199" t="n"/>
      <c r="X322" s="199" t="n"/>
      <c r="Y322" s="199" t="n"/>
      <c r="Z322" s="199" t="n"/>
    </row>
    <row r="323" ht="15.75" customHeight="1">
      <c r="A323" s="203" t="n">
        <v>43903</v>
      </c>
      <c r="B323" s="199" t="n">
        <v>143.279999</v>
      </c>
      <c r="C323" s="199" t="n">
        <v>35177200</v>
      </c>
      <c r="D323" s="202">
        <f>B323/B324-1</f>
        <v/>
      </c>
      <c r="E323" s="200">
        <f>E324*(1+D323)</f>
        <v/>
      </c>
      <c r="F323" s="199" t="n"/>
      <c r="G323" s="199" t="n"/>
      <c r="H323" s="199" t="n"/>
      <c r="I323" s="199" t="n"/>
      <c r="J323" s="199" t="n"/>
      <c r="K323" s="199" t="n"/>
      <c r="L323" s="199" t="n"/>
      <c r="M323" s="199" t="n"/>
      <c r="N323" s="199" t="n"/>
      <c r="O323" s="199" t="n"/>
      <c r="P323" s="199" t="n"/>
      <c r="Q323" s="199" t="n"/>
      <c r="R323" s="199" t="n"/>
      <c r="S323" s="199" t="n"/>
      <c r="T323" s="199" t="n"/>
      <c r="U323" s="199" t="n"/>
      <c r="V323" s="199" t="n"/>
      <c r="W323" s="199" t="n"/>
      <c r="X323" s="199" t="n"/>
      <c r="Y323" s="199" t="n"/>
      <c r="Z323" s="199" t="n"/>
    </row>
    <row r="324" ht="15.75" customHeight="1">
      <c r="A324" s="203" t="n">
        <v>43902</v>
      </c>
      <c r="B324" s="199" t="n">
        <v>147.789993</v>
      </c>
      <c r="C324" s="199" t="n">
        <v>32893400</v>
      </c>
      <c r="D324" s="202">
        <f>B324/B325-1</f>
        <v/>
      </c>
      <c r="E324" s="200">
        <f>E325*(1+D324)</f>
        <v/>
      </c>
      <c r="F324" s="199" t="n"/>
      <c r="G324" s="199" t="n"/>
      <c r="H324" s="199" t="n"/>
      <c r="I324" s="199" t="n"/>
      <c r="J324" s="199" t="n"/>
      <c r="K324" s="199" t="n"/>
      <c r="L324" s="199" t="n"/>
      <c r="M324" s="199" t="n"/>
      <c r="N324" s="199" t="n"/>
      <c r="O324" s="199" t="n"/>
      <c r="P324" s="199" t="n"/>
      <c r="Q324" s="199" t="n"/>
      <c r="R324" s="199" t="n"/>
      <c r="S324" s="199" t="n"/>
      <c r="T324" s="199" t="n"/>
      <c r="U324" s="199" t="n"/>
      <c r="V324" s="199" t="n"/>
      <c r="W324" s="199" t="n"/>
      <c r="X324" s="199" t="n"/>
      <c r="Y324" s="199" t="n"/>
      <c r="Z324" s="199" t="n"/>
    </row>
    <row r="325" ht="15.75" customHeight="1">
      <c r="A325" s="203" t="n">
        <v>43901</v>
      </c>
      <c r="B325" s="199" t="n">
        <v>153.929993</v>
      </c>
      <c r="C325" s="199" t="n">
        <v>18159900</v>
      </c>
      <c r="D325" s="202">
        <f>B325/B326-1</f>
        <v/>
      </c>
      <c r="E325" s="200">
        <f>E326*(1+D325)</f>
        <v/>
      </c>
      <c r="F325" s="199" t="n"/>
      <c r="G325" s="199" t="n"/>
      <c r="H325" s="199" t="n"/>
      <c r="I325" s="199" t="n"/>
      <c r="J325" s="199" t="n"/>
      <c r="K325" s="199" t="n"/>
      <c r="L325" s="199" t="n"/>
      <c r="M325" s="199" t="n"/>
      <c r="N325" s="199" t="n"/>
      <c r="O325" s="199" t="n"/>
      <c r="P325" s="199" t="n"/>
      <c r="Q325" s="199" t="n"/>
      <c r="R325" s="199" t="n"/>
      <c r="S325" s="199" t="n"/>
      <c r="T325" s="199" t="n"/>
      <c r="U325" s="199" t="n"/>
      <c r="V325" s="199" t="n"/>
      <c r="W325" s="199" t="n"/>
      <c r="X325" s="199" t="n"/>
      <c r="Y325" s="199" t="n"/>
      <c r="Z325" s="199" t="n"/>
    </row>
    <row r="326" ht="15.75" customHeight="1">
      <c r="A326" s="203" t="n">
        <v>43900</v>
      </c>
      <c r="B326" s="199" t="n">
        <v>154.479996</v>
      </c>
      <c r="C326" s="199" t="n">
        <v>18811500</v>
      </c>
      <c r="D326" s="202">
        <f>B326/B327-1</f>
        <v/>
      </c>
      <c r="E326" s="200">
        <f>E327*(1+D326)</f>
        <v/>
      </c>
      <c r="F326" s="199" t="n"/>
      <c r="G326" s="199" t="n"/>
      <c r="H326" s="199" t="n"/>
      <c r="I326" s="199" t="n"/>
      <c r="J326" s="199" t="n"/>
      <c r="K326" s="199" t="n"/>
      <c r="L326" s="199" t="n"/>
      <c r="M326" s="199" t="n"/>
      <c r="N326" s="199" t="n"/>
      <c r="O326" s="199" t="n"/>
      <c r="P326" s="199" t="n"/>
      <c r="Q326" s="199" t="n"/>
      <c r="R326" s="199" t="n"/>
      <c r="S326" s="199" t="n"/>
      <c r="T326" s="199" t="n"/>
      <c r="U326" s="199" t="n"/>
      <c r="V326" s="199" t="n"/>
      <c r="W326" s="199" t="n"/>
      <c r="X326" s="199" t="n"/>
      <c r="Y326" s="199" t="n"/>
      <c r="Z326" s="199" t="n"/>
    </row>
    <row r="327" ht="15.75" customHeight="1">
      <c r="A327" s="203" t="n">
        <v>43899</v>
      </c>
      <c r="B327" s="199" t="n">
        <v>157.809998</v>
      </c>
      <c r="C327" s="199" t="n">
        <v>24868700</v>
      </c>
      <c r="D327" s="202">
        <f>B327/B328-1</f>
        <v/>
      </c>
      <c r="E327" s="200">
        <f>E328*(1+D327)</f>
        <v/>
      </c>
      <c r="F327" s="199" t="n"/>
      <c r="G327" s="199" t="n"/>
      <c r="H327" s="199" t="n"/>
      <c r="I327" s="199" t="n"/>
      <c r="J327" s="199" t="n"/>
      <c r="K327" s="199" t="n"/>
      <c r="L327" s="199" t="n"/>
      <c r="M327" s="199" t="n"/>
      <c r="N327" s="199" t="n"/>
      <c r="O327" s="199" t="n"/>
      <c r="P327" s="199" t="n"/>
      <c r="Q327" s="199" t="n"/>
      <c r="R327" s="199" t="n"/>
      <c r="S327" s="199" t="n"/>
      <c r="T327" s="199" t="n"/>
      <c r="U327" s="199" t="n"/>
      <c r="V327" s="199" t="n"/>
      <c r="W327" s="199" t="n"/>
      <c r="X327" s="199" t="n"/>
      <c r="Y327" s="199" t="n"/>
      <c r="Z327" s="199" t="n"/>
    </row>
    <row r="328" ht="15.75" customHeight="1">
      <c r="A328" s="203" t="n">
        <v>43896</v>
      </c>
      <c r="B328" s="199" t="n">
        <v>157.550003</v>
      </c>
      <c r="C328" s="199" t="n">
        <v>26973400</v>
      </c>
      <c r="D328" s="202">
        <f>B328/B329-1</f>
        <v/>
      </c>
      <c r="E328" s="200">
        <f>E329*(1+D328)</f>
        <v/>
      </c>
      <c r="F328" s="199" t="n"/>
      <c r="G328" s="199" t="n"/>
      <c r="H328" s="199" t="n"/>
      <c r="I328" s="199" t="n"/>
      <c r="J328" s="199" t="n"/>
      <c r="K328" s="199" t="n"/>
      <c r="L328" s="199" t="n"/>
      <c r="M328" s="199" t="n"/>
      <c r="N328" s="199" t="n"/>
      <c r="O328" s="199" t="n"/>
      <c r="P328" s="199" t="n"/>
      <c r="Q328" s="199" t="n"/>
      <c r="R328" s="199" t="n"/>
      <c r="S328" s="199" t="n"/>
      <c r="T328" s="199" t="n"/>
      <c r="U328" s="199" t="n"/>
      <c r="V328" s="199" t="n"/>
      <c r="W328" s="199" t="n"/>
      <c r="X328" s="199" t="n"/>
      <c r="Y328" s="199" t="n"/>
      <c r="Z328" s="199" t="n"/>
    </row>
    <row r="329" ht="15.75" customHeight="1">
      <c r="A329" s="203" t="n">
        <v>43895</v>
      </c>
      <c r="B329" s="199" t="n">
        <v>157.490005</v>
      </c>
      <c r="C329" s="199" t="n">
        <v>17973500</v>
      </c>
      <c r="D329" s="202">
        <f>B329/B330-1</f>
        <v/>
      </c>
      <c r="E329" s="200">
        <f>E330*(1+D329)</f>
        <v/>
      </c>
      <c r="F329" s="199" t="n"/>
      <c r="G329" s="199" t="n"/>
      <c r="H329" s="199" t="n"/>
      <c r="I329" s="199" t="n"/>
      <c r="J329" s="199" t="n"/>
      <c r="K329" s="199" t="n"/>
      <c r="L329" s="199" t="n"/>
      <c r="M329" s="199" t="n"/>
      <c r="N329" s="199" t="n"/>
      <c r="O329" s="199" t="n"/>
      <c r="P329" s="199" t="n"/>
      <c r="Q329" s="199" t="n"/>
      <c r="R329" s="199" t="n"/>
      <c r="S329" s="199" t="n"/>
      <c r="T329" s="199" t="n"/>
      <c r="U329" s="199" t="n"/>
      <c r="V329" s="199" t="n"/>
      <c r="W329" s="199" t="n"/>
      <c r="X329" s="199" t="n"/>
      <c r="Y329" s="199" t="n"/>
      <c r="Z329" s="199" t="n"/>
    </row>
    <row r="330" ht="15.75" customHeight="1">
      <c r="A330" s="203" t="n">
        <v>43894</v>
      </c>
      <c r="B330" s="199" t="n">
        <v>154.160004</v>
      </c>
      <c r="C330" s="199" t="n">
        <v>12315500</v>
      </c>
      <c r="D330" s="202">
        <f>B330/B331-1</f>
        <v/>
      </c>
      <c r="E330" s="200">
        <f>E331*(1+D330)</f>
        <v/>
      </c>
      <c r="F330" s="199" t="n"/>
      <c r="G330" s="199" t="n"/>
      <c r="H330" s="199" t="n"/>
      <c r="I330" s="199" t="n"/>
      <c r="J330" s="199" t="n"/>
      <c r="K330" s="199" t="n"/>
      <c r="L330" s="199" t="n"/>
      <c r="M330" s="199" t="n"/>
      <c r="N330" s="199" t="n"/>
      <c r="O330" s="199" t="n"/>
      <c r="P330" s="199" t="n"/>
      <c r="Q330" s="199" t="n"/>
      <c r="R330" s="199" t="n"/>
      <c r="S330" s="199" t="n"/>
      <c r="T330" s="199" t="n"/>
      <c r="U330" s="199" t="n"/>
      <c r="V330" s="199" t="n"/>
      <c r="W330" s="199" t="n"/>
      <c r="X330" s="199" t="n"/>
      <c r="Y330" s="199" t="n"/>
      <c r="Z330" s="199" t="n"/>
    </row>
    <row r="331" ht="15.75" customHeight="1">
      <c r="A331" s="203" t="n">
        <v>43893</v>
      </c>
      <c r="B331" s="199" t="n">
        <v>153.889999</v>
      </c>
      <c r="C331" s="199" t="n">
        <v>28687700</v>
      </c>
      <c r="D331" s="202">
        <f>B331/B332-1</f>
        <v/>
      </c>
      <c r="E331" s="200">
        <f>E332*(1+D331)</f>
        <v/>
      </c>
      <c r="F331" s="199" t="n"/>
      <c r="G331" s="199" t="n"/>
      <c r="H331" s="199" t="n"/>
      <c r="I331" s="199" t="n"/>
      <c r="J331" s="199" t="n"/>
      <c r="K331" s="199" t="n"/>
      <c r="L331" s="199" t="n"/>
      <c r="M331" s="199" t="n"/>
      <c r="N331" s="199" t="n"/>
      <c r="O331" s="199" t="n"/>
      <c r="P331" s="199" t="n"/>
      <c r="Q331" s="199" t="n"/>
      <c r="R331" s="199" t="n"/>
      <c r="S331" s="199" t="n"/>
      <c r="T331" s="199" t="n"/>
      <c r="U331" s="199" t="n"/>
      <c r="V331" s="199" t="n"/>
      <c r="W331" s="199" t="n"/>
      <c r="X331" s="199" t="n"/>
      <c r="Y331" s="199" t="n"/>
      <c r="Z331" s="199" t="n"/>
    </row>
    <row r="332" ht="15.75" customHeight="1">
      <c r="A332" s="203" t="n">
        <v>43892</v>
      </c>
      <c r="B332" s="199" t="n">
        <v>149.199997</v>
      </c>
      <c r="C332" s="199" t="n">
        <v>16295400</v>
      </c>
      <c r="D332" s="202">
        <f>B332/B333-1</f>
        <v/>
      </c>
      <c r="E332" s="200">
        <f>E333*(1+D332)</f>
        <v/>
      </c>
      <c r="F332" s="199" t="n"/>
      <c r="G332" s="199" t="n"/>
      <c r="H332" s="199" t="n"/>
      <c r="I332" s="199" t="n"/>
      <c r="J332" s="199" t="n"/>
      <c r="K332" s="199" t="n"/>
      <c r="L332" s="199" t="n"/>
      <c r="M332" s="199" t="n"/>
      <c r="N332" s="199" t="n"/>
      <c r="O332" s="199" t="n"/>
      <c r="P332" s="199" t="n"/>
      <c r="Q332" s="199" t="n"/>
      <c r="R332" s="199" t="n"/>
      <c r="S332" s="199" t="n"/>
      <c r="T332" s="199" t="n"/>
      <c r="U332" s="199" t="n"/>
      <c r="V332" s="199" t="n"/>
      <c r="W332" s="199" t="n"/>
      <c r="X332" s="199" t="n"/>
      <c r="Y332" s="199" t="n"/>
      <c r="Z332" s="199" t="n"/>
    </row>
    <row r="333" ht="15.75" customHeight="1">
      <c r="A333" s="203" t="n">
        <v>43889</v>
      </c>
      <c r="B333" s="199" t="n">
        <v>148.380005</v>
      </c>
      <c r="C333" s="199" t="n">
        <v>42699600</v>
      </c>
      <c r="D333" s="202">
        <f>B333/B334-1</f>
        <v/>
      </c>
      <c r="E333" s="200">
        <f>E334*(1+D333)</f>
        <v/>
      </c>
      <c r="F333" s="199" t="n"/>
      <c r="G333" s="199" t="n"/>
      <c r="H333" s="199" t="n"/>
      <c r="I333" s="199" t="n"/>
      <c r="J333" s="199" t="n"/>
      <c r="K333" s="199" t="n"/>
      <c r="L333" s="199" t="n"/>
      <c r="M333" s="199" t="n"/>
      <c r="N333" s="199" t="n"/>
      <c r="O333" s="199" t="n"/>
      <c r="P333" s="199" t="n"/>
      <c r="Q333" s="199" t="n"/>
      <c r="R333" s="199" t="n"/>
      <c r="S333" s="199" t="n"/>
      <c r="T333" s="199" t="n"/>
      <c r="U333" s="199" t="n"/>
      <c r="V333" s="199" t="n"/>
      <c r="W333" s="199" t="n"/>
      <c r="X333" s="199" t="n"/>
      <c r="Y333" s="199" t="n"/>
      <c r="Z333" s="199" t="n"/>
    </row>
    <row r="334" ht="15.75" customHeight="1">
      <c r="A334" s="203" t="n">
        <v>43888</v>
      </c>
      <c r="B334" s="199" t="n">
        <v>154</v>
      </c>
      <c r="C334" s="199" t="n">
        <v>27878500</v>
      </c>
      <c r="D334" s="202">
        <f>B334/B335-1</f>
        <v/>
      </c>
      <c r="E334" s="200">
        <f>E335*(1+D334)</f>
        <v/>
      </c>
      <c r="F334" s="199" t="n"/>
      <c r="G334" s="199" t="n"/>
      <c r="H334" s="199" t="n"/>
      <c r="I334" s="199" t="n"/>
      <c r="J334" s="199" t="n"/>
      <c r="K334" s="199" t="n"/>
      <c r="L334" s="199" t="n"/>
      <c r="M334" s="199" t="n"/>
      <c r="N334" s="199" t="n"/>
      <c r="O334" s="199" t="n"/>
      <c r="P334" s="199" t="n"/>
      <c r="Q334" s="199" t="n"/>
      <c r="R334" s="199" t="n"/>
      <c r="S334" s="199" t="n"/>
      <c r="T334" s="199" t="n"/>
      <c r="U334" s="199" t="n"/>
      <c r="V334" s="199" t="n"/>
      <c r="W334" s="199" t="n"/>
      <c r="X334" s="199" t="n"/>
      <c r="Y334" s="199" t="n"/>
      <c r="Z334" s="199" t="n"/>
    </row>
    <row r="335" ht="15.75" customHeight="1">
      <c r="A335" s="203" t="n">
        <v>43887</v>
      </c>
      <c r="B335" s="199" t="n">
        <v>153.970001</v>
      </c>
      <c r="C335" s="199" t="n">
        <v>17912500</v>
      </c>
      <c r="D335" s="202">
        <f>B335/B336-1</f>
        <v/>
      </c>
      <c r="E335" s="200">
        <f>E336*(1+D335)</f>
        <v/>
      </c>
      <c r="F335" s="199" t="n"/>
      <c r="G335" s="199" t="n"/>
      <c r="H335" s="199" t="n"/>
      <c r="I335" s="199" t="n"/>
      <c r="J335" s="199" t="n"/>
      <c r="K335" s="199" t="n"/>
      <c r="L335" s="199" t="n"/>
      <c r="M335" s="199" t="n"/>
      <c r="N335" s="199" t="n"/>
      <c r="O335" s="199" t="n"/>
      <c r="P335" s="199" t="n"/>
      <c r="Q335" s="199" t="n"/>
      <c r="R335" s="199" t="n"/>
      <c r="S335" s="199" t="n"/>
      <c r="T335" s="199" t="n"/>
      <c r="U335" s="199" t="n"/>
      <c r="V335" s="199" t="n"/>
      <c r="W335" s="199" t="n"/>
      <c r="X335" s="199" t="n"/>
      <c r="Y335" s="199" t="n"/>
      <c r="Z335" s="199" t="n"/>
    </row>
    <row r="336" ht="15.75" customHeight="1">
      <c r="A336" s="203" t="n">
        <v>43886</v>
      </c>
      <c r="B336" s="199" t="n">
        <v>153.300003</v>
      </c>
      <c r="C336" s="199" t="n">
        <v>28091500</v>
      </c>
      <c r="D336" s="202">
        <f>B336/B337-1</f>
        <v/>
      </c>
      <c r="E336" s="200">
        <f>E337*(1+D336)</f>
        <v/>
      </c>
      <c r="F336" s="199" t="n"/>
      <c r="G336" s="199" t="n"/>
      <c r="H336" s="199" t="n"/>
      <c r="I336" s="199" t="n"/>
      <c r="J336" s="199" t="n"/>
      <c r="K336" s="199" t="n"/>
      <c r="L336" s="199" t="n"/>
      <c r="M336" s="199" t="n"/>
      <c r="N336" s="199" t="n"/>
      <c r="O336" s="199" t="n"/>
      <c r="P336" s="199" t="n"/>
      <c r="Q336" s="199" t="n"/>
      <c r="R336" s="199" t="n"/>
      <c r="S336" s="199" t="n"/>
      <c r="T336" s="199" t="n"/>
      <c r="U336" s="199" t="n"/>
      <c r="V336" s="199" t="n"/>
      <c r="W336" s="199" t="n"/>
      <c r="X336" s="199" t="n"/>
      <c r="Y336" s="199" t="n"/>
      <c r="Z336" s="199" t="n"/>
    </row>
    <row r="337" ht="15.75" customHeight="1">
      <c r="A337" s="203" t="n">
        <v>43885</v>
      </c>
      <c r="B337" s="199" t="n">
        <v>156.089996</v>
      </c>
      <c r="C337" s="199" t="n">
        <v>27171000</v>
      </c>
      <c r="D337" s="202">
        <f>B337/B338-1</f>
        <v/>
      </c>
      <c r="E337" s="200">
        <f>E338*(1+D337)</f>
        <v/>
      </c>
      <c r="F337" s="199" t="n"/>
      <c r="G337" s="199" t="n"/>
      <c r="H337" s="199" t="n"/>
      <c r="I337" s="199" t="n"/>
      <c r="J337" s="199" t="n"/>
      <c r="K337" s="199" t="n"/>
      <c r="L337" s="199" t="n"/>
      <c r="M337" s="199" t="n"/>
      <c r="N337" s="199" t="n"/>
      <c r="O337" s="199" t="n"/>
      <c r="P337" s="199" t="n"/>
      <c r="Q337" s="199" t="n"/>
      <c r="R337" s="199" t="n"/>
      <c r="S337" s="199" t="n"/>
      <c r="T337" s="199" t="n"/>
      <c r="U337" s="199" t="n"/>
      <c r="V337" s="199" t="n"/>
      <c r="W337" s="199" t="n"/>
      <c r="X337" s="199" t="n"/>
      <c r="Y337" s="199" t="n"/>
      <c r="Z337" s="199" t="n"/>
    </row>
    <row r="338" ht="15.75" customHeight="1">
      <c r="A338" s="203" t="n">
        <v>43882</v>
      </c>
      <c r="B338" s="199" t="n">
        <v>154.699997</v>
      </c>
      <c r="C338" s="199" t="n">
        <v>16344500</v>
      </c>
      <c r="D338" s="202">
        <f>B338/B339-1</f>
        <v/>
      </c>
      <c r="E338" s="200">
        <f>E339*(1+D338)</f>
        <v/>
      </c>
      <c r="F338" s="199" t="n"/>
      <c r="G338" s="199" t="n"/>
      <c r="H338" s="199" t="n"/>
      <c r="I338" s="199" t="n"/>
      <c r="J338" s="199" t="n"/>
      <c r="K338" s="199" t="n"/>
      <c r="L338" s="199" t="n"/>
      <c r="M338" s="199" t="n"/>
      <c r="N338" s="199" t="n"/>
      <c r="O338" s="199" t="n"/>
      <c r="P338" s="199" t="n"/>
      <c r="Q338" s="199" t="n"/>
      <c r="R338" s="199" t="n"/>
      <c r="S338" s="199" t="n"/>
      <c r="T338" s="199" t="n"/>
      <c r="U338" s="199" t="n"/>
      <c r="V338" s="199" t="n"/>
      <c r="W338" s="199" t="n"/>
      <c r="X338" s="199" t="n"/>
      <c r="Y338" s="199" t="n"/>
      <c r="Z338" s="199" t="n"/>
    </row>
    <row r="339" ht="15.75" customHeight="1">
      <c r="A339" s="203" t="n">
        <v>43881</v>
      </c>
      <c r="B339" s="199" t="n">
        <v>152.410004</v>
      </c>
      <c r="C339" s="199" t="n">
        <v>8457300</v>
      </c>
      <c r="D339" s="202">
        <f>B339/B340-1</f>
        <v/>
      </c>
      <c r="E339" s="200">
        <f>E340*(1+D339)</f>
        <v/>
      </c>
      <c r="F339" s="199" t="n"/>
      <c r="G339" s="199" t="n"/>
      <c r="H339" s="199" t="n"/>
      <c r="I339" s="199" t="n"/>
      <c r="J339" s="199" t="n"/>
      <c r="K339" s="199" t="n"/>
      <c r="L339" s="199" t="n"/>
      <c r="M339" s="199" t="n"/>
      <c r="N339" s="199" t="n"/>
      <c r="O339" s="199" t="n"/>
      <c r="P339" s="199" t="n"/>
      <c r="Q339" s="199" t="n"/>
      <c r="R339" s="199" t="n"/>
      <c r="S339" s="199" t="n"/>
      <c r="T339" s="199" t="n"/>
      <c r="U339" s="199" t="n"/>
      <c r="V339" s="199" t="n"/>
      <c r="W339" s="199" t="n"/>
      <c r="X339" s="199" t="n"/>
      <c r="Y339" s="199" t="n"/>
      <c r="Z339" s="199" t="n"/>
    </row>
    <row r="340" ht="15.75" customHeight="1">
      <c r="A340" s="203" t="n">
        <v>43880</v>
      </c>
      <c r="B340" s="199" t="n">
        <v>151.789993</v>
      </c>
      <c r="C340" s="199" t="n">
        <v>9269800</v>
      </c>
      <c r="D340" s="202">
        <f>B340/B341-1</f>
        <v/>
      </c>
      <c r="E340" s="200">
        <f>E341*(1+D340)</f>
        <v/>
      </c>
      <c r="F340" s="199" t="n"/>
      <c r="G340" s="199" t="n"/>
      <c r="H340" s="199" t="n"/>
      <c r="I340" s="199" t="n"/>
      <c r="J340" s="199" t="n"/>
      <c r="K340" s="199" t="n"/>
      <c r="L340" s="199" t="n"/>
      <c r="M340" s="199" t="n"/>
      <c r="N340" s="199" t="n"/>
      <c r="O340" s="199" t="n"/>
      <c r="P340" s="199" t="n"/>
      <c r="Q340" s="199" t="n"/>
      <c r="R340" s="199" t="n"/>
      <c r="S340" s="199" t="n"/>
      <c r="T340" s="199" t="n"/>
      <c r="U340" s="199" t="n"/>
      <c r="V340" s="199" t="n"/>
      <c r="W340" s="199" t="n"/>
      <c r="X340" s="199" t="n"/>
      <c r="Y340" s="199" t="n"/>
      <c r="Z340" s="199" t="n"/>
    </row>
    <row r="341" ht="15.75" customHeight="1">
      <c r="A341" s="203" t="n">
        <v>43879</v>
      </c>
      <c r="B341" s="199" t="n">
        <v>150.910004</v>
      </c>
      <c r="C341" s="199" t="n">
        <v>11524900</v>
      </c>
      <c r="D341" s="202">
        <f>B341/B342-1</f>
        <v/>
      </c>
      <c r="E341" s="200">
        <f>E342*(1+D341)</f>
        <v/>
      </c>
      <c r="F341" s="199" t="n"/>
      <c r="G341" s="199" t="n"/>
      <c r="H341" s="199" t="n"/>
      <c r="I341" s="199" t="n"/>
      <c r="J341" s="199" t="n"/>
      <c r="K341" s="199" t="n"/>
      <c r="L341" s="199" t="n"/>
      <c r="M341" s="199" t="n"/>
      <c r="N341" s="199" t="n"/>
      <c r="O341" s="199" t="n"/>
      <c r="P341" s="199" t="n"/>
      <c r="Q341" s="199" t="n"/>
      <c r="R341" s="199" t="n"/>
      <c r="S341" s="199" t="n"/>
      <c r="T341" s="199" t="n"/>
      <c r="U341" s="199" t="n"/>
      <c r="V341" s="199" t="n"/>
      <c r="W341" s="199" t="n"/>
      <c r="X341" s="199" t="n"/>
      <c r="Y341" s="199" t="n"/>
      <c r="Z341" s="199" t="n"/>
    </row>
    <row r="342" ht="15.75" customHeight="1">
      <c r="A342" s="203" t="n">
        <v>43875</v>
      </c>
      <c r="B342" s="199" t="n">
        <v>149</v>
      </c>
      <c r="C342" s="199" t="n">
        <v>5345400</v>
      </c>
      <c r="D342" s="202">
        <f>B342/B343-1</f>
        <v/>
      </c>
      <c r="E342" s="200">
        <f>E343*(1+D342)</f>
        <v/>
      </c>
      <c r="F342" s="199" t="n"/>
      <c r="G342" s="199" t="n"/>
      <c r="H342" s="199" t="n"/>
      <c r="I342" s="199" t="n"/>
      <c r="J342" s="199" t="n"/>
      <c r="K342" s="199" t="n"/>
      <c r="L342" s="199" t="n"/>
      <c r="M342" s="199" t="n"/>
      <c r="N342" s="199" t="n"/>
      <c r="O342" s="199" t="n"/>
      <c r="P342" s="199" t="n"/>
      <c r="Q342" s="199" t="n"/>
      <c r="R342" s="199" t="n"/>
      <c r="S342" s="199" t="n"/>
      <c r="T342" s="199" t="n"/>
      <c r="U342" s="199" t="n"/>
      <c r="V342" s="199" t="n"/>
      <c r="W342" s="199" t="n"/>
      <c r="X342" s="199" t="n"/>
      <c r="Y342" s="199" t="n"/>
      <c r="Z342" s="199" t="n"/>
    </row>
    <row r="343" ht="15.75" customHeight="1">
      <c r="A343" s="203" t="n">
        <v>43874</v>
      </c>
      <c r="B343" s="199" t="n">
        <v>148.380005</v>
      </c>
      <c r="C343" s="199" t="n">
        <v>7082100</v>
      </c>
      <c r="D343" s="202">
        <f>B343/B344-1</f>
        <v/>
      </c>
      <c r="E343" s="200">
        <f>E344*(1+D343)</f>
        <v/>
      </c>
      <c r="F343" s="199" t="n"/>
      <c r="G343" s="199" t="n"/>
      <c r="H343" s="199" t="n"/>
      <c r="I343" s="199" t="n"/>
      <c r="J343" s="199" t="n"/>
      <c r="K343" s="199" t="n"/>
      <c r="L343" s="199" t="n"/>
      <c r="M343" s="199" t="n"/>
      <c r="N343" s="199" t="n"/>
      <c r="O343" s="199" t="n"/>
      <c r="P343" s="199" t="n"/>
      <c r="Q343" s="199" t="n"/>
      <c r="R343" s="199" t="n"/>
      <c r="S343" s="199" t="n"/>
      <c r="T343" s="199" t="n"/>
      <c r="U343" s="199" t="n"/>
      <c r="V343" s="199" t="n"/>
      <c r="W343" s="199" t="n"/>
      <c r="X343" s="199" t="n"/>
      <c r="Y343" s="199" t="n"/>
      <c r="Z343" s="199" t="n"/>
    </row>
    <row r="344" ht="15.75" customHeight="1">
      <c r="A344" s="203" t="n">
        <v>43873</v>
      </c>
      <c r="B344" s="199" t="n">
        <v>147.539993</v>
      </c>
      <c r="C344" s="199" t="n">
        <v>5040600</v>
      </c>
      <c r="D344" s="202">
        <f>B344/B345-1</f>
        <v/>
      </c>
      <c r="E344" s="200">
        <f>E345*(1+D344)</f>
        <v/>
      </c>
      <c r="F344" s="199" t="n"/>
      <c r="G344" s="199" t="n"/>
      <c r="H344" s="199" t="n"/>
      <c r="I344" s="199" t="n"/>
      <c r="J344" s="199" t="n"/>
      <c r="K344" s="199" t="n"/>
      <c r="L344" s="199" t="n"/>
      <c r="M344" s="199" t="n"/>
      <c r="N344" s="199" t="n"/>
      <c r="O344" s="199" t="n"/>
      <c r="P344" s="199" t="n"/>
      <c r="Q344" s="199" t="n"/>
      <c r="R344" s="199" t="n"/>
      <c r="S344" s="199" t="n"/>
      <c r="T344" s="199" t="n"/>
      <c r="U344" s="199" t="n"/>
      <c r="V344" s="199" t="n"/>
      <c r="W344" s="199" t="n"/>
      <c r="X344" s="199" t="n"/>
      <c r="Y344" s="199" t="n"/>
      <c r="Z344" s="199" t="n"/>
    </row>
    <row r="345" ht="15.75" customHeight="1">
      <c r="A345" s="203" t="n">
        <v>43872</v>
      </c>
      <c r="B345" s="199" t="n">
        <v>147.660004</v>
      </c>
      <c r="C345" s="199" t="n">
        <v>5179400</v>
      </c>
      <c r="D345" s="202">
        <f>B345/B346-1</f>
        <v/>
      </c>
      <c r="E345" s="200">
        <f>E346*(1+D345)</f>
        <v/>
      </c>
      <c r="F345" s="199" t="n"/>
      <c r="G345" s="199" t="n"/>
      <c r="H345" s="199" t="n"/>
      <c r="I345" s="199" t="n"/>
      <c r="J345" s="199" t="n"/>
      <c r="K345" s="199" t="n"/>
      <c r="L345" s="199" t="n"/>
      <c r="M345" s="199" t="n"/>
      <c r="N345" s="199" t="n"/>
      <c r="O345" s="199" t="n"/>
      <c r="P345" s="199" t="n"/>
      <c r="Q345" s="199" t="n"/>
      <c r="R345" s="199" t="n"/>
      <c r="S345" s="199" t="n"/>
      <c r="T345" s="199" t="n"/>
      <c r="U345" s="199" t="n"/>
      <c r="V345" s="199" t="n"/>
      <c r="W345" s="199" t="n"/>
      <c r="X345" s="199" t="n"/>
      <c r="Y345" s="199" t="n"/>
      <c r="Z345" s="199" t="n"/>
    </row>
    <row r="346" ht="15.75" customHeight="1">
      <c r="A346" s="203" t="n">
        <v>43871</v>
      </c>
      <c r="B346" s="199" t="n">
        <v>148.169998</v>
      </c>
      <c r="C346" s="199" t="n">
        <v>5793600</v>
      </c>
      <c r="D346" s="202">
        <f>B346/B347-1</f>
        <v/>
      </c>
      <c r="E346" s="200">
        <f>E347*(1+D346)</f>
        <v/>
      </c>
      <c r="F346" s="199" t="n"/>
      <c r="G346" s="199" t="n"/>
      <c r="H346" s="199" t="n"/>
      <c r="I346" s="199" t="n"/>
      <c r="J346" s="199" t="n"/>
      <c r="K346" s="199" t="n"/>
      <c r="L346" s="199" t="n"/>
      <c r="M346" s="199" t="n"/>
      <c r="N346" s="199" t="n"/>
      <c r="O346" s="199" t="n"/>
      <c r="P346" s="199" t="n"/>
      <c r="Q346" s="199" t="n"/>
      <c r="R346" s="199" t="n"/>
      <c r="S346" s="199" t="n"/>
      <c r="T346" s="199" t="n"/>
      <c r="U346" s="199" t="n"/>
      <c r="V346" s="199" t="n"/>
      <c r="W346" s="199" t="n"/>
      <c r="X346" s="199" t="n"/>
      <c r="Y346" s="199" t="n"/>
      <c r="Z346" s="199" t="n"/>
    </row>
    <row r="347" ht="15.75" customHeight="1">
      <c r="A347" s="203" t="n">
        <v>43868</v>
      </c>
      <c r="B347" s="199" t="n">
        <v>147.789993</v>
      </c>
      <c r="C347" s="199" t="n">
        <v>6379300</v>
      </c>
      <c r="D347" s="202">
        <f>B347/B348-1</f>
        <v/>
      </c>
      <c r="E347" s="200">
        <f>E348*(1+D347)</f>
        <v/>
      </c>
      <c r="F347" s="199" t="n"/>
      <c r="G347" s="199" t="n"/>
      <c r="H347" s="199" t="n"/>
      <c r="I347" s="199" t="n"/>
      <c r="J347" s="199" t="n"/>
      <c r="K347" s="199" t="n"/>
      <c r="L347" s="199" t="n"/>
      <c r="M347" s="199" t="n"/>
      <c r="N347" s="199" t="n"/>
      <c r="O347" s="199" t="n"/>
      <c r="P347" s="199" t="n"/>
      <c r="Q347" s="199" t="n"/>
      <c r="R347" s="199" t="n"/>
      <c r="S347" s="199" t="n"/>
      <c r="T347" s="199" t="n"/>
      <c r="U347" s="199" t="n"/>
      <c r="V347" s="199" t="n"/>
      <c r="W347" s="199" t="n"/>
      <c r="X347" s="199" t="n"/>
      <c r="Y347" s="199" t="n"/>
      <c r="Z347" s="199" t="n"/>
    </row>
    <row r="348" ht="15.75" customHeight="1">
      <c r="A348" s="203" t="n">
        <v>43867</v>
      </c>
      <c r="B348" s="199" t="n">
        <v>147.399994</v>
      </c>
      <c r="C348" s="199" t="n">
        <v>4819800</v>
      </c>
      <c r="D348" s="202">
        <f>B348/B349-1</f>
        <v/>
      </c>
      <c r="E348" s="200">
        <f>E349*(1+D348)</f>
        <v/>
      </c>
      <c r="F348" s="199" t="n"/>
      <c r="G348" s="199" t="n"/>
      <c r="H348" s="199" t="n"/>
      <c r="I348" s="199" t="n"/>
      <c r="J348" s="199" t="n"/>
      <c r="K348" s="199" t="n"/>
      <c r="L348" s="199" t="n"/>
      <c r="M348" s="199" t="n"/>
      <c r="N348" s="199" t="n"/>
      <c r="O348" s="199" t="n"/>
      <c r="P348" s="199" t="n"/>
      <c r="Q348" s="199" t="n"/>
      <c r="R348" s="199" t="n"/>
      <c r="S348" s="199" t="n"/>
      <c r="T348" s="199" t="n"/>
      <c r="U348" s="199" t="n"/>
      <c r="V348" s="199" t="n"/>
      <c r="W348" s="199" t="n"/>
      <c r="X348" s="199" t="n"/>
      <c r="Y348" s="199" t="n"/>
      <c r="Z348" s="199" t="n"/>
    </row>
    <row r="349" ht="15.75" customHeight="1">
      <c r="A349" s="203" t="n">
        <v>43866</v>
      </c>
      <c r="B349" s="199" t="n">
        <v>146.610001</v>
      </c>
      <c r="C349" s="199" t="n">
        <v>6160700</v>
      </c>
      <c r="D349" s="202">
        <f>B349/B350-1</f>
        <v/>
      </c>
      <c r="E349" s="200">
        <f>E350*(1+D349)</f>
        <v/>
      </c>
      <c r="F349" s="199" t="n"/>
      <c r="G349" s="199" t="n"/>
      <c r="H349" s="199" t="n"/>
      <c r="I349" s="199" t="n"/>
      <c r="J349" s="199" t="n"/>
      <c r="K349" s="199" t="n"/>
      <c r="L349" s="199" t="n"/>
      <c r="M349" s="199" t="n"/>
      <c r="N349" s="199" t="n"/>
      <c r="O349" s="199" t="n"/>
      <c r="P349" s="199" t="n"/>
      <c r="Q349" s="199" t="n"/>
      <c r="R349" s="199" t="n"/>
      <c r="S349" s="199" t="n"/>
      <c r="T349" s="199" t="n"/>
      <c r="U349" s="199" t="n"/>
      <c r="V349" s="199" t="n"/>
      <c r="W349" s="199" t="n"/>
      <c r="X349" s="199" t="n"/>
      <c r="Y349" s="199" t="n"/>
      <c r="Z349" s="199" t="n"/>
    </row>
    <row r="350" ht="15.75" customHeight="1">
      <c r="A350" s="203" t="n">
        <v>43865</v>
      </c>
      <c r="B350" s="199" t="n">
        <v>146.429993</v>
      </c>
      <c r="C350" s="199" t="n">
        <v>10525600</v>
      </c>
      <c r="D350" s="202">
        <f>B350/B351-1</f>
        <v/>
      </c>
      <c r="E350" s="200">
        <f>E351*(1+D350)</f>
        <v/>
      </c>
      <c r="F350" s="199" t="n"/>
      <c r="G350" s="199" t="n"/>
      <c r="H350" s="199" t="n"/>
      <c r="I350" s="199" t="n"/>
      <c r="J350" s="199" t="n"/>
      <c r="K350" s="199" t="n"/>
      <c r="L350" s="199" t="n"/>
      <c r="M350" s="199" t="n"/>
      <c r="N350" s="199" t="n"/>
      <c r="O350" s="199" t="n"/>
      <c r="P350" s="199" t="n"/>
      <c r="Q350" s="199" t="n"/>
      <c r="R350" s="199" t="n"/>
      <c r="S350" s="199" t="n"/>
      <c r="T350" s="199" t="n"/>
      <c r="U350" s="199" t="n"/>
      <c r="V350" s="199" t="n"/>
      <c r="W350" s="199" t="n"/>
      <c r="X350" s="199" t="n"/>
      <c r="Y350" s="199" t="n"/>
      <c r="Z350" s="199" t="n"/>
    </row>
    <row r="351" ht="15.75" customHeight="1">
      <c r="A351" s="203" t="n">
        <v>43864</v>
      </c>
      <c r="B351" s="199" t="n">
        <v>148.360001</v>
      </c>
      <c r="C351" s="199" t="n">
        <v>9105300</v>
      </c>
      <c r="D351" s="202">
        <f>B351/B352-1</f>
        <v/>
      </c>
      <c r="E351" s="200">
        <f>E352*(1+D351)</f>
        <v/>
      </c>
      <c r="F351" s="199" t="n"/>
      <c r="G351" s="199" t="n"/>
      <c r="H351" s="199" t="n"/>
      <c r="I351" s="199" t="n"/>
      <c r="J351" s="199" t="n"/>
      <c r="K351" s="199" t="n"/>
      <c r="L351" s="199" t="n"/>
      <c r="M351" s="199" t="n"/>
      <c r="N351" s="199" t="n"/>
      <c r="O351" s="199" t="n"/>
      <c r="P351" s="199" t="n"/>
      <c r="Q351" s="199" t="n"/>
      <c r="R351" s="199" t="n"/>
      <c r="S351" s="199" t="n"/>
      <c r="T351" s="199" t="n"/>
      <c r="U351" s="199" t="n"/>
      <c r="V351" s="199" t="n"/>
      <c r="W351" s="199" t="n"/>
      <c r="X351" s="199" t="n"/>
      <c r="Y351" s="199" t="n"/>
      <c r="Z351" s="199" t="n"/>
    </row>
    <row r="352" ht="15.75" customHeight="1">
      <c r="A352" s="203" t="n">
        <v>43861</v>
      </c>
      <c r="B352" s="199" t="n">
        <v>149.330002</v>
      </c>
      <c r="C352" s="199" t="n">
        <v>14788300</v>
      </c>
      <c r="D352" s="202">
        <f>B352/B353-1</f>
        <v/>
      </c>
      <c r="E352" s="200">
        <f>E353*(1+D352)</f>
        <v/>
      </c>
      <c r="F352" s="199" t="n"/>
      <c r="G352" s="199" t="n"/>
      <c r="H352" s="199" t="n"/>
      <c r="I352" s="199" t="n"/>
      <c r="J352" s="199" t="n"/>
      <c r="K352" s="199" t="n"/>
      <c r="L352" s="199" t="n"/>
      <c r="M352" s="199" t="n"/>
      <c r="N352" s="199" t="n"/>
      <c r="O352" s="199" t="n"/>
      <c r="P352" s="199" t="n"/>
      <c r="Q352" s="199" t="n"/>
      <c r="R352" s="199" t="n"/>
      <c r="S352" s="199" t="n"/>
      <c r="T352" s="199" t="n"/>
      <c r="U352" s="199" t="n"/>
      <c r="V352" s="199" t="n"/>
      <c r="W352" s="199" t="n"/>
      <c r="X352" s="199" t="n"/>
      <c r="Y352" s="199" t="n"/>
      <c r="Z352" s="199" t="n"/>
    </row>
    <row r="353" ht="15.75" customHeight="1">
      <c r="A353" s="203" t="n">
        <v>43860</v>
      </c>
      <c r="B353" s="199" t="n">
        <v>148.470001</v>
      </c>
      <c r="C353" s="199" t="n">
        <v>9119500</v>
      </c>
      <c r="D353" s="202">
        <f>B353/B354-1</f>
        <v/>
      </c>
      <c r="E353" s="200">
        <f>E354*(1+D353)</f>
        <v/>
      </c>
      <c r="F353" s="199" t="n"/>
      <c r="G353" s="199" t="n"/>
      <c r="H353" s="199" t="n"/>
      <c r="I353" s="199" t="n"/>
      <c r="J353" s="199" t="n"/>
      <c r="K353" s="199" t="n"/>
      <c r="L353" s="199" t="n"/>
      <c r="M353" s="199" t="n"/>
      <c r="N353" s="199" t="n"/>
      <c r="O353" s="199" t="n"/>
      <c r="P353" s="199" t="n"/>
      <c r="Q353" s="199" t="n"/>
      <c r="R353" s="199" t="n"/>
      <c r="S353" s="199" t="n"/>
      <c r="T353" s="199" t="n"/>
      <c r="U353" s="199" t="n"/>
      <c r="V353" s="199" t="n"/>
      <c r="W353" s="199" t="n"/>
      <c r="X353" s="199" t="n"/>
      <c r="Y353" s="199" t="n"/>
      <c r="Z353" s="199" t="n"/>
    </row>
    <row r="354" ht="15.75" customHeight="1">
      <c r="A354" s="203" t="n">
        <v>43859</v>
      </c>
      <c r="B354" s="199" t="n">
        <v>148.460007</v>
      </c>
      <c r="C354" s="199" t="n">
        <v>5013100</v>
      </c>
      <c r="D354" s="202">
        <f>B354/B355-1</f>
        <v/>
      </c>
      <c r="E354" s="200">
        <f>E355*(1+D354)</f>
        <v/>
      </c>
      <c r="F354" s="199" t="n"/>
      <c r="G354" s="199" t="n"/>
      <c r="H354" s="199" t="n"/>
      <c r="I354" s="199" t="n"/>
      <c r="J354" s="199" t="n"/>
      <c r="K354" s="199" t="n"/>
      <c r="L354" s="199" t="n"/>
      <c r="M354" s="199" t="n"/>
      <c r="N354" s="199" t="n"/>
      <c r="O354" s="199" t="n"/>
      <c r="P354" s="199" t="n"/>
      <c r="Q354" s="199" t="n"/>
      <c r="R354" s="199" t="n"/>
      <c r="S354" s="199" t="n"/>
      <c r="T354" s="199" t="n"/>
      <c r="U354" s="199" t="n"/>
      <c r="V354" s="199" t="n"/>
      <c r="W354" s="199" t="n"/>
      <c r="X354" s="199" t="n"/>
      <c r="Y354" s="199" t="n"/>
      <c r="Z354" s="199" t="n"/>
    </row>
    <row r="355" ht="15.75" customHeight="1">
      <c r="A355" s="203" t="n">
        <v>43858</v>
      </c>
      <c r="B355" s="199" t="n">
        <v>147.660004</v>
      </c>
      <c r="C355" s="199" t="n">
        <v>7543100</v>
      </c>
      <c r="D355" s="202">
        <f>B355/B356-1</f>
        <v/>
      </c>
      <c r="E355" s="200">
        <f>E356*(1+D355)</f>
        <v/>
      </c>
      <c r="F355" s="199" t="n"/>
      <c r="G355" s="199" t="n"/>
      <c r="H355" s="199" t="n"/>
      <c r="I355" s="199" t="n"/>
      <c r="J355" s="199" t="n"/>
      <c r="K355" s="199" t="n"/>
      <c r="L355" s="199" t="n"/>
      <c r="M355" s="199" t="n"/>
      <c r="N355" s="199" t="n"/>
      <c r="O355" s="199" t="n"/>
      <c r="P355" s="199" t="n"/>
      <c r="Q355" s="199" t="n"/>
      <c r="R355" s="199" t="n"/>
      <c r="S355" s="199" t="n"/>
      <c r="T355" s="199" t="n"/>
      <c r="U355" s="199" t="n"/>
      <c r="V355" s="199" t="n"/>
      <c r="W355" s="199" t="n"/>
      <c r="X355" s="199" t="n"/>
      <c r="Y355" s="199" t="n"/>
      <c r="Z355" s="199" t="n"/>
    </row>
    <row r="356" ht="15.75" customHeight="1">
      <c r="A356" s="203" t="n">
        <v>43857</v>
      </c>
      <c r="B356" s="199" t="n">
        <v>148.990005</v>
      </c>
      <c r="C356" s="199" t="n">
        <v>9988100</v>
      </c>
      <c r="D356" s="202">
        <f>B356/B357-1</f>
        <v/>
      </c>
      <c r="E356" s="200">
        <f>E357*(1+D356)</f>
        <v/>
      </c>
      <c r="F356" s="199" t="n"/>
      <c r="G356" s="199" t="n"/>
      <c r="H356" s="199" t="n"/>
      <c r="I356" s="199" t="n"/>
      <c r="J356" s="199" t="n"/>
      <c r="K356" s="199" t="n"/>
      <c r="L356" s="199" t="n"/>
      <c r="M356" s="199" t="n"/>
      <c r="N356" s="199" t="n"/>
      <c r="O356" s="199" t="n"/>
      <c r="P356" s="199" t="n"/>
      <c r="Q356" s="199" t="n"/>
      <c r="R356" s="199" t="n"/>
      <c r="S356" s="199" t="n"/>
      <c r="T356" s="199" t="n"/>
      <c r="U356" s="199" t="n"/>
      <c r="V356" s="199" t="n"/>
      <c r="W356" s="199" t="n"/>
      <c r="X356" s="199" t="n"/>
      <c r="Y356" s="199" t="n"/>
      <c r="Z356" s="199" t="n"/>
    </row>
    <row r="357" ht="15.75" customHeight="1">
      <c r="A357" s="203" t="n">
        <v>43854</v>
      </c>
      <c r="B357" s="199" t="n">
        <v>147.979996</v>
      </c>
      <c r="C357" s="199" t="n">
        <v>9919900</v>
      </c>
      <c r="D357" s="202">
        <f>B357/B358-1</f>
        <v/>
      </c>
      <c r="E357" s="200">
        <f>E358*(1+D357)</f>
        <v/>
      </c>
      <c r="F357" s="199" t="n"/>
      <c r="G357" s="199" t="n"/>
      <c r="H357" s="199" t="n"/>
      <c r="I357" s="199" t="n"/>
      <c r="J357" s="199" t="n"/>
      <c r="K357" s="199" t="n"/>
      <c r="L357" s="199" t="n"/>
      <c r="M357" s="199" t="n"/>
      <c r="N357" s="199" t="n"/>
      <c r="O357" s="199" t="n"/>
      <c r="P357" s="199" t="n"/>
      <c r="Q357" s="199" t="n"/>
      <c r="R357" s="199" t="n"/>
      <c r="S357" s="199" t="n"/>
      <c r="T357" s="199" t="n"/>
      <c r="U357" s="199" t="n"/>
      <c r="V357" s="199" t="n"/>
      <c r="W357" s="199" t="n"/>
      <c r="X357" s="199" t="n"/>
      <c r="Y357" s="199" t="n"/>
      <c r="Z357" s="199" t="n"/>
    </row>
    <row r="358" ht="15.75" customHeight="1">
      <c r="A358" s="203" t="n">
        <v>43853</v>
      </c>
      <c r="B358" s="199" t="n">
        <v>147.119995</v>
      </c>
      <c r="C358" s="199" t="n">
        <v>8419800</v>
      </c>
      <c r="D358" s="202">
        <f>B358/B359-1</f>
        <v/>
      </c>
      <c r="E358" s="200">
        <f>E359*(1+D358)</f>
        <v/>
      </c>
      <c r="F358" s="199" t="n"/>
      <c r="G358" s="199" t="n"/>
      <c r="H358" s="199" t="n"/>
      <c r="I358" s="199" t="n"/>
      <c r="J358" s="199" t="n"/>
      <c r="K358" s="199" t="n"/>
      <c r="L358" s="199" t="n"/>
      <c r="M358" s="199" t="n"/>
      <c r="N358" s="199" t="n"/>
      <c r="O358" s="199" t="n"/>
      <c r="P358" s="199" t="n"/>
      <c r="Q358" s="199" t="n"/>
      <c r="R358" s="199" t="n"/>
      <c r="S358" s="199" t="n"/>
      <c r="T358" s="199" t="n"/>
      <c r="U358" s="199" t="n"/>
      <c r="V358" s="199" t="n"/>
      <c r="W358" s="199" t="n"/>
      <c r="X358" s="199" t="n"/>
      <c r="Y358" s="199" t="n"/>
      <c r="Z358" s="199" t="n"/>
    </row>
    <row r="359" ht="15.75" customHeight="1">
      <c r="A359" s="203" t="n">
        <v>43852</v>
      </c>
      <c r="B359" s="199" t="n">
        <v>146.789993</v>
      </c>
      <c r="C359" s="199" t="n">
        <v>4778200</v>
      </c>
      <c r="D359" s="202">
        <f>B359/B360-1</f>
        <v/>
      </c>
      <c r="E359" s="200">
        <f>E360*(1+D359)</f>
        <v/>
      </c>
      <c r="F359" s="199" t="n"/>
      <c r="G359" s="199" t="n"/>
      <c r="H359" s="199" t="n"/>
      <c r="I359" s="199" t="n"/>
      <c r="J359" s="199" t="n"/>
      <c r="K359" s="199" t="n"/>
      <c r="L359" s="199" t="n"/>
      <c r="M359" s="199" t="n"/>
      <c r="N359" s="199" t="n"/>
      <c r="O359" s="199" t="n"/>
      <c r="P359" s="199" t="n"/>
      <c r="Q359" s="199" t="n"/>
      <c r="R359" s="199" t="n"/>
      <c r="S359" s="199" t="n"/>
      <c r="T359" s="199" t="n"/>
      <c r="U359" s="199" t="n"/>
      <c r="V359" s="199" t="n"/>
      <c r="W359" s="199" t="n"/>
      <c r="X359" s="199" t="n"/>
      <c r="Y359" s="199" t="n"/>
      <c r="Z359" s="199" t="n"/>
    </row>
    <row r="360" ht="15.75" customHeight="1">
      <c r="A360" s="203" t="n">
        <v>43851</v>
      </c>
      <c r="B360" s="199" t="n">
        <v>146.740005</v>
      </c>
      <c r="C360" s="199" t="n">
        <v>6086100</v>
      </c>
      <c r="D360" s="202">
        <f>B360/B361-1</f>
        <v/>
      </c>
      <c r="E360" s="200">
        <f>E361*(1+D360)</f>
        <v/>
      </c>
      <c r="F360" s="199" t="n"/>
      <c r="G360" s="199" t="n"/>
      <c r="H360" s="199" t="n"/>
      <c r="I360" s="199" t="n"/>
      <c r="J360" s="199" t="n"/>
      <c r="K360" s="199" t="n"/>
      <c r="L360" s="199" t="n"/>
      <c r="M360" s="199" t="n"/>
      <c r="N360" s="199" t="n"/>
      <c r="O360" s="199" t="n"/>
      <c r="P360" s="199" t="n"/>
      <c r="Q360" s="199" t="n"/>
      <c r="R360" s="199" t="n"/>
      <c r="S360" s="199" t="n"/>
      <c r="T360" s="199" t="n"/>
      <c r="U360" s="199" t="n"/>
      <c r="V360" s="199" t="n"/>
      <c r="W360" s="199" t="n"/>
      <c r="X360" s="199" t="n"/>
      <c r="Y360" s="199" t="n"/>
      <c r="Z360" s="199" t="n"/>
    </row>
    <row r="361" ht="15.75" customHeight="1">
      <c r="A361" s="203" t="n">
        <v>43847</v>
      </c>
      <c r="B361" s="199" t="n">
        <v>146.580002</v>
      </c>
      <c r="C361" s="199" t="n">
        <v>11121100</v>
      </c>
      <c r="D361" s="202">
        <f>B361/B362-1</f>
        <v/>
      </c>
      <c r="E361" s="200">
        <f>E362*(1+D361)</f>
        <v/>
      </c>
      <c r="F361" s="199" t="n"/>
      <c r="G361" s="199" t="n"/>
      <c r="H361" s="199" t="n"/>
      <c r="I361" s="199" t="n"/>
      <c r="J361" s="199" t="n"/>
      <c r="K361" s="199" t="n"/>
      <c r="L361" s="199" t="n"/>
      <c r="M361" s="199" t="n"/>
      <c r="N361" s="199" t="n"/>
      <c r="O361" s="199" t="n"/>
      <c r="P361" s="199" t="n"/>
      <c r="Q361" s="199" t="n"/>
      <c r="R361" s="199" t="n"/>
      <c r="S361" s="199" t="n"/>
      <c r="T361" s="199" t="n"/>
      <c r="U361" s="199" t="n"/>
      <c r="V361" s="199" t="n"/>
      <c r="W361" s="199" t="n"/>
      <c r="X361" s="199" t="n"/>
      <c r="Y361" s="199" t="n"/>
      <c r="Z361" s="199" t="n"/>
    </row>
    <row r="362" ht="15.75" customHeight="1">
      <c r="A362" s="203" t="n">
        <v>43846</v>
      </c>
      <c r="B362" s="199" t="n">
        <v>146.309998</v>
      </c>
      <c r="C362" s="199" t="n">
        <v>6069100</v>
      </c>
      <c r="D362" s="202">
        <f>B362/B363-1</f>
        <v/>
      </c>
      <c r="E362" s="200">
        <f>E363*(1+D362)</f>
        <v/>
      </c>
      <c r="F362" s="199" t="n"/>
      <c r="G362" s="199" t="n"/>
      <c r="H362" s="199" t="n"/>
      <c r="I362" s="199" t="n"/>
      <c r="J362" s="199" t="n"/>
      <c r="K362" s="199" t="n"/>
      <c r="L362" s="199" t="n"/>
      <c r="M362" s="199" t="n"/>
      <c r="N362" s="199" t="n"/>
      <c r="O362" s="199" t="n"/>
      <c r="P362" s="199" t="n"/>
      <c r="Q362" s="199" t="n"/>
      <c r="R362" s="199" t="n"/>
      <c r="S362" s="199" t="n"/>
      <c r="T362" s="199" t="n"/>
      <c r="U362" s="199" t="n"/>
      <c r="V362" s="199" t="n"/>
      <c r="W362" s="199" t="n"/>
      <c r="X362" s="199" t="n"/>
      <c r="Y362" s="199" t="n"/>
      <c r="Z362" s="199" t="n"/>
    </row>
    <row r="363" ht="15.75" customHeight="1">
      <c r="A363" s="203" t="n">
        <v>43845</v>
      </c>
      <c r="B363" s="199" t="n">
        <v>146.539993</v>
      </c>
      <c r="C363" s="199" t="n">
        <v>6510000</v>
      </c>
      <c r="D363" s="202">
        <f>B363/B364-1</f>
        <v/>
      </c>
      <c r="E363" s="200">
        <f>E364*(1+D363)</f>
        <v/>
      </c>
      <c r="F363" s="199" t="n"/>
      <c r="G363" s="199" t="n"/>
      <c r="H363" s="199" t="n"/>
      <c r="I363" s="199" t="n"/>
      <c r="J363" s="199" t="n"/>
      <c r="K363" s="199" t="n"/>
      <c r="L363" s="199" t="n"/>
      <c r="M363" s="199" t="n"/>
      <c r="N363" s="199" t="n"/>
      <c r="O363" s="199" t="n"/>
      <c r="P363" s="199" t="n"/>
      <c r="Q363" s="199" t="n"/>
      <c r="R363" s="199" t="n"/>
      <c r="S363" s="199" t="n"/>
      <c r="T363" s="199" t="n"/>
      <c r="U363" s="199" t="n"/>
      <c r="V363" s="199" t="n"/>
      <c r="W363" s="199" t="n"/>
      <c r="X363" s="199" t="n"/>
      <c r="Y363" s="199" t="n"/>
      <c r="Z363" s="199" t="n"/>
    </row>
    <row r="364" ht="15.75" customHeight="1">
      <c r="A364" s="203" t="n">
        <v>43844</v>
      </c>
      <c r="B364" s="199" t="n">
        <v>145.690002</v>
      </c>
      <c r="C364" s="199" t="n">
        <v>6589700</v>
      </c>
      <c r="D364" s="202">
        <f>B364/B365-1</f>
        <v/>
      </c>
      <c r="E364" s="200">
        <f>E365*(1+D364)</f>
        <v/>
      </c>
      <c r="F364" s="199" t="n"/>
      <c r="G364" s="199" t="n"/>
      <c r="H364" s="199" t="n"/>
      <c r="I364" s="199" t="n"/>
      <c r="J364" s="199" t="n"/>
      <c r="K364" s="199" t="n"/>
      <c r="L364" s="199" t="n"/>
      <c r="M364" s="199" t="n"/>
      <c r="N364" s="199" t="n"/>
      <c r="O364" s="199" t="n"/>
      <c r="P364" s="199" t="n"/>
      <c r="Q364" s="199" t="n"/>
      <c r="R364" s="199" t="n"/>
      <c r="S364" s="199" t="n"/>
      <c r="T364" s="199" t="n"/>
      <c r="U364" s="199" t="n"/>
      <c r="V364" s="199" t="n"/>
      <c r="W364" s="199" t="n"/>
      <c r="X364" s="199" t="n"/>
      <c r="Y364" s="199" t="n"/>
      <c r="Z364" s="199" t="n"/>
    </row>
    <row r="365" ht="15.75" customHeight="1">
      <c r="A365" s="203" t="n">
        <v>43843</v>
      </c>
      <c r="B365" s="199" t="n">
        <v>145.820007</v>
      </c>
      <c r="C365" s="199" t="n">
        <v>7593800</v>
      </c>
      <c r="D365" s="202">
        <f>B365/B366-1</f>
        <v/>
      </c>
      <c r="E365" s="200">
        <f>E366*(1+D365)</f>
        <v/>
      </c>
      <c r="F365" s="199" t="n"/>
      <c r="G365" s="199" t="n"/>
      <c r="H365" s="199" t="n"/>
      <c r="I365" s="199" t="n"/>
      <c r="J365" s="199" t="n"/>
      <c r="K365" s="199" t="n"/>
      <c r="L365" s="199" t="n"/>
      <c r="M365" s="199" t="n"/>
      <c r="N365" s="199" t="n"/>
      <c r="O365" s="199" t="n"/>
      <c r="P365" s="199" t="n"/>
      <c r="Q365" s="199" t="n"/>
      <c r="R365" s="199" t="n"/>
      <c r="S365" s="199" t="n"/>
      <c r="T365" s="199" t="n"/>
      <c r="U365" s="199" t="n"/>
      <c r="V365" s="199" t="n"/>
      <c r="W365" s="199" t="n"/>
      <c r="X365" s="199" t="n"/>
      <c r="Y365" s="199" t="n"/>
      <c r="Z365" s="199" t="n"/>
    </row>
    <row r="366" ht="15.75" customHeight="1">
      <c r="A366" s="203" t="n">
        <v>43840</v>
      </c>
      <c r="B366" s="199" t="n">
        <v>146.910004</v>
      </c>
      <c r="C366" s="199" t="n">
        <v>6183300</v>
      </c>
      <c r="D366" s="202">
        <f>B366/B367-1</f>
        <v/>
      </c>
      <c r="E366" s="200">
        <f>E367*(1+D366)</f>
        <v/>
      </c>
      <c r="F366" s="199" t="n"/>
      <c r="G366" s="199" t="n"/>
      <c r="H366" s="199" t="n"/>
      <c r="I366" s="199" t="n"/>
      <c r="J366" s="199" t="n"/>
      <c r="K366" s="199" t="n"/>
      <c r="L366" s="199" t="n"/>
      <c r="M366" s="199" t="n"/>
      <c r="N366" s="199" t="n"/>
      <c r="O366" s="199" t="n"/>
      <c r="P366" s="199" t="n"/>
      <c r="Q366" s="199" t="n"/>
      <c r="R366" s="199" t="n"/>
      <c r="S366" s="199" t="n"/>
      <c r="T366" s="199" t="n"/>
      <c r="U366" s="199" t="n"/>
      <c r="V366" s="199" t="n"/>
      <c r="W366" s="199" t="n"/>
      <c r="X366" s="199" t="n"/>
      <c r="Y366" s="199" t="n"/>
      <c r="Z366" s="199" t="n"/>
    </row>
    <row r="367" ht="15.75" customHeight="1">
      <c r="A367" s="203" t="n">
        <v>43839</v>
      </c>
      <c r="B367" s="199" t="n">
        <v>146.029999</v>
      </c>
      <c r="C367" s="199" t="n">
        <v>10292300</v>
      </c>
      <c r="D367" s="202">
        <f>B367/B368-1</f>
        <v/>
      </c>
      <c r="E367" s="200">
        <f>E368*(1+D367)</f>
        <v/>
      </c>
      <c r="F367" s="199" t="n"/>
      <c r="G367" s="199" t="n"/>
      <c r="H367" s="199" t="n"/>
      <c r="I367" s="199" t="n"/>
      <c r="J367" s="199" t="n"/>
      <c r="K367" s="199" t="n"/>
      <c r="L367" s="199" t="n"/>
      <c r="M367" s="199" t="n"/>
      <c r="N367" s="199" t="n"/>
      <c r="O367" s="199" t="n"/>
      <c r="P367" s="199" t="n"/>
      <c r="Q367" s="199" t="n"/>
      <c r="R367" s="199" t="n"/>
      <c r="S367" s="199" t="n"/>
      <c r="T367" s="199" t="n"/>
      <c r="U367" s="199" t="n"/>
      <c r="V367" s="199" t="n"/>
      <c r="W367" s="199" t="n"/>
      <c r="X367" s="199" t="n"/>
      <c r="Y367" s="199" t="n"/>
      <c r="Z367" s="199" t="n"/>
    </row>
    <row r="368" ht="15.75" customHeight="1">
      <c r="A368" s="203" t="n">
        <v>43838</v>
      </c>
      <c r="B368" s="199" t="n">
        <v>146.860001</v>
      </c>
      <c r="C368" s="199" t="n">
        <v>22248500</v>
      </c>
      <c r="D368" s="202">
        <f>B368/B369-1</f>
        <v/>
      </c>
      <c r="E368" s="200">
        <f>E369*(1+D368)</f>
        <v/>
      </c>
      <c r="F368" s="199" t="n"/>
      <c r="G368" s="199" t="n"/>
      <c r="H368" s="199" t="n"/>
      <c r="I368" s="199" t="n"/>
      <c r="J368" s="199" t="n"/>
      <c r="K368" s="199" t="n"/>
      <c r="L368" s="199" t="n"/>
      <c r="M368" s="199" t="n"/>
      <c r="N368" s="199" t="n"/>
      <c r="O368" s="199" t="n"/>
      <c r="P368" s="199" t="n"/>
      <c r="Q368" s="199" t="n"/>
      <c r="R368" s="199" t="n"/>
      <c r="S368" s="199" t="n"/>
      <c r="T368" s="199" t="n"/>
      <c r="U368" s="199" t="n"/>
      <c r="V368" s="199" t="n"/>
      <c r="W368" s="199" t="n"/>
      <c r="X368" s="199" t="n"/>
      <c r="Y368" s="199" t="n"/>
      <c r="Z368" s="199" t="n"/>
    </row>
    <row r="369" ht="15.75" customHeight="1">
      <c r="A369" s="203" t="n">
        <v>43837</v>
      </c>
      <c r="B369" s="199" t="n">
        <v>147.970001</v>
      </c>
      <c r="C369" s="199" t="n">
        <v>7978500</v>
      </c>
      <c r="D369" s="202">
        <f>B369/B370-1</f>
        <v/>
      </c>
      <c r="E369" s="200">
        <f>E370*(1+D369)</f>
        <v/>
      </c>
      <c r="F369" s="199" t="n"/>
      <c r="G369" s="199" t="n"/>
      <c r="H369" s="199" t="n"/>
      <c r="I369" s="199" t="n"/>
      <c r="J369" s="199" t="n"/>
      <c r="K369" s="199" t="n"/>
      <c r="L369" s="199" t="n"/>
      <c r="M369" s="199" t="n"/>
      <c r="N369" s="199" t="n"/>
      <c r="O369" s="199" t="n"/>
      <c r="P369" s="199" t="n"/>
      <c r="Q369" s="199" t="n"/>
      <c r="R369" s="199" t="n"/>
      <c r="S369" s="199" t="n"/>
      <c r="T369" s="199" t="n"/>
      <c r="U369" s="199" t="n"/>
      <c r="V369" s="199" t="n"/>
      <c r="W369" s="199" t="n"/>
      <c r="X369" s="199" t="n"/>
      <c r="Y369" s="199" t="n"/>
      <c r="Z369" s="199" t="n"/>
    </row>
    <row r="370" ht="15.75" customHeight="1">
      <c r="A370" s="203" t="n">
        <v>43836</v>
      </c>
      <c r="B370" s="199" t="n">
        <v>147.389999</v>
      </c>
      <c r="C370" s="199" t="n">
        <v>14403300</v>
      </c>
      <c r="D370" s="202">
        <f>B370/B371-1</f>
        <v/>
      </c>
      <c r="E370" s="200">
        <f>E371*(1+D370)</f>
        <v/>
      </c>
      <c r="F370" s="199" t="n"/>
      <c r="G370" s="199" t="n"/>
      <c r="H370" s="199" t="n"/>
      <c r="I370" s="199" t="n"/>
      <c r="J370" s="199" t="n"/>
      <c r="K370" s="199" t="n"/>
      <c r="L370" s="199" t="n"/>
      <c r="M370" s="199" t="n"/>
      <c r="N370" s="199" t="n"/>
      <c r="O370" s="199" t="n"/>
      <c r="P370" s="199" t="n"/>
      <c r="Q370" s="199" t="n"/>
      <c r="R370" s="199" t="n"/>
      <c r="S370" s="199" t="n"/>
      <c r="T370" s="199" t="n"/>
      <c r="U370" s="199" t="n"/>
      <c r="V370" s="199" t="n"/>
      <c r="W370" s="199" t="n"/>
      <c r="X370" s="199" t="n"/>
      <c r="Y370" s="199" t="n"/>
      <c r="Z370" s="199" t="n"/>
    </row>
    <row r="371" ht="15.75" customHeight="1">
      <c r="A371" s="203" t="n">
        <v>43833</v>
      </c>
      <c r="B371" s="199" t="n">
        <v>145.860001</v>
      </c>
      <c r="C371" s="199" t="n">
        <v>12272800</v>
      </c>
      <c r="D371" s="202">
        <f>B371/B372-1</f>
        <v/>
      </c>
      <c r="E371" s="200">
        <f>E372*(1+D371)</f>
        <v/>
      </c>
      <c r="F371" s="199" t="n"/>
      <c r="G371" s="199" t="n"/>
      <c r="H371" s="199" t="n"/>
      <c r="I371" s="199" t="n"/>
      <c r="J371" s="199" t="n"/>
      <c r="K371" s="199" t="n"/>
      <c r="L371" s="199" t="n"/>
      <c r="M371" s="199" t="n"/>
      <c r="N371" s="199" t="n"/>
      <c r="O371" s="199" t="n"/>
      <c r="P371" s="199" t="n"/>
      <c r="Q371" s="199" t="n"/>
      <c r="R371" s="199" t="n"/>
      <c r="S371" s="199" t="n"/>
      <c r="T371" s="199" t="n"/>
      <c r="U371" s="199" t="n"/>
      <c r="V371" s="199" t="n"/>
      <c r="W371" s="199" t="n"/>
      <c r="X371" s="199" t="n"/>
      <c r="Y371" s="199" t="n"/>
      <c r="Z371" s="199" t="n"/>
    </row>
    <row r="372" ht="15.75" customHeight="1">
      <c r="A372" s="203" t="n">
        <v>43832</v>
      </c>
      <c r="B372" s="199" t="n">
        <v>143.949997</v>
      </c>
      <c r="C372" s="199" t="n">
        <v>7733800</v>
      </c>
      <c r="D372" s="202">
        <f>B372/B373-1</f>
        <v/>
      </c>
      <c r="E372" s="200" t="n">
        <v>100</v>
      </c>
      <c r="F372" s="199" t="n"/>
      <c r="G372" s="199" t="n"/>
      <c r="H372" s="199" t="n"/>
      <c r="I372" s="199" t="n"/>
      <c r="J372" s="199" t="n"/>
      <c r="K372" s="199" t="n"/>
      <c r="L372" s="199" t="n"/>
      <c r="M372" s="199" t="n"/>
      <c r="N372" s="199" t="n"/>
      <c r="O372" s="199" t="n"/>
      <c r="P372" s="199" t="n"/>
      <c r="Q372" s="199" t="n"/>
      <c r="R372" s="199" t="n"/>
      <c r="S372" s="199" t="n"/>
      <c r="T372" s="199" t="n"/>
      <c r="U372" s="199" t="n"/>
      <c r="V372" s="199" t="n"/>
      <c r="W372" s="199" t="n"/>
      <c r="X372" s="199" t="n"/>
      <c r="Y372" s="199" t="n"/>
      <c r="Z372" s="199" t="n"/>
    </row>
    <row r="373" ht="15.75" customHeight="1">
      <c r="A373" s="203" t="n">
        <v>43830</v>
      </c>
      <c r="B373" s="199" t="n">
        <v>142.899994</v>
      </c>
      <c r="C373" s="199" t="n">
        <v>5313500</v>
      </c>
      <c r="D373" s="202">
        <f>B373/B374-1</f>
        <v/>
      </c>
      <c r="E373" s="200" t="n"/>
      <c r="F373" s="199" t="n"/>
      <c r="G373" s="199" t="n"/>
      <c r="H373" s="199" t="n"/>
      <c r="I373" s="199" t="n"/>
      <c r="J373" s="199" t="n"/>
      <c r="K373" s="199" t="n"/>
      <c r="L373" s="199" t="n"/>
      <c r="M373" s="199" t="n"/>
      <c r="N373" s="199" t="n"/>
      <c r="O373" s="199" t="n"/>
      <c r="P373" s="199" t="n"/>
      <c r="Q373" s="199" t="n"/>
      <c r="R373" s="199" t="n"/>
      <c r="S373" s="199" t="n"/>
      <c r="T373" s="199" t="n"/>
      <c r="U373" s="199" t="n"/>
      <c r="V373" s="199" t="n"/>
      <c r="W373" s="199" t="n"/>
      <c r="X373" s="199" t="n"/>
      <c r="Y373" s="199" t="n"/>
      <c r="Z373" s="199" t="n"/>
    </row>
    <row r="374" ht="15.75" customHeight="1">
      <c r="A374" s="203" t="n">
        <v>43829</v>
      </c>
      <c r="B374" s="199" t="n">
        <v>142.630005</v>
      </c>
      <c r="C374" s="199" t="n">
        <v>4810600</v>
      </c>
      <c r="D374" s="202">
        <f>B374/B375-1</f>
        <v/>
      </c>
      <c r="E374" s="200" t="n"/>
      <c r="F374" s="199" t="n"/>
      <c r="G374" s="199" t="n"/>
      <c r="H374" s="199" t="n"/>
      <c r="I374" s="199" t="n"/>
      <c r="J374" s="199" t="n"/>
      <c r="K374" s="199" t="n"/>
      <c r="L374" s="199" t="n"/>
      <c r="M374" s="199" t="n"/>
      <c r="N374" s="199" t="n"/>
      <c r="O374" s="199" t="n"/>
      <c r="P374" s="199" t="n"/>
      <c r="Q374" s="199" t="n"/>
      <c r="R374" s="199" t="n"/>
      <c r="S374" s="199" t="n"/>
      <c r="T374" s="199" t="n"/>
      <c r="U374" s="199" t="n"/>
      <c r="V374" s="199" t="n"/>
      <c r="W374" s="199" t="n"/>
      <c r="X374" s="199" t="n"/>
      <c r="Y374" s="199" t="n"/>
      <c r="Z374" s="199" t="n"/>
    </row>
    <row r="375" ht="15.75" customHeight="1">
      <c r="A375" s="203" t="n">
        <v>43826</v>
      </c>
      <c r="B375" s="199" t="n">
        <v>142.330002</v>
      </c>
      <c r="C375" s="199" t="n">
        <v>5119900</v>
      </c>
      <c r="D375" s="202">
        <f>B375/B376-1</f>
        <v/>
      </c>
      <c r="E375" s="200" t="n"/>
      <c r="F375" s="199" t="n"/>
      <c r="G375" s="199" t="n"/>
      <c r="H375" s="199" t="n"/>
      <c r="I375" s="199" t="n"/>
      <c r="J375" s="199" t="n"/>
      <c r="K375" s="199" t="n"/>
      <c r="L375" s="199" t="n"/>
      <c r="M375" s="199" t="n"/>
      <c r="N375" s="199" t="n"/>
      <c r="O375" s="199" t="n"/>
      <c r="P375" s="199" t="n"/>
      <c r="Q375" s="199" t="n"/>
      <c r="R375" s="199" t="n"/>
      <c r="S375" s="199" t="n"/>
      <c r="T375" s="199" t="n"/>
      <c r="U375" s="199" t="n"/>
      <c r="V375" s="199" t="n"/>
      <c r="W375" s="199" t="n"/>
      <c r="X375" s="199" t="n"/>
      <c r="Y375" s="199" t="n"/>
      <c r="Z375" s="199" t="n"/>
    </row>
    <row r="376" ht="15.75" customHeight="1">
      <c r="A376" s="203" t="n">
        <v>43825</v>
      </c>
      <c r="B376" s="199" t="n">
        <v>142.380005</v>
      </c>
      <c r="C376" s="199" t="n">
        <v>8342500</v>
      </c>
      <c r="D376" s="202">
        <f>B376/B377-1</f>
        <v/>
      </c>
      <c r="E376" s="200" t="n"/>
      <c r="F376" s="199" t="n"/>
      <c r="G376" s="199" t="n"/>
      <c r="H376" s="199" t="n"/>
      <c r="I376" s="199" t="n"/>
      <c r="J376" s="199" t="n"/>
      <c r="K376" s="199" t="n"/>
      <c r="L376" s="199" t="n"/>
      <c r="M376" s="199" t="n"/>
      <c r="N376" s="199" t="n"/>
      <c r="O376" s="199" t="n"/>
      <c r="P376" s="199" t="n"/>
      <c r="Q376" s="199" t="n"/>
      <c r="R376" s="199" t="n"/>
      <c r="S376" s="199" t="n"/>
      <c r="T376" s="199" t="n"/>
      <c r="U376" s="199" t="n"/>
      <c r="V376" s="199" t="n"/>
      <c r="W376" s="199" t="n"/>
      <c r="X376" s="199" t="n"/>
      <c r="Y376" s="199" t="n"/>
      <c r="Z376" s="199" t="n"/>
    </row>
    <row r="377" ht="15.75" customHeight="1">
      <c r="A377" s="203" t="n">
        <v>43823</v>
      </c>
      <c r="B377" s="199" t="n">
        <v>141.270004</v>
      </c>
      <c r="C377" s="199" t="n">
        <v>5303700</v>
      </c>
      <c r="D377" s="202">
        <f>B377/B378-1</f>
        <v/>
      </c>
      <c r="E377" s="200" t="n"/>
      <c r="F377" s="199" t="n"/>
      <c r="G377" s="199" t="n"/>
      <c r="H377" s="199" t="n"/>
      <c r="I377" s="199" t="n"/>
      <c r="J377" s="199" t="n"/>
      <c r="K377" s="199" t="n"/>
      <c r="L377" s="199" t="n"/>
      <c r="M377" s="199" t="n"/>
      <c r="N377" s="199" t="n"/>
      <c r="O377" s="199" t="n"/>
      <c r="P377" s="199" t="n"/>
      <c r="Q377" s="199" t="n"/>
      <c r="R377" s="199" t="n"/>
      <c r="S377" s="199" t="n"/>
      <c r="T377" s="199" t="n"/>
      <c r="U377" s="199" t="n"/>
      <c r="V377" s="199" t="n"/>
      <c r="W377" s="199" t="n"/>
      <c r="X377" s="199" t="n"/>
      <c r="Y377" s="199" t="n"/>
      <c r="Z377" s="199" t="n"/>
    </row>
    <row r="378" ht="15.75" customHeight="1">
      <c r="A378" s="203" t="n">
        <v>43822</v>
      </c>
      <c r="B378" s="199" t="n">
        <v>139.949997</v>
      </c>
      <c r="C378" s="199" t="n">
        <v>5180900</v>
      </c>
      <c r="D378" s="202">
        <f>B378/B379-1</f>
        <v/>
      </c>
      <c r="E378" s="200" t="n"/>
      <c r="F378" s="199" t="n"/>
      <c r="G378" s="199" t="n"/>
      <c r="H378" s="199" t="n"/>
      <c r="I378" s="199" t="n"/>
      <c r="J378" s="199" t="n"/>
      <c r="K378" s="199" t="n"/>
      <c r="L378" s="199" t="n"/>
      <c r="M378" s="199" t="n"/>
      <c r="N378" s="199" t="n"/>
      <c r="O378" s="199" t="n"/>
      <c r="P378" s="199" t="n"/>
      <c r="Q378" s="199" t="n"/>
      <c r="R378" s="199" t="n"/>
      <c r="S378" s="199" t="n"/>
      <c r="T378" s="199" t="n"/>
      <c r="U378" s="199" t="n"/>
      <c r="V378" s="199" t="n"/>
      <c r="W378" s="199" t="n"/>
      <c r="X378" s="199" t="n"/>
      <c r="Y378" s="199" t="n"/>
      <c r="Z378" s="199" t="n"/>
    </row>
    <row r="379" ht="15.75" customHeight="1">
      <c r="A379" s="203" t="n">
        <v>43819</v>
      </c>
      <c r="B379" s="199" t="n">
        <v>139.520004</v>
      </c>
      <c r="C379" s="199" t="n">
        <v>4463900</v>
      </c>
      <c r="D379" s="202">
        <f>B379/B380-1</f>
        <v/>
      </c>
      <c r="E379" s="200" t="n"/>
      <c r="F379" s="199" t="n"/>
      <c r="G379" s="199" t="n"/>
      <c r="H379" s="199" t="n"/>
      <c r="I379" s="199" t="n"/>
      <c r="J379" s="199" t="n"/>
      <c r="K379" s="199" t="n"/>
      <c r="L379" s="199" t="n"/>
      <c r="M379" s="199" t="n"/>
      <c r="N379" s="199" t="n"/>
      <c r="O379" s="199" t="n"/>
      <c r="P379" s="199" t="n"/>
      <c r="Q379" s="199" t="n"/>
      <c r="R379" s="199" t="n"/>
      <c r="S379" s="199" t="n"/>
      <c r="T379" s="199" t="n"/>
      <c r="U379" s="199" t="n"/>
      <c r="V379" s="199" t="n"/>
      <c r="W379" s="199" t="n"/>
      <c r="X379" s="199" t="n"/>
      <c r="Y379" s="199" t="n"/>
      <c r="Z379" s="199" t="n"/>
    </row>
    <row r="380" ht="15.75" customHeight="1">
      <c r="A380" s="203" t="n">
        <v>43818</v>
      </c>
      <c r="B380" s="199" t="n">
        <v>139.380005</v>
      </c>
      <c r="C380" s="199" t="n">
        <v>4975000</v>
      </c>
      <c r="D380" s="202">
        <f>B380/B381-1</f>
        <v/>
      </c>
      <c r="E380" s="200" t="n"/>
      <c r="F380" s="199" t="n"/>
      <c r="G380" s="199" t="n"/>
      <c r="H380" s="199" t="n"/>
      <c r="I380" s="199" t="n"/>
      <c r="J380" s="199" t="n"/>
      <c r="K380" s="199" t="n"/>
      <c r="L380" s="199" t="n"/>
      <c r="M380" s="199" t="n"/>
      <c r="N380" s="199" t="n"/>
      <c r="O380" s="199" t="n"/>
      <c r="P380" s="199" t="n"/>
      <c r="Q380" s="199" t="n"/>
      <c r="R380" s="199" t="n"/>
      <c r="S380" s="199" t="n"/>
      <c r="T380" s="199" t="n"/>
      <c r="U380" s="199" t="n"/>
      <c r="V380" s="199" t="n"/>
      <c r="W380" s="199" t="n"/>
      <c r="X380" s="199" t="n"/>
      <c r="Y380" s="199" t="n"/>
      <c r="Z380" s="199" t="n"/>
    </row>
    <row r="381" ht="15.75" customHeight="1">
      <c r="A381" s="203" t="n">
        <v>43817</v>
      </c>
      <c r="B381" s="199" t="n">
        <v>139.020004</v>
      </c>
      <c r="C381" s="199" t="n">
        <v>3607600</v>
      </c>
      <c r="D381" s="202">
        <f>B381/B382-1</f>
        <v/>
      </c>
      <c r="E381" s="200" t="n"/>
      <c r="F381" s="199" t="n"/>
      <c r="G381" s="199" t="n"/>
      <c r="H381" s="199" t="n"/>
      <c r="I381" s="199" t="n"/>
      <c r="J381" s="199" t="n"/>
      <c r="K381" s="199" t="n"/>
      <c r="L381" s="199" t="n"/>
      <c r="M381" s="199" t="n"/>
      <c r="N381" s="199" t="n"/>
      <c r="O381" s="199" t="n"/>
      <c r="P381" s="199" t="n"/>
      <c r="Q381" s="199" t="n"/>
      <c r="R381" s="199" t="n"/>
      <c r="S381" s="199" t="n"/>
      <c r="T381" s="199" t="n"/>
      <c r="U381" s="199" t="n"/>
      <c r="V381" s="199" t="n"/>
      <c r="W381" s="199" t="n"/>
      <c r="X381" s="199" t="n"/>
      <c r="Y381" s="199" t="n"/>
      <c r="Z381" s="199" t="n"/>
    </row>
    <row r="382" ht="15.75" customHeight="1">
      <c r="A382" s="203" t="n">
        <v>43816</v>
      </c>
      <c r="B382" s="199" t="n">
        <v>139.009995</v>
      </c>
      <c r="C382" s="199" t="n">
        <v>4287500</v>
      </c>
      <c r="D382" s="202">
        <f>B382/B383-1</f>
        <v/>
      </c>
      <c r="E382" s="200" t="n"/>
      <c r="F382" s="199" t="n"/>
      <c r="G382" s="199" t="n"/>
      <c r="H382" s="199" t="n"/>
      <c r="I382" s="199" t="n"/>
      <c r="J382" s="199" t="n"/>
      <c r="K382" s="199" t="n"/>
      <c r="L382" s="199" t="n"/>
      <c r="M382" s="199" t="n"/>
      <c r="N382" s="199" t="n"/>
      <c r="O382" s="199" t="n"/>
      <c r="P382" s="199" t="n"/>
      <c r="Q382" s="199" t="n"/>
      <c r="R382" s="199" t="n"/>
      <c r="S382" s="199" t="n"/>
      <c r="T382" s="199" t="n"/>
      <c r="U382" s="199" t="n"/>
      <c r="V382" s="199" t="n"/>
      <c r="W382" s="199" t="n"/>
      <c r="X382" s="199" t="n"/>
      <c r="Y382" s="199" t="n"/>
      <c r="Z382" s="199" t="n"/>
    </row>
    <row r="383" ht="15.75" customHeight="1">
      <c r="A383" s="203" t="n">
        <v>43815</v>
      </c>
      <c r="B383" s="199" t="n">
        <v>139.039993</v>
      </c>
      <c r="C383" s="199" t="n">
        <v>4646100</v>
      </c>
      <c r="D383" s="202">
        <f>B383/B384-1</f>
        <v/>
      </c>
      <c r="E383" s="200" t="n"/>
      <c r="F383" s="199" t="n"/>
      <c r="G383" s="199" t="n"/>
      <c r="H383" s="199" t="n"/>
      <c r="I383" s="199" t="n"/>
      <c r="J383" s="199" t="n"/>
      <c r="K383" s="199" t="n"/>
      <c r="L383" s="199" t="n"/>
      <c r="M383" s="199" t="n"/>
      <c r="N383" s="199" t="n"/>
      <c r="O383" s="199" t="n"/>
      <c r="P383" s="199" t="n"/>
      <c r="Q383" s="199" t="n"/>
      <c r="R383" s="199" t="n"/>
      <c r="S383" s="199" t="n"/>
      <c r="T383" s="199" t="n"/>
      <c r="U383" s="199" t="n"/>
      <c r="V383" s="199" t="n"/>
      <c r="W383" s="199" t="n"/>
      <c r="X383" s="199" t="n"/>
      <c r="Y383" s="199" t="n"/>
      <c r="Z383" s="199" t="n"/>
    </row>
    <row r="384" ht="15.75" customHeight="1">
      <c r="A384" s="203" t="n">
        <v>43812</v>
      </c>
      <c r="B384" s="199" t="n">
        <v>139.050003</v>
      </c>
      <c r="C384" s="199" t="n">
        <v>6964300</v>
      </c>
      <c r="D384" s="202">
        <f>B384/B385-1</f>
        <v/>
      </c>
      <c r="E384" s="200" t="n"/>
      <c r="F384" s="199" t="n"/>
      <c r="G384" s="199" t="n"/>
      <c r="H384" s="199" t="n"/>
      <c r="I384" s="199" t="n"/>
      <c r="J384" s="199" t="n"/>
      <c r="K384" s="199" t="n"/>
      <c r="L384" s="199" t="n"/>
      <c r="M384" s="199" t="n"/>
      <c r="N384" s="199" t="n"/>
      <c r="O384" s="199" t="n"/>
      <c r="P384" s="199" t="n"/>
      <c r="Q384" s="199" t="n"/>
      <c r="R384" s="199" t="n"/>
      <c r="S384" s="199" t="n"/>
      <c r="T384" s="199" t="n"/>
      <c r="U384" s="199" t="n"/>
      <c r="V384" s="199" t="n"/>
      <c r="W384" s="199" t="n"/>
      <c r="X384" s="199" t="n"/>
      <c r="Y384" s="199" t="n"/>
      <c r="Z384" s="199" t="n"/>
    </row>
    <row r="385" ht="15.75" customHeight="1">
      <c r="A385" s="203" t="n">
        <v>43811</v>
      </c>
      <c r="B385" s="199" t="n">
        <v>138.429993</v>
      </c>
      <c r="C385" s="199" t="n">
        <v>8815100</v>
      </c>
      <c r="D385" s="202">
        <f>B385/B386-1</f>
        <v/>
      </c>
      <c r="E385" s="200" t="n"/>
      <c r="F385" s="199" t="n"/>
      <c r="G385" s="199" t="n"/>
      <c r="H385" s="199" t="n"/>
      <c r="I385" s="199" t="n"/>
      <c r="J385" s="199" t="n"/>
      <c r="K385" s="199" t="n"/>
      <c r="L385" s="199" t="n"/>
      <c r="M385" s="199" t="n"/>
      <c r="N385" s="199" t="n"/>
      <c r="O385" s="199" t="n"/>
      <c r="P385" s="199" t="n"/>
      <c r="Q385" s="199" t="n"/>
      <c r="R385" s="199" t="n"/>
      <c r="S385" s="199" t="n"/>
      <c r="T385" s="199" t="n"/>
      <c r="U385" s="199" t="n"/>
      <c r="V385" s="199" t="n"/>
      <c r="W385" s="199" t="n"/>
      <c r="X385" s="199" t="n"/>
      <c r="Y385" s="199" t="n"/>
      <c r="Z385" s="199" t="n"/>
    </row>
    <row r="386" ht="15.75" customHeight="1">
      <c r="A386" s="203" t="n">
        <v>43810</v>
      </c>
      <c r="B386" s="199" t="n">
        <v>138.919998</v>
      </c>
      <c r="C386" s="199" t="n">
        <v>6097500</v>
      </c>
      <c r="D386" s="202">
        <f>B386/B387-1</f>
        <v/>
      </c>
      <c r="E386" s="200" t="n"/>
      <c r="F386" s="199" t="n"/>
      <c r="G386" s="199" t="n"/>
      <c r="H386" s="199" t="n"/>
      <c r="I386" s="199" t="n"/>
      <c r="J386" s="199" t="n"/>
      <c r="K386" s="199" t="n"/>
      <c r="L386" s="199" t="n"/>
      <c r="M386" s="199" t="n"/>
      <c r="N386" s="199" t="n"/>
      <c r="O386" s="199" t="n"/>
      <c r="P386" s="199" t="n"/>
      <c r="Q386" s="199" t="n"/>
      <c r="R386" s="199" t="n"/>
      <c r="S386" s="199" t="n"/>
      <c r="T386" s="199" t="n"/>
      <c r="U386" s="199" t="n"/>
      <c r="V386" s="199" t="n"/>
      <c r="W386" s="199" t="n"/>
      <c r="X386" s="199" t="n"/>
      <c r="Y386" s="199" t="n"/>
      <c r="Z386" s="199" t="n"/>
    </row>
    <row r="387" ht="15.75" customHeight="1">
      <c r="A387" s="203" t="n">
        <v>43809</v>
      </c>
      <c r="B387" s="199" t="n">
        <v>137.970001</v>
      </c>
      <c r="C387" s="199" t="n">
        <v>3240800</v>
      </c>
      <c r="D387" s="202">
        <f>B387/B388-1</f>
        <v/>
      </c>
      <c r="E387" s="200" t="n"/>
      <c r="F387" s="199" t="n"/>
      <c r="G387" s="199" t="n"/>
      <c r="H387" s="199" t="n"/>
      <c r="I387" s="199" t="n"/>
      <c r="J387" s="199" t="n"/>
      <c r="K387" s="199" t="n"/>
      <c r="L387" s="199" t="n"/>
      <c r="M387" s="199" t="n"/>
      <c r="N387" s="199" t="n"/>
      <c r="O387" s="199" t="n"/>
      <c r="P387" s="199" t="n"/>
      <c r="Q387" s="199" t="n"/>
      <c r="R387" s="199" t="n"/>
      <c r="S387" s="199" t="n"/>
      <c r="T387" s="199" t="n"/>
      <c r="U387" s="199" t="n"/>
      <c r="V387" s="199" t="n"/>
      <c r="W387" s="199" t="n"/>
      <c r="X387" s="199" t="n"/>
      <c r="Y387" s="199" t="n"/>
      <c r="Z387" s="199" t="n"/>
    </row>
    <row r="388" ht="15.75" customHeight="1">
      <c r="A388" s="203" t="n">
        <v>43808</v>
      </c>
      <c r="B388" s="199" t="n">
        <v>137.580002</v>
      </c>
      <c r="C388" s="199" t="n">
        <v>2711600</v>
      </c>
      <c r="D388" s="202">
        <f>B388/B389-1</f>
        <v/>
      </c>
      <c r="E388" s="200" t="n"/>
      <c r="F388" s="199" t="n"/>
      <c r="G388" s="199" t="n"/>
      <c r="H388" s="199" t="n"/>
      <c r="I388" s="199" t="n"/>
      <c r="J388" s="199" t="n"/>
      <c r="K388" s="199" t="n"/>
      <c r="L388" s="199" t="n"/>
      <c r="M388" s="199" t="n"/>
      <c r="N388" s="199" t="n"/>
      <c r="O388" s="199" t="n"/>
      <c r="P388" s="199" t="n"/>
      <c r="Q388" s="199" t="n"/>
      <c r="R388" s="199" t="n"/>
      <c r="S388" s="199" t="n"/>
      <c r="T388" s="199" t="n"/>
      <c r="U388" s="199" t="n"/>
      <c r="V388" s="199" t="n"/>
      <c r="W388" s="199" t="n"/>
      <c r="X388" s="199" t="n"/>
      <c r="Y388" s="199" t="n"/>
      <c r="Z388" s="199" t="n"/>
    </row>
    <row r="389" ht="15.75" customHeight="1">
      <c r="A389" s="203" t="n">
        <v>43805</v>
      </c>
      <c r="B389" s="199" t="n">
        <v>137.619995</v>
      </c>
      <c r="C389" s="199" t="n">
        <v>8714500</v>
      </c>
      <c r="D389" s="202">
        <f>B389/B390-1</f>
        <v/>
      </c>
      <c r="E389" s="200" t="n"/>
      <c r="F389" s="199" t="n"/>
      <c r="G389" s="199" t="n"/>
      <c r="H389" s="199" t="n"/>
      <c r="I389" s="199" t="n"/>
      <c r="J389" s="199" t="n"/>
      <c r="K389" s="199" t="n"/>
      <c r="L389" s="199" t="n"/>
      <c r="M389" s="199" t="n"/>
      <c r="N389" s="199" t="n"/>
      <c r="O389" s="199" t="n"/>
      <c r="P389" s="199" t="n"/>
      <c r="Q389" s="199" t="n"/>
      <c r="R389" s="199" t="n"/>
      <c r="S389" s="199" t="n"/>
      <c r="T389" s="199" t="n"/>
      <c r="U389" s="199" t="n"/>
      <c r="V389" s="199" t="n"/>
      <c r="W389" s="199" t="n"/>
      <c r="X389" s="199" t="n"/>
      <c r="Y389" s="199" t="n"/>
      <c r="Z389" s="199" t="n"/>
    </row>
    <row r="390" ht="15.75" customHeight="1">
      <c r="A390" s="203" t="n">
        <v>43804</v>
      </c>
      <c r="B390" s="199" t="n">
        <v>139</v>
      </c>
      <c r="C390" s="199" t="n">
        <v>5671500</v>
      </c>
      <c r="D390" s="202">
        <f>B390/B391-1</f>
        <v/>
      </c>
      <c r="E390" s="200" t="n"/>
      <c r="F390" s="199" t="n"/>
      <c r="G390" s="199" t="n"/>
      <c r="H390" s="199" t="n"/>
      <c r="I390" s="199" t="n"/>
      <c r="J390" s="199" t="n"/>
      <c r="K390" s="199" t="n"/>
      <c r="L390" s="199" t="n"/>
      <c r="M390" s="199" t="n"/>
      <c r="N390" s="199" t="n"/>
      <c r="O390" s="199" t="n"/>
      <c r="P390" s="199" t="n"/>
      <c r="Q390" s="199" t="n"/>
      <c r="R390" s="199" t="n"/>
      <c r="S390" s="199" t="n"/>
      <c r="T390" s="199" t="n"/>
      <c r="U390" s="199" t="n"/>
      <c r="V390" s="199" t="n"/>
      <c r="W390" s="199" t="n"/>
      <c r="X390" s="199" t="n"/>
      <c r="Y390" s="199" t="n"/>
      <c r="Z390" s="199" t="n"/>
    </row>
    <row r="391" ht="15.75" customHeight="1">
      <c r="A391" s="203" t="n">
        <v>43803</v>
      </c>
      <c r="B391" s="199" t="n">
        <v>138.919998</v>
      </c>
      <c r="C391" s="199" t="n">
        <v>6322300</v>
      </c>
      <c r="D391" s="202">
        <f>B391/B392-1</f>
        <v/>
      </c>
      <c r="E391" s="200" t="n"/>
      <c r="F391" s="199" t="n"/>
      <c r="G391" s="199" t="n"/>
      <c r="H391" s="199" t="n"/>
      <c r="I391" s="199" t="n"/>
      <c r="J391" s="199" t="n"/>
      <c r="K391" s="199" t="n"/>
      <c r="L391" s="199" t="n"/>
      <c r="M391" s="199" t="n"/>
      <c r="N391" s="199" t="n"/>
      <c r="O391" s="199" t="n"/>
      <c r="P391" s="199" t="n"/>
      <c r="Q391" s="199" t="n"/>
      <c r="R391" s="199" t="n"/>
      <c r="S391" s="199" t="n"/>
      <c r="T391" s="199" t="n"/>
      <c r="U391" s="199" t="n"/>
      <c r="V391" s="199" t="n"/>
      <c r="W391" s="199" t="n"/>
      <c r="X391" s="199" t="n"/>
      <c r="Y391" s="199" t="n"/>
      <c r="Z391" s="199" t="n"/>
    </row>
    <row r="392" ht="15.75" customHeight="1">
      <c r="A392" s="203" t="n">
        <v>43802</v>
      </c>
      <c r="B392" s="199" t="n">
        <v>139.110001</v>
      </c>
      <c r="C392" s="199" t="n">
        <v>8481700</v>
      </c>
      <c r="D392" s="202">
        <f>B392/B393-1</f>
        <v/>
      </c>
      <c r="E392" s="200" t="n"/>
      <c r="F392" s="199" t="n"/>
      <c r="G392" s="199" t="n"/>
      <c r="H392" s="199" t="n"/>
      <c r="I392" s="199" t="n"/>
      <c r="J392" s="199" t="n"/>
      <c r="K392" s="199" t="n"/>
      <c r="L392" s="199" t="n"/>
      <c r="M392" s="199" t="n"/>
      <c r="N392" s="199" t="n"/>
      <c r="O392" s="199" t="n"/>
      <c r="P392" s="199" t="n"/>
      <c r="Q392" s="199" t="n"/>
      <c r="R392" s="199" t="n"/>
      <c r="S392" s="199" t="n"/>
      <c r="T392" s="199" t="n"/>
      <c r="U392" s="199" t="n"/>
      <c r="V392" s="199" t="n"/>
      <c r="W392" s="199" t="n"/>
      <c r="X392" s="199" t="n"/>
      <c r="Y392" s="199" t="n"/>
      <c r="Z392" s="199" t="n"/>
    </row>
    <row r="393" ht="15.75" customHeight="1">
      <c r="A393" s="203" t="n">
        <v>43801</v>
      </c>
      <c r="B393" s="199" t="n">
        <v>137.789993</v>
      </c>
      <c r="C393" s="199" t="n">
        <v>8274700</v>
      </c>
      <c r="D393" s="202">
        <f>B393/B394-1</f>
        <v/>
      </c>
      <c r="E393" s="200" t="n"/>
      <c r="F393" s="199" t="n"/>
      <c r="G393" s="199" t="n"/>
      <c r="H393" s="199" t="n"/>
      <c r="I393" s="199" t="n"/>
      <c r="J393" s="199" t="n"/>
      <c r="K393" s="199" t="n"/>
      <c r="L393" s="199" t="n"/>
      <c r="M393" s="199" t="n"/>
      <c r="N393" s="199" t="n"/>
      <c r="O393" s="199" t="n"/>
      <c r="P393" s="199" t="n"/>
      <c r="Q393" s="199" t="n"/>
      <c r="R393" s="199" t="n"/>
      <c r="S393" s="199" t="n"/>
      <c r="T393" s="199" t="n"/>
      <c r="U393" s="199" t="n"/>
      <c r="V393" s="199" t="n"/>
      <c r="W393" s="199" t="n"/>
      <c r="X393" s="199" t="n"/>
      <c r="Y393" s="199" t="n"/>
      <c r="Z393" s="199" t="n"/>
    </row>
    <row r="394" ht="15.75" customHeight="1">
      <c r="A394" s="203" t="n">
        <v>43798</v>
      </c>
      <c r="B394" s="199" t="n">
        <v>137.860001</v>
      </c>
      <c r="C394" s="199" t="n">
        <v>4516400</v>
      </c>
      <c r="D394" s="202">
        <f>B394/B395-1</f>
        <v/>
      </c>
      <c r="E394" s="200" t="n"/>
      <c r="F394" s="199" t="n"/>
      <c r="G394" s="199" t="n"/>
      <c r="H394" s="199" t="n"/>
      <c r="I394" s="199" t="n"/>
      <c r="J394" s="199" t="n"/>
      <c r="K394" s="199" t="n"/>
      <c r="L394" s="199" t="n"/>
      <c r="M394" s="199" t="n"/>
      <c r="N394" s="199" t="n"/>
      <c r="O394" s="199" t="n"/>
      <c r="P394" s="199" t="n"/>
      <c r="Q394" s="199" t="n"/>
      <c r="R394" s="199" t="n"/>
      <c r="S394" s="199" t="n"/>
      <c r="T394" s="199" t="n"/>
      <c r="U394" s="199" t="n"/>
      <c r="V394" s="199" t="n"/>
      <c r="W394" s="199" t="n"/>
      <c r="X394" s="199" t="n"/>
      <c r="Y394" s="199" t="n"/>
      <c r="Z394" s="199" t="n"/>
    </row>
    <row r="395" ht="15.75" customHeight="1">
      <c r="A395" s="203" t="n">
        <v>43796</v>
      </c>
      <c r="B395" s="199" t="n">
        <v>137.009995</v>
      </c>
      <c r="C395" s="199" t="n">
        <v>4111000</v>
      </c>
      <c r="D395" s="202">
        <f>B395/B396-1</f>
        <v/>
      </c>
      <c r="E395" s="200" t="n"/>
      <c r="F395" s="199" t="n"/>
      <c r="G395" s="199" t="n"/>
      <c r="H395" s="199" t="n"/>
      <c r="I395" s="199" t="n"/>
      <c r="J395" s="199" t="n"/>
      <c r="K395" s="199" t="n"/>
      <c r="L395" s="199" t="n"/>
      <c r="M395" s="199" t="n"/>
      <c r="N395" s="199" t="n"/>
      <c r="O395" s="199" t="n"/>
      <c r="P395" s="199" t="n"/>
      <c r="Q395" s="199" t="n"/>
      <c r="R395" s="199" t="n"/>
      <c r="S395" s="199" t="n"/>
      <c r="T395" s="199" t="n"/>
      <c r="U395" s="199" t="n"/>
      <c r="V395" s="199" t="n"/>
      <c r="W395" s="199" t="n"/>
      <c r="X395" s="199" t="n"/>
      <c r="Y395" s="199" t="n"/>
      <c r="Z395" s="199" t="n"/>
    </row>
    <row r="396" ht="15.75" customHeight="1">
      <c r="A396" s="203" t="n">
        <v>43795</v>
      </c>
      <c r="B396" s="199" t="n">
        <v>137.740005</v>
      </c>
      <c r="C396" s="199" t="n">
        <v>4724400</v>
      </c>
      <c r="D396" s="202">
        <f>B396/B397-1</f>
        <v/>
      </c>
      <c r="E396" s="200" t="n"/>
      <c r="F396" s="199" t="n"/>
      <c r="G396" s="199" t="n"/>
      <c r="H396" s="199" t="n"/>
      <c r="I396" s="199" t="n"/>
      <c r="J396" s="199" t="n"/>
      <c r="K396" s="199" t="n"/>
      <c r="L396" s="199" t="n"/>
      <c r="M396" s="199" t="n"/>
      <c r="N396" s="199" t="n"/>
      <c r="O396" s="199" t="n"/>
      <c r="P396" s="199" t="n"/>
      <c r="Q396" s="199" t="n"/>
      <c r="R396" s="199" t="n"/>
      <c r="S396" s="199" t="n"/>
      <c r="T396" s="199" t="n"/>
      <c r="U396" s="199" t="n"/>
      <c r="V396" s="199" t="n"/>
      <c r="W396" s="199" t="n"/>
      <c r="X396" s="199" t="n"/>
      <c r="Y396" s="199" t="n"/>
      <c r="Z396" s="199" t="n"/>
    </row>
    <row r="397" ht="15.75" customHeight="1">
      <c r="A397" s="203" t="n">
        <v>43794</v>
      </c>
      <c r="B397" s="199" t="n">
        <v>137.080002</v>
      </c>
      <c r="C397" s="199" t="n">
        <v>6415800</v>
      </c>
      <c r="D397" s="202">
        <f>B397/B398-1</f>
        <v/>
      </c>
      <c r="E397" s="200" t="n"/>
      <c r="F397" s="199" t="n"/>
      <c r="G397" s="199" t="n"/>
      <c r="H397" s="199" t="n"/>
      <c r="I397" s="199" t="n"/>
      <c r="J397" s="199" t="n"/>
      <c r="K397" s="199" t="n"/>
      <c r="L397" s="199" t="n"/>
      <c r="M397" s="199" t="n"/>
      <c r="N397" s="199" t="n"/>
      <c r="O397" s="199" t="n"/>
      <c r="P397" s="199" t="n"/>
      <c r="Q397" s="199" t="n"/>
      <c r="R397" s="199" t="n"/>
      <c r="S397" s="199" t="n"/>
      <c r="T397" s="199" t="n"/>
      <c r="U397" s="199" t="n"/>
      <c r="V397" s="199" t="n"/>
      <c r="W397" s="199" t="n"/>
      <c r="X397" s="199" t="n"/>
      <c r="Y397" s="199" t="n"/>
      <c r="Z397" s="199" t="n"/>
    </row>
    <row r="398" ht="15.75" customHeight="1">
      <c r="A398" s="203" t="n">
        <v>43791</v>
      </c>
      <c r="B398" s="199" t="n">
        <v>137.740005</v>
      </c>
      <c r="C398" s="199" t="n">
        <v>3620300</v>
      </c>
      <c r="D398" s="202">
        <f>B398/B399-1</f>
        <v/>
      </c>
      <c r="E398" s="200" t="n"/>
      <c r="F398" s="199" t="n"/>
      <c r="G398" s="199" t="n"/>
      <c r="H398" s="199" t="n"/>
      <c r="I398" s="199" t="n"/>
      <c r="J398" s="199" t="n"/>
      <c r="K398" s="199" t="n"/>
      <c r="L398" s="199" t="n"/>
      <c r="M398" s="199" t="n"/>
      <c r="N398" s="199" t="n"/>
      <c r="O398" s="199" t="n"/>
      <c r="P398" s="199" t="n"/>
      <c r="Q398" s="199" t="n"/>
      <c r="R398" s="199" t="n"/>
      <c r="S398" s="199" t="n"/>
      <c r="T398" s="199" t="n"/>
      <c r="U398" s="199" t="n"/>
      <c r="V398" s="199" t="n"/>
      <c r="W398" s="199" t="n"/>
      <c r="X398" s="199" t="n"/>
      <c r="Y398" s="199" t="n"/>
      <c r="Z398" s="199" t="n"/>
    </row>
    <row r="399" ht="15.75" customHeight="1">
      <c r="A399" s="203" t="n">
        <v>43790</v>
      </c>
      <c r="B399" s="199" t="n">
        <v>138</v>
      </c>
      <c r="C399" s="199" t="n">
        <v>4197200</v>
      </c>
      <c r="D399" s="202">
        <f>B399/B400-1</f>
        <v/>
      </c>
      <c r="E399" s="200" t="n"/>
      <c r="F399" s="199" t="n"/>
      <c r="G399" s="199" t="n"/>
      <c r="H399" s="199" t="n"/>
      <c r="I399" s="199" t="n"/>
      <c r="J399" s="199" t="n"/>
      <c r="K399" s="199" t="n"/>
      <c r="L399" s="199" t="n"/>
      <c r="M399" s="199" t="n"/>
      <c r="N399" s="199" t="n"/>
      <c r="O399" s="199" t="n"/>
      <c r="P399" s="199" t="n"/>
      <c r="Q399" s="199" t="n"/>
      <c r="R399" s="199" t="n"/>
      <c r="S399" s="199" t="n"/>
      <c r="T399" s="199" t="n"/>
      <c r="U399" s="199" t="n"/>
      <c r="V399" s="199" t="n"/>
      <c r="W399" s="199" t="n"/>
      <c r="X399" s="199" t="n"/>
      <c r="Y399" s="199" t="n"/>
      <c r="Z399" s="199" t="n"/>
    </row>
    <row r="400" ht="15.75" customHeight="1">
      <c r="A400" s="203" t="n">
        <v>43789</v>
      </c>
      <c r="B400" s="199" t="n">
        <v>138.759995</v>
      </c>
      <c r="C400" s="199" t="n">
        <v>6892100</v>
      </c>
      <c r="D400" s="202">
        <f>B400/B401-1</f>
        <v/>
      </c>
      <c r="E400" s="200" t="n"/>
      <c r="F400" s="199" t="n"/>
      <c r="G400" s="199" t="n"/>
      <c r="H400" s="199" t="n"/>
      <c r="I400" s="199" t="n"/>
      <c r="J400" s="199" t="n"/>
      <c r="K400" s="199" t="n"/>
      <c r="L400" s="199" t="n"/>
      <c r="M400" s="199" t="n"/>
      <c r="N400" s="199" t="n"/>
      <c r="O400" s="199" t="n"/>
      <c r="P400" s="199" t="n"/>
      <c r="Q400" s="199" t="n"/>
      <c r="R400" s="199" t="n"/>
      <c r="S400" s="199" t="n"/>
      <c r="T400" s="199" t="n"/>
      <c r="U400" s="199" t="n"/>
      <c r="V400" s="199" t="n"/>
      <c r="W400" s="199" t="n"/>
      <c r="X400" s="199" t="n"/>
      <c r="Y400" s="199" t="n"/>
      <c r="Z400" s="199" t="n"/>
    </row>
    <row r="401" ht="15.75" customHeight="1">
      <c r="A401" s="203" t="n">
        <v>43788</v>
      </c>
      <c r="B401" s="199" t="n">
        <v>138.690002</v>
      </c>
      <c r="C401" s="199" t="n">
        <v>4824400</v>
      </c>
      <c r="D401" s="202">
        <f>B401/B402-1</f>
        <v/>
      </c>
      <c r="E401" s="200" t="n"/>
      <c r="F401" s="199" t="n"/>
      <c r="G401" s="199" t="n"/>
      <c r="H401" s="199" t="n"/>
      <c r="I401" s="199" t="n"/>
      <c r="J401" s="199" t="n"/>
      <c r="K401" s="199" t="n"/>
      <c r="L401" s="199" t="n"/>
      <c r="M401" s="199" t="n"/>
      <c r="N401" s="199" t="n"/>
      <c r="O401" s="199" t="n"/>
      <c r="P401" s="199" t="n"/>
      <c r="Q401" s="199" t="n"/>
      <c r="R401" s="199" t="n"/>
      <c r="S401" s="199" t="n"/>
      <c r="T401" s="199" t="n"/>
      <c r="U401" s="199" t="n"/>
      <c r="V401" s="199" t="n"/>
      <c r="W401" s="199" t="n"/>
      <c r="X401" s="199" t="n"/>
      <c r="Y401" s="199" t="n"/>
      <c r="Z401" s="199" t="n"/>
    </row>
    <row r="402" ht="15.75" customHeight="1">
      <c r="A402" s="203" t="n">
        <v>43787</v>
      </c>
      <c r="B402" s="199" t="n">
        <v>138.619995</v>
      </c>
      <c r="C402" s="199" t="n">
        <v>5717900</v>
      </c>
      <c r="D402" s="202">
        <f>B402/B403-1</f>
        <v/>
      </c>
      <c r="E402" s="200" t="n"/>
      <c r="F402" s="199" t="n"/>
      <c r="G402" s="199" t="n"/>
      <c r="H402" s="199" t="n"/>
      <c r="I402" s="199" t="n"/>
      <c r="J402" s="199" t="n"/>
      <c r="K402" s="199" t="n"/>
      <c r="L402" s="199" t="n"/>
      <c r="M402" s="199" t="n"/>
      <c r="N402" s="199" t="n"/>
      <c r="O402" s="199" t="n"/>
      <c r="P402" s="199" t="n"/>
      <c r="Q402" s="199" t="n"/>
      <c r="R402" s="199" t="n"/>
      <c r="S402" s="199" t="n"/>
      <c r="T402" s="199" t="n"/>
      <c r="U402" s="199" t="n"/>
      <c r="V402" s="199" t="n"/>
      <c r="W402" s="199" t="n"/>
      <c r="X402" s="199" t="n"/>
      <c r="Y402" s="199" t="n"/>
      <c r="Z402" s="199" t="n"/>
    </row>
    <row r="403" ht="15.75" customHeight="1">
      <c r="A403" s="203" t="n">
        <v>43784</v>
      </c>
      <c r="B403" s="199" t="n">
        <v>138.210007</v>
      </c>
      <c r="C403" s="199" t="n">
        <v>10106700</v>
      </c>
      <c r="D403" s="202">
        <f>B403/B404-1</f>
        <v/>
      </c>
      <c r="E403" s="200" t="n"/>
      <c r="F403" s="199" t="n"/>
      <c r="G403" s="199" t="n"/>
      <c r="H403" s="199" t="n"/>
      <c r="I403" s="199" t="n"/>
      <c r="J403" s="199" t="n"/>
      <c r="K403" s="199" t="n"/>
      <c r="L403" s="199" t="n"/>
      <c r="M403" s="199" t="n"/>
      <c r="N403" s="199" t="n"/>
      <c r="O403" s="199" t="n"/>
      <c r="P403" s="199" t="n"/>
      <c r="Q403" s="199" t="n"/>
      <c r="R403" s="199" t="n"/>
      <c r="S403" s="199" t="n"/>
      <c r="T403" s="199" t="n"/>
      <c r="U403" s="199" t="n"/>
      <c r="V403" s="199" t="n"/>
      <c r="W403" s="199" t="n"/>
      <c r="X403" s="199" t="n"/>
      <c r="Y403" s="199" t="n"/>
      <c r="Z403" s="199" t="n"/>
    </row>
    <row r="404" ht="15.75" customHeight="1">
      <c r="A404" s="203" t="n">
        <v>43783</v>
      </c>
      <c r="B404" s="199" t="n">
        <v>138.559998</v>
      </c>
      <c r="C404" s="199" t="n">
        <v>5220500</v>
      </c>
      <c r="D404" s="202">
        <f>B404/B405-1</f>
        <v/>
      </c>
      <c r="E404" s="200" t="n"/>
      <c r="F404" s="199" t="n"/>
      <c r="G404" s="199" t="n"/>
      <c r="H404" s="199" t="n"/>
      <c r="I404" s="199" t="n"/>
      <c r="J404" s="199" t="n"/>
      <c r="K404" s="199" t="n"/>
      <c r="L404" s="199" t="n"/>
      <c r="M404" s="199" t="n"/>
      <c r="N404" s="199" t="n"/>
      <c r="O404" s="199" t="n"/>
      <c r="P404" s="199" t="n"/>
      <c r="Q404" s="199" t="n"/>
      <c r="R404" s="199" t="n"/>
      <c r="S404" s="199" t="n"/>
      <c r="T404" s="199" t="n"/>
      <c r="U404" s="199" t="n"/>
      <c r="V404" s="199" t="n"/>
      <c r="W404" s="199" t="n"/>
      <c r="X404" s="199" t="n"/>
      <c r="Y404" s="199" t="n"/>
      <c r="Z404" s="199" t="n"/>
    </row>
    <row r="405" ht="15.75" customHeight="1">
      <c r="A405" s="203" t="n">
        <v>43782</v>
      </c>
      <c r="B405" s="199" t="n">
        <v>137.979996</v>
      </c>
      <c r="C405" s="199" t="n">
        <v>8776000</v>
      </c>
      <c r="D405" s="202">
        <f>B405/B406-1</f>
        <v/>
      </c>
      <c r="E405" s="200" t="n"/>
      <c r="F405" s="199" t="n"/>
      <c r="G405" s="199" t="n"/>
      <c r="H405" s="199" t="n"/>
      <c r="I405" s="199" t="n"/>
      <c r="J405" s="199" t="n"/>
      <c r="K405" s="199" t="n"/>
      <c r="L405" s="199" t="n"/>
      <c r="M405" s="199" t="n"/>
      <c r="N405" s="199" t="n"/>
      <c r="O405" s="199" t="n"/>
      <c r="P405" s="199" t="n"/>
      <c r="Q405" s="199" t="n"/>
      <c r="R405" s="199" t="n"/>
      <c r="S405" s="199" t="n"/>
      <c r="T405" s="199" t="n"/>
      <c r="U405" s="199" t="n"/>
      <c r="V405" s="199" t="n"/>
      <c r="W405" s="199" t="n"/>
      <c r="X405" s="199" t="n"/>
      <c r="Y405" s="199" t="n"/>
      <c r="Z405" s="199" t="n"/>
    </row>
    <row r="406" ht="15.75" customHeight="1">
      <c r="A406" s="203" t="n">
        <v>43781</v>
      </c>
      <c r="B406" s="199" t="n">
        <v>137.429993</v>
      </c>
      <c r="C406" s="199" t="n">
        <v>6448600</v>
      </c>
      <c r="D406" s="202">
        <f>B406/B407-1</f>
        <v/>
      </c>
      <c r="E406" s="200" t="n"/>
      <c r="F406" s="199" t="n"/>
      <c r="G406" s="199" t="n"/>
      <c r="H406" s="199" t="n"/>
      <c r="I406" s="199" t="n"/>
      <c r="J406" s="199" t="n"/>
      <c r="K406" s="199" t="n"/>
      <c r="L406" s="199" t="n"/>
      <c r="M406" s="199" t="n"/>
      <c r="N406" s="199" t="n"/>
      <c r="O406" s="199" t="n"/>
      <c r="P406" s="199" t="n"/>
      <c r="Q406" s="199" t="n"/>
      <c r="R406" s="199" t="n"/>
      <c r="S406" s="199" t="n"/>
      <c r="T406" s="199" t="n"/>
      <c r="U406" s="199" t="n"/>
      <c r="V406" s="199" t="n"/>
      <c r="W406" s="199" t="n"/>
      <c r="X406" s="199" t="n"/>
      <c r="Y406" s="199" t="n"/>
      <c r="Z406" s="199" t="n"/>
    </row>
    <row r="407" ht="15.75" customHeight="1">
      <c r="A407" s="203" t="n">
        <v>43780</v>
      </c>
      <c r="B407" s="199" t="n">
        <v>137.059998</v>
      </c>
      <c r="C407" s="199" t="n">
        <v>7037300</v>
      </c>
      <c r="D407" s="202">
        <f>B407/B408-1</f>
        <v/>
      </c>
      <c r="E407" s="200" t="n"/>
      <c r="F407" s="199" t="n"/>
      <c r="G407" s="199" t="n"/>
      <c r="H407" s="199" t="n"/>
      <c r="I407" s="199" t="n"/>
      <c r="J407" s="199" t="n"/>
      <c r="K407" s="199" t="n"/>
      <c r="L407" s="199" t="n"/>
      <c r="M407" s="199" t="n"/>
      <c r="N407" s="199" t="n"/>
      <c r="O407" s="199" t="n"/>
      <c r="P407" s="199" t="n"/>
      <c r="Q407" s="199" t="n"/>
      <c r="R407" s="199" t="n"/>
      <c r="S407" s="199" t="n"/>
      <c r="T407" s="199" t="n"/>
      <c r="U407" s="199" t="n"/>
      <c r="V407" s="199" t="n"/>
      <c r="W407" s="199" t="n"/>
      <c r="X407" s="199" t="n"/>
      <c r="Y407" s="199" t="n"/>
      <c r="Z407" s="199" t="n"/>
    </row>
    <row r="408" ht="15.75" customHeight="1">
      <c r="A408" s="203" t="n">
        <v>43777</v>
      </c>
      <c r="B408" s="199" t="n">
        <v>137.389999</v>
      </c>
      <c r="C408" s="199" t="n">
        <v>10377400</v>
      </c>
      <c r="D408" s="202">
        <f>B408/B409-1</f>
        <v/>
      </c>
      <c r="E408" s="200" t="n"/>
      <c r="F408" s="199" t="n"/>
      <c r="G408" s="199" t="n"/>
      <c r="H408" s="199" t="n"/>
      <c r="I408" s="199" t="n"/>
      <c r="J408" s="199" t="n"/>
      <c r="K408" s="199" t="n"/>
      <c r="L408" s="199" t="n"/>
      <c r="M408" s="199" t="n"/>
      <c r="N408" s="199" t="n"/>
      <c r="O408" s="199" t="n"/>
      <c r="P408" s="199" t="n"/>
      <c r="Q408" s="199" t="n"/>
      <c r="R408" s="199" t="n"/>
      <c r="S408" s="199" t="n"/>
      <c r="T408" s="199" t="n"/>
      <c r="U408" s="199" t="n"/>
      <c r="V408" s="199" t="n"/>
      <c r="W408" s="199" t="n"/>
      <c r="X408" s="199" t="n"/>
      <c r="Y408" s="199" t="n"/>
      <c r="Z408" s="199" t="n"/>
    </row>
    <row r="409" ht="15.75" customHeight="1">
      <c r="A409" s="203" t="n">
        <v>43776</v>
      </c>
      <c r="B409" s="199" t="n">
        <v>138.270004</v>
      </c>
      <c r="C409" s="199" t="n">
        <v>15214200</v>
      </c>
      <c r="D409" s="202">
        <f>B409/B410-1</f>
        <v/>
      </c>
      <c r="E409" s="200" t="n"/>
      <c r="F409" s="199" t="n"/>
      <c r="G409" s="199" t="n"/>
      <c r="H409" s="199" t="n"/>
      <c r="I409" s="199" t="n"/>
      <c r="J409" s="199" t="n"/>
      <c r="K409" s="199" t="n"/>
      <c r="L409" s="199" t="n"/>
      <c r="M409" s="199" t="n"/>
      <c r="N409" s="199" t="n"/>
      <c r="O409" s="199" t="n"/>
      <c r="P409" s="199" t="n"/>
      <c r="Q409" s="199" t="n"/>
      <c r="R409" s="199" t="n"/>
      <c r="S409" s="199" t="n"/>
      <c r="T409" s="199" t="n"/>
      <c r="U409" s="199" t="n"/>
      <c r="V409" s="199" t="n"/>
      <c r="W409" s="199" t="n"/>
      <c r="X409" s="199" t="n"/>
      <c r="Y409" s="199" t="n"/>
      <c r="Z409" s="199" t="n"/>
    </row>
    <row r="410" ht="15.75" customHeight="1">
      <c r="A410" s="203" t="n">
        <v>43775</v>
      </c>
      <c r="B410" s="199" t="n">
        <v>140.449997</v>
      </c>
      <c r="C410" s="199" t="n">
        <v>6416500</v>
      </c>
      <c r="D410" s="202">
        <f>B410/B411-1</f>
        <v/>
      </c>
      <c r="E410" s="200" t="n"/>
      <c r="F410" s="199" t="n"/>
      <c r="G410" s="199" t="n"/>
      <c r="H410" s="199" t="n"/>
      <c r="I410" s="199" t="n"/>
      <c r="J410" s="199" t="n"/>
      <c r="K410" s="199" t="n"/>
      <c r="L410" s="199" t="n"/>
      <c r="M410" s="199" t="n"/>
      <c r="N410" s="199" t="n"/>
      <c r="O410" s="199" t="n"/>
      <c r="P410" s="199" t="n"/>
      <c r="Q410" s="199" t="n"/>
      <c r="R410" s="199" t="n"/>
      <c r="S410" s="199" t="n"/>
      <c r="T410" s="199" t="n"/>
      <c r="U410" s="199" t="n"/>
      <c r="V410" s="199" t="n"/>
      <c r="W410" s="199" t="n"/>
      <c r="X410" s="199" t="n"/>
      <c r="Y410" s="199" t="n"/>
      <c r="Z410" s="199" t="n"/>
    </row>
    <row r="411" ht="15.75" customHeight="1">
      <c r="A411" s="203" t="n">
        <v>43774</v>
      </c>
      <c r="B411" s="199" t="n">
        <v>139.850006</v>
      </c>
      <c r="C411" s="199" t="n">
        <v>11782300</v>
      </c>
      <c r="D411" s="202">
        <f>B411/B412-1</f>
        <v/>
      </c>
      <c r="E411" s="200" t="n"/>
      <c r="F411" s="199" t="n"/>
      <c r="G411" s="199" t="n"/>
      <c r="H411" s="199" t="n"/>
      <c r="I411" s="199" t="n"/>
      <c r="J411" s="199" t="n"/>
      <c r="K411" s="199" t="n"/>
      <c r="L411" s="199" t="n"/>
      <c r="M411" s="199" t="n"/>
      <c r="N411" s="199" t="n"/>
      <c r="O411" s="199" t="n"/>
      <c r="P411" s="199" t="n"/>
      <c r="Q411" s="199" t="n"/>
      <c r="R411" s="199" t="n"/>
      <c r="S411" s="199" t="n"/>
      <c r="T411" s="199" t="n"/>
      <c r="U411" s="199" t="n"/>
      <c r="V411" s="199" t="n"/>
      <c r="W411" s="199" t="n"/>
      <c r="X411" s="199" t="n"/>
      <c r="Y411" s="199" t="n"/>
      <c r="Z411" s="199" t="n"/>
    </row>
    <row r="412" ht="15.75" customHeight="1">
      <c r="A412" s="203" t="n">
        <v>43773</v>
      </c>
      <c r="B412" s="199" t="n">
        <v>142.149994</v>
      </c>
      <c r="C412" s="199" t="n">
        <v>4740300</v>
      </c>
      <c r="D412" s="202">
        <f>B412/B413-1</f>
        <v/>
      </c>
      <c r="E412" s="200" t="n"/>
      <c r="F412" s="199" t="n"/>
      <c r="G412" s="199" t="n"/>
      <c r="H412" s="199" t="n"/>
      <c r="I412" s="199" t="n"/>
      <c r="J412" s="199" t="n"/>
      <c r="K412" s="199" t="n"/>
      <c r="L412" s="199" t="n"/>
      <c r="M412" s="199" t="n"/>
      <c r="N412" s="199" t="n"/>
      <c r="O412" s="199" t="n"/>
      <c r="P412" s="199" t="n"/>
      <c r="Q412" s="199" t="n"/>
      <c r="R412" s="199" t="n"/>
      <c r="S412" s="199" t="n"/>
      <c r="T412" s="199" t="n"/>
      <c r="U412" s="199" t="n"/>
      <c r="V412" s="199" t="n"/>
      <c r="W412" s="199" t="n"/>
      <c r="X412" s="199" t="n"/>
      <c r="Y412" s="199" t="n"/>
      <c r="Z412" s="199" t="n"/>
    </row>
    <row r="413" ht="15.75" customHeight="1">
      <c r="A413" s="203" t="n">
        <v>43770</v>
      </c>
      <c r="B413" s="199" t="n">
        <v>142.559998</v>
      </c>
      <c r="C413" s="199" t="n">
        <v>8090000</v>
      </c>
      <c r="D413" s="202">
        <f>B413/B414-1</f>
        <v/>
      </c>
      <c r="E413" s="200" t="n"/>
      <c r="F413" s="199" t="n"/>
      <c r="G413" s="199" t="n"/>
      <c r="H413" s="199" t="n"/>
      <c r="I413" s="199" t="n"/>
      <c r="J413" s="199" t="n"/>
      <c r="K413" s="199" t="n"/>
      <c r="L413" s="199" t="n"/>
      <c r="M413" s="199" t="n"/>
      <c r="N413" s="199" t="n"/>
      <c r="O413" s="199" t="n"/>
      <c r="P413" s="199" t="n"/>
      <c r="Q413" s="199" t="n"/>
      <c r="R413" s="199" t="n"/>
      <c r="S413" s="199" t="n"/>
      <c r="T413" s="199" t="n"/>
      <c r="U413" s="199" t="n"/>
      <c r="V413" s="199" t="n"/>
      <c r="W413" s="199" t="n"/>
      <c r="X413" s="199" t="n"/>
      <c r="Y413" s="199" t="n"/>
      <c r="Z413" s="199" t="n"/>
    </row>
    <row r="414" ht="15.75" customHeight="1">
      <c r="A414" s="203" t="n">
        <v>43769</v>
      </c>
      <c r="B414" s="199" t="n">
        <v>142.429993</v>
      </c>
      <c r="C414" s="199" t="n">
        <v>7050900</v>
      </c>
      <c r="D414" s="202">
        <f>B414/B415-1</f>
        <v/>
      </c>
      <c r="E414" s="200" t="n"/>
      <c r="F414" s="199" t="n"/>
      <c r="G414" s="199" t="n"/>
      <c r="H414" s="199" t="n"/>
      <c r="I414" s="199" t="n"/>
      <c r="J414" s="199" t="n"/>
      <c r="K414" s="199" t="n"/>
      <c r="L414" s="199" t="n"/>
      <c r="M414" s="199" t="n"/>
      <c r="N414" s="199" t="n"/>
      <c r="O414" s="199" t="n"/>
      <c r="P414" s="199" t="n"/>
      <c r="Q414" s="199" t="n"/>
      <c r="R414" s="199" t="n"/>
      <c r="S414" s="199" t="n"/>
      <c r="T414" s="199" t="n"/>
      <c r="U414" s="199" t="n"/>
      <c r="V414" s="199" t="n"/>
      <c r="W414" s="199" t="n"/>
      <c r="X414" s="199" t="n"/>
      <c r="Y414" s="199" t="n"/>
      <c r="Z414" s="199" t="n"/>
    </row>
    <row r="415" ht="15.75" customHeight="1">
      <c r="A415" s="203" t="n">
        <v>43768</v>
      </c>
      <c r="B415" s="199" t="n">
        <v>141.020004</v>
      </c>
      <c r="C415" s="199" t="n">
        <v>6992900</v>
      </c>
      <c r="D415" s="202">
        <f>B415/B416-1</f>
        <v/>
      </c>
      <c r="E415" s="200" t="n"/>
      <c r="F415" s="199" t="n"/>
      <c r="G415" s="199" t="n"/>
      <c r="H415" s="199" t="n"/>
      <c r="I415" s="199" t="n"/>
      <c r="J415" s="199" t="n"/>
      <c r="K415" s="199" t="n"/>
      <c r="L415" s="199" t="n"/>
      <c r="M415" s="199" t="n"/>
      <c r="N415" s="199" t="n"/>
      <c r="O415" s="199" t="n"/>
      <c r="P415" s="199" t="n"/>
      <c r="Q415" s="199" t="n"/>
      <c r="R415" s="199" t="n"/>
      <c r="S415" s="199" t="n"/>
      <c r="T415" s="199" t="n"/>
      <c r="U415" s="199" t="n"/>
      <c r="V415" s="199" t="n"/>
      <c r="W415" s="199" t="n"/>
      <c r="X415" s="199" t="n"/>
      <c r="Y415" s="199" t="n"/>
      <c r="Z415" s="199" t="n"/>
    </row>
    <row r="416" ht="15.75" customHeight="1">
      <c r="A416" s="203" t="n">
        <v>43767</v>
      </c>
      <c r="B416" s="199" t="n">
        <v>140.25</v>
      </c>
      <c r="C416" s="199" t="n">
        <v>3835400</v>
      </c>
      <c r="D416" s="202">
        <f>B416/B417-1</f>
        <v/>
      </c>
      <c r="E416" s="200" t="n"/>
      <c r="F416" s="199" t="n"/>
      <c r="G416" s="199" t="n"/>
      <c r="H416" s="199" t="n"/>
      <c r="I416" s="199" t="n"/>
      <c r="J416" s="199" t="n"/>
      <c r="K416" s="199" t="n"/>
      <c r="L416" s="199" t="n"/>
      <c r="M416" s="199" t="n"/>
      <c r="N416" s="199" t="n"/>
      <c r="O416" s="199" t="n"/>
      <c r="P416" s="199" t="n"/>
      <c r="Q416" s="199" t="n"/>
      <c r="R416" s="199" t="n"/>
      <c r="S416" s="199" t="n"/>
      <c r="T416" s="199" t="n"/>
      <c r="U416" s="199" t="n"/>
      <c r="V416" s="199" t="n"/>
      <c r="W416" s="199" t="n"/>
      <c r="X416" s="199" t="n"/>
      <c r="Y416" s="199" t="n"/>
      <c r="Z416" s="199" t="n"/>
    </row>
    <row r="417" ht="15.75" customHeight="1">
      <c r="A417" s="203" t="n">
        <v>43766</v>
      </c>
      <c r="B417" s="199" t="n">
        <v>140.639999</v>
      </c>
      <c r="C417" s="199" t="n">
        <v>5442000</v>
      </c>
      <c r="D417" s="202">
        <f>B417/B418-1</f>
        <v/>
      </c>
      <c r="E417" s="200" t="n"/>
      <c r="F417" s="199" t="n"/>
      <c r="G417" s="199" t="n"/>
      <c r="H417" s="199" t="n"/>
      <c r="I417" s="199" t="n"/>
      <c r="J417" s="199" t="n"/>
      <c r="K417" s="199" t="n"/>
      <c r="L417" s="199" t="n"/>
      <c r="M417" s="199" t="n"/>
      <c r="N417" s="199" t="n"/>
      <c r="O417" s="199" t="n"/>
      <c r="P417" s="199" t="n"/>
      <c r="Q417" s="199" t="n"/>
      <c r="R417" s="199" t="n"/>
      <c r="S417" s="199" t="n"/>
      <c r="T417" s="199" t="n"/>
      <c r="U417" s="199" t="n"/>
      <c r="V417" s="199" t="n"/>
      <c r="W417" s="199" t="n"/>
      <c r="X417" s="199" t="n"/>
      <c r="Y417" s="199" t="n"/>
      <c r="Z417" s="199" t="n"/>
    </row>
    <row r="418" ht="15.75" customHeight="1">
      <c r="A418" s="203" t="n">
        <v>43763</v>
      </c>
      <c r="B418" s="199" t="n">
        <v>141.860001</v>
      </c>
      <c r="C418" s="199" t="n">
        <v>6011500</v>
      </c>
      <c r="D418" s="202">
        <f>B418/B419-1</f>
        <v/>
      </c>
      <c r="E418" s="200" t="n"/>
      <c r="F418" s="199" t="n"/>
      <c r="G418" s="199" t="n"/>
      <c r="H418" s="199" t="n"/>
      <c r="I418" s="199" t="n"/>
      <c r="J418" s="199" t="n"/>
      <c r="K418" s="199" t="n"/>
      <c r="L418" s="199" t="n"/>
      <c r="M418" s="199" t="n"/>
      <c r="N418" s="199" t="n"/>
      <c r="O418" s="199" t="n"/>
      <c r="P418" s="199" t="n"/>
      <c r="Q418" s="199" t="n"/>
      <c r="R418" s="199" t="n"/>
      <c r="S418" s="199" t="n"/>
      <c r="T418" s="199" t="n"/>
      <c r="U418" s="199" t="n"/>
      <c r="V418" s="199" t="n"/>
      <c r="W418" s="199" t="n"/>
      <c r="X418" s="199" t="n"/>
      <c r="Y418" s="199" t="n"/>
      <c r="Z418" s="199" t="n"/>
    </row>
    <row r="419" ht="15.75" customHeight="1">
      <c r="A419" s="203" t="n">
        <v>43762</v>
      </c>
      <c r="B419" s="199" t="n">
        <v>141.529999</v>
      </c>
      <c r="C419" s="199" t="n">
        <v>6174800</v>
      </c>
      <c r="D419" s="202">
        <f>B419/B420-1</f>
        <v/>
      </c>
      <c r="E419" s="200" t="n"/>
      <c r="F419" s="199" t="n"/>
      <c r="G419" s="199" t="n"/>
      <c r="H419" s="199" t="n"/>
      <c r="I419" s="199" t="n"/>
      <c r="J419" s="199" t="n"/>
      <c r="K419" s="199" t="n"/>
      <c r="L419" s="199" t="n"/>
      <c r="M419" s="199" t="n"/>
      <c r="N419" s="199" t="n"/>
      <c r="O419" s="199" t="n"/>
      <c r="P419" s="199" t="n"/>
      <c r="Q419" s="199" t="n"/>
      <c r="R419" s="199" t="n"/>
      <c r="S419" s="199" t="n"/>
      <c r="T419" s="199" t="n"/>
      <c r="U419" s="199" t="n"/>
      <c r="V419" s="199" t="n"/>
      <c r="W419" s="199" t="n"/>
      <c r="X419" s="199" t="n"/>
      <c r="Y419" s="199" t="n"/>
      <c r="Z419" s="199" t="n"/>
    </row>
    <row r="420" ht="15.75" customHeight="1">
      <c r="A420" s="203" t="n">
        <v>43761</v>
      </c>
      <c r="B420" s="199" t="n">
        <v>140.529999</v>
      </c>
      <c r="C420" s="199" t="n">
        <v>4155300</v>
      </c>
      <c r="D420" s="202">
        <f>B420/B421-1</f>
        <v/>
      </c>
      <c r="E420" s="200" t="n"/>
      <c r="F420" s="199" t="n"/>
      <c r="G420" s="199" t="n"/>
      <c r="H420" s="199" t="n"/>
      <c r="I420" s="199" t="n"/>
      <c r="J420" s="199" t="n"/>
      <c r="K420" s="199" t="n"/>
      <c r="L420" s="199" t="n"/>
      <c r="M420" s="199" t="n"/>
      <c r="N420" s="199" t="n"/>
      <c r="O420" s="199" t="n"/>
      <c r="P420" s="199" t="n"/>
      <c r="Q420" s="199" t="n"/>
      <c r="R420" s="199" t="n"/>
      <c r="S420" s="199" t="n"/>
      <c r="T420" s="199" t="n"/>
      <c r="U420" s="199" t="n"/>
      <c r="V420" s="199" t="n"/>
      <c r="W420" s="199" t="n"/>
      <c r="X420" s="199" t="n"/>
      <c r="Y420" s="199" t="n"/>
      <c r="Z420" s="199" t="n"/>
    </row>
    <row r="421" ht="15.75" customHeight="1">
      <c r="A421" s="203" t="n">
        <v>43760</v>
      </c>
      <c r="B421" s="199" t="n">
        <v>140.199997</v>
      </c>
      <c r="C421" s="199" t="n">
        <v>3879700</v>
      </c>
      <c r="D421" s="202">
        <f>B421/B422-1</f>
        <v/>
      </c>
      <c r="E421" s="200" t="n"/>
      <c r="F421" s="199" t="n"/>
      <c r="G421" s="199" t="n"/>
      <c r="H421" s="199" t="n"/>
      <c r="I421" s="199" t="n"/>
      <c r="J421" s="199" t="n"/>
      <c r="K421" s="199" t="n"/>
      <c r="L421" s="199" t="n"/>
      <c r="M421" s="199" t="n"/>
      <c r="N421" s="199" t="n"/>
      <c r="O421" s="199" t="n"/>
      <c r="P421" s="199" t="n"/>
      <c r="Q421" s="199" t="n"/>
      <c r="R421" s="199" t="n"/>
      <c r="S421" s="199" t="n"/>
      <c r="T421" s="199" t="n"/>
      <c r="U421" s="199" t="n"/>
      <c r="V421" s="199" t="n"/>
      <c r="W421" s="199" t="n"/>
      <c r="X421" s="199" t="n"/>
      <c r="Y421" s="199" t="n"/>
      <c r="Z421" s="199" t="n"/>
    </row>
    <row r="422" ht="15.75" customHeight="1">
      <c r="A422" s="203" t="n">
        <v>43759</v>
      </c>
      <c r="B422" s="199" t="n">
        <v>139.789993</v>
      </c>
      <c r="C422" s="199" t="n">
        <v>8306200</v>
      </c>
      <c r="D422" s="202">
        <f>B422/B423-1</f>
        <v/>
      </c>
      <c r="E422" s="200" t="n"/>
      <c r="F422" s="199" t="n"/>
      <c r="G422" s="199" t="n"/>
      <c r="H422" s="199" t="n"/>
      <c r="I422" s="199" t="n"/>
      <c r="J422" s="199" t="n"/>
      <c r="K422" s="199" t="n"/>
      <c r="L422" s="199" t="n"/>
      <c r="M422" s="199" t="n"/>
      <c r="N422" s="199" t="n"/>
      <c r="O422" s="199" t="n"/>
      <c r="P422" s="199" t="n"/>
      <c r="Q422" s="199" t="n"/>
      <c r="R422" s="199" t="n"/>
      <c r="S422" s="199" t="n"/>
      <c r="T422" s="199" t="n"/>
      <c r="U422" s="199" t="n"/>
      <c r="V422" s="199" t="n"/>
      <c r="W422" s="199" t="n"/>
      <c r="X422" s="199" t="n"/>
      <c r="Y422" s="199" t="n"/>
      <c r="Z422" s="199" t="n"/>
    </row>
    <row r="423" ht="15.75" customHeight="1">
      <c r="A423" s="203" t="n">
        <v>43756</v>
      </c>
      <c r="B423" s="199" t="n">
        <v>140.460007</v>
      </c>
      <c r="C423" s="199" t="n">
        <v>6416100</v>
      </c>
      <c r="D423" s="202">
        <f>B423/B424-1</f>
        <v/>
      </c>
      <c r="E423" s="200" t="n"/>
      <c r="F423" s="199" t="n"/>
      <c r="G423" s="199" t="n"/>
      <c r="H423" s="199" t="n"/>
      <c r="I423" s="199" t="n"/>
      <c r="J423" s="199" t="n"/>
      <c r="K423" s="199" t="n"/>
      <c r="L423" s="199" t="n"/>
      <c r="M423" s="199" t="n"/>
      <c r="N423" s="199" t="n"/>
      <c r="O423" s="199" t="n"/>
      <c r="P423" s="199" t="n"/>
      <c r="Q423" s="199" t="n"/>
      <c r="R423" s="199" t="n"/>
      <c r="S423" s="199" t="n"/>
      <c r="T423" s="199" t="n"/>
      <c r="U423" s="199" t="n"/>
      <c r="V423" s="199" t="n"/>
      <c r="W423" s="199" t="n"/>
      <c r="X423" s="199" t="n"/>
      <c r="Y423" s="199" t="n"/>
      <c r="Z423" s="199" t="n"/>
    </row>
    <row r="424" ht="15.75" customHeight="1">
      <c r="A424" s="203" t="n">
        <v>43755</v>
      </c>
      <c r="B424" s="199" t="n">
        <v>140.610001</v>
      </c>
      <c r="C424" s="199" t="n">
        <v>6131000</v>
      </c>
      <c r="D424" s="202">
        <f>B424/B425-1</f>
        <v/>
      </c>
      <c r="E424" s="200" t="n"/>
      <c r="F424" s="199" t="n"/>
      <c r="G424" s="199" t="n"/>
      <c r="H424" s="199" t="n"/>
      <c r="I424" s="199" t="n"/>
      <c r="J424" s="199" t="n"/>
      <c r="K424" s="199" t="n"/>
      <c r="L424" s="199" t="n"/>
      <c r="M424" s="199" t="n"/>
      <c r="N424" s="199" t="n"/>
      <c r="O424" s="199" t="n"/>
      <c r="P424" s="199" t="n"/>
      <c r="Q424" s="199" t="n"/>
      <c r="R424" s="199" t="n"/>
      <c r="S424" s="199" t="n"/>
      <c r="T424" s="199" t="n"/>
      <c r="U424" s="199" t="n"/>
      <c r="V424" s="199" t="n"/>
      <c r="W424" s="199" t="n"/>
      <c r="X424" s="199" t="n"/>
      <c r="Y424" s="199" t="n"/>
      <c r="Z424" s="199" t="n"/>
    </row>
    <row r="425" ht="15.75" customHeight="1">
      <c r="A425" s="203" t="n">
        <v>43754</v>
      </c>
      <c r="B425" s="199" t="n">
        <v>140.410004</v>
      </c>
      <c r="C425" s="199" t="n">
        <v>10330300</v>
      </c>
      <c r="D425" s="202">
        <f>B425/B426-1</f>
        <v/>
      </c>
      <c r="E425" s="200" t="n"/>
      <c r="F425" s="199" t="n"/>
      <c r="G425" s="199" t="n"/>
      <c r="H425" s="199" t="n"/>
      <c r="I425" s="199" t="n"/>
      <c r="J425" s="199" t="n"/>
      <c r="K425" s="199" t="n"/>
      <c r="L425" s="199" t="n"/>
      <c r="M425" s="199" t="n"/>
      <c r="N425" s="199" t="n"/>
      <c r="O425" s="199" t="n"/>
      <c r="P425" s="199" t="n"/>
      <c r="Q425" s="199" t="n"/>
      <c r="R425" s="199" t="n"/>
      <c r="S425" s="199" t="n"/>
      <c r="T425" s="199" t="n"/>
      <c r="U425" s="199" t="n"/>
      <c r="V425" s="199" t="n"/>
      <c r="W425" s="199" t="n"/>
      <c r="X425" s="199" t="n"/>
      <c r="Y425" s="199" t="n"/>
      <c r="Z425" s="199" t="n"/>
    </row>
    <row r="426" ht="15.75" customHeight="1">
      <c r="A426" s="203" t="n">
        <v>43753</v>
      </c>
      <c r="B426" s="199" t="n">
        <v>139.610001</v>
      </c>
      <c r="C426" s="199" t="n">
        <v>9128300</v>
      </c>
      <c r="D426" s="202">
        <f>B426/B427-1</f>
        <v/>
      </c>
      <c r="E426" s="200" t="n"/>
      <c r="F426" s="199" t="n"/>
      <c r="G426" s="199" t="n"/>
      <c r="H426" s="199" t="n"/>
      <c r="I426" s="199" t="n"/>
      <c r="J426" s="199" t="n"/>
      <c r="K426" s="199" t="n"/>
      <c r="L426" s="199" t="n"/>
      <c r="M426" s="199" t="n"/>
      <c r="N426" s="199" t="n"/>
      <c r="O426" s="199" t="n"/>
      <c r="P426" s="199" t="n"/>
      <c r="Q426" s="199" t="n"/>
      <c r="R426" s="199" t="n"/>
      <c r="S426" s="199" t="n"/>
      <c r="T426" s="199" t="n"/>
      <c r="U426" s="199" t="n"/>
      <c r="V426" s="199" t="n"/>
      <c r="W426" s="199" t="n"/>
      <c r="X426" s="199" t="n"/>
      <c r="Y426" s="199" t="n"/>
      <c r="Z426" s="199" t="n"/>
    </row>
    <row r="427" ht="15.75" customHeight="1">
      <c r="A427" s="203" t="n">
        <v>43752</v>
      </c>
      <c r="B427" s="199" t="n">
        <v>140.589996</v>
      </c>
      <c r="C427" s="199" t="n">
        <v>4006700</v>
      </c>
      <c r="D427" s="202">
        <f>B427/B428-1</f>
        <v/>
      </c>
      <c r="E427" s="200" t="n"/>
      <c r="F427" s="199" t="n"/>
      <c r="G427" s="199" t="n"/>
      <c r="H427" s="199" t="n"/>
      <c r="I427" s="199" t="n"/>
      <c r="J427" s="199" t="n"/>
      <c r="K427" s="199" t="n"/>
      <c r="L427" s="199" t="n"/>
      <c r="M427" s="199" t="n"/>
      <c r="N427" s="199" t="n"/>
      <c r="O427" s="199" t="n"/>
      <c r="P427" s="199" t="n"/>
      <c r="Q427" s="199" t="n"/>
      <c r="R427" s="199" t="n"/>
      <c r="S427" s="199" t="n"/>
      <c r="T427" s="199" t="n"/>
      <c r="U427" s="199" t="n"/>
      <c r="V427" s="199" t="n"/>
      <c r="W427" s="199" t="n"/>
      <c r="X427" s="199" t="n"/>
      <c r="Y427" s="199" t="n"/>
      <c r="Z427" s="199" t="n"/>
    </row>
    <row r="428" ht="15.75" customHeight="1">
      <c r="A428" s="203" t="n">
        <v>43749</v>
      </c>
      <c r="B428" s="199" t="n">
        <v>140.029999</v>
      </c>
      <c r="C428" s="199" t="n">
        <v>11333400</v>
      </c>
      <c r="D428" s="202">
        <f>B428/B429-1</f>
        <v/>
      </c>
      <c r="E428" s="200" t="n"/>
      <c r="F428" s="199" t="n"/>
      <c r="G428" s="199" t="n"/>
      <c r="H428" s="199" t="n"/>
      <c r="I428" s="199" t="n"/>
      <c r="J428" s="199" t="n"/>
      <c r="K428" s="199" t="n"/>
      <c r="L428" s="199" t="n"/>
      <c r="M428" s="199" t="n"/>
      <c r="N428" s="199" t="n"/>
      <c r="O428" s="199" t="n"/>
      <c r="P428" s="199" t="n"/>
      <c r="Q428" s="199" t="n"/>
      <c r="R428" s="199" t="n"/>
      <c r="S428" s="199" t="n"/>
      <c r="T428" s="199" t="n"/>
      <c r="U428" s="199" t="n"/>
      <c r="V428" s="199" t="n"/>
      <c r="W428" s="199" t="n"/>
      <c r="X428" s="199" t="n"/>
      <c r="Y428" s="199" t="n"/>
      <c r="Z428" s="199" t="n"/>
    </row>
    <row r="429" ht="15.75" customHeight="1">
      <c r="A429" s="203" t="n">
        <v>43748</v>
      </c>
      <c r="B429" s="199" t="n">
        <v>140.809998</v>
      </c>
      <c r="C429" s="199" t="n">
        <v>9301700</v>
      </c>
      <c r="D429" s="202">
        <f>B429/B430-1</f>
        <v/>
      </c>
      <c r="E429" s="200" t="n"/>
      <c r="F429" s="199" t="n"/>
      <c r="G429" s="199" t="n"/>
      <c r="H429" s="199" t="n"/>
      <c r="I429" s="199" t="n"/>
      <c r="J429" s="199" t="n"/>
      <c r="K429" s="199" t="n"/>
      <c r="L429" s="199" t="n"/>
      <c r="M429" s="199" t="n"/>
      <c r="N429" s="199" t="n"/>
      <c r="O429" s="199" t="n"/>
      <c r="P429" s="199" t="n"/>
      <c r="Q429" s="199" t="n"/>
      <c r="R429" s="199" t="n"/>
      <c r="S429" s="199" t="n"/>
      <c r="T429" s="199" t="n"/>
      <c r="U429" s="199" t="n"/>
      <c r="V429" s="199" t="n"/>
      <c r="W429" s="199" t="n"/>
      <c r="X429" s="199" t="n"/>
      <c r="Y429" s="199" t="n"/>
      <c r="Z429" s="199" t="n"/>
    </row>
    <row r="430" ht="15.75" customHeight="1">
      <c r="A430" s="203" t="n">
        <v>43747</v>
      </c>
      <c r="B430" s="199" t="n">
        <v>142.050003</v>
      </c>
      <c r="C430" s="199" t="n">
        <v>6927700</v>
      </c>
      <c r="D430" s="202">
        <f>B430/B431-1</f>
        <v/>
      </c>
      <c r="E430" s="200" t="n"/>
      <c r="F430" s="199" t="n"/>
      <c r="G430" s="199" t="n"/>
      <c r="H430" s="199" t="n"/>
      <c r="I430" s="199" t="n"/>
      <c r="J430" s="199" t="n"/>
      <c r="K430" s="199" t="n"/>
      <c r="L430" s="199" t="n"/>
      <c r="M430" s="199" t="n"/>
      <c r="N430" s="199" t="n"/>
      <c r="O430" s="199" t="n"/>
      <c r="P430" s="199" t="n"/>
      <c r="Q430" s="199" t="n"/>
      <c r="R430" s="199" t="n"/>
      <c r="S430" s="199" t="n"/>
      <c r="T430" s="199" t="n"/>
      <c r="U430" s="199" t="n"/>
      <c r="V430" s="199" t="n"/>
      <c r="W430" s="199" t="n"/>
      <c r="X430" s="199" t="n"/>
      <c r="Y430" s="199" t="n"/>
      <c r="Z430" s="199" t="n"/>
    </row>
    <row r="431" ht="15.75" customHeight="1">
      <c r="A431" s="203" t="n">
        <v>43746</v>
      </c>
      <c r="B431" s="199" t="n">
        <v>141.919998</v>
      </c>
      <c r="C431" s="199" t="n">
        <v>10428900</v>
      </c>
      <c r="D431" s="202">
        <f>B431/B432-1</f>
        <v/>
      </c>
      <c r="E431" s="200" t="n"/>
      <c r="F431" s="199" t="n"/>
      <c r="G431" s="199" t="n"/>
      <c r="H431" s="199" t="n"/>
      <c r="I431" s="199" t="n"/>
      <c r="J431" s="199" t="n"/>
      <c r="K431" s="199" t="n"/>
      <c r="L431" s="199" t="n"/>
      <c r="M431" s="199" t="n"/>
      <c r="N431" s="199" t="n"/>
      <c r="O431" s="199" t="n"/>
      <c r="P431" s="199" t="n"/>
      <c r="Q431" s="199" t="n"/>
      <c r="R431" s="199" t="n"/>
      <c r="S431" s="199" t="n"/>
      <c r="T431" s="199" t="n"/>
      <c r="U431" s="199" t="n"/>
      <c r="V431" s="199" t="n"/>
      <c r="W431" s="199" t="n"/>
      <c r="X431" s="199" t="n"/>
      <c r="Y431" s="199" t="n"/>
      <c r="Z431" s="199" t="n"/>
    </row>
    <row r="432" ht="15.75" customHeight="1">
      <c r="A432" s="203" t="n">
        <v>43745</v>
      </c>
      <c r="B432" s="199" t="n">
        <v>140.690002</v>
      </c>
      <c r="C432" s="199" t="n">
        <v>6127200</v>
      </c>
      <c r="D432" s="202">
        <f>B432/B433-1</f>
        <v/>
      </c>
      <c r="E432" s="200" t="n"/>
      <c r="F432" s="199" t="n"/>
      <c r="G432" s="199" t="n"/>
      <c r="H432" s="199" t="n"/>
      <c r="I432" s="199" t="n"/>
      <c r="J432" s="199" t="n"/>
      <c r="K432" s="199" t="n"/>
      <c r="L432" s="199" t="n"/>
      <c r="M432" s="199" t="n"/>
      <c r="N432" s="199" t="n"/>
      <c r="O432" s="199" t="n"/>
      <c r="P432" s="199" t="n"/>
      <c r="Q432" s="199" t="n"/>
      <c r="R432" s="199" t="n"/>
      <c r="S432" s="199" t="n"/>
      <c r="T432" s="199" t="n"/>
      <c r="U432" s="199" t="n"/>
      <c r="V432" s="199" t="n"/>
      <c r="W432" s="199" t="n"/>
      <c r="X432" s="199" t="n"/>
      <c r="Y432" s="199" t="n"/>
      <c r="Z432" s="199" t="n"/>
    </row>
    <row r="433" ht="15.75" customHeight="1">
      <c r="A433" s="203" t="n">
        <v>43742</v>
      </c>
      <c r="B433" s="199" t="n">
        <v>141.899994</v>
      </c>
      <c r="C433" s="199" t="n">
        <v>9651000</v>
      </c>
      <c r="D433" s="202">
        <f>B433/B434-1</f>
        <v/>
      </c>
      <c r="E433" s="200" t="n"/>
      <c r="F433" s="199" t="n"/>
      <c r="G433" s="199" t="n"/>
      <c r="H433" s="199" t="n"/>
      <c r="I433" s="199" t="n"/>
      <c r="J433" s="199" t="n"/>
      <c r="K433" s="199" t="n"/>
      <c r="L433" s="199" t="n"/>
      <c r="M433" s="199" t="n"/>
      <c r="N433" s="199" t="n"/>
      <c r="O433" s="199" t="n"/>
      <c r="P433" s="199" t="n"/>
      <c r="Q433" s="199" t="n"/>
      <c r="R433" s="199" t="n"/>
      <c r="S433" s="199" t="n"/>
      <c r="T433" s="199" t="n"/>
      <c r="U433" s="199" t="n"/>
      <c r="V433" s="199" t="n"/>
      <c r="W433" s="199" t="n"/>
      <c r="X433" s="199" t="n"/>
      <c r="Y433" s="199" t="n"/>
      <c r="Z433" s="199" t="n"/>
    </row>
    <row r="434" ht="15.75" customHeight="1">
      <c r="A434" s="203" t="n">
        <v>43741</v>
      </c>
      <c r="B434" s="199" t="n">
        <v>141.899994</v>
      </c>
      <c r="C434" s="199" t="n">
        <v>12396100</v>
      </c>
      <c r="D434" s="202">
        <f>B434/B435-1</f>
        <v/>
      </c>
      <c r="E434" s="200" t="n"/>
      <c r="F434" s="199" t="n"/>
      <c r="G434" s="199" t="n"/>
      <c r="H434" s="199" t="n"/>
      <c r="I434" s="199" t="n"/>
      <c r="J434" s="199" t="n"/>
      <c r="K434" s="199" t="n"/>
      <c r="L434" s="199" t="n"/>
      <c r="M434" s="199" t="n"/>
      <c r="N434" s="199" t="n"/>
      <c r="O434" s="199" t="n"/>
      <c r="P434" s="199" t="n"/>
      <c r="Q434" s="199" t="n"/>
      <c r="R434" s="199" t="n"/>
      <c r="S434" s="199" t="n"/>
      <c r="T434" s="199" t="n"/>
      <c r="U434" s="199" t="n"/>
      <c r="V434" s="199" t="n"/>
      <c r="W434" s="199" t="n"/>
      <c r="X434" s="199" t="n"/>
      <c r="Y434" s="199" t="n"/>
      <c r="Z434" s="199" t="n"/>
    </row>
    <row r="435" ht="15.75" customHeight="1">
      <c r="A435" s="203" t="n">
        <v>43740</v>
      </c>
      <c r="B435" s="199" t="n">
        <v>141.259995</v>
      </c>
      <c r="C435" s="199" t="n">
        <v>11914300</v>
      </c>
      <c r="D435" s="202">
        <f>B435/B436-1</f>
        <v/>
      </c>
      <c r="E435" s="200" t="n"/>
      <c r="F435" s="199" t="n"/>
      <c r="G435" s="199" t="n"/>
      <c r="H435" s="199" t="n"/>
      <c r="I435" s="199" t="n"/>
      <c r="J435" s="199" t="n"/>
      <c r="K435" s="199" t="n"/>
      <c r="L435" s="199" t="n"/>
      <c r="M435" s="199" t="n"/>
      <c r="N435" s="199" t="n"/>
      <c r="O435" s="199" t="n"/>
      <c r="P435" s="199" t="n"/>
      <c r="Q435" s="199" t="n"/>
      <c r="R435" s="199" t="n"/>
      <c r="S435" s="199" t="n"/>
      <c r="T435" s="199" t="n"/>
      <c r="U435" s="199" t="n"/>
      <c r="V435" s="199" t="n"/>
      <c r="W435" s="199" t="n"/>
      <c r="X435" s="199" t="n"/>
      <c r="Y435" s="199" t="n"/>
      <c r="Z435" s="199" t="n"/>
    </row>
    <row r="436" ht="15.75" customHeight="1">
      <c r="A436" s="203" t="n">
        <v>43739</v>
      </c>
      <c r="B436" s="199" t="n">
        <v>139.630005</v>
      </c>
      <c r="C436" s="199" t="n">
        <v>12476200</v>
      </c>
      <c r="D436" s="202">
        <f>B436/B437-1</f>
        <v/>
      </c>
      <c r="E436" s="200" t="n"/>
      <c r="F436" s="199" t="n"/>
      <c r="G436" s="199" t="n"/>
      <c r="H436" s="199" t="n"/>
      <c r="I436" s="199" t="n"/>
      <c r="J436" s="199" t="n"/>
      <c r="K436" s="199" t="n"/>
      <c r="L436" s="199" t="n"/>
      <c r="M436" s="199" t="n"/>
      <c r="N436" s="199" t="n"/>
      <c r="O436" s="199" t="n"/>
      <c r="P436" s="199" t="n"/>
      <c r="Q436" s="199" t="n"/>
      <c r="R436" s="199" t="n"/>
      <c r="S436" s="199" t="n"/>
      <c r="T436" s="199" t="n"/>
      <c r="U436" s="199" t="n"/>
      <c r="V436" s="199" t="n"/>
      <c r="W436" s="199" t="n"/>
      <c r="X436" s="199" t="n"/>
      <c r="Y436" s="199" t="n"/>
      <c r="Z436" s="199" t="n"/>
    </row>
    <row r="437" ht="15.75" customHeight="1">
      <c r="A437" s="203" t="n">
        <v>43738</v>
      </c>
      <c r="B437" s="199" t="n">
        <v>138.869995</v>
      </c>
      <c r="C437" s="199" t="n">
        <v>15459100</v>
      </c>
      <c r="D437" s="202">
        <f>B437/B438-1</f>
        <v/>
      </c>
      <c r="E437" s="200" t="n"/>
      <c r="F437" s="199" t="n"/>
      <c r="G437" s="199" t="n"/>
      <c r="H437" s="199" t="n"/>
      <c r="I437" s="199" t="n"/>
      <c r="J437" s="199" t="n"/>
      <c r="K437" s="199" t="n"/>
      <c r="L437" s="199" t="n"/>
      <c r="M437" s="199" t="n"/>
      <c r="N437" s="199" t="n"/>
      <c r="O437" s="199" t="n"/>
      <c r="P437" s="199" t="n"/>
      <c r="Q437" s="199" t="n"/>
      <c r="R437" s="199" t="n"/>
      <c r="S437" s="199" t="n"/>
      <c r="T437" s="199" t="n"/>
      <c r="U437" s="199" t="n"/>
      <c r="V437" s="199" t="n"/>
      <c r="W437" s="199" t="n"/>
      <c r="X437" s="199" t="n"/>
      <c r="Y437" s="199" t="n"/>
      <c r="Z437" s="199" t="n"/>
    </row>
    <row r="438" ht="15.75" customHeight="1">
      <c r="A438" s="203" t="n">
        <v>43735</v>
      </c>
      <c r="B438" s="199" t="n">
        <v>141.059998</v>
      </c>
      <c r="C438" s="199" t="n">
        <v>9804200</v>
      </c>
      <c r="D438" s="202">
        <f>B438/B439-1</f>
        <v/>
      </c>
      <c r="E438" s="200" t="n"/>
      <c r="F438" s="199" t="n"/>
      <c r="G438" s="199" t="n"/>
      <c r="H438" s="199" t="n"/>
      <c r="I438" s="199" t="n"/>
      <c r="J438" s="199" t="n"/>
      <c r="K438" s="199" t="n"/>
      <c r="L438" s="199" t="n"/>
      <c r="M438" s="199" t="n"/>
      <c r="N438" s="199" t="n"/>
      <c r="O438" s="199" t="n"/>
      <c r="P438" s="199" t="n"/>
      <c r="Q438" s="199" t="n"/>
      <c r="R438" s="199" t="n"/>
      <c r="S438" s="199" t="n"/>
      <c r="T438" s="199" t="n"/>
      <c r="U438" s="199" t="n"/>
      <c r="V438" s="199" t="n"/>
      <c r="W438" s="199" t="n"/>
      <c r="X438" s="199" t="n"/>
      <c r="Y438" s="199" t="n"/>
      <c r="Z438" s="199" t="n"/>
    </row>
    <row r="439" ht="15.75" customHeight="1">
      <c r="A439" s="203" t="n">
        <v>43734</v>
      </c>
      <c r="B439" s="199" t="n">
        <v>141.789993</v>
      </c>
      <c r="C439" s="199" t="n">
        <v>7984600</v>
      </c>
      <c r="D439" s="202">
        <f>B439/B440-1</f>
        <v/>
      </c>
      <c r="E439" s="200" t="n"/>
      <c r="F439" s="199" t="n"/>
      <c r="G439" s="199" t="n"/>
      <c r="H439" s="199" t="n"/>
      <c r="I439" s="199" t="n"/>
      <c r="J439" s="199" t="n"/>
      <c r="K439" s="199" t="n"/>
      <c r="L439" s="199" t="n"/>
      <c r="M439" s="199" t="n"/>
      <c r="N439" s="199" t="n"/>
      <c r="O439" s="199" t="n"/>
      <c r="P439" s="199" t="n"/>
      <c r="Q439" s="199" t="n"/>
      <c r="R439" s="199" t="n"/>
      <c r="S439" s="199" t="n"/>
      <c r="T439" s="199" t="n"/>
      <c r="U439" s="199" t="n"/>
      <c r="V439" s="199" t="n"/>
      <c r="W439" s="199" t="n"/>
      <c r="X439" s="199" t="n"/>
      <c r="Y439" s="199" t="n"/>
      <c r="Z439" s="199" t="n"/>
    </row>
    <row r="440" ht="15.75" customHeight="1">
      <c r="A440" s="203" t="n">
        <v>43733</v>
      </c>
      <c r="B440" s="199" t="n">
        <v>141.830002</v>
      </c>
      <c r="C440" s="199" t="n">
        <v>11648400</v>
      </c>
      <c r="D440" s="202">
        <f>B440/B441-1</f>
        <v/>
      </c>
      <c r="E440" s="200" t="n"/>
      <c r="F440" s="199" t="n"/>
      <c r="G440" s="199" t="n"/>
      <c r="H440" s="199" t="n"/>
      <c r="I440" s="199" t="n"/>
      <c r="J440" s="199" t="n"/>
      <c r="K440" s="199" t="n"/>
      <c r="L440" s="199" t="n"/>
      <c r="M440" s="199" t="n"/>
      <c r="N440" s="199" t="n"/>
      <c r="O440" s="199" t="n"/>
      <c r="P440" s="199" t="n"/>
      <c r="Q440" s="199" t="n"/>
      <c r="R440" s="199" t="n"/>
      <c r="S440" s="199" t="n"/>
      <c r="T440" s="199" t="n"/>
      <c r="U440" s="199" t="n"/>
      <c r="V440" s="199" t="n"/>
      <c r="W440" s="199" t="n"/>
      <c r="X440" s="199" t="n"/>
      <c r="Y440" s="199" t="n"/>
      <c r="Z440" s="199" t="n"/>
    </row>
    <row r="441" ht="15.75" customHeight="1">
      <c r="A441" s="203" t="n">
        <v>43732</v>
      </c>
      <c r="B441" s="199" t="n">
        <v>144.509995</v>
      </c>
      <c r="C441" s="199" t="n">
        <v>10576300</v>
      </c>
      <c r="D441" s="202">
        <f>B441/B442-1</f>
        <v/>
      </c>
      <c r="E441" s="200" t="n"/>
      <c r="F441" s="199" t="n"/>
      <c r="G441" s="199" t="n"/>
      <c r="H441" s="199" t="n"/>
      <c r="I441" s="199" t="n"/>
      <c r="J441" s="199" t="n"/>
      <c r="K441" s="199" t="n"/>
      <c r="L441" s="199" t="n"/>
      <c r="M441" s="199" t="n"/>
      <c r="N441" s="199" t="n"/>
      <c r="O441" s="199" t="n"/>
      <c r="P441" s="199" t="n"/>
      <c r="Q441" s="199" t="n"/>
      <c r="R441" s="199" t="n"/>
      <c r="S441" s="199" t="n"/>
      <c r="T441" s="199" t="n"/>
      <c r="U441" s="199" t="n"/>
      <c r="V441" s="199" t="n"/>
      <c r="W441" s="199" t="n"/>
      <c r="X441" s="199" t="n"/>
      <c r="Y441" s="199" t="n"/>
      <c r="Z441" s="199" t="n"/>
    </row>
    <row r="442" ht="15.75" customHeight="1">
      <c r="A442" s="203" t="n">
        <v>43731</v>
      </c>
      <c r="B442" s="199" t="n">
        <v>143.75</v>
      </c>
      <c r="C442" s="199" t="n">
        <v>9006500</v>
      </c>
      <c r="D442" s="202">
        <f>B442/B443-1</f>
        <v/>
      </c>
      <c r="E442" s="200" t="n"/>
      <c r="F442" s="199" t="n"/>
      <c r="G442" s="199" t="n"/>
      <c r="H442" s="199" t="n"/>
      <c r="I442" s="199" t="n"/>
      <c r="J442" s="199" t="n"/>
      <c r="K442" s="199" t="n"/>
      <c r="L442" s="199" t="n"/>
      <c r="M442" s="199" t="n"/>
      <c r="N442" s="199" t="n"/>
      <c r="O442" s="199" t="n"/>
      <c r="P442" s="199" t="n"/>
      <c r="Q442" s="199" t="n"/>
      <c r="R442" s="199" t="n"/>
      <c r="S442" s="199" t="n"/>
      <c r="T442" s="199" t="n"/>
      <c r="U442" s="199" t="n"/>
      <c r="V442" s="199" t="n"/>
      <c r="W442" s="199" t="n"/>
      <c r="X442" s="199" t="n"/>
      <c r="Y442" s="199" t="n"/>
      <c r="Z442" s="199" t="n"/>
    </row>
    <row r="443" ht="15.75" customHeight="1">
      <c r="A443" s="203" t="n">
        <v>43728</v>
      </c>
      <c r="B443" s="199" t="n">
        <v>142.949997</v>
      </c>
      <c r="C443" s="199" t="n">
        <v>12110000</v>
      </c>
      <c r="D443" s="202">
        <f>B443/B444-1</f>
        <v/>
      </c>
      <c r="E443" s="200" t="n"/>
      <c r="F443" s="199" t="n"/>
      <c r="G443" s="199" t="n"/>
      <c r="H443" s="199" t="n"/>
      <c r="I443" s="199" t="n"/>
      <c r="J443" s="199" t="n"/>
      <c r="K443" s="199" t="n"/>
      <c r="L443" s="199" t="n"/>
      <c r="M443" s="199" t="n"/>
      <c r="N443" s="199" t="n"/>
      <c r="O443" s="199" t="n"/>
      <c r="P443" s="199" t="n"/>
      <c r="Q443" s="199" t="n"/>
      <c r="R443" s="199" t="n"/>
      <c r="S443" s="199" t="n"/>
      <c r="T443" s="199" t="n"/>
      <c r="U443" s="199" t="n"/>
      <c r="V443" s="199" t="n"/>
      <c r="W443" s="199" t="n"/>
      <c r="X443" s="199" t="n"/>
      <c r="Y443" s="199" t="n"/>
      <c r="Z443" s="199" t="n"/>
    </row>
    <row r="444" ht="15.75" customHeight="1">
      <c r="A444" s="203" t="n">
        <v>43727</v>
      </c>
      <c r="B444" s="199" t="n">
        <v>141.279999</v>
      </c>
      <c r="C444" s="199" t="n">
        <v>8057400</v>
      </c>
      <c r="D444" s="202">
        <f>B444/B445-1</f>
        <v/>
      </c>
      <c r="E444" s="200" t="n"/>
      <c r="F444" s="199" t="n"/>
      <c r="G444" s="199" t="n"/>
      <c r="H444" s="199" t="n"/>
      <c r="I444" s="199" t="n"/>
      <c r="J444" s="199" t="n"/>
      <c r="K444" s="199" t="n"/>
      <c r="L444" s="199" t="n"/>
      <c r="M444" s="199" t="n"/>
      <c r="N444" s="199" t="n"/>
      <c r="O444" s="199" t="n"/>
      <c r="P444" s="199" t="n"/>
      <c r="Q444" s="199" t="n"/>
      <c r="R444" s="199" t="n"/>
      <c r="S444" s="199" t="n"/>
      <c r="T444" s="199" t="n"/>
      <c r="U444" s="199" t="n"/>
      <c r="V444" s="199" t="n"/>
      <c r="W444" s="199" t="n"/>
      <c r="X444" s="199" t="n"/>
      <c r="Y444" s="199" t="n"/>
      <c r="Z444" s="199" t="n"/>
    </row>
    <row r="445" ht="15.75" customHeight="1">
      <c r="A445" s="203" t="n">
        <v>43726</v>
      </c>
      <c r="B445" s="199" t="n">
        <v>140.710007</v>
      </c>
      <c r="C445" s="199" t="n">
        <v>15026300</v>
      </c>
      <c r="D445" s="202">
        <f>B445/B446-1</f>
        <v/>
      </c>
      <c r="E445" s="200" t="n"/>
      <c r="F445" s="199" t="n"/>
      <c r="G445" s="199" t="n"/>
      <c r="H445" s="199" t="n"/>
      <c r="I445" s="199" t="n"/>
      <c r="J445" s="199" t="n"/>
      <c r="K445" s="199" t="n"/>
      <c r="L445" s="199" t="n"/>
      <c r="M445" s="199" t="n"/>
      <c r="N445" s="199" t="n"/>
      <c r="O445" s="199" t="n"/>
      <c r="P445" s="199" t="n"/>
      <c r="Q445" s="199" t="n"/>
      <c r="R445" s="199" t="n"/>
      <c r="S445" s="199" t="n"/>
      <c r="T445" s="199" t="n"/>
      <c r="U445" s="199" t="n"/>
      <c r="V445" s="199" t="n"/>
      <c r="W445" s="199" t="n"/>
      <c r="X445" s="199" t="n"/>
      <c r="Y445" s="199" t="n"/>
      <c r="Z445" s="199" t="n"/>
    </row>
    <row r="446" ht="15.75" customHeight="1">
      <c r="A446" s="203" t="n">
        <v>43725</v>
      </c>
      <c r="B446" s="199" t="n">
        <v>141.600006</v>
      </c>
      <c r="C446" s="199" t="n">
        <v>7010200</v>
      </c>
      <c r="D446" s="202">
        <f>B446/B447-1</f>
        <v/>
      </c>
      <c r="E446" s="200" t="n"/>
      <c r="F446" s="199" t="n"/>
      <c r="G446" s="199" t="n"/>
      <c r="H446" s="199" t="n"/>
      <c r="I446" s="199" t="n"/>
      <c r="J446" s="199" t="n"/>
      <c r="K446" s="199" t="n"/>
      <c r="L446" s="199" t="n"/>
      <c r="M446" s="199" t="n"/>
      <c r="N446" s="199" t="n"/>
      <c r="O446" s="199" t="n"/>
      <c r="P446" s="199" t="n"/>
      <c r="Q446" s="199" t="n"/>
      <c r="R446" s="199" t="n"/>
      <c r="S446" s="199" t="n"/>
      <c r="T446" s="199" t="n"/>
      <c r="U446" s="199" t="n"/>
      <c r="V446" s="199" t="n"/>
      <c r="W446" s="199" t="n"/>
      <c r="X446" s="199" t="n"/>
      <c r="Y446" s="199" t="n"/>
      <c r="Z446" s="199" t="n"/>
    </row>
    <row r="447" ht="15.75" customHeight="1">
      <c r="A447" s="203" t="n">
        <v>43724</v>
      </c>
      <c r="B447" s="199" t="n">
        <v>141.320007</v>
      </c>
      <c r="C447" s="199" t="n">
        <v>8094600</v>
      </c>
      <c r="D447" s="202">
        <f>B447/B448-1</f>
        <v/>
      </c>
      <c r="E447" s="200" t="n"/>
      <c r="F447" s="199" t="n"/>
      <c r="G447" s="199" t="n"/>
      <c r="H447" s="199" t="n"/>
      <c r="I447" s="199" t="n"/>
      <c r="J447" s="199" t="n"/>
      <c r="K447" s="199" t="n"/>
      <c r="L447" s="199" t="n"/>
      <c r="M447" s="199" t="n"/>
      <c r="N447" s="199" t="n"/>
      <c r="O447" s="199" t="n"/>
      <c r="P447" s="199" t="n"/>
      <c r="Q447" s="199" t="n"/>
      <c r="R447" s="199" t="n"/>
      <c r="S447" s="199" t="n"/>
      <c r="T447" s="199" t="n"/>
      <c r="U447" s="199" t="n"/>
      <c r="V447" s="199" t="n"/>
      <c r="W447" s="199" t="n"/>
      <c r="X447" s="199" t="n"/>
      <c r="Y447" s="199" t="n"/>
      <c r="Z447" s="199" t="n"/>
    </row>
    <row r="448" ht="15.75" customHeight="1">
      <c r="A448" s="203" t="n">
        <v>43721</v>
      </c>
      <c r="B448" s="199" t="n">
        <v>140.149994</v>
      </c>
      <c r="C448" s="199" t="n">
        <v>13451700</v>
      </c>
      <c r="D448" s="202">
        <f>B448/B449-1</f>
        <v/>
      </c>
      <c r="E448" s="200" t="n"/>
      <c r="F448" s="199" t="n"/>
      <c r="G448" s="199" t="n"/>
      <c r="H448" s="199" t="n"/>
      <c r="I448" s="199" t="n"/>
      <c r="J448" s="199" t="n"/>
      <c r="K448" s="199" t="n"/>
      <c r="L448" s="199" t="n"/>
      <c r="M448" s="199" t="n"/>
      <c r="N448" s="199" t="n"/>
      <c r="O448" s="199" t="n"/>
      <c r="P448" s="199" t="n"/>
      <c r="Q448" s="199" t="n"/>
      <c r="R448" s="199" t="n"/>
      <c r="S448" s="199" t="n"/>
      <c r="T448" s="199" t="n"/>
      <c r="U448" s="199" t="n"/>
      <c r="V448" s="199" t="n"/>
      <c r="W448" s="199" t="n"/>
      <c r="X448" s="199" t="n"/>
      <c r="Y448" s="199" t="n"/>
      <c r="Z448" s="199" t="n"/>
    </row>
    <row r="449" ht="15.75" customHeight="1">
      <c r="A449" s="203" t="n">
        <v>43720</v>
      </c>
      <c r="B449" s="199" t="n">
        <v>141.320007</v>
      </c>
      <c r="C449" s="199" t="n">
        <v>12673700</v>
      </c>
      <c r="D449" s="202">
        <f>B449/B450-1</f>
        <v/>
      </c>
      <c r="E449" s="200" t="n"/>
      <c r="F449" s="199" t="n"/>
      <c r="G449" s="199" t="n"/>
      <c r="H449" s="199" t="n"/>
      <c r="I449" s="199" t="n"/>
      <c r="J449" s="199" t="n"/>
      <c r="K449" s="199" t="n"/>
      <c r="L449" s="199" t="n"/>
      <c r="M449" s="199" t="n"/>
      <c r="N449" s="199" t="n"/>
      <c r="O449" s="199" t="n"/>
      <c r="P449" s="199" t="n"/>
      <c r="Q449" s="199" t="n"/>
      <c r="R449" s="199" t="n"/>
      <c r="S449" s="199" t="n"/>
      <c r="T449" s="199" t="n"/>
      <c r="U449" s="199" t="n"/>
      <c r="V449" s="199" t="n"/>
      <c r="W449" s="199" t="n"/>
      <c r="X449" s="199" t="n"/>
      <c r="Y449" s="199" t="n"/>
      <c r="Z449" s="199" t="n"/>
    </row>
    <row r="450" ht="15.75" customHeight="1">
      <c r="A450" s="203" t="n">
        <v>43719</v>
      </c>
      <c r="B450" s="199" t="n">
        <v>141.029999</v>
      </c>
      <c r="C450" s="199" t="n">
        <v>7453000</v>
      </c>
      <c r="D450" s="202">
        <f>B450/B451-1</f>
        <v/>
      </c>
      <c r="E450" s="200" t="n"/>
      <c r="F450" s="199" t="n"/>
      <c r="G450" s="199" t="n"/>
      <c r="H450" s="199" t="n"/>
      <c r="I450" s="199" t="n"/>
      <c r="J450" s="199" t="n"/>
      <c r="K450" s="199" t="n"/>
      <c r="L450" s="199" t="n"/>
      <c r="M450" s="199" t="n"/>
      <c r="N450" s="199" t="n"/>
      <c r="O450" s="199" t="n"/>
      <c r="P450" s="199" t="n"/>
      <c r="Q450" s="199" t="n"/>
      <c r="R450" s="199" t="n"/>
      <c r="S450" s="199" t="n"/>
      <c r="T450" s="199" t="n"/>
      <c r="U450" s="199" t="n"/>
      <c r="V450" s="199" t="n"/>
      <c r="W450" s="199" t="n"/>
      <c r="X450" s="199" t="n"/>
      <c r="Y450" s="199" t="n"/>
      <c r="Z450" s="199" t="n"/>
    </row>
    <row r="451" ht="15.75" customHeight="1">
      <c r="A451" s="203" t="n">
        <v>43718</v>
      </c>
      <c r="B451" s="199" t="n">
        <v>140.179993</v>
      </c>
      <c r="C451" s="199" t="n">
        <v>12629200</v>
      </c>
      <c r="D451" s="202">
        <f>B451/B452-1</f>
        <v/>
      </c>
      <c r="E451" s="200" t="n"/>
      <c r="F451" s="199" t="n"/>
      <c r="G451" s="199" t="n"/>
      <c r="H451" s="199" t="n"/>
      <c r="I451" s="199" t="n"/>
      <c r="J451" s="199" t="n"/>
      <c r="K451" s="199" t="n"/>
      <c r="L451" s="199" t="n"/>
      <c r="M451" s="199" t="n"/>
      <c r="N451" s="199" t="n"/>
      <c r="O451" s="199" t="n"/>
      <c r="P451" s="199" t="n"/>
      <c r="Q451" s="199" t="n"/>
      <c r="R451" s="199" t="n"/>
      <c r="S451" s="199" t="n"/>
      <c r="T451" s="199" t="n"/>
      <c r="U451" s="199" t="n"/>
      <c r="V451" s="199" t="n"/>
      <c r="W451" s="199" t="n"/>
      <c r="X451" s="199" t="n"/>
      <c r="Y451" s="199" t="n"/>
      <c r="Z451" s="199" t="n"/>
    </row>
    <row r="452" ht="15.75" customHeight="1">
      <c r="A452" s="203" t="n">
        <v>43717</v>
      </c>
      <c r="B452" s="199" t="n">
        <v>141.389999</v>
      </c>
      <c r="C452" s="199" t="n">
        <v>11323800</v>
      </c>
      <c r="D452" s="202">
        <f>B452/B453-1</f>
        <v/>
      </c>
      <c r="E452" s="200" t="n"/>
      <c r="F452" s="199" t="n"/>
      <c r="G452" s="199" t="n"/>
      <c r="H452" s="199" t="n"/>
      <c r="I452" s="199" t="n"/>
      <c r="J452" s="199" t="n"/>
      <c r="K452" s="199" t="n"/>
      <c r="L452" s="199" t="n"/>
      <c r="M452" s="199" t="n"/>
      <c r="N452" s="199" t="n"/>
      <c r="O452" s="199" t="n"/>
      <c r="P452" s="199" t="n"/>
      <c r="Q452" s="199" t="n"/>
      <c r="R452" s="199" t="n"/>
      <c r="S452" s="199" t="n"/>
      <c r="T452" s="199" t="n"/>
      <c r="U452" s="199" t="n"/>
      <c r="V452" s="199" t="n"/>
      <c r="W452" s="199" t="n"/>
      <c r="X452" s="199" t="n"/>
      <c r="Y452" s="199" t="n"/>
      <c r="Z452" s="199" t="n"/>
    </row>
    <row r="453" ht="15.75" customHeight="1">
      <c r="A453" s="203" t="n">
        <v>43714</v>
      </c>
      <c r="B453" s="199" t="n">
        <v>141.919998</v>
      </c>
      <c r="C453" s="199" t="n">
        <v>14175200</v>
      </c>
      <c r="D453" s="202">
        <f>B453/B454-1</f>
        <v/>
      </c>
      <c r="E453" s="200" t="n"/>
      <c r="F453" s="199" t="n"/>
      <c r="G453" s="199" t="n"/>
      <c r="H453" s="199" t="n"/>
      <c r="I453" s="199" t="n"/>
      <c r="J453" s="199" t="n"/>
      <c r="K453" s="199" t="n"/>
      <c r="L453" s="199" t="n"/>
      <c r="M453" s="199" t="n"/>
      <c r="N453" s="199" t="n"/>
      <c r="O453" s="199" t="n"/>
      <c r="P453" s="199" t="n"/>
      <c r="Q453" s="199" t="n"/>
      <c r="R453" s="199" t="n"/>
      <c r="S453" s="199" t="n"/>
      <c r="T453" s="199" t="n"/>
      <c r="U453" s="199" t="n"/>
      <c r="V453" s="199" t="n"/>
      <c r="W453" s="199" t="n"/>
      <c r="X453" s="199" t="n"/>
      <c r="Y453" s="199" t="n"/>
      <c r="Z453" s="199" t="n"/>
    </row>
    <row r="454" ht="15.75" customHeight="1">
      <c r="A454" s="203" t="n">
        <v>43713</v>
      </c>
      <c r="B454" s="199" t="n">
        <v>143.139999</v>
      </c>
      <c r="C454" s="199" t="n">
        <v>20293200</v>
      </c>
      <c r="D454" s="202">
        <f>B454/B455-1</f>
        <v/>
      </c>
      <c r="E454" s="200" t="n"/>
      <c r="F454" s="199" t="n"/>
      <c r="G454" s="199" t="n"/>
      <c r="H454" s="199" t="n"/>
      <c r="I454" s="199" t="n"/>
      <c r="J454" s="199" t="n"/>
      <c r="K454" s="199" t="n"/>
      <c r="L454" s="199" t="n"/>
      <c r="M454" s="199" t="n"/>
      <c r="N454" s="199" t="n"/>
      <c r="O454" s="199" t="n"/>
      <c r="P454" s="199" t="n"/>
      <c r="Q454" s="199" t="n"/>
      <c r="R454" s="199" t="n"/>
      <c r="S454" s="199" t="n"/>
      <c r="T454" s="199" t="n"/>
      <c r="U454" s="199" t="n"/>
      <c r="V454" s="199" t="n"/>
      <c r="W454" s="199" t="n"/>
      <c r="X454" s="199" t="n"/>
      <c r="Y454" s="199" t="n"/>
      <c r="Z454" s="199" t="n"/>
    </row>
    <row r="455" ht="15.75" customHeight="1">
      <c r="A455" s="203" t="n">
        <v>43712</v>
      </c>
      <c r="B455" s="199" t="n">
        <v>146.660004</v>
      </c>
      <c r="C455" s="199" t="n">
        <v>11285900</v>
      </c>
      <c r="D455" s="202">
        <f>B455/B456-1</f>
        <v/>
      </c>
      <c r="E455" s="200" t="n"/>
      <c r="F455" s="199" t="n"/>
      <c r="G455" s="199" t="n"/>
      <c r="H455" s="199" t="n"/>
      <c r="I455" s="199" t="n"/>
      <c r="J455" s="199" t="n"/>
      <c r="K455" s="199" t="n"/>
      <c r="L455" s="199" t="n"/>
      <c r="M455" s="199" t="n"/>
      <c r="N455" s="199" t="n"/>
      <c r="O455" s="199" t="n"/>
      <c r="P455" s="199" t="n"/>
      <c r="Q455" s="199" t="n"/>
      <c r="R455" s="199" t="n"/>
      <c r="S455" s="199" t="n"/>
      <c r="T455" s="199" t="n"/>
      <c r="U455" s="199" t="n"/>
      <c r="V455" s="199" t="n"/>
      <c r="W455" s="199" t="n"/>
      <c r="X455" s="199" t="n"/>
      <c r="Y455" s="199" t="n"/>
      <c r="Z455" s="199" t="n"/>
    </row>
    <row r="456" ht="15.75" customHeight="1">
      <c r="A456" s="203" t="n">
        <v>43711</v>
      </c>
      <c r="B456" s="199" t="n">
        <v>145.75</v>
      </c>
      <c r="C456" s="199" t="n">
        <v>15615200</v>
      </c>
      <c r="D456" s="202">
        <f>B456/B457-1</f>
        <v/>
      </c>
      <c r="E456" s="200" t="n"/>
      <c r="F456" s="199" t="n"/>
      <c r="G456" s="199" t="n"/>
      <c r="H456" s="199" t="n"/>
      <c r="I456" s="199" t="n"/>
      <c r="J456" s="199" t="n"/>
      <c r="K456" s="199" t="n"/>
      <c r="L456" s="199" t="n"/>
      <c r="M456" s="199" t="n"/>
      <c r="N456" s="199" t="n"/>
      <c r="O456" s="199" t="n"/>
      <c r="P456" s="199" t="n"/>
      <c r="Q456" s="199" t="n"/>
      <c r="R456" s="199" t="n"/>
      <c r="S456" s="199" t="n"/>
      <c r="T456" s="199" t="n"/>
      <c r="U456" s="199" t="n"/>
      <c r="V456" s="199" t="n"/>
      <c r="W456" s="199" t="n"/>
      <c r="X456" s="199" t="n"/>
      <c r="Y456" s="199" t="n"/>
      <c r="Z456" s="199" t="n"/>
    </row>
    <row r="457" ht="15.75" customHeight="1">
      <c r="A457" s="203" t="n">
        <v>43707</v>
      </c>
      <c r="B457" s="199" t="n">
        <v>143.75</v>
      </c>
      <c r="C457" s="199" t="n">
        <v>9642200</v>
      </c>
      <c r="D457" s="202">
        <f>B457/B458-1</f>
        <v/>
      </c>
      <c r="E457" s="200" t="n"/>
      <c r="F457" s="199" t="n"/>
      <c r="G457" s="199" t="n"/>
      <c r="H457" s="199" t="n"/>
      <c r="I457" s="199" t="n"/>
      <c r="J457" s="199" t="n"/>
      <c r="K457" s="199" t="n"/>
      <c r="L457" s="199" t="n"/>
      <c r="M457" s="199" t="n"/>
      <c r="N457" s="199" t="n"/>
      <c r="O457" s="199" t="n"/>
      <c r="P457" s="199" t="n"/>
      <c r="Q457" s="199" t="n"/>
      <c r="R457" s="199" t="n"/>
      <c r="S457" s="199" t="n"/>
      <c r="T457" s="199" t="n"/>
      <c r="U457" s="199" t="n"/>
      <c r="V457" s="199" t="n"/>
      <c r="W457" s="199" t="n"/>
      <c r="X457" s="199" t="n"/>
      <c r="Y457" s="199" t="n"/>
      <c r="Z457" s="199" t="n"/>
    </row>
    <row r="458" ht="15.75" customHeight="1">
      <c r="A458" s="203" t="n">
        <v>43706</v>
      </c>
      <c r="B458" s="199" t="n">
        <v>144.119995</v>
      </c>
      <c r="C458" s="199" t="n">
        <v>14762500</v>
      </c>
      <c r="D458" s="202">
        <f>B458/B459-1</f>
        <v/>
      </c>
      <c r="E458" s="200" t="n"/>
      <c r="F458" s="199" t="n"/>
      <c r="G458" s="199" t="n"/>
      <c r="H458" s="199" t="n"/>
      <c r="I458" s="199" t="n"/>
      <c r="J458" s="199" t="n"/>
      <c r="K458" s="199" t="n"/>
      <c r="L458" s="199" t="n"/>
      <c r="M458" s="199" t="n"/>
      <c r="N458" s="199" t="n"/>
      <c r="O458" s="199" t="n"/>
      <c r="P458" s="199" t="n"/>
      <c r="Q458" s="199" t="n"/>
      <c r="R458" s="199" t="n"/>
      <c r="S458" s="199" t="n"/>
      <c r="T458" s="199" t="n"/>
      <c r="U458" s="199" t="n"/>
      <c r="V458" s="199" t="n"/>
      <c r="W458" s="199" t="n"/>
      <c r="X458" s="199" t="n"/>
      <c r="Y458" s="199" t="n"/>
      <c r="Z458" s="199" t="n"/>
    </row>
    <row r="459" ht="15.75" customHeight="1">
      <c r="A459" s="203" t="n">
        <v>43705</v>
      </c>
      <c r="B459" s="199" t="n">
        <v>145.160004</v>
      </c>
      <c r="C459" s="199" t="n">
        <v>11452400</v>
      </c>
      <c r="D459" s="202">
        <f>B459/B460-1</f>
        <v/>
      </c>
      <c r="E459" s="200" t="n"/>
      <c r="F459" s="199" t="n"/>
      <c r="G459" s="199" t="n"/>
      <c r="H459" s="199" t="n"/>
      <c r="I459" s="199" t="n"/>
      <c r="J459" s="199" t="n"/>
      <c r="K459" s="199" t="n"/>
      <c r="L459" s="199" t="n"/>
      <c r="M459" s="199" t="n"/>
      <c r="N459" s="199" t="n"/>
      <c r="O459" s="199" t="n"/>
      <c r="P459" s="199" t="n"/>
      <c r="Q459" s="199" t="n"/>
      <c r="R459" s="199" t="n"/>
      <c r="S459" s="199" t="n"/>
      <c r="T459" s="199" t="n"/>
      <c r="U459" s="199" t="n"/>
      <c r="V459" s="199" t="n"/>
      <c r="W459" s="199" t="n"/>
      <c r="X459" s="199" t="n"/>
      <c r="Y459" s="199" t="n"/>
      <c r="Z459" s="199" t="n"/>
    </row>
    <row r="460" ht="15.75" customHeight="1">
      <c r="A460" s="203" t="n">
        <v>43704</v>
      </c>
      <c r="B460" s="199" t="n">
        <v>145.570007</v>
      </c>
      <c r="C460" s="199" t="n">
        <v>12844100</v>
      </c>
      <c r="D460" s="202">
        <f>B460/B461-1</f>
        <v/>
      </c>
      <c r="E460" s="200" t="n"/>
      <c r="F460" s="199" t="n"/>
      <c r="G460" s="199" t="n"/>
      <c r="H460" s="199" t="n"/>
      <c r="I460" s="199" t="n"/>
      <c r="J460" s="199" t="n"/>
      <c r="K460" s="199" t="n"/>
      <c r="L460" s="199" t="n"/>
      <c r="M460" s="199" t="n"/>
      <c r="N460" s="199" t="n"/>
      <c r="O460" s="199" t="n"/>
      <c r="P460" s="199" t="n"/>
      <c r="Q460" s="199" t="n"/>
      <c r="R460" s="199" t="n"/>
      <c r="S460" s="199" t="n"/>
      <c r="T460" s="199" t="n"/>
      <c r="U460" s="199" t="n"/>
      <c r="V460" s="199" t="n"/>
      <c r="W460" s="199" t="n"/>
      <c r="X460" s="199" t="n"/>
      <c r="Y460" s="199" t="n"/>
      <c r="Z460" s="199" t="n"/>
    </row>
    <row r="461" ht="15.75" customHeight="1">
      <c r="A461" s="203" t="n">
        <v>43703</v>
      </c>
      <c r="B461" s="199" t="n">
        <v>144.190002</v>
      </c>
      <c r="C461" s="199" t="n">
        <v>12195800</v>
      </c>
      <c r="D461" s="202">
        <f>B461/B462-1</f>
        <v/>
      </c>
      <c r="E461" s="200" t="n"/>
      <c r="F461" s="199" t="n"/>
      <c r="G461" s="199" t="n"/>
      <c r="H461" s="199" t="n"/>
      <c r="I461" s="199" t="n"/>
      <c r="J461" s="199" t="n"/>
      <c r="K461" s="199" t="n"/>
      <c r="L461" s="199" t="n"/>
      <c r="M461" s="199" t="n"/>
      <c r="N461" s="199" t="n"/>
      <c r="O461" s="199" t="n"/>
      <c r="P461" s="199" t="n"/>
      <c r="Q461" s="199" t="n"/>
      <c r="R461" s="199" t="n"/>
      <c r="S461" s="199" t="n"/>
      <c r="T461" s="199" t="n"/>
      <c r="U461" s="199" t="n"/>
      <c r="V461" s="199" t="n"/>
      <c r="W461" s="199" t="n"/>
      <c r="X461" s="199" t="n"/>
      <c r="Y461" s="199" t="n"/>
      <c r="Z461" s="199" t="n"/>
    </row>
    <row r="462" ht="15.75" customHeight="1">
      <c r="A462" s="203" t="n">
        <v>43700</v>
      </c>
      <c r="B462" s="199" t="n">
        <v>144.169998</v>
      </c>
      <c r="C462" s="199" t="n">
        <v>20282200</v>
      </c>
      <c r="D462" s="202">
        <f>B462/B463-1</f>
        <v/>
      </c>
      <c r="E462" s="200" t="n"/>
      <c r="F462" s="199" t="n"/>
      <c r="G462" s="199" t="n"/>
      <c r="H462" s="199" t="n"/>
      <c r="I462" s="199" t="n"/>
      <c r="J462" s="199" t="n"/>
      <c r="K462" s="199" t="n"/>
      <c r="L462" s="199" t="n"/>
      <c r="M462" s="199" t="n"/>
      <c r="N462" s="199" t="n"/>
      <c r="O462" s="199" t="n"/>
      <c r="P462" s="199" t="n"/>
      <c r="Q462" s="199" t="n"/>
      <c r="R462" s="199" t="n"/>
      <c r="S462" s="199" t="n"/>
      <c r="T462" s="199" t="n"/>
      <c r="U462" s="199" t="n"/>
      <c r="V462" s="199" t="n"/>
      <c r="W462" s="199" t="n"/>
      <c r="X462" s="199" t="n"/>
      <c r="Y462" s="199" t="n"/>
      <c r="Z462" s="199" t="n"/>
    </row>
    <row r="463" ht="15.75" customHeight="1">
      <c r="A463" s="203" t="n">
        <v>43699</v>
      </c>
      <c r="B463" s="199" t="n">
        <v>141.399994</v>
      </c>
      <c r="C463" s="199" t="n">
        <v>6846500</v>
      </c>
      <c r="D463" s="202">
        <f>B463/B464-1</f>
        <v/>
      </c>
      <c r="E463" s="200" t="n"/>
      <c r="F463" s="199" t="n"/>
      <c r="G463" s="199" t="n"/>
      <c r="H463" s="199" t="n"/>
      <c r="I463" s="199" t="n"/>
      <c r="J463" s="199" t="n"/>
      <c r="K463" s="199" t="n"/>
      <c r="L463" s="199" t="n"/>
      <c r="M463" s="199" t="n"/>
      <c r="N463" s="199" t="n"/>
      <c r="O463" s="199" t="n"/>
      <c r="P463" s="199" t="n"/>
      <c r="Q463" s="199" t="n"/>
      <c r="R463" s="199" t="n"/>
      <c r="S463" s="199" t="n"/>
      <c r="T463" s="199" t="n"/>
      <c r="U463" s="199" t="n"/>
      <c r="V463" s="199" t="n"/>
      <c r="W463" s="199" t="n"/>
      <c r="X463" s="199" t="n"/>
      <c r="Y463" s="199" t="n"/>
      <c r="Z463" s="199" t="n"/>
    </row>
    <row r="464" ht="15.75" customHeight="1">
      <c r="A464" s="203" t="n">
        <v>43698</v>
      </c>
      <c r="B464" s="199" t="n">
        <v>141.759995</v>
      </c>
      <c r="C464" s="199" t="n">
        <v>8114700</v>
      </c>
      <c r="D464" s="202">
        <f>B464/B465-1</f>
        <v/>
      </c>
      <c r="E464" s="200" t="n"/>
      <c r="F464" s="199" t="n"/>
      <c r="G464" s="199" t="n"/>
      <c r="H464" s="199" t="n"/>
      <c r="I464" s="199" t="n"/>
      <c r="J464" s="199" t="n"/>
      <c r="K464" s="199" t="n"/>
      <c r="L464" s="199" t="n"/>
      <c r="M464" s="199" t="n"/>
      <c r="N464" s="199" t="n"/>
      <c r="O464" s="199" t="n"/>
      <c r="P464" s="199" t="n"/>
      <c r="Q464" s="199" t="n"/>
      <c r="R464" s="199" t="n"/>
      <c r="S464" s="199" t="n"/>
      <c r="T464" s="199" t="n"/>
      <c r="U464" s="199" t="n"/>
      <c r="V464" s="199" t="n"/>
      <c r="W464" s="199" t="n"/>
      <c r="X464" s="199" t="n"/>
      <c r="Y464" s="199" t="n"/>
      <c r="Z464" s="199" t="n"/>
    </row>
    <row r="465" ht="15.75" customHeight="1">
      <c r="A465" s="203" t="n">
        <v>43697</v>
      </c>
      <c r="B465" s="199" t="n">
        <v>142.210007</v>
      </c>
      <c r="C465" s="199" t="n">
        <v>7478500</v>
      </c>
      <c r="D465" s="202">
        <f>B465/B466-1</f>
        <v/>
      </c>
      <c r="E465" s="200" t="n"/>
      <c r="F465" s="199" t="n"/>
      <c r="G465" s="199" t="n"/>
      <c r="H465" s="199" t="n"/>
      <c r="I465" s="199" t="n"/>
      <c r="J465" s="199" t="n"/>
      <c r="K465" s="199" t="n"/>
      <c r="L465" s="199" t="n"/>
      <c r="M465" s="199" t="n"/>
      <c r="N465" s="199" t="n"/>
      <c r="O465" s="199" t="n"/>
      <c r="P465" s="199" t="n"/>
      <c r="Q465" s="199" t="n"/>
      <c r="R465" s="199" t="n"/>
      <c r="S465" s="199" t="n"/>
      <c r="T465" s="199" t="n"/>
      <c r="U465" s="199" t="n"/>
      <c r="V465" s="199" t="n"/>
      <c r="W465" s="199" t="n"/>
      <c r="X465" s="199" t="n"/>
      <c r="Y465" s="199" t="n"/>
      <c r="Z465" s="199" t="n"/>
    </row>
    <row r="466" ht="15.75" customHeight="1">
      <c r="A466" s="203" t="n">
        <v>43696</v>
      </c>
      <c r="B466" s="199" t="n">
        <v>141.110001</v>
      </c>
      <c r="C466" s="199" t="n">
        <v>10552700</v>
      </c>
      <c r="D466" s="202">
        <f>B466/B467-1</f>
        <v/>
      </c>
      <c r="E466" s="200" t="n"/>
      <c r="F466" s="199" t="n"/>
      <c r="G466" s="199" t="n"/>
      <c r="H466" s="199" t="n"/>
      <c r="I466" s="199" t="n"/>
      <c r="J466" s="199" t="n"/>
      <c r="K466" s="199" t="n"/>
      <c r="L466" s="199" t="n"/>
      <c r="M466" s="199" t="n"/>
      <c r="N466" s="199" t="n"/>
      <c r="O466" s="199" t="n"/>
      <c r="P466" s="199" t="n"/>
      <c r="Q466" s="199" t="n"/>
      <c r="R466" s="199" t="n"/>
      <c r="S466" s="199" t="n"/>
      <c r="T466" s="199" t="n"/>
      <c r="U466" s="199" t="n"/>
      <c r="V466" s="199" t="n"/>
      <c r="W466" s="199" t="n"/>
      <c r="X466" s="199" t="n"/>
      <c r="Y466" s="199" t="n"/>
      <c r="Z466" s="199" t="n"/>
    </row>
    <row r="467" ht="15.75" customHeight="1">
      <c r="A467" s="203" t="n">
        <v>43693</v>
      </c>
      <c r="B467" s="199" t="n">
        <v>142.779999</v>
      </c>
      <c r="C467" s="199" t="n">
        <v>11728800</v>
      </c>
      <c r="D467" s="202">
        <f>B467/B468-1</f>
        <v/>
      </c>
      <c r="E467" s="200" t="n"/>
      <c r="F467" s="199" t="n"/>
      <c r="G467" s="199" t="n"/>
      <c r="H467" s="199" t="n"/>
      <c r="I467" s="199" t="n"/>
      <c r="J467" s="199" t="n"/>
      <c r="K467" s="199" t="n"/>
      <c r="L467" s="199" t="n"/>
      <c r="M467" s="199" t="n"/>
      <c r="N467" s="199" t="n"/>
      <c r="O467" s="199" t="n"/>
      <c r="P467" s="199" t="n"/>
      <c r="Q467" s="199" t="n"/>
      <c r="R467" s="199" t="n"/>
      <c r="S467" s="199" t="n"/>
      <c r="T467" s="199" t="n"/>
      <c r="U467" s="199" t="n"/>
      <c r="V467" s="199" t="n"/>
      <c r="W467" s="199" t="n"/>
      <c r="X467" s="199" t="n"/>
      <c r="Y467" s="199" t="n"/>
      <c r="Z467" s="199" t="n"/>
    </row>
    <row r="468" ht="15.75" customHeight="1">
      <c r="A468" s="203" t="n">
        <v>43692</v>
      </c>
      <c r="B468" s="199" t="n">
        <v>143.699997</v>
      </c>
      <c r="C468" s="199" t="n">
        <v>13467800</v>
      </c>
      <c r="D468" s="202">
        <f>B468/B469-1</f>
        <v/>
      </c>
      <c r="E468" s="200" t="n"/>
      <c r="F468" s="199" t="n"/>
      <c r="G468" s="199" t="n"/>
      <c r="H468" s="199" t="n"/>
      <c r="I468" s="199" t="n"/>
      <c r="J468" s="199" t="n"/>
      <c r="K468" s="199" t="n"/>
      <c r="L468" s="199" t="n"/>
      <c r="M468" s="199" t="n"/>
      <c r="N468" s="199" t="n"/>
      <c r="O468" s="199" t="n"/>
      <c r="P468" s="199" t="n"/>
      <c r="Q468" s="199" t="n"/>
      <c r="R468" s="199" t="n"/>
      <c r="S468" s="199" t="n"/>
      <c r="T468" s="199" t="n"/>
      <c r="U468" s="199" t="n"/>
      <c r="V468" s="199" t="n"/>
      <c r="W468" s="199" t="n"/>
      <c r="X468" s="199" t="n"/>
      <c r="Y468" s="199" t="n"/>
      <c r="Z468" s="199" t="n"/>
    </row>
    <row r="469" ht="15.75" customHeight="1">
      <c r="A469" s="203" t="n">
        <v>43691</v>
      </c>
      <c r="B469" s="199" t="n">
        <v>142.75</v>
      </c>
      <c r="C469" s="199" t="n">
        <v>20672900</v>
      </c>
      <c r="D469" s="202">
        <f>B469/B470-1</f>
        <v/>
      </c>
      <c r="E469" s="200" t="n"/>
      <c r="F469" s="199" t="n"/>
      <c r="G469" s="199" t="n"/>
      <c r="H469" s="199" t="n"/>
      <c r="I469" s="199" t="n"/>
      <c r="J469" s="199" t="n"/>
      <c r="K469" s="199" t="n"/>
      <c r="L469" s="199" t="n"/>
      <c r="M469" s="199" t="n"/>
      <c r="N469" s="199" t="n"/>
      <c r="O469" s="199" t="n"/>
      <c r="P469" s="199" t="n"/>
      <c r="Q469" s="199" t="n"/>
      <c r="R469" s="199" t="n"/>
      <c r="S469" s="199" t="n"/>
      <c r="T469" s="199" t="n"/>
      <c r="U469" s="199" t="n"/>
      <c r="V469" s="199" t="n"/>
      <c r="W469" s="199" t="n"/>
      <c r="X469" s="199" t="n"/>
      <c r="Y469" s="199" t="n"/>
      <c r="Z469" s="199" t="n"/>
    </row>
    <row r="470" ht="15.75" customHeight="1">
      <c r="A470" s="203" t="n">
        <v>43690</v>
      </c>
      <c r="B470" s="199" t="n">
        <v>141.779999</v>
      </c>
      <c r="C470" s="199" t="n">
        <v>29842800</v>
      </c>
      <c r="D470" s="202">
        <f>B470/B471-1</f>
        <v/>
      </c>
      <c r="E470" s="200" t="n"/>
      <c r="F470" s="199" t="n"/>
      <c r="G470" s="199" t="n"/>
      <c r="H470" s="199" t="n"/>
      <c r="I470" s="199" t="n"/>
      <c r="J470" s="199" t="n"/>
      <c r="K470" s="199" t="n"/>
      <c r="L470" s="199" t="n"/>
      <c r="M470" s="199" t="n"/>
      <c r="N470" s="199" t="n"/>
      <c r="O470" s="199" t="n"/>
      <c r="P470" s="199" t="n"/>
      <c r="Q470" s="199" t="n"/>
      <c r="R470" s="199" t="n"/>
      <c r="S470" s="199" t="n"/>
      <c r="T470" s="199" t="n"/>
      <c r="U470" s="199" t="n"/>
      <c r="V470" s="199" t="n"/>
      <c r="W470" s="199" t="n"/>
      <c r="X470" s="199" t="n"/>
      <c r="Y470" s="199" t="n"/>
      <c r="Z470" s="199" t="n"/>
    </row>
    <row r="471" ht="15.75" customHeight="1">
      <c r="A471" s="203" t="n">
        <v>43689</v>
      </c>
      <c r="B471" s="199" t="n">
        <v>142.630005</v>
      </c>
      <c r="C471" s="199" t="n">
        <v>15264000</v>
      </c>
      <c r="D471" s="202">
        <f>B471/B472-1</f>
        <v/>
      </c>
      <c r="E471" s="200" t="n"/>
      <c r="F471" s="199" t="n"/>
      <c r="G471" s="199" t="n"/>
      <c r="H471" s="199" t="n"/>
      <c r="I471" s="199" t="n"/>
      <c r="J471" s="199" t="n"/>
      <c r="K471" s="199" t="n"/>
      <c r="L471" s="199" t="n"/>
      <c r="M471" s="199" t="n"/>
      <c r="N471" s="199" t="n"/>
      <c r="O471" s="199" t="n"/>
      <c r="P471" s="199" t="n"/>
      <c r="Q471" s="199" t="n"/>
      <c r="R471" s="199" t="n"/>
      <c r="S471" s="199" t="n"/>
      <c r="T471" s="199" t="n"/>
      <c r="U471" s="199" t="n"/>
      <c r="V471" s="199" t="n"/>
      <c r="W471" s="199" t="n"/>
      <c r="X471" s="199" t="n"/>
      <c r="Y471" s="199" t="n"/>
      <c r="Z471" s="199" t="n"/>
    </row>
    <row r="472" ht="15.75" customHeight="1">
      <c r="A472" s="203" t="n">
        <v>43686</v>
      </c>
      <c r="B472" s="199" t="n">
        <v>141.259995</v>
      </c>
      <c r="C472" s="199" t="n">
        <v>9485900</v>
      </c>
      <c r="D472" s="202">
        <f>B472/B473-1</f>
        <v/>
      </c>
      <c r="E472" s="200" t="n"/>
      <c r="F472" s="199" t="n"/>
      <c r="G472" s="199" t="n"/>
      <c r="H472" s="199" t="n"/>
      <c r="I472" s="199" t="n"/>
      <c r="J472" s="199" t="n"/>
      <c r="K472" s="199" t="n"/>
      <c r="L472" s="199" t="n"/>
      <c r="M472" s="199" t="n"/>
      <c r="N472" s="199" t="n"/>
      <c r="O472" s="199" t="n"/>
      <c r="P472" s="199" t="n"/>
      <c r="Q472" s="199" t="n"/>
      <c r="R472" s="199" t="n"/>
      <c r="S472" s="199" t="n"/>
      <c r="T472" s="199" t="n"/>
      <c r="U472" s="199" t="n"/>
      <c r="V472" s="199" t="n"/>
      <c r="W472" s="199" t="n"/>
      <c r="X472" s="199" t="n"/>
      <c r="Y472" s="199" t="n"/>
      <c r="Z472" s="199" t="n"/>
    </row>
    <row r="473" ht="15.75" customHeight="1">
      <c r="A473" s="203" t="n">
        <v>43685</v>
      </c>
      <c r="B473" s="199" t="n">
        <v>141.729996</v>
      </c>
      <c r="C473" s="199" t="n">
        <v>13108600</v>
      </c>
      <c r="D473" s="202">
        <f>B473/B474-1</f>
        <v/>
      </c>
      <c r="E473" s="200" t="n"/>
      <c r="F473" s="199" t="n"/>
      <c r="G473" s="199" t="n"/>
      <c r="H473" s="199" t="n"/>
      <c r="I473" s="199" t="n"/>
      <c r="J473" s="199" t="n"/>
      <c r="K473" s="199" t="n"/>
      <c r="L473" s="199" t="n"/>
      <c r="M473" s="199" t="n"/>
      <c r="N473" s="199" t="n"/>
      <c r="O473" s="199" t="n"/>
      <c r="P473" s="199" t="n"/>
      <c r="Q473" s="199" t="n"/>
      <c r="R473" s="199" t="n"/>
      <c r="S473" s="199" t="n"/>
      <c r="T473" s="199" t="n"/>
      <c r="U473" s="199" t="n"/>
      <c r="V473" s="199" t="n"/>
      <c r="W473" s="199" t="n"/>
      <c r="X473" s="199" t="n"/>
      <c r="Y473" s="199" t="n"/>
      <c r="Z473" s="199" t="n"/>
    </row>
    <row r="474" ht="15.75" customHeight="1">
      <c r="A474" s="203" t="n">
        <v>43684</v>
      </c>
      <c r="B474" s="199" t="n">
        <v>141.020004</v>
      </c>
      <c r="C474" s="199" t="n">
        <v>26671100</v>
      </c>
      <c r="D474" s="202">
        <f>B474/B475-1</f>
        <v/>
      </c>
      <c r="E474" s="200" t="n"/>
      <c r="F474" s="199" t="n"/>
      <c r="G474" s="199" t="n"/>
      <c r="H474" s="199" t="n"/>
      <c r="I474" s="199" t="n"/>
      <c r="J474" s="199" t="n"/>
      <c r="K474" s="199" t="n"/>
      <c r="L474" s="199" t="n"/>
      <c r="M474" s="199" t="n"/>
      <c r="N474" s="199" t="n"/>
      <c r="O474" s="199" t="n"/>
      <c r="P474" s="199" t="n"/>
      <c r="Q474" s="199" t="n"/>
      <c r="R474" s="199" t="n"/>
      <c r="S474" s="199" t="n"/>
      <c r="T474" s="199" t="n"/>
      <c r="U474" s="199" t="n"/>
      <c r="V474" s="199" t="n"/>
      <c r="W474" s="199" t="n"/>
      <c r="X474" s="199" t="n"/>
      <c r="Y474" s="199" t="n"/>
      <c r="Z474" s="199" t="n"/>
    </row>
    <row r="475" ht="15.75" customHeight="1">
      <c r="A475" s="203" t="n">
        <v>43683</v>
      </c>
      <c r="B475" s="199" t="n">
        <v>138.910004</v>
      </c>
      <c r="C475" s="199" t="n">
        <v>9471200</v>
      </c>
      <c r="D475" s="202">
        <f>B475/B476-1</f>
        <v/>
      </c>
      <c r="E475" s="200" t="n"/>
      <c r="F475" s="199" t="n"/>
      <c r="G475" s="199" t="n"/>
      <c r="H475" s="199" t="n"/>
      <c r="I475" s="199" t="n"/>
      <c r="J475" s="199" t="n"/>
      <c r="K475" s="199" t="n"/>
      <c r="L475" s="199" t="n"/>
      <c r="M475" s="199" t="n"/>
      <c r="N475" s="199" t="n"/>
      <c r="O475" s="199" t="n"/>
      <c r="P475" s="199" t="n"/>
      <c r="Q475" s="199" t="n"/>
      <c r="R475" s="199" t="n"/>
      <c r="S475" s="199" t="n"/>
      <c r="T475" s="199" t="n"/>
      <c r="U475" s="199" t="n"/>
      <c r="V475" s="199" t="n"/>
      <c r="W475" s="199" t="n"/>
      <c r="X475" s="199" t="n"/>
      <c r="Y475" s="199" t="n"/>
      <c r="Z475" s="199" t="n"/>
    </row>
    <row r="476" ht="15.75" customHeight="1">
      <c r="A476" s="203" t="n">
        <v>43682</v>
      </c>
      <c r="B476" s="199" t="n">
        <v>137.789993</v>
      </c>
      <c r="C476" s="199" t="n">
        <v>17519800</v>
      </c>
      <c r="D476" s="202">
        <f>B476/B477-1</f>
        <v/>
      </c>
      <c r="E476" s="200" t="n"/>
      <c r="F476" s="199" t="n"/>
      <c r="G476" s="199" t="n"/>
      <c r="H476" s="199" t="n"/>
      <c r="I476" s="199" t="n"/>
      <c r="J476" s="199" t="n"/>
      <c r="K476" s="199" t="n"/>
      <c r="L476" s="199" t="n"/>
      <c r="M476" s="199" t="n"/>
      <c r="N476" s="199" t="n"/>
      <c r="O476" s="199" t="n"/>
      <c r="P476" s="199" t="n"/>
      <c r="Q476" s="199" t="n"/>
      <c r="R476" s="199" t="n"/>
      <c r="S476" s="199" t="n"/>
      <c r="T476" s="199" t="n"/>
      <c r="U476" s="199" t="n"/>
      <c r="V476" s="199" t="n"/>
      <c r="W476" s="199" t="n"/>
      <c r="X476" s="199" t="n"/>
      <c r="Y476" s="199" t="n"/>
      <c r="Z476" s="199" t="n"/>
    </row>
    <row r="477" ht="15.75" customHeight="1">
      <c r="A477" s="203" t="n">
        <v>43679</v>
      </c>
      <c r="B477" s="199" t="n">
        <v>135.889999</v>
      </c>
      <c r="C477" s="199" t="n">
        <v>13753200</v>
      </c>
      <c r="D477" s="202">
        <f>B477/B478-1</f>
        <v/>
      </c>
      <c r="E477" s="200" t="n"/>
      <c r="F477" s="199" t="n"/>
      <c r="G477" s="199" t="n"/>
      <c r="H477" s="199" t="n"/>
      <c r="I477" s="199" t="n"/>
      <c r="J477" s="199" t="n"/>
      <c r="K477" s="199" t="n"/>
      <c r="L477" s="199" t="n"/>
      <c r="M477" s="199" t="n"/>
      <c r="N477" s="199" t="n"/>
      <c r="O477" s="199" t="n"/>
      <c r="P477" s="199" t="n"/>
      <c r="Q477" s="199" t="n"/>
      <c r="R477" s="199" t="n"/>
      <c r="S477" s="199" t="n"/>
      <c r="T477" s="199" t="n"/>
      <c r="U477" s="199" t="n"/>
      <c r="V477" s="199" t="n"/>
      <c r="W477" s="199" t="n"/>
      <c r="X477" s="199" t="n"/>
      <c r="Y477" s="199" t="n"/>
      <c r="Z477" s="199" t="n"/>
    </row>
    <row r="478" ht="15.75" customHeight="1">
      <c r="A478" s="203" t="n">
        <v>43678</v>
      </c>
      <c r="B478" s="199" t="n">
        <v>136.410004</v>
      </c>
      <c r="C478" s="199" t="n">
        <v>27719800</v>
      </c>
      <c r="D478" s="202">
        <f>B478/B479-1</f>
        <v/>
      </c>
      <c r="E478" s="200" t="n"/>
      <c r="F478" s="199" t="n"/>
      <c r="G478" s="199" t="n"/>
      <c r="H478" s="199" t="n"/>
      <c r="I478" s="199" t="n"/>
      <c r="J478" s="199" t="n"/>
      <c r="K478" s="199" t="n"/>
      <c r="L478" s="199" t="n"/>
      <c r="M478" s="199" t="n"/>
      <c r="N478" s="199" t="n"/>
      <c r="O478" s="199" t="n"/>
      <c r="P478" s="199" t="n"/>
      <c r="Q478" s="199" t="n"/>
      <c r="R478" s="199" t="n"/>
      <c r="S478" s="199" t="n"/>
      <c r="T478" s="199" t="n"/>
      <c r="U478" s="199" t="n"/>
      <c r="V478" s="199" t="n"/>
      <c r="W478" s="199" t="n"/>
      <c r="X478" s="199" t="n"/>
      <c r="Y478" s="199" t="n"/>
      <c r="Z478" s="199" t="n"/>
    </row>
    <row r="479" ht="15.75" customHeight="1">
      <c r="A479" s="203" t="n">
        <v>43677</v>
      </c>
      <c r="B479" s="199" t="n">
        <v>133.210007</v>
      </c>
      <c r="C479" s="199" t="n">
        <v>18797200</v>
      </c>
      <c r="D479" s="202">
        <f>B479/B480-1</f>
        <v/>
      </c>
      <c r="E479" s="200" t="n"/>
      <c r="F479" s="199" t="n"/>
      <c r="G479" s="199" t="n"/>
      <c r="H479" s="199" t="n"/>
      <c r="I479" s="199" t="n"/>
      <c r="J479" s="199" t="n"/>
      <c r="K479" s="199" t="n"/>
      <c r="L479" s="199" t="n"/>
      <c r="M479" s="199" t="n"/>
      <c r="N479" s="199" t="n"/>
      <c r="O479" s="199" t="n"/>
      <c r="P479" s="199" t="n"/>
      <c r="Q479" s="199" t="n"/>
      <c r="R479" s="199" t="n"/>
      <c r="S479" s="199" t="n"/>
      <c r="T479" s="199" t="n"/>
      <c r="U479" s="199" t="n"/>
      <c r="V479" s="199" t="n"/>
      <c r="W479" s="199" t="n"/>
      <c r="X479" s="199" t="n"/>
      <c r="Y479" s="199" t="n"/>
      <c r="Z479" s="199" t="n"/>
    </row>
    <row r="480" ht="15.75" customHeight="1">
      <c r="A480" s="203" t="n">
        <v>43676</v>
      </c>
      <c r="B480" s="199" t="n">
        <v>134.979996</v>
      </c>
      <c r="C480" s="199" t="n">
        <v>9458700</v>
      </c>
      <c r="D480" s="202">
        <f>B480/B481-1</f>
        <v/>
      </c>
      <c r="E480" s="200" t="n"/>
      <c r="F480" s="199" t="n"/>
      <c r="G480" s="199" t="n"/>
      <c r="H480" s="199" t="n"/>
      <c r="I480" s="199" t="n"/>
      <c r="J480" s="199" t="n"/>
      <c r="K480" s="199" t="n"/>
      <c r="L480" s="199" t="n"/>
      <c r="M480" s="199" t="n"/>
      <c r="N480" s="199" t="n"/>
      <c r="O480" s="199" t="n"/>
      <c r="P480" s="199" t="n"/>
      <c r="Q480" s="199" t="n"/>
      <c r="R480" s="199" t="n"/>
      <c r="S480" s="199" t="n"/>
      <c r="T480" s="199" t="n"/>
      <c r="U480" s="199" t="n"/>
      <c r="V480" s="199" t="n"/>
      <c r="W480" s="199" t="n"/>
      <c r="X480" s="199" t="n"/>
      <c r="Y480" s="199" t="n"/>
      <c r="Z480" s="199" t="n"/>
    </row>
    <row r="481" ht="15.75" customHeight="1">
      <c r="A481" s="203" t="n">
        <v>43675</v>
      </c>
      <c r="B481" s="199" t="n">
        <v>134.529999</v>
      </c>
      <c r="C481" s="199" t="n">
        <v>9162400</v>
      </c>
      <c r="D481" s="202">
        <f>B481/B482-1</f>
        <v/>
      </c>
      <c r="E481" s="200" t="n"/>
      <c r="F481" s="199" t="n"/>
      <c r="G481" s="199" t="n"/>
      <c r="H481" s="199" t="n"/>
      <c r="I481" s="199" t="n"/>
      <c r="J481" s="199" t="n"/>
      <c r="K481" s="199" t="n"/>
      <c r="L481" s="199" t="n"/>
      <c r="M481" s="199" t="n"/>
      <c r="N481" s="199" t="n"/>
      <c r="O481" s="199" t="n"/>
      <c r="P481" s="199" t="n"/>
      <c r="Q481" s="199" t="n"/>
      <c r="R481" s="199" t="n"/>
      <c r="S481" s="199" t="n"/>
      <c r="T481" s="199" t="n"/>
      <c r="U481" s="199" t="n"/>
      <c r="V481" s="199" t="n"/>
      <c r="W481" s="199" t="n"/>
      <c r="X481" s="199" t="n"/>
      <c r="Y481" s="199" t="n"/>
      <c r="Z481" s="199" t="n"/>
    </row>
    <row r="482" ht="15.75" customHeight="1">
      <c r="A482" s="203" t="n">
        <v>43672</v>
      </c>
      <c r="B482" s="199" t="n">
        <v>133.639999</v>
      </c>
      <c r="C482" s="199" t="n">
        <v>6249900</v>
      </c>
      <c r="D482" s="202">
        <f>B482/B483-1</f>
        <v/>
      </c>
      <c r="E482" s="200" t="n"/>
      <c r="F482" s="199" t="n"/>
      <c r="G482" s="199" t="n"/>
      <c r="H482" s="199" t="n"/>
      <c r="I482" s="199" t="n"/>
      <c r="J482" s="199" t="n"/>
      <c r="K482" s="199" t="n"/>
      <c r="L482" s="199" t="n"/>
      <c r="M482" s="199" t="n"/>
      <c r="N482" s="199" t="n"/>
      <c r="O482" s="199" t="n"/>
      <c r="P482" s="199" t="n"/>
      <c r="Q482" s="199" t="n"/>
      <c r="R482" s="199" t="n"/>
      <c r="S482" s="199" t="n"/>
      <c r="T482" s="199" t="n"/>
      <c r="U482" s="199" t="n"/>
      <c r="V482" s="199" t="n"/>
      <c r="W482" s="199" t="n"/>
      <c r="X482" s="199" t="n"/>
      <c r="Y482" s="199" t="n"/>
      <c r="Z482" s="199" t="n"/>
    </row>
    <row r="483" ht="15.75" customHeight="1">
      <c r="A483" s="203" t="n">
        <v>43671</v>
      </c>
      <c r="B483" s="199" t="n">
        <v>133.419998</v>
      </c>
      <c r="C483" s="199" t="n">
        <v>11708200</v>
      </c>
      <c r="D483" s="202">
        <f>B483/B484-1</f>
        <v/>
      </c>
      <c r="E483" s="200" t="n"/>
      <c r="F483" s="199" t="n"/>
      <c r="G483" s="199" t="n"/>
      <c r="H483" s="199" t="n"/>
      <c r="I483" s="199" t="n"/>
      <c r="J483" s="199" t="n"/>
      <c r="K483" s="199" t="n"/>
      <c r="L483" s="199" t="n"/>
      <c r="M483" s="199" t="n"/>
      <c r="N483" s="199" t="n"/>
      <c r="O483" s="199" t="n"/>
      <c r="P483" s="199" t="n"/>
      <c r="Q483" s="199" t="n"/>
      <c r="R483" s="199" t="n"/>
      <c r="S483" s="199" t="n"/>
      <c r="T483" s="199" t="n"/>
      <c r="U483" s="199" t="n"/>
      <c r="V483" s="199" t="n"/>
      <c r="W483" s="199" t="n"/>
      <c r="X483" s="199" t="n"/>
      <c r="Y483" s="199" t="n"/>
      <c r="Z483" s="199" t="n"/>
    </row>
    <row r="484" ht="15.75" customHeight="1">
      <c r="A484" s="203" t="n">
        <v>43670</v>
      </c>
      <c r="B484" s="199" t="n">
        <v>134.369995</v>
      </c>
      <c r="C484" s="199" t="n">
        <v>6715200</v>
      </c>
      <c r="D484" s="202">
        <f>B484/B485-1</f>
        <v/>
      </c>
      <c r="E484" s="200" t="n"/>
      <c r="F484" s="199" t="n"/>
      <c r="G484" s="199" t="n"/>
      <c r="H484" s="199" t="n"/>
      <c r="I484" s="199" t="n"/>
      <c r="J484" s="199" t="n"/>
      <c r="K484" s="199" t="n"/>
      <c r="L484" s="199" t="n"/>
      <c r="M484" s="199" t="n"/>
      <c r="N484" s="199" t="n"/>
      <c r="O484" s="199" t="n"/>
      <c r="P484" s="199" t="n"/>
      <c r="Q484" s="199" t="n"/>
      <c r="R484" s="199" t="n"/>
      <c r="S484" s="199" t="n"/>
      <c r="T484" s="199" t="n"/>
      <c r="U484" s="199" t="n"/>
      <c r="V484" s="199" t="n"/>
      <c r="W484" s="199" t="n"/>
      <c r="X484" s="199" t="n"/>
      <c r="Y484" s="199" t="n"/>
      <c r="Z484" s="199" t="n"/>
    </row>
    <row r="485" ht="15.75" customHeight="1">
      <c r="A485" s="203" t="n">
        <v>43669</v>
      </c>
      <c r="B485" s="199" t="n">
        <v>133.690002</v>
      </c>
      <c r="C485" s="199" t="n">
        <v>9981400</v>
      </c>
      <c r="D485" s="202">
        <f>B485/B486-1</f>
        <v/>
      </c>
      <c r="E485" s="200" t="n"/>
      <c r="F485" s="199" t="n"/>
      <c r="G485" s="199" t="n"/>
      <c r="H485" s="199" t="n"/>
      <c r="I485" s="199" t="n"/>
      <c r="J485" s="199" t="n"/>
      <c r="K485" s="199" t="n"/>
      <c r="L485" s="199" t="n"/>
      <c r="M485" s="199" t="n"/>
      <c r="N485" s="199" t="n"/>
      <c r="O485" s="199" t="n"/>
      <c r="P485" s="199" t="n"/>
      <c r="Q485" s="199" t="n"/>
      <c r="R485" s="199" t="n"/>
      <c r="S485" s="199" t="n"/>
      <c r="T485" s="199" t="n"/>
      <c r="U485" s="199" t="n"/>
      <c r="V485" s="199" t="n"/>
      <c r="W485" s="199" t="n"/>
      <c r="X485" s="199" t="n"/>
      <c r="Y485" s="199" t="n"/>
      <c r="Z485" s="199" t="n"/>
    </row>
    <row r="486" ht="15.75" customHeight="1">
      <c r="A486" s="203" t="n">
        <v>43668</v>
      </c>
      <c r="B486" s="199" t="n">
        <v>134.449997</v>
      </c>
      <c r="C486" s="199" t="n">
        <v>7570400</v>
      </c>
      <c r="D486" s="202">
        <f>B486/B487-1</f>
        <v/>
      </c>
      <c r="E486" s="200" t="n"/>
      <c r="F486" s="199" t="n"/>
      <c r="G486" s="199" t="n"/>
      <c r="H486" s="199" t="n"/>
      <c r="I486" s="199" t="n"/>
      <c r="J486" s="199" t="n"/>
      <c r="K486" s="199" t="n"/>
      <c r="L486" s="199" t="n"/>
      <c r="M486" s="199" t="n"/>
      <c r="N486" s="199" t="n"/>
      <c r="O486" s="199" t="n"/>
      <c r="P486" s="199" t="n"/>
      <c r="Q486" s="199" t="n"/>
      <c r="R486" s="199" t="n"/>
      <c r="S486" s="199" t="n"/>
      <c r="T486" s="199" t="n"/>
      <c r="U486" s="199" t="n"/>
      <c r="V486" s="199" t="n"/>
      <c r="W486" s="199" t="n"/>
      <c r="X486" s="199" t="n"/>
      <c r="Y486" s="199" t="n"/>
      <c r="Z486" s="199" t="n"/>
    </row>
    <row r="487" ht="15.75" customHeight="1">
      <c r="A487" s="203" t="n">
        <v>43665</v>
      </c>
      <c r="B487" s="199" t="n">
        <v>134.470001</v>
      </c>
      <c r="C487" s="199" t="n">
        <v>18079200</v>
      </c>
      <c r="D487" s="202">
        <f>B487/B488-1</f>
        <v/>
      </c>
      <c r="E487" s="200" t="n"/>
      <c r="F487" s="199" t="n"/>
      <c r="G487" s="199" t="n"/>
      <c r="H487" s="199" t="n"/>
      <c r="I487" s="199" t="n"/>
      <c r="J487" s="199" t="n"/>
      <c r="K487" s="199" t="n"/>
      <c r="L487" s="199" t="n"/>
      <c r="M487" s="199" t="n"/>
      <c r="N487" s="199" t="n"/>
      <c r="O487" s="199" t="n"/>
      <c r="P487" s="199" t="n"/>
      <c r="Q487" s="199" t="n"/>
      <c r="R487" s="199" t="n"/>
      <c r="S487" s="199" t="n"/>
      <c r="T487" s="199" t="n"/>
      <c r="U487" s="199" t="n"/>
      <c r="V487" s="199" t="n"/>
      <c r="W487" s="199" t="n"/>
      <c r="X487" s="199" t="n"/>
      <c r="Y487" s="199" t="n"/>
      <c r="Z487" s="199" t="n"/>
    </row>
    <row r="488" ht="15.75" customHeight="1">
      <c r="A488" s="203" t="n">
        <v>43664</v>
      </c>
      <c r="B488" s="199" t="n">
        <v>136.479996</v>
      </c>
      <c r="C488" s="199" t="n">
        <v>18448200</v>
      </c>
      <c r="D488" s="202">
        <f>B488/B489-1</f>
        <v/>
      </c>
      <c r="E488" s="200" t="n"/>
      <c r="F488" s="199" t="n"/>
      <c r="G488" s="199" t="n"/>
      <c r="H488" s="199" t="n"/>
      <c r="I488" s="199" t="n"/>
      <c r="J488" s="199" t="n"/>
      <c r="K488" s="199" t="n"/>
      <c r="L488" s="199" t="n"/>
      <c r="M488" s="199" t="n"/>
      <c r="N488" s="199" t="n"/>
      <c r="O488" s="199" t="n"/>
      <c r="P488" s="199" t="n"/>
      <c r="Q488" s="199" t="n"/>
      <c r="R488" s="199" t="n"/>
      <c r="S488" s="199" t="n"/>
      <c r="T488" s="199" t="n"/>
      <c r="U488" s="199" t="n"/>
      <c r="V488" s="199" t="n"/>
      <c r="W488" s="199" t="n"/>
      <c r="X488" s="199" t="n"/>
      <c r="Y488" s="199" t="n"/>
      <c r="Z488" s="199" t="n"/>
    </row>
    <row r="489" ht="15.75" customHeight="1">
      <c r="A489" s="203" t="n">
        <v>43663</v>
      </c>
      <c r="B489" s="199" t="n">
        <v>134.580002</v>
      </c>
      <c r="C489" s="199" t="n">
        <v>11288300</v>
      </c>
      <c r="D489" s="202">
        <f>B489/B490-1</f>
        <v/>
      </c>
      <c r="E489" s="200" t="n"/>
      <c r="F489" s="199" t="n"/>
      <c r="G489" s="199" t="n"/>
      <c r="H489" s="199" t="n"/>
      <c r="I489" s="199" t="n"/>
      <c r="J489" s="199" t="n"/>
      <c r="K489" s="199" t="n"/>
      <c r="L489" s="199" t="n"/>
      <c r="M489" s="199" t="n"/>
      <c r="N489" s="199" t="n"/>
      <c r="O489" s="199" t="n"/>
      <c r="P489" s="199" t="n"/>
      <c r="Q489" s="199" t="n"/>
      <c r="R489" s="199" t="n"/>
      <c r="S489" s="199" t="n"/>
      <c r="T489" s="199" t="n"/>
      <c r="U489" s="199" t="n"/>
      <c r="V489" s="199" t="n"/>
      <c r="W489" s="199" t="n"/>
      <c r="X489" s="199" t="n"/>
      <c r="Y489" s="199" t="n"/>
      <c r="Z489" s="199" t="n"/>
    </row>
    <row r="490" ht="15.75" customHeight="1">
      <c r="A490" s="203" t="n">
        <v>43662</v>
      </c>
      <c r="B490" s="199" t="n">
        <v>132.399994</v>
      </c>
      <c r="C490" s="199" t="n">
        <v>7966000</v>
      </c>
      <c r="D490" s="202">
        <f>B490/B491-1</f>
        <v/>
      </c>
      <c r="E490" s="200" t="n"/>
      <c r="F490" s="199" t="n"/>
      <c r="G490" s="199" t="n"/>
      <c r="H490" s="199" t="n"/>
      <c r="I490" s="199" t="n"/>
      <c r="J490" s="199" t="n"/>
      <c r="K490" s="199" t="n"/>
      <c r="L490" s="199" t="n"/>
      <c r="M490" s="199" t="n"/>
      <c r="N490" s="199" t="n"/>
      <c r="O490" s="199" t="n"/>
      <c r="P490" s="199" t="n"/>
      <c r="Q490" s="199" t="n"/>
      <c r="R490" s="199" t="n"/>
      <c r="S490" s="199" t="n"/>
      <c r="T490" s="199" t="n"/>
      <c r="U490" s="199" t="n"/>
      <c r="V490" s="199" t="n"/>
      <c r="W490" s="199" t="n"/>
      <c r="X490" s="199" t="n"/>
      <c r="Y490" s="199" t="n"/>
      <c r="Z490" s="199" t="n"/>
    </row>
    <row r="491" ht="15.75" customHeight="1">
      <c r="A491" s="203" t="n">
        <v>43661</v>
      </c>
      <c r="B491" s="199" t="n">
        <v>133.529999</v>
      </c>
      <c r="C491" s="199" t="n">
        <v>4026600</v>
      </c>
      <c r="D491" s="202">
        <f>B491/B492-1</f>
        <v/>
      </c>
      <c r="E491" s="200" t="n"/>
      <c r="F491" s="199" t="n"/>
      <c r="G491" s="199" t="n"/>
      <c r="H491" s="199" t="n"/>
      <c r="I491" s="199" t="n"/>
      <c r="J491" s="199" t="n"/>
      <c r="K491" s="199" t="n"/>
      <c r="L491" s="199" t="n"/>
      <c r="M491" s="199" t="n"/>
      <c r="N491" s="199" t="n"/>
      <c r="O491" s="199" t="n"/>
      <c r="P491" s="199" t="n"/>
      <c r="Q491" s="199" t="n"/>
      <c r="R491" s="199" t="n"/>
      <c r="S491" s="199" t="n"/>
      <c r="T491" s="199" t="n"/>
      <c r="U491" s="199" t="n"/>
      <c r="V491" s="199" t="n"/>
      <c r="W491" s="199" t="n"/>
      <c r="X491" s="199" t="n"/>
      <c r="Y491" s="199" t="n"/>
      <c r="Z491" s="199" t="n"/>
    </row>
    <row r="492" ht="15.75" customHeight="1">
      <c r="A492" s="203" t="n">
        <v>43658</v>
      </c>
      <c r="B492" s="199" t="n">
        <v>133.529999</v>
      </c>
      <c r="C492" s="199" t="n">
        <v>6309500</v>
      </c>
      <c r="D492" s="202">
        <f>B492/B493-1</f>
        <v/>
      </c>
      <c r="E492" s="200" t="n"/>
      <c r="F492" s="199" t="n"/>
      <c r="G492" s="199" t="n"/>
      <c r="H492" s="199" t="n"/>
      <c r="I492" s="199" t="n"/>
      <c r="J492" s="199" t="n"/>
      <c r="K492" s="199" t="n"/>
      <c r="L492" s="199" t="n"/>
      <c r="M492" s="199" t="n"/>
      <c r="N492" s="199" t="n"/>
      <c r="O492" s="199" t="n"/>
      <c r="P492" s="199" t="n"/>
      <c r="Q492" s="199" t="n"/>
      <c r="R492" s="199" t="n"/>
      <c r="S492" s="199" t="n"/>
      <c r="T492" s="199" t="n"/>
      <c r="U492" s="199" t="n"/>
      <c r="V492" s="199" t="n"/>
      <c r="W492" s="199" t="n"/>
      <c r="X492" s="199" t="n"/>
      <c r="Y492" s="199" t="n"/>
      <c r="Z492" s="199" t="n"/>
    </row>
    <row r="493" ht="15.75" customHeight="1">
      <c r="A493" s="203" t="n">
        <v>43657</v>
      </c>
      <c r="B493" s="199" t="n">
        <v>132.699997</v>
      </c>
      <c r="C493" s="199" t="n">
        <v>7535100</v>
      </c>
      <c r="D493" s="202">
        <f>B493/B494-1</f>
        <v/>
      </c>
      <c r="E493" s="200" t="n"/>
      <c r="F493" s="199" t="n"/>
      <c r="G493" s="199" t="n"/>
      <c r="H493" s="199" t="n"/>
      <c r="I493" s="199" t="n"/>
      <c r="J493" s="199" t="n"/>
      <c r="K493" s="199" t="n"/>
      <c r="L493" s="199" t="n"/>
      <c r="M493" s="199" t="n"/>
      <c r="N493" s="199" t="n"/>
      <c r="O493" s="199" t="n"/>
      <c r="P493" s="199" t="n"/>
      <c r="Q493" s="199" t="n"/>
      <c r="R493" s="199" t="n"/>
      <c r="S493" s="199" t="n"/>
      <c r="T493" s="199" t="n"/>
      <c r="U493" s="199" t="n"/>
      <c r="V493" s="199" t="n"/>
      <c r="W493" s="199" t="n"/>
      <c r="X493" s="199" t="n"/>
      <c r="Y493" s="199" t="n"/>
      <c r="Z493" s="199" t="n"/>
    </row>
    <row r="494" ht="15.75" customHeight="1">
      <c r="A494" s="203" t="n">
        <v>43656</v>
      </c>
      <c r="B494" s="199" t="n">
        <v>133.830002</v>
      </c>
      <c r="C494" s="199" t="n">
        <v>13920600</v>
      </c>
      <c r="D494" s="202">
        <f>B494/B495-1</f>
        <v/>
      </c>
      <c r="E494" s="200" t="n"/>
      <c r="F494" s="199" t="n"/>
      <c r="G494" s="199" t="n"/>
      <c r="H494" s="199" t="n"/>
      <c r="I494" s="199" t="n"/>
      <c r="J494" s="199" t="n"/>
      <c r="K494" s="199" t="n"/>
      <c r="L494" s="199" t="n"/>
      <c r="M494" s="199" t="n"/>
      <c r="N494" s="199" t="n"/>
      <c r="O494" s="199" t="n"/>
      <c r="P494" s="199" t="n"/>
      <c r="Q494" s="199" t="n"/>
      <c r="R494" s="199" t="n"/>
      <c r="S494" s="199" t="n"/>
      <c r="T494" s="199" t="n"/>
      <c r="U494" s="199" t="n"/>
      <c r="V494" s="199" t="n"/>
      <c r="W494" s="199" t="n"/>
      <c r="X494" s="199" t="n"/>
      <c r="Y494" s="199" t="n"/>
      <c r="Z494" s="199" t="n"/>
    </row>
    <row r="495" ht="15.75" customHeight="1">
      <c r="A495" s="203" t="n">
        <v>43655</v>
      </c>
      <c r="B495" s="199" t="n">
        <v>131.75</v>
      </c>
      <c r="C495" s="199" t="n">
        <v>6633400</v>
      </c>
      <c r="D495" s="202">
        <f>B495/B496-1</f>
        <v/>
      </c>
      <c r="E495" s="200" t="n"/>
      <c r="F495" s="199" t="n"/>
      <c r="G495" s="199" t="n"/>
      <c r="H495" s="199" t="n"/>
      <c r="I495" s="199" t="n"/>
      <c r="J495" s="199" t="n"/>
      <c r="K495" s="199" t="n"/>
      <c r="L495" s="199" t="n"/>
      <c r="M495" s="199" t="n"/>
      <c r="N495" s="199" t="n"/>
      <c r="O495" s="199" t="n"/>
      <c r="P495" s="199" t="n"/>
      <c r="Q495" s="199" t="n"/>
      <c r="R495" s="199" t="n"/>
      <c r="S495" s="199" t="n"/>
      <c r="T495" s="199" t="n"/>
      <c r="U495" s="199" t="n"/>
      <c r="V495" s="199" t="n"/>
      <c r="W495" s="199" t="n"/>
      <c r="X495" s="199" t="n"/>
      <c r="Y495" s="199" t="n"/>
      <c r="Z495" s="199" t="n"/>
    </row>
    <row r="496" ht="15.75" customHeight="1">
      <c r="A496" s="203" t="n">
        <v>43654</v>
      </c>
      <c r="B496" s="199" t="n">
        <v>131.289993</v>
      </c>
      <c r="C496" s="199" t="n">
        <v>8028900</v>
      </c>
      <c r="D496" s="202">
        <f>B496/B497-1</f>
        <v/>
      </c>
      <c r="E496" s="200" t="n"/>
      <c r="F496" s="199" t="n"/>
      <c r="G496" s="199" t="n"/>
      <c r="H496" s="199" t="n"/>
      <c r="I496" s="199" t="n"/>
      <c r="J496" s="199" t="n"/>
      <c r="K496" s="199" t="n"/>
      <c r="L496" s="199" t="n"/>
      <c r="M496" s="199" t="n"/>
      <c r="N496" s="199" t="n"/>
      <c r="O496" s="199" t="n"/>
      <c r="P496" s="199" t="n"/>
      <c r="Q496" s="199" t="n"/>
      <c r="R496" s="199" t="n"/>
      <c r="S496" s="199" t="n"/>
      <c r="T496" s="199" t="n"/>
      <c r="U496" s="199" t="n"/>
      <c r="V496" s="199" t="n"/>
      <c r="W496" s="199" t="n"/>
      <c r="X496" s="199" t="n"/>
      <c r="Y496" s="199" t="n"/>
      <c r="Z496" s="199" t="n"/>
    </row>
    <row r="497" ht="15.75" customHeight="1">
      <c r="A497" s="203" t="n">
        <v>43651</v>
      </c>
      <c r="B497" s="199" t="n">
        <v>132.139999</v>
      </c>
      <c r="C497" s="199" t="n">
        <v>11536600</v>
      </c>
      <c r="D497" s="202">
        <f>B497/B498-1</f>
        <v/>
      </c>
      <c r="E497" s="200" t="n"/>
      <c r="F497" s="199" t="n"/>
      <c r="G497" s="199" t="n"/>
      <c r="H497" s="199" t="n"/>
      <c r="I497" s="199" t="n"/>
      <c r="J497" s="199" t="n"/>
      <c r="K497" s="199" t="n"/>
      <c r="L497" s="199" t="n"/>
      <c r="M497" s="199" t="n"/>
      <c r="N497" s="199" t="n"/>
      <c r="O497" s="199" t="n"/>
      <c r="P497" s="199" t="n"/>
      <c r="Q497" s="199" t="n"/>
      <c r="R497" s="199" t="n"/>
      <c r="S497" s="199" t="n"/>
      <c r="T497" s="199" t="n"/>
      <c r="U497" s="199" t="n"/>
      <c r="V497" s="199" t="n"/>
      <c r="W497" s="199" t="n"/>
      <c r="X497" s="199" t="n"/>
      <c r="Y497" s="199" t="n"/>
      <c r="Z497" s="199" t="n"/>
    </row>
    <row r="498" ht="15.75" customHeight="1">
      <c r="A498" s="203" t="n">
        <v>43649</v>
      </c>
      <c r="B498" s="199" t="n">
        <v>133.630005</v>
      </c>
      <c r="C498" s="199" t="n">
        <v>6351500</v>
      </c>
      <c r="D498" s="202">
        <f>B498/B499-1</f>
        <v/>
      </c>
      <c r="E498" s="200" t="n"/>
      <c r="F498" s="199" t="n"/>
      <c r="G498" s="199" t="n"/>
      <c r="H498" s="199" t="n"/>
      <c r="I498" s="199" t="n"/>
      <c r="J498" s="199" t="n"/>
      <c r="K498" s="199" t="n"/>
      <c r="L498" s="199" t="n"/>
      <c r="M498" s="199" t="n"/>
      <c r="N498" s="199" t="n"/>
      <c r="O498" s="199" t="n"/>
      <c r="P498" s="199" t="n"/>
      <c r="Q498" s="199" t="n"/>
      <c r="R498" s="199" t="n"/>
      <c r="S498" s="199" t="n"/>
      <c r="T498" s="199" t="n"/>
      <c r="U498" s="199" t="n"/>
      <c r="V498" s="199" t="n"/>
      <c r="W498" s="199" t="n"/>
      <c r="X498" s="199" t="n"/>
      <c r="Y498" s="199" t="n"/>
      <c r="Z498" s="199" t="n"/>
    </row>
    <row r="499" ht="15.75" customHeight="1">
      <c r="A499" s="203" t="n">
        <v>43648</v>
      </c>
      <c r="B499" s="199" t="n">
        <v>133.410004</v>
      </c>
      <c r="C499" s="199" t="n">
        <v>13282100</v>
      </c>
      <c r="D499" s="202">
        <f>B499/B500-1</f>
        <v/>
      </c>
      <c r="E499" s="200" t="n"/>
      <c r="F499" s="199" t="n"/>
      <c r="G499" s="199" t="n"/>
      <c r="H499" s="199" t="n"/>
      <c r="I499" s="199" t="n"/>
      <c r="J499" s="199" t="n"/>
      <c r="K499" s="199" t="n"/>
      <c r="L499" s="199" t="n"/>
      <c r="M499" s="199" t="n"/>
      <c r="N499" s="199" t="n"/>
      <c r="O499" s="199" t="n"/>
      <c r="P499" s="199" t="n"/>
      <c r="Q499" s="199" t="n"/>
      <c r="R499" s="199" t="n"/>
      <c r="S499" s="199" t="n"/>
      <c r="T499" s="199" t="n"/>
      <c r="U499" s="199" t="n"/>
      <c r="V499" s="199" t="n"/>
      <c r="W499" s="199" t="n"/>
      <c r="X499" s="199" t="n"/>
      <c r="Y499" s="199" t="n"/>
      <c r="Z499" s="199" t="n"/>
    </row>
    <row r="500" ht="15.75" customHeight="1">
      <c r="A500" s="203" t="n">
        <v>43647</v>
      </c>
      <c r="B500" s="199" t="n">
        <v>130.619995</v>
      </c>
      <c r="C500" s="199" t="n">
        <v>13317700</v>
      </c>
      <c r="D500" s="202">
        <f>B500/B501-1</f>
        <v/>
      </c>
      <c r="E500" s="200" t="n"/>
      <c r="F500" s="199" t="n"/>
      <c r="G500" s="199" t="n"/>
      <c r="H500" s="199" t="n"/>
      <c r="I500" s="199" t="n"/>
      <c r="J500" s="199" t="n"/>
      <c r="K500" s="199" t="n"/>
      <c r="L500" s="199" t="n"/>
      <c r="M500" s="199" t="n"/>
      <c r="N500" s="199" t="n"/>
      <c r="O500" s="199" t="n"/>
      <c r="P500" s="199" t="n"/>
      <c r="Q500" s="199" t="n"/>
      <c r="R500" s="199" t="n"/>
      <c r="S500" s="199" t="n"/>
      <c r="T500" s="199" t="n"/>
      <c r="U500" s="199" t="n"/>
      <c r="V500" s="199" t="n"/>
      <c r="W500" s="199" t="n"/>
      <c r="X500" s="199" t="n"/>
      <c r="Y500" s="199" t="n"/>
      <c r="Z500" s="199" t="n"/>
    </row>
    <row r="501" ht="15.75" customHeight="1">
      <c r="A501" s="203" t="n">
        <v>43644</v>
      </c>
      <c r="B501" s="199" t="n">
        <v>133.199997</v>
      </c>
      <c r="C501" s="199" t="n">
        <v>8077000</v>
      </c>
      <c r="D501" s="202">
        <f>B501/B502-1</f>
        <v/>
      </c>
      <c r="E501" s="200" t="n"/>
      <c r="F501" s="199" t="n"/>
      <c r="G501" s="199" t="n"/>
      <c r="H501" s="199" t="n"/>
      <c r="I501" s="199" t="n"/>
      <c r="J501" s="199" t="n"/>
      <c r="K501" s="199" t="n"/>
      <c r="L501" s="199" t="n"/>
      <c r="M501" s="199" t="n"/>
      <c r="N501" s="199" t="n"/>
      <c r="O501" s="199" t="n"/>
      <c r="P501" s="199" t="n"/>
      <c r="Q501" s="199" t="n"/>
      <c r="R501" s="199" t="n"/>
      <c r="S501" s="199" t="n"/>
      <c r="T501" s="199" t="n"/>
      <c r="U501" s="199" t="n"/>
      <c r="V501" s="199" t="n"/>
      <c r="W501" s="199" t="n"/>
      <c r="X501" s="199" t="n"/>
      <c r="Y501" s="199" t="n"/>
      <c r="Z501" s="199" t="n"/>
    </row>
    <row r="502" ht="15.75" customHeight="1">
      <c r="A502" s="203" t="n">
        <v>43643</v>
      </c>
      <c r="B502" s="199" t="n">
        <v>132.839996</v>
      </c>
      <c r="C502" s="199" t="n">
        <v>8412800</v>
      </c>
      <c r="D502" s="202">
        <f>B502/B503-1</f>
        <v/>
      </c>
      <c r="E502" s="200" t="n"/>
      <c r="F502" s="199" t="n"/>
      <c r="G502" s="199" t="n"/>
      <c r="H502" s="199" t="n"/>
      <c r="I502" s="199" t="n"/>
      <c r="J502" s="199" t="n"/>
      <c r="K502" s="199" t="n"/>
      <c r="L502" s="199" t="n"/>
      <c r="M502" s="199" t="n"/>
      <c r="N502" s="199" t="n"/>
      <c r="O502" s="199" t="n"/>
      <c r="P502" s="199" t="n"/>
      <c r="Q502" s="199" t="n"/>
      <c r="R502" s="199" t="n"/>
      <c r="S502" s="199" t="n"/>
      <c r="T502" s="199" t="n"/>
      <c r="U502" s="199" t="n"/>
      <c r="V502" s="199" t="n"/>
      <c r="W502" s="199" t="n"/>
      <c r="X502" s="199" t="n"/>
      <c r="Y502" s="199" t="n"/>
      <c r="Z502" s="199" t="n"/>
    </row>
    <row r="503" ht="15.75" customHeight="1">
      <c r="A503" s="203" t="n">
        <v>43642</v>
      </c>
      <c r="B503" s="199" t="n">
        <v>132.970001</v>
      </c>
      <c r="C503" s="199" t="n">
        <v>12016400</v>
      </c>
      <c r="D503" s="202">
        <f>B503/B504-1</f>
        <v/>
      </c>
      <c r="E503" s="200" t="n"/>
      <c r="F503" s="199" t="n"/>
      <c r="G503" s="199" t="n"/>
      <c r="H503" s="199" t="n"/>
      <c r="I503" s="199" t="n"/>
      <c r="J503" s="199" t="n"/>
      <c r="K503" s="199" t="n"/>
      <c r="L503" s="199" t="n"/>
      <c r="M503" s="199" t="n"/>
      <c r="N503" s="199" t="n"/>
      <c r="O503" s="199" t="n"/>
      <c r="P503" s="199" t="n"/>
      <c r="Q503" s="199" t="n"/>
      <c r="R503" s="199" t="n"/>
      <c r="S503" s="199" t="n"/>
      <c r="T503" s="199" t="n"/>
      <c r="U503" s="199" t="n"/>
      <c r="V503" s="199" t="n"/>
      <c r="W503" s="199" t="n"/>
      <c r="X503" s="199" t="n"/>
      <c r="Y503" s="199" t="n"/>
      <c r="Z503" s="199" t="n"/>
    </row>
    <row r="504" ht="15.75" customHeight="1">
      <c r="A504" s="203" t="n">
        <v>43641</v>
      </c>
      <c r="B504" s="199" t="n">
        <v>134.199997</v>
      </c>
      <c r="C504" s="199" t="n">
        <v>24772200</v>
      </c>
      <c r="D504" s="202">
        <f>B504/B505-1</f>
        <v/>
      </c>
      <c r="E504" s="200" t="n"/>
      <c r="F504" s="199" t="n"/>
      <c r="G504" s="199" t="n"/>
      <c r="H504" s="199" t="n"/>
      <c r="I504" s="199" t="n"/>
      <c r="J504" s="199" t="n"/>
      <c r="K504" s="199" t="n"/>
      <c r="L504" s="199" t="n"/>
      <c r="M504" s="199" t="n"/>
      <c r="N504" s="199" t="n"/>
      <c r="O504" s="199" t="n"/>
      <c r="P504" s="199" t="n"/>
      <c r="Q504" s="199" t="n"/>
      <c r="R504" s="199" t="n"/>
      <c r="S504" s="199" t="n"/>
      <c r="T504" s="199" t="n"/>
      <c r="U504" s="199" t="n"/>
      <c r="V504" s="199" t="n"/>
      <c r="W504" s="199" t="n"/>
      <c r="X504" s="199" t="n"/>
      <c r="Y504" s="199" t="n"/>
      <c r="Z504" s="199" t="n"/>
    </row>
    <row r="505" ht="15.75" customHeight="1">
      <c r="A505" s="203" t="n">
        <v>43640</v>
      </c>
      <c r="B505" s="199" t="n">
        <v>133.940002</v>
      </c>
      <c r="C505" s="199" t="n">
        <v>17851800</v>
      </c>
      <c r="D505" s="202" t="n"/>
      <c r="E505" s="200" t="n"/>
      <c r="F505" s="199" t="n"/>
      <c r="G505" s="199" t="n"/>
      <c r="H505" s="199" t="n"/>
      <c r="I505" s="199" t="n"/>
      <c r="J505" s="199" t="n"/>
      <c r="K505" s="199" t="n"/>
      <c r="L505" s="199" t="n"/>
      <c r="M505" s="199" t="n"/>
      <c r="N505" s="199" t="n"/>
      <c r="O505" s="199" t="n"/>
      <c r="P505" s="199" t="n"/>
      <c r="Q505" s="199" t="n"/>
      <c r="R505" s="199" t="n"/>
      <c r="S505" s="199" t="n"/>
      <c r="T505" s="199" t="n"/>
      <c r="U505" s="199" t="n"/>
      <c r="V505" s="199" t="n"/>
      <c r="W505" s="199" t="n"/>
      <c r="X505" s="199" t="n"/>
      <c r="Y505" s="199" t="n"/>
      <c r="Z505" s="199" t="n"/>
    </row>
    <row r="506" ht="15.75" customHeight="1">
      <c r="A506" s="199" t="n"/>
      <c r="B506" s="199" t="n"/>
      <c r="C506" s="199" t="n"/>
      <c r="D506" s="201" t="n"/>
      <c r="E506" s="200" t="n"/>
      <c r="F506" s="199" t="n"/>
      <c r="G506" s="199" t="n"/>
      <c r="H506" s="199" t="n"/>
      <c r="I506" s="199" t="n"/>
      <c r="J506" s="199" t="n"/>
      <c r="K506" s="199" t="n"/>
      <c r="L506" s="199" t="n"/>
      <c r="M506" s="199" t="n"/>
      <c r="N506" s="199" t="n"/>
      <c r="O506" s="199" t="n"/>
      <c r="P506" s="199" t="n"/>
      <c r="Q506" s="199" t="n"/>
      <c r="R506" s="199" t="n"/>
      <c r="S506" s="199" t="n"/>
      <c r="T506" s="199" t="n"/>
      <c r="U506" s="199" t="n"/>
      <c r="V506" s="199" t="n"/>
      <c r="W506" s="199" t="n"/>
      <c r="X506" s="199" t="n"/>
      <c r="Y506" s="199" t="n"/>
      <c r="Z506" s="199" t="n"/>
    </row>
    <row r="507" ht="15.75" customHeight="1">
      <c r="A507" s="199" t="n"/>
      <c r="B507" s="199" t="n"/>
      <c r="C507" s="199" t="n"/>
      <c r="D507" s="201" t="n"/>
      <c r="E507" s="200" t="n"/>
      <c r="F507" s="199" t="n"/>
      <c r="G507" s="199" t="n"/>
      <c r="H507" s="199" t="n"/>
      <c r="I507" s="199" t="n"/>
      <c r="J507" s="199" t="n"/>
      <c r="K507" s="199" t="n"/>
      <c r="L507" s="199" t="n"/>
      <c r="M507" s="199" t="n"/>
      <c r="N507" s="199" t="n"/>
      <c r="O507" s="199" t="n"/>
      <c r="P507" s="199" t="n"/>
      <c r="Q507" s="199" t="n"/>
      <c r="R507" s="199" t="n"/>
      <c r="S507" s="199" t="n"/>
      <c r="T507" s="199" t="n"/>
      <c r="U507" s="199" t="n"/>
      <c r="V507" s="199" t="n"/>
      <c r="W507" s="199" t="n"/>
      <c r="X507" s="199" t="n"/>
      <c r="Y507" s="199" t="n"/>
      <c r="Z507" s="199" t="n"/>
    </row>
    <row r="508" ht="15.75" customHeight="1">
      <c r="A508" s="199" t="n"/>
      <c r="B508" s="199" t="n"/>
      <c r="C508" s="199" t="n"/>
      <c r="D508" s="201" t="n"/>
      <c r="E508" s="200" t="n"/>
      <c r="F508" s="199" t="n"/>
      <c r="G508" s="199" t="n"/>
      <c r="H508" s="199" t="n"/>
      <c r="I508" s="199" t="n"/>
      <c r="J508" s="199" t="n"/>
      <c r="K508" s="199" t="n"/>
      <c r="L508" s="199" t="n"/>
      <c r="M508" s="199" t="n"/>
      <c r="N508" s="199" t="n"/>
      <c r="O508" s="199" t="n"/>
      <c r="P508" s="199" t="n"/>
      <c r="Q508" s="199" t="n"/>
      <c r="R508" s="199" t="n"/>
      <c r="S508" s="199" t="n"/>
      <c r="T508" s="199" t="n"/>
      <c r="U508" s="199" t="n"/>
      <c r="V508" s="199" t="n"/>
      <c r="W508" s="199" t="n"/>
      <c r="X508" s="199" t="n"/>
      <c r="Y508" s="199" t="n"/>
      <c r="Z508" s="199" t="n"/>
    </row>
    <row r="509" ht="15.75" customHeight="1">
      <c r="A509" s="199" t="n"/>
      <c r="B509" s="199" t="n"/>
      <c r="C509" s="199" t="n"/>
      <c r="D509" s="201" t="n"/>
      <c r="E509" s="200" t="n"/>
      <c r="F509" s="199" t="n"/>
      <c r="G509" s="199" t="n"/>
      <c r="H509" s="199" t="n"/>
      <c r="I509" s="199" t="n"/>
      <c r="J509" s="199" t="n"/>
      <c r="K509" s="199" t="n"/>
      <c r="L509" s="199" t="n"/>
      <c r="M509" s="199" t="n"/>
      <c r="N509" s="199" t="n"/>
      <c r="O509" s="199" t="n"/>
      <c r="P509" s="199" t="n"/>
      <c r="Q509" s="199" t="n"/>
      <c r="R509" s="199" t="n"/>
      <c r="S509" s="199" t="n"/>
      <c r="T509" s="199" t="n"/>
      <c r="U509" s="199" t="n"/>
      <c r="V509" s="199" t="n"/>
      <c r="W509" s="199" t="n"/>
      <c r="X509" s="199" t="n"/>
      <c r="Y509" s="199" t="n"/>
      <c r="Z509" s="199" t="n"/>
    </row>
    <row r="510" ht="15.75" customHeight="1">
      <c r="A510" s="199" t="n"/>
      <c r="B510" s="199" t="n"/>
      <c r="C510" s="199" t="n"/>
      <c r="D510" s="201" t="n"/>
      <c r="E510" s="200" t="n"/>
      <c r="F510" s="199" t="n"/>
      <c r="G510" s="199" t="n"/>
      <c r="H510" s="199" t="n"/>
      <c r="I510" s="199" t="n"/>
      <c r="J510" s="199" t="n"/>
      <c r="K510" s="199" t="n"/>
      <c r="L510" s="199" t="n"/>
      <c r="M510" s="199" t="n"/>
      <c r="N510" s="199" t="n"/>
      <c r="O510" s="199" t="n"/>
      <c r="P510" s="199" t="n"/>
      <c r="Q510" s="199" t="n"/>
      <c r="R510" s="199" t="n"/>
      <c r="S510" s="199" t="n"/>
      <c r="T510" s="199" t="n"/>
      <c r="U510" s="199" t="n"/>
      <c r="V510" s="199" t="n"/>
      <c r="W510" s="199" t="n"/>
      <c r="X510" s="199" t="n"/>
      <c r="Y510" s="199" t="n"/>
      <c r="Z510" s="199" t="n"/>
    </row>
    <row r="511" ht="15.75" customHeight="1">
      <c r="A511" s="199" t="n"/>
      <c r="B511" s="199" t="n"/>
      <c r="C511" s="199" t="n"/>
      <c r="D511" s="201" t="n"/>
      <c r="E511" s="200" t="n"/>
      <c r="F511" s="199" t="n"/>
      <c r="G511" s="199" t="n"/>
      <c r="H511" s="199" t="n"/>
      <c r="I511" s="199" t="n"/>
      <c r="J511" s="199" t="n"/>
      <c r="K511" s="199" t="n"/>
      <c r="L511" s="199" t="n"/>
      <c r="M511" s="199" t="n"/>
      <c r="N511" s="199" t="n"/>
      <c r="O511" s="199" t="n"/>
      <c r="P511" s="199" t="n"/>
      <c r="Q511" s="199" t="n"/>
      <c r="R511" s="199" t="n"/>
      <c r="S511" s="199" t="n"/>
      <c r="T511" s="199" t="n"/>
      <c r="U511" s="199" t="n"/>
      <c r="V511" s="199" t="n"/>
      <c r="W511" s="199" t="n"/>
      <c r="X511" s="199" t="n"/>
      <c r="Y511" s="199" t="n"/>
      <c r="Z511" s="199" t="n"/>
    </row>
    <row r="512" ht="15.75" customHeight="1">
      <c r="A512" s="199" t="n"/>
      <c r="B512" s="199" t="n"/>
      <c r="C512" s="199" t="n"/>
      <c r="D512" s="201" t="n"/>
      <c r="E512" s="200" t="n"/>
      <c r="F512" s="199" t="n"/>
      <c r="G512" s="199" t="n"/>
      <c r="H512" s="199" t="n"/>
      <c r="I512" s="199" t="n"/>
      <c r="J512" s="199" t="n"/>
      <c r="K512" s="199" t="n"/>
      <c r="L512" s="199" t="n"/>
      <c r="M512" s="199" t="n"/>
      <c r="N512" s="199" t="n"/>
      <c r="O512" s="199" t="n"/>
      <c r="P512" s="199" t="n"/>
      <c r="Q512" s="199" t="n"/>
      <c r="R512" s="199" t="n"/>
      <c r="S512" s="199" t="n"/>
      <c r="T512" s="199" t="n"/>
      <c r="U512" s="199" t="n"/>
      <c r="V512" s="199" t="n"/>
      <c r="W512" s="199" t="n"/>
      <c r="X512" s="199" t="n"/>
      <c r="Y512" s="199" t="n"/>
      <c r="Z512" s="199" t="n"/>
    </row>
    <row r="513" ht="15.75" customHeight="1">
      <c r="A513" s="199" t="n"/>
      <c r="B513" s="199" t="n"/>
      <c r="C513" s="199" t="n"/>
      <c r="D513" s="201" t="n"/>
      <c r="E513" s="200" t="n"/>
      <c r="F513" s="199" t="n"/>
      <c r="G513" s="199" t="n"/>
      <c r="H513" s="199" t="n"/>
      <c r="I513" s="199" t="n"/>
      <c r="J513" s="199" t="n"/>
      <c r="K513" s="199" t="n"/>
      <c r="L513" s="199" t="n"/>
      <c r="M513" s="199" t="n"/>
      <c r="N513" s="199" t="n"/>
      <c r="O513" s="199" t="n"/>
      <c r="P513" s="199" t="n"/>
      <c r="Q513" s="199" t="n"/>
      <c r="R513" s="199" t="n"/>
      <c r="S513" s="199" t="n"/>
      <c r="T513" s="199" t="n"/>
      <c r="U513" s="199" t="n"/>
      <c r="V513" s="199" t="n"/>
      <c r="W513" s="199" t="n"/>
      <c r="X513" s="199" t="n"/>
      <c r="Y513" s="199" t="n"/>
      <c r="Z513" s="199" t="n"/>
    </row>
    <row r="514" ht="15.75" customHeight="1">
      <c r="A514" s="199" t="n"/>
      <c r="B514" s="199" t="n"/>
      <c r="C514" s="199" t="n"/>
      <c r="D514" s="201" t="n"/>
      <c r="E514" s="200" t="n"/>
      <c r="F514" s="199" t="n"/>
      <c r="G514" s="199" t="n"/>
      <c r="H514" s="199" t="n"/>
      <c r="I514" s="199" t="n"/>
      <c r="J514" s="199" t="n"/>
      <c r="K514" s="199" t="n"/>
      <c r="L514" s="199" t="n"/>
      <c r="M514" s="199" t="n"/>
      <c r="N514" s="199" t="n"/>
      <c r="O514" s="199" t="n"/>
      <c r="P514" s="199" t="n"/>
      <c r="Q514" s="199" t="n"/>
      <c r="R514" s="199" t="n"/>
      <c r="S514" s="199" t="n"/>
      <c r="T514" s="199" t="n"/>
      <c r="U514" s="199" t="n"/>
      <c r="V514" s="199" t="n"/>
      <c r="W514" s="199" t="n"/>
      <c r="X514" s="199" t="n"/>
      <c r="Y514" s="199" t="n"/>
      <c r="Z514" s="199" t="n"/>
    </row>
    <row r="515" ht="15.75" customHeight="1">
      <c r="A515" s="199" t="n"/>
      <c r="B515" s="199" t="n"/>
      <c r="C515" s="199" t="n"/>
      <c r="D515" s="201" t="n"/>
      <c r="E515" s="200" t="n"/>
      <c r="F515" s="199" t="n"/>
      <c r="G515" s="199" t="n"/>
      <c r="H515" s="199" t="n"/>
      <c r="I515" s="199" t="n"/>
      <c r="J515" s="199" t="n"/>
      <c r="K515" s="199" t="n"/>
      <c r="L515" s="199" t="n"/>
      <c r="M515" s="199" t="n"/>
      <c r="N515" s="199" t="n"/>
      <c r="O515" s="199" t="n"/>
      <c r="P515" s="199" t="n"/>
      <c r="Q515" s="199" t="n"/>
      <c r="R515" s="199" t="n"/>
      <c r="S515" s="199" t="n"/>
      <c r="T515" s="199" t="n"/>
      <c r="U515" s="199" t="n"/>
      <c r="V515" s="199" t="n"/>
      <c r="W515" s="199" t="n"/>
      <c r="X515" s="199" t="n"/>
      <c r="Y515" s="199" t="n"/>
      <c r="Z515" s="199" t="n"/>
    </row>
    <row r="516" ht="15.75" customHeight="1">
      <c r="A516" s="199" t="n"/>
      <c r="B516" s="199" t="n"/>
      <c r="C516" s="199" t="n"/>
      <c r="D516" s="201" t="n"/>
      <c r="E516" s="200" t="n"/>
      <c r="F516" s="199" t="n"/>
      <c r="G516" s="199" t="n"/>
      <c r="H516" s="199" t="n"/>
      <c r="I516" s="199" t="n"/>
      <c r="J516" s="199" t="n"/>
      <c r="K516" s="199" t="n"/>
      <c r="L516" s="199" t="n"/>
      <c r="M516" s="199" t="n"/>
      <c r="N516" s="199" t="n"/>
      <c r="O516" s="199" t="n"/>
      <c r="P516" s="199" t="n"/>
      <c r="Q516" s="199" t="n"/>
      <c r="R516" s="199" t="n"/>
      <c r="S516" s="199" t="n"/>
      <c r="T516" s="199" t="n"/>
      <c r="U516" s="199" t="n"/>
      <c r="V516" s="199" t="n"/>
      <c r="W516" s="199" t="n"/>
      <c r="X516" s="199" t="n"/>
      <c r="Y516" s="199" t="n"/>
      <c r="Z516" s="199" t="n"/>
    </row>
    <row r="517" ht="15.75" customHeight="1">
      <c r="A517" s="199" t="n"/>
      <c r="B517" s="199" t="n"/>
      <c r="C517" s="199" t="n"/>
      <c r="D517" s="201" t="n"/>
      <c r="E517" s="200" t="n"/>
      <c r="F517" s="199" t="n"/>
      <c r="G517" s="199" t="n"/>
      <c r="H517" s="199" t="n"/>
      <c r="I517" s="199" t="n"/>
      <c r="J517" s="199" t="n"/>
      <c r="K517" s="199" t="n"/>
      <c r="L517" s="199" t="n"/>
      <c r="M517" s="199" t="n"/>
      <c r="N517" s="199" t="n"/>
      <c r="O517" s="199" t="n"/>
      <c r="P517" s="199" t="n"/>
      <c r="Q517" s="199" t="n"/>
      <c r="R517" s="199" t="n"/>
      <c r="S517" s="199" t="n"/>
      <c r="T517" s="199" t="n"/>
      <c r="U517" s="199" t="n"/>
      <c r="V517" s="199" t="n"/>
      <c r="W517" s="199" t="n"/>
      <c r="X517" s="199" t="n"/>
      <c r="Y517" s="199" t="n"/>
      <c r="Z517" s="199" t="n"/>
    </row>
    <row r="518" ht="15.75" customHeight="1">
      <c r="A518" s="199" t="n"/>
      <c r="B518" s="199" t="n"/>
      <c r="C518" s="199" t="n"/>
      <c r="D518" s="201" t="n"/>
      <c r="E518" s="200" t="n"/>
      <c r="F518" s="199" t="n"/>
      <c r="G518" s="199" t="n"/>
      <c r="H518" s="199" t="n"/>
      <c r="I518" s="199" t="n"/>
      <c r="J518" s="199" t="n"/>
      <c r="K518" s="199" t="n"/>
      <c r="L518" s="199" t="n"/>
      <c r="M518" s="199" t="n"/>
      <c r="N518" s="199" t="n"/>
      <c r="O518" s="199" t="n"/>
      <c r="P518" s="199" t="n"/>
      <c r="Q518" s="199" t="n"/>
      <c r="R518" s="199" t="n"/>
      <c r="S518" s="199" t="n"/>
      <c r="T518" s="199" t="n"/>
      <c r="U518" s="199" t="n"/>
      <c r="V518" s="199" t="n"/>
      <c r="W518" s="199" t="n"/>
      <c r="X518" s="199" t="n"/>
      <c r="Y518" s="199" t="n"/>
      <c r="Z518" s="199" t="n"/>
    </row>
    <row r="519" ht="15.75" customHeight="1">
      <c r="A519" s="199" t="n"/>
      <c r="B519" s="199" t="n"/>
      <c r="C519" s="199" t="n"/>
      <c r="D519" s="201" t="n"/>
      <c r="E519" s="200" t="n"/>
      <c r="F519" s="199" t="n"/>
      <c r="G519" s="199" t="n"/>
      <c r="H519" s="199" t="n"/>
      <c r="I519" s="199" t="n"/>
      <c r="J519" s="199" t="n"/>
      <c r="K519" s="199" t="n"/>
      <c r="L519" s="199" t="n"/>
      <c r="M519" s="199" t="n"/>
      <c r="N519" s="199" t="n"/>
      <c r="O519" s="199" t="n"/>
      <c r="P519" s="199" t="n"/>
      <c r="Q519" s="199" t="n"/>
      <c r="R519" s="199" t="n"/>
      <c r="S519" s="199" t="n"/>
      <c r="T519" s="199" t="n"/>
      <c r="U519" s="199" t="n"/>
      <c r="V519" s="199" t="n"/>
      <c r="W519" s="199" t="n"/>
      <c r="X519" s="199" t="n"/>
      <c r="Y519" s="199" t="n"/>
      <c r="Z519" s="199" t="n"/>
    </row>
    <row r="520" ht="15.75" customHeight="1">
      <c r="A520" s="199" t="n"/>
      <c r="B520" s="199" t="n"/>
      <c r="C520" s="199" t="n"/>
      <c r="D520" s="201" t="n"/>
      <c r="E520" s="200" t="n"/>
      <c r="F520" s="199" t="n"/>
      <c r="G520" s="199" t="n"/>
      <c r="H520" s="199" t="n"/>
      <c r="I520" s="199" t="n"/>
      <c r="J520" s="199" t="n"/>
      <c r="K520" s="199" t="n"/>
      <c r="L520" s="199" t="n"/>
      <c r="M520" s="199" t="n"/>
      <c r="N520" s="199" t="n"/>
      <c r="O520" s="199" t="n"/>
      <c r="P520" s="199" t="n"/>
      <c r="Q520" s="199" t="n"/>
      <c r="R520" s="199" t="n"/>
      <c r="S520" s="199" t="n"/>
      <c r="T520" s="199" t="n"/>
      <c r="U520" s="199" t="n"/>
      <c r="V520" s="199" t="n"/>
      <c r="W520" s="199" t="n"/>
      <c r="X520" s="199" t="n"/>
      <c r="Y520" s="199" t="n"/>
      <c r="Z520" s="199" t="n"/>
    </row>
    <row r="521" ht="15.75" customHeight="1">
      <c r="A521" s="199" t="n"/>
      <c r="B521" s="199" t="n"/>
      <c r="C521" s="199" t="n"/>
      <c r="D521" s="201" t="n"/>
      <c r="E521" s="200" t="n"/>
      <c r="F521" s="199" t="n"/>
      <c r="G521" s="199" t="n"/>
      <c r="H521" s="199" t="n"/>
      <c r="I521" s="199" t="n"/>
      <c r="J521" s="199" t="n"/>
      <c r="K521" s="199" t="n"/>
      <c r="L521" s="199" t="n"/>
      <c r="M521" s="199" t="n"/>
      <c r="N521" s="199" t="n"/>
      <c r="O521" s="199" t="n"/>
      <c r="P521" s="199" t="n"/>
      <c r="Q521" s="199" t="n"/>
      <c r="R521" s="199" t="n"/>
      <c r="S521" s="199" t="n"/>
      <c r="T521" s="199" t="n"/>
      <c r="U521" s="199" t="n"/>
      <c r="V521" s="199" t="n"/>
      <c r="W521" s="199" t="n"/>
      <c r="X521" s="199" t="n"/>
      <c r="Y521" s="199" t="n"/>
      <c r="Z521" s="199" t="n"/>
    </row>
    <row r="522" ht="15.75" customHeight="1">
      <c r="A522" s="199" t="n"/>
      <c r="B522" s="199" t="n"/>
      <c r="C522" s="199" t="n"/>
      <c r="D522" s="201" t="n"/>
      <c r="E522" s="200" t="n"/>
      <c r="F522" s="199" t="n"/>
      <c r="G522" s="199" t="n"/>
      <c r="H522" s="199" t="n"/>
      <c r="I522" s="199" t="n"/>
      <c r="J522" s="199" t="n"/>
      <c r="K522" s="199" t="n"/>
      <c r="L522" s="199" t="n"/>
      <c r="M522" s="199" t="n"/>
      <c r="N522" s="199" t="n"/>
      <c r="O522" s="199" t="n"/>
      <c r="P522" s="199" t="n"/>
      <c r="Q522" s="199" t="n"/>
      <c r="R522" s="199" t="n"/>
      <c r="S522" s="199" t="n"/>
      <c r="T522" s="199" t="n"/>
      <c r="U522" s="199" t="n"/>
      <c r="V522" s="199" t="n"/>
      <c r="W522" s="199" t="n"/>
      <c r="X522" s="199" t="n"/>
      <c r="Y522" s="199" t="n"/>
      <c r="Z522" s="199" t="n"/>
    </row>
    <row r="523" ht="15.75" customHeight="1">
      <c r="A523" s="199" t="n"/>
      <c r="B523" s="199" t="n"/>
      <c r="C523" s="199" t="n"/>
      <c r="D523" s="201" t="n"/>
      <c r="E523" s="200" t="n"/>
      <c r="F523" s="199" t="n"/>
      <c r="G523" s="199" t="n"/>
      <c r="H523" s="199" t="n"/>
      <c r="I523" s="199" t="n"/>
      <c r="J523" s="199" t="n"/>
      <c r="K523" s="199" t="n"/>
      <c r="L523" s="199" t="n"/>
      <c r="M523" s="199" t="n"/>
      <c r="N523" s="199" t="n"/>
      <c r="O523" s="199" t="n"/>
      <c r="P523" s="199" t="n"/>
      <c r="Q523" s="199" t="n"/>
      <c r="R523" s="199" t="n"/>
      <c r="S523" s="199" t="n"/>
      <c r="T523" s="199" t="n"/>
      <c r="U523" s="199" t="n"/>
      <c r="V523" s="199" t="n"/>
      <c r="W523" s="199" t="n"/>
      <c r="X523" s="199" t="n"/>
      <c r="Y523" s="199" t="n"/>
      <c r="Z523" s="199" t="n"/>
    </row>
    <row r="524" ht="15.75" customHeight="1">
      <c r="A524" s="199" t="n"/>
      <c r="B524" s="199" t="n"/>
      <c r="C524" s="199" t="n"/>
      <c r="D524" s="201" t="n"/>
      <c r="E524" s="200" t="n"/>
      <c r="F524" s="199" t="n"/>
      <c r="G524" s="199" t="n"/>
      <c r="H524" s="199" t="n"/>
      <c r="I524" s="199" t="n"/>
      <c r="J524" s="199" t="n"/>
      <c r="K524" s="199" t="n"/>
      <c r="L524" s="199" t="n"/>
      <c r="M524" s="199" t="n"/>
      <c r="N524" s="199" t="n"/>
      <c r="O524" s="199" t="n"/>
      <c r="P524" s="199" t="n"/>
      <c r="Q524" s="199" t="n"/>
      <c r="R524" s="199" t="n"/>
      <c r="S524" s="199" t="n"/>
      <c r="T524" s="199" t="n"/>
      <c r="U524" s="199" t="n"/>
      <c r="V524" s="199" t="n"/>
      <c r="W524" s="199" t="n"/>
      <c r="X524" s="199" t="n"/>
      <c r="Y524" s="199" t="n"/>
      <c r="Z524" s="199" t="n"/>
    </row>
    <row r="525" ht="15.75" customHeight="1">
      <c r="A525" s="199" t="n"/>
      <c r="B525" s="199" t="n"/>
      <c r="C525" s="199" t="n"/>
      <c r="D525" s="201" t="n"/>
      <c r="E525" s="200" t="n"/>
      <c r="F525" s="199" t="n"/>
      <c r="G525" s="199" t="n"/>
      <c r="H525" s="199" t="n"/>
      <c r="I525" s="199" t="n"/>
      <c r="J525" s="199" t="n"/>
      <c r="K525" s="199" t="n"/>
      <c r="L525" s="199" t="n"/>
      <c r="M525" s="199" t="n"/>
      <c r="N525" s="199" t="n"/>
      <c r="O525" s="199" t="n"/>
      <c r="P525" s="199" t="n"/>
      <c r="Q525" s="199" t="n"/>
      <c r="R525" s="199" t="n"/>
      <c r="S525" s="199" t="n"/>
      <c r="T525" s="199" t="n"/>
      <c r="U525" s="199" t="n"/>
      <c r="V525" s="199" t="n"/>
      <c r="W525" s="199" t="n"/>
      <c r="X525" s="199" t="n"/>
      <c r="Y525" s="199" t="n"/>
      <c r="Z525" s="199" t="n"/>
    </row>
    <row r="526" ht="15.75" customHeight="1">
      <c r="A526" s="199" t="n"/>
      <c r="B526" s="199" t="n"/>
      <c r="C526" s="199" t="n"/>
      <c r="D526" s="201" t="n"/>
      <c r="E526" s="200" t="n"/>
      <c r="F526" s="199" t="n"/>
      <c r="G526" s="199" t="n"/>
      <c r="H526" s="199" t="n"/>
      <c r="I526" s="199" t="n"/>
      <c r="J526" s="199" t="n"/>
      <c r="K526" s="199" t="n"/>
      <c r="L526" s="199" t="n"/>
      <c r="M526" s="199" t="n"/>
      <c r="N526" s="199" t="n"/>
      <c r="O526" s="199" t="n"/>
      <c r="P526" s="199" t="n"/>
      <c r="Q526" s="199" t="n"/>
      <c r="R526" s="199" t="n"/>
      <c r="S526" s="199" t="n"/>
      <c r="T526" s="199" t="n"/>
      <c r="U526" s="199" t="n"/>
      <c r="V526" s="199" t="n"/>
      <c r="W526" s="199" t="n"/>
      <c r="X526" s="199" t="n"/>
      <c r="Y526" s="199" t="n"/>
      <c r="Z526" s="199" t="n"/>
    </row>
    <row r="527" ht="15.75" customHeight="1">
      <c r="A527" s="199" t="n"/>
      <c r="B527" s="199" t="n"/>
      <c r="C527" s="199" t="n"/>
      <c r="D527" s="201" t="n"/>
      <c r="E527" s="200" t="n"/>
      <c r="F527" s="199" t="n"/>
      <c r="G527" s="199" t="n"/>
      <c r="H527" s="199" t="n"/>
      <c r="I527" s="199" t="n"/>
      <c r="J527" s="199" t="n"/>
      <c r="K527" s="199" t="n"/>
      <c r="L527" s="199" t="n"/>
      <c r="M527" s="199" t="n"/>
      <c r="N527" s="199" t="n"/>
      <c r="O527" s="199" t="n"/>
      <c r="P527" s="199" t="n"/>
      <c r="Q527" s="199" t="n"/>
      <c r="R527" s="199" t="n"/>
      <c r="S527" s="199" t="n"/>
      <c r="T527" s="199" t="n"/>
      <c r="U527" s="199" t="n"/>
      <c r="V527" s="199" t="n"/>
      <c r="W527" s="199" t="n"/>
      <c r="X527" s="199" t="n"/>
      <c r="Y527" s="199" t="n"/>
      <c r="Z527" s="199" t="n"/>
    </row>
    <row r="528" ht="15.75" customHeight="1">
      <c r="A528" s="199" t="n"/>
      <c r="B528" s="199" t="n"/>
      <c r="C528" s="199" t="n"/>
      <c r="D528" s="201" t="n"/>
      <c r="E528" s="200" t="n"/>
      <c r="F528" s="199" t="n"/>
      <c r="G528" s="199" t="n"/>
      <c r="H528" s="199" t="n"/>
      <c r="I528" s="199" t="n"/>
      <c r="J528" s="199" t="n"/>
      <c r="K528" s="199" t="n"/>
      <c r="L528" s="199" t="n"/>
      <c r="M528" s="199" t="n"/>
      <c r="N528" s="199" t="n"/>
      <c r="O528" s="199" t="n"/>
      <c r="P528" s="199" t="n"/>
      <c r="Q528" s="199" t="n"/>
      <c r="R528" s="199" t="n"/>
      <c r="S528" s="199" t="n"/>
      <c r="T528" s="199" t="n"/>
      <c r="U528" s="199" t="n"/>
      <c r="V528" s="199" t="n"/>
      <c r="W528" s="199" t="n"/>
      <c r="X528" s="199" t="n"/>
      <c r="Y528" s="199" t="n"/>
      <c r="Z528" s="199" t="n"/>
    </row>
    <row r="529" ht="15.75" customHeight="1">
      <c r="A529" s="199" t="n"/>
      <c r="B529" s="199" t="n"/>
      <c r="C529" s="199" t="n"/>
      <c r="D529" s="201" t="n"/>
      <c r="E529" s="200" t="n"/>
      <c r="F529" s="199" t="n"/>
      <c r="G529" s="199" t="n"/>
      <c r="H529" s="199" t="n"/>
      <c r="I529" s="199" t="n"/>
      <c r="J529" s="199" t="n"/>
      <c r="K529" s="199" t="n"/>
      <c r="L529" s="199" t="n"/>
      <c r="M529" s="199" t="n"/>
      <c r="N529" s="199" t="n"/>
      <c r="O529" s="199" t="n"/>
      <c r="P529" s="199" t="n"/>
      <c r="Q529" s="199" t="n"/>
      <c r="R529" s="199" t="n"/>
      <c r="S529" s="199" t="n"/>
      <c r="T529" s="199" t="n"/>
      <c r="U529" s="199" t="n"/>
      <c r="V529" s="199" t="n"/>
      <c r="W529" s="199" t="n"/>
      <c r="X529" s="199" t="n"/>
      <c r="Y529" s="199" t="n"/>
      <c r="Z529" s="199" t="n"/>
    </row>
    <row r="530" ht="15.75" customHeight="1">
      <c r="A530" s="199" t="n"/>
      <c r="B530" s="199" t="n"/>
      <c r="C530" s="199" t="n"/>
      <c r="D530" s="201" t="n"/>
      <c r="E530" s="200" t="n"/>
      <c r="F530" s="199" t="n"/>
      <c r="G530" s="199" t="n"/>
      <c r="H530" s="199" t="n"/>
      <c r="I530" s="199" t="n"/>
      <c r="J530" s="199" t="n"/>
      <c r="K530" s="199" t="n"/>
      <c r="L530" s="199" t="n"/>
      <c r="M530" s="199" t="n"/>
      <c r="N530" s="199" t="n"/>
      <c r="O530" s="199" t="n"/>
      <c r="P530" s="199" t="n"/>
      <c r="Q530" s="199" t="n"/>
      <c r="R530" s="199" t="n"/>
      <c r="S530" s="199" t="n"/>
      <c r="T530" s="199" t="n"/>
      <c r="U530" s="199" t="n"/>
      <c r="V530" s="199" t="n"/>
      <c r="W530" s="199" t="n"/>
      <c r="X530" s="199" t="n"/>
      <c r="Y530" s="199" t="n"/>
      <c r="Z530" s="199" t="n"/>
    </row>
    <row r="531" ht="15.75" customHeight="1">
      <c r="A531" s="199" t="n"/>
      <c r="B531" s="199" t="n"/>
      <c r="C531" s="199" t="n"/>
      <c r="D531" s="201" t="n"/>
      <c r="E531" s="200" t="n"/>
      <c r="F531" s="199" t="n"/>
      <c r="G531" s="199" t="n"/>
      <c r="H531" s="199" t="n"/>
      <c r="I531" s="199" t="n"/>
      <c r="J531" s="199" t="n"/>
      <c r="K531" s="199" t="n"/>
      <c r="L531" s="199" t="n"/>
      <c r="M531" s="199" t="n"/>
      <c r="N531" s="199" t="n"/>
      <c r="O531" s="199" t="n"/>
      <c r="P531" s="199" t="n"/>
      <c r="Q531" s="199" t="n"/>
      <c r="R531" s="199" t="n"/>
      <c r="S531" s="199" t="n"/>
      <c r="T531" s="199" t="n"/>
      <c r="U531" s="199" t="n"/>
      <c r="V531" s="199" t="n"/>
      <c r="W531" s="199" t="n"/>
      <c r="X531" s="199" t="n"/>
      <c r="Y531" s="199" t="n"/>
      <c r="Z531" s="199" t="n"/>
    </row>
    <row r="532" ht="15.75" customHeight="1">
      <c r="A532" s="199" t="n"/>
      <c r="B532" s="199" t="n"/>
      <c r="C532" s="199" t="n"/>
      <c r="D532" s="201" t="n"/>
      <c r="E532" s="200" t="n"/>
      <c r="F532" s="199" t="n"/>
      <c r="G532" s="199" t="n"/>
      <c r="H532" s="199" t="n"/>
      <c r="I532" s="199" t="n"/>
      <c r="J532" s="199" t="n"/>
      <c r="K532" s="199" t="n"/>
      <c r="L532" s="199" t="n"/>
      <c r="M532" s="199" t="n"/>
      <c r="N532" s="199" t="n"/>
      <c r="O532" s="199" t="n"/>
      <c r="P532" s="199" t="n"/>
      <c r="Q532" s="199" t="n"/>
      <c r="R532" s="199" t="n"/>
      <c r="S532" s="199" t="n"/>
      <c r="T532" s="199" t="n"/>
      <c r="U532" s="199" t="n"/>
      <c r="V532" s="199" t="n"/>
      <c r="W532" s="199" t="n"/>
      <c r="X532" s="199" t="n"/>
      <c r="Y532" s="199" t="n"/>
      <c r="Z532" s="199" t="n"/>
    </row>
    <row r="533" ht="15.75" customHeight="1">
      <c r="A533" s="199" t="n"/>
      <c r="B533" s="199" t="n"/>
      <c r="C533" s="199" t="n"/>
      <c r="D533" s="201" t="n"/>
      <c r="E533" s="200" t="n"/>
      <c r="F533" s="199" t="n"/>
      <c r="G533" s="199" t="n"/>
      <c r="H533" s="199" t="n"/>
      <c r="I533" s="199" t="n"/>
      <c r="J533" s="199" t="n"/>
      <c r="K533" s="199" t="n"/>
      <c r="L533" s="199" t="n"/>
      <c r="M533" s="199" t="n"/>
      <c r="N533" s="199" t="n"/>
      <c r="O533" s="199" t="n"/>
      <c r="P533" s="199" t="n"/>
      <c r="Q533" s="199" t="n"/>
      <c r="R533" s="199" t="n"/>
      <c r="S533" s="199" t="n"/>
      <c r="T533" s="199" t="n"/>
      <c r="U533" s="199" t="n"/>
      <c r="V533" s="199" t="n"/>
      <c r="W533" s="199" t="n"/>
      <c r="X533" s="199" t="n"/>
      <c r="Y533" s="199" t="n"/>
      <c r="Z533" s="199" t="n"/>
    </row>
    <row r="534" ht="15.75" customHeight="1">
      <c r="A534" s="199" t="n"/>
      <c r="B534" s="199" t="n"/>
      <c r="C534" s="199" t="n"/>
      <c r="D534" s="201" t="n"/>
      <c r="E534" s="200" t="n"/>
      <c r="F534" s="199" t="n"/>
      <c r="G534" s="199" t="n"/>
      <c r="H534" s="199" t="n"/>
      <c r="I534" s="199" t="n"/>
      <c r="J534" s="199" t="n"/>
      <c r="K534" s="199" t="n"/>
      <c r="L534" s="199" t="n"/>
      <c r="M534" s="199" t="n"/>
      <c r="N534" s="199" t="n"/>
      <c r="O534" s="199" t="n"/>
      <c r="P534" s="199" t="n"/>
      <c r="Q534" s="199" t="n"/>
      <c r="R534" s="199" t="n"/>
      <c r="S534" s="199" t="n"/>
      <c r="T534" s="199" t="n"/>
      <c r="U534" s="199" t="n"/>
      <c r="V534" s="199" t="n"/>
      <c r="W534" s="199" t="n"/>
      <c r="X534" s="199" t="n"/>
      <c r="Y534" s="199" t="n"/>
      <c r="Z534" s="199" t="n"/>
    </row>
    <row r="535" ht="15.75" customHeight="1">
      <c r="A535" s="199" t="n"/>
      <c r="B535" s="199" t="n"/>
      <c r="C535" s="199" t="n"/>
      <c r="D535" s="201" t="n"/>
      <c r="E535" s="200" t="n"/>
      <c r="F535" s="199" t="n"/>
      <c r="G535" s="199" t="n"/>
      <c r="H535" s="199" t="n"/>
      <c r="I535" s="199" t="n"/>
      <c r="J535" s="199" t="n"/>
      <c r="K535" s="199" t="n"/>
      <c r="L535" s="199" t="n"/>
      <c r="M535" s="199" t="n"/>
      <c r="N535" s="199" t="n"/>
      <c r="O535" s="199" t="n"/>
      <c r="P535" s="199" t="n"/>
      <c r="Q535" s="199" t="n"/>
      <c r="R535" s="199" t="n"/>
      <c r="S535" s="199" t="n"/>
      <c r="T535" s="199" t="n"/>
      <c r="U535" s="199" t="n"/>
      <c r="V535" s="199" t="n"/>
      <c r="W535" s="199" t="n"/>
      <c r="X535" s="199" t="n"/>
      <c r="Y535" s="199" t="n"/>
      <c r="Z535" s="199" t="n"/>
    </row>
    <row r="536" ht="15.75" customHeight="1">
      <c r="A536" s="199" t="n"/>
      <c r="B536" s="199" t="n"/>
      <c r="C536" s="199" t="n"/>
      <c r="D536" s="201" t="n"/>
      <c r="E536" s="200" t="n"/>
      <c r="F536" s="199" t="n"/>
      <c r="G536" s="199" t="n"/>
      <c r="H536" s="199" t="n"/>
      <c r="I536" s="199" t="n"/>
      <c r="J536" s="199" t="n"/>
      <c r="K536" s="199" t="n"/>
      <c r="L536" s="199" t="n"/>
      <c r="M536" s="199" t="n"/>
      <c r="N536" s="199" t="n"/>
      <c r="O536" s="199" t="n"/>
      <c r="P536" s="199" t="n"/>
      <c r="Q536" s="199" t="n"/>
      <c r="R536" s="199" t="n"/>
      <c r="S536" s="199" t="n"/>
      <c r="T536" s="199" t="n"/>
      <c r="U536" s="199" t="n"/>
      <c r="V536" s="199" t="n"/>
      <c r="W536" s="199" t="n"/>
      <c r="X536" s="199" t="n"/>
      <c r="Y536" s="199" t="n"/>
      <c r="Z536" s="199" t="n"/>
    </row>
    <row r="537" ht="15.75" customHeight="1">
      <c r="A537" s="199" t="n"/>
      <c r="B537" s="199" t="n"/>
      <c r="C537" s="199" t="n"/>
      <c r="D537" s="201" t="n"/>
      <c r="E537" s="200" t="n"/>
      <c r="F537" s="199" t="n"/>
      <c r="G537" s="199" t="n"/>
      <c r="H537" s="199" t="n"/>
      <c r="I537" s="199" t="n"/>
      <c r="J537" s="199" t="n"/>
      <c r="K537" s="199" t="n"/>
      <c r="L537" s="199" t="n"/>
      <c r="M537" s="199" t="n"/>
      <c r="N537" s="199" t="n"/>
      <c r="O537" s="199" t="n"/>
      <c r="P537" s="199" t="n"/>
      <c r="Q537" s="199" t="n"/>
      <c r="R537" s="199" t="n"/>
      <c r="S537" s="199" t="n"/>
      <c r="T537" s="199" t="n"/>
      <c r="U537" s="199" t="n"/>
      <c r="V537" s="199" t="n"/>
      <c r="W537" s="199" t="n"/>
      <c r="X537" s="199" t="n"/>
      <c r="Y537" s="199" t="n"/>
      <c r="Z537" s="199" t="n"/>
    </row>
    <row r="538" ht="15.75" customHeight="1">
      <c r="A538" s="199" t="n"/>
      <c r="B538" s="199" t="n"/>
      <c r="C538" s="199" t="n"/>
      <c r="D538" s="201" t="n"/>
      <c r="E538" s="200" t="n"/>
      <c r="F538" s="199" t="n"/>
      <c r="G538" s="199" t="n"/>
      <c r="H538" s="199" t="n"/>
      <c r="I538" s="199" t="n"/>
      <c r="J538" s="199" t="n"/>
      <c r="K538" s="199" t="n"/>
      <c r="L538" s="199" t="n"/>
      <c r="M538" s="199" t="n"/>
      <c r="N538" s="199" t="n"/>
      <c r="O538" s="199" t="n"/>
      <c r="P538" s="199" t="n"/>
      <c r="Q538" s="199" t="n"/>
      <c r="R538" s="199" t="n"/>
      <c r="S538" s="199" t="n"/>
      <c r="T538" s="199" t="n"/>
      <c r="U538" s="199" t="n"/>
      <c r="V538" s="199" t="n"/>
      <c r="W538" s="199" t="n"/>
      <c r="X538" s="199" t="n"/>
      <c r="Y538" s="199" t="n"/>
      <c r="Z538" s="199" t="n"/>
    </row>
    <row r="539" ht="15.75" customHeight="1">
      <c r="A539" s="199" t="n"/>
      <c r="B539" s="199" t="n"/>
      <c r="C539" s="199" t="n"/>
      <c r="D539" s="201" t="n"/>
      <c r="E539" s="200" t="n"/>
      <c r="F539" s="199" t="n"/>
      <c r="G539" s="199" t="n"/>
      <c r="H539" s="199" t="n"/>
      <c r="I539" s="199" t="n"/>
      <c r="J539" s="199" t="n"/>
      <c r="K539" s="199" t="n"/>
      <c r="L539" s="199" t="n"/>
      <c r="M539" s="199" t="n"/>
      <c r="N539" s="199" t="n"/>
      <c r="O539" s="199" t="n"/>
      <c r="P539" s="199" t="n"/>
      <c r="Q539" s="199" t="n"/>
      <c r="R539" s="199" t="n"/>
      <c r="S539" s="199" t="n"/>
      <c r="T539" s="199" t="n"/>
      <c r="U539" s="199" t="n"/>
      <c r="V539" s="199" t="n"/>
      <c r="W539" s="199" t="n"/>
      <c r="X539" s="199" t="n"/>
      <c r="Y539" s="199" t="n"/>
      <c r="Z539" s="199" t="n"/>
    </row>
    <row r="540" ht="15.75" customHeight="1">
      <c r="A540" s="199" t="n"/>
      <c r="B540" s="199" t="n"/>
      <c r="C540" s="199" t="n"/>
      <c r="D540" s="201" t="n"/>
      <c r="E540" s="200" t="n"/>
      <c r="F540" s="199" t="n"/>
      <c r="G540" s="199" t="n"/>
      <c r="H540" s="199" t="n"/>
      <c r="I540" s="199" t="n"/>
      <c r="J540" s="199" t="n"/>
      <c r="K540" s="199" t="n"/>
      <c r="L540" s="199" t="n"/>
      <c r="M540" s="199" t="n"/>
      <c r="N540" s="199" t="n"/>
      <c r="O540" s="199" t="n"/>
      <c r="P540" s="199" t="n"/>
      <c r="Q540" s="199" t="n"/>
      <c r="R540" s="199" t="n"/>
      <c r="S540" s="199" t="n"/>
      <c r="T540" s="199" t="n"/>
      <c r="U540" s="199" t="n"/>
      <c r="V540" s="199" t="n"/>
      <c r="W540" s="199" t="n"/>
      <c r="X540" s="199" t="n"/>
      <c r="Y540" s="199" t="n"/>
      <c r="Z540" s="199" t="n"/>
    </row>
    <row r="541" ht="15.75" customHeight="1">
      <c r="A541" s="199" t="n"/>
      <c r="B541" s="199" t="n"/>
      <c r="C541" s="199" t="n"/>
      <c r="D541" s="201" t="n"/>
      <c r="E541" s="200" t="n"/>
      <c r="F541" s="199" t="n"/>
      <c r="G541" s="199" t="n"/>
      <c r="H541" s="199" t="n"/>
      <c r="I541" s="199" t="n"/>
      <c r="J541" s="199" t="n"/>
      <c r="K541" s="199" t="n"/>
      <c r="L541" s="199" t="n"/>
      <c r="M541" s="199" t="n"/>
      <c r="N541" s="199" t="n"/>
      <c r="O541" s="199" t="n"/>
      <c r="P541" s="199" t="n"/>
      <c r="Q541" s="199" t="n"/>
      <c r="R541" s="199" t="n"/>
      <c r="S541" s="199" t="n"/>
      <c r="T541" s="199" t="n"/>
      <c r="U541" s="199" t="n"/>
      <c r="V541" s="199" t="n"/>
      <c r="W541" s="199" t="n"/>
      <c r="X541" s="199" t="n"/>
      <c r="Y541" s="199" t="n"/>
      <c r="Z541" s="199" t="n"/>
    </row>
    <row r="542" ht="15.75" customHeight="1">
      <c r="A542" s="199" t="n"/>
      <c r="B542" s="199" t="n"/>
      <c r="C542" s="199" t="n"/>
      <c r="D542" s="201" t="n"/>
      <c r="E542" s="200" t="n"/>
      <c r="F542" s="199" t="n"/>
      <c r="G542" s="199" t="n"/>
      <c r="H542" s="199" t="n"/>
      <c r="I542" s="199" t="n"/>
      <c r="J542" s="199" t="n"/>
      <c r="K542" s="199" t="n"/>
      <c r="L542" s="199" t="n"/>
      <c r="M542" s="199" t="n"/>
      <c r="N542" s="199" t="n"/>
      <c r="O542" s="199" t="n"/>
      <c r="P542" s="199" t="n"/>
      <c r="Q542" s="199" t="n"/>
      <c r="R542" s="199" t="n"/>
      <c r="S542" s="199" t="n"/>
      <c r="T542" s="199" t="n"/>
      <c r="U542" s="199" t="n"/>
      <c r="V542" s="199" t="n"/>
      <c r="W542" s="199" t="n"/>
      <c r="X542" s="199" t="n"/>
      <c r="Y542" s="199" t="n"/>
      <c r="Z542" s="199" t="n"/>
    </row>
    <row r="543" ht="15.75" customHeight="1">
      <c r="A543" s="199" t="n"/>
      <c r="B543" s="199" t="n"/>
      <c r="C543" s="199" t="n"/>
      <c r="D543" s="201" t="n"/>
      <c r="E543" s="200" t="n"/>
      <c r="F543" s="199" t="n"/>
      <c r="G543" s="199" t="n"/>
      <c r="H543" s="199" t="n"/>
      <c r="I543" s="199" t="n"/>
      <c r="J543" s="199" t="n"/>
      <c r="K543" s="199" t="n"/>
      <c r="L543" s="199" t="n"/>
      <c r="M543" s="199" t="n"/>
      <c r="N543" s="199" t="n"/>
      <c r="O543" s="199" t="n"/>
      <c r="P543" s="199" t="n"/>
      <c r="Q543" s="199" t="n"/>
      <c r="R543" s="199" t="n"/>
      <c r="S543" s="199" t="n"/>
      <c r="T543" s="199" t="n"/>
      <c r="U543" s="199" t="n"/>
      <c r="V543" s="199" t="n"/>
      <c r="W543" s="199" t="n"/>
      <c r="X543" s="199" t="n"/>
      <c r="Y543" s="199" t="n"/>
      <c r="Z543" s="199" t="n"/>
    </row>
    <row r="544" ht="15.75" customHeight="1">
      <c r="A544" s="199" t="n"/>
      <c r="B544" s="199" t="n"/>
      <c r="C544" s="199" t="n"/>
      <c r="D544" s="201" t="n"/>
      <c r="E544" s="200" t="n"/>
      <c r="F544" s="199" t="n"/>
      <c r="G544" s="199" t="n"/>
      <c r="H544" s="199" t="n"/>
      <c r="I544" s="199" t="n"/>
      <c r="J544" s="199" t="n"/>
      <c r="K544" s="199" t="n"/>
      <c r="L544" s="199" t="n"/>
      <c r="M544" s="199" t="n"/>
      <c r="N544" s="199" t="n"/>
      <c r="O544" s="199" t="n"/>
      <c r="P544" s="199" t="n"/>
      <c r="Q544" s="199" t="n"/>
      <c r="R544" s="199" t="n"/>
      <c r="S544" s="199" t="n"/>
      <c r="T544" s="199" t="n"/>
      <c r="U544" s="199" t="n"/>
      <c r="V544" s="199" t="n"/>
      <c r="W544" s="199" t="n"/>
      <c r="X544" s="199" t="n"/>
      <c r="Y544" s="199" t="n"/>
      <c r="Z544" s="199" t="n"/>
    </row>
    <row r="545" ht="15.75" customHeight="1">
      <c r="A545" s="199" t="n"/>
      <c r="B545" s="199" t="n"/>
      <c r="C545" s="199" t="n"/>
      <c r="D545" s="201" t="n"/>
      <c r="E545" s="200" t="n"/>
      <c r="F545" s="199" t="n"/>
      <c r="G545" s="199" t="n"/>
      <c r="H545" s="199" t="n"/>
      <c r="I545" s="199" t="n"/>
      <c r="J545" s="199" t="n"/>
      <c r="K545" s="199" t="n"/>
      <c r="L545" s="199" t="n"/>
      <c r="M545" s="199" t="n"/>
      <c r="N545" s="199" t="n"/>
      <c r="O545" s="199" t="n"/>
      <c r="P545" s="199" t="n"/>
      <c r="Q545" s="199" t="n"/>
      <c r="R545" s="199" t="n"/>
      <c r="S545" s="199" t="n"/>
      <c r="T545" s="199" t="n"/>
      <c r="U545" s="199" t="n"/>
      <c r="V545" s="199" t="n"/>
      <c r="W545" s="199" t="n"/>
      <c r="X545" s="199" t="n"/>
      <c r="Y545" s="199" t="n"/>
      <c r="Z545" s="199" t="n"/>
    </row>
    <row r="546" ht="15.75" customHeight="1">
      <c r="A546" s="199" t="n"/>
      <c r="B546" s="199" t="n"/>
      <c r="C546" s="199" t="n"/>
      <c r="D546" s="201" t="n"/>
      <c r="E546" s="200" t="n"/>
      <c r="F546" s="199" t="n"/>
      <c r="G546" s="199" t="n"/>
      <c r="H546" s="199" t="n"/>
      <c r="I546" s="199" t="n"/>
      <c r="J546" s="199" t="n"/>
      <c r="K546" s="199" t="n"/>
      <c r="L546" s="199" t="n"/>
      <c r="M546" s="199" t="n"/>
      <c r="N546" s="199" t="n"/>
      <c r="O546" s="199" t="n"/>
      <c r="P546" s="199" t="n"/>
      <c r="Q546" s="199" t="n"/>
      <c r="R546" s="199" t="n"/>
      <c r="S546" s="199" t="n"/>
      <c r="T546" s="199" t="n"/>
      <c r="U546" s="199" t="n"/>
      <c r="V546" s="199" t="n"/>
      <c r="W546" s="199" t="n"/>
      <c r="X546" s="199" t="n"/>
      <c r="Y546" s="199" t="n"/>
      <c r="Z546" s="199" t="n"/>
    </row>
    <row r="547" ht="15.75" customHeight="1">
      <c r="A547" s="199" t="n"/>
      <c r="B547" s="199" t="n"/>
      <c r="C547" s="199" t="n"/>
      <c r="D547" s="201" t="n"/>
      <c r="E547" s="200" t="n"/>
      <c r="F547" s="199" t="n"/>
      <c r="G547" s="199" t="n"/>
      <c r="H547" s="199" t="n"/>
      <c r="I547" s="199" t="n"/>
      <c r="J547" s="199" t="n"/>
      <c r="K547" s="199" t="n"/>
      <c r="L547" s="199" t="n"/>
      <c r="M547" s="199" t="n"/>
      <c r="N547" s="199" t="n"/>
      <c r="O547" s="199" t="n"/>
      <c r="P547" s="199" t="n"/>
      <c r="Q547" s="199" t="n"/>
      <c r="R547" s="199" t="n"/>
      <c r="S547" s="199" t="n"/>
      <c r="T547" s="199" t="n"/>
      <c r="U547" s="199" t="n"/>
      <c r="V547" s="199" t="n"/>
      <c r="W547" s="199" t="n"/>
      <c r="X547" s="199" t="n"/>
      <c r="Y547" s="199" t="n"/>
      <c r="Z547" s="199" t="n"/>
    </row>
    <row r="548" ht="15.75" customHeight="1">
      <c r="A548" s="199" t="n"/>
      <c r="B548" s="199" t="n"/>
      <c r="C548" s="199" t="n"/>
      <c r="D548" s="201" t="n"/>
      <c r="E548" s="200" t="n"/>
      <c r="F548" s="199" t="n"/>
      <c r="G548" s="199" t="n"/>
      <c r="H548" s="199" t="n"/>
      <c r="I548" s="199" t="n"/>
      <c r="J548" s="199" t="n"/>
      <c r="K548" s="199" t="n"/>
      <c r="L548" s="199" t="n"/>
      <c r="M548" s="199" t="n"/>
      <c r="N548" s="199" t="n"/>
      <c r="O548" s="199" t="n"/>
      <c r="P548" s="199" t="n"/>
      <c r="Q548" s="199" t="n"/>
      <c r="R548" s="199" t="n"/>
      <c r="S548" s="199" t="n"/>
      <c r="T548" s="199" t="n"/>
      <c r="U548" s="199" t="n"/>
      <c r="V548" s="199" t="n"/>
      <c r="W548" s="199" t="n"/>
      <c r="X548" s="199" t="n"/>
      <c r="Y548" s="199" t="n"/>
      <c r="Z548" s="199" t="n"/>
    </row>
    <row r="549" ht="15.75" customHeight="1">
      <c r="A549" s="199" t="n"/>
      <c r="B549" s="199" t="n"/>
      <c r="C549" s="199" t="n"/>
      <c r="D549" s="201" t="n"/>
      <c r="E549" s="200" t="n"/>
      <c r="F549" s="199" t="n"/>
      <c r="G549" s="199" t="n"/>
      <c r="H549" s="199" t="n"/>
      <c r="I549" s="199" t="n"/>
      <c r="J549" s="199" t="n"/>
      <c r="K549" s="199" t="n"/>
      <c r="L549" s="199" t="n"/>
      <c r="M549" s="199" t="n"/>
      <c r="N549" s="199" t="n"/>
      <c r="O549" s="199" t="n"/>
      <c r="P549" s="199" t="n"/>
      <c r="Q549" s="199" t="n"/>
      <c r="R549" s="199" t="n"/>
      <c r="S549" s="199" t="n"/>
      <c r="T549" s="199" t="n"/>
      <c r="U549" s="199" t="n"/>
      <c r="V549" s="199" t="n"/>
      <c r="W549" s="199" t="n"/>
      <c r="X549" s="199" t="n"/>
      <c r="Y549" s="199" t="n"/>
      <c r="Z549" s="199" t="n"/>
    </row>
    <row r="550" ht="15.75" customHeight="1">
      <c r="A550" s="199" t="n"/>
      <c r="B550" s="199" t="n"/>
      <c r="C550" s="199" t="n"/>
      <c r="D550" s="201" t="n"/>
      <c r="E550" s="200" t="n"/>
      <c r="F550" s="199" t="n"/>
      <c r="G550" s="199" t="n"/>
      <c r="H550" s="199" t="n"/>
      <c r="I550" s="199" t="n"/>
      <c r="J550" s="199" t="n"/>
      <c r="K550" s="199" t="n"/>
      <c r="L550" s="199" t="n"/>
      <c r="M550" s="199" t="n"/>
      <c r="N550" s="199" t="n"/>
      <c r="O550" s="199" t="n"/>
      <c r="P550" s="199" t="n"/>
      <c r="Q550" s="199" t="n"/>
      <c r="R550" s="199" t="n"/>
      <c r="S550" s="199" t="n"/>
      <c r="T550" s="199" t="n"/>
      <c r="U550" s="199" t="n"/>
      <c r="V550" s="199" t="n"/>
      <c r="W550" s="199" t="n"/>
      <c r="X550" s="199" t="n"/>
      <c r="Y550" s="199" t="n"/>
      <c r="Z550" s="199" t="n"/>
    </row>
    <row r="551" ht="15.75" customHeight="1">
      <c r="A551" s="199" t="n"/>
      <c r="B551" s="199" t="n"/>
      <c r="C551" s="199" t="n"/>
      <c r="D551" s="201" t="n"/>
      <c r="E551" s="200" t="n"/>
      <c r="F551" s="199" t="n"/>
      <c r="G551" s="199" t="n"/>
      <c r="H551" s="199" t="n"/>
      <c r="I551" s="199" t="n"/>
      <c r="J551" s="199" t="n"/>
      <c r="K551" s="199" t="n"/>
      <c r="L551" s="199" t="n"/>
      <c r="M551" s="199" t="n"/>
      <c r="N551" s="199" t="n"/>
      <c r="O551" s="199" t="n"/>
      <c r="P551" s="199" t="n"/>
      <c r="Q551" s="199" t="n"/>
      <c r="R551" s="199" t="n"/>
      <c r="S551" s="199" t="n"/>
      <c r="T551" s="199" t="n"/>
      <c r="U551" s="199" t="n"/>
      <c r="V551" s="199" t="n"/>
      <c r="W551" s="199" t="n"/>
      <c r="X551" s="199" t="n"/>
      <c r="Y551" s="199" t="n"/>
      <c r="Z551" s="199" t="n"/>
    </row>
    <row r="552" ht="15.75" customHeight="1">
      <c r="A552" s="199" t="n"/>
      <c r="B552" s="199" t="n"/>
      <c r="C552" s="199" t="n"/>
      <c r="D552" s="201" t="n"/>
      <c r="E552" s="200" t="n"/>
      <c r="F552" s="199" t="n"/>
      <c r="G552" s="199" t="n"/>
      <c r="H552" s="199" t="n"/>
      <c r="I552" s="199" t="n"/>
      <c r="J552" s="199" t="n"/>
      <c r="K552" s="199" t="n"/>
      <c r="L552" s="199" t="n"/>
      <c r="M552" s="199" t="n"/>
      <c r="N552" s="199" t="n"/>
      <c r="O552" s="199" t="n"/>
      <c r="P552" s="199" t="n"/>
      <c r="Q552" s="199" t="n"/>
      <c r="R552" s="199" t="n"/>
      <c r="S552" s="199" t="n"/>
      <c r="T552" s="199" t="n"/>
      <c r="U552" s="199" t="n"/>
      <c r="V552" s="199" t="n"/>
      <c r="W552" s="199" t="n"/>
      <c r="X552" s="199" t="n"/>
      <c r="Y552" s="199" t="n"/>
      <c r="Z552" s="199" t="n"/>
    </row>
    <row r="553" ht="15.75" customHeight="1">
      <c r="A553" s="199" t="n"/>
      <c r="B553" s="199" t="n"/>
      <c r="C553" s="199" t="n"/>
      <c r="D553" s="201" t="n"/>
      <c r="E553" s="200" t="n"/>
      <c r="F553" s="199" t="n"/>
      <c r="G553" s="199" t="n"/>
      <c r="H553" s="199" t="n"/>
      <c r="I553" s="199" t="n"/>
      <c r="J553" s="199" t="n"/>
      <c r="K553" s="199" t="n"/>
      <c r="L553" s="199" t="n"/>
      <c r="M553" s="199" t="n"/>
      <c r="N553" s="199" t="n"/>
      <c r="O553" s="199" t="n"/>
      <c r="P553" s="199" t="n"/>
      <c r="Q553" s="199" t="n"/>
      <c r="R553" s="199" t="n"/>
      <c r="S553" s="199" t="n"/>
      <c r="T553" s="199" t="n"/>
      <c r="U553" s="199" t="n"/>
      <c r="V553" s="199" t="n"/>
      <c r="W553" s="199" t="n"/>
      <c r="X553" s="199" t="n"/>
      <c r="Y553" s="199" t="n"/>
      <c r="Z553" s="199" t="n"/>
    </row>
    <row r="554" ht="15.75" customHeight="1">
      <c r="A554" s="199" t="n"/>
      <c r="B554" s="199" t="n"/>
      <c r="C554" s="199" t="n"/>
      <c r="D554" s="201" t="n"/>
      <c r="E554" s="200" t="n"/>
      <c r="F554" s="199" t="n"/>
      <c r="G554" s="199" t="n"/>
      <c r="H554" s="199" t="n"/>
      <c r="I554" s="199" t="n"/>
      <c r="J554" s="199" t="n"/>
      <c r="K554" s="199" t="n"/>
      <c r="L554" s="199" t="n"/>
      <c r="M554" s="199" t="n"/>
      <c r="N554" s="199" t="n"/>
      <c r="O554" s="199" t="n"/>
      <c r="P554" s="199" t="n"/>
      <c r="Q554" s="199" t="n"/>
      <c r="R554" s="199" t="n"/>
      <c r="S554" s="199" t="n"/>
      <c r="T554" s="199" t="n"/>
      <c r="U554" s="199" t="n"/>
      <c r="V554" s="199" t="n"/>
      <c r="W554" s="199" t="n"/>
      <c r="X554" s="199" t="n"/>
      <c r="Y554" s="199" t="n"/>
      <c r="Z554" s="199" t="n"/>
    </row>
    <row r="555" ht="15.75" customHeight="1">
      <c r="A555" s="199" t="n"/>
      <c r="B555" s="199" t="n"/>
      <c r="C555" s="199" t="n"/>
      <c r="D555" s="201" t="n"/>
      <c r="E555" s="200" t="n"/>
      <c r="F555" s="199" t="n"/>
      <c r="G555" s="199" t="n"/>
      <c r="H555" s="199" t="n"/>
      <c r="I555" s="199" t="n"/>
      <c r="J555" s="199" t="n"/>
      <c r="K555" s="199" t="n"/>
      <c r="L555" s="199" t="n"/>
      <c r="M555" s="199" t="n"/>
      <c r="N555" s="199" t="n"/>
      <c r="O555" s="199" t="n"/>
      <c r="P555" s="199" t="n"/>
      <c r="Q555" s="199" t="n"/>
      <c r="R555" s="199" t="n"/>
      <c r="S555" s="199" t="n"/>
      <c r="T555" s="199" t="n"/>
      <c r="U555" s="199" t="n"/>
      <c r="V555" s="199" t="n"/>
      <c r="W555" s="199" t="n"/>
      <c r="X555" s="199" t="n"/>
      <c r="Y555" s="199" t="n"/>
      <c r="Z555" s="199" t="n"/>
    </row>
    <row r="556" ht="15.75" customHeight="1">
      <c r="A556" s="199" t="n"/>
      <c r="B556" s="199" t="n"/>
      <c r="C556" s="199" t="n"/>
      <c r="D556" s="201" t="n"/>
      <c r="E556" s="200" t="n"/>
      <c r="F556" s="199" t="n"/>
      <c r="G556" s="199" t="n"/>
      <c r="H556" s="199" t="n"/>
      <c r="I556" s="199" t="n"/>
      <c r="J556" s="199" t="n"/>
      <c r="K556" s="199" t="n"/>
      <c r="L556" s="199" t="n"/>
      <c r="M556" s="199" t="n"/>
      <c r="N556" s="199" t="n"/>
      <c r="O556" s="199" t="n"/>
      <c r="P556" s="199" t="n"/>
      <c r="Q556" s="199" t="n"/>
      <c r="R556" s="199" t="n"/>
      <c r="S556" s="199" t="n"/>
      <c r="T556" s="199" t="n"/>
      <c r="U556" s="199" t="n"/>
      <c r="V556" s="199" t="n"/>
      <c r="W556" s="199" t="n"/>
      <c r="X556" s="199" t="n"/>
      <c r="Y556" s="199" t="n"/>
      <c r="Z556" s="199" t="n"/>
    </row>
    <row r="557" ht="15.75" customHeight="1">
      <c r="A557" s="199" t="n"/>
      <c r="B557" s="199" t="n"/>
      <c r="C557" s="199" t="n"/>
      <c r="D557" s="201" t="n"/>
      <c r="E557" s="200" t="n"/>
      <c r="F557" s="199" t="n"/>
      <c r="G557" s="199" t="n"/>
      <c r="H557" s="199" t="n"/>
      <c r="I557" s="199" t="n"/>
      <c r="J557" s="199" t="n"/>
      <c r="K557" s="199" t="n"/>
      <c r="L557" s="199" t="n"/>
      <c r="M557" s="199" t="n"/>
      <c r="N557" s="199" t="n"/>
      <c r="O557" s="199" t="n"/>
      <c r="P557" s="199" t="n"/>
      <c r="Q557" s="199" t="n"/>
      <c r="R557" s="199" t="n"/>
      <c r="S557" s="199" t="n"/>
      <c r="T557" s="199" t="n"/>
      <c r="U557" s="199" t="n"/>
      <c r="V557" s="199" t="n"/>
      <c r="W557" s="199" t="n"/>
      <c r="X557" s="199" t="n"/>
      <c r="Y557" s="199" t="n"/>
      <c r="Z557" s="199" t="n"/>
    </row>
    <row r="558" ht="15.75" customHeight="1">
      <c r="A558" s="199" t="n"/>
      <c r="B558" s="199" t="n"/>
      <c r="C558" s="199" t="n"/>
      <c r="D558" s="201" t="n"/>
      <c r="E558" s="200" t="n"/>
      <c r="F558" s="199" t="n"/>
      <c r="G558" s="199" t="n"/>
      <c r="H558" s="199" t="n"/>
      <c r="I558" s="199" t="n"/>
      <c r="J558" s="199" t="n"/>
      <c r="K558" s="199" t="n"/>
      <c r="L558" s="199" t="n"/>
      <c r="M558" s="199" t="n"/>
      <c r="N558" s="199" t="n"/>
      <c r="O558" s="199" t="n"/>
      <c r="P558" s="199" t="n"/>
      <c r="Q558" s="199" t="n"/>
      <c r="R558" s="199" t="n"/>
      <c r="S558" s="199" t="n"/>
      <c r="T558" s="199" t="n"/>
      <c r="U558" s="199" t="n"/>
      <c r="V558" s="199" t="n"/>
      <c r="W558" s="199" t="n"/>
      <c r="X558" s="199" t="n"/>
      <c r="Y558" s="199" t="n"/>
      <c r="Z558" s="199" t="n"/>
    </row>
    <row r="559" ht="15.75" customHeight="1">
      <c r="A559" s="199" t="n"/>
      <c r="B559" s="199" t="n"/>
      <c r="C559" s="199" t="n"/>
      <c r="D559" s="201" t="n"/>
      <c r="E559" s="200" t="n"/>
      <c r="F559" s="199" t="n"/>
      <c r="G559" s="199" t="n"/>
      <c r="H559" s="199" t="n"/>
      <c r="I559" s="199" t="n"/>
      <c r="J559" s="199" t="n"/>
      <c r="K559" s="199" t="n"/>
      <c r="L559" s="199" t="n"/>
      <c r="M559" s="199" t="n"/>
      <c r="N559" s="199" t="n"/>
      <c r="O559" s="199" t="n"/>
      <c r="P559" s="199" t="n"/>
      <c r="Q559" s="199" t="n"/>
      <c r="R559" s="199" t="n"/>
      <c r="S559" s="199" t="n"/>
      <c r="T559" s="199" t="n"/>
      <c r="U559" s="199" t="n"/>
      <c r="V559" s="199" t="n"/>
      <c r="W559" s="199" t="n"/>
      <c r="X559" s="199" t="n"/>
      <c r="Y559" s="199" t="n"/>
      <c r="Z559" s="199" t="n"/>
    </row>
    <row r="560" ht="15.75" customHeight="1">
      <c r="A560" s="199" t="n"/>
      <c r="B560" s="199" t="n"/>
      <c r="C560" s="199" t="n"/>
      <c r="D560" s="201" t="n"/>
      <c r="E560" s="200" t="n"/>
      <c r="F560" s="199" t="n"/>
      <c r="G560" s="199" t="n"/>
      <c r="H560" s="199" t="n"/>
      <c r="I560" s="199" t="n"/>
      <c r="J560" s="199" t="n"/>
      <c r="K560" s="199" t="n"/>
      <c r="L560" s="199" t="n"/>
      <c r="M560" s="199" t="n"/>
      <c r="N560" s="199" t="n"/>
      <c r="O560" s="199" t="n"/>
      <c r="P560" s="199" t="n"/>
      <c r="Q560" s="199" t="n"/>
      <c r="R560" s="199" t="n"/>
      <c r="S560" s="199" t="n"/>
      <c r="T560" s="199" t="n"/>
      <c r="U560" s="199" t="n"/>
      <c r="V560" s="199" t="n"/>
      <c r="W560" s="199" t="n"/>
      <c r="X560" s="199" t="n"/>
      <c r="Y560" s="199" t="n"/>
      <c r="Z560" s="199" t="n"/>
    </row>
    <row r="561" ht="15.75" customHeight="1">
      <c r="A561" s="199" t="n"/>
      <c r="B561" s="199" t="n"/>
      <c r="C561" s="199" t="n"/>
      <c r="D561" s="201" t="n"/>
      <c r="E561" s="200" t="n"/>
      <c r="F561" s="199" t="n"/>
      <c r="G561" s="199" t="n"/>
      <c r="H561" s="199" t="n"/>
      <c r="I561" s="199" t="n"/>
      <c r="J561" s="199" t="n"/>
      <c r="K561" s="199" t="n"/>
      <c r="L561" s="199" t="n"/>
      <c r="M561" s="199" t="n"/>
      <c r="N561" s="199" t="n"/>
      <c r="O561" s="199" t="n"/>
      <c r="P561" s="199" t="n"/>
      <c r="Q561" s="199" t="n"/>
      <c r="R561" s="199" t="n"/>
      <c r="S561" s="199" t="n"/>
      <c r="T561" s="199" t="n"/>
      <c r="U561" s="199" t="n"/>
      <c r="V561" s="199" t="n"/>
      <c r="W561" s="199" t="n"/>
      <c r="X561" s="199" t="n"/>
      <c r="Y561" s="199" t="n"/>
      <c r="Z561" s="199" t="n"/>
    </row>
    <row r="562" ht="15.75" customHeight="1">
      <c r="A562" s="199" t="n"/>
      <c r="B562" s="199" t="n"/>
      <c r="C562" s="199" t="n"/>
      <c r="D562" s="201" t="n"/>
      <c r="E562" s="200" t="n"/>
      <c r="F562" s="199" t="n"/>
      <c r="G562" s="199" t="n"/>
      <c r="H562" s="199" t="n"/>
      <c r="I562" s="199" t="n"/>
      <c r="J562" s="199" t="n"/>
      <c r="K562" s="199" t="n"/>
      <c r="L562" s="199" t="n"/>
      <c r="M562" s="199" t="n"/>
      <c r="N562" s="199" t="n"/>
      <c r="O562" s="199" t="n"/>
      <c r="P562" s="199" t="n"/>
      <c r="Q562" s="199" t="n"/>
      <c r="R562" s="199" t="n"/>
      <c r="S562" s="199" t="n"/>
      <c r="T562" s="199" t="n"/>
      <c r="U562" s="199" t="n"/>
      <c r="V562" s="199" t="n"/>
      <c r="W562" s="199" t="n"/>
      <c r="X562" s="199" t="n"/>
      <c r="Y562" s="199" t="n"/>
      <c r="Z562" s="199" t="n"/>
    </row>
    <row r="563" ht="15.75" customHeight="1">
      <c r="A563" s="199" t="n"/>
      <c r="B563" s="199" t="n"/>
      <c r="C563" s="199" t="n"/>
      <c r="D563" s="201" t="n"/>
      <c r="E563" s="200" t="n"/>
      <c r="F563" s="199" t="n"/>
      <c r="G563" s="199" t="n"/>
      <c r="H563" s="199" t="n"/>
      <c r="I563" s="199" t="n"/>
      <c r="J563" s="199" t="n"/>
      <c r="K563" s="199" t="n"/>
      <c r="L563" s="199" t="n"/>
      <c r="M563" s="199" t="n"/>
      <c r="N563" s="199" t="n"/>
      <c r="O563" s="199" t="n"/>
      <c r="P563" s="199" t="n"/>
      <c r="Q563" s="199" t="n"/>
      <c r="R563" s="199" t="n"/>
      <c r="S563" s="199" t="n"/>
      <c r="T563" s="199" t="n"/>
      <c r="U563" s="199" t="n"/>
      <c r="V563" s="199" t="n"/>
      <c r="W563" s="199" t="n"/>
      <c r="X563" s="199" t="n"/>
      <c r="Y563" s="199" t="n"/>
      <c r="Z563" s="199" t="n"/>
    </row>
    <row r="564" ht="15.75" customHeight="1">
      <c r="A564" s="199" t="n"/>
      <c r="B564" s="199" t="n"/>
      <c r="C564" s="199" t="n"/>
      <c r="D564" s="201" t="n"/>
      <c r="E564" s="200" t="n"/>
      <c r="F564" s="199" t="n"/>
      <c r="G564" s="199" t="n"/>
      <c r="H564" s="199" t="n"/>
      <c r="I564" s="199" t="n"/>
      <c r="J564" s="199" t="n"/>
      <c r="K564" s="199" t="n"/>
      <c r="L564" s="199" t="n"/>
      <c r="M564" s="199" t="n"/>
      <c r="N564" s="199" t="n"/>
      <c r="O564" s="199" t="n"/>
      <c r="P564" s="199" t="n"/>
      <c r="Q564" s="199" t="n"/>
      <c r="R564" s="199" t="n"/>
      <c r="S564" s="199" t="n"/>
      <c r="T564" s="199" t="n"/>
      <c r="U564" s="199" t="n"/>
      <c r="V564" s="199" t="n"/>
      <c r="W564" s="199" t="n"/>
      <c r="X564" s="199" t="n"/>
      <c r="Y564" s="199" t="n"/>
      <c r="Z564" s="199" t="n"/>
    </row>
    <row r="565" ht="15.75" customHeight="1">
      <c r="A565" s="199" t="n"/>
      <c r="B565" s="199" t="n"/>
      <c r="C565" s="199" t="n"/>
      <c r="D565" s="201" t="n"/>
      <c r="E565" s="200" t="n"/>
      <c r="F565" s="199" t="n"/>
      <c r="G565" s="199" t="n"/>
      <c r="H565" s="199" t="n"/>
      <c r="I565" s="199" t="n"/>
      <c r="J565" s="199" t="n"/>
      <c r="K565" s="199" t="n"/>
      <c r="L565" s="199" t="n"/>
      <c r="M565" s="199" t="n"/>
      <c r="N565" s="199" t="n"/>
      <c r="O565" s="199" t="n"/>
      <c r="P565" s="199" t="n"/>
      <c r="Q565" s="199" t="n"/>
      <c r="R565" s="199" t="n"/>
      <c r="S565" s="199" t="n"/>
      <c r="T565" s="199" t="n"/>
      <c r="U565" s="199" t="n"/>
      <c r="V565" s="199" t="n"/>
      <c r="W565" s="199" t="n"/>
      <c r="X565" s="199" t="n"/>
      <c r="Y565" s="199" t="n"/>
      <c r="Z565" s="199" t="n"/>
    </row>
    <row r="566" ht="15.75" customHeight="1">
      <c r="A566" s="199" t="n"/>
      <c r="B566" s="199" t="n"/>
      <c r="C566" s="199" t="n"/>
      <c r="D566" s="201" t="n"/>
      <c r="E566" s="200" t="n"/>
      <c r="F566" s="199" t="n"/>
      <c r="G566" s="199" t="n"/>
      <c r="H566" s="199" t="n"/>
      <c r="I566" s="199" t="n"/>
      <c r="J566" s="199" t="n"/>
      <c r="K566" s="199" t="n"/>
      <c r="L566" s="199" t="n"/>
      <c r="M566" s="199" t="n"/>
      <c r="N566" s="199" t="n"/>
      <c r="O566" s="199" t="n"/>
      <c r="P566" s="199" t="n"/>
      <c r="Q566" s="199" t="n"/>
      <c r="R566" s="199" t="n"/>
      <c r="S566" s="199" t="n"/>
      <c r="T566" s="199" t="n"/>
      <c r="U566" s="199" t="n"/>
      <c r="V566" s="199" t="n"/>
      <c r="W566" s="199" t="n"/>
      <c r="X566" s="199" t="n"/>
      <c r="Y566" s="199" t="n"/>
      <c r="Z566" s="199" t="n"/>
    </row>
    <row r="567" ht="15.75" customHeight="1">
      <c r="A567" s="199" t="n"/>
      <c r="B567" s="199" t="n"/>
      <c r="C567" s="199" t="n"/>
      <c r="D567" s="201" t="n"/>
      <c r="E567" s="200" t="n"/>
      <c r="F567" s="199" t="n"/>
      <c r="G567" s="199" t="n"/>
      <c r="H567" s="199" t="n"/>
      <c r="I567" s="199" t="n"/>
      <c r="J567" s="199" t="n"/>
      <c r="K567" s="199" t="n"/>
      <c r="L567" s="199" t="n"/>
      <c r="M567" s="199" t="n"/>
      <c r="N567" s="199" t="n"/>
      <c r="O567" s="199" t="n"/>
      <c r="P567" s="199" t="n"/>
      <c r="Q567" s="199" t="n"/>
      <c r="R567" s="199" t="n"/>
      <c r="S567" s="199" t="n"/>
      <c r="T567" s="199" t="n"/>
      <c r="U567" s="199" t="n"/>
      <c r="V567" s="199" t="n"/>
      <c r="W567" s="199" t="n"/>
      <c r="X567" s="199" t="n"/>
      <c r="Y567" s="199" t="n"/>
      <c r="Z567" s="199" t="n"/>
    </row>
    <row r="568" ht="15.75" customHeight="1">
      <c r="A568" s="199" t="n"/>
      <c r="B568" s="199" t="n"/>
      <c r="C568" s="199" t="n"/>
      <c r="D568" s="201" t="n"/>
      <c r="E568" s="200" t="n"/>
      <c r="F568" s="199" t="n"/>
      <c r="G568" s="199" t="n"/>
      <c r="H568" s="199" t="n"/>
      <c r="I568" s="199" t="n"/>
      <c r="J568" s="199" t="n"/>
      <c r="K568" s="199" t="n"/>
      <c r="L568" s="199" t="n"/>
      <c r="M568" s="199" t="n"/>
      <c r="N568" s="199" t="n"/>
      <c r="O568" s="199" t="n"/>
      <c r="P568" s="199" t="n"/>
      <c r="Q568" s="199" t="n"/>
      <c r="R568" s="199" t="n"/>
      <c r="S568" s="199" t="n"/>
      <c r="T568" s="199" t="n"/>
      <c r="U568" s="199" t="n"/>
      <c r="V568" s="199" t="n"/>
      <c r="W568" s="199" t="n"/>
      <c r="X568" s="199" t="n"/>
      <c r="Y568" s="199" t="n"/>
      <c r="Z568" s="199" t="n"/>
    </row>
    <row r="569" ht="15.75" customHeight="1">
      <c r="A569" s="199" t="n"/>
      <c r="B569" s="199" t="n"/>
      <c r="C569" s="199" t="n"/>
      <c r="D569" s="201" t="n"/>
      <c r="E569" s="200" t="n"/>
      <c r="F569" s="199" t="n"/>
      <c r="G569" s="199" t="n"/>
      <c r="H569" s="199" t="n"/>
      <c r="I569" s="199" t="n"/>
      <c r="J569" s="199" t="n"/>
      <c r="K569" s="199" t="n"/>
      <c r="L569" s="199" t="n"/>
      <c r="M569" s="199" t="n"/>
      <c r="N569" s="199" t="n"/>
      <c r="O569" s="199" t="n"/>
      <c r="P569" s="199" t="n"/>
      <c r="Q569" s="199" t="n"/>
      <c r="R569" s="199" t="n"/>
      <c r="S569" s="199" t="n"/>
      <c r="T569" s="199" t="n"/>
      <c r="U569" s="199" t="n"/>
      <c r="V569" s="199" t="n"/>
      <c r="W569" s="199" t="n"/>
      <c r="X569" s="199" t="n"/>
      <c r="Y569" s="199" t="n"/>
      <c r="Z569" s="199" t="n"/>
    </row>
    <row r="570" ht="15.75" customHeight="1">
      <c r="A570" s="199" t="n"/>
      <c r="B570" s="199" t="n"/>
      <c r="C570" s="199" t="n"/>
      <c r="D570" s="201" t="n"/>
      <c r="E570" s="200" t="n"/>
      <c r="F570" s="199" t="n"/>
      <c r="G570" s="199" t="n"/>
      <c r="H570" s="199" t="n"/>
      <c r="I570" s="199" t="n"/>
      <c r="J570" s="199" t="n"/>
      <c r="K570" s="199" t="n"/>
      <c r="L570" s="199" t="n"/>
      <c r="M570" s="199" t="n"/>
      <c r="N570" s="199" t="n"/>
      <c r="O570" s="199" t="n"/>
      <c r="P570" s="199" t="n"/>
      <c r="Q570" s="199" t="n"/>
      <c r="R570" s="199" t="n"/>
      <c r="S570" s="199" t="n"/>
      <c r="T570" s="199" t="n"/>
      <c r="U570" s="199" t="n"/>
      <c r="V570" s="199" t="n"/>
      <c r="W570" s="199" t="n"/>
      <c r="X570" s="199" t="n"/>
      <c r="Y570" s="199" t="n"/>
      <c r="Z570" s="199" t="n"/>
    </row>
    <row r="571" ht="15.75" customHeight="1">
      <c r="A571" s="199" t="n"/>
      <c r="B571" s="199" t="n"/>
      <c r="C571" s="199" t="n"/>
      <c r="D571" s="201" t="n"/>
      <c r="E571" s="200" t="n"/>
      <c r="F571" s="199" t="n"/>
      <c r="G571" s="199" t="n"/>
      <c r="H571" s="199" t="n"/>
      <c r="I571" s="199" t="n"/>
      <c r="J571" s="199" t="n"/>
      <c r="K571" s="199" t="n"/>
      <c r="L571" s="199" t="n"/>
      <c r="M571" s="199" t="n"/>
      <c r="N571" s="199" t="n"/>
      <c r="O571" s="199" t="n"/>
      <c r="P571" s="199" t="n"/>
      <c r="Q571" s="199" t="n"/>
      <c r="R571" s="199" t="n"/>
      <c r="S571" s="199" t="n"/>
      <c r="T571" s="199" t="n"/>
      <c r="U571" s="199" t="n"/>
      <c r="V571" s="199" t="n"/>
      <c r="W571" s="199" t="n"/>
      <c r="X571" s="199" t="n"/>
      <c r="Y571" s="199" t="n"/>
      <c r="Z571" s="199" t="n"/>
    </row>
    <row r="572" ht="15.75" customHeight="1">
      <c r="A572" s="199" t="n"/>
      <c r="B572" s="199" t="n"/>
      <c r="C572" s="199" t="n"/>
      <c r="D572" s="201" t="n"/>
      <c r="E572" s="200" t="n"/>
      <c r="F572" s="199" t="n"/>
      <c r="G572" s="199" t="n"/>
      <c r="H572" s="199" t="n"/>
      <c r="I572" s="199" t="n"/>
      <c r="J572" s="199" t="n"/>
      <c r="K572" s="199" t="n"/>
      <c r="L572" s="199" t="n"/>
      <c r="M572" s="199" t="n"/>
      <c r="N572" s="199" t="n"/>
      <c r="O572" s="199" t="n"/>
      <c r="P572" s="199" t="n"/>
      <c r="Q572" s="199" t="n"/>
      <c r="R572" s="199" t="n"/>
      <c r="S572" s="199" t="n"/>
      <c r="T572" s="199" t="n"/>
      <c r="U572" s="199" t="n"/>
      <c r="V572" s="199" t="n"/>
      <c r="W572" s="199" t="n"/>
      <c r="X572" s="199" t="n"/>
      <c r="Y572" s="199" t="n"/>
      <c r="Z572" s="199" t="n"/>
    </row>
    <row r="573" ht="15.75" customHeight="1">
      <c r="A573" s="199" t="n"/>
      <c r="B573" s="199" t="n"/>
      <c r="C573" s="199" t="n"/>
      <c r="D573" s="201" t="n"/>
      <c r="E573" s="200" t="n"/>
      <c r="F573" s="199" t="n"/>
      <c r="G573" s="199" t="n"/>
      <c r="H573" s="199" t="n"/>
      <c r="I573" s="199" t="n"/>
      <c r="J573" s="199" t="n"/>
      <c r="K573" s="199" t="n"/>
      <c r="L573" s="199" t="n"/>
      <c r="M573" s="199" t="n"/>
      <c r="N573" s="199" t="n"/>
      <c r="O573" s="199" t="n"/>
      <c r="P573" s="199" t="n"/>
      <c r="Q573" s="199" t="n"/>
      <c r="R573" s="199" t="n"/>
      <c r="S573" s="199" t="n"/>
      <c r="T573" s="199" t="n"/>
      <c r="U573" s="199" t="n"/>
      <c r="V573" s="199" t="n"/>
      <c r="W573" s="199" t="n"/>
      <c r="X573" s="199" t="n"/>
      <c r="Y573" s="199" t="n"/>
      <c r="Z573" s="199" t="n"/>
    </row>
    <row r="574" ht="15.75" customHeight="1">
      <c r="A574" s="199" t="n"/>
      <c r="B574" s="199" t="n"/>
      <c r="C574" s="199" t="n"/>
      <c r="D574" s="201" t="n"/>
      <c r="E574" s="200" t="n"/>
      <c r="F574" s="199" t="n"/>
      <c r="G574" s="199" t="n"/>
      <c r="H574" s="199" t="n"/>
      <c r="I574" s="199" t="n"/>
      <c r="J574" s="199" t="n"/>
      <c r="K574" s="199" t="n"/>
      <c r="L574" s="199" t="n"/>
      <c r="M574" s="199" t="n"/>
      <c r="N574" s="199" t="n"/>
      <c r="O574" s="199" t="n"/>
      <c r="P574" s="199" t="n"/>
      <c r="Q574" s="199" t="n"/>
      <c r="R574" s="199" t="n"/>
      <c r="S574" s="199" t="n"/>
      <c r="T574" s="199" t="n"/>
      <c r="U574" s="199" t="n"/>
      <c r="V574" s="199" t="n"/>
      <c r="W574" s="199" t="n"/>
      <c r="X574" s="199" t="n"/>
      <c r="Y574" s="199" t="n"/>
      <c r="Z574" s="199" t="n"/>
    </row>
    <row r="575" ht="15.75" customHeight="1">
      <c r="A575" s="199" t="n"/>
      <c r="B575" s="199" t="n"/>
      <c r="C575" s="199" t="n"/>
      <c r="D575" s="201" t="n"/>
      <c r="E575" s="200" t="n"/>
      <c r="F575" s="199" t="n"/>
      <c r="G575" s="199" t="n"/>
      <c r="H575" s="199" t="n"/>
      <c r="I575" s="199" t="n"/>
      <c r="J575" s="199" t="n"/>
      <c r="K575" s="199" t="n"/>
      <c r="L575" s="199" t="n"/>
      <c r="M575" s="199" t="n"/>
      <c r="N575" s="199" t="n"/>
      <c r="O575" s="199" t="n"/>
      <c r="P575" s="199" t="n"/>
      <c r="Q575" s="199" t="n"/>
      <c r="R575" s="199" t="n"/>
      <c r="S575" s="199" t="n"/>
      <c r="T575" s="199" t="n"/>
      <c r="U575" s="199" t="n"/>
      <c r="V575" s="199" t="n"/>
      <c r="W575" s="199" t="n"/>
      <c r="X575" s="199" t="n"/>
      <c r="Y575" s="199" t="n"/>
      <c r="Z575" s="199" t="n"/>
    </row>
    <row r="576" ht="15.75" customHeight="1">
      <c r="A576" s="199" t="n"/>
      <c r="B576" s="199" t="n"/>
      <c r="C576" s="199" t="n"/>
      <c r="D576" s="201" t="n"/>
      <c r="E576" s="200" t="n"/>
      <c r="F576" s="199" t="n"/>
      <c r="G576" s="199" t="n"/>
      <c r="H576" s="199" t="n"/>
      <c r="I576" s="199" t="n"/>
      <c r="J576" s="199" t="n"/>
      <c r="K576" s="199" t="n"/>
      <c r="L576" s="199" t="n"/>
      <c r="M576" s="199" t="n"/>
      <c r="N576" s="199" t="n"/>
      <c r="O576" s="199" t="n"/>
      <c r="P576" s="199" t="n"/>
      <c r="Q576" s="199" t="n"/>
      <c r="R576" s="199" t="n"/>
      <c r="S576" s="199" t="n"/>
      <c r="T576" s="199" t="n"/>
      <c r="U576" s="199" t="n"/>
      <c r="V576" s="199" t="n"/>
      <c r="W576" s="199" t="n"/>
      <c r="X576" s="199" t="n"/>
      <c r="Y576" s="199" t="n"/>
      <c r="Z576" s="199" t="n"/>
    </row>
    <row r="577" ht="15.75" customHeight="1">
      <c r="A577" s="199" t="n"/>
      <c r="B577" s="199" t="n"/>
      <c r="C577" s="199" t="n"/>
      <c r="D577" s="201" t="n"/>
      <c r="E577" s="200" t="n"/>
      <c r="F577" s="199" t="n"/>
      <c r="G577" s="199" t="n"/>
      <c r="H577" s="199" t="n"/>
      <c r="I577" s="199" t="n"/>
      <c r="J577" s="199" t="n"/>
      <c r="K577" s="199" t="n"/>
      <c r="L577" s="199" t="n"/>
      <c r="M577" s="199" t="n"/>
      <c r="N577" s="199" t="n"/>
      <c r="O577" s="199" t="n"/>
      <c r="P577" s="199" t="n"/>
      <c r="Q577" s="199" t="n"/>
      <c r="R577" s="199" t="n"/>
      <c r="S577" s="199" t="n"/>
      <c r="T577" s="199" t="n"/>
      <c r="U577" s="199" t="n"/>
      <c r="V577" s="199" t="n"/>
      <c r="W577" s="199" t="n"/>
      <c r="X577" s="199" t="n"/>
      <c r="Y577" s="199" t="n"/>
      <c r="Z577" s="199" t="n"/>
    </row>
    <row r="578" ht="15.75" customHeight="1">
      <c r="A578" s="199" t="n"/>
      <c r="B578" s="199" t="n"/>
      <c r="C578" s="199" t="n"/>
      <c r="D578" s="201" t="n"/>
      <c r="E578" s="200" t="n"/>
      <c r="F578" s="199" t="n"/>
      <c r="G578" s="199" t="n"/>
      <c r="H578" s="199" t="n"/>
      <c r="I578" s="199" t="n"/>
      <c r="J578" s="199" t="n"/>
      <c r="K578" s="199" t="n"/>
      <c r="L578" s="199" t="n"/>
      <c r="M578" s="199" t="n"/>
      <c r="N578" s="199" t="n"/>
      <c r="O578" s="199" t="n"/>
      <c r="P578" s="199" t="n"/>
      <c r="Q578" s="199" t="n"/>
      <c r="R578" s="199" t="n"/>
      <c r="S578" s="199" t="n"/>
      <c r="T578" s="199" t="n"/>
      <c r="U578" s="199" t="n"/>
      <c r="V578" s="199" t="n"/>
      <c r="W578" s="199" t="n"/>
      <c r="X578" s="199" t="n"/>
      <c r="Y578" s="199" t="n"/>
      <c r="Z578" s="199" t="n"/>
    </row>
    <row r="579" ht="15.75" customHeight="1">
      <c r="A579" s="199" t="n"/>
      <c r="B579" s="199" t="n"/>
      <c r="C579" s="199" t="n"/>
      <c r="D579" s="201" t="n"/>
      <c r="E579" s="200" t="n"/>
      <c r="F579" s="199" t="n"/>
      <c r="G579" s="199" t="n"/>
      <c r="H579" s="199" t="n"/>
      <c r="I579" s="199" t="n"/>
      <c r="J579" s="199" t="n"/>
      <c r="K579" s="199" t="n"/>
      <c r="L579" s="199" t="n"/>
      <c r="M579" s="199" t="n"/>
      <c r="N579" s="199" t="n"/>
      <c r="O579" s="199" t="n"/>
      <c r="P579" s="199" t="n"/>
      <c r="Q579" s="199" t="n"/>
      <c r="R579" s="199" t="n"/>
      <c r="S579" s="199" t="n"/>
      <c r="T579" s="199" t="n"/>
      <c r="U579" s="199" t="n"/>
      <c r="V579" s="199" t="n"/>
      <c r="W579" s="199" t="n"/>
      <c r="X579" s="199" t="n"/>
      <c r="Y579" s="199" t="n"/>
      <c r="Z579" s="199" t="n"/>
    </row>
    <row r="580" ht="15.75" customHeight="1">
      <c r="A580" s="199" t="n"/>
      <c r="B580" s="199" t="n"/>
      <c r="C580" s="199" t="n"/>
      <c r="D580" s="201" t="n"/>
      <c r="E580" s="200" t="n"/>
      <c r="F580" s="199" t="n"/>
      <c r="G580" s="199" t="n"/>
      <c r="H580" s="199" t="n"/>
      <c r="I580" s="199" t="n"/>
      <c r="J580" s="199" t="n"/>
      <c r="K580" s="199" t="n"/>
      <c r="L580" s="199" t="n"/>
      <c r="M580" s="199" t="n"/>
      <c r="N580" s="199" t="n"/>
      <c r="O580" s="199" t="n"/>
      <c r="P580" s="199" t="n"/>
      <c r="Q580" s="199" t="n"/>
      <c r="R580" s="199" t="n"/>
      <c r="S580" s="199" t="n"/>
      <c r="T580" s="199" t="n"/>
      <c r="U580" s="199" t="n"/>
      <c r="V580" s="199" t="n"/>
      <c r="W580" s="199" t="n"/>
      <c r="X580" s="199" t="n"/>
      <c r="Y580" s="199" t="n"/>
      <c r="Z580" s="199" t="n"/>
    </row>
    <row r="581" ht="15.75" customHeight="1">
      <c r="A581" s="199" t="n"/>
      <c r="B581" s="199" t="n"/>
      <c r="C581" s="199" t="n"/>
      <c r="D581" s="201" t="n"/>
      <c r="E581" s="200" t="n"/>
      <c r="F581" s="199" t="n"/>
      <c r="G581" s="199" t="n"/>
      <c r="H581" s="199" t="n"/>
      <c r="I581" s="199" t="n"/>
      <c r="J581" s="199" t="n"/>
      <c r="K581" s="199" t="n"/>
      <c r="L581" s="199" t="n"/>
      <c r="M581" s="199" t="n"/>
      <c r="N581" s="199" t="n"/>
      <c r="O581" s="199" t="n"/>
      <c r="P581" s="199" t="n"/>
      <c r="Q581" s="199" t="n"/>
      <c r="R581" s="199" t="n"/>
      <c r="S581" s="199" t="n"/>
      <c r="T581" s="199" t="n"/>
      <c r="U581" s="199" t="n"/>
      <c r="V581" s="199" t="n"/>
      <c r="W581" s="199" t="n"/>
      <c r="X581" s="199" t="n"/>
      <c r="Y581" s="199" t="n"/>
      <c r="Z581" s="199" t="n"/>
    </row>
    <row r="582" ht="15.75" customHeight="1">
      <c r="A582" s="199" t="n"/>
      <c r="B582" s="199" t="n"/>
      <c r="C582" s="199" t="n"/>
      <c r="D582" s="201" t="n"/>
      <c r="E582" s="200" t="n"/>
      <c r="F582" s="199" t="n"/>
      <c r="G582" s="199" t="n"/>
      <c r="H582" s="199" t="n"/>
      <c r="I582" s="199" t="n"/>
      <c r="J582" s="199" t="n"/>
      <c r="K582" s="199" t="n"/>
      <c r="L582" s="199" t="n"/>
      <c r="M582" s="199" t="n"/>
      <c r="N582" s="199" t="n"/>
      <c r="O582" s="199" t="n"/>
      <c r="P582" s="199" t="n"/>
      <c r="Q582" s="199" t="n"/>
      <c r="R582" s="199" t="n"/>
      <c r="S582" s="199" t="n"/>
      <c r="T582" s="199" t="n"/>
      <c r="U582" s="199" t="n"/>
      <c r="V582" s="199" t="n"/>
      <c r="W582" s="199" t="n"/>
      <c r="X582" s="199" t="n"/>
      <c r="Y582" s="199" t="n"/>
      <c r="Z582" s="199" t="n"/>
    </row>
    <row r="583" ht="15.75" customHeight="1">
      <c r="A583" s="199" t="n"/>
      <c r="B583" s="199" t="n"/>
      <c r="C583" s="199" t="n"/>
      <c r="D583" s="201" t="n"/>
      <c r="E583" s="200" t="n"/>
      <c r="F583" s="199" t="n"/>
      <c r="G583" s="199" t="n"/>
      <c r="H583" s="199" t="n"/>
      <c r="I583" s="199" t="n"/>
      <c r="J583" s="199" t="n"/>
      <c r="K583" s="199" t="n"/>
      <c r="L583" s="199" t="n"/>
      <c r="M583" s="199" t="n"/>
      <c r="N583" s="199" t="n"/>
      <c r="O583" s="199" t="n"/>
      <c r="P583" s="199" t="n"/>
      <c r="Q583" s="199" t="n"/>
      <c r="R583" s="199" t="n"/>
      <c r="S583" s="199" t="n"/>
      <c r="T583" s="199" t="n"/>
      <c r="U583" s="199" t="n"/>
      <c r="V583" s="199" t="n"/>
      <c r="W583" s="199" t="n"/>
      <c r="X583" s="199" t="n"/>
      <c r="Y583" s="199" t="n"/>
      <c r="Z583" s="199" t="n"/>
    </row>
    <row r="584" ht="15.75" customHeight="1">
      <c r="A584" s="199" t="n"/>
      <c r="B584" s="199" t="n"/>
      <c r="C584" s="199" t="n"/>
      <c r="D584" s="201" t="n"/>
      <c r="E584" s="200" t="n"/>
      <c r="F584" s="199" t="n"/>
      <c r="G584" s="199" t="n"/>
      <c r="H584" s="199" t="n"/>
      <c r="I584" s="199" t="n"/>
      <c r="J584" s="199" t="n"/>
      <c r="K584" s="199" t="n"/>
      <c r="L584" s="199" t="n"/>
      <c r="M584" s="199" t="n"/>
      <c r="N584" s="199" t="n"/>
      <c r="O584" s="199" t="n"/>
      <c r="P584" s="199" t="n"/>
      <c r="Q584" s="199" t="n"/>
      <c r="R584" s="199" t="n"/>
      <c r="S584" s="199" t="n"/>
      <c r="T584" s="199" t="n"/>
      <c r="U584" s="199" t="n"/>
      <c r="V584" s="199" t="n"/>
      <c r="W584" s="199" t="n"/>
      <c r="X584" s="199" t="n"/>
      <c r="Y584" s="199" t="n"/>
      <c r="Z584" s="199" t="n"/>
    </row>
    <row r="585" ht="15.75" customHeight="1">
      <c r="A585" s="199" t="n"/>
      <c r="B585" s="199" t="n"/>
      <c r="C585" s="199" t="n"/>
      <c r="D585" s="201" t="n"/>
      <c r="E585" s="200" t="n"/>
      <c r="F585" s="199" t="n"/>
      <c r="G585" s="199" t="n"/>
      <c r="H585" s="199" t="n"/>
      <c r="I585" s="199" t="n"/>
      <c r="J585" s="199" t="n"/>
      <c r="K585" s="199" t="n"/>
      <c r="L585" s="199" t="n"/>
      <c r="M585" s="199" t="n"/>
      <c r="N585" s="199" t="n"/>
      <c r="O585" s="199" t="n"/>
      <c r="P585" s="199" t="n"/>
      <c r="Q585" s="199" t="n"/>
      <c r="R585" s="199" t="n"/>
      <c r="S585" s="199" t="n"/>
      <c r="T585" s="199" t="n"/>
      <c r="U585" s="199" t="n"/>
      <c r="V585" s="199" t="n"/>
      <c r="W585" s="199" t="n"/>
      <c r="X585" s="199" t="n"/>
      <c r="Y585" s="199" t="n"/>
      <c r="Z585" s="199" t="n"/>
    </row>
    <row r="586" ht="15.75" customHeight="1">
      <c r="A586" s="199" t="n"/>
      <c r="B586" s="199" t="n"/>
      <c r="C586" s="199" t="n"/>
      <c r="D586" s="201" t="n"/>
      <c r="E586" s="200" t="n"/>
      <c r="F586" s="199" t="n"/>
      <c r="G586" s="199" t="n"/>
      <c r="H586" s="199" t="n"/>
      <c r="I586" s="199" t="n"/>
      <c r="J586" s="199" t="n"/>
      <c r="K586" s="199" t="n"/>
      <c r="L586" s="199" t="n"/>
      <c r="M586" s="199" t="n"/>
      <c r="N586" s="199" t="n"/>
      <c r="O586" s="199" t="n"/>
      <c r="P586" s="199" t="n"/>
      <c r="Q586" s="199" t="n"/>
      <c r="R586" s="199" t="n"/>
      <c r="S586" s="199" t="n"/>
      <c r="T586" s="199" t="n"/>
      <c r="U586" s="199" t="n"/>
      <c r="V586" s="199" t="n"/>
      <c r="W586" s="199" t="n"/>
      <c r="X586" s="199" t="n"/>
      <c r="Y586" s="199" t="n"/>
      <c r="Z586" s="199" t="n"/>
    </row>
    <row r="587" ht="15.75" customHeight="1">
      <c r="A587" s="199" t="n"/>
      <c r="B587" s="199" t="n"/>
      <c r="C587" s="199" t="n"/>
      <c r="D587" s="201" t="n"/>
      <c r="E587" s="200" t="n"/>
      <c r="F587" s="199" t="n"/>
      <c r="G587" s="199" t="n"/>
      <c r="H587" s="199" t="n"/>
      <c r="I587" s="199" t="n"/>
      <c r="J587" s="199" t="n"/>
      <c r="K587" s="199" t="n"/>
      <c r="L587" s="199" t="n"/>
      <c r="M587" s="199" t="n"/>
      <c r="N587" s="199" t="n"/>
      <c r="O587" s="199" t="n"/>
      <c r="P587" s="199" t="n"/>
      <c r="Q587" s="199" t="n"/>
      <c r="R587" s="199" t="n"/>
      <c r="S587" s="199" t="n"/>
      <c r="T587" s="199" t="n"/>
      <c r="U587" s="199" t="n"/>
      <c r="V587" s="199" t="n"/>
      <c r="W587" s="199" t="n"/>
      <c r="X587" s="199" t="n"/>
      <c r="Y587" s="199" t="n"/>
      <c r="Z587" s="199" t="n"/>
    </row>
    <row r="588" ht="15.75" customHeight="1">
      <c r="A588" s="199" t="n"/>
      <c r="B588" s="199" t="n"/>
      <c r="C588" s="199" t="n"/>
      <c r="D588" s="201" t="n"/>
      <c r="E588" s="200" t="n"/>
      <c r="F588" s="199" t="n"/>
      <c r="G588" s="199" t="n"/>
      <c r="H588" s="199" t="n"/>
      <c r="I588" s="199" t="n"/>
      <c r="J588" s="199" t="n"/>
      <c r="K588" s="199" t="n"/>
      <c r="L588" s="199" t="n"/>
      <c r="M588" s="199" t="n"/>
      <c r="N588" s="199" t="n"/>
      <c r="O588" s="199" t="n"/>
      <c r="P588" s="199" t="n"/>
      <c r="Q588" s="199" t="n"/>
      <c r="R588" s="199" t="n"/>
      <c r="S588" s="199" t="n"/>
      <c r="T588" s="199" t="n"/>
      <c r="U588" s="199" t="n"/>
      <c r="V588" s="199" t="n"/>
      <c r="W588" s="199" t="n"/>
      <c r="X588" s="199" t="n"/>
      <c r="Y588" s="199" t="n"/>
      <c r="Z588" s="199" t="n"/>
    </row>
    <row r="589" ht="15.75" customHeight="1">
      <c r="A589" s="199" t="n"/>
      <c r="B589" s="199" t="n"/>
      <c r="C589" s="199" t="n"/>
      <c r="D589" s="201" t="n"/>
      <c r="E589" s="200" t="n"/>
      <c r="F589" s="199" t="n"/>
      <c r="G589" s="199" t="n"/>
      <c r="H589" s="199" t="n"/>
      <c r="I589" s="199" t="n"/>
      <c r="J589" s="199" t="n"/>
      <c r="K589" s="199" t="n"/>
      <c r="L589" s="199" t="n"/>
      <c r="M589" s="199" t="n"/>
      <c r="N589" s="199" t="n"/>
      <c r="O589" s="199" t="n"/>
      <c r="P589" s="199" t="n"/>
      <c r="Q589" s="199" t="n"/>
      <c r="R589" s="199" t="n"/>
      <c r="S589" s="199" t="n"/>
      <c r="T589" s="199" t="n"/>
      <c r="U589" s="199" t="n"/>
      <c r="V589" s="199" t="n"/>
      <c r="W589" s="199" t="n"/>
      <c r="X589" s="199" t="n"/>
      <c r="Y589" s="199" t="n"/>
      <c r="Z589" s="199" t="n"/>
    </row>
    <row r="590" ht="15.75" customHeight="1">
      <c r="A590" s="199" t="n"/>
      <c r="B590" s="199" t="n"/>
      <c r="C590" s="199" t="n"/>
      <c r="D590" s="201" t="n"/>
      <c r="E590" s="200" t="n"/>
      <c r="F590" s="199" t="n"/>
      <c r="G590" s="199" t="n"/>
      <c r="H590" s="199" t="n"/>
      <c r="I590" s="199" t="n"/>
      <c r="J590" s="199" t="n"/>
      <c r="K590" s="199" t="n"/>
      <c r="L590" s="199" t="n"/>
      <c r="M590" s="199" t="n"/>
      <c r="N590" s="199" t="n"/>
      <c r="O590" s="199" t="n"/>
      <c r="P590" s="199" t="n"/>
      <c r="Q590" s="199" t="n"/>
      <c r="R590" s="199" t="n"/>
      <c r="S590" s="199" t="n"/>
      <c r="T590" s="199" t="n"/>
      <c r="U590" s="199" t="n"/>
      <c r="V590" s="199" t="n"/>
      <c r="W590" s="199" t="n"/>
      <c r="X590" s="199" t="n"/>
      <c r="Y590" s="199" t="n"/>
      <c r="Z590" s="199" t="n"/>
    </row>
    <row r="591" ht="15.75" customHeight="1">
      <c r="A591" s="199" t="n"/>
      <c r="B591" s="199" t="n"/>
      <c r="C591" s="199" t="n"/>
      <c r="D591" s="201" t="n"/>
      <c r="E591" s="200" t="n"/>
      <c r="F591" s="199" t="n"/>
      <c r="G591" s="199" t="n"/>
      <c r="H591" s="199" t="n"/>
      <c r="I591" s="199" t="n"/>
      <c r="J591" s="199" t="n"/>
      <c r="K591" s="199" t="n"/>
      <c r="L591" s="199" t="n"/>
      <c r="M591" s="199" t="n"/>
      <c r="N591" s="199" t="n"/>
      <c r="O591" s="199" t="n"/>
      <c r="P591" s="199" t="n"/>
      <c r="Q591" s="199" t="n"/>
      <c r="R591" s="199" t="n"/>
      <c r="S591" s="199" t="n"/>
      <c r="T591" s="199" t="n"/>
      <c r="U591" s="199" t="n"/>
      <c r="V591" s="199" t="n"/>
      <c r="W591" s="199" t="n"/>
      <c r="X591" s="199" t="n"/>
      <c r="Y591" s="199" t="n"/>
      <c r="Z591" s="199" t="n"/>
    </row>
    <row r="592" ht="15.75" customHeight="1">
      <c r="A592" s="199" t="n"/>
      <c r="B592" s="199" t="n"/>
      <c r="C592" s="199" t="n"/>
      <c r="D592" s="201" t="n"/>
      <c r="E592" s="200" t="n"/>
      <c r="F592" s="199" t="n"/>
      <c r="G592" s="199" t="n"/>
      <c r="H592" s="199" t="n"/>
      <c r="I592" s="199" t="n"/>
      <c r="J592" s="199" t="n"/>
      <c r="K592" s="199" t="n"/>
      <c r="L592" s="199" t="n"/>
      <c r="M592" s="199" t="n"/>
      <c r="N592" s="199" t="n"/>
      <c r="O592" s="199" t="n"/>
      <c r="P592" s="199" t="n"/>
      <c r="Q592" s="199" t="n"/>
      <c r="R592" s="199" t="n"/>
      <c r="S592" s="199" t="n"/>
      <c r="T592" s="199" t="n"/>
      <c r="U592" s="199" t="n"/>
      <c r="V592" s="199" t="n"/>
      <c r="W592" s="199" t="n"/>
      <c r="X592" s="199" t="n"/>
      <c r="Y592" s="199" t="n"/>
      <c r="Z592" s="199" t="n"/>
    </row>
    <row r="593" ht="15.75" customHeight="1">
      <c r="A593" s="199" t="n"/>
      <c r="B593" s="199" t="n"/>
      <c r="C593" s="199" t="n"/>
      <c r="D593" s="201" t="n"/>
      <c r="E593" s="200" t="n"/>
      <c r="F593" s="199" t="n"/>
      <c r="G593" s="199" t="n"/>
      <c r="H593" s="199" t="n"/>
      <c r="I593" s="199" t="n"/>
      <c r="J593" s="199" t="n"/>
      <c r="K593" s="199" t="n"/>
      <c r="L593" s="199" t="n"/>
      <c r="M593" s="199" t="n"/>
      <c r="N593" s="199" t="n"/>
      <c r="O593" s="199" t="n"/>
      <c r="P593" s="199" t="n"/>
      <c r="Q593" s="199" t="n"/>
      <c r="R593" s="199" t="n"/>
      <c r="S593" s="199" t="n"/>
      <c r="T593" s="199" t="n"/>
      <c r="U593" s="199" t="n"/>
      <c r="V593" s="199" t="n"/>
      <c r="W593" s="199" t="n"/>
      <c r="X593" s="199" t="n"/>
      <c r="Y593" s="199" t="n"/>
      <c r="Z593" s="199" t="n"/>
    </row>
    <row r="594" ht="15.75" customHeight="1">
      <c r="A594" s="199" t="n"/>
      <c r="B594" s="199" t="n"/>
      <c r="C594" s="199" t="n"/>
      <c r="D594" s="201" t="n"/>
      <c r="E594" s="200" t="n"/>
      <c r="F594" s="199" t="n"/>
      <c r="G594" s="199" t="n"/>
      <c r="H594" s="199" t="n"/>
      <c r="I594" s="199" t="n"/>
      <c r="J594" s="199" t="n"/>
      <c r="K594" s="199" t="n"/>
      <c r="L594" s="199" t="n"/>
      <c r="M594" s="199" t="n"/>
      <c r="N594" s="199" t="n"/>
      <c r="O594" s="199" t="n"/>
      <c r="P594" s="199" t="n"/>
      <c r="Q594" s="199" t="n"/>
      <c r="R594" s="199" t="n"/>
      <c r="S594" s="199" t="n"/>
      <c r="T594" s="199" t="n"/>
      <c r="U594" s="199" t="n"/>
      <c r="V594" s="199" t="n"/>
      <c r="W594" s="199" t="n"/>
      <c r="X594" s="199" t="n"/>
      <c r="Y594" s="199" t="n"/>
      <c r="Z594" s="199" t="n"/>
    </row>
    <row r="595" ht="15.75" customHeight="1">
      <c r="A595" s="199" t="n"/>
      <c r="B595" s="199" t="n"/>
      <c r="C595" s="199" t="n"/>
      <c r="D595" s="201" t="n"/>
      <c r="E595" s="200" t="n"/>
      <c r="F595" s="199" t="n"/>
      <c r="G595" s="199" t="n"/>
      <c r="H595" s="199" t="n"/>
      <c r="I595" s="199" t="n"/>
      <c r="J595" s="199" t="n"/>
      <c r="K595" s="199" t="n"/>
      <c r="L595" s="199" t="n"/>
      <c r="M595" s="199" t="n"/>
      <c r="N595" s="199" t="n"/>
      <c r="O595" s="199" t="n"/>
      <c r="P595" s="199" t="n"/>
      <c r="Q595" s="199" t="n"/>
      <c r="R595" s="199" t="n"/>
      <c r="S595" s="199" t="n"/>
      <c r="T595" s="199" t="n"/>
      <c r="U595" s="199" t="n"/>
      <c r="V595" s="199" t="n"/>
      <c r="W595" s="199" t="n"/>
      <c r="X595" s="199" t="n"/>
      <c r="Y595" s="199" t="n"/>
      <c r="Z595" s="199" t="n"/>
    </row>
    <row r="596" ht="15.75" customHeight="1">
      <c r="A596" s="199" t="n"/>
      <c r="B596" s="199" t="n"/>
      <c r="C596" s="199" t="n"/>
      <c r="D596" s="201" t="n"/>
      <c r="E596" s="200" t="n"/>
      <c r="F596" s="199" t="n"/>
      <c r="G596" s="199" t="n"/>
      <c r="H596" s="199" t="n"/>
      <c r="I596" s="199" t="n"/>
      <c r="J596" s="199" t="n"/>
      <c r="K596" s="199" t="n"/>
      <c r="L596" s="199" t="n"/>
      <c r="M596" s="199" t="n"/>
      <c r="N596" s="199" t="n"/>
      <c r="O596" s="199" t="n"/>
      <c r="P596" s="199" t="n"/>
      <c r="Q596" s="199" t="n"/>
      <c r="R596" s="199" t="n"/>
      <c r="S596" s="199" t="n"/>
      <c r="T596" s="199" t="n"/>
      <c r="U596" s="199" t="n"/>
      <c r="V596" s="199" t="n"/>
      <c r="W596" s="199" t="n"/>
      <c r="X596" s="199" t="n"/>
      <c r="Y596" s="199" t="n"/>
      <c r="Z596" s="199" t="n"/>
    </row>
    <row r="597" ht="15.75" customHeight="1">
      <c r="A597" s="199" t="n"/>
      <c r="B597" s="199" t="n"/>
      <c r="C597" s="199" t="n"/>
      <c r="D597" s="201" t="n"/>
      <c r="E597" s="200" t="n"/>
      <c r="F597" s="199" t="n"/>
      <c r="G597" s="199" t="n"/>
      <c r="H597" s="199" t="n"/>
      <c r="I597" s="199" t="n"/>
      <c r="J597" s="199" t="n"/>
      <c r="K597" s="199" t="n"/>
      <c r="L597" s="199" t="n"/>
      <c r="M597" s="199" t="n"/>
      <c r="N597" s="199" t="n"/>
      <c r="O597" s="199" t="n"/>
      <c r="P597" s="199" t="n"/>
      <c r="Q597" s="199" t="n"/>
      <c r="R597" s="199" t="n"/>
      <c r="S597" s="199" t="n"/>
      <c r="T597" s="199" t="n"/>
      <c r="U597" s="199" t="n"/>
      <c r="V597" s="199" t="n"/>
      <c r="W597" s="199" t="n"/>
      <c r="X597" s="199" t="n"/>
      <c r="Y597" s="199" t="n"/>
      <c r="Z597" s="199" t="n"/>
    </row>
    <row r="598" ht="15.75" customHeight="1">
      <c r="A598" s="199" t="n"/>
      <c r="B598" s="199" t="n"/>
      <c r="C598" s="199" t="n"/>
      <c r="D598" s="201" t="n"/>
      <c r="E598" s="200" t="n"/>
      <c r="F598" s="199" t="n"/>
      <c r="G598" s="199" t="n"/>
      <c r="H598" s="199" t="n"/>
      <c r="I598" s="199" t="n"/>
      <c r="J598" s="199" t="n"/>
      <c r="K598" s="199" t="n"/>
      <c r="L598" s="199" t="n"/>
      <c r="M598" s="199" t="n"/>
      <c r="N598" s="199" t="n"/>
      <c r="O598" s="199" t="n"/>
      <c r="P598" s="199" t="n"/>
      <c r="Q598" s="199" t="n"/>
      <c r="R598" s="199" t="n"/>
      <c r="S598" s="199" t="n"/>
      <c r="T598" s="199" t="n"/>
      <c r="U598" s="199" t="n"/>
      <c r="V598" s="199" t="n"/>
      <c r="W598" s="199" t="n"/>
      <c r="X598" s="199" t="n"/>
      <c r="Y598" s="199" t="n"/>
      <c r="Z598" s="199" t="n"/>
    </row>
    <row r="599" ht="15.75" customHeight="1">
      <c r="A599" s="199" t="n"/>
      <c r="B599" s="199" t="n"/>
      <c r="C599" s="199" t="n"/>
      <c r="D599" s="201" t="n"/>
      <c r="E599" s="200" t="n"/>
      <c r="F599" s="199" t="n"/>
      <c r="G599" s="199" t="n"/>
      <c r="H599" s="199" t="n"/>
      <c r="I599" s="199" t="n"/>
      <c r="J599" s="199" t="n"/>
      <c r="K599" s="199" t="n"/>
      <c r="L599" s="199" t="n"/>
      <c r="M599" s="199" t="n"/>
      <c r="N599" s="199" t="n"/>
      <c r="O599" s="199" t="n"/>
      <c r="P599" s="199" t="n"/>
      <c r="Q599" s="199" t="n"/>
      <c r="R599" s="199" t="n"/>
      <c r="S599" s="199" t="n"/>
      <c r="T599" s="199" t="n"/>
      <c r="U599" s="199" t="n"/>
      <c r="V599" s="199" t="n"/>
      <c r="W599" s="199" t="n"/>
      <c r="X599" s="199" t="n"/>
      <c r="Y599" s="199" t="n"/>
      <c r="Z599" s="199" t="n"/>
    </row>
    <row r="600" ht="15.75" customHeight="1">
      <c r="A600" s="199" t="n"/>
      <c r="B600" s="199" t="n"/>
      <c r="C600" s="199" t="n"/>
      <c r="D600" s="201" t="n"/>
      <c r="E600" s="200" t="n"/>
      <c r="F600" s="199" t="n"/>
      <c r="G600" s="199" t="n"/>
      <c r="H600" s="199" t="n"/>
      <c r="I600" s="199" t="n"/>
      <c r="J600" s="199" t="n"/>
      <c r="K600" s="199" t="n"/>
      <c r="L600" s="199" t="n"/>
      <c r="M600" s="199" t="n"/>
      <c r="N600" s="199" t="n"/>
      <c r="O600" s="199" t="n"/>
      <c r="P600" s="199" t="n"/>
      <c r="Q600" s="199" t="n"/>
      <c r="R600" s="199" t="n"/>
      <c r="S600" s="199" t="n"/>
      <c r="T600" s="199" t="n"/>
      <c r="U600" s="199" t="n"/>
      <c r="V600" s="199" t="n"/>
      <c r="W600" s="199" t="n"/>
      <c r="X600" s="199" t="n"/>
      <c r="Y600" s="199" t="n"/>
      <c r="Z600" s="199" t="n"/>
    </row>
    <row r="601" ht="15.75" customHeight="1">
      <c r="A601" s="199" t="n"/>
      <c r="B601" s="199" t="n"/>
      <c r="C601" s="199" t="n"/>
      <c r="D601" s="201" t="n"/>
      <c r="E601" s="200" t="n"/>
      <c r="F601" s="199" t="n"/>
      <c r="G601" s="199" t="n"/>
      <c r="H601" s="199" t="n"/>
      <c r="I601" s="199" t="n"/>
      <c r="J601" s="199" t="n"/>
      <c r="K601" s="199" t="n"/>
      <c r="L601" s="199" t="n"/>
      <c r="M601" s="199" t="n"/>
      <c r="N601" s="199" t="n"/>
      <c r="O601" s="199" t="n"/>
      <c r="P601" s="199" t="n"/>
      <c r="Q601" s="199" t="n"/>
      <c r="R601" s="199" t="n"/>
      <c r="S601" s="199" t="n"/>
      <c r="T601" s="199" t="n"/>
      <c r="U601" s="199" t="n"/>
      <c r="V601" s="199" t="n"/>
      <c r="W601" s="199" t="n"/>
      <c r="X601" s="199" t="n"/>
      <c r="Y601" s="199" t="n"/>
      <c r="Z601" s="199" t="n"/>
    </row>
    <row r="602" ht="15.75" customHeight="1">
      <c r="A602" s="199" t="n"/>
      <c r="B602" s="199" t="n"/>
      <c r="C602" s="199" t="n"/>
      <c r="D602" s="201" t="n"/>
      <c r="E602" s="200" t="n"/>
      <c r="F602" s="199" t="n"/>
      <c r="G602" s="199" t="n"/>
      <c r="H602" s="199" t="n"/>
      <c r="I602" s="199" t="n"/>
      <c r="J602" s="199" t="n"/>
      <c r="K602" s="199" t="n"/>
      <c r="L602" s="199" t="n"/>
      <c r="M602" s="199" t="n"/>
      <c r="N602" s="199" t="n"/>
      <c r="O602" s="199" t="n"/>
      <c r="P602" s="199" t="n"/>
      <c r="Q602" s="199" t="n"/>
      <c r="R602" s="199" t="n"/>
      <c r="S602" s="199" t="n"/>
      <c r="T602" s="199" t="n"/>
      <c r="U602" s="199" t="n"/>
      <c r="V602" s="199" t="n"/>
      <c r="W602" s="199" t="n"/>
      <c r="X602" s="199" t="n"/>
      <c r="Y602" s="199" t="n"/>
      <c r="Z602" s="199" t="n"/>
    </row>
    <row r="603" ht="15.75" customHeight="1">
      <c r="A603" s="199" t="n"/>
      <c r="B603" s="199" t="n"/>
      <c r="C603" s="199" t="n"/>
      <c r="D603" s="201" t="n"/>
      <c r="E603" s="200" t="n"/>
      <c r="F603" s="199" t="n"/>
      <c r="G603" s="199" t="n"/>
      <c r="H603" s="199" t="n"/>
      <c r="I603" s="199" t="n"/>
      <c r="J603" s="199" t="n"/>
      <c r="K603" s="199" t="n"/>
      <c r="L603" s="199" t="n"/>
      <c r="M603" s="199" t="n"/>
      <c r="N603" s="199" t="n"/>
      <c r="O603" s="199" t="n"/>
      <c r="P603" s="199" t="n"/>
      <c r="Q603" s="199" t="n"/>
      <c r="R603" s="199" t="n"/>
      <c r="S603" s="199" t="n"/>
      <c r="T603" s="199" t="n"/>
      <c r="U603" s="199" t="n"/>
      <c r="V603" s="199" t="n"/>
      <c r="W603" s="199" t="n"/>
      <c r="X603" s="199" t="n"/>
      <c r="Y603" s="199" t="n"/>
      <c r="Z603" s="199" t="n"/>
    </row>
    <row r="604" ht="15.75" customHeight="1">
      <c r="A604" s="199" t="n"/>
      <c r="B604" s="199" t="n"/>
      <c r="C604" s="199" t="n"/>
      <c r="D604" s="201" t="n"/>
      <c r="E604" s="200" t="n"/>
      <c r="F604" s="199" t="n"/>
      <c r="G604" s="199" t="n"/>
      <c r="H604" s="199" t="n"/>
      <c r="I604" s="199" t="n"/>
      <c r="J604" s="199" t="n"/>
      <c r="K604" s="199" t="n"/>
      <c r="L604" s="199" t="n"/>
      <c r="M604" s="199" t="n"/>
      <c r="N604" s="199" t="n"/>
      <c r="O604" s="199" t="n"/>
      <c r="P604" s="199" t="n"/>
      <c r="Q604" s="199" t="n"/>
      <c r="R604" s="199" t="n"/>
      <c r="S604" s="199" t="n"/>
      <c r="T604" s="199" t="n"/>
      <c r="U604" s="199" t="n"/>
      <c r="V604" s="199" t="n"/>
      <c r="W604" s="199" t="n"/>
      <c r="X604" s="199" t="n"/>
      <c r="Y604" s="199" t="n"/>
      <c r="Z604" s="199" t="n"/>
    </row>
    <row r="605" ht="15.75" customHeight="1">
      <c r="A605" s="199" t="n"/>
      <c r="B605" s="199" t="n"/>
      <c r="C605" s="199" t="n"/>
      <c r="D605" s="201" t="n"/>
      <c r="E605" s="200" t="n"/>
      <c r="F605" s="199" t="n"/>
      <c r="G605" s="199" t="n"/>
      <c r="H605" s="199" t="n"/>
      <c r="I605" s="199" t="n"/>
      <c r="J605" s="199" t="n"/>
      <c r="K605" s="199" t="n"/>
      <c r="L605" s="199" t="n"/>
      <c r="M605" s="199" t="n"/>
      <c r="N605" s="199" t="n"/>
      <c r="O605" s="199" t="n"/>
      <c r="P605" s="199" t="n"/>
      <c r="Q605" s="199" t="n"/>
      <c r="R605" s="199" t="n"/>
      <c r="S605" s="199" t="n"/>
      <c r="T605" s="199" t="n"/>
      <c r="U605" s="199" t="n"/>
      <c r="V605" s="199" t="n"/>
      <c r="W605" s="199" t="n"/>
      <c r="X605" s="199" t="n"/>
      <c r="Y605" s="199" t="n"/>
      <c r="Z605" s="199" t="n"/>
    </row>
    <row r="606" ht="15.75" customHeight="1">
      <c r="A606" s="199" t="n"/>
      <c r="B606" s="199" t="n"/>
      <c r="C606" s="199" t="n"/>
      <c r="D606" s="201" t="n"/>
      <c r="E606" s="200" t="n"/>
      <c r="F606" s="199" t="n"/>
      <c r="G606" s="199" t="n"/>
      <c r="H606" s="199" t="n"/>
      <c r="I606" s="199" t="n"/>
      <c r="J606" s="199" t="n"/>
      <c r="K606" s="199" t="n"/>
      <c r="L606" s="199" t="n"/>
      <c r="M606" s="199" t="n"/>
      <c r="N606" s="199" t="n"/>
      <c r="O606" s="199" t="n"/>
      <c r="P606" s="199" t="n"/>
      <c r="Q606" s="199" t="n"/>
      <c r="R606" s="199" t="n"/>
      <c r="S606" s="199" t="n"/>
      <c r="T606" s="199" t="n"/>
      <c r="U606" s="199" t="n"/>
      <c r="V606" s="199" t="n"/>
      <c r="W606" s="199" t="n"/>
      <c r="X606" s="199" t="n"/>
      <c r="Y606" s="199" t="n"/>
      <c r="Z606" s="199" t="n"/>
    </row>
    <row r="607" ht="15.75" customHeight="1">
      <c r="A607" s="199" t="n"/>
      <c r="B607" s="199" t="n"/>
      <c r="C607" s="199" t="n"/>
      <c r="D607" s="201" t="n"/>
      <c r="E607" s="200" t="n"/>
      <c r="F607" s="199" t="n"/>
      <c r="G607" s="199" t="n"/>
      <c r="H607" s="199" t="n"/>
      <c r="I607" s="199" t="n"/>
      <c r="J607" s="199" t="n"/>
      <c r="K607" s="199" t="n"/>
      <c r="L607" s="199" t="n"/>
      <c r="M607" s="199" t="n"/>
      <c r="N607" s="199" t="n"/>
      <c r="O607" s="199" t="n"/>
      <c r="P607" s="199" t="n"/>
      <c r="Q607" s="199" t="n"/>
      <c r="R607" s="199" t="n"/>
      <c r="S607" s="199" t="n"/>
      <c r="T607" s="199" t="n"/>
      <c r="U607" s="199" t="n"/>
      <c r="V607" s="199" t="n"/>
      <c r="W607" s="199" t="n"/>
      <c r="X607" s="199" t="n"/>
      <c r="Y607" s="199" t="n"/>
      <c r="Z607" s="199" t="n"/>
    </row>
    <row r="608" ht="15.75" customHeight="1">
      <c r="A608" s="199" t="n"/>
      <c r="B608" s="199" t="n"/>
      <c r="C608" s="199" t="n"/>
      <c r="D608" s="201" t="n"/>
      <c r="E608" s="200" t="n"/>
      <c r="F608" s="199" t="n"/>
      <c r="G608" s="199" t="n"/>
      <c r="H608" s="199" t="n"/>
      <c r="I608" s="199" t="n"/>
      <c r="J608" s="199" t="n"/>
      <c r="K608" s="199" t="n"/>
      <c r="L608" s="199" t="n"/>
      <c r="M608" s="199" t="n"/>
      <c r="N608" s="199" t="n"/>
      <c r="O608" s="199" t="n"/>
      <c r="P608" s="199" t="n"/>
      <c r="Q608" s="199" t="n"/>
      <c r="R608" s="199" t="n"/>
      <c r="S608" s="199" t="n"/>
      <c r="T608" s="199" t="n"/>
      <c r="U608" s="199" t="n"/>
      <c r="V608" s="199" t="n"/>
      <c r="W608" s="199" t="n"/>
      <c r="X608" s="199" t="n"/>
      <c r="Y608" s="199" t="n"/>
      <c r="Z608" s="199" t="n"/>
    </row>
    <row r="609" ht="15.75" customHeight="1">
      <c r="A609" s="199" t="n"/>
      <c r="B609" s="199" t="n"/>
      <c r="C609" s="199" t="n"/>
      <c r="D609" s="201" t="n"/>
      <c r="E609" s="200" t="n"/>
      <c r="F609" s="199" t="n"/>
      <c r="G609" s="199" t="n"/>
      <c r="H609" s="199" t="n"/>
      <c r="I609" s="199" t="n"/>
      <c r="J609" s="199" t="n"/>
      <c r="K609" s="199" t="n"/>
      <c r="L609" s="199" t="n"/>
      <c r="M609" s="199" t="n"/>
      <c r="N609" s="199" t="n"/>
      <c r="O609" s="199" t="n"/>
      <c r="P609" s="199" t="n"/>
      <c r="Q609" s="199" t="n"/>
      <c r="R609" s="199" t="n"/>
      <c r="S609" s="199" t="n"/>
      <c r="T609" s="199" t="n"/>
      <c r="U609" s="199" t="n"/>
      <c r="V609" s="199" t="n"/>
      <c r="W609" s="199" t="n"/>
      <c r="X609" s="199" t="n"/>
      <c r="Y609" s="199" t="n"/>
      <c r="Z609" s="199" t="n"/>
    </row>
    <row r="610" ht="15.75" customHeight="1">
      <c r="A610" s="199" t="n"/>
      <c r="B610" s="199" t="n"/>
      <c r="C610" s="199" t="n"/>
      <c r="D610" s="201" t="n"/>
      <c r="E610" s="200" t="n"/>
      <c r="F610" s="199" t="n"/>
      <c r="G610" s="199" t="n"/>
      <c r="H610" s="199" t="n"/>
      <c r="I610" s="199" t="n"/>
      <c r="J610" s="199" t="n"/>
      <c r="K610" s="199" t="n"/>
      <c r="L610" s="199" t="n"/>
      <c r="M610" s="199" t="n"/>
      <c r="N610" s="199" t="n"/>
      <c r="O610" s="199" t="n"/>
      <c r="P610" s="199" t="n"/>
      <c r="Q610" s="199" t="n"/>
      <c r="R610" s="199" t="n"/>
      <c r="S610" s="199" t="n"/>
      <c r="T610" s="199" t="n"/>
      <c r="U610" s="199" t="n"/>
      <c r="V610" s="199" t="n"/>
      <c r="W610" s="199" t="n"/>
      <c r="X610" s="199" t="n"/>
      <c r="Y610" s="199" t="n"/>
      <c r="Z610" s="199" t="n"/>
    </row>
    <row r="611" ht="15.75" customHeight="1">
      <c r="A611" s="199" t="n"/>
      <c r="B611" s="199" t="n"/>
      <c r="C611" s="199" t="n"/>
      <c r="D611" s="201" t="n"/>
      <c r="E611" s="200" t="n"/>
      <c r="F611" s="199" t="n"/>
      <c r="G611" s="199" t="n"/>
      <c r="H611" s="199" t="n"/>
      <c r="I611" s="199" t="n"/>
      <c r="J611" s="199" t="n"/>
      <c r="K611" s="199" t="n"/>
      <c r="L611" s="199" t="n"/>
      <c r="M611" s="199" t="n"/>
      <c r="N611" s="199" t="n"/>
      <c r="O611" s="199" t="n"/>
      <c r="P611" s="199" t="n"/>
      <c r="Q611" s="199" t="n"/>
      <c r="R611" s="199" t="n"/>
      <c r="S611" s="199" t="n"/>
      <c r="T611" s="199" t="n"/>
      <c r="U611" s="199" t="n"/>
      <c r="V611" s="199" t="n"/>
      <c r="W611" s="199" t="n"/>
      <c r="X611" s="199" t="n"/>
      <c r="Y611" s="199" t="n"/>
      <c r="Z611" s="199" t="n"/>
    </row>
    <row r="612" ht="15.75" customHeight="1">
      <c r="A612" s="199" t="n"/>
      <c r="B612" s="199" t="n"/>
      <c r="C612" s="199" t="n"/>
      <c r="D612" s="201" t="n"/>
      <c r="E612" s="200" t="n"/>
      <c r="F612" s="199" t="n"/>
      <c r="G612" s="199" t="n"/>
      <c r="H612" s="199" t="n"/>
      <c r="I612" s="199" t="n"/>
      <c r="J612" s="199" t="n"/>
      <c r="K612" s="199" t="n"/>
      <c r="L612" s="199" t="n"/>
      <c r="M612" s="199" t="n"/>
      <c r="N612" s="199" t="n"/>
      <c r="O612" s="199" t="n"/>
      <c r="P612" s="199" t="n"/>
      <c r="Q612" s="199" t="n"/>
      <c r="R612" s="199" t="n"/>
      <c r="S612" s="199" t="n"/>
      <c r="T612" s="199" t="n"/>
      <c r="U612" s="199" t="n"/>
      <c r="V612" s="199" t="n"/>
      <c r="W612" s="199" t="n"/>
      <c r="X612" s="199" t="n"/>
      <c r="Y612" s="199" t="n"/>
      <c r="Z612" s="199" t="n"/>
    </row>
    <row r="613" ht="15.75" customHeight="1">
      <c r="A613" s="199" t="n"/>
      <c r="B613" s="199" t="n"/>
      <c r="C613" s="199" t="n"/>
      <c r="D613" s="201" t="n"/>
      <c r="E613" s="200" t="n"/>
      <c r="F613" s="199" t="n"/>
      <c r="G613" s="199" t="n"/>
      <c r="H613" s="199" t="n"/>
      <c r="I613" s="199" t="n"/>
      <c r="J613" s="199" t="n"/>
      <c r="K613" s="199" t="n"/>
      <c r="L613" s="199" t="n"/>
      <c r="M613" s="199" t="n"/>
      <c r="N613" s="199" t="n"/>
      <c r="O613" s="199" t="n"/>
      <c r="P613" s="199" t="n"/>
      <c r="Q613" s="199" t="n"/>
      <c r="R613" s="199" t="n"/>
      <c r="S613" s="199" t="n"/>
      <c r="T613" s="199" t="n"/>
      <c r="U613" s="199" t="n"/>
      <c r="V613" s="199" t="n"/>
      <c r="W613" s="199" t="n"/>
      <c r="X613" s="199" t="n"/>
      <c r="Y613" s="199" t="n"/>
      <c r="Z613" s="199" t="n"/>
    </row>
    <row r="614" ht="15.75" customHeight="1">
      <c r="A614" s="199" t="n"/>
      <c r="B614" s="199" t="n"/>
      <c r="C614" s="199" t="n"/>
      <c r="D614" s="201" t="n"/>
      <c r="E614" s="200" t="n"/>
      <c r="F614" s="199" t="n"/>
      <c r="G614" s="199" t="n"/>
      <c r="H614" s="199" t="n"/>
      <c r="I614" s="199" t="n"/>
      <c r="J614" s="199" t="n"/>
      <c r="K614" s="199" t="n"/>
      <c r="L614" s="199" t="n"/>
      <c r="M614" s="199" t="n"/>
      <c r="N614" s="199" t="n"/>
      <c r="O614" s="199" t="n"/>
      <c r="P614" s="199" t="n"/>
      <c r="Q614" s="199" t="n"/>
      <c r="R614" s="199" t="n"/>
      <c r="S614" s="199" t="n"/>
      <c r="T614" s="199" t="n"/>
      <c r="U614" s="199" t="n"/>
      <c r="V614" s="199" t="n"/>
      <c r="W614" s="199" t="n"/>
      <c r="X614" s="199" t="n"/>
      <c r="Y614" s="199" t="n"/>
      <c r="Z614" s="199" t="n"/>
    </row>
    <row r="615" ht="15.75" customHeight="1">
      <c r="A615" s="199" t="n"/>
      <c r="B615" s="199" t="n"/>
      <c r="C615" s="199" t="n"/>
      <c r="D615" s="201" t="n"/>
      <c r="E615" s="200" t="n"/>
      <c r="F615" s="199" t="n"/>
      <c r="G615" s="199" t="n"/>
      <c r="H615" s="199" t="n"/>
      <c r="I615" s="199" t="n"/>
      <c r="J615" s="199" t="n"/>
      <c r="K615" s="199" t="n"/>
      <c r="L615" s="199" t="n"/>
      <c r="M615" s="199" t="n"/>
      <c r="N615" s="199" t="n"/>
      <c r="O615" s="199" t="n"/>
      <c r="P615" s="199" t="n"/>
      <c r="Q615" s="199" t="n"/>
      <c r="R615" s="199" t="n"/>
      <c r="S615" s="199" t="n"/>
      <c r="T615" s="199" t="n"/>
      <c r="U615" s="199" t="n"/>
      <c r="V615" s="199" t="n"/>
      <c r="W615" s="199" t="n"/>
      <c r="X615" s="199" t="n"/>
      <c r="Y615" s="199" t="n"/>
      <c r="Z615" s="199" t="n"/>
    </row>
    <row r="616" ht="15.75" customHeight="1">
      <c r="A616" s="199" t="n"/>
      <c r="B616" s="199" t="n"/>
      <c r="C616" s="199" t="n"/>
      <c r="D616" s="201" t="n"/>
      <c r="E616" s="200" t="n"/>
      <c r="F616" s="199" t="n"/>
      <c r="G616" s="199" t="n"/>
      <c r="H616" s="199" t="n"/>
      <c r="I616" s="199" t="n"/>
      <c r="J616" s="199" t="n"/>
      <c r="K616" s="199" t="n"/>
      <c r="L616" s="199" t="n"/>
      <c r="M616" s="199" t="n"/>
      <c r="N616" s="199" t="n"/>
      <c r="O616" s="199" t="n"/>
      <c r="P616" s="199" t="n"/>
      <c r="Q616" s="199" t="n"/>
      <c r="R616" s="199" t="n"/>
      <c r="S616" s="199" t="n"/>
      <c r="T616" s="199" t="n"/>
      <c r="U616" s="199" t="n"/>
      <c r="V616" s="199" t="n"/>
      <c r="W616" s="199" t="n"/>
      <c r="X616" s="199" t="n"/>
      <c r="Y616" s="199" t="n"/>
      <c r="Z616" s="199" t="n"/>
    </row>
    <row r="617" ht="15.75" customHeight="1">
      <c r="A617" s="199" t="n"/>
      <c r="B617" s="199" t="n"/>
      <c r="C617" s="199" t="n"/>
      <c r="D617" s="201" t="n"/>
      <c r="E617" s="200" t="n"/>
      <c r="F617" s="199" t="n"/>
      <c r="G617" s="199" t="n"/>
      <c r="H617" s="199" t="n"/>
      <c r="I617" s="199" t="n"/>
      <c r="J617" s="199" t="n"/>
      <c r="K617" s="199" t="n"/>
      <c r="L617" s="199" t="n"/>
      <c r="M617" s="199" t="n"/>
      <c r="N617" s="199" t="n"/>
      <c r="O617" s="199" t="n"/>
      <c r="P617" s="199" t="n"/>
      <c r="Q617" s="199" t="n"/>
      <c r="R617" s="199" t="n"/>
      <c r="S617" s="199" t="n"/>
      <c r="T617" s="199" t="n"/>
      <c r="U617" s="199" t="n"/>
      <c r="V617" s="199" t="n"/>
      <c r="W617" s="199" t="n"/>
      <c r="X617" s="199" t="n"/>
      <c r="Y617" s="199" t="n"/>
      <c r="Z617" s="199" t="n"/>
    </row>
    <row r="618" ht="15.75" customHeight="1">
      <c r="A618" s="199" t="n"/>
      <c r="B618" s="199" t="n"/>
      <c r="C618" s="199" t="n"/>
      <c r="D618" s="201" t="n"/>
      <c r="E618" s="200" t="n"/>
      <c r="F618" s="199" t="n"/>
      <c r="G618" s="199" t="n"/>
      <c r="H618" s="199" t="n"/>
      <c r="I618" s="199" t="n"/>
      <c r="J618" s="199" t="n"/>
      <c r="K618" s="199" t="n"/>
      <c r="L618" s="199" t="n"/>
      <c r="M618" s="199" t="n"/>
      <c r="N618" s="199" t="n"/>
      <c r="O618" s="199" t="n"/>
      <c r="P618" s="199" t="n"/>
      <c r="Q618" s="199" t="n"/>
      <c r="R618" s="199" t="n"/>
      <c r="S618" s="199" t="n"/>
      <c r="T618" s="199" t="n"/>
      <c r="U618" s="199" t="n"/>
      <c r="V618" s="199" t="n"/>
      <c r="W618" s="199" t="n"/>
      <c r="X618" s="199" t="n"/>
      <c r="Y618" s="199" t="n"/>
      <c r="Z618" s="199" t="n"/>
    </row>
    <row r="619" ht="15.75" customHeight="1">
      <c r="A619" s="199" t="n"/>
      <c r="B619" s="199" t="n"/>
      <c r="C619" s="199" t="n"/>
      <c r="D619" s="201" t="n"/>
      <c r="E619" s="200" t="n"/>
      <c r="F619" s="199" t="n"/>
      <c r="G619" s="199" t="n"/>
      <c r="H619" s="199" t="n"/>
      <c r="I619" s="199" t="n"/>
      <c r="J619" s="199" t="n"/>
      <c r="K619" s="199" t="n"/>
      <c r="L619" s="199" t="n"/>
      <c r="M619" s="199" t="n"/>
      <c r="N619" s="199" t="n"/>
      <c r="O619" s="199" t="n"/>
      <c r="P619" s="199" t="n"/>
      <c r="Q619" s="199" t="n"/>
      <c r="R619" s="199" t="n"/>
      <c r="S619" s="199" t="n"/>
      <c r="T619" s="199" t="n"/>
      <c r="U619" s="199" t="n"/>
      <c r="V619" s="199" t="n"/>
      <c r="W619" s="199" t="n"/>
      <c r="X619" s="199" t="n"/>
      <c r="Y619" s="199" t="n"/>
      <c r="Z619" s="199" t="n"/>
    </row>
    <row r="620" ht="15.75" customHeight="1">
      <c r="A620" s="199" t="n"/>
      <c r="B620" s="199" t="n"/>
      <c r="C620" s="199" t="n"/>
      <c r="D620" s="201" t="n"/>
      <c r="E620" s="200" t="n"/>
      <c r="F620" s="199" t="n"/>
      <c r="G620" s="199" t="n"/>
      <c r="H620" s="199" t="n"/>
      <c r="I620" s="199" t="n"/>
      <c r="J620" s="199" t="n"/>
      <c r="K620" s="199" t="n"/>
      <c r="L620" s="199" t="n"/>
      <c r="M620" s="199" t="n"/>
      <c r="N620" s="199" t="n"/>
      <c r="O620" s="199" t="n"/>
      <c r="P620" s="199" t="n"/>
      <c r="Q620" s="199" t="n"/>
      <c r="R620" s="199" t="n"/>
      <c r="S620" s="199" t="n"/>
      <c r="T620" s="199" t="n"/>
      <c r="U620" s="199" t="n"/>
      <c r="V620" s="199" t="n"/>
      <c r="W620" s="199" t="n"/>
      <c r="X620" s="199" t="n"/>
      <c r="Y620" s="199" t="n"/>
      <c r="Z620" s="199" t="n"/>
    </row>
    <row r="621" ht="15.75" customHeight="1">
      <c r="A621" s="199" t="n"/>
      <c r="B621" s="199" t="n"/>
      <c r="C621" s="199" t="n"/>
      <c r="D621" s="201" t="n"/>
      <c r="E621" s="200" t="n"/>
      <c r="F621" s="199" t="n"/>
      <c r="G621" s="199" t="n"/>
      <c r="H621" s="199" t="n"/>
      <c r="I621" s="199" t="n"/>
      <c r="J621" s="199" t="n"/>
      <c r="K621" s="199" t="n"/>
      <c r="L621" s="199" t="n"/>
      <c r="M621" s="199" t="n"/>
      <c r="N621" s="199" t="n"/>
      <c r="O621" s="199" t="n"/>
      <c r="P621" s="199" t="n"/>
      <c r="Q621" s="199" t="n"/>
      <c r="R621" s="199" t="n"/>
      <c r="S621" s="199" t="n"/>
      <c r="T621" s="199" t="n"/>
      <c r="U621" s="199" t="n"/>
      <c r="V621" s="199" t="n"/>
      <c r="W621" s="199" t="n"/>
      <c r="X621" s="199" t="n"/>
      <c r="Y621" s="199" t="n"/>
      <c r="Z621" s="199" t="n"/>
    </row>
    <row r="622" ht="15.75" customHeight="1">
      <c r="A622" s="199" t="n"/>
      <c r="B622" s="199" t="n"/>
      <c r="C622" s="199" t="n"/>
      <c r="D622" s="201" t="n"/>
      <c r="E622" s="200" t="n"/>
      <c r="F622" s="199" t="n"/>
      <c r="G622" s="199" t="n"/>
      <c r="H622" s="199" t="n"/>
      <c r="I622" s="199" t="n"/>
      <c r="J622" s="199" t="n"/>
      <c r="K622" s="199" t="n"/>
      <c r="L622" s="199" t="n"/>
      <c r="M622" s="199" t="n"/>
      <c r="N622" s="199" t="n"/>
      <c r="O622" s="199" t="n"/>
      <c r="P622" s="199" t="n"/>
      <c r="Q622" s="199" t="n"/>
      <c r="R622" s="199" t="n"/>
      <c r="S622" s="199" t="n"/>
      <c r="T622" s="199" t="n"/>
      <c r="U622" s="199" t="n"/>
      <c r="V622" s="199" t="n"/>
      <c r="W622" s="199" t="n"/>
      <c r="X622" s="199" t="n"/>
      <c r="Y622" s="199" t="n"/>
      <c r="Z622" s="199" t="n"/>
    </row>
    <row r="623" ht="15.75" customHeight="1">
      <c r="A623" s="199" t="n"/>
      <c r="B623" s="199" t="n"/>
      <c r="C623" s="199" t="n"/>
      <c r="D623" s="201" t="n"/>
      <c r="E623" s="200" t="n"/>
      <c r="F623" s="199" t="n"/>
      <c r="G623" s="199" t="n"/>
      <c r="H623" s="199" t="n"/>
      <c r="I623" s="199" t="n"/>
      <c r="J623" s="199" t="n"/>
      <c r="K623" s="199" t="n"/>
      <c r="L623" s="199" t="n"/>
      <c r="M623" s="199" t="n"/>
      <c r="N623" s="199" t="n"/>
      <c r="O623" s="199" t="n"/>
      <c r="P623" s="199" t="n"/>
      <c r="Q623" s="199" t="n"/>
      <c r="R623" s="199" t="n"/>
      <c r="S623" s="199" t="n"/>
      <c r="T623" s="199" t="n"/>
      <c r="U623" s="199" t="n"/>
      <c r="V623" s="199" t="n"/>
      <c r="W623" s="199" t="n"/>
      <c r="X623" s="199" t="n"/>
      <c r="Y623" s="199" t="n"/>
      <c r="Z623" s="199" t="n"/>
    </row>
    <row r="624" ht="15.75" customHeight="1">
      <c r="A624" s="199" t="n"/>
      <c r="B624" s="199" t="n"/>
      <c r="C624" s="199" t="n"/>
      <c r="D624" s="201" t="n"/>
      <c r="E624" s="200" t="n"/>
      <c r="F624" s="199" t="n"/>
      <c r="G624" s="199" t="n"/>
      <c r="H624" s="199" t="n"/>
      <c r="I624" s="199" t="n"/>
      <c r="J624" s="199" t="n"/>
      <c r="K624" s="199" t="n"/>
      <c r="L624" s="199" t="n"/>
      <c r="M624" s="199" t="n"/>
      <c r="N624" s="199" t="n"/>
      <c r="O624" s="199" t="n"/>
      <c r="P624" s="199" t="n"/>
      <c r="Q624" s="199" t="n"/>
      <c r="R624" s="199" t="n"/>
      <c r="S624" s="199" t="n"/>
      <c r="T624" s="199" t="n"/>
      <c r="U624" s="199" t="n"/>
      <c r="V624" s="199" t="n"/>
      <c r="W624" s="199" t="n"/>
      <c r="X624" s="199" t="n"/>
      <c r="Y624" s="199" t="n"/>
      <c r="Z624" s="199" t="n"/>
    </row>
    <row r="625" ht="15.75" customHeight="1">
      <c r="A625" s="199" t="n"/>
      <c r="B625" s="199" t="n"/>
      <c r="C625" s="199" t="n"/>
      <c r="D625" s="201" t="n"/>
      <c r="E625" s="200" t="n"/>
      <c r="F625" s="199" t="n"/>
      <c r="G625" s="199" t="n"/>
      <c r="H625" s="199" t="n"/>
      <c r="I625" s="199" t="n"/>
      <c r="J625" s="199" t="n"/>
      <c r="K625" s="199" t="n"/>
      <c r="L625" s="199" t="n"/>
      <c r="M625" s="199" t="n"/>
      <c r="N625" s="199" t="n"/>
      <c r="O625" s="199" t="n"/>
      <c r="P625" s="199" t="n"/>
      <c r="Q625" s="199" t="n"/>
      <c r="R625" s="199" t="n"/>
      <c r="S625" s="199" t="n"/>
      <c r="T625" s="199" t="n"/>
      <c r="U625" s="199" t="n"/>
      <c r="V625" s="199" t="n"/>
      <c r="W625" s="199" t="n"/>
      <c r="X625" s="199" t="n"/>
      <c r="Y625" s="199" t="n"/>
      <c r="Z625" s="199" t="n"/>
    </row>
    <row r="626" ht="15.75" customHeight="1">
      <c r="A626" s="199" t="n"/>
      <c r="B626" s="199" t="n"/>
      <c r="C626" s="199" t="n"/>
      <c r="D626" s="201" t="n"/>
      <c r="E626" s="200" t="n"/>
      <c r="F626" s="199" t="n"/>
      <c r="G626" s="199" t="n"/>
      <c r="H626" s="199" t="n"/>
      <c r="I626" s="199" t="n"/>
      <c r="J626" s="199" t="n"/>
      <c r="K626" s="199" t="n"/>
      <c r="L626" s="199" t="n"/>
      <c r="M626" s="199" t="n"/>
      <c r="N626" s="199" t="n"/>
      <c r="O626" s="199" t="n"/>
      <c r="P626" s="199" t="n"/>
      <c r="Q626" s="199" t="n"/>
      <c r="R626" s="199" t="n"/>
      <c r="S626" s="199" t="n"/>
      <c r="T626" s="199" t="n"/>
      <c r="U626" s="199" t="n"/>
      <c r="V626" s="199" t="n"/>
      <c r="W626" s="199" t="n"/>
      <c r="X626" s="199" t="n"/>
      <c r="Y626" s="199" t="n"/>
      <c r="Z626" s="199" t="n"/>
    </row>
    <row r="627" ht="15.75" customHeight="1">
      <c r="A627" s="199" t="n"/>
      <c r="B627" s="199" t="n"/>
      <c r="C627" s="199" t="n"/>
      <c r="D627" s="201" t="n"/>
      <c r="E627" s="200" t="n"/>
      <c r="F627" s="199" t="n"/>
      <c r="G627" s="199" t="n"/>
      <c r="H627" s="199" t="n"/>
      <c r="I627" s="199" t="n"/>
      <c r="J627" s="199" t="n"/>
      <c r="K627" s="199" t="n"/>
      <c r="L627" s="199" t="n"/>
      <c r="M627" s="199" t="n"/>
      <c r="N627" s="199" t="n"/>
      <c r="O627" s="199" t="n"/>
      <c r="P627" s="199" t="n"/>
      <c r="Q627" s="199" t="n"/>
      <c r="R627" s="199" t="n"/>
      <c r="S627" s="199" t="n"/>
      <c r="T627" s="199" t="n"/>
      <c r="U627" s="199" t="n"/>
      <c r="V627" s="199" t="n"/>
      <c r="W627" s="199" t="n"/>
      <c r="X627" s="199" t="n"/>
      <c r="Y627" s="199" t="n"/>
      <c r="Z627" s="199" t="n"/>
    </row>
    <row r="628" ht="15.75" customHeight="1">
      <c r="A628" s="199" t="n"/>
      <c r="B628" s="199" t="n"/>
      <c r="C628" s="199" t="n"/>
      <c r="D628" s="201" t="n"/>
      <c r="E628" s="200" t="n"/>
      <c r="F628" s="199" t="n"/>
      <c r="G628" s="199" t="n"/>
      <c r="H628" s="199" t="n"/>
      <c r="I628" s="199" t="n"/>
      <c r="J628" s="199" t="n"/>
      <c r="K628" s="199" t="n"/>
      <c r="L628" s="199" t="n"/>
      <c r="M628" s="199" t="n"/>
      <c r="N628" s="199" t="n"/>
      <c r="O628" s="199" t="n"/>
      <c r="P628" s="199" t="n"/>
      <c r="Q628" s="199" t="n"/>
      <c r="R628" s="199" t="n"/>
      <c r="S628" s="199" t="n"/>
      <c r="T628" s="199" t="n"/>
      <c r="U628" s="199" t="n"/>
      <c r="V628" s="199" t="n"/>
      <c r="W628" s="199" t="n"/>
      <c r="X628" s="199" t="n"/>
      <c r="Y628" s="199" t="n"/>
      <c r="Z628" s="199" t="n"/>
    </row>
    <row r="629" ht="15.75" customHeight="1">
      <c r="A629" s="199" t="n"/>
      <c r="B629" s="199" t="n"/>
      <c r="C629" s="199" t="n"/>
      <c r="D629" s="201" t="n"/>
      <c r="E629" s="200" t="n"/>
      <c r="F629" s="199" t="n"/>
      <c r="G629" s="199" t="n"/>
      <c r="H629" s="199" t="n"/>
      <c r="I629" s="199" t="n"/>
      <c r="J629" s="199" t="n"/>
      <c r="K629" s="199" t="n"/>
      <c r="L629" s="199" t="n"/>
      <c r="M629" s="199" t="n"/>
      <c r="N629" s="199" t="n"/>
      <c r="O629" s="199" t="n"/>
      <c r="P629" s="199" t="n"/>
      <c r="Q629" s="199" t="n"/>
      <c r="R629" s="199" t="n"/>
      <c r="S629" s="199" t="n"/>
      <c r="T629" s="199" t="n"/>
      <c r="U629" s="199" t="n"/>
      <c r="V629" s="199" t="n"/>
      <c r="W629" s="199" t="n"/>
      <c r="X629" s="199" t="n"/>
      <c r="Y629" s="199" t="n"/>
      <c r="Z629" s="199" t="n"/>
    </row>
    <row r="630" ht="15.75" customHeight="1">
      <c r="A630" s="199" t="n"/>
      <c r="B630" s="199" t="n"/>
      <c r="C630" s="199" t="n"/>
      <c r="D630" s="201" t="n"/>
      <c r="E630" s="200" t="n"/>
      <c r="F630" s="199" t="n"/>
      <c r="G630" s="199" t="n"/>
      <c r="H630" s="199" t="n"/>
      <c r="I630" s="199" t="n"/>
      <c r="J630" s="199" t="n"/>
      <c r="K630" s="199" t="n"/>
      <c r="L630" s="199" t="n"/>
      <c r="M630" s="199" t="n"/>
      <c r="N630" s="199" t="n"/>
      <c r="O630" s="199" t="n"/>
      <c r="P630" s="199" t="n"/>
      <c r="Q630" s="199" t="n"/>
      <c r="R630" s="199" t="n"/>
      <c r="S630" s="199" t="n"/>
      <c r="T630" s="199" t="n"/>
      <c r="U630" s="199" t="n"/>
      <c r="V630" s="199" t="n"/>
      <c r="W630" s="199" t="n"/>
      <c r="X630" s="199" t="n"/>
      <c r="Y630" s="199" t="n"/>
      <c r="Z630" s="199" t="n"/>
    </row>
    <row r="631" ht="15.75" customHeight="1">
      <c r="A631" s="199" t="n"/>
      <c r="B631" s="199" t="n"/>
      <c r="C631" s="199" t="n"/>
      <c r="D631" s="201" t="n"/>
      <c r="E631" s="200" t="n"/>
      <c r="F631" s="199" t="n"/>
      <c r="G631" s="199" t="n"/>
      <c r="H631" s="199" t="n"/>
      <c r="I631" s="199" t="n"/>
      <c r="J631" s="199" t="n"/>
      <c r="K631" s="199" t="n"/>
      <c r="L631" s="199" t="n"/>
      <c r="M631" s="199" t="n"/>
      <c r="N631" s="199" t="n"/>
      <c r="O631" s="199" t="n"/>
      <c r="P631" s="199" t="n"/>
      <c r="Q631" s="199" t="n"/>
      <c r="R631" s="199" t="n"/>
      <c r="S631" s="199" t="n"/>
      <c r="T631" s="199" t="n"/>
      <c r="U631" s="199" t="n"/>
      <c r="V631" s="199" t="n"/>
      <c r="W631" s="199" t="n"/>
      <c r="X631" s="199" t="n"/>
      <c r="Y631" s="199" t="n"/>
      <c r="Z631" s="199" t="n"/>
    </row>
    <row r="632" ht="15.75" customHeight="1">
      <c r="A632" s="199" t="n"/>
      <c r="B632" s="199" t="n"/>
      <c r="C632" s="199" t="n"/>
      <c r="D632" s="201" t="n"/>
      <c r="E632" s="200" t="n"/>
      <c r="F632" s="199" t="n"/>
      <c r="G632" s="199" t="n"/>
      <c r="H632" s="199" t="n"/>
      <c r="I632" s="199" t="n"/>
      <c r="J632" s="199" t="n"/>
      <c r="K632" s="199" t="n"/>
      <c r="L632" s="199" t="n"/>
      <c r="M632" s="199" t="n"/>
      <c r="N632" s="199" t="n"/>
      <c r="O632" s="199" t="n"/>
      <c r="P632" s="199" t="n"/>
      <c r="Q632" s="199" t="n"/>
      <c r="R632" s="199" t="n"/>
      <c r="S632" s="199" t="n"/>
      <c r="T632" s="199" t="n"/>
      <c r="U632" s="199" t="n"/>
      <c r="V632" s="199" t="n"/>
      <c r="W632" s="199" t="n"/>
      <c r="X632" s="199" t="n"/>
      <c r="Y632" s="199" t="n"/>
      <c r="Z632" s="199" t="n"/>
    </row>
    <row r="633" ht="15.75" customHeight="1">
      <c r="A633" s="199" t="n"/>
      <c r="B633" s="199" t="n"/>
      <c r="C633" s="199" t="n"/>
      <c r="D633" s="201" t="n"/>
      <c r="E633" s="200" t="n"/>
      <c r="F633" s="199" t="n"/>
      <c r="G633" s="199" t="n"/>
      <c r="H633" s="199" t="n"/>
      <c r="I633" s="199" t="n"/>
      <c r="J633" s="199" t="n"/>
      <c r="K633" s="199" t="n"/>
      <c r="L633" s="199" t="n"/>
      <c r="M633" s="199" t="n"/>
      <c r="N633" s="199" t="n"/>
      <c r="O633" s="199" t="n"/>
      <c r="P633" s="199" t="n"/>
      <c r="Q633" s="199" t="n"/>
      <c r="R633" s="199" t="n"/>
      <c r="S633" s="199" t="n"/>
      <c r="T633" s="199" t="n"/>
      <c r="U633" s="199" t="n"/>
      <c r="V633" s="199" t="n"/>
      <c r="W633" s="199" t="n"/>
      <c r="X633" s="199" t="n"/>
      <c r="Y633" s="199" t="n"/>
      <c r="Z633" s="199" t="n"/>
    </row>
    <row r="634" ht="15.75" customHeight="1">
      <c r="A634" s="199" t="n"/>
      <c r="B634" s="199" t="n"/>
      <c r="C634" s="199" t="n"/>
      <c r="D634" s="201" t="n"/>
      <c r="E634" s="200" t="n"/>
      <c r="F634" s="199" t="n"/>
      <c r="G634" s="199" t="n"/>
      <c r="H634" s="199" t="n"/>
      <c r="I634" s="199" t="n"/>
      <c r="J634" s="199" t="n"/>
      <c r="K634" s="199" t="n"/>
      <c r="L634" s="199" t="n"/>
      <c r="M634" s="199" t="n"/>
      <c r="N634" s="199" t="n"/>
      <c r="O634" s="199" t="n"/>
      <c r="P634" s="199" t="n"/>
      <c r="Q634" s="199" t="n"/>
      <c r="R634" s="199" t="n"/>
      <c r="S634" s="199" t="n"/>
      <c r="T634" s="199" t="n"/>
      <c r="U634" s="199" t="n"/>
      <c r="V634" s="199" t="n"/>
      <c r="W634" s="199" t="n"/>
      <c r="X634" s="199" t="n"/>
      <c r="Y634" s="199" t="n"/>
      <c r="Z634" s="199" t="n"/>
    </row>
    <row r="635" ht="15.75" customHeight="1">
      <c r="A635" s="199" t="n"/>
      <c r="B635" s="199" t="n"/>
      <c r="C635" s="199" t="n"/>
      <c r="D635" s="201" t="n"/>
      <c r="E635" s="200" t="n"/>
      <c r="F635" s="199" t="n"/>
      <c r="G635" s="199" t="n"/>
      <c r="H635" s="199" t="n"/>
      <c r="I635" s="199" t="n"/>
      <c r="J635" s="199" t="n"/>
      <c r="K635" s="199" t="n"/>
      <c r="L635" s="199" t="n"/>
      <c r="M635" s="199" t="n"/>
      <c r="N635" s="199" t="n"/>
      <c r="O635" s="199" t="n"/>
      <c r="P635" s="199" t="n"/>
      <c r="Q635" s="199" t="n"/>
      <c r="R635" s="199" t="n"/>
      <c r="S635" s="199" t="n"/>
      <c r="T635" s="199" t="n"/>
      <c r="U635" s="199" t="n"/>
      <c r="V635" s="199" t="n"/>
      <c r="W635" s="199" t="n"/>
      <c r="X635" s="199" t="n"/>
      <c r="Y635" s="199" t="n"/>
      <c r="Z635" s="199" t="n"/>
    </row>
    <row r="636" ht="15.75" customHeight="1">
      <c r="A636" s="199" t="n"/>
      <c r="B636" s="199" t="n"/>
      <c r="C636" s="199" t="n"/>
      <c r="D636" s="201" t="n"/>
      <c r="E636" s="200" t="n"/>
      <c r="F636" s="199" t="n"/>
      <c r="G636" s="199" t="n"/>
      <c r="H636" s="199" t="n"/>
      <c r="I636" s="199" t="n"/>
      <c r="J636" s="199" t="n"/>
      <c r="K636" s="199" t="n"/>
      <c r="L636" s="199" t="n"/>
      <c r="M636" s="199" t="n"/>
      <c r="N636" s="199" t="n"/>
      <c r="O636" s="199" t="n"/>
      <c r="P636" s="199" t="n"/>
      <c r="Q636" s="199" t="n"/>
      <c r="R636" s="199" t="n"/>
      <c r="S636" s="199" t="n"/>
      <c r="T636" s="199" t="n"/>
      <c r="U636" s="199" t="n"/>
      <c r="V636" s="199" t="n"/>
      <c r="W636" s="199" t="n"/>
      <c r="X636" s="199" t="n"/>
      <c r="Y636" s="199" t="n"/>
      <c r="Z636" s="199" t="n"/>
    </row>
    <row r="637" ht="15.75" customHeight="1">
      <c r="A637" s="199" t="n"/>
      <c r="B637" s="199" t="n"/>
      <c r="C637" s="199" t="n"/>
      <c r="D637" s="201" t="n"/>
      <c r="E637" s="200" t="n"/>
      <c r="F637" s="199" t="n"/>
      <c r="G637" s="199" t="n"/>
      <c r="H637" s="199" t="n"/>
      <c r="I637" s="199" t="n"/>
      <c r="J637" s="199" t="n"/>
      <c r="K637" s="199" t="n"/>
      <c r="L637" s="199" t="n"/>
      <c r="M637" s="199" t="n"/>
      <c r="N637" s="199" t="n"/>
      <c r="O637" s="199" t="n"/>
      <c r="P637" s="199" t="n"/>
      <c r="Q637" s="199" t="n"/>
      <c r="R637" s="199" t="n"/>
      <c r="S637" s="199" t="n"/>
      <c r="T637" s="199" t="n"/>
      <c r="U637" s="199" t="n"/>
      <c r="V637" s="199" t="n"/>
      <c r="W637" s="199" t="n"/>
      <c r="X637" s="199" t="n"/>
      <c r="Y637" s="199" t="n"/>
      <c r="Z637" s="199" t="n"/>
    </row>
    <row r="638" ht="15.75" customHeight="1">
      <c r="A638" s="199" t="n"/>
      <c r="B638" s="199" t="n"/>
      <c r="C638" s="199" t="n"/>
      <c r="D638" s="201" t="n"/>
      <c r="E638" s="200" t="n"/>
      <c r="F638" s="199" t="n"/>
      <c r="G638" s="199" t="n"/>
      <c r="H638" s="199" t="n"/>
      <c r="I638" s="199" t="n"/>
      <c r="J638" s="199" t="n"/>
      <c r="K638" s="199" t="n"/>
      <c r="L638" s="199" t="n"/>
      <c r="M638" s="199" t="n"/>
      <c r="N638" s="199" t="n"/>
      <c r="O638" s="199" t="n"/>
      <c r="P638" s="199" t="n"/>
      <c r="Q638" s="199" t="n"/>
      <c r="R638" s="199" t="n"/>
      <c r="S638" s="199" t="n"/>
      <c r="T638" s="199" t="n"/>
      <c r="U638" s="199" t="n"/>
      <c r="V638" s="199" t="n"/>
      <c r="W638" s="199" t="n"/>
      <c r="X638" s="199" t="n"/>
      <c r="Y638" s="199" t="n"/>
      <c r="Z638" s="199" t="n"/>
    </row>
    <row r="639" ht="15.75" customHeight="1">
      <c r="A639" s="199" t="n"/>
      <c r="B639" s="199" t="n"/>
      <c r="C639" s="199" t="n"/>
      <c r="D639" s="201" t="n"/>
      <c r="E639" s="200" t="n"/>
      <c r="F639" s="199" t="n"/>
      <c r="G639" s="199" t="n"/>
      <c r="H639" s="199" t="n"/>
      <c r="I639" s="199" t="n"/>
      <c r="J639" s="199" t="n"/>
      <c r="K639" s="199" t="n"/>
      <c r="L639" s="199" t="n"/>
      <c r="M639" s="199" t="n"/>
      <c r="N639" s="199" t="n"/>
      <c r="O639" s="199" t="n"/>
      <c r="P639" s="199" t="n"/>
      <c r="Q639" s="199" t="n"/>
      <c r="R639" s="199" t="n"/>
      <c r="S639" s="199" t="n"/>
      <c r="T639" s="199" t="n"/>
      <c r="U639" s="199" t="n"/>
      <c r="V639" s="199" t="n"/>
      <c r="W639" s="199" t="n"/>
      <c r="X639" s="199" t="n"/>
      <c r="Y639" s="199" t="n"/>
      <c r="Z639" s="199" t="n"/>
    </row>
    <row r="640" ht="15.75" customHeight="1">
      <c r="A640" s="199" t="n"/>
      <c r="B640" s="199" t="n"/>
      <c r="C640" s="199" t="n"/>
      <c r="D640" s="201" t="n"/>
      <c r="E640" s="200" t="n"/>
      <c r="F640" s="199" t="n"/>
      <c r="G640" s="199" t="n"/>
      <c r="H640" s="199" t="n"/>
      <c r="I640" s="199" t="n"/>
      <c r="J640" s="199" t="n"/>
      <c r="K640" s="199" t="n"/>
      <c r="L640" s="199" t="n"/>
      <c r="M640" s="199" t="n"/>
      <c r="N640" s="199" t="n"/>
      <c r="O640" s="199" t="n"/>
      <c r="P640" s="199" t="n"/>
      <c r="Q640" s="199" t="n"/>
      <c r="R640" s="199" t="n"/>
      <c r="S640" s="199" t="n"/>
      <c r="T640" s="199" t="n"/>
      <c r="U640" s="199" t="n"/>
      <c r="V640" s="199" t="n"/>
      <c r="W640" s="199" t="n"/>
      <c r="X640" s="199" t="n"/>
      <c r="Y640" s="199" t="n"/>
      <c r="Z640" s="199" t="n"/>
    </row>
    <row r="641" ht="15.75" customHeight="1">
      <c r="A641" s="199" t="n"/>
      <c r="B641" s="199" t="n"/>
      <c r="C641" s="199" t="n"/>
      <c r="D641" s="201" t="n"/>
      <c r="E641" s="200" t="n"/>
      <c r="F641" s="199" t="n"/>
      <c r="G641" s="199" t="n"/>
      <c r="H641" s="199" t="n"/>
      <c r="I641" s="199" t="n"/>
      <c r="J641" s="199" t="n"/>
      <c r="K641" s="199" t="n"/>
      <c r="L641" s="199" t="n"/>
      <c r="M641" s="199" t="n"/>
      <c r="N641" s="199" t="n"/>
      <c r="O641" s="199" t="n"/>
      <c r="P641" s="199" t="n"/>
      <c r="Q641" s="199" t="n"/>
      <c r="R641" s="199" t="n"/>
      <c r="S641" s="199" t="n"/>
      <c r="T641" s="199" t="n"/>
      <c r="U641" s="199" t="n"/>
      <c r="V641" s="199" t="n"/>
      <c r="W641" s="199" t="n"/>
      <c r="X641" s="199" t="n"/>
      <c r="Y641" s="199" t="n"/>
      <c r="Z641" s="199" t="n"/>
    </row>
    <row r="642" ht="15.75" customHeight="1">
      <c r="A642" s="199" t="n"/>
      <c r="B642" s="199" t="n"/>
      <c r="C642" s="199" t="n"/>
      <c r="D642" s="201" t="n"/>
      <c r="E642" s="200" t="n"/>
      <c r="F642" s="199" t="n"/>
      <c r="G642" s="199" t="n"/>
      <c r="H642" s="199" t="n"/>
      <c r="I642" s="199" t="n"/>
      <c r="J642" s="199" t="n"/>
      <c r="K642" s="199" t="n"/>
      <c r="L642" s="199" t="n"/>
      <c r="M642" s="199" t="n"/>
      <c r="N642" s="199" t="n"/>
      <c r="O642" s="199" t="n"/>
      <c r="P642" s="199" t="n"/>
      <c r="Q642" s="199" t="n"/>
      <c r="R642" s="199" t="n"/>
      <c r="S642" s="199" t="n"/>
      <c r="T642" s="199" t="n"/>
      <c r="U642" s="199" t="n"/>
      <c r="V642" s="199" t="n"/>
      <c r="W642" s="199" t="n"/>
      <c r="X642" s="199" t="n"/>
      <c r="Y642" s="199" t="n"/>
      <c r="Z642" s="199" t="n"/>
    </row>
    <row r="643" ht="15.75" customHeight="1">
      <c r="A643" s="199" t="n"/>
      <c r="B643" s="199" t="n"/>
      <c r="C643" s="199" t="n"/>
      <c r="D643" s="201" t="n"/>
      <c r="E643" s="200" t="n"/>
      <c r="F643" s="199" t="n"/>
      <c r="G643" s="199" t="n"/>
      <c r="H643" s="199" t="n"/>
      <c r="I643" s="199" t="n"/>
      <c r="J643" s="199" t="n"/>
      <c r="K643" s="199" t="n"/>
      <c r="L643" s="199" t="n"/>
      <c r="M643" s="199" t="n"/>
      <c r="N643" s="199" t="n"/>
      <c r="O643" s="199" t="n"/>
      <c r="P643" s="199" t="n"/>
      <c r="Q643" s="199" t="n"/>
      <c r="R643" s="199" t="n"/>
      <c r="S643" s="199" t="n"/>
      <c r="T643" s="199" t="n"/>
      <c r="U643" s="199" t="n"/>
      <c r="V643" s="199" t="n"/>
      <c r="W643" s="199" t="n"/>
      <c r="X643" s="199" t="n"/>
      <c r="Y643" s="199" t="n"/>
      <c r="Z643" s="199" t="n"/>
    </row>
    <row r="644" ht="15.75" customHeight="1">
      <c r="A644" s="199" t="n"/>
      <c r="B644" s="199" t="n"/>
      <c r="C644" s="199" t="n"/>
      <c r="D644" s="201" t="n"/>
      <c r="E644" s="200" t="n"/>
      <c r="F644" s="199" t="n"/>
      <c r="G644" s="199" t="n"/>
      <c r="H644" s="199" t="n"/>
      <c r="I644" s="199" t="n"/>
      <c r="J644" s="199" t="n"/>
      <c r="K644" s="199" t="n"/>
      <c r="L644" s="199" t="n"/>
      <c r="M644" s="199" t="n"/>
      <c r="N644" s="199" t="n"/>
      <c r="O644" s="199" t="n"/>
      <c r="P644" s="199" t="n"/>
      <c r="Q644" s="199" t="n"/>
      <c r="R644" s="199" t="n"/>
      <c r="S644" s="199" t="n"/>
      <c r="T644" s="199" t="n"/>
      <c r="U644" s="199" t="n"/>
      <c r="V644" s="199" t="n"/>
      <c r="W644" s="199" t="n"/>
      <c r="X644" s="199" t="n"/>
      <c r="Y644" s="199" t="n"/>
      <c r="Z644" s="199" t="n"/>
    </row>
    <row r="645" ht="15.75" customHeight="1">
      <c r="A645" s="199" t="n"/>
      <c r="B645" s="199" t="n"/>
      <c r="C645" s="199" t="n"/>
      <c r="D645" s="201" t="n"/>
      <c r="E645" s="200" t="n"/>
      <c r="F645" s="199" t="n"/>
      <c r="G645" s="199" t="n"/>
      <c r="H645" s="199" t="n"/>
      <c r="I645" s="199" t="n"/>
      <c r="J645" s="199" t="n"/>
      <c r="K645" s="199" t="n"/>
      <c r="L645" s="199" t="n"/>
      <c r="M645" s="199" t="n"/>
      <c r="N645" s="199" t="n"/>
      <c r="O645" s="199" t="n"/>
      <c r="P645" s="199" t="n"/>
      <c r="Q645" s="199" t="n"/>
      <c r="R645" s="199" t="n"/>
      <c r="S645" s="199" t="n"/>
      <c r="T645" s="199" t="n"/>
      <c r="U645" s="199" t="n"/>
      <c r="V645" s="199" t="n"/>
      <c r="W645" s="199" t="n"/>
      <c r="X645" s="199" t="n"/>
      <c r="Y645" s="199" t="n"/>
      <c r="Z645" s="199" t="n"/>
    </row>
    <row r="646" ht="15.75" customHeight="1">
      <c r="A646" s="199" t="n"/>
      <c r="B646" s="199" t="n"/>
      <c r="C646" s="199" t="n"/>
      <c r="D646" s="201" t="n"/>
      <c r="E646" s="200" t="n"/>
      <c r="F646" s="199" t="n"/>
      <c r="G646" s="199" t="n"/>
      <c r="H646" s="199" t="n"/>
      <c r="I646" s="199" t="n"/>
      <c r="J646" s="199" t="n"/>
      <c r="K646" s="199" t="n"/>
      <c r="L646" s="199" t="n"/>
      <c r="M646" s="199" t="n"/>
      <c r="N646" s="199" t="n"/>
      <c r="O646" s="199" t="n"/>
      <c r="P646" s="199" t="n"/>
      <c r="Q646" s="199" t="n"/>
      <c r="R646" s="199" t="n"/>
      <c r="S646" s="199" t="n"/>
      <c r="T646" s="199" t="n"/>
      <c r="U646" s="199" t="n"/>
      <c r="V646" s="199" t="n"/>
      <c r="W646" s="199" t="n"/>
      <c r="X646" s="199" t="n"/>
      <c r="Y646" s="199" t="n"/>
      <c r="Z646" s="199" t="n"/>
    </row>
    <row r="647" ht="15.75" customHeight="1">
      <c r="A647" s="199" t="n"/>
      <c r="B647" s="199" t="n"/>
      <c r="C647" s="199" t="n"/>
      <c r="D647" s="201" t="n"/>
      <c r="E647" s="200" t="n"/>
      <c r="F647" s="199" t="n"/>
      <c r="G647" s="199" t="n"/>
      <c r="H647" s="199" t="n"/>
      <c r="I647" s="199" t="n"/>
      <c r="J647" s="199" t="n"/>
      <c r="K647" s="199" t="n"/>
      <c r="L647" s="199" t="n"/>
      <c r="M647" s="199" t="n"/>
      <c r="N647" s="199" t="n"/>
      <c r="O647" s="199" t="n"/>
      <c r="P647" s="199" t="n"/>
      <c r="Q647" s="199" t="n"/>
      <c r="R647" s="199" t="n"/>
      <c r="S647" s="199" t="n"/>
      <c r="T647" s="199" t="n"/>
      <c r="U647" s="199" t="n"/>
      <c r="V647" s="199" t="n"/>
      <c r="W647" s="199" t="n"/>
      <c r="X647" s="199" t="n"/>
      <c r="Y647" s="199" t="n"/>
      <c r="Z647" s="199" t="n"/>
    </row>
    <row r="648" ht="15.75" customHeight="1">
      <c r="A648" s="199" t="n"/>
      <c r="B648" s="199" t="n"/>
      <c r="C648" s="199" t="n"/>
      <c r="D648" s="201" t="n"/>
      <c r="E648" s="200" t="n"/>
      <c r="F648" s="199" t="n"/>
      <c r="G648" s="199" t="n"/>
      <c r="H648" s="199" t="n"/>
      <c r="I648" s="199" t="n"/>
      <c r="J648" s="199" t="n"/>
      <c r="K648" s="199" t="n"/>
      <c r="L648" s="199" t="n"/>
      <c r="M648" s="199" t="n"/>
      <c r="N648" s="199" t="n"/>
      <c r="O648" s="199" t="n"/>
      <c r="P648" s="199" t="n"/>
      <c r="Q648" s="199" t="n"/>
      <c r="R648" s="199" t="n"/>
      <c r="S648" s="199" t="n"/>
      <c r="T648" s="199" t="n"/>
      <c r="U648" s="199" t="n"/>
      <c r="V648" s="199" t="n"/>
      <c r="W648" s="199" t="n"/>
      <c r="X648" s="199" t="n"/>
      <c r="Y648" s="199" t="n"/>
      <c r="Z648" s="199" t="n"/>
    </row>
    <row r="649" ht="15.75" customHeight="1">
      <c r="A649" s="199" t="n"/>
      <c r="B649" s="199" t="n"/>
      <c r="C649" s="199" t="n"/>
      <c r="D649" s="201" t="n"/>
      <c r="E649" s="200" t="n"/>
      <c r="F649" s="199" t="n"/>
      <c r="G649" s="199" t="n"/>
      <c r="H649" s="199" t="n"/>
      <c r="I649" s="199" t="n"/>
      <c r="J649" s="199" t="n"/>
      <c r="K649" s="199" t="n"/>
      <c r="L649" s="199" t="n"/>
      <c r="M649" s="199" t="n"/>
      <c r="N649" s="199" t="n"/>
      <c r="O649" s="199" t="n"/>
      <c r="P649" s="199" t="n"/>
      <c r="Q649" s="199" t="n"/>
      <c r="R649" s="199" t="n"/>
      <c r="S649" s="199" t="n"/>
      <c r="T649" s="199" t="n"/>
      <c r="U649" s="199" t="n"/>
      <c r="V649" s="199" t="n"/>
      <c r="W649" s="199" t="n"/>
      <c r="X649" s="199" t="n"/>
      <c r="Y649" s="199" t="n"/>
      <c r="Z649" s="199" t="n"/>
    </row>
    <row r="650" ht="15.75" customHeight="1">
      <c r="A650" s="199" t="n"/>
      <c r="B650" s="199" t="n"/>
      <c r="C650" s="199" t="n"/>
      <c r="D650" s="201" t="n"/>
      <c r="E650" s="200" t="n"/>
      <c r="F650" s="199" t="n"/>
      <c r="G650" s="199" t="n"/>
      <c r="H650" s="199" t="n"/>
      <c r="I650" s="199" t="n"/>
      <c r="J650" s="199" t="n"/>
      <c r="K650" s="199" t="n"/>
      <c r="L650" s="199" t="n"/>
      <c r="M650" s="199" t="n"/>
      <c r="N650" s="199" t="n"/>
      <c r="O650" s="199" t="n"/>
      <c r="P650" s="199" t="n"/>
      <c r="Q650" s="199" t="n"/>
      <c r="R650" s="199" t="n"/>
      <c r="S650" s="199" t="n"/>
      <c r="T650" s="199" t="n"/>
      <c r="U650" s="199" t="n"/>
      <c r="V650" s="199" t="n"/>
      <c r="W650" s="199" t="n"/>
      <c r="X650" s="199" t="n"/>
      <c r="Y650" s="199" t="n"/>
      <c r="Z650" s="199" t="n"/>
    </row>
    <row r="651" ht="15.75" customHeight="1">
      <c r="A651" s="199" t="n"/>
      <c r="B651" s="199" t="n"/>
      <c r="C651" s="199" t="n"/>
      <c r="D651" s="201" t="n"/>
      <c r="E651" s="200" t="n"/>
      <c r="F651" s="199" t="n"/>
      <c r="G651" s="199" t="n"/>
      <c r="H651" s="199" t="n"/>
      <c r="I651" s="199" t="n"/>
      <c r="J651" s="199" t="n"/>
      <c r="K651" s="199" t="n"/>
      <c r="L651" s="199" t="n"/>
      <c r="M651" s="199" t="n"/>
      <c r="N651" s="199" t="n"/>
      <c r="O651" s="199" t="n"/>
      <c r="P651" s="199" t="n"/>
      <c r="Q651" s="199" t="n"/>
      <c r="R651" s="199" t="n"/>
      <c r="S651" s="199" t="n"/>
      <c r="T651" s="199" t="n"/>
      <c r="U651" s="199" t="n"/>
      <c r="V651" s="199" t="n"/>
      <c r="W651" s="199" t="n"/>
      <c r="X651" s="199" t="n"/>
      <c r="Y651" s="199" t="n"/>
      <c r="Z651" s="199" t="n"/>
    </row>
    <row r="652" ht="15.75" customHeight="1">
      <c r="A652" s="199" t="n"/>
      <c r="B652" s="199" t="n"/>
      <c r="C652" s="199" t="n"/>
      <c r="D652" s="201" t="n"/>
      <c r="E652" s="200" t="n"/>
      <c r="F652" s="199" t="n"/>
      <c r="G652" s="199" t="n"/>
      <c r="H652" s="199" t="n"/>
      <c r="I652" s="199" t="n"/>
      <c r="J652" s="199" t="n"/>
      <c r="K652" s="199" t="n"/>
      <c r="L652" s="199" t="n"/>
      <c r="M652" s="199" t="n"/>
      <c r="N652" s="199" t="n"/>
      <c r="O652" s="199" t="n"/>
      <c r="P652" s="199" t="n"/>
      <c r="Q652" s="199" t="n"/>
      <c r="R652" s="199" t="n"/>
      <c r="S652" s="199" t="n"/>
      <c r="T652" s="199" t="n"/>
      <c r="U652" s="199" t="n"/>
      <c r="V652" s="199" t="n"/>
      <c r="W652" s="199" t="n"/>
      <c r="X652" s="199" t="n"/>
      <c r="Y652" s="199" t="n"/>
      <c r="Z652" s="199" t="n"/>
    </row>
    <row r="653" ht="15.75" customHeight="1">
      <c r="A653" s="199" t="n"/>
      <c r="B653" s="199" t="n"/>
      <c r="C653" s="199" t="n"/>
      <c r="D653" s="201" t="n"/>
      <c r="E653" s="200" t="n"/>
      <c r="F653" s="199" t="n"/>
      <c r="G653" s="199" t="n"/>
      <c r="H653" s="199" t="n"/>
      <c r="I653" s="199" t="n"/>
      <c r="J653" s="199" t="n"/>
      <c r="K653" s="199" t="n"/>
      <c r="L653" s="199" t="n"/>
      <c r="M653" s="199" t="n"/>
      <c r="N653" s="199" t="n"/>
      <c r="O653" s="199" t="n"/>
      <c r="P653" s="199" t="n"/>
      <c r="Q653" s="199" t="n"/>
      <c r="R653" s="199" t="n"/>
      <c r="S653" s="199" t="n"/>
      <c r="T653" s="199" t="n"/>
      <c r="U653" s="199" t="n"/>
      <c r="V653" s="199" t="n"/>
      <c r="W653" s="199" t="n"/>
      <c r="X653" s="199" t="n"/>
      <c r="Y653" s="199" t="n"/>
      <c r="Z653" s="199" t="n"/>
    </row>
    <row r="654" ht="15.75" customHeight="1">
      <c r="A654" s="199" t="n"/>
      <c r="B654" s="199" t="n"/>
      <c r="C654" s="199" t="n"/>
      <c r="D654" s="201" t="n"/>
      <c r="E654" s="200" t="n"/>
      <c r="F654" s="199" t="n"/>
      <c r="G654" s="199" t="n"/>
      <c r="H654" s="199" t="n"/>
      <c r="I654" s="199" t="n"/>
      <c r="J654" s="199" t="n"/>
      <c r="K654" s="199" t="n"/>
      <c r="L654" s="199" t="n"/>
      <c r="M654" s="199" t="n"/>
      <c r="N654" s="199" t="n"/>
      <c r="O654" s="199" t="n"/>
      <c r="P654" s="199" t="n"/>
      <c r="Q654" s="199" t="n"/>
      <c r="R654" s="199" t="n"/>
      <c r="S654" s="199" t="n"/>
      <c r="T654" s="199" t="n"/>
      <c r="U654" s="199" t="n"/>
      <c r="V654" s="199" t="n"/>
      <c r="W654" s="199" t="n"/>
      <c r="X654" s="199" t="n"/>
      <c r="Y654" s="199" t="n"/>
      <c r="Z654" s="199" t="n"/>
    </row>
    <row r="655" ht="15.75" customHeight="1">
      <c r="A655" s="199" t="n"/>
      <c r="B655" s="199" t="n"/>
      <c r="C655" s="199" t="n"/>
      <c r="D655" s="201" t="n"/>
      <c r="E655" s="200" t="n"/>
      <c r="F655" s="199" t="n"/>
      <c r="G655" s="199" t="n"/>
      <c r="H655" s="199" t="n"/>
      <c r="I655" s="199" t="n"/>
      <c r="J655" s="199" t="n"/>
      <c r="K655" s="199" t="n"/>
      <c r="L655" s="199" t="n"/>
      <c r="M655" s="199" t="n"/>
      <c r="N655" s="199" t="n"/>
      <c r="O655" s="199" t="n"/>
      <c r="P655" s="199" t="n"/>
      <c r="Q655" s="199" t="n"/>
      <c r="R655" s="199" t="n"/>
      <c r="S655" s="199" t="n"/>
      <c r="T655" s="199" t="n"/>
      <c r="U655" s="199" t="n"/>
      <c r="V655" s="199" t="n"/>
      <c r="W655" s="199" t="n"/>
      <c r="X655" s="199" t="n"/>
      <c r="Y655" s="199" t="n"/>
      <c r="Z655" s="199" t="n"/>
    </row>
    <row r="656" ht="15.75" customHeight="1">
      <c r="A656" s="199" t="n"/>
      <c r="B656" s="199" t="n"/>
      <c r="C656" s="199" t="n"/>
      <c r="D656" s="201" t="n"/>
      <c r="E656" s="200" t="n"/>
      <c r="F656" s="199" t="n"/>
      <c r="G656" s="199" t="n"/>
      <c r="H656" s="199" t="n"/>
      <c r="I656" s="199" t="n"/>
      <c r="J656" s="199" t="n"/>
      <c r="K656" s="199" t="n"/>
      <c r="L656" s="199" t="n"/>
      <c r="M656" s="199" t="n"/>
      <c r="N656" s="199" t="n"/>
      <c r="O656" s="199" t="n"/>
      <c r="P656" s="199" t="n"/>
      <c r="Q656" s="199" t="n"/>
      <c r="R656" s="199" t="n"/>
      <c r="S656" s="199" t="n"/>
      <c r="T656" s="199" t="n"/>
      <c r="U656" s="199" t="n"/>
      <c r="V656" s="199" t="n"/>
      <c r="W656" s="199" t="n"/>
      <c r="X656" s="199" t="n"/>
      <c r="Y656" s="199" t="n"/>
      <c r="Z656" s="199" t="n"/>
    </row>
    <row r="657" ht="15.75" customHeight="1">
      <c r="A657" s="199" t="n"/>
      <c r="B657" s="199" t="n"/>
      <c r="C657" s="199" t="n"/>
      <c r="D657" s="201" t="n"/>
      <c r="E657" s="200" t="n"/>
      <c r="F657" s="199" t="n"/>
      <c r="G657" s="199" t="n"/>
      <c r="H657" s="199" t="n"/>
      <c r="I657" s="199" t="n"/>
      <c r="J657" s="199" t="n"/>
      <c r="K657" s="199" t="n"/>
      <c r="L657" s="199" t="n"/>
      <c r="M657" s="199" t="n"/>
      <c r="N657" s="199" t="n"/>
      <c r="O657" s="199" t="n"/>
      <c r="P657" s="199" t="n"/>
      <c r="Q657" s="199" t="n"/>
      <c r="R657" s="199" t="n"/>
      <c r="S657" s="199" t="n"/>
      <c r="T657" s="199" t="n"/>
      <c r="U657" s="199" t="n"/>
      <c r="V657" s="199" t="n"/>
      <c r="W657" s="199" t="n"/>
      <c r="X657" s="199" t="n"/>
      <c r="Y657" s="199" t="n"/>
      <c r="Z657" s="199" t="n"/>
    </row>
    <row r="658" ht="15.75" customHeight="1">
      <c r="A658" s="199" t="n"/>
      <c r="B658" s="199" t="n"/>
      <c r="C658" s="199" t="n"/>
      <c r="D658" s="201" t="n"/>
      <c r="E658" s="200" t="n"/>
      <c r="F658" s="199" t="n"/>
      <c r="G658" s="199" t="n"/>
      <c r="H658" s="199" t="n"/>
      <c r="I658" s="199" t="n"/>
      <c r="J658" s="199" t="n"/>
      <c r="K658" s="199" t="n"/>
      <c r="L658" s="199" t="n"/>
      <c r="M658" s="199" t="n"/>
      <c r="N658" s="199" t="n"/>
      <c r="O658" s="199" t="n"/>
      <c r="P658" s="199" t="n"/>
      <c r="Q658" s="199" t="n"/>
      <c r="R658" s="199" t="n"/>
      <c r="S658" s="199" t="n"/>
      <c r="T658" s="199" t="n"/>
      <c r="U658" s="199" t="n"/>
      <c r="V658" s="199" t="n"/>
      <c r="W658" s="199" t="n"/>
      <c r="X658" s="199" t="n"/>
      <c r="Y658" s="199" t="n"/>
      <c r="Z658" s="199" t="n"/>
    </row>
    <row r="659" ht="15.75" customHeight="1">
      <c r="A659" s="199" t="n"/>
      <c r="B659" s="199" t="n"/>
      <c r="C659" s="199" t="n"/>
      <c r="D659" s="201" t="n"/>
      <c r="E659" s="200" t="n"/>
      <c r="F659" s="199" t="n"/>
      <c r="G659" s="199" t="n"/>
      <c r="H659" s="199" t="n"/>
      <c r="I659" s="199" t="n"/>
      <c r="J659" s="199" t="n"/>
      <c r="K659" s="199" t="n"/>
      <c r="L659" s="199" t="n"/>
      <c r="M659" s="199" t="n"/>
      <c r="N659" s="199" t="n"/>
      <c r="O659" s="199" t="n"/>
      <c r="P659" s="199" t="n"/>
      <c r="Q659" s="199" t="n"/>
      <c r="R659" s="199" t="n"/>
      <c r="S659" s="199" t="n"/>
      <c r="T659" s="199" t="n"/>
      <c r="U659" s="199" t="n"/>
      <c r="V659" s="199" t="n"/>
      <c r="W659" s="199" t="n"/>
      <c r="X659" s="199" t="n"/>
      <c r="Y659" s="199" t="n"/>
      <c r="Z659" s="199" t="n"/>
    </row>
    <row r="660" ht="15.75" customHeight="1">
      <c r="A660" s="199" t="n"/>
      <c r="B660" s="199" t="n"/>
      <c r="C660" s="199" t="n"/>
      <c r="D660" s="201" t="n"/>
      <c r="E660" s="200" t="n"/>
      <c r="F660" s="199" t="n"/>
      <c r="G660" s="199" t="n"/>
      <c r="H660" s="199" t="n"/>
      <c r="I660" s="199" t="n"/>
      <c r="J660" s="199" t="n"/>
      <c r="K660" s="199" t="n"/>
      <c r="L660" s="199" t="n"/>
      <c r="M660" s="199" t="n"/>
      <c r="N660" s="199" t="n"/>
      <c r="O660" s="199" t="n"/>
      <c r="P660" s="199" t="n"/>
      <c r="Q660" s="199" t="n"/>
      <c r="R660" s="199" t="n"/>
      <c r="S660" s="199" t="n"/>
      <c r="T660" s="199" t="n"/>
      <c r="U660" s="199" t="n"/>
      <c r="V660" s="199" t="n"/>
      <c r="W660" s="199" t="n"/>
      <c r="X660" s="199" t="n"/>
      <c r="Y660" s="199" t="n"/>
      <c r="Z660" s="199" t="n"/>
    </row>
    <row r="661" ht="15.75" customHeight="1">
      <c r="A661" s="199" t="n"/>
      <c r="B661" s="199" t="n"/>
      <c r="C661" s="199" t="n"/>
      <c r="D661" s="201" t="n"/>
      <c r="E661" s="200" t="n"/>
      <c r="F661" s="199" t="n"/>
      <c r="G661" s="199" t="n"/>
      <c r="H661" s="199" t="n"/>
      <c r="I661" s="199" t="n"/>
      <c r="J661" s="199" t="n"/>
      <c r="K661" s="199" t="n"/>
      <c r="L661" s="199" t="n"/>
      <c r="M661" s="199" t="n"/>
      <c r="N661" s="199" t="n"/>
      <c r="O661" s="199" t="n"/>
      <c r="P661" s="199" t="n"/>
      <c r="Q661" s="199" t="n"/>
      <c r="R661" s="199" t="n"/>
      <c r="S661" s="199" t="n"/>
      <c r="T661" s="199" t="n"/>
      <c r="U661" s="199" t="n"/>
      <c r="V661" s="199" t="n"/>
      <c r="W661" s="199" t="n"/>
      <c r="X661" s="199" t="n"/>
      <c r="Y661" s="199" t="n"/>
      <c r="Z661" s="199" t="n"/>
    </row>
    <row r="662" ht="15.75" customHeight="1">
      <c r="A662" s="199" t="n"/>
      <c r="B662" s="199" t="n"/>
      <c r="C662" s="199" t="n"/>
      <c r="D662" s="201" t="n"/>
      <c r="E662" s="200" t="n"/>
      <c r="F662" s="199" t="n"/>
      <c r="G662" s="199" t="n"/>
      <c r="H662" s="199" t="n"/>
      <c r="I662" s="199" t="n"/>
      <c r="J662" s="199" t="n"/>
      <c r="K662" s="199" t="n"/>
      <c r="L662" s="199" t="n"/>
      <c r="M662" s="199" t="n"/>
      <c r="N662" s="199" t="n"/>
      <c r="O662" s="199" t="n"/>
      <c r="P662" s="199" t="n"/>
      <c r="Q662" s="199" t="n"/>
      <c r="R662" s="199" t="n"/>
      <c r="S662" s="199" t="n"/>
      <c r="T662" s="199" t="n"/>
      <c r="U662" s="199" t="n"/>
      <c r="V662" s="199" t="n"/>
      <c r="W662" s="199" t="n"/>
      <c r="X662" s="199" t="n"/>
      <c r="Y662" s="199" t="n"/>
      <c r="Z662" s="199" t="n"/>
    </row>
    <row r="663" ht="15.75" customHeight="1">
      <c r="A663" s="199" t="n"/>
      <c r="B663" s="199" t="n"/>
      <c r="C663" s="199" t="n"/>
      <c r="D663" s="201" t="n"/>
      <c r="E663" s="200" t="n"/>
      <c r="F663" s="199" t="n"/>
      <c r="G663" s="199" t="n"/>
      <c r="H663" s="199" t="n"/>
      <c r="I663" s="199" t="n"/>
      <c r="J663" s="199" t="n"/>
      <c r="K663" s="199" t="n"/>
      <c r="L663" s="199" t="n"/>
      <c r="M663" s="199" t="n"/>
      <c r="N663" s="199" t="n"/>
      <c r="O663" s="199" t="n"/>
      <c r="P663" s="199" t="n"/>
      <c r="Q663" s="199" t="n"/>
      <c r="R663" s="199" t="n"/>
      <c r="S663" s="199" t="n"/>
      <c r="T663" s="199" t="n"/>
      <c r="U663" s="199" t="n"/>
      <c r="V663" s="199" t="n"/>
      <c r="W663" s="199" t="n"/>
      <c r="X663" s="199" t="n"/>
      <c r="Y663" s="199" t="n"/>
      <c r="Z663" s="199" t="n"/>
    </row>
    <row r="664" ht="15.75" customHeight="1">
      <c r="A664" s="199" t="n"/>
      <c r="B664" s="199" t="n"/>
      <c r="C664" s="199" t="n"/>
      <c r="D664" s="201" t="n"/>
      <c r="E664" s="200" t="n"/>
      <c r="F664" s="199" t="n"/>
      <c r="G664" s="199" t="n"/>
      <c r="H664" s="199" t="n"/>
      <c r="I664" s="199" t="n"/>
      <c r="J664" s="199" t="n"/>
      <c r="K664" s="199" t="n"/>
      <c r="L664" s="199" t="n"/>
      <c r="M664" s="199" t="n"/>
      <c r="N664" s="199" t="n"/>
      <c r="O664" s="199" t="n"/>
      <c r="P664" s="199" t="n"/>
      <c r="Q664" s="199" t="n"/>
      <c r="R664" s="199" t="n"/>
      <c r="S664" s="199" t="n"/>
      <c r="T664" s="199" t="n"/>
      <c r="U664" s="199" t="n"/>
      <c r="V664" s="199" t="n"/>
      <c r="W664" s="199" t="n"/>
      <c r="X664" s="199" t="n"/>
      <c r="Y664" s="199" t="n"/>
      <c r="Z664" s="199" t="n"/>
    </row>
    <row r="665" ht="15.75" customHeight="1">
      <c r="A665" s="199" t="n"/>
      <c r="B665" s="199" t="n"/>
      <c r="C665" s="199" t="n"/>
      <c r="D665" s="201" t="n"/>
      <c r="E665" s="200" t="n"/>
      <c r="F665" s="199" t="n"/>
      <c r="G665" s="199" t="n"/>
      <c r="H665" s="199" t="n"/>
      <c r="I665" s="199" t="n"/>
      <c r="J665" s="199" t="n"/>
      <c r="K665" s="199" t="n"/>
      <c r="L665" s="199" t="n"/>
      <c r="M665" s="199" t="n"/>
      <c r="N665" s="199" t="n"/>
      <c r="O665" s="199" t="n"/>
      <c r="P665" s="199" t="n"/>
      <c r="Q665" s="199" t="n"/>
      <c r="R665" s="199" t="n"/>
      <c r="S665" s="199" t="n"/>
      <c r="T665" s="199" t="n"/>
      <c r="U665" s="199" t="n"/>
      <c r="V665" s="199" t="n"/>
      <c r="W665" s="199" t="n"/>
      <c r="X665" s="199" t="n"/>
      <c r="Y665" s="199" t="n"/>
      <c r="Z665" s="199" t="n"/>
    </row>
    <row r="666" ht="15.75" customHeight="1">
      <c r="A666" s="199" t="n"/>
      <c r="B666" s="199" t="n"/>
      <c r="C666" s="199" t="n"/>
      <c r="D666" s="201" t="n"/>
      <c r="E666" s="200" t="n"/>
      <c r="F666" s="199" t="n"/>
      <c r="G666" s="199" t="n"/>
      <c r="H666" s="199" t="n"/>
      <c r="I666" s="199" t="n"/>
      <c r="J666" s="199" t="n"/>
      <c r="K666" s="199" t="n"/>
      <c r="L666" s="199" t="n"/>
      <c r="M666" s="199" t="n"/>
      <c r="N666" s="199" t="n"/>
      <c r="O666" s="199" t="n"/>
      <c r="P666" s="199" t="n"/>
      <c r="Q666" s="199" t="n"/>
      <c r="R666" s="199" t="n"/>
      <c r="S666" s="199" t="n"/>
      <c r="T666" s="199" t="n"/>
      <c r="U666" s="199" t="n"/>
      <c r="V666" s="199" t="n"/>
      <c r="W666" s="199" t="n"/>
      <c r="X666" s="199" t="n"/>
      <c r="Y666" s="199" t="n"/>
      <c r="Z666" s="199" t="n"/>
    </row>
    <row r="667" ht="15.75" customHeight="1">
      <c r="A667" s="199" t="n"/>
      <c r="B667" s="199" t="n"/>
      <c r="C667" s="199" t="n"/>
      <c r="D667" s="201" t="n"/>
      <c r="E667" s="200" t="n"/>
      <c r="F667" s="199" t="n"/>
      <c r="G667" s="199" t="n"/>
      <c r="H667" s="199" t="n"/>
      <c r="I667" s="199" t="n"/>
      <c r="J667" s="199" t="n"/>
      <c r="K667" s="199" t="n"/>
      <c r="L667" s="199" t="n"/>
      <c r="M667" s="199" t="n"/>
      <c r="N667" s="199" t="n"/>
      <c r="O667" s="199" t="n"/>
      <c r="P667" s="199" t="n"/>
      <c r="Q667" s="199" t="n"/>
      <c r="R667" s="199" t="n"/>
      <c r="S667" s="199" t="n"/>
      <c r="T667" s="199" t="n"/>
      <c r="U667" s="199" t="n"/>
      <c r="V667" s="199" t="n"/>
      <c r="W667" s="199" t="n"/>
      <c r="X667" s="199" t="n"/>
      <c r="Y667" s="199" t="n"/>
      <c r="Z667" s="199" t="n"/>
    </row>
    <row r="668" ht="15.75" customHeight="1">
      <c r="A668" s="199" t="n"/>
      <c r="B668" s="199" t="n"/>
      <c r="C668" s="199" t="n"/>
      <c r="D668" s="201" t="n"/>
      <c r="E668" s="200" t="n"/>
      <c r="F668" s="199" t="n"/>
      <c r="G668" s="199" t="n"/>
      <c r="H668" s="199" t="n"/>
      <c r="I668" s="199" t="n"/>
      <c r="J668" s="199" t="n"/>
      <c r="K668" s="199" t="n"/>
      <c r="L668" s="199" t="n"/>
      <c r="M668" s="199" t="n"/>
      <c r="N668" s="199" t="n"/>
      <c r="O668" s="199" t="n"/>
      <c r="P668" s="199" t="n"/>
      <c r="Q668" s="199" t="n"/>
      <c r="R668" s="199" t="n"/>
      <c r="S668" s="199" t="n"/>
      <c r="T668" s="199" t="n"/>
      <c r="U668" s="199" t="n"/>
      <c r="V668" s="199" t="n"/>
      <c r="W668" s="199" t="n"/>
      <c r="X668" s="199" t="n"/>
      <c r="Y668" s="199" t="n"/>
      <c r="Z668" s="199" t="n"/>
    </row>
    <row r="669" ht="15.75" customHeight="1">
      <c r="A669" s="199" t="n"/>
      <c r="B669" s="199" t="n"/>
      <c r="C669" s="199" t="n"/>
      <c r="D669" s="201" t="n"/>
      <c r="E669" s="200" t="n"/>
      <c r="F669" s="199" t="n"/>
      <c r="G669" s="199" t="n"/>
      <c r="H669" s="199" t="n"/>
      <c r="I669" s="199" t="n"/>
      <c r="J669" s="199" t="n"/>
      <c r="K669" s="199" t="n"/>
      <c r="L669" s="199" t="n"/>
      <c r="M669" s="199" t="n"/>
      <c r="N669" s="199" t="n"/>
      <c r="O669" s="199" t="n"/>
      <c r="P669" s="199" t="n"/>
      <c r="Q669" s="199" t="n"/>
      <c r="R669" s="199" t="n"/>
      <c r="S669" s="199" t="n"/>
      <c r="T669" s="199" t="n"/>
      <c r="U669" s="199" t="n"/>
      <c r="V669" s="199" t="n"/>
      <c r="W669" s="199" t="n"/>
      <c r="X669" s="199" t="n"/>
      <c r="Y669" s="199" t="n"/>
      <c r="Z669" s="199" t="n"/>
    </row>
    <row r="670" ht="15.75" customHeight="1">
      <c r="A670" s="199" t="n"/>
      <c r="B670" s="199" t="n"/>
      <c r="C670" s="199" t="n"/>
      <c r="D670" s="201" t="n"/>
      <c r="E670" s="200" t="n"/>
      <c r="F670" s="199" t="n"/>
      <c r="G670" s="199" t="n"/>
      <c r="H670" s="199" t="n"/>
      <c r="I670" s="199" t="n"/>
      <c r="J670" s="199" t="n"/>
      <c r="K670" s="199" t="n"/>
      <c r="L670" s="199" t="n"/>
      <c r="M670" s="199" t="n"/>
      <c r="N670" s="199" t="n"/>
      <c r="O670" s="199" t="n"/>
      <c r="P670" s="199" t="n"/>
      <c r="Q670" s="199" t="n"/>
      <c r="R670" s="199" t="n"/>
      <c r="S670" s="199" t="n"/>
      <c r="T670" s="199" t="n"/>
      <c r="U670" s="199" t="n"/>
      <c r="V670" s="199" t="n"/>
      <c r="W670" s="199" t="n"/>
      <c r="X670" s="199" t="n"/>
      <c r="Y670" s="199" t="n"/>
      <c r="Z670" s="199" t="n"/>
    </row>
    <row r="671" ht="15.75" customHeight="1">
      <c r="A671" s="199" t="n"/>
      <c r="B671" s="199" t="n"/>
      <c r="C671" s="199" t="n"/>
      <c r="D671" s="201" t="n"/>
      <c r="E671" s="200" t="n"/>
      <c r="F671" s="199" t="n"/>
      <c r="G671" s="199" t="n"/>
      <c r="H671" s="199" t="n"/>
      <c r="I671" s="199" t="n"/>
      <c r="J671" s="199" t="n"/>
      <c r="K671" s="199" t="n"/>
      <c r="L671" s="199" t="n"/>
      <c r="M671" s="199" t="n"/>
      <c r="N671" s="199" t="n"/>
      <c r="O671" s="199" t="n"/>
      <c r="P671" s="199" t="n"/>
      <c r="Q671" s="199" t="n"/>
      <c r="R671" s="199" t="n"/>
      <c r="S671" s="199" t="n"/>
      <c r="T671" s="199" t="n"/>
      <c r="U671" s="199" t="n"/>
      <c r="V671" s="199" t="n"/>
      <c r="W671" s="199" t="n"/>
      <c r="X671" s="199" t="n"/>
      <c r="Y671" s="199" t="n"/>
      <c r="Z671" s="199" t="n"/>
    </row>
    <row r="672" ht="15.75" customHeight="1">
      <c r="A672" s="199" t="n"/>
      <c r="B672" s="199" t="n"/>
      <c r="C672" s="199" t="n"/>
      <c r="D672" s="201" t="n"/>
      <c r="E672" s="200" t="n"/>
      <c r="F672" s="199" t="n"/>
      <c r="G672" s="199" t="n"/>
      <c r="H672" s="199" t="n"/>
      <c r="I672" s="199" t="n"/>
      <c r="J672" s="199" t="n"/>
      <c r="K672" s="199" t="n"/>
      <c r="L672" s="199" t="n"/>
      <c r="M672" s="199" t="n"/>
      <c r="N672" s="199" t="n"/>
      <c r="O672" s="199" t="n"/>
      <c r="P672" s="199" t="n"/>
      <c r="Q672" s="199" t="n"/>
      <c r="R672" s="199" t="n"/>
      <c r="S672" s="199" t="n"/>
      <c r="T672" s="199" t="n"/>
      <c r="U672" s="199" t="n"/>
      <c r="V672" s="199" t="n"/>
      <c r="W672" s="199" t="n"/>
      <c r="X672" s="199" t="n"/>
      <c r="Y672" s="199" t="n"/>
      <c r="Z672" s="199" t="n"/>
    </row>
    <row r="673" ht="15.75" customHeight="1">
      <c r="A673" s="199" t="n"/>
      <c r="B673" s="199" t="n"/>
      <c r="C673" s="199" t="n"/>
      <c r="D673" s="201" t="n"/>
      <c r="E673" s="200" t="n"/>
      <c r="F673" s="199" t="n"/>
      <c r="G673" s="199" t="n"/>
      <c r="H673" s="199" t="n"/>
      <c r="I673" s="199" t="n"/>
      <c r="J673" s="199" t="n"/>
      <c r="K673" s="199" t="n"/>
      <c r="L673" s="199" t="n"/>
      <c r="M673" s="199" t="n"/>
      <c r="N673" s="199" t="n"/>
      <c r="O673" s="199" t="n"/>
      <c r="P673" s="199" t="n"/>
      <c r="Q673" s="199" t="n"/>
      <c r="R673" s="199" t="n"/>
      <c r="S673" s="199" t="n"/>
      <c r="T673" s="199" t="n"/>
      <c r="U673" s="199" t="n"/>
      <c r="V673" s="199" t="n"/>
      <c r="W673" s="199" t="n"/>
      <c r="X673" s="199" t="n"/>
      <c r="Y673" s="199" t="n"/>
      <c r="Z673" s="199" t="n"/>
    </row>
    <row r="674" ht="15.75" customHeight="1">
      <c r="A674" s="199" t="n"/>
      <c r="B674" s="199" t="n"/>
      <c r="C674" s="199" t="n"/>
      <c r="D674" s="201" t="n"/>
      <c r="E674" s="200" t="n"/>
      <c r="F674" s="199" t="n"/>
      <c r="G674" s="199" t="n"/>
      <c r="H674" s="199" t="n"/>
      <c r="I674" s="199" t="n"/>
      <c r="J674" s="199" t="n"/>
      <c r="K674" s="199" t="n"/>
      <c r="L674" s="199" t="n"/>
      <c r="M674" s="199" t="n"/>
      <c r="N674" s="199" t="n"/>
      <c r="O674" s="199" t="n"/>
      <c r="P674" s="199" t="n"/>
      <c r="Q674" s="199" t="n"/>
      <c r="R674" s="199" t="n"/>
      <c r="S674" s="199" t="n"/>
      <c r="T674" s="199" t="n"/>
      <c r="U674" s="199" t="n"/>
      <c r="V674" s="199" t="n"/>
      <c r="W674" s="199" t="n"/>
      <c r="X674" s="199" t="n"/>
      <c r="Y674" s="199" t="n"/>
      <c r="Z674" s="199" t="n"/>
    </row>
    <row r="675" ht="15.75" customHeight="1">
      <c r="A675" s="199" t="n"/>
      <c r="B675" s="199" t="n"/>
      <c r="C675" s="199" t="n"/>
      <c r="D675" s="201" t="n"/>
      <c r="E675" s="200" t="n"/>
      <c r="F675" s="199" t="n"/>
      <c r="G675" s="199" t="n"/>
      <c r="H675" s="199" t="n"/>
      <c r="I675" s="199" t="n"/>
      <c r="J675" s="199" t="n"/>
      <c r="K675" s="199" t="n"/>
      <c r="L675" s="199" t="n"/>
      <c r="M675" s="199" t="n"/>
      <c r="N675" s="199" t="n"/>
      <c r="O675" s="199" t="n"/>
      <c r="P675" s="199" t="n"/>
      <c r="Q675" s="199" t="n"/>
      <c r="R675" s="199" t="n"/>
      <c r="S675" s="199" t="n"/>
      <c r="T675" s="199" t="n"/>
      <c r="U675" s="199" t="n"/>
      <c r="V675" s="199" t="n"/>
      <c r="W675" s="199" t="n"/>
      <c r="X675" s="199" t="n"/>
      <c r="Y675" s="199" t="n"/>
      <c r="Z675" s="199" t="n"/>
    </row>
    <row r="676" ht="15.75" customHeight="1">
      <c r="A676" s="199" t="n"/>
      <c r="B676" s="199" t="n"/>
      <c r="C676" s="199" t="n"/>
      <c r="D676" s="201" t="n"/>
      <c r="E676" s="200" t="n"/>
      <c r="F676" s="199" t="n"/>
      <c r="G676" s="199" t="n"/>
      <c r="H676" s="199" t="n"/>
      <c r="I676" s="199" t="n"/>
      <c r="J676" s="199" t="n"/>
      <c r="K676" s="199" t="n"/>
      <c r="L676" s="199" t="n"/>
      <c r="M676" s="199" t="n"/>
      <c r="N676" s="199" t="n"/>
      <c r="O676" s="199" t="n"/>
      <c r="P676" s="199" t="n"/>
      <c r="Q676" s="199" t="n"/>
      <c r="R676" s="199" t="n"/>
      <c r="S676" s="199" t="n"/>
      <c r="T676" s="199" t="n"/>
      <c r="U676" s="199" t="n"/>
      <c r="V676" s="199" t="n"/>
      <c r="W676" s="199" t="n"/>
      <c r="X676" s="199" t="n"/>
      <c r="Y676" s="199" t="n"/>
      <c r="Z676" s="199" t="n"/>
    </row>
    <row r="677" ht="15.75" customHeight="1">
      <c r="A677" s="199" t="n"/>
      <c r="B677" s="199" t="n"/>
      <c r="C677" s="199" t="n"/>
      <c r="D677" s="201" t="n"/>
      <c r="E677" s="200" t="n"/>
      <c r="F677" s="199" t="n"/>
      <c r="G677" s="199" t="n"/>
      <c r="H677" s="199" t="n"/>
      <c r="I677" s="199" t="n"/>
      <c r="J677" s="199" t="n"/>
      <c r="K677" s="199" t="n"/>
      <c r="L677" s="199" t="n"/>
      <c r="M677" s="199" t="n"/>
      <c r="N677" s="199" t="n"/>
      <c r="O677" s="199" t="n"/>
      <c r="P677" s="199" t="n"/>
      <c r="Q677" s="199" t="n"/>
      <c r="R677" s="199" t="n"/>
      <c r="S677" s="199" t="n"/>
      <c r="T677" s="199" t="n"/>
      <c r="U677" s="199" t="n"/>
      <c r="V677" s="199" t="n"/>
      <c r="W677" s="199" t="n"/>
      <c r="X677" s="199" t="n"/>
      <c r="Y677" s="199" t="n"/>
      <c r="Z677" s="199" t="n"/>
    </row>
    <row r="678" ht="15.75" customHeight="1">
      <c r="A678" s="199" t="n"/>
      <c r="B678" s="199" t="n"/>
      <c r="C678" s="199" t="n"/>
      <c r="D678" s="201" t="n"/>
      <c r="E678" s="200" t="n"/>
      <c r="F678" s="199" t="n"/>
      <c r="G678" s="199" t="n"/>
      <c r="H678" s="199" t="n"/>
      <c r="I678" s="199" t="n"/>
      <c r="J678" s="199" t="n"/>
      <c r="K678" s="199" t="n"/>
      <c r="L678" s="199" t="n"/>
      <c r="M678" s="199" t="n"/>
      <c r="N678" s="199" t="n"/>
      <c r="O678" s="199" t="n"/>
      <c r="P678" s="199" t="n"/>
      <c r="Q678" s="199" t="n"/>
      <c r="R678" s="199" t="n"/>
      <c r="S678" s="199" t="n"/>
      <c r="T678" s="199" t="n"/>
      <c r="U678" s="199" t="n"/>
      <c r="V678" s="199" t="n"/>
      <c r="W678" s="199" t="n"/>
      <c r="X678" s="199" t="n"/>
      <c r="Y678" s="199" t="n"/>
      <c r="Z678" s="199" t="n"/>
    </row>
    <row r="679" ht="15.75" customHeight="1">
      <c r="A679" s="199" t="n"/>
      <c r="B679" s="199" t="n"/>
      <c r="C679" s="199" t="n"/>
      <c r="D679" s="201" t="n"/>
      <c r="E679" s="200" t="n"/>
      <c r="F679" s="199" t="n"/>
      <c r="G679" s="199" t="n"/>
      <c r="H679" s="199" t="n"/>
      <c r="I679" s="199" t="n"/>
      <c r="J679" s="199" t="n"/>
      <c r="K679" s="199" t="n"/>
      <c r="L679" s="199" t="n"/>
      <c r="M679" s="199" t="n"/>
      <c r="N679" s="199" t="n"/>
      <c r="O679" s="199" t="n"/>
      <c r="P679" s="199" t="n"/>
      <c r="Q679" s="199" t="n"/>
      <c r="R679" s="199" t="n"/>
      <c r="S679" s="199" t="n"/>
      <c r="T679" s="199" t="n"/>
      <c r="U679" s="199" t="n"/>
      <c r="V679" s="199" t="n"/>
      <c r="W679" s="199" t="n"/>
      <c r="X679" s="199" t="n"/>
      <c r="Y679" s="199" t="n"/>
      <c r="Z679" s="199" t="n"/>
    </row>
    <row r="680" ht="15.75" customHeight="1">
      <c r="A680" s="199" t="n"/>
      <c r="B680" s="199" t="n"/>
      <c r="C680" s="199" t="n"/>
      <c r="D680" s="201" t="n"/>
      <c r="E680" s="200" t="n"/>
      <c r="F680" s="199" t="n"/>
      <c r="G680" s="199" t="n"/>
      <c r="H680" s="199" t="n"/>
      <c r="I680" s="199" t="n"/>
      <c r="J680" s="199" t="n"/>
      <c r="K680" s="199" t="n"/>
      <c r="L680" s="199" t="n"/>
      <c r="M680" s="199" t="n"/>
      <c r="N680" s="199" t="n"/>
      <c r="O680" s="199" t="n"/>
      <c r="P680" s="199" t="n"/>
      <c r="Q680" s="199" t="n"/>
      <c r="R680" s="199" t="n"/>
      <c r="S680" s="199" t="n"/>
      <c r="T680" s="199" t="n"/>
      <c r="U680" s="199" t="n"/>
      <c r="V680" s="199" t="n"/>
      <c r="W680" s="199" t="n"/>
      <c r="X680" s="199" t="n"/>
      <c r="Y680" s="199" t="n"/>
      <c r="Z680" s="199" t="n"/>
    </row>
    <row r="681" ht="15.75" customHeight="1">
      <c r="A681" s="199" t="n"/>
      <c r="B681" s="199" t="n"/>
      <c r="C681" s="199" t="n"/>
      <c r="D681" s="201" t="n"/>
      <c r="E681" s="200" t="n"/>
      <c r="F681" s="199" t="n"/>
      <c r="G681" s="199" t="n"/>
      <c r="H681" s="199" t="n"/>
      <c r="I681" s="199" t="n"/>
      <c r="J681" s="199" t="n"/>
      <c r="K681" s="199" t="n"/>
      <c r="L681" s="199" t="n"/>
      <c r="M681" s="199" t="n"/>
      <c r="N681" s="199" t="n"/>
      <c r="O681" s="199" t="n"/>
      <c r="P681" s="199" t="n"/>
      <c r="Q681" s="199" t="n"/>
      <c r="R681" s="199" t="n"/>
      <c r="S681" s="199" t="n"/>
      <c r="T681" s="199" t="n"/>
      <c r="U681" s="199" t="n"/>
      <c r="V681" s="199" t="n"/>
      <c r="W681" s="199" t="n"/>
      <c r="X681" s="199" t="n"/>
      <c r="Y681" s="199" t="n"/>
      <c r="Z681" s="199" t="n"/>
    </row>
    <row r="682" ht="15.75" customHeight="1">
      <c r="A682" s="199" t="n"/>
      <c r="B682" s="199" t="n"/>
      <c r="C682" s="199" t="n"/>
      <c r="D682" s="201" t="n"/>
      <c r="E682" s="200" t="n"/>
      <c r="F682" s="199" t="n"/>
      <c r="G682" s="199" t="n"/>
      <c r="H682" s="199" t="n"/>
      <c r="I682" s="199" t="n"/>
      <c r="J682" s="199" t="n"/>
      <c r="K682" s="199" t="n"/>
      <c r="L682" s="199" t="n"/>
      <c r="M682" s="199" t="n"/>
      <c r="N682" s="199" t="n"/>
      <c r="O682" s="199" t="n"/>
      <c r="P682" s="199" t="n"/>
      <c r="Q682" s="199" t="n"/>
      <c r="R682" s="199" t="n"/>
      <c r="S682" s="199" t="n"/>
      <c r="T682" s="199" t="n"/>
      <c r="U682" s="199" t="n"/>
      <c r="V682" s="199" t="n"/>
      <c r="W682" s="199" t="n"/>
      <c r="X682" s="199" t="n"/>
      <c r="Y682" s="199" t="n"/>
      <c r="Z682" s="199" t="n"/>
    </row>
    <row r="683" ht="15.75" customHeight="1">
      <c r="A683" s="199" t="n"/>
      <c r="B683" s="199" t="n"/>
      <c r="C683" s="199" t="n"/>
      <c r="D683" s="201" t="n"/>
      <c r="E683" s="200" t="n"/>
      <c r="F683" s="199" t="n"/>
      <c r="G683" s="199" t="n"/>
      <c r="H683" s="199" t="n"/>
      <c r="I683" s="199" t="n"/>
      <c r="J683" s="199" t="n"/>
      <c r="K683" s="199" t="n"/>
      <c r="L683" s="199" t="n"/>
      <c r="M683" s="199" t="n"/>
      <c r="N683" s="199" t="n"/>
      <c r="O683" s="199" t="n"/>
      <c r="P683" s="199" t="n"/>
      <c r="Q683" s="199" t="n"/>
      <c r="R683" s="199" t="n"/>
      <c r="S683" s="199" t="n"/>
      <c r="T683" s="199" t="n"/>
      <c r="U683" s="199" t="n"/>
      <c r="V683" s="199" t="n"/>
      <c r="W683" s="199" t="n"/>
      <c r="X683" s="199" t="n"/>
      <c r="Y683" s="199" t="n"/>
      <c r="Z683" s="199" t="n"/>
    </row>
    <row r="684" ht="15.75" customHeight="1">
      <c r="A684" s="199" t="n"/>
      <c r="B684" s="199" t="n"/>
      <c r="C684" s="199" t="n"/>
      <c r="D684" s="201" t="n"/>
      <c r="E684" s="200" t="n"/>
      <c r="F684" s="199" t="n"/>
      <c r="G684" s="199" t="n"/>
      <c r="H684" s="199" t="n"/>
      <c r="I684" s="199" t="n"/>
      <c r="J684" s="199" t="n"/>
      <c r="K684" s="199" t="n"/>
      <c r="L684" s="199" t="n"/>
      <c r="M684" s="199" t="n"/>
      <c r="N684" s="199" t="n"/>
      <c r="O684" s="199" t="n"/>
      <c r="P684" s="199" t="n"/>
      <c r="Q684" s="199" t="n"/>
      <c r="R684" s="199" t="n"/>
      <c r="S684" s="199" t="n"/>
      <c r="T684" s="199" t="n"/>
      <c r="U684" s="199" t="n"/>
      <c r="V684" s="199" t="n"/>
      <c r="W684" s="199" t="n"/>
      <c r="X684" s="199" t="n"/>
      <c r="Y684" s="199" t="n"/>
      <c r="Z684" s="199" t="n"/>
    </row>
    <row r="685" ht="15.75" customHeight="1">
      <c r="A685" s="199" t="n"/>
      <c r="B685" s="199" t="n"/>
      <c r="C685" s="199" t="n"/>
      <c r="D685" s="201" t="n"/>
      <c r="E685" s="200" t="n"/>
      <c r="F685" s="199" t="n"/>
      <c r="G685" s="199" t="n"/>
      <c r="H685" s="199" t="n"/>
      <c r="I685" s="199" t="n"/>
      <c r="J685" s="199" t="n"/>
      <c r="K685" s="199" t="n"/>
      <c r="L685" s="199" t="n"/>
      <c r="M685" s="199" t="n"/>
      <c r="N685" s="199" t="n"/>
      <c r="O685" s="199" t="n"/>
      <c r="P685" s="199" t="n"/>
      <c r="Q685" s="199" t="n"/>
      <c r="R685" s="199" t="n"/>
      <c r="S685" s="199" t="n"/>
      <c r="T685" s="199" t="n"/>
      <c r="U685" s="199" t="n"/>
      <c r="V685" s="199" t="n"/>
      <c r="W685" s="199" t="n"/>
      <c r="X685" s="199" t="n"/>
      <c r="Y685" s="199" t="n"/>
      <c r="Z685" s="199" t="n"/>
    </row>
    <row r="686" ht="15.75" customHeight="1">
      <c r="A686" s="199" t="n"/>
      <c r="B686" s="199" t="n"/>
      <c r="C686" s="199" t="n"/>
      <c r="D686" s="201" t="n"/>
      <c r="E686" s="200" t="n"/>
      <c r="F686" s="199" t="n"/>
      <c r="G686" s="199" t="n"/>
      <c r="H686" s="199" t="n"/>
      <c r="I686" s="199" t="n"/>
      <c r="J686" s="199" t="n"/>
      <c r="K686" s="199" t="n"/>
      <c r="L686" s="199" t="n"/>
      <c r="M686" s="199" t="n"/>
      <c r="N686" s="199" t="n"/>
      <c r="O686" s="199" t="n"/>
      <c r="P686" s="199" t="n"/>
      <c r="Q686" s="199" t="n"/>
      <c r="R686" s="199" t="n"/>
      <c r="S686" s="199" t="n"/>
      <c r="T686" s="199" t="n"/>
      <c r="U686" s="199" t="n"/>
      <c r="V686" s="199" t="n"/>
      <c r="W686" s="199" t="n"/>
      <c r="X686" s="199" t="n"/>
      <c r="Y686" s="199" t="n"/>
      <c r="Z686" s="199" t="n"/>
    </row>
    <row r="687" ht="15.75" customHeight="1">
      <c r="A687" s="199" t="n"/>
      <c r="B687" s="199" t="n"/>
      <c r="C687" s="199" t="n"/>
      <c r="D687" s="201" t="n"/>
      <c r="E687" s="200" t="n"/>
      <c r="F687" s="199" t="n"/>
      <c r="G687" s="199" t="n"/>
      <c r="H687" s="199" t="n"/>
      <c r="I687" s="199" t="n"/>
      <c r="J687" s="199" t="n"/>
      <c r="K687" s="199" t="n"/>
      <c r="L687" s="199" t="n"/>
      <c r="M687" s="199" t="n"/>
      <c r="N687" s="199" t="n"/>
      <c r="O687" s="199" t="n"/>
      <c r="P687" s="199" t="n"/>
      <c r="Q687" s="199" t="n"/>
      <c r="R687" s="199" t="n"/>
      <c r="S687" s="199" t="n"/>
      <c r="T687" s="199" t="n"/>
      <c r="U687" s="199" t="n"/>
      <c r="V687" s="199" t="n"/>
      <c r="W687" s="199" t="n"/>
      <c r="X687" s="199" t="n"/>
      <c r="Y687" s="199" t="n"/>
      <c r="Z687" s="199" t="n"/>
    </row>
    <row r="688" ht="15.75" customHeight="1">
      <c r="A688" s="199" t="n"/>
      <c r="B688" s="199" t="n"/>
      <c r="C688" s="199" t="n"/>
      <c r="D688" s="201" t="n"/>
      <c r="E688" s="200" t="n"/>
      <c r="F688" s="199" t="n"/>
      <c r="G688" s="199" t="n"/>
      <c r="H688" s="199" t="n"/>
      <c r="I688" s="199" t="n"/>
      <c r="J688" s="199" t="n"/>
      <c r="K688" s="199" t="n"/>
      <c r="L688" s="199" t="n"/>
      <c r="M688" s="199" t="n"/>
      <c r="N688" s="199" t="n"/>
      <c r="O688" s="199" t="n"/>
      <c r="P688" s="199" t="n"/>
      <c r="Q688" s="199" t="n"/>
      <c r="R688" s="199" t="n"/>
      <c r="S688" s="199" t="n"/>
      <c r="T688" s="199" t="n"/>
      <c r="U688" s="199" t="n"/>
      <c r="V688" s="199" t="n"/>
      <c r="W688" s="199" t="n"/>
      <c r="X688" s="199" t="n"/>
      <c r="Y688" s="199" t="n"/>
      <c r="Z688" s="199" t="n"/>
    </row>
    <row r="689" ht="15.75" customHeight="1">
      <c r="A689" s="199" t="n"/>
      <c r="B689" s="199" t="n"/>
      <c r="C689" s="199" t="n"/>
      <c r="D689" s="201" t="n"/>
      <c r="E689" s="200" t="n"/>
      <c r="F689" s="199" t="n"/>
      <c r="G689" s="199" t="n"/>
      <c r="H689" s="199" t="n"/>
      <c r="I689" s="199" t="n"/>
      <c r="J689" s="199" t="n"/>
      <c r="K689" s="199" t="n"/>
      <c r="L689" s="199" t="n"/>
      <c r="M689" s="199" t="n"/>
      <c r="N689" s="199" t="n"/>
      <c r="O689" s="199" t="n"/>
      <c r="P689" s="199" t="n"/>
      <c r="Q689" s="199" t="n"/>
      <c r="R689" s="199" t="n"/>
      <c r="S689" s="199" t="n"/>
      <c r="T689" s="199" t="n"/>
      <c r="U689" s="199" t="n"/>
      <c r="V689" s="199" t="n"/>
      <c r="W689" s="199" t="n"/>
      <c r="X689" s="199" t="n"/>
      <c r="Y689" s="199" t="n"/>
      <c r="Z689" s="199" t="n"/>
    </row>
    <row r="690" ht="15.75" customHeight="1">
      <c r="A690" s="199" t="n"/>
      <c r="B690" s="199" t="n"/>
      <c r="C690" s="199" t="n"/>
      <c r="D690" s="201" t="n"/>
      <c r="E690" s="200" t="n"/>
      <c r="F690" s="199" t="n"/>
      <c r="G690" s="199" t="n"/>
      <c r="H690" s="199" t="n"/>
      <c r="I690" s="199" t="n"/>
      <c r="J690" s="199" t="n"/>
      <c r="K690" s="199" t="n"/>
      <c r="L690" s="199" t="n"/>
      <c r="M690" s="199" t="n"/>
      <c r="N690" s="199" t="n"/>
      <c r="O690" s="199" t="n"/>
      <c r="P690" s="199" t="n"/>
      <c r="Q690" s="199" t="n"/>
      <c r="R690" s="199" t="n"/>
      <c r="S690" s="199" t="n"/>
      <c r="T690" s="199" t="n"/>
      <c r="U690" s="199" t="n"/>
      <c r="V690" s="199" t="n"/>
      <c r="W690" s="199" t="n"/>
      <c r="X690" s="199" t="n"/>
      <c r="Y690" s="199" t="n"/>
      <c r="Z690" s="199" t="n"/>
    </row>
    <row r="691" ht="15.75" customHeight="1">
      <c r="A691" s="199" t="n"/>
      <c r="B691" s="199" t="n"/>
      <c r="C691" s="199" t="n"/>
      <c r="D691" s="201" t="n"/>
      <c r="E691" s="200" t="n"/>
      <c r="F691" s="199" t="n"/>
      <c r="G691" s="199" t="n"/>
      <c r="H691" s="199" t="n"/>
      <c r="I691" s="199" t="n"/>
      <c r="J691" s="199" t="n"/>
      <c r="K691" s="199" t="n"/>
      <c r="L691" s="199" t="n"/>
      <c r="M691" s="199" t="n"/>
      <c r="N691" s="199" t="n"/>
      <c r="O691" s="199" t="n"/>
      <c r="P691" s="199" t="n"/>
      <c r="Q691" s="199" t="n"/>
      <c r="R691" s="199" t="n"/>
      <c r="S691" s="199" t="n"/>
      <c r="T691" s="199" t="n"/>
      <c r="U691" s="199" t="n"/>
      <c r="V691" s="199" t="n"/>
      <c r="W691" s="199" t="n"/>
      <c r="X691" s="199" t="n"/>
      <c r="Y691" s="199" t="n"/>
      <c r="Z691" s="199" t="n"/>
    </row>
    <row r="692" ht="15.75" customHeight="1">
      <c r="A692" s="199" t="n"/>
      <c r="B692" s="199" t="n"/>
      <c r="C692" s="199" t="n"/>
      <c r="D692" s="201" t="n"/>
      <c r="E692" s="200" t="n"/>
      <c r="F692" s="199" t="n"/>
      <c r="G692" s="199" t="n"/>
      <c r="H692" s="199" t="n"/>
      <c r="I692" s="199" t="n"/>
      <c r="J692" s="199" t="n"/>
      <c r="K692" s="199" t="n"/>
      <c r="L692" s="199" t="n"/>
      <c r="M692" s="199" t="n"/>
      <c r="N692" s="199" t="n"/>
      <c r="O692" s="199" t="n"/>
      <c r="P692" s="199" t="n"/>
      <c r="Q692" s="199" t="n"/>
      <c r="R692" s="199" t="n"/>
      <c r="S692" s="199" t="n"/>
      <c r="T692" s="199" t="n"/>
      <c r="U692" s="199" t="n"/>
      <c r="V692" s="199" t="n"/>
      <c r="W692" s="199" t="n"/>
      <c r="X692" s="199" t="n"/>
      <c r="Y692" s="199" t="n"/>
      <c r="Z692" s="199" t="n"/>
    </row>
    <row r="693" ht="15.75" customHeight="1">
      <c r="A693" s="199" t="n"/>
      <c r="B693" s="199" t="n"/>
      <c r="C693" s="199" t="n"/>
      <c r="D693" s="201" t="n"/>
      <c r="E693" s="200" t="n"/>
      <c r="F693" s="199" t="n"/>
      <c r="G693" s="199" t="n"/>
      <c r="H693" s="199" t="n"/>
      <c r="I693" s="199" t="n"/>
      <c r="J693" s="199" t="n"/>
      <c r="K693" s="199" t="n"/>
      <c r="L693" s="199" t="n"/>
      <c r="M693" s="199" t="n"/>
      <c r="N693" s="199" t="n"/>
      <c r="O693" s="199" t="n"/>
      <c r="P693" s="199" t="n"/>
      <c r="Q693" s="199" t="n"/>
      <c r="R693" s="199" t="n"/>
      <c r="S693" s="199" t="n"/>
      <c r="T693" s="199" t="n"/>
      <c r="U693" s="199" t="n"/>
      <c r="V693" s="199" t="n"/>
      <c r="W693" s="199" t="n"/>
      <c r="X693" s="199" t="n"/>
      <c r="Y693" s="199" t="n"/>
      <c r="Z693" s="199" t="n"/>
    </row>
    <row r="694" ht="15.75" customHeight="1">
      <c r="A694" s="199" t="n"/>
      <c r="B694" s="199" t="n"/>
      <c r="C694" s="199" t="n"/>
      <c r="D694" s="201" t="n"/>
      <c r="E694" s="200" t="n"/>
      <c r="F694" s="199" t="n"/>
      <c r="G694" s="199" t="n"/>
      <c r="H694" s="199" t="n"/>
      <c r="I694" s="199" t="n"/>
      <c r="J694" s="199" t="n"/>
      <c r="K694" s="199" t="n"/>
      <c r="L694" s="199" t="n"/>
      <c r="M694" s="199" t="n"/>
      <c r="N694" s="199" t="n"/>
      <c r="O694" s="199" t="n"/>
      <c r="P694" s="199" t="n"/>
      <c r="Q694" s="199" t="n"/>
      <c r="R694" s="199" t="n"/>
      <c r="S694" s="199" t="n"/>
      <c r="T694" s="199" t="n"/>
      <c r="U694" s="199" t="n"/>
      <c r="V694" s="199" t="n"/>
      <c r="W694" s="199" t="n"/>
      <c r="X694" s="199" t="n"/>
      <c r="Y694" s="199" t="n"/>
      <c r="Z694" s="199" t="n"/>
    </row>
    <row r="695" ht="15.75" customHeight="1">
      <c r="A695" s="199" t="n"/>
      <c r="B695" s="199" t="n"/>
      <c r="C695" s="199" t="n"/>
      <c r="D695" s="201" t="n"/>
      <c r="E695" s="200" t="n"/>
      <c r="F695" s="199" t="n"/>
      <c r="G695" s="199" t="n"/>
      <c r="H695" s="199" t="n"/>
      <c r="I695" s="199" t="n"/>
      <c r="J695" s="199" t="n"/>
      <c r="K695" s="199" t="n"/>
      <c r="L695" s="199" t="n"/>
      <c r="M695" s="199" t="n"/>
      <c r="N695" s="199" t="n"/>
      <c r="O695" s="199" t="n"/>
      <c r="P695" s="199" t="n"/>
      <c r="Q695" s="199" t="n"/>
      <c r="R695" s="199" t="n"/>
      <c r="S695" s="199" t="n"/>
      <c r="T695" s="199" t="n"/>
      <c r="U695" s="199" t="n"/>
      <c r="V695" s="199" t="n"/>
      <c r="W695" s="199" t="n"/>
      <c r="X695" s="199" t="n"/>
      <c r="Y695" s="199" t="n"/>
      <c r="Z695" s="199" t="n"/>
    </row>
    <row r="696" ht="15.75" customHeight="1">
      <c r="A696" s="199" t="n"/>
      <c r="B696" s="199" t="n"/>
      <c r="C696" s="199" t="n"/>
      <c r="D696" s="201" t="n"/>
      <c r="E696" s="200" t="n"/>
      <c r="F696" s="199" t="n"/>
      <c r="G696" s="199" t="n"/>
      <c r="H696" s="199" t="n"/>
      <c r="I696" s="199" t="n"/>
      <c r="J696" s="199" t="n"/>
      <c r="K696" s="199" t="n"/>
      <c r="L696" s="199" t="n"/>
      <c r="M696" s="199" t="n"/>
      <c r="N696" s="199" t="n"/>
      <c r="O696" s="199" t="n"/>
      <c r="P696" s="199" t="n"/>
      <c r="Q696" s="199" t="n"/>
      <c r="R696" s="199" t="n"/>
      <c r="S696" s="199" t="n"/>
      <c r="T696" s="199" t="n"/>
      <c r="U696" s="199" t="n"/>
      <c r="V696" s="199" t="n"/>
      <c r="W696" s="199" t="n"/>
      <c r="X696" s="199" t="n"/>
      <c r="Y696" s="199" t="n"/>
      <c r="Z696" s="199" t="n"/>
    </row>
    <row r="697" ht="15.75" customHeight="1">
      <c r="A697" s="199" t="n"/>
      <c r="B697" s="199" t="n"/>
      <c r="C697" s="199" t="n"/>
      <c r="D697" s="201" t="n"/>
      <c r="E697" s="200" t="n"/>
      <c r="F697" s="199" t="n"/>
      <c r="G697" s="199" t="n"/>
      <c r="H697" s="199" t="n"/>
      <c r="I697" s="199" t="n"/>
      <c r="J697" s="199" t="n"/>
      <c r="K697" s="199" t="n"/>
      <c r="L697" s="199" t="n"/>
      <c r="M697" s="199" t="n"/>
      <c r="N697" s="199" t="n"/>
      <c r="O697" s="199" t="n"/>
      <c r="P697" s="199" t="n"/>
      <c r="Q697" s="199" t="n"/>
      <c r="R697" s="199" t="n"/>
      <c r="S697" s="199" t="n"/>
      <c r="T697" s="199" t="n"/>
      <c r="U697" s="199" t="n"/>
      <c r="V697" s="199" t="n"/>
      <c r="W697" s="199" t="n"/>
      <c r="X697" s="199" t="n"/>
      <c r="Y697" s="199" t="n"/>
      <c r="Z697" s="199" t="n"/>
    </row>
    <row r="698" ht="15.75" customHeight="1">
      <c r="A698" s="199" t="n"/>
      <c r="B698" s="199" t="n"/>
      <c r="C698" s="199" t="n"/>
      <c r="D698" s="201" t="n"/>
      <c r="E698" s="200" t="n"/>
      <c r="F698" s="199" t="n"/>
      <c r="G698" s="199" t="n"/>
      <c r="H698" s="199" t="n"/>
      <c r="I698" s="199" t="n"/>
      <c r="J698" s="199" t="n"/>
      <c r="K698" s="199" t="n"/>
      <c r="L698" s="199" t="n"/>
      <c r="M698" s="199" t="n"/>
      <c r="N698" s="199" t="n"/>
      <c r="O698" s="199" t="n"/>
      <c r="P698" s="199" t="n"/>
      <c r="Q698" s="199" t="n"/>
      <c r="R698" s="199" t="n"/>
      <c r="S698" s="199" t="n"/>
      <c r="T698" s="199" t="n"/>
      <c r="U698" s="199" t="n"/>
      <c r="V698" s="199" t="n"/>
      <c r="W698" s="199" t="n"/>
      <c r="X698" s="199" t="n"/>
      <c r="Y698" s="199" t="n"/>
      <c r="Z698" s="199" t="n"/>
    </row>
    <row r="699" ht="15.75" customHeight="1">
      <c r="A699" s="199" t="n"/>
      <c r="B699" s="199" t="n"/>
      <c r="C699" s="199" t="n"/>
      <c r="D699" s="201" t="n"/>
      <c r="E699" s="200" t="n"/>
      <c r="F699" s="199" t="n"/>
      <c r="G699" s="199" t="n"/>
      <c r="H699" s="199" t="n"/>
      <c r="I699" s="199" t="n"/>
      <c r="J699" s="199" t="n"/>
      <c r="K699" s="199" t="n"/>
      <c r="L699" s="199" t="n"/>
      <c r="M699" s="199" t="n"/>
      <c r="N699" s="199" t="n"/>
      <c r="O699" s="199" t="n"/>
      <c r="P699" s="199" t="n"/>
      <c r="Q699" s="199" t="n"/>
      <c r="R699" s="199" t="n"/>
      <c r="S699" s="199" t="n"/>
      <c r="T699" s="199" t="n"/>
      <c r="U699" s="199" t="n"/>
      <c r="V699" s="199" t="n"/>
      <c r="W699" s="199" t="n"/>
      <c r="X699" s="199" t="n"/>
      <c r="Y699" s="199" t="n"/>
      <c r="Z699" s="199" t="n"/>
    </row>
    <row r="700" ht="15.75" customHeight="1">
      <c r="A700" s="199" t="n"/>
      <c r="B700" s="199" t="n"/>
      <c r="C700" s="199" t="n"/>
      <c r="D700" s="201" t="n"/>
      <c r="E700" s="200" t="n"/>
      <c r="F700" s="199" t="n"/>
      <c r="G700" s="199" t="n"/>
      <c r="H700" s="199" t="n"/>
      <c r="I700" s="199" t="n"/>
      <c r="J700" s="199" t="n"/>
      <c r="K700" s="199" t="n"/>
      <c r="L700" s="199" t="n"/>
      <c r="M700" s="199" t="n"/>
      <c r="N700" s="199" t="n"/>
      <c r="O700" s="199" t="n"/>
      <c r="P700" s="199" t="n"/>
      <c r="Q700" s="199" t="n"/>
      <c r="R700" s="199" t="n"/>
      <c r="S700" s="199" t="n"/>
      <c r="T700" s="199" t="n"/>
      <c r="U700" s="199" t="n"/>
      <c r="V700" s="199" t="n"/>
      <c r="W700" s="199" t="n"/>
      <c r="X700" s="199" t="n"/>
      <c r="Y700" s="199" t="n"/>
      <c r="Z700" s="199" t="n"/>
    </row>
    <row r="701" ht="15.75" customHeight="1">
      <c r="A701" s="199" t="n"/>
      <c r="B701" s="199" t="n"/>
      <c r="C701" s="199" t="n"/>
      <c r="D701" s="201" t="n"/>
      <c r="E701" s="200" t="n"/>
      <c r="F701" s="199" t="n"/>
      <c r="G701" s="199" t="n"/>
      <c r="H701" s="199" t="n"/>
      <c r="I701" s="199" t="n"/>
      <c r="J701" s="199" t="n"/>
      <c r="K701" s="199" t="n"/>
      <c r="L701" s="199" t="n"/>
      <c r="M701" s="199" t="n"/>
      <c r="N701" s="199" t="n"/>
      <c r="O701" s="199" t="n"/>
      <c r="P701" s="199" t="n"/>
      <c r="Q701" s="199" t="n"/>
      <c r="R701" s="199" t="n"/>
      <c r="S701" s="199" t="n"/>
      <c r="T701" s="199" t="n"/>
      <c r="U701" s="199" t="n"/>
      <c r="V701" s="199" t="n"/>
      <c r="W701" s="199" t="n"/>
      <c r="X701" s="199" t="n"/>
      <c r="Y701" s="199" t="n"/>
      <c r="Z701" s="199" t="n"/>
    </row>
    <row r="702" ht="15.75" customHeight="1">
      <c r="A702" s="199" t="n"/>
      <c r="B702" s="199" t="n"/>
      <c r="C702" s="199" t="n"/>
      <c r="D702" s="201" t="n"/>
      <c r="E702" s="200" t="n"/>
      <c r="F702" s="199" t="n"/>
      <c r="G702" s="199" t="n"/>
      <c r="H702" s="199" t="n"/>
      <c r="I702" s="199" t="n"/>
      <c r="J702" s="199" t="n"/>
      <c r="K702" s="199" t="n"/>
      <c r="L702" s="199" t="n"/>
      <c r="M702" s="199" t="n"/>
      <c r="N702" s="199" t="n"/>
      <c r="O702" s="199" t="n"/>
      <c r="P702" s="199" t="n"/>
      <c r="Q702" s="199" t="n"/>
      <c r="R702" s="199" t="n"/>
      <c r="S702" s="199" t="n"/>
      <c r="T702" s="199" t="n"/>
      <c r="U702" s="199" t="n"/>
      <c r="V702" s="199" t="n"/>
      <c r="W702" s="199" t="n"/>
      <c r="X702" s="199" t="n"/>
      <c r="Y702" s="199" t="n"/>
      <c r="Z702" s="199" t="n"/>
    </row>
    <row r="703" ht="15.75" customHeight="1">
      <c r="A703" s="199" t="n"/>
      <c r="B703" s="199" t="n"/>
      <c r="C703" s="199" t="n"/>
      <c r="D703" s="201" t="n"/>
      <c r="E703" s="200" t="n"/>
      <c r="F703" s="199" t="n"/>
      <c r="G703" s="199" t="n"/>
      <c r="H703" s="199" t="n"/>
      <c r="I703" s="199" t="n"/>
      <c r="J703" s="199" t="n"/>
      <c r="K703" s="199" t="n"/>
      <c r="L703" s="199" t="n"/>
      <c r="M703" s="199" t="n"/>
      <c r="N703" s="199" t="n"/>
      <c r="O703" s="199" t="n"/>
      <c r="P703" s="199" t="n"/>
      <c r="Q703" s="199" t="n"/>
      <c r="R703" s="199" t="n"/>
      <c r="S703" s="199" t="n"/>
      <c r="T703" s="199" t="n"/>
      <c r="U703" s="199" t="n"/>
      <c r="V703" s="199" t="n"/>
      <c r="W703" s="199" t="n"/>
      <c r="X703" s="199" t="n"/>
      <c r="Y703" s="199" t="n"/>
      <c r="Z703" s="199" t="n"/>
    </row>
    <row r="704" ht="15.75" customHeight="1">
      <c r="A704" s="199" t="n"/>
      <c r="B704" s="199" t="n"/>
      <c r="C704" s="199" t="n"/>
      <c r="D704" s="201" t="n"/>
      <c r="E704" s="200" t="n"/>
      <c r="F704" s="199" t="n"/>
      <c r="G704" s="199" t="n"/>
      <c r="H704" s="199" t="n"/>
      <c r="I704" s="199" t="n"/>
      <c r="J704" s="199" t="n"/>
      <c r="K704" s="199" t="n"/>
      <c r="L704" s="199" t="n"/>
      <c r="M704" s="199" t="n"/>
      <c r="N704" s="199" t="n"/>
      <c r="O704" s="199" t="n"/>
      <c r="P704" s="199" t="n"/>
      <c r="Q704" s="199" t="n"/>
      <c r="R704" s="199" t="n"/>
      <c r="S704" s="199" t="n"/>
      <c r="T704" s="199" t="n"/>
      <c r="U704" s="199" t="n"/>
      <c r="V704" s="199" t="n"/>
      <c r="W704" s="199" t="n"/>
      <c r="X704" s="199" t="n"/>
      <c r="Y704" s="199" t="n"/>
      <c r="Z704" s="199" t="n"/>
    </row>
    <row r="705" ht="15.75" customHeight="1">
      <c r="A705" s="199" t="n"/>
      <c r="B705" s="199" t="n"/>
      <c r="C705" s="199" t="n"/>
      <c r="D705" s="201" t="n"/>
      <c r="E705" s="200" t="n"/>
      <c r="F705" s="199" t="n"/>
      <c r="G705" s="199" t="n"/>
      <c r="H705" s="199" t="n"/>
      <c r="I705" s="199" t="n"/>
      <c r="J705" s="199" t="n"/>
      <c r="K705" s="199" t="n"/>
      <c r="L705" s="199" t="n"/>
      <c r="M705" s="199" t="n"/>
      <c r="N705" s="199" t="n"/>
      <c r="O705" s="199" t="n"/>
      <c r="P705" s="199" t="n"/>
      <c r="Q705" s="199" t="n"/>
      <c r="R705" s="199" t="n"/>
      <c r="S705" s="199" t="n"/>
      <c r="T705" s="199" t="n"/>
      <c r="U705" s="199" t="n"/>
      <c r="V705" s="199" t="n"/>
      <c r="W705" s="199" t="n"/>
      <c r="X705" s="199" t="n"/>
      <c r="Y705" s="199" t="n"/>
      <c r="Z705" s="199" t="n"/>
    </row>
    <row r="706" ht="15.75" customHeight="1">
      <c r="A706" s="199" t="n"/>
      <c r="B706" s="199" t="n"/>
      <c r="C706" s="199" t="n"/>
      <c r="D706" s="201" t="n"/>
      <c r="E706" s="200" t="n"/>
      <c r="F706" s="199" t="n"/>
      <c r="G706" s="199" t="n"/>
      <c r="H706" s="199" t="n"/>
      <c r="I706" s="199" t="n"/>
      <c r="J706" s="199" t="n"/>
      <c r="K706" s="199" t="n"/>
      <c r="L706" s="199" t="n"/>
      <c r="M706" s="199" t="n"/>
      <c r="N706" s="199" t="n"/>
      <c r="O706" s="199" t="n"/>
      <c r="P706" s="199" t="n"/>
      <c r="Q706" s="199" t="n"/>
      <c r="R706" s="199" t="n"/>
      <c r="S706" s="199" t="n"/>
      <c r="T706" s="199" t="n"/>
      <c r="U706" s="199" t="n"/>
      <c r="V706" s="199" t="n"/>
      <c r="W706" s="199" t="n"/>
      <c r="X706" s="199" t="n"/>
      <c r="Y706" s="199" t="n"/>
      <c r="Z706" s="199" t="n"/>
    </row>
    <row r="707" ht="15.75" customHeight="1">
      <c r="A707" s="199" t="n"/>
      <c r="B707" s="199" t="n"/>
      <c r="C707" s="199" t="n"/>
      <c r="D707" s="201" t="n"/>
      <c r="E707" s="200" t="n"/>
      <c r="F707" s="199" t="n"/>
      <c r="G707" s="199" t="n"/>
      <c r="H707" s="199" t="n"/>
      <c r="I707" s="199" t="n"/>
      <c r="J707" s="199" t="n"/>
      <c r="K707" s="199" t="n"/>
      <c r="L707" s="199" t="n"/>
      <c r="M707" s="199" t="n"/>
      <c r="N707" s="199" t="n"/>
      <c r="O707" s="199" t="n"/>
      <c r="P707" s="199" t="n"/>
      <c r="Q707" s="199" t="n"/>
      <c r="R707" s="199" t="n"/>
      <c r="S707" s="199" t="n"/>
      <c r="T707" s="199" t="n"/>
      <c r="U707" s="199" t="n"/>
      <c r="V707" s="199" t="n"/>
      <c r="W707" s="199" t="n"/>
      <c r="X707" s="199" t="n"/>
      <c r="Y707" s="199" t="n"/>
      <c r="Z707" s="199" t="n"/>
    </row>
    <row r="708" ht="15.75" customHeight="1">
      <c r="A708" s="199" t="n"/>
      <c r="B708" s="199" t="n"/>
      <c r="C708" s="199" t="n"/>
      <c r="D708" s="201" t="n"/>
      <c r="E708" s="200" t="n"/>
      <c r="F708" s="199" t="n"/>
      <c r="G708" s="199" t="n"/>
      <c r="H708" s="199" t="n"/>
      <c r="I708" s="199" t="n"/>
      <c r="J708" s="199" t="n"/>
      <c r="K708" s="199" t="n"/>
      <c r="L708" s="199" t="n"/>
      <c r="M708" s="199" t="n"/>
      <c r="N708" s="199" t="n"/>
      <c r="O708" s="199" t="n"/>
      <c r="P708" s="199" t="n"/>
      <c r="Q708" s="199" t="n"/>
      <c r="R708" s="199" t="n"/>
      <c r="S708" s="199" t="n"/>
      <c r="T708" s="199" t="n"/>
      <c r="U708" s="199" t="n"/>
      <c r="V708" s="199" t="n"/>
      <c r="W708" s="199" t="n"/>
      <c r="X708" s="199" t="n"/>
      <c r="Y708" s="199" t="n"/>
      <c r="Z708" s="199" t="n"/>
    </row>
    <row r="709" ht="15.75" customHeight="1">
      <c r="A709" s="199" t="n"/>
      <c r="B709" s="199" t="n"/>
      <c r="C709" s="199" t="n"/>
      <c r="D709" s="201" t="n"/>
      <c r="E709" s="200" t="n"/>
      <c r="F709" s="199" t="n"/>
      <c r="G709" s="199" t="n"/>
      <c r="H709" s="199" t="n"/>
      <c r="I709" s="199" t="n"/>
      <c r="J709" s="199" t="n"/>
      <c r="K709" s="199" t="n"/>
      <c r="L709" s="199" t="n"/>
      <c r="M709" s="199" t="n"/>
      <c r="N709" s="199" t="n"/>
      <c r="O709" s="199" t="n"/>
      <c r="P709" s="199" t="n"/>
      <c r="Q709" s="199" t="n"/>
      <c r="R709" s="199" t="n"/>
      <c r="S709" s="199" t="n"/>
      <c r="T709" s="199" t="n"/>
      <c r="U709" s="199" t="n"/>
      <c r="V709" s="199" t="n"/>
      <c r="W709" s="199" t="n"/>
      <c r="X709" s="199" t="n"/>
      <c r="Y709" s="199" t="n"/>
      <c r="Z709" s="199" t="n"/>
    </row>
    <row r="710" ht="15.75" customHeight="1">
      <c r="A710" s="199" t="n"/>
      <c r="B710" s="199" t="n"/>
      <c r="C710" s="199" t="n"/>
      <c r="D710" s="201" t="n"/>
      <c r="E710" s="200" t="n"/>
      <c r="F710" s="199" t="n"/>
      <c r="G710" s="199" t="n"/>
      <c r="H710" s="199" t="n"/>
      <c r="I710" s="199" t="n"/>
      <c r="J710" s="199" t="n"/>
      <c r="K710" s="199" t="n"/>
      <c r="L710" s="199" t="n"/>
      <c r="M710" s="199" t="n"/>
      <c r="N710" s="199" t="n"/>
      <c r="O710" s="199" t="n"/>
      <c r="P710" s="199" t="n"/>
      <c r="Q710" s="199" t="n"/>
      <c r="R710" s="199" t="n"/>
      <c r="S710" s="199" t="n"/>
      <c r="T710" s="199" t="n"/>
      <c r="U710" s="199" t="n"/>
      <c r="V710" s="199" t="n"/>
      <c r="W710" s="199" t="n"/>
      <c r="X710" s="199" t="n"/>
      <c r="Y710" s="199" t="n"/>
      <c r="Z710" s="199" t="n"/>
    </row>
    <row r="711" ht="15.75" customHeight="1">
      <c r="A711" s="199" t="n"/>
      <c r="B711" s="199" t="n"/>
      <c r="C711" s="199" t="n"/>
      <c r="D711" s="201" t="n"/>
      <c r="E711" s="200" t="n"/>
      <c r="F711" s="199" t="n"/>
      <c r="G711" s="199" t="n"/>
      <c r="H711" s="199" t="n"/>
      <c r="I711" s="199" t="n"/>
      <c r="J711" s="199" t="n"/>
      <c r="K711" s="199" t="n"/>
      <c r="L711" s="199" t="n"/>
      <c r="M711" s="199" t="n"/>
      <c r="N711" s="199" t="n"/>
      <c r="O711" s="199" t="n"/>
      <c r="P711" s="199" t="n"/>
      <c r="Q711" s="199" t="n"/>
      <c r="R711" s="199" t="n"/>
      <c r="S711" s="199" t="n"/>
      <c r="T711" s="199" t="n"/>
      <c r="U711" s="199" t="n"/>
      <c r="V711" s="199" t="n"/>
      <c r="W711" s="199" t="n"/>
      <c r="X711" s="199" t="n"/>
      <c r="Y711" s="199" t="n"/>
      <c r="Z711" s="199" t="n"/>
    </row>
    <row r="712" ht="15.75" customHeight="1">
      <c r="A712" s="199" t="n"/>
      <c r="B712" s="199" t="n"/>
      <c r="C712" s="199" t="n"/>
      <c r="D712" s="201" t="n"/>
      <c r="E712" s="200" t="n"/>
      <c r="F712" s="199" t="n"/>
      <c r="G712" s="199" t="n"/>
      <c r="H712" s="199" t="n"/>
      <c r="I712" s="199" t="n"/>
      <c r="J712" s="199" t="n"/>
      <c r="K712" s="199" t="n"/>
      <c r="L712" s="199" t="n"/>
      <c r="M712" s="199" t="n"/>
      <c r="N712" s="199" t="n"/>
      <c r="O712" s="199" t="n"/>
      <c r="P712" s="199" t="n"/>
      <c r="Q712" s="199" t="n"/>
      <c r="R712" s="199" t="n"/>
      <c r="S712" s="199" t="n"/>
      <c r="T712" s="199" t="n"/>
      <c r="U712" s="199" t="n"/>
      <c r="V712" s="199" t="n"/>
      <c r="W712" s="199" t="n"/>
      <c r="X712" s="199" t="n"/>
      <c r="Y712" s="199" t="n"/>
      <c r="Z712" s="199" t="n"/>
    </row>
    <row r="713" ht="15.75" customHeight="1">
      <c r="A713" s="199" t="n"/>
      <c r="B713" s="199" t="n"/>
      <c r="C713" s="199" t="n"/>
      <c r="D713" s="201" t="n"/>
      <c r="E713" s="200" t="n"/>
      <c r="F713" s="199" t="n"/>
      <c r="G713" s="199" t="n"/>
      <c r="H713" s="199" t="n"/>
      <c r="I713" s="199" t="n"/>
      <c r="J713" s="199" t="n"/>
      <c r="K713" s="199" t="n"/>
      <c r="L713" s="199" t="n"/>
      <c r="M713" s="199" t="n"/>
      <c r="N713" s="199" t="n"/>
      <c r="O713" s="199" t="n"/>
      <c r="P713" s="199" t="n"/>
      <c r="Q713" s="199" t="n"/>
      <c r="R713" s="199" t="n"/>
      <c r="S713" s="199" t="n"/>
      <c r="T713" s="199" t="n"/>
      <c r="U713" s="199" t="n"/>
      <c r="V713" s="199" t="n"/>
      <c r="W713" s="199" t="n"/>
      <c r="X713" s="199" t="n"/>
      <c r="Y713" s="199" t="n"/>
      <c r="Z713" s="199" t="n"/>
    </row>
    <row r="714" ht="15.75" customHeight="1">
      <c r="A714" s="199" t="n"/>
      <c r="B714" s="199" t="n"/>
      <c r="C714" s="199" t="n"/>
      <c r="D714" s="201" t="n"/>
      <c r="E714" s="200" t="n"/>
      <c r="F714" s="199" t="n"/>
      <c r="G714" s="199" t="n"/>
      <c r="H714" s="199" t="n"/>
      <c r="I714" s="199" t="n"/>
      <c r="J714" s="199" t="n"/>
      <c r="K714" s="199" t="n"/>
      <c r="L714" s="199" t="n"/>
      <c r="M714" s="199" t="n"/>
      <c r="N714" s="199" t="n"/>
      <c r="O714" s="199" t="n"/>
      <c r="P714" s="199" t="n"/>
      <c r="Q714" s="199" t="n"/>
      <c r="R714" s="199" t="n"/>
      <c r="S714" s="199" t="n"/>
      <c r="T714" s="199" t="n"/>
      <c r="U714" s="199" t="n"/>
      <c r="V714" s="199" t="n"/>
      <c r="W714" s="199" t="n"/>
      <c r="X714" s="199" t="n"/>
      <c r="Y714" s="199" t="n"/>
      <c r="Z714" s="199" t="n"/>
    </row>
    <row r="715" ht="15.75" customHeight="1">
      <c r="A715" s="199" t="n"/>
      <c r="B715" s="199" t="n"/>
      <c r="C715" s="199" t="n"/>
      <c r="D715" s="201" t="n"/>
      <c r="E715" s="200" t="n"/>
      <c r="F715" s="199" t="n"/>
      <c r="G715" s="199" t="n"/>
      <c r="H715" s="199" t="n"/>
      <c r="I715" s="199" t="n"/>
      <c r="J715" s="199" t="n"/>
      <c r="K715" s="199" t="n"/>
      <c r="L715" s="199" t="n"/>
      <c r="M715" s="199" t="n"/>
      <c r="N715" s="199" t="n"/>
      <c r="O715" s="199" t="n"/>
      <c r="P715" s="199" t="n"/>
      <c r="Q715" s="199" t="n"/>
      <c r="R715" s="199" t="n"/>
      <c r="S715" s="199" t="n"/>
      <c r="T715" s="199" t="n"/>
      <c r="U715" s="199" t="n"/>
      <c r="V715" s="199" t="n"/>
      <c r="W715" s="199" t="n"/>
      <c r="X715" s="199" t="n"/>
      <c r="Y715" s="199" t="n"/>
      <c r="Z715" s="199" t="n"/>
    </row>
    <row r="716" ht="15.75" customHeight="1">
      <c r="A716" s="199" t="n"/>
      <c r="B716" s="199" t="n"/>
      <c r="C716" s="199" t="n"/>
      <c r="D716" s="201" t="n"/>
      <c r="E716" s="200" t="n"/>
      <c r="F716" s="199" t="n"/>
      <c r="G716" s="199" t="n"/>
      <c r="H716" s="199" t="n"/>
      <c r="I716" s="199" t="n"/>
      <c r="J716" s="199" t="n"/>
      <c r="K716" s="199" t="n"/>
      <c r="L716" s="199" t="n"/>
      <c r="M716" s="199" t="n"/>
      <c r="N716" s="199" t="n"/>
      <c r="O716" s="199" t="n"/>
      <c r="P716" s="199" t="n"/>
      <c r="Q716" s="199" t="n"/>
      <c r="R716" s="199" t="n"/>
      <c r="S716" s="199" t="n"/>
      <c r="T716" s="199" t="n"/>
      <c r="U716" s="199" t="n"/>
      <c r="V716" s="199" t="n"/>
      <c r="W716" s="199" t="n"/>
      <c r="X716" s="199" t="n"/>
      <c r="Y716" s="199" t="n"/>
      <c r="Z716" s="199" t="n"/>
    </row>
    <row r="717" ht="15.75" customHeight="1">
      <c r="A717" s="199" t="n"/>
      <c r="B717" s="199" t="n"/>
      <c r="C717" s="199" t="n"/>
      <c r="D717" s="201" t="n"/>
      <c r="E717" s="200" t="n"/>
      <c r="F717" s="199" t="n"/>
      <c r="G717" s="199" t="n"/>
      <c r="H717" s="199" t="n"/>
      <c r="I717" s="199" t="n"/>
      <c r="J717" s="199" t="n"/>
      <c r="K717" s="199" t="n"/>
      <c r="L717" s="199" t="n"/>
      <c r="M717" s="199" t="n"/>
      <c r="N717" s="199" t="n"/>
      <c r="O717" s="199" t="n"/>
      <c r="P717" s="199" t="n"/>
      <c r="Q717" s="199" t="n"/>
      <c r="R717" s="199" t="n"/>
      <c r="S717" s="199" t="n"/>
      <c r="T717" s="199" t="n"/>
      <c r="U717" s="199" t="n"/>
      <c r="V717" s="199" t="n"/>
      <c r="W717" s="199" t="n"/>
      <c r="X717" s="199" t="n"/>
      <c r="Y717" s="199" t="n"/>
      <c r="Z717" s="199" t="n"/>
    </row>
    <row r="718" ht="15.75" customHeight="1">
      <c r="A718" s="199" t="n"/>
      <c r="B718" s="199" t="n"/>
      <c r="C718" s="199" t="n"/>
      <c r="D718" s="201" t="n"/>
      <c r="E718" s="200" t="n"/>
      <c r="F718" s="199" t="n"/>
      <c r="G718" s="199" t="n"/>
      <c r="H718" s="199" t="n"/>
      <c r="I718" s="199" t="n"/>
      <c r="J718" s="199" t="n"/>
      <c r="K718" s="199" t="n"/>
      <c r="L718" s="199" t="n"/>
      <c r="M718" s="199" t="n"/>
      <c r="N718" s="199" t="n"/>
      <c r="O718" s="199" t="n"/>
      <c r="P718" s="199" t="n"/>
      <c r="Q718" s="199" t="n"/>
      <c r="R718" s="199" t="n"/>
      <c r="S718" s="199" t="n"/>
      <c r="T718" s="199" t="n"/>
      <c r="U718" s="199" t="n"/>
      <c r="V718" s="199" t="n"/>
      <c r="W718" s="199" t="n"/>
      <c r="X718" s="199" t="n"/>
      <c r="Y718" s="199" t="n"/>
      <c r="Z718" s="199" t="n"/>
    </row>
    <row r="719" ht="15.75" customHeight="1">
      <c r="A719" s="199" t="n"/>
      <c r="B719" s="199" t="n"/>
      <c r="C719" s="199" t="n"/>
      <c r="D719" s="201" t="n"/>
      <c r="E719" s="200" t="n"/>
      <c r="F719" s="199" t="n"/>
      <c r="G719" s="199" t="n"/>
      <c r="H719" s="199" t="n"/>
      <c r="I719" s="199" t="n"/>
      <c r="J719" s="199" t="n"/>
      <c r="K719" s="199" t="n"/>
      <c r="L719" s="199" t="n"/>
      <c r="M719" s="199" t="n"/>
      <c r="N719" s="199" t="n"/>
      <c r="O719" s="199" t="n"/>
      <c r="P719" s="199" t="n"/>
      <c r="Q719" s="199" t="n"/>
      <c r="R719" s="199" t="n"/>
      <c r="S719" s="199" t="n"/>
      <c r="T719" s="199" t="n"/>
      <c r="U719" s="199" t="n"/>
      <c r="V719" s="199" t="n"/>
      <c r="W719" s="199" t="n"/>
      <c r="X719" s="199" t="n"/>
      <c r="Y719" s="199" t="n"/>
      <c r="Z719" s="199" t="n"/>
    </row>
    <row r="720" ht="15.75" customHeight="1">
      <c r="A720" s="199" t="n"/>
      <c r="B720" s="199" t="n"/>
      <c r="C720" s="199" t="n"/>
      <c r="D720" s="201" t="n"/>
      <c r="E720" s="200" t="n"/>
      <c r="F720" s="199" t="n"/>
      <c r="G720" s="199" t="n"/>
      <c r="H720" s="199" t="n"/>
      <c r="I720" s="199" t="n"/>
      <c r="J720" s="199" t="n"/>
      <c r="K720" s="199" t="n"/>
      <c r="L720" s="199" t="n"/>
      <c r="M720" s="199" t="n"/>
      <c r="N720" s="199" t="n"/>
      <c r="O720" s="199" t="n"/>
      <c r="P720" s="199" t="n"/>
      <c r="Q720" s="199" t="n"/>
      <c r="R720" s="199" t="n"/>
      <c r="S720" s="199" t="n"/>
      <c r="T720" s="199" t="n"/>
      <c r="U720" s="199" t="n"/>
      <c r="V720" s="199" t="n"/>
      <c r="W720" s="199" t="n"/>
      <c r="X720" s="199" t="n"/>
      <c r="Y720" s="199" t="n"/>
      <c r="Z720" s="199" t="n"/>
    </row>
    <row r="721" ht="15.75" customHeight="1">
      <c r="A721" s="199" t="n"/>
      <c r="B721" s="199" t="n"/>
      <c r="C721" s="199" t="n"/>
      <c r="D721" s="201" t="n"/>
      <c r="E721" s="200" t="n"/>
      <c r="F721" s="199" t="n"/>
      <c r="G721" s="199" t="n"/>
      <c r="H721" s="199" t="n"/>
      <c r="I721" s="199" t="n"/>
      <c r="J721" s="199" t="n"/>
      <c r="K721" s="199" t="n"/>
      <c r="L721" s="199" t="n"/>
      <c r="M721" s="199" t="n"/>
      <c r="N721" s="199" t="n"/>
      <c r="O721" s="199" t="n"/>
      <c r="P721" s="199" t="n"/>
      <c r="Q721" s="199" t="n"/>
      <c r="R721" s="199" t="n"/>
      <c r="S721" s="199" t="n"/>
      <c r="T721" s="199" t="n"/>
      <c r="U721" s="199" t="n"/>
      <c r="V721" s="199" t="n"/>
      <c r="W721" s="199" t="n"/>
      <c r="X721" s="199" t="n"/>
      <c r="Y721" s="199" t="n"/>
      <c r="Z721" s="199" t="n"/>
    </row>
    <row r="722" ht="15.75" customHeight="1">
      <c r="A722" s="199" t="n"/>
      <c r="B722" s="199" t="n"/>
      <c r="C722" s="199" t="n"/>
      <c r="D722" s="201" t="n"/>
      <c r="E722" s="200" t="n"/>
      <c r="F722" s="199" t="n"/>
      <c r="G722" s="199" t="n"/>
      <c r="H722" s="199" t="n"/>
      <c r="I722" s="199" t="n"/>
      <c r="J722" s="199" t="n"/>
      <c r="K722" s="199" t="n"/>
      <c r="L722" s="199" t="n"/>
      <c r="M722" s="199" t="n"/>
      <c r="N722" s="199" t="n"/>
      <c r="O722" s="199" t="n"/>
      <c r="P722" s="199" t="n"/>
      <c r="Q722" s="199" t="n"/>
      <c r="R722" s="199" t="n"/>
      <c r="S722" s="199" t="n"/>
      <c r="T722" s="199" t="n"/>
      <c r="U722" s="199" t="n"/>
      <c r="V722" s="199" t="n"/>
      <c r="W722" s="199" t="n"/>
      <c r="X722" s="199" t="n"/>
      <c r="Y722" s="199" t="n"/>
      <c r="Z722" s="199" t="n"/>
    </row>
    <row r="723" ht="15.75" customHeight="1">
      <c r="A723" s="199" t="n"/>
      <c r="B723" s="199" t="n"/>
      <c r="C723" s="199" t="n"/>
      <c r="D723" s="201" t="n"/>
      <c r="E723" s="200" t="n"/>
      <c r="F723" s="199" t="n"/>
      <c r="G723" s="199" t="n"/>
      <c r="H723" s="199" t="n"/>
      <c r="I723" s="199" t="n"/>
      <c r="J723" s="199" t="n"/>
      <c r="K723" s="199" t="n"/>
      <c r="L723" s="199" t="n"/>
      <c r="M723" s="199" t="n"/>
      <c r="N723" s="199" t="n"/>
      <c r="O723" s="199" t="n"/>
      <c r="P723" s="199" t="n"/>
      <c r="Q723" s="199" t="n"/>
      <c r="R723" s="199" t="n"/>
      <c r="S723" s="199" t="n"/>
      <c r="T723" s="199" t="n"/>
      <c r="U723" s="199" t="n"/>
      <c r="V723" s="199" t="n"/>
      <c r="W723" s="199" t="n"/>
      <c r="X723" s="199" t="n"/>
      <c r="Y723" s="199" t="n"/>
      <c r="Z723" s="199" t="n"/>
    </row>
    <row r="724" ht="15.75" customHeight="1">
      <c r="A724" s="199" t="n"/>
      <c r="B724" s="199" t="n"/>
      <c r="C724" s="199" t="n"/>
      <c r="D724" s="201" t="n"/>
      <c r="E724" s="200" t="n"/>
      <c r="F724" s="199" t="n"/>
      <c r="G724" s="199" t="n"/>
      <c r="H724" s="199" t="n"/>
      <c r="I724" s="199" t="n"/>
      <c r="J724" s="199" t="n"/>
      <c r="K724" s="199" t="n"/>
      <c r="L724" s="199" t="n"/>
      <c r="M724" s="199" t="n"/>
      <c r="N724" s="199" t="n"/>
      <c r="O724" s="199" t="n"/>
      <c r="P724" s="199" t="n"/>
      <c r="Q724" s="199" t="n"/>
      <c r="R724" s="199" t="n"/>
      <c r="S724" s="199" t="n"/>
      <c r="T724" s="199" t="n"/>
      <c r="U724" s="199" t="n"/>
      <c r="V724" s="199" t="n"/>
      <c r="W724" s="199" t="n"/>
      <c r="X724" s="199" t="n"/>
      <c r="Y724" s="199" t="n"/>
      <c r="Z724" s="199" t="n"/>
    </row>
    <row r="725" ht="15.75" customHeight="1">
      <c r="A725" s="199" t="n"/>
      <c r="B725" s="199" t="n"/>
      <c r="C725" s="199" t="n"/>
      <c r="D725" s="201" t="n"/>
      <c r="E725" s="200" t="n"/>
      <c r="F725" s="199" t="n"/>
      <c r="G725" s="199" t="n"/>
      <c r="H725" s="199" t="n"/>
      <c r="I725" s="199" t="n"/>
      <c r="J725" s="199" t="n"/>
      <c r="K725" s="199" t="n"/>
      <c r="L725" s="199" t="n"/>
      <c r="M725" s="199" t="n"/>
      <c r="N725" s="199" t="n"/>
      <c r="O725" s="199" t="n"/>
      <c r="P725" s="199" t="n"/>
      <c r="Q725" s="199" t="n"/>
      <c r="R725" s="199" t="n"/>
      <c r="S725" s="199" t="n"/>
      <c r="T725" s="199" t="n"/>
      <c r="U725" s="199" t="n"/>
      <c r="V725" s="199" t="n"/>
      <c r="W725" s="199" t="n"/>
      <c r="X725" s="199" t="n"/>
      <c r="Y725" s="199" t="n"/>
      <c r="Z725" s="199" t="n"/>
    </row>
    <row r="726" ht="15.75" customHeight="1">
      <c r="A726" s="199" t="n"/>
      <c r="B726" s="199" t="n"/>
      <c r="C726" s="199" t="n"/>
      <c r="D726" s="201" t="n"/>
      <c r="E726" s="200" t="n"/>
      <c r="F726" s="199" t="n"/>
      <c r="G726" s="199" t="n"/>
      <c r="H726" s="199" t="n"/>
      <c r="I726" s="199" t="n"/>
      <c r="J726" s="199" t="n"/>
      <c r="K726" s="199" t="n"/>
      <c r="L726" s="199" t="n"/>
      <c r="M726" s="199" t="n"/>
      <c r="N726" s="199" t="n"/>
      <c r="O726" s="199" t="n"/>
      <c r="P726" s="199" t="n"/>
      <c r="Q726" s="199" t="n"/>
      <c r="R726" s="199" t="n"/>
      <c r="S726" s="199" t="n"/>
      <c r="T726" s="199" t="n"/>
      <c r="U726" s="199" t="n"/>
      <c r="V726" s="199" t="n"/>
      <c r="W726" s="199" t="n"/>
      <c r="X726" s="199" t="n"/>
      <c r="Y726" s="199" t="n"/>
      <c r="Z726" s="199" t="n"/>
    </row>
    <row r="727" ht="15.75" customHeight="1">
      <c r="A727" s="199" t="n"/>
      <c r="B727" s="199" t="n"/>
      <c r="C727" s="199" t="n"/>
      <c r="D727" s="201" t="n"/>
      <c r="E727" s="200" t="n"/>
      <c r="F727" s="199" t="n"/>
      <c r="G727" s="199" t="n"/>
      <c r="H727" s="199" t="n"/>
      <c r="I727" s="199" t="n"/>
      <c r="J727" s="199" t="n"/>
      <c r="K727" s="199" t="n"/>
      <c r="L727" s="199" t="n"/>
      <c r="M727" s="199" t="n"/>
      <c r="N727" s="199" t="n"/>
      <c r="O727" s="199" t="n"/>
      <c r="P727" s="199" t="n"/>
      <c r="Q727" s="199" t="n"/>
      <c r="R727" s="199" t="n"/>
      <c r="S727" s="199" t="n"/>
      <c r="T727" s="199" t="n"/>
      <c r="U727" s="199" t="n"/>
      <c r="V727" s="199" t="n"/>
      <c r="W727" s="199" t="n"/>
      <c r="X727" s="199" t="n"/>
      <c r="Y727" s="199" t="n"/>
      <c r="Z727" s="199" t="n"/>
    </row>
    <row r="728" ht="15.75" customHeight="1">
      <c r="A728" s="199" t="n"/>
      <c r="B728" s="199" t="n"/>
      <c r="C728" s="199" t="n"/>
      <c r="D728" s="201" t="n"/>
      <c r="E728" s="200" t="n"/>
      <c r="F728" s="199" t="n"/>
      <c r="G728" s="199" t="n"/>
      <c r="H728" s="199" t="n"/>
      <c r="I728" s="199" t="n"/>
      <c r="J728" s="199" t="n"/>
      <c r="K728" s="199" t="n"/>
      <c r="L728" s="199" t="n"/>
      <c r="M728" s="199" t="n"/>
      <c r="N728" s="199" t="n"/>
      <c r="O728" s="199" t="n"/>
      <c r="P728" s="199" t="n"/>
      <c r="Q728" s="199" t="n"/>
      <c r="R728" s="199" t="n"/>
      <c r="S728" s="199" t="n"/>
      <c r="T728" s="199" t="n"/>
      <c r="U728" s="199" t="n"/>
      <c r="V728" s="199" t="n"/>
      <c r="W728" s="199" t="n"/>
      <c r="X728" s="199" t="n"/>
      <c r="Y728" s="199" t="n"/>
      <c r="Z728" s="199" t="n"/>
    </row>
    <row r="729" ht="15.75" customHeight="1">
      <c r="A729" s="199" t="n"/>
      <c r="B729" s="199" t="n"/>
      <c r="C729" s="199" t="n"/>
      <c r="D729" s="201" t="n"/>
      <c r="E729" s="200" t="n"/>
      <c r="F729" s="199" t="n"/>
      <c r="G729" s="199" t="n"/>
      <c r="H729" s="199" t="n"/>
      <c r="I729" s="199" t="n"/>
      <c r="J729" s="199" t="n"/>
      <c r="K729" s="199" t="n"/>
      <c r="L729" s="199" t="n"/>
      <c r="M729" s="199" t="n"/>
      <c r="N729" s="199" t="n"/>
      <c r="O729" s="199" t="n"/>
      <c r="P729" s="199" t="n"/>
      <c r="Q729" s="199" t="n"/>
      <c r="R729" s="199" t="n"/>
      <c r="S729" s="199" t="n"/>
      <c r="T729" s="199" t="n"/>
      <c r="U729" s="199" t="n"/>
      <c r="V729" s="199" t="n"/>
      <c r="W729" s="199" t="n"/>
      <c r="X729" s="199" t="n"/>
      <c r="Y729" s="199" t="n"/>
      <c r="Z729" s="199" t="n"/>
    </row>
    <row r="730" ht="15.75" customHeight="1">
      <c r="A730" s="199" t="n"/>
      <c r="B730" s="199" t="n"/>
      <c r="C730" s="199" t="n"/>
      <c r="D730" s="201" t="n"/>
      <c r="E730" s="200" t="n"/>
      <c r="F730" s="199" t="n"/>
      <c r="G730" s="199" t="n"/>
      <c r="H730" s="199" t="n"/>
      <c r="I730" s="199" t="n"/>
      <c r="J730" s="199" t="n"/>
      <c r="K730" s="199" t="n"/>
      <c r="L730" s="199" t="n"/>
      <c r="M730" s="199" t="n"/>
      <c r="N730" s="199" t="n"/>
      <c r="O730" s="199" t="n"/>
      <c r="P730" s="199" t="n"/>
      <c r="Q730" s="199" t="n"/>
      <c r="R730" s="199" t="n"/>
      <c r="S730" s="199" t="n"/>
      <c r="T730" s="199" t="n"/>
      <c r="U730" s="199" t="n"/>
      <c r="V730" s="199" t="n"/>
      <c r="W730" s="199" t="n"/>
      <c r="X730" s="199" t="n"/>
      <c r="Y730" s="199" t="n"/>
      <c r="Z730" s="199" t="n"/>
    </row>
    <row r="731" ht="15.75" customHeight="1">
      <c r="A731" s="199" t="n"/>
      <c r="B731" s="199" t="n"/>
      <c r="C731" s="199" t="n"/>
      <c r="D731" s="201" t="n"/>
      <c r="E731" s="200" t="n"/>
      <c r="F731" s="199" t="n"/>
      <c r="G731" s="199" t="n"/>
      <c r="H731" s="199" t="n"/>
      <c r="I731" s="199" t="n"/>
      <c r="J731" s="199" t="n"/>
      <c r="K731" s="199" t="n"/>
      <c r="L731" s="199" t="n"/>
      <c r="M731" s="199" t="n"/>
      <c r="N731" s="199" t="n"/>
      <c r="O731" s="199" t="n"/>
      <c r="P731" s="199" t="n"/>
      <c r="Q731" s="199" t="n"/>
      <c r="R731" s="199" t="n"/>
      <c r="S731" s="199" t="n"/>
      <c r="T731" s="199" t="n"/>
      <c r="U731" s="199" t="n"/>
      <c r="V731" s="199" t="n"/>
      <c r="W731" s="199" t="n"/>
      <c r="X731" s="199" t="n"/>
      <c r="Y731" s="199" t="n"/>
      <c r="Z731" s="199" t="n"/>
    </row>
    <row r="732" ht="15.75" customHeight="1">
      <c r="A732" s="199" t="n"/>
      <c r="B732" s="199" t="n"/>
      <c r="C732" s="199" t="n"/>
      <c r="D732" s="201" t="n"/>
      <c r="E732" s="200" t="n"/>
      <c r="F732" s="199" t="n"/>
      <c r="G732" s="199" t="n"/>
      <c r="H732" s="199" t="n"/>
      <c r="I732" s="199" t="n"/>
      <c r="J732" s="199" t="n"/>
      <c r="K732" s="199" t="n"/>
      <c r="L732" s="199" t="n"/>
      <c r="M732" s="199" t="n"/>
      <c r="N732" s="199" t="n"/>
      <c r="O732" s="199" t="n"/>
      <c r="P732" s="199" t="n"/>
      <c r="Q732" s="199" t="n"/>
      <c r="R732" s="199" t="n"/>
      <c r="S732" s="199" t="n"/>
      <c r="T732" s="199" t="n"/>
      <c r="U732" s="199" t="n"/>
      <c r="V732" s="199" t="n"/>
      <c r="W732" s="199" t="n"/>
      <c r="X732" s="199" t="n"/>
      <c r="Y732" s="199" t="n"/>
      <c r="Z732" s="199" t="n"/>
    </row>
    <row r="733" ht="15.75" customHeight="1">
      <c r="A733" s="199" t="n"/>
      <c r="B733" s="199" t="n"/>
      <c r="C733" s="199" t="n"/>
      <c r="D733" s="201" t="n"/>
      <c r="E733" s="200" t="n"/>
      <c r="F733" s="199" t="n"/>
      <c r="G733" s="199" t="n"/>
      <c r="H733" s="199" t="n"/>
      <c r="I733" s="199" t="n"/>
      <c r="J733" s="199" t="n"/>
      <c r="K733" s="199" t="n"/>
      <c r="L733" s="199" t="n"/>
      <c r="M733" s="199" t="n"/>
      <c r="N733" s="199" t="n"/>
      <c r="O733" s="199" t="n"/>
      <c r="P733" s="199" t="n"/>
      <c r="Q733" s="199" t="n"/>
      <c r="R733" s="199" t="n"/>
      <c r="S733" s="199" t="n"/>
      <c r="T733" s="199" t="n"/>
      <c r="U733" s="199" t="n"/>
      <c r="V733" s="199" t="n"/>
      <c r="W733" s="199" t="n"/>
      <c r="X733" s="199" t="n"/>
      <c r="Y733" s="199" t="n"/>
      <c r="Z733" s="199" t="n"/>
    </row>
    <row r="734" ht="15.75" customHeight="1">
      <c r="A734" s="199" t="n"/>
      <c r="B734" s="199" t="n"/>
      <c r="C734" s="199" t="n"/>
      <c r="D734" s="201" t="n"/>
      <c r="E734" s="200" t="n"/>
      <c r="F734" s="199" t="n"/>
      <c r="G734" s="199" t="n"/>
      <c r="H734" s="199" t="n"/>
      <c r="I734" s="199" t="n"/>
      <c r="J734" s="199" t="n"/>
      <c r="K734" s="199" t="n"/>
      <c r="L734" s="199" t="n"/>
      <c r="M734" s="199" t="n"/>
      <c r="N734" s="199" t="n"/>
      <c r="O734" s="199" t="n"/>
      <c r="P734" s="199" t="n"/>
      <c r="Q734" s="199" t="n"/>
      <c r="R734" s="199" t="n"/>
      <c r="S734" s="199" t="n"/>
      <c r="T734" s="199" t="n"/>
      <c r="U734" s="199" t="n"/>
      <c r="V734" s="199" t="n"/>
      <c r="W734" s="199" t="n"/>
      <c r="X734" s="199" t="n"/>
      <c r="Y734" s="199" t="n"/>
      <c r="Z734" s="199" t="n"/>
    </row>
    <row r="735" ht="15.75" customHeight="1">
      <c r="A735" s="199" t="n"/>
      <c r="B735" s="199" t="n"/>
      <c r="C735" s="199" t="n"/>
      <c r="D735" s="201" t="n"/>
      <c r="E735" s="200" t="n"/>
      <c r="F735" s="199" t="n"/>
      <c r="G735" s="199" t="n"/>
      <c r="H735" s="199" t="n"/>
      <c r="I735" s="199" t="n"/>
      <c r="J735" s="199" t="n"/>
      <c r="K735" s="199" t="n"/>
      <c r="L735" s="199" t="n"/>
      <c r="M735" s="199" t="n"/>
      <c r="N735" s="199" t="n"/>
      <c r="O735" s="199" t="n"/>
      <c r="P735" s="199" t="n"/>
      <c r="Q735" s="199" t="n"/>
      <c r="R735" s="199" t="n"/>
      <c r="S735" s="199" t="n"/>
      <c r="T735" s="199" t="n"/>
      <c r="U735" s="199" t="n"/>
      <c r="V735" s="199" t="n"/>
      <c r="W735" s="199" t="n"/>
      <c r="X735" s="199" t="n"/>
      <c r="Y735" s="199" t="n"/>
      <c r="Z735" s="199" t="n"/>
    </row>
    <row r="736" ht="15.75" customHeight="1">
      <c r="A736" s="199" t="n"/>
      <c r="B736" s="199" t="n"/>
      <c r="C736" s="199" t="n"/>
      <c r="D736" s="201" t="n"/>
      <c r="E736" s="200" t="n"/>
      <c r="F736" s="199" t="n"/>
      <c r="G736" s="199" t="n"/>
      <c r="H736" s="199" t="n"/>
      <c r="I736" s="199" t="n"/>
      <c r="J736" s="199" t="n"/>
      <c r="K736" s="199" t="n"/>
      <c r="L736" s="199" t="n"/>
      <c r="M736" s="199" t="n"/>
      <c r="N736" s="199" t="n"/>
      <c r="O736" s="199" t="n"/>
      <c r="P736" s="199" t="n"/>
      <c r="Q736" s="199" t="n"/>
      <c r="R736" s="199" t="n"/>
      <c r="S736" s="199" t="n"/>
      <c r="T736" s="199" t="n"/>
      <c r="U736" s="199" t="n"/>
      <c r="V736" s="199" t="n"/>
      <c r="W736" s="199" t="n"/>
      <c r="X736" s="199" t="n"/>
      <c r="Y736" s="199" t="n"/>
      <c r="Z736" s="199" t="n"/>
    </row>
    <row r="737" ht="15.75" customHeight="1">
      <c r="A737" s="199" t="n"/>
      <c r="B737" s="199" t="n"/>
      <c r="C737" s="199" t="n"/>
      <c r="D737" s="201" t="n"/>
      <c r="E737" s="200" t="n"/>
      <c r="F737" s="199" t="n"/>
      <c r="G737" s="199" t="n"/>
      <c r="H737" s="199" t="n"/>
      <c r="I737" s="199" t="n"/>
      <c r="J737" s="199" t="n"/>
      <c r="K737" s="199" t="n"/>
      <c r="L737" s="199" t="n"/>
      <c r="M737" s="199" t="n"/>
      <c r="N737" s="199" t="n"/>
      <c r="O737" s="199" t="n"/>
      <c r="P737" s="199" t="n"/>
      <c r="Q737" s="199" t="n"/>
      <c r="R737" s="199" t="n"/>
      <c r="S737" s="199" t="n"/>
      <c r="T737" s="199" t="n"/>
      <c r="U737" s="199" t="n"/>
      <c r="V737" s="199" t="n"/>
      <c r="W737" s="199" t="n"/>
      <c r="X737" s="199" t="n"/>
      <c r="Y737" s="199" t="n"/>
      <c r="Z737" s="199" t="n"/>
    </row>
    <row r="738" ht="15.75" customHeight="1">
      <c r="A738" s="199" t="n"/>
      <c r="B738" s="199" t="n"/>
      <c r="C738" s="199" t="n"/>
      <c r="D738" s="201" t="n"/>
      <c r="E738" s="200" t="n"/>
      <c r="F738" s="199" t="n"/>
      <c r="G738" s="199" t="n"/>
      <c r="H738" s="199" t="n"/>
      <c r="I738" s="199" t="n"/>
      <c r="J738" s="199" t="n"/>
      <c r="K738" s="199" t="n"/>
      <c r="L738" s="199" t="n"/>
      <c r="M738" s="199" t="n"/>
      <c r="N738" s="199" t="n"/>
      <c r="O738" s="199" t="n"/>
      <c r="P738" s="199" t="n"/>
      <c r="Q738" s="199" t="n"/>
      <c r="R738" s="199" t="n"/>
      <c r="S738" s="199" t="n"/>
      <c r="T738" s="199" t="n"/>
      <c r="U738" s="199" t="n"/>
      <c r="V738" s="199" t="n"/>
      <c r="W738" s="199" t="n"/>
      <c r="X738" s="199" t="n"/>
      <c r="Y738" s="199" t="n"/>
      <c r="Z738" s="199" t="n"/>
    </row>
    <row r="739" ht="15.75" customHeight="1">
      <c r="A739" s="199" t="n"/>
      <c r="B739" s="199" t="n"/>
      <c r="C739" s="199" t="n"/>
      <c r="D739" s="201" t="n"/>
      <c r="E739" s="200" t="n"/>
      <c r="F739" s="199" t="n"/>
      <c r="G739" s="199" t="n"/>
      <c r="H739" s="199" t="n"/>
      <c r="I739" s="199" t="n"/>
      <c r="J739" s="199" t="n"/>
      <c r="K739" s="199" t="n"/>
      <c r="L739" s="199" t="n"/>
      <c r="M739" s="199" t="n"/>
      <c r="N739" s="199" t="n"/>
      <c r="O739" s="199" t="n"/>
      <c r="P739" s="199" t="n"/>
      <c r="Q739" s="199" t="n"/>
      <c r="R739" s="199" t="n"/>
      <c r="S739" s="199" t="n"/>
      <c r="T739" s="199" t="n"/>
      <c r="U739" s="199" t="n"/>
      <c r="V739" s="199" t="n"/>
      <c r="W739" s="199" t="n"/>
      <c r="X739" s="199" t="n"/>
      <c r="Y739" s="199" t="n"/>
      <c r="Z739" s="199" t="n"/>
    </row>
    <row r="740" ht="15.75" customHeight="1">
      <c r="A740" s="199" t="n"/>
      <c r="B740" s="199" t="n"/>
      <c r="C740" s="199" t="n"/>
      <c r="D740" s="201" t="n"/>
      <c r="E740" s="200" t="n"/>
      <c r="F740" s="199" t="n"/>
      <c r="G740" s="199" t="n"/>
      <c r="H740" s="199" t="n"/>
      <c r="I740" s="199" t="n"/>
      <c r="J740" s="199" t="n"/>
      <c r="K740" s="199" t="n"/>
      <c r="L740" s="199" t="n"/>
      <c r="M740" s="199" t="n"/>
      <c r="N740" s="199" t="n"/>
      <c r="O740" s="199" t="n"/>
      <c r="P740" s="199" t="n"/>
      <c r="Q740" s="199" t="n"/>
      <c r="R740" s="199" t="n"/>
      <c r="S740" s="199" t="n"/>
      <c r="T740" s="199" t="n"/>
      <c r="U740" s="199" t="n"/>
      <c r="V740" s="199" t="n"/>
      <c r="W740" s="199" t="n"/>
      <c r="X740" s="199" t="n"/>
      <c r="Y740" s="199" t="n"/>
      <c r="Z740" s="199" t="n"/>
    </row>
    <row r="741" ht="15.75" customHeight="1">
      <c r="A741" s="199" t="n"/>
      <c r="B741" s="199" t="n"/>
      <c r="C741" s="199" t="n"/>
      <c r="D741" s="201" t="n"/>
      <c r="E741" s="200" t="n"/>
      <c r="F741" s="199" t="n"/>
      <c r="G741" s="199" t="n"/>
      <c r="H741" s="199" t="n"/>
      <c r="I741" s="199" t="n"/>
      <c r="J741" s="199" t="n"/>
      <c r="K741" s="199" t="n"/>
      <c r="L741" s="199" t="n"/>
      <c r="M741" s="199" t="n"/>
      <c r="N741" s="199" t="n"/>
      <c r="O741" s="199" t="n"/>
      <c r="P741" s="199" t="n"/>
      <c r="Q741" s="199" t="n"/>
      <c r="R741" s="199" t="n"/>
      <c r="S741" s="199" t="n"/>
      <c r="T741" s="199" t="n"/>
      <c r="U741" s="199" t="n"/>
      <c r="V741" s="199" t="n"/>
      <c r="W741" s="199" t="n"/>
      <c r="X741" s="199" t="n"/>
      <c r="Y741" s="199" t="n"/>
      <c r="Z741" s="199" t="n"/>
    </row>
    <row r="742" ht="15.75" customHeight="1">
      <c r="A742" s="199" t="n"/>
      <c r="B742" s="199" t="n"/>
      <c r="C742" s="199" t="n"/>
      <c r="D742" s="201" t="n"/>
      <c r="E742" s="200" t="n"/>
      <c r="F742" s="199" t="n"/>
      <c r="G742" s="199" t="n"/>
      <c r="H742" s="199" t="n"/>
      <c r="I742" s="199" t="n"/>
      <c r="J742" s="199" t="n"/>
      <c r="K742" s="199" t="n"/>
      <c r="L742" s="199" t="n"/>
      <c r="M742" s="199" t="n"/>
      <c r="N742" s="199" t="n"/>
      <c r="O742" s="199" t="n"/>
      <c r="P742" s="199" t="n"/>
      <c r="Q742" s="199" t="n"/>
      <c r="R742" s="199" t="n"/>
      <c r="S742" s="199" t="n"/>
      <c r="T742" s="199" t="n"/>
      <c r="U742" s="199" t="n"/>
      <c r="V742" s="199" t="n"/>
      <c r="W742" s="199" t="n"/>
      <c r="X742" s="199" t="n"/>
      <c r="Y742" s="199" t="n"/>
      <c r="Z742" s="199" t="n"/>
    </row>
    <row r="743" ht="15.75" customHeight="1">
      <c r="A743" s="199" t="n"/>
      <c r="B743" s="199" t="n"/>
      <c r="C743" s="199" t="n"/>
      <c r="D743" s="201" t="n"/>
      <c r="E743" s="200" t="n"/>
      <c r="F743" s="199" t="n"/>
      <c r="G743" s="199" t="n"/>
      <c r="H743" s="199" t="n"/>
      <c r="I743" s="199" t="n"/>
      <c r="J743" s="199" t="n"/>
      <c r="K743" s="199" t="n"/>
      <c r="L743" s="199" t="n"/>
      <c r="M743" s="199" t="n"/>
      <c r="N743" s="199" t="n"/>
      <c r="O743" s="199" t="n"/>
      <c r="P743" s="199" t="n"/>
      <c r="Q743" s="199" t="n"/>
      <c r="R743" s="199" t="n"/>
      <c r="S743" s="199" t="n"/>
      <c r="T743" s="199" t="n"/>
      <c r="U743" s="199" t="n"/>
      <c r="V743" s="199" t="n"/>
      <c r="W743" s="199" t="n"/>
      <c r="X743" s="199" t="n"/>
      <c r="Y743" s="199" t="n"/>
      <c r="Z743" s="199" t="n"/>
    </row>
    <row r="744" ht="15.75" customHeight="1">
      <c r="A744" s="199" t="n"/>
      <c r="B744" s="199" t="n"/>
      <c r="C744" s="199" t="n"/>
      <c r="D744" s="201" t="n"/>
      <c r="E744" s="200" t="n"/>
      <c r="F744" s="199" t="n"/>
      <c r="G744" s="199" t="n"/>
      <c r="H744" s="199" t="n"/>
      <c r="I744" s="199" t="n"/>
      <c r="J744" s="199" t="n"/>
      <c r="K744" s="199" t="n"/>
      <c r="L744" s="199" t="n"/>
      <c r="M744" s="199" t="n"/>
      <c r="N744" s="199" t="n"/>
      <c r="O744" s="199" t="n"/>
      <c r="P744" s="199" t="n"/>
      <c r="Q744" s="199" t="n"/>
      <c r="R744" s="199" t="n"/>
      <c r="S744" s="199" t="n"/>
      <c r="T744" s="199" t="n"/>
      <c r="U744" s="199" t="n"/>
      <c r="V744" s="199" t="n"/>
      <c r="W744" s="199" t="n"/>
      <c r="X744" s="199" t="n"/>
      <c r="Y744" s="199" t="n"/>
      <c r="Z744" s="199" t="n"/>
    </row>
    <row r="745" ht="15.75" customHeight="1">
      <c r="A745" s="199" t="n"/>
      <c r="B745" s="199" t="n"/>
      <c r="C745" s="199" t="n"/>
      <c r="D745" s="201" t="n"/>
      <c r="E745" s="200" t="n"/>
      <c r="F745" s="199" t="n"/>
      <c r="G745" s="199" t="n"/>
      <c r="H745" s="199" t="n"/>
      <c r="I745" s="199" t="n"/>
      <c r="J745" s="199" t="n"/>
      <c r="K745" s="199" t="n"/>
      <c r="L745" s="199" t="n"/>
      <c r="M745" s="199" t="n"/>
      <c r="N745" s="199" t="n"/>
      <c r="O745" s="199" t="n"/>
      <c r="P745" s="199" t="n"/>
      <c r="Q745" s="199" t="n"/>
      <c r="R745" s="199" t="n"/>
      <c r="S745" s="199" t="n"/>
      <c r="T745" s="199" t="n"/>
      <c r="U745" s="199" t="n"/>
      <c r="V745" s="199" t="n"/>
      <c r="W745" s="199" t="n"/>
      <c r="X745" s="199" t="n"/>
      <c r="Y745" s="199" t="n"/>
      <c r="Z745" s="199" t="n"/>
    </row>
    <row r="746" ht="15.75" customHeight="1">
      <c r="A746" s="199" t="n"/>
      <c r="B746" s="199" t="n"/>
      <c r="C746" s="199" t="n"/>
      <c r="D746" s="201" t="n"/>
      <c r="E746" s="200" t="n"/>
      <c r="F746" s="199" t="n"/>
      <c r="G746" s="199" t="n"/>
      <c r="H746" s="199" t="n"/>
      <c r="I746" s="199" t="n"/>
      <c r="J746" s="199" t="n"/>
      <c r="K746" s="199" t="n"/>
      <c r="L746" s="199" t="n"/>
      <c r="M746" s="199" t="n"/>
      <c r="N746" s="199" t="n"/>
      <c r="O746" s="199" t="n"/>
      <c r="P746" s="199" t="n"/>
      <c r="Q746" s="199" t="n"/>
      <c r="R746" s="199" t="n"/>
      <c r="S746" s="199" t="n"/>
      <c r="T746" s="199" t="n"/>
      <c r="U746" s="199" t="n"/>
      <c r="V746" s="199" t="n"/>
      <c r="W746" s="199" t="n"/>
      <c r="X746" s="199" t="n"/>
      <c r="Y746" s="199" t="n"/>
      <c r="Z746" s="199" t="n"/>
    </row>
    <row r="747" ht="15.75" customHeight="1">
      <c r="A747" s="199" t="n"/>
      <c r="B747" s="199" t="n"/>
      <c r="C747" s="199" t="n"/>
      <c r="D747" s="201" t="n"/>
      <c r="E747" s="200" t="n"/>
      <c r="F747" s="199" t="n"/>
      <c r="G747" s="199" t="n"/>
      <c r="H747" s="199" t="n"/>
      <c r="I747" s="199" t="n"/>
      <c r="J747" s="199" t="n"/>
      <c r="K747" s="199" t="n"/>
      <c r="L747" s="199" t="n"/>
      <c r="M747" s="199" t="n"/>
      <c r="N747" s="199" t="n"/>
      <c r="O747" s="199" t="n"/>
      <c r="P747" s="199" t="n"/>
      <c r="Q747" s="199" t="n"/>
      <c r="R747" s="199" t="n"/>
      <c r="S747" s="199" t="n"/>
      <c r="T747" s="199" t="n"/>
      <c r="U747" s="199" t="n"/>
      <c r="V747" s="199" t="n"/>
      <c r="W747" s="199" t="n"/>
      <c r="X747" s="199" t="n"/>
      <c r="Y747" s="199" t="n"/>
      <c r="Z747" s="199" t="n"/>
    </row>
    <row r="748" ht="15.75" customHeight="1">
      <c r="A748" s="199" t="n"/>
      <c r="B748" s="199" t="n"/>
      <c r="C748" s="199" t="n"/>
      <c r="D748" s="201" t="n"/>
      <c r="E748" s="200" t="n"/>
      <c r="F748" s="199" t="n"/>
      <c r="G748" s="199" t="n"/>
      <c r="H748" s="199" t="n"/>
      <c r="I748" s="199" t="n"/>
      <c r="J748" s="199" t="n"/>
      <c r="K748" s="199" t="n"/>
      <c r="L748" s="199" t="n"/>
      <c r="M748" s="199" t="n"/>
      <c r="N748" s="199" t="n"/>
      <c r="O748" s="199" t="n"/>
      <c r="P748" s="199" t="n"/>
      <c r="Q748" s="199" t="n"/>
      <c r="R748" s="199" t="n"/>
      <c r="S748" s="199" t="n"/>
      <c r="T748" s="199" t="n"/>
      <c r="U748" s="199" t="n"/>
      <c r="V748" s="199" t="n"/>
      <c r="W748" s="199" t="n"/>
      <c r="X748" s="199" t="n"/>
      <c r="Y748" s="199" t="n"/>
      <c r="Z748" s="199" t="n"/>
    </row>
    <row r="749" ht="15.75" customHeight="1">
      <c r="A749" s="199" t="n"/>
      <c r="B749" s="199" t="n"/>
      <c r="C749" s="199" t="n"/>
      <c r="D749" s="201" t="n"/>
      <c r="E749" s="200" t="n"/>
      <c r="F749" s="199" t="n"/>
      <c r="G749" s="199" t="n"/>
      <c r="H749" s="199" t="n"/>
      <c r="I749" s="199" t="n"/>
      <c r="J749" s="199" t="n"/>
      <c r="K749" s="199" t="n"/>
      <c r="L749" s="199" t="n"/>
      <c r="M749" s="199" t="n"/>
      <c r="N749" s="199" t="n"/>
      <c r="O749" s="199" t="n"/>
      <c r="P749" s="199" t="n"/>
      <c r="Q749" s="199" t="n"/>
      <c r="R749" s="199" t="n"/>
      <c r="S749" s="199" t="n"/>
      <c r="T749" s="199" t="n"/>
      <c r="U749" s="199" t="n"/>
      <c r="V749" s="199" t="n"/>
      <c r="W749" s="199" t="n"/>
      <c r="X749" s="199" t="n"/>
      <c r="Y749" s="199" t="n"/>
      <c r="Z749" s="199" t="n"/>
    </row>
    <row r="750" ht="15.75" customHeight="1">
      <c r="A750" s="199" t="n"/>
      <c r="B750" s="199" t="n"/>
      <c r="C750" s="199" t="n"/>
      <c r="D750" s="201" t="n"/>
      <c r="E750" s="200" t="n"/>
      <c r="F750" s="199" t="n"/>
      <c r="G750" s="199" t="n"/>
      <c r="H750" s="199" t="n"/>
      <c r="I750" s="199" t="n"/>
      <c r="J750" s="199" t="n"/>
      <c r="K750" s="199" t="n"/>
      <c r="L750" s="199" t="n"/>
      <c r="M750" s="199" t="n"/>
      <c r="N750" s="199" t="n"/>
      <c r="O750" s="199" t="n"/>
      <c r="P750" s="199" t="n"/>
      <c r="Q750" s="199" t="n"/>
      <c r="R750" s="199" t="n"/>
      <c r="S750" s="199" t="n"/>
      <c r="T750" s="199" t="n"/>
      <c r="U750" s="199" t="n"/>
      <c r="V750" s="199" t="n"/>
      <c r="W750" s="199" t="n"/>
      <c r="X750" s="199" t="n"/>
      <c r="Y750" s="199" t="n"/>
      <c r="Z750" s="199" t="n"/>
    </row>
    <row r="751" ht="15.75" customHeight="1">
      <c r="A751" s="199" t="n"/>
      <c r="B751" s="199" t="n"/>
      <c r="C751" s="199" t="n"/>
      <c r="D751" s="201" t="n"/>
      <c r="E751" s="200" t="n"/>
      <c r="F751" s="199" t="n"/>
      <c r="G751" s="199" t="n"/>
      <c r="H751" s="199" t="n"/>
      <c r="I751" s="199" t="n"/>
      <c r="J751" s="199" t="n"/>
      <c r="K751" s="199" t="n"/>
      <c r="L751" s="199" t="n"/>
      <c r="M751" s="199" t="n"/>
      <c r="N751" s="199" t="n"/>
      <c r="O751" s="199" t="n"/>
      <c r="P751" s="199" t="n"/>
      <c r="Q751" s="199" t="n"/>
      <c r="R751" s="199" t="n"/>
      <c r="S751" s="199" t="n"/>
      <c r="T751" s="199" t="n"/>
      <c r="U751" s="199" t="n"/>
      <c r="V751" s="199" t="n"/>
      <c r="W751" s="199" t="n"/>
      <c r="X751" s="199" t="n"/>
      <c r="Y751" s="199" t="n"/>
      <c r="Z751" s="199" t="n"/>
    </row>
    <row r="752" ht="15.75" customHeight="1">
      <c r="A752" s="199" t="n"/>
      <c r="B752" s="199" t="n"/>
      <c r="C752" s="199" t="n"/>
      <c r="D752" s="201" t="n"/>
      <c r="E752" s="200" t="n"/>
      <c r="F752" s="199" t="n"/>
      <c r="G752" s="199" t="n"/>
      <c r="H752" s="199" t="n"/>
      <c r="I752" s="199" t="n"/>
      <c r="J752" s="199" t="n"/>
      <c r="K752" s="199" t="n"/>
      <c r="L752" s="199" t="n"/>
      <c r="M752" s="199" t="n"/>
      <c r="N752" s="199" t="n"/>
      <c r="O752" s="199" t="n"/>
      <c r="P752" s="199" t="n"/>
      <c r="Q752" s="199" t="n"/>
      <c r="R752" s="199" t="n"/>
      <c r="S752" s="199" t="n"/>
      <c r="T752" s="199" t="n"/>
      <c r="U752" s="199" t="n"/>
      <c r="V752" s="199" t="n"/>
      <c r="W752" s="199" t="n"/>
      <c r="X752" s="199" t="n"/>
      <c r="Y752" s="199" t="n"/>
      <c r="Z752" s="199" t="n"/>
    </row>
    <row r="753" ht="15.75" customHeight="1">
      <c r="A753" s="199" t="n"/>
      <c r="B753" s="199" t="n"/>
      <c r="C753" s="199" t="n"/>
      <c r="D753" s="201" t="n"/>
      <c r="E753" s="200" t="n"/>
      <c r="F753" s="199" t="n"/>
      <c r="G753" s="199" t="n"/>
      <c r="H753" s="199" t="n"/>
      <c r="I753" s="199" t="n"/>
      <c r="J753" s="199" t="n"/>
      <c r="K753" s="199" t="n"/>
      <c r="L753" s="199" t="n"/>
      <c r="M753" s="199" t="n"/>
      <c r="N753" s="199" t="n"/>
      <c r="O753" s="199" t="n"/>
      <c r="P753" s="199" t="n"/>
      <c r="Q753" s="199" t="n"/>
      <c r="R753" s="199" t="n"/>
      <c r="S753" s="199" t="n"/>
      <c r="T753" s="199" t="n"/>
      <c r="U753" s="199" t="n"/>
      <c r="V753" s="199" t="n"/>
      <c r="W753" s="199" t="n"/>
      <c r="X753" s="199" t="n"/>
      <c r="Y753" s="199" t="n"/>
      <c r="Z753" s="199" t="n"/>
    </row>
    <row r="754" ht="15.75" customHeight="1">
      <c r="A754" s="199" t="n"/>
      <c r="B754" s="199" t="n"/>
      <c r="C754" s="199" t="n"/>
      <c r="D754" s="201" t="n"/>
      <c r="E754" s="200" t="n"/>
      <c r="F754" s="199" t="n"/>
      <c r="G754" s="199" t="n"/>
      <c r="H754" s="199" t="n"/>
      <c r="I754" s="199" t="n"/>
      <c r="J754" s="199" t="n"/>
      <c r="K754" s="199" t="n"/>
      <c r="L754" s="199" t="n"/>
      <c r="M754" s="199" t="n"/>
      <c r="N754" s="199" t="n"/>
      <c r="O754" s="199" t="n"/>
      <c r="P754" s="199" t="n"/>
      <c r="Q754" s="199" t="n"/>
      <c r="R754" s="199" t="n"/>
      <c r="S754" s="199" t="n"/>
      <c r="T754" s="199" t="n"/>
      <c r="U754" s="199" t="n"/>
      <c r="V754" s="199" t="n"/>
      <c r="W754" s="199" t="n"/>
      <c r="X754" s="199" t="n"/>
      <c r="Y754" s="199" t="n"/>
      <c r="Z754" s="199" t="n"/>
    </row>
    <row r="755" ht="15.75" customHeight="1">
      <c r="A755" s="199" t="n"/>
      <c r="B755" s="199" t="n"/>
      <c r="C755" s="199" t="n"/>
      <c r="D755" s="201" t="n"/>
      <c r="E755" s="200" t="n"/>
      <c r="F755" s="199" t="n"/>
      <c r="G755" s="199" t="n"/>
      <c r="H755" s="199" t="n"/>
      <c r="I755" s="199" t="n"/>
      <c r="J755" s="199" t="n"/>
      <c r="K755" s="199" t="n"/>
      <c r="L755" s="199" t="n"/>
      <c r="M755" s="199" t="n"/>
      <c r="N755" s="199" t="n"/>
      <c r="O755" s="199" t="n"/>
      <c r="P755" s="199" t="n"/>
      <c r="Q755" s="199" t="n"/>
      <c r="R755" s="199" t="n"/>
      <c r="S755" s="199" t="n"/>
      <c r="T755" s="199" t="n"/>
      <c r="U755" s="199" t="n"/>
      <c r="V755" s="199" t="n"/>
      <c r="W755" s="199" t="n"/>
      <c r="X755" s="199" t="n"/>
      <c r="Y755" s="199" t="n"/>
      <c r="Z755" s="199" t="n"/>
    </row>
    <row r="756" ht="15.75" customHeight="1">
      <c r="A756" s="199" t="n"/>
      <c r="B756" s="199" t="n"/>
      <c r="C756" s="199" t="n"/>
      <c r="D756" s="201" t="n"/>
      <c r="E756" s="200" t="n"/>
      <c r="F756" s="199" t="n"/>
      <c r="G756" s="199" t="n"/>
      <c r="H756" s="199" t="n"/>
      <c r="I756" s="199" t="n"/>
      <c r="J756" s="199" t="n"/>
      <c r="K756" s="199" t="n"/>
      <c r="L756" s="199" t="n"/>
      <c r="M756" s="199" t="n"/>
      <c r="N756" s="199" t="n"/>
      <c r="O756" s="199" t="n"/>
      <c r="P756" s="199" t="n"/>
      <c r="Q756" s="199" t="n"/>
      <c r="R756" s="199" t="n"/>
      <c r="S756" s="199" t="n"/>
      <c r="T756" s="199" t="n"/>
      <c r="U756" s="199" t="n"/>
      <c r="V756" s="199" t="n"/>
      <c r="W756" s="199" t="n"/>
      <c r="X756" s="199" t="n"/>
      <c r="Y756" s="199" t="n"/>
      <c r="Z756" s="199" t="n"/>
    </row>
    <row r="757" ht="15.75" customHeight="1">
      <c r="A757" s="199" t="n"/>
      <c r="B757" s="199" t="n"/>
      <c r="C757" s="199" t="n"/>
      <c r="D757" s="201" t="n"/>
      <c r="E757" s="200" t="n"/>
      <c r="F757" s="199" t="n"/>
      <c r="G757" s="199" t="n"/>
      <c r="H757" s="199" t="n"/>
      <c r="I757" s="199" t="n"/>
      <c r="J757" s="199" t="n"/>
      <c r="K757" s="199" t="n"/>
      <c r="L757" s="199" t="n"/>
      <c r="M757" s="199" t="n"/>
      <c r="N757" s="199" t="n"/>
      <c r="O757" s="199" t="n"/>
      <c r="P757" s="199" t="n"/>
      <c r="Q757" s="199" t="n"/>
      <c r="R757" s="199" t="n"/>
      <c r="S757" s="199" t="n"/>
      <c r="T757" s="199" t="n"/>
      <c r="U757" s="199" t="n"/>
      <c r="V757" s="199" t="n"/>
      <c r="W757" s="199" t="n"/>
      <c r="X757" s="199" t="n"/>
      <c r="Y757" s="199" t="n"/>
      <c r="Z757" s="199" t="n"/>
    </row>
    <row r="758" ht="15.75" customHeight="1">
      <c r="A758" s="199" t="n"/>
      <c r="B758" s="199" t="n"/>
      <c r="C758" s="199" t="n"/>
      <c r="D758" s="201" t="n"/>
      <c r="E758" s="200" t="n"/>
      <c r="F758" s="199" t="n"/>
      <c r="G758" s="199" t="n"/>
      <c r="H758" s="199" t="n"/>
      <c r="I758" s="199" t="n"/>
      <c r="J758" s="199" t="n"/>
      <c r="K758" s="199" t="n"/>
      <c r="L758" s="199" t="n"/>
      <c r="M758" s="199" t="n"/>
      <c r="N758" s="199" t="n"/>
      <c r="O758" s="199" t="n"/>
      <c r="P758" s="199" t="n"/>
      <c r="Q758" s="199" t="n"/>
      <c r="R758" s="199" t="n"/>
      <c r="S758" s="199" t="n"/>
      <c r="T758" s="199" t="n"/>
      <c r="U758" s="199" t="n"/>
      <c r="V758" s="199" t="n"/>
      <c r="W758" s="199" t="n"/>
      <c r="X758" s="199" t="n"/>
      <c r="Y758" s="199" t="n"/>
      <c r="Z758" s="199" t="n"/>
    </row>
    <row r="759" ht="15.75" customHeight="1">
      <c r="A759" s="199" t="n"/>
      <c r="B759" s="199" t="n"/>
      <c r="C759" s="199" t="n"/>
      <c r="D759" s="201" t="n"/>
      <c r="E759" s="200" t="n"/>
      <c r="F759" s="199" t="n"/>
      <c r="G759" s="199" t="n"/>
      <c r="H759" s="199" t="n"/>
      <c r="I759" s="199" t="n"/>
      <c r="J759" s="199" t="n"/>
      <c r="K759" s="199" t="n"/>
      <c r="L759" s="199" t="n"/>
      <c r="M759" s="199" t="n"/>
      <c r="N759" s="199" t="n"/>
      <c r="O759" s="199" t="n"/>
      <c r="P759" s="199" t="n"/>
      <c r="Q759" s="199" t="n"/>
      <c r="R759" s="199" t="n"/>
      <c r="S759" s="199" t="n"/>
      <c r="T759" s="199" t="n"/>
      <c r="U759" s="199" t="n"/>
      <c r="V759" s="199" t="n"/>
      <c r="W759" s="199" t="n"/>
      <c r="X759" s="199" t="n"/>
      <c r="Y759" s="199" t="n"/>
      <c r="Z759" s="199" t="n"/>
    </row>
    <row r="760" ht="15.75" customHeight="1">
      <c r="A760" s="199" t="n"/>
      <c r="B760" s="199" t="n"/>
      <c r="C760" s="199" t="n"/>
      <c r="D760" s="201" t="n"/>
      <c r="E760" s="200" t="n"/>
      <c r="F760" s="199" t="n"/>
      <c r="G760" s="199" t="n"/>
      <c r="H760" s="199" t="n"/>
      <c r="I760" s="199" t="n"/>
      <c r="J760" s="199" t="n"/>
      <c r="K760" s="199" t="n"/>
      <c r="L760" s="199" t="n"/>
      <c r="M760" s="199" t="n"/>
      <c r="N760" s="199" t="n"/>
      <c r="O760" s="199" t="n"/>
      <c r="P760" s="199" t="n"/>
      <c r="Q760" s="199" t="n"/>
      <c r="R760" s="199" t="n"/>
      <c r="S760" s="199" t="n"/>
      <c r="T760" s="199" t="n"/>
      <c r="U760" s="199" t="n"/>
      <c r="V760" s="199" t="n"/>
      <c r="W760" s="199" t="n"/>
      <c r="X760" s="199" t="n"/>
      <c r="Y760" s="199" t="n"/>
      <c r="Z760" s="199" t="n"/>
    </row>
    <row r="761" ht="15.75" customHeight="1">
      <c r="A761" s="199" t="n"/>
      <c r="B761" s="199" t="n"/>
      <c r="C761" s="199" t="n"/>
      <c r="D761" s="201" t="n"/>
      <c r="E761" s="200" t="n"/>
      <c r="F761" s="199" t="n"/>
      <c r="G761" s="199" t="n"/>
      <c r="H761" s="199" t="n"/>
      <c r="I761" s="199" t="n"/>
      <c r="J761" s="199" t="n"/>
      <c r="K761" s="199" t="n"/>
      <c r="L761" s="199" t="n"/>
      <c r="M761" s="199" t="n"/>
      <c r="N761" s="199" t="n"/>
      <c r="O761" s="199" t="n"/>
      <c r="P761" s="199" t="n"/>
      <c r="Q761" s="199" t="n"/>
      <c r="R761" s="199" t="n"/>
      <c r="S761" s="199" t="n"/>
      <c r="T761" s="199" t="n"/>
      <c r="U761" s="199" t="n"/>
      <c r="V761" s="199" t="n"/>
      <c r="W761" s="199" t="n"/>
      <c r="X761" s="199" t="n"/>
      <c r="Y761" s="199" t="n"/>
      <c r="Z761" s="199" t="n"/>
    </row>
    <row r="762" ht="15.75" customHeight="1">
      <c r="A762" s="199" t="n"/>
      <c r="B762" s="199" t="n"/>
      <c r="C762" s="199" t="n"/>
      <c r="D762" s="201" t="n"/>
      <c r="E762" s="200" t="n"/>
      <c r="F762" s="199" t="n"/>
      <c r="G762" s="199" t="n"/>
      <c r="H762" s="199" t="n"/>
      <c r="I762" s="199" t="n"/>
      <c r="J762" s="199" t="n"/>
      <c r="K762" s="199" t="n"/>
      <c r="L762" s="199" t="n"/>
      <c r="M762" s="199" t="n"/>
      <c r="N762" s="199" t="n"/>
      <c r="O762" s="199" t="n"/>
      <c r="P762" s="199" t="n"/>
      <c r="Q762" s="199" t="n"/>
      <c r="R762" s="199" t="n"/>
      <c r="S762" s="199" t="n"/>
      <c r="T762" s="199" t="n"/>
      <c r="U762" s="199" t="n"/>
      <c r="V762" s="199" t="n"/>
      <c r="W762" s="199" t="n"/>
      <c r="X762" s="199" t="n"/>
      <c r="Y762" s="199" t="n"/>
      <c r="Z762" s="199" t="n"/>
    </row>
    <row r="763" ht="15.75" customHeight="1">
      <c r="A763" s="199" t="n"/>
      <c r="B763" s="199" t="n"/>
      <c r="C763" s="199" t="n"/>
      <c r="D763" s="201" t="n"/>
      <c r="E763" s="200" t="n"/>
      <c r="F763" s="199" t="n"/>
      <c r="G763" s="199" t="n"/>
      <c r="H763" s="199" t="n"/>
      <c r="I763" s="199" t="n"/>
      <c r="J763" s="199" t="n"/>
      <c r="K763" s="199" t="n"/>
      <c r="L763" s="199" t="n"/>
      <c r="M763" s="199" t="n"/>
      <c r="N763" s="199" t="n"/>
      <c r="O763" s="199" t="n"/>
      <c r="P763" s="199" t="n"/>
      <c r="Q763" s="199" t="n"/>
      <c r="R763" s="199" t="n"/>
      <c r="S763" s="199" t="n"/>
      <c r="T763" s="199" t="n"/>
      <c r="U763" s="199" t="n"/>
      <c r="V763" s="199" t="n"/>
      <c r="W763" s="199" t="n"/>
      <c r="X763" s="199" t="n"/>
      <c r="Y763" s="199" t="n"/>
      <c r="Z763" s="199" t="n"/>
    </row>
    <row r="764" ht="15.75" customHeight="1">
      <c r="A764" s="199" t="n"/>
      <c r="B764" s="199" t="n"/>
      <c r="C764" s="199" t="n"/>
      <c r="D764" s="201" t="n"/>
      <c r="E764" s="200" t="n"/>
      <c r="F764" s="199" t="n"/>
      <c r="G764" s="199" t="n"/>
      <c r="H764" s="199" t="n"/>
      <c r="I764" s="199" t="n"/>
      <c r="J764" s="199" t="n"/>
      <c r="K764" s="199" t="n"/>
      <c r="L764" s="199" t="n"/>
      <c r="M764" s="199" t="n"/>
      <c r="N764" s="199" t="n"/>
      <c r="O764" s="199" t="n"/>
      <c r="P764" s="199" t="n"/>
      <c r="Q764" s="199" t="n"/>
      <c r="R764" s="199" t="n"/>
      <c r="S764" s="199" t="n"/>
      <c r="T764" s="199" t="n"/>
      <c r="U764" s="199" t="n"/>
      <c r="V764" s="199" t="n"/>
      <c r="W764" s="199" t="n"/>
      <c r="X764" s="199" t="n"/>
      <c r="Y764" s="199" t="n"/>
      <c r="Z764" s="199" t="n"/>
    </row>
    <row r="765" ht="15.75" customHeight="1">
      <c r="A765" s="199" t="n"/>
      <c r="B765" s="199" t="n"/>
      <c r="C765" s="199" t="n"/>
      <c r="D765" s="201" t="n"/>
      <c r="E765" s="200" t="n"/>
      <c r="F765" s="199" t="n"/>
      <c r="G765" s="199" t="n"/>
      <c r="H765" s="199" t="n"/>
      <c r="I765" s="199" t="n"/>
      <c r="J765" s="199" t="n"/>
      <c r="K765" s="199" t="n"/>
      <c r="L765" s="199" t="n"/>
      <c r="M765" s="199" t="n"/>
      <c r="N765" s="199" t="n"/>
      <c r="O765" s="199" t="n"/>
      <c r="P765" s="199" t="n"/>
      <c r="Q765" s="199" t="n"/>
      <c r="R765" s="199" t="n"/>
      <c r="S765" s="199" t="n"/>
      <c r="T765" s="199" t="n"/>
      <c r="U765" s="199" t="n"/>
      <c r="V765" s="199" t="n"/>
      <c r="W765" s="199" t="n"/>
      <c r="X765" s="199" t="n"/>
      <c r="Y765" s="199" t="n"/>
      <c r="Z765" s="199" t="n"/>
    </row>
    <row r="766" ht="15.75" customHeight="1">
      <c r="A766" s="199" t="n"/>
      <c r="B766" s="199" t="n"/>
      <c r="C766" s="199" t="n"/>
      <c r="D766" s="201" t="n"/>
      <c r="E766" s="200" t="n"/>
      <c r="F766" s="199" t="n"/>
      <c r="G766" s="199" t="n"/>
      <c r="H766" s="199" t="n"/>
      <c r="I766" s="199" t="n"/>
      <c r="J766" s="199" t="n"/>
      <c r="K766" s="199" t="n"/>
      <c r="L766" s="199" t="n"/>
      <c r="M766" s="199" t="n"/>
      <c r="N766" s="199" t="n"/>
      <c r="O766" s="199" t="n"/>
      <c r="P766" s="199" t="n"/>
      <c r="Q766" s="199" t="n"/>
      <c r="R766" s="199" t="n"/>
      <c r="S766" s="199" t="n"/>
      <c r="T766" s="199" t="n"/>
      <c r="U766" s="199" t="n"/>
      <c r="V766" s="199" t="n"/>
      <c r="W766" s="199" t="n"/>
      <c r="X766" s="199" t="n"/>
      <c r="Y766" s="199" t="n"/>
      <c r="Z766" s="199" t="n"/>
    </row>
    <row r="767" ht="15.75" customHeight="1">
      <c r="A767" s="199" t="n"/>
      <c r="B767" s="199" t="n"/>
      <c r="C767" s="199" t="n"/>
      <c r="D767" s="201" t="n"/>
      <c r="E767" s="200" t="n"/>
      <c r="F767" s="199" t="n"/>
      <c r="G767" s="199" t="n"/>
      <c r="H767" s="199" t="n"/>
      <c r="I767" s="199" t="n"/>
      <c r="J767" s="199" t="n"/>
      <c r="K767" s="199" t="n"/>
      <c r="L767" s="199" t="n"/>
      <c r="M767" s="199" t="n"/>
      <c r="N767" s="199" t="n"/>
      <c r="O767" s="199" t="n"/>
      <c r="P767" s="199" t="n"/>
      <c r="Q767" s="199" t="n"/>
      <c r="R767" s="199" t="n"/>
      <c r="S767" s="199" t="n"/>
      <c r="T767" s="199" t="n"/>
      <c r="U767" s="199" t="n"/>
      <c r="V767" s="199" t="n"/>
      <c r="W767" s="199" t="n"/>
      <c r="X767" s="199" t="n"/>
      <c r="Y767" s="199" t="n"/>
      <c r="Z767" s="199" t="n"/>
    </row>
    <row r="768" ht="15.75" customHeight="1">
      <c r="A768" s="199" t="n"/>
      <c r="B768" s="199" t="n"/>
      <c r="C768" s="199" t="n"/>
      <c r="D768" s="201" t="n"/>
      <c r="E768" s="200" t="n"/>
      <c r="F768" s="199" t="n"/>
      <c r="G768" s="199" t="n"/>
      <c r="H768" s="199" t="n"/>
      <c r="I768" s="199" t="n"/>
      <c r="J768" s="199" t="n"/>
      <c r="K768" s="199" t="n"/>
      <c r="L768" s="199" t="n"/>
      <c r="M768" s="199" t="n"/>
      <c r="N768" s="199" t="n"/>
      <c r="O768" s="199" t="n"/>
      <c r="P768" s="199" t="n"/>
      <c r="Q768" s="199" t="n"/>
      <c r="R768" s="199" t="n"/>
      <c r="S768" s="199" t="n"/>
      <c r="T768" s="199" t="n"/>
      <c r="U768" s="199" t="n"/>
      <c r="V768" s="199" t="n"/>
      <c r="W768" s="199" t="n"/>
      <c r="X768" s="199" t="n"/>
      <c r="Y768" s="199" t="n"/>
      <c r="Z768" s="199" t="n"/>
    </row>
    <row r="769" ht="15.75" customHeight="1">
      <c r="A769" s="199" t="n"/>
      <c r="B769" s="199" t="n"/>
      <c r="C769" s="199" t="n"/>
      <c r="D769" s="201" t="n"/>
      <c r="E769" s="200" t="n"/>
      <c r="F769" s="199" t="n"/>
      <c r="G769" s="199" t="n"/>
      <c r="H769" s="199" t="n"/>
      <c r="I769" s="199" t="n"/>
      <c r="J769" s="199" t="n"/>
      <c r="K769" s="199" t="n"/>
      <c r="L769" s="199" t="n"/>
      <c r="M769" s="199" t="n"/>
      <c r="N769" s="199" t="n"/>
      <c r="O769" s="199" t="n"/>
      <c r="P769" s="199" t="n"/>
      <c r="Q769" s="199" t="n"/>
      <c r="R769" s="199" t="n"/>
      <c r="S769" s="199" t="n"/>
      <c r="T769" s="199" t="n"/>
      <c r="U769" s="199" t="n"/>
      <c r="V769" s="199" t="n"/>
      <c r="W769" s="199" t="n"/>
      <c r="X769" s="199" t="n"/>
      <c r="Y769" s="199" t="n"/>
      <c r="Z769" s="199" t="n"/>
    </row>
    <row r="770" ht="15.75" customHeight="1">
      <c r="A770" s="199" t="n"/>
      <c r="B770" s="199" t="n"/>
      <c r="C770" s="199" t="n"/>
      <c r="D770" s="201" t="n"/>
      <c r="E770" s="200" t="n"/>
      <c r="F770" s="199" t="n"/>
      <c r="G770" s="199" t="n"/>
      <c r="H770" s="199" t="n"/>
      <c r="I770" s="199" t="n"/>
      <c r="J770" s="199" t="n"/>
      <c r="K770" s="199" t="n"/>
      <c r="L770" s="199" t="n"/>
      <c r="M770" s="199" t="n"/>
      <c r="N770" s="199" t="n"/>
      <c r="O770" s="199" t="n"/>
      <c r="P770" s="199" t="n"/>
      <c r="Q770" s="199" t="n"/>
      <c r="R770" s="199" t="n"/>
      <c r="S770" s="199" t="n"/>
      <c r="T770" s="199" t="n"/>
      <c r="U770" s="199" t="n"/>
      <c r="V770" s="199" t="n"/>
      <c r="W770" s="199" t="n"/>
      <c r="X770" s="199" t="n"/>
      <c r="Y770" s="199" t="n"/>
      <c r="Z770" s="199" t="n"/>
    </row>
    <row r="771" ht="15.75" customHeight="1">
      <c r="A771" s="199" t="n"/>
      <c r="B771" s="199" t="n"/>
      <c r="C771" s="199" t="n"/>
      <c r="D771" s="201" t="n"/>
      <c r="E771" s="200" t="n"/>
      <c r="F771" s="199" t="n"/>
      <c r="G771" s="199" t="n"/>
      <c r="H771" s="199" t="n"/>
      <c r="I771" s="199" t="n"/>
      <c r="J771" s="199" t="n"/>
      <c r="K771" s="199" t="n"/>
      <c r="L771" s="199" t="n"/>
      <c r="M771" s="199" t="n"/>
      <c r="N771" s="199" t="n"/>
      <c r="O771" s="199" t="n"/>
      <c r="P771" s="199" t="n"/>
      <c r="Q771" s="199" t="n"/>
      <c r="R771" s="199" t="n"/>
      <c r="S771" s="199" t="n"/>
      <c r="T771" s="199" t="n"/>
      <c r="U771" s="199" t="n"/>
      <c r="V771" s="199" t="n"/>
      <c r="W771" s="199" t="n"/>
      <c r="X771" s="199" t="n"/>
      <c r="Y771" s="199" t="n"/>
      <c r="Z771" s="199" t="n"/>
    </row>
    <row r="772" ht="15.75" customHeight="1">
      <c r="A772" s="199" t="n"/>
      <c r="B772" s="199" t="n"/>
      <c r="C772" s="199" t="n"/>
      <c r="D772" s="201" t="n"/>
      <c r="E772" s="200" t="n"/>
      <c r="F772" s="199" t="n"/>
      <c r="G772" s="199" t="n"/>
      <c r="H772" s="199" t="n"/>
      <c r="I772" s="199" t="n"/>
      <c r="J772" s="199" t="n"/>
      <c r="K772" s="199" t="n"/>
      <c r="L772" s="199" t="n"/>
      <c r="M772" s="199" t="n"/>
      <c r="N772" s="199" t="n"/>
      <c r="O772" s="199" t="n"/>
      <c r="P772" s="199" t="n"/>
      <c r="Q772" s="199" t="n"/>
      <c r="R772" s="199" t="n"/>
      <c r="S772" s="199" t="n"/>
      <c r="T772" s="199" t="n"/>
      <c r="U772" s="199" t="n"/>
      <c r="V772" s="199" t="n"/>
      <c r="W772" s="199" t="n"/>
      <c r="X772" s="199" t="n"/>
      <c r="Y772" s="199" t="n"/>
      <c r="Z772" s="199" t="n"/>
    </row>
    <row r="773" ht="15.75" customHeight="1">
      <c r="A773" s="199" t="n"/>
      <c r="B773" s="199" t="n"/>
      <c r="C773" s="199" t="n"/>
      <c r="D773" s="201" t="n"/>
      <c r="E773" s="200" t="n"/>
      <c r="F773" s="199" t="n"/>
      <c r="G773" s="199" t="n"/>
      <c r="H773" s="199" t="n"/>
      <c r="I773" s="199" t="n"/>
      <c r="J773" s="199" t="n"/>
      <c r="K773" s="199" t="n"/>
      <c r="L773" s="199" t="n"/>
      <c r="M773" s="199" t="n"/>
      <c r="N773" s="199" t="n"/>
      <c r="O773" s="199" t="n"/>
      <c r="P773" s="199" t="n"/>
      <c r="Q773" s="199" t="n"/>
      <c r="R773" s="199" t="n"/>
      <c r="S773" s="199" t="n"/>
      <c r="T773" s="199" t="n"/>
      <c r="U773" s="199" t="n"/>
      <c r="V773" s="199" t="n"/>
      <c r="W773" s="199" t="n"/>
      <c r="X773" s="199" t="n"/>
      <c r="Y773" s="199" t="n"/>
      <c r="Z773" s="199" t="n"/>
    </row>
    <row r="774" ht="15.75" customHeight="1">
      <c r="A774" s="199" t="n"/>
      <c r="B774" s="199" t="n"/>
      <c r="C774" s="199" t="n"/>
      <c r="D774" s="201" t="n"/>
      <c r="E774" s="200" t="n"/>
      <c r="F774" s="199" t="n"/>
      <c r="G774" s="199" t="n"/>
      <c r="H774" s="199" t="n"/>
      <c r="I774" s="199" t="n"/>
      <c r="J774" s="199" t="n"/>
      <c r="K774" s="199" t="n"/>
      <c r="L774" s="199" t="n"/>
      <c r="M774" s="199" t="n"/>
      <c r="N774" s="199" t="n"/>
      <c r="O774" s="199" t="n"/>
      <c r="P774" s="199" t="n"/>
      <c r="Q774" s="199" t="n"/>
      <c r="R774" s="199" t="n"/>
      <c r="S774" s="199" t="n"/>
      <c r="T774" s="199" t="n"/>
      <c r="U774" s="199" t="n"/>
      <c r="V774" s="199" t="n"/>
      <c r="W774" s="199" t="n"/>
      <c r="X774" s="199" t="n"/>
      <c r="Y774" s="199" t="n"/>
      <c r="Z774" s="199" t="n"/>
    </row>
    <row r="775" ht="15.75" customHeight="1">
      <c r="A775" s="199" t="n"/>
      <c r="B775" s="199" t="n"/>
      <c r="C775" s="199" t="n"/>
      <c r="D775" s="201" t="n"/>
      <c r="E775" s="200" t="n"/>
      <c r="F775" s="199" t="n"/>
      <c r="G775" s="199" t="n"/>
      <c r="H775" s="199" t="n"/>
      <c r="I775" s="199" t="n"/>
      <c r="J775" s="199" t="n"/>
      <c r="K775" s="199" t="n"/>
      <c r="L775" s="199" t="n"/>
      <c r="M775" s="199" t="n"/>
      <c r="N775" s="199" t="n"/>
      <c r="O775" s="199" t="n"/>
      <c r="P775" s="199" t="n"/>
      <c r="Q775" s="199" t="n"/>
      <c r="R775" s="199" t="n"/>
      <c r="S775" s="199" t="n"/>
      <c r="T775" s="199" t="n"/>
      <c r="U775" s="199" t="n"/>
      <c r="V775" s="199" t="n"/>
      <c r="W775" s="199" t="n"/>
      <c r="X775" s="199" t="n"/>
      <c r="Y775" s="199" t="n"/>
      <c r="Z775" s="199" t="n"/>
    </row>
    <row r="776" ht="15.75" customHeight="1">
      <c r="A776" s="199" t="n"/>
      <c r="B776" s="199" t="n"/>
      <c r="C776" s="199" t="n"/>
      <c r="D776" s="201" t="n"/>
      <c r="E776" s="200" t="n"/>
      <c r="F776" s="199" t="n"/>
      <c r="G776" s="199" t="n"/>
      <c r="H776" s="199" t="n"/>
      <c r="I776" s="199" t="n"/>
      <c r="J776" s="199" t="n"/>
      <c r="K776" s="199" t="n"/>
      <c r="L776" s="199" t="n"/>
      <c r="M776" s="199" t="n"/>
      <c r="N776" s="199" t="n"/>
      <c r="O776" s="199" t="n"/>
      <c r="P776" s="199" t="n"/>
      <c r="Q776" s="199" t="n"/>
      <c r="R776" s="199" t="n"/>
      <c r="S776" s="199" t="n"/>
      <c r="T776" s="199" t="n"/>
      <c r="U776" s="199" t="n"/>
      <c r="V776" s="199" t="n"/>
      <c r="W776" s="199" t="n"/>
      <c r="X776" s="199" t="n"/>
      <c r="Y776" s="199" t="n"/>
      <c r="Z776" s="199" t="n"/>
    </row>
    <row r="777" ht="15.75" customHeight="1">
      <c r="A777" s="199" t="n"/>
      <c r="B777" s="199" t="n"/>
      <c r="C777" s="199" t="n"/>
      <c r="D777" s="201" t="n"/>
      <c r="E777" s="200" t="n"/>
      <c r="F777" s="199" t="n"/>
      <c r="G777" s="199" t="n"/>
      <c r="H777" s="199" t="n"/>
      <c r="I777" s="199" t="n"/>
      <c r="J777" s="199" t="n"/>
      <c r="K777" s="199" t="n"/>
      <c r="L777" s="199" t="n"/>
      <c r="M777" s="199" t="n"/>
      <c r="N777" s="199" t="n"/>
      <c r="O777" s="199" t="n"/>
      <c r="P777" s="199" t="n"/>
      <c r="Q777" s="199" t="n"/>
      <c r="R777" s="199" t="n"/>
      <c r="S777" s="199" t="n"/>
      <c r="T777" s="199" t="n"/>
      <c r="U777" s="199" t="n"/>
      <c r="V777" s="199" t="n"/>
      <c r="W777" s="199" t="n"/>
      <c r="X777" s="199" t="n"/>
      <c r="Y777" s="199" t="n"/>
      <c r="Z777" s="199" t="n"/>
    </row>
    <row r="778" ht="15.75" customHeight="1">
      <c r="A778" s="199" t="n"/>
      <c r="B778" s="199" t="n"/>
      <c r="C778" s="199" t="n"/>
      <c r="D778" s="201" t="n"/>
      <c r="E778" s="200" t="n"/>
      <c r="F778" s="199" t="n"/>
      <c r="G778" s="199" t="n"/>
      <c r="H778" s="199" t="n"/>
      <c r="I778" s="199" t="n"/>
      <c r="J778" s="199" t="n"/>
      <c r="K778" s="199" t="n"/>
      <c r="L778" s="199" t="n"/>
      <c r="M778" s="199" t="n"/>
      <c r="N778" s="199" t="n"/>
      <c r="O778" s="199" t="n"/>
      <c r="P778" s="199" t="n"/>
      <c r="Q778" s="199" t="n"/>
      <c r="R778" s="199" t="n"/>
      <c r="S778" s="199" t="n"/>
      <c r="T778" s="199" t="n"/>
      <c r="U778" s="199" t="n"/>
      <c r="V778" s="199" t="n"/>
      <c r="W778" s="199" t="n"/>
      <c r="X778" s="199" t="n"/>
      <c r="Y778" s="199" t="n"/>
      <c r="Z778" s="199" t="n"/>
    </row>
    <row r="779" ht="15.75" customHeight="1">
      <c r="A779" s="199" t="n"/>
      <c r="B779" s="199" t="n"/>
      <c r="C779" s="199" t="n"/>
      <c r="D779" s="201" t="n"/>
      <c r="E779" s="200" t="n"/>
      <c r="F779" s="199" t="n"/>
      <c r="G779" s="199" t="n"/>
      <c r="H779" s="199" t="n"/>
      <c r="I779" s="199" t="n"/>
      <c r="J779" s="199" t="n"/>
      <c r="K779" s="199" t="n"/>
      <c r="L779" s="199" t="n"/>
      <c r="M779" s="199" t="n"/>
      <c r="N779" s="199" t="n"/>
      <c r="O779" s="199" t="n"/>
      <c r="P779" s="199" t="n"/>
      <c r="Q779" s="199" t="n"/>
      <c r="R779" s="199" t="n"/>
      <c r="S779" s="199" t="n"/>
      <c r="T779" s="199" t="n"/>
      <c r="U779" s="199" t="n"/>
      <c r="V779" s="199" t="n"/>
      <c r="W779" s="199" t="n"/>
      <c r="X779" s="199" t="n"/>
      <c r="Y779" s="199" t="n"/>
      <c r="Z779" s="199" t="n"/>
    </row>
    <row r="780" ht="15.75" customHeight="1">
      <c r="A780" s="199" t="n"/>
      <c r="B780" s="199" t="n"/>
      <c r="C780" s="199" t="n"/>
      <c r="D780" s="201" t="n"/>
      <c r="E780" s="200" t="n"/>
      <c r="F780" s="199" t="n"/>
      <c r="G780" s="199" t="n"/>
      <c r="H780" s="199" t="n"/>
      <c r="I780" s="199" t="n"/>
      <c r="J780" s="199" t="n"/>
      <c r="K780" s="199" t="n"/>
      <c r="L780" s="199" t="n"/>
      <c r="M780" s="199" t="n"/>
      <c r="N780" s="199" t="n"/>
      <c r="O780" s="199" t="n"/>
      <c r="P780" s="199" t="n"/>
      <c r="Q780" s="199" t="n"/>
      <c r="R780" s="199" t="n"/>
      <c r="S780" s="199" t="n"/>
      <c r="T780" s="199" t="n"/>
      <c r="U780" s="199" t="n"/>
      <c r="V780" s="199" t="n"/>
      <c r="W780" s="199" t="n"/>
      <c r="X780" s="199" t="n"/>
      <c r="Y780" s="199" t="n"/>
      <c r="Z780" s="199" t="n"/>
    </row>
    <row r="781" ht="15.75" customHeight="1">
      <c r="A781" s="199" t="n"/>
      <c r="B781" s="199" t="n"/>
      <c r="C781" s="199" t="n"/>
      <c r="D781" s="201" t="n"/>
      <c r="E781" s="200" t="n"/>
      <c r="F781" s="199" t="n"/>
      <c r="G781" s="199" t="n"/>
      <c r="H781" s="199" t="n"/>
      <c r="I781" s="199" t="n"/>
      <c r="J781" s="199" t="n"/>
      <c r="K781" s="199" t="n"/>
      <c r="L781" s="199" t="n"/>
      <c r="M781" s="199" t="n"/>
      <c r="N781" s="199" t="n"/>
      <c r="O781" s="199" t="n"/>
      <c r="P781" s="199" t="n"/>
      <c r="Q781" s="199" t="n"/>
      <c r="R781" s="199" t="n"/>
      <c r="S781" s="199" t="n"/>
      <c r="T781" s="199" t="n"/>
      <c r="U781" s="199" t="n"/>
      <c r="V781" s="199" t="n"/>
      <c r="W781" s="199" t="n"/>
      <c r="X781" s="199" t="n"/>
      <c r="Y781" s="199" t="n"/>
      <c r="Z781" s="199" t="n"/>
    </row>
    <row r="782" ht="15.75" customHeight="1">
      <c r="A782" s="199" t="n"/>
      <c r="B782" s="199" t="n"/>
      <c r="C782" s="199" t="n"/>
      <c r="D782" s="201" t="n"/>
      <c r="E782" s="200" t="n"/>
      <c r="F782" s="199" t="n"/>
      <c r="G782" s="199" t="n"/>
      <c r="H782" s="199" t="n"/>
      <c r="I782" s="199" t="n"/>
      <c r="J782" s="199" t="n"/>
      <c r="K782" s="199" t="n"/>
      <c r="L782" s="199" t="n"/>
      <c r="M782" s="199" t="n"/>
      <c r="N782" s="199" t="n"/>
      <c r="O782" s="199" t="n"/>
      <c r="P782" s="199" t="n"/>
      <c r="Q782" s="199" t="n"/>
      <c r="R782" s="199" t="n"/>
      <c r="S782" s="199" t="n"/>
      <c r="T782" s="199" t="n"/>
      <c r="U782" s="199" t="n"/>
      <c r="V782" s="199" t="n"/>
      <c r="W782" s="199" t="n"/>
      <c r="X782" s="199" t="n"/>
      <c r="Y782" s="199" t="n"/>
      <c r="Z782" s="199" t="n"/>
    </row>
    <row r="783" ht="15.75" customHeight="1">
      <c r="A783" s="199" t="n"/>
      <c r="B783" s="199" t="n"/>
      <c r="C783" s="199" t="n"/>
      <c r="D783" s="201" t="n"/>
      <c r="E783" s="200" t="n"/>
      <c r="F783" s="199" t="n"/>
      <c r="G783" s="199" t="n"/>
      <c r="H783" s="199" t="n"/>
      <c r="I783" s="199" t="n"/>
      <c r="J783" s="199" t="n"/>
      <c r="K783" s="199" t="n"/>
      <c r="L783" s="199" t="n"/>
      <c r="M783" s="199" t="n"/>
      <c r="N783" s="199" t="n"/>
      <c r="O783" s="199" t="n"/>
      <c r="P783" s="199" t="n"/>
      <c r="Q783" s="199" t="n"/>
      <c r="R783" s="199" t="n"/>
      <c r="S783" s="199" t="n"/>
      <c r="T783" s="199" t="n"/>
      <c r="U783" s="199" t="n"/>
      <c r="V783" s="199" t="n"/>
      <c r="W783" s="199" t="n"/>
      <c r="X783" s="199" t="n"/>
      <c r="Y783" s="199" t="n"/>
      <c r="Z783" s="199" t="n"/>
    </row>
    <row r="784" ht="15.75" customHeight="1">
      <c r="A784" s="199" t="n"/>
      <c r="B784" s="199" t="n"/>
      <c r="C784" s="199" t="n"/>
      <c r="D784" s="201" t="n"/>
      <c r="E784" s="200" t="n"/>
      <c r="F784" s="199" t="n"/>
      <c r="G784" s="199" t="n"/>
      <c r="H784" s="199" t="n"/>
      <c r="I784" s="199" t="n"/>
      <c r="J784" s="199" t="n"/>
      <c r="K784" s="199" t="n"/>
      <c r="L784" s="199" t="n"/>
      <c r="M784" s="199" t="n"/>
      <c r="N784" s="199" t="n"/>
      <c r="O784" s="199" t="n"/>
      <c r="P784" s="199" t="n"/>
      <c r="Q784" s="199" t="n"/>
      <c r="R784" s="199" t="n"/>
      <c r="S784" s="199" t="n"/>
      <c r="T784" s="199" t="n"/>
      <c r="U784" s="199" t="n"/>
      <c r="V784" s="199" t="n"/>
      <c r="W784" s="199" t="n"/>
      <c r="X784" s="199" t="n"/>
      <c r="Y784" s="199" t="n"/>
      <c r="Z784" s="199" t="n"/>
    </row>
    <row r="785" ht="15.75" customHeight="1">
      <c r="A785" s="199" t="n"/>
      <c r="B785" s="199" t="n"/>
      <c r="C785" s="199" t="n"/>
      <c r="D785" s="201" t="n"/>
      <c r="E785" s="200" t="n"/>
      <c r="F785" s="199" t="n"/>
      <c r="G785" s="199" t="n"/>
      <c r="H785" s="199" t="n"/>
      <c r="I785" s="199" t="n"/>
      <c r="J785" s="199" t="n"/>
      <c r="K785" s="199" t="n"/>
      <c r="L785" s="199" t="n"/>
      <c r="M785" s="199" t="n"/>
      <c r="N785" s="199" t="n"/>
      <c r="O785" s="199" t="n"/>
      <c r="P785" s="199" t="n"/>
      <c r="Q785" s="199" t="n"/>
      <c r="R785" s="199" t="n"/>
      <c r="S785" s="199" t="n"/>
      <c r="T785" s="199" t="n"/>
      <c r="U785" s="199" t="n"/>
      <c r="V785" s="199" t="n"/>
      <c r="W785" s="199" t="n"/>
      <c r="X785" s="199" t="n"/>
      <c r="Y785" s="199" t="n"/>
      <c r="Z785" s="199" t="n"/>
    </row>
    <row r="786" ht="15.75" customHeight="1">
      <c r="A786" s="199" t="n"/>
      <c r="B786" s="199" t="n"/>
      <c r="C786" s="199" t="n"/>
      <c r="D786" s="201" t="n"/>
      <c r="E786" s="200" t="n"/>
      <c r="F786" s="199" t="n"/>
      <c r="G786" s="199" t="n"/>
      <c r="H786" s="199" t="n"/>
      <c r="I786" s="199" t="n"/>
      <c r="J786" s="199" t="n"/>
      <c r="K786" s="199" t="n"/>
      <c r="L786" s="199" t="n"/>
      <c r="M786" s="199" t="n"/>
      <c r="N786" s="199" t="n"/>
      <c r="O786" s="199" t="n"/>
      <c r="P786" s="199" t="n"/>
      <c r="Q786" s="199" t="n"/>
      <c r="R786" s="199" t="n"/>
      <c r="S786" s="199" t="n"/>
      <c r="T786" s="199" t="n"/>
      <c r="U786" s="199" t="n"/>
      <c r="V786" s="199" t="n"/>
      <c r="W786" s="199" t="n"/>
      <c r="X786" s="199" t="n"/>
      <c r="Y786" s="199" t="n"/>
      <c r="Z786" s="199" t="n"/>
    </row>
    <row r="787" ht="15.75" customHeight="1">
      <c r="A787" s="199" t="n"/>
      <c r="B787" s="199" t="n"/>
      <c r="C787" s="199" t="n"/>
      <c r="D787" s="201" t="n"/>
      <c r="E787" s="200" t="n"/>
      <c r="F787" s="199" t="n"/>
      <c r="G787" s="199" t="n"/>
      <c r="H787" s="199" t="n"/>
      <c r="I787" s="199" t="n"/>
      <c r="J787" s="199" t="n"/>
      <c r="K787" s="199" t="n"/>
      <c r="L787" s="199" t="n"/>
      <c r="M787" s="199" t="n"/>
      <c r="N787" s="199" t="n"/>
      <c r="O787" s="199" t="n"/>
      <c r="P787" s="199" t="n"/>
      <c r="Q787" s="199" t="n"/>
      <c r="R787" s="199" t="n"/>
      <c r="S787" s="199" t="n"/>
      <c r="T787" s="199" t="n"/>
      <c r="U787" s="199" t="n"/>
      <c r="V787" s="199" t="n"/>
      <c r="W787" s="199" t="n"/>
      <c r="X787" s="199" t="n"/>
      <c r="Y787" s="199" t="n"/>
      <c r="Z787" s="199" t="n"/>
    </row>
    <row r="788" ht="15.75" customHeight="1">
      <c r="A788" s="199" t="n"/>
      <c r="B788" s="199" t="n"/>
      <c r="C788" s="199" t="n"/>
      <c r="D788" s="201" t="n"/>
      <c r="E788" s="200" t="n"/>
      <c r="F788" s="199" t="n"/>
      <c r="G788" s="199" t="n"/>
      <c r="H788" s="199" t="n"/>
      <c r="I788" s="199" t="n"/>
      <c r="J788" s="199" t="n"/>
      <c r="K788" s="199" t="n"/>
      <c r="L788" s="199" t="n"/>
      <c r="M788" s="199" t="n"/>
      <c r="N788" s="199" t="n"/>
      <c r="O788" s="199" t="n"/>
      <c r="P788" s="199" t="n"/>
      <c r="Q788" s="199" t="n"/>
      <c r="R788" s="199" t="n"/>
      <c r="S788" s="199" t="n"/>
      <c r="T788" s="199" t="n"/>
      <c r="U788" s="199" t="n"/>
      <c r="V788" s="199" t="n"/>
      <c r="W788" s="199" t="n"/>
      <c r="X788" s="199" t="n"/>
      <c r="Y788" s="199" t="n"/>
      <c r="Z788" s="199" t="n"/>
    </row>
    <row r="789" ht="15.75" customHeight="1">
      <c r="A789" s="199" t="n"/>
      <c r="B789" s="199" t="n"/>
      <c r="C789" s="199" t="n"/>
      <c r="D789" s="201" t="n"/>
      <c r="E789" s="200" t="n"/>
      <c r="F789" s="199" t="n"/>
      <c r="G789" s="199" t="n"/>
      <c r="H789" s="199" t="n"/>
      <c r="I789" s="199" t="n"/>
      <c r="J789" s="199" t="n"/>
      <c r="K789" s="199" t="n"/>
      <c r="L789" s="199" t="n"/>
      <c r="M789" s="199" t="n"/>
      <c r="N789" s="199" t="n"/>
      <c r="O789" s="199" t="n"/>
      <c r="P789" s="199" t="n"/>
      <c r="Q789" s="199" t="n"/>
      <c r="R789" s="199" t="n"/>
      <c r="S789" s="199" t="n"/>
      <c r="T789" s="199" t="n"/>
      <c r="U789" s="199" t="n"/>
      <c r="V789" s="199" t="n"/>
      <c r="W789" s="199" t="n"/>
      <c r="X789" s="199" t="n"/>
      <c r="Y789" s="199" t="n"/>
      <c r="Z789" s="199" t="n"/>
    </row>
    <row r="790" ht="15.75" customHeight="1">
      <c r="A790" s="199" t="n"/>
      <c r="B790" s="199" t="n"/>
      <c r="C790" s="199" t="n"/>
      <c r="D790" s="201" t="n"/>
      <c r="E790" s="200" t="n"/>
      <c r="F790" s="199" t="n"/>
      <c r="G790" s="199" t="n"/>
      <c r="H790" s="199" t="n"/>
      <c r="I790" s="199" t="n"/>
      <c r="J790" s="199" t="n"/>
      <c r="K790" s="199" t="n"/>
      <c r="L790" s="199" t="n"/>
      <c r="M790" s="199" t="n"/>
      <c r="N790" s="199" t="n"/>
      <c r="O790" s="199" t="n"/>
      <c r="P790" s="199" t="n"/>
      <c r="Q790" s="199" t="n"/>
      <c r="R790" s="199" t="n"/>
      <c r="S790" s="199" t="n"/>
      <c r="T790" s="199" t="n"/>
      <c r="U790" s="199" t="n"/>
      <c r="V790" s="199" t="n"/>
      <c r="W790" s="199" t="n"/>
      <c r="X790" s="199" t="n"/>
      <c r="Y790" s="199" t="n"/>
      <c r="Z790" s="199" t="n"/>
    </row>
    <row r="791" ht="15.75" customHeight="1">
      <c r="A791" s="199" t="n"/>
      <c r="B791" s="199" t="n"/>
      <c r="C791" s="199" t="n"/>
      <c r="D791" s="201" t="n"/>
      <c r="E791" s="200" t="n"/>
      <c r="F791" s="199" t="n"/>
      <c r="G791" s="199" t="n"/>
      <c r="H791" s="199" t="n"/>
      <c r="I791" s="199" t="n"/>
      <c r="J791" s="199" t="n"/>
      <c r="K791" s="199" t="n"/>
      <c r="L791" s="199" t="n"/>
      <c r="M791" s="199" t="n"/>
      <c r="N791" s="199" t="n"/>
      <c r="O791" s="199" t="n"/>
      <c r="P791" s="199" t="n"/>
      <c r="Q791" s="199" t="n"/>
      <c r="R791" s="199" t="n"/>
      <c r="S791" s="199" t="n"/>
      <c r="T791" s="199" t="n"/>
      <c r="U791" s="199" t="n"/>
      <c r="V791" s="199" t="n"/>
      <c r="W791" s="199" t="n"/>
      <c r="X791" s="199" t="n"/>
      <c r="Y791" s="199" t="n"/>
      <c r="Z791" s="199" t="n"/>
    </row>
    <row r="792" ht="15.75" customHeight="1">
      <c r="A792" s="199" t="n"/>
      <c r="B792" s="199" t="n"/>
      <c r="C792" s="199" t="n"/>
      <c r="D792" s="201" t="n"/>
      <c r="E792" s="200" t="n"/>
      <c r="F792" s="199" t="n"/>
      <c r="G792" s="199" t="n"/>
      <c r="H792" s="199" t="n"/>
      <c r="I792" s="199" t="n"/>
      <c r="J792" s="199" t="n"/>
      <c r="K792" s="199" t="n"/>
      <c r="L792" s="199" t="n"/>
      <c r="M792" s="199" t="n"/>
      <c r="N792" s="199" t="n"/>
      <c r="O792" s="199" t="n"/>
      <c r="P792" s="199" t="n"/>
      <c r="Q792" s="199" t="n"/>
      <c r="R792" s="199" t="n"/>
      <c r="S792" s="199" t="n"/>
      <c r="T792" s="199" t="n"/>
      <c r="U792" s="199" t="n"/>
      <c r="V792" s="199" t="n"/>
      <c r="W792" s="199" t="n"/>
      <c r="X792" s="199" t="n"/>
      <c r="Y792" s="199" t="n"/>
      <c r="Z792" s="199" t="n"/>
    </row>
    <row r="793" ht="15.75" customHeight="1">
      <c r="A793" s="199" t="n"/>
      <c r="B793" s="199" t="n"/>
      <c r="C793" s="199" t="n"/>
      <c r="D793" s="201" t="n"/>
      <c r="E793" s="200" t="n"/>
      <c r="F793" s="199" t="n"/>
      <c r="G793" s="199" t="n"/>
      <c r="H793" s="199" t="n"/>
      <c r="I793" s="199" t="n"/>
      <c r="J793" s="199" t="n"/>
      <c r="K793" s="199" t="n"/>
      <c r="L793" s="199" t="n"/>
      <c r="M793" s="199" t="n"/>
      <c r="N793" s="199" t="n"/>
      <c r="O793" s="199" t="n"/>
      <c r="P793" s="199" t="n"/>
      <c r="Q793" s="199" t="n"/>
      <c r="R793" s="199" t="n"/>
      <c r="S793" s="199" t="n"/>
      <c r="T793" s="199" t="n"/>
      <c r="U793" s="199" t="n"/>
      <c r="V793" s="199" t="n"/>
      <c r="W793" s="199" t="n"/>
      <c r="X793" s="199" t="n"/>
      <c r="Y793" s="199" t="n"/>
      <c r="Z793" s="199" t="n"/>
    </row>
    <row r="794" ht="15.75" customHeight="1">
      <c r="A794" s="199" t="n"/>
      <c r="B794" s="199" t="n"/>
      <c r="C794" s="199" t="n"/>
      <c r="D794" s="201" t="n"/>
      <c r="E794" s="200" t="n"/>
      <c r="F794" s="199" t="n"/>
      <c r="G794" s="199" t="n"/>
      <c r="H794" s="199" t="n"/>
      <c r="I794" s="199" t="n"/>
      <c r="J794" s="199" t="n"/>
      <c r="K794" s="199" t="n"/>
      <c r="L794" s="199" t="n"/>
      <c r="M794" s="199" t="n"/>
      <c r="N794" s="199" t="n"/>
      <c r="O794" s="199" t="n"/>
      <c r="P794" s="199" t="n"/>
      <c r="Q794" s="199" t="n"/>
      <c r="R794" s="199" t="n"/>
      <c r="S794" s="199" t="n"/>
      <c r="T794" s="199" t="n"/>
      <c r="U794" s="199" t="n"/>
      <c r="V794" s="199" t="n"/>
      <c r="W794" s="199" t="n"/>
      <c r="X794" s="199" t="n"/>
      <c r="Y794" s="199" t="n"/>
      <c r="Z794" s="199" t="n"/>
    </row>
    <row r="795" ht="15.75" customHeight="1">
      <c r="A795" s="199" t="n"/>
      <c r="B795" s="199" t="n"/>
      <c r="C795" s="199" t="n"/>
      <c r="D795" s="201" t="n"/>
      <c r="E795" s="200" t="n"/>
      <c r="F795" s="199" t="n"/>
      <c r="G795" s="199" t="n"/>
      <c r="H795" s="199" t="n"/>
      <c r="I795" s="199" t="n"/>
      <c r="J795" s="199" t="n"/>
      <c r="K795" s="199" t="n"/>
      <c r="L795" s="199" t="n"/>
      <c r="M795" s="199" t="n"/>
      <c r="N795" s="199" t="n"/>
      <c r="O795" s="199" t="n"/>
      <c r="P795" s="199" t="n"/>
      <c r="Q795" s="199" t="n"/>
      <c r="R795" s="199" t="n"/>
      <c r="S795" s="199" t="n"/>
      <c r="T795" s="199" t="n"/>
      <c r="U795" s="199" t="n"/>
      <c r="V795" s="199" t="n"/>
      <c r="W795" s="199" t="n"/>
      <c r="X795" s="199" t="n"/>
      <c r="Y795" s="199" t="n"/>
      <c r="Z795" s="199" t="n"/>
    </row>
    <row r="796" ht="15.75" customHeight="1">
      <c r="A796" s="199" t="n"/>
      <c r="B796" s="199" t="n"/>
      <c r="C796" s="199" t="n"/>
      <c r="D796" s="201" t="n"/>
      <c r="E796" s="200" t="n"/>
      <c r="F796" s="199" t="n"/>
      <c r="G796" s="199" t="n"/>
      <c r="H796" s="199" t="n"/>
      <c r="I796" s="199" t="n"/>
      <c r="J796" s="199" t="n"/>
      <c r="K796" s="199" t="n"/>
      <c r="L796" s="199" t="n"/>
      <c r="M796" s="199" t="n"/>
      <c r="N796" s="199" t="n"/>
      <c r="O796" s="199" t="n"/>
      <c r="P796" s="199" t="n"/>
      <c r="Q796" s="199" t="n"/>
      <c r="R796" s="199" t="n"/>
      <c r="S796" s="199" t="n"/>
      <c r="T796" s="199" t="n"/>
      <c r="U796" s="199" t="n"/>
      <c r="V796" s="199" t="n"/>
      <c r="W796" s="199" t="n"/>
      <c r="X796" s="199" t="n"/>
      <c r="Y796" s="199" t="n"/>
      <c r="Z796" s="199" t="n"/>
    </row>
    <row r="797" ht="15.75" customHeight="1">
      <c r="A797" s="199" t="n"/>
      <c r="B797" s="199" t="n"/>
      <c r="C797" s="199" t="n"/>
      <c r="D797" s="201" t="n"/>
      <c r="E797" s="200" t="n"/>
      <c r="F797" s="199" t="n"/>
      <c r="G797" s="199" t="n"/>
      <c r="H797" s="199" t="n"/>
      <c r="I797" s="199" t="n"/>
      <c r="J797" s="199" t="n"/>
      <c r="K797" s="199" t="n"/>
      <c r="L797" s="199" t="n"/>
      <c r="M797" s="199" t="n"/>
      <c r="N797" s="199" t="n"/>
      <c r="O797" s="199" t="n"/>
      <c r="P797" s="199" t="n"/>
      <c r="Q797" s="199" t="n"/>
      <c r="R797" s="199" t="n"/>
      <c r="S797" s="199" t="n"/>
      <c r="T797" s="199" t="n"/>
      <c r="U797" s="199" t="n"/>
      <c r="V797" s="199" t="n"/>
      <c r="W797" s="199" t="n"/>
      <c r="X797" s="199" t="n"/>
      <c r="Y797" s="199" t="n"/>
      <c r="Z797" s="199" t="n"/>
    </row>
    <row r="798" ht="15.75" customHeight="1">
      <c r="A798" s="199" t="n"/>
      <c r="B798" s="199" t="n"/>
      <c r="C798" s="199" t="n"/>
      <c r="D798" s="201" t="n"/>
      <c r="E798" s="200" t="n"/>
      <c r="F798" s="199" t="n"/>
      <c r="G798" s="199" t="n"/>
      <c r="H798" s="199" t="n"/>
      <c r="I798" s="199" t="n"/>
      <c r="J798" s="199" t="n"/>
      <c r="K798" s="199" t="n"/>
      <c r="L798" s="199" t="n"/>
      <c r="M798" s="199" t="n"/>
      <c r="N798" s="199" t="n"/>
      <c r="O798" s="199" t="n"/>
      <c r="P798" s="199" t="n"/>
      <c r="Q798" s="199" t="n"/>
      <c r="R798" s="199" t="n"/>
      <c r="S798" s="199" t="n"/>
      <c r="T798" s="199" t="n"/>
      <c r="U798" s="199" t="n"/>
      <c r="V798" s="199" t="n"/>
      <c r="W798" s="199" t="n"/>
      <c r="X798" s="199" t="n"/>
      <c r="Y798" s="199" t="n"/>
      <c r="Z798" s="199" t="n"/>
    </row>
    <row r="799" ht="15.75" customHeight="1">
      <c r="A799" s="199" t="n"/>
      <c r="B799" s="199" t="n"/>
      <c r="C799" s="199" t="n"/>
      <c r="D799" s="201" t="n"/>
      <c r="E799" s="200" t="n"/>
      <c r="F799" s="199" t="n"/>
      <c r="G799" s="199" t="n"/>
      <c r="H799" s="199" t="n"/>
      <c r="I799" s="199" t="n"/>
      <c r="J799" s="199" t="n"/>
      <c r="K799" s="199" t="n"/>
      <c r="L799" s="199" t="n"/>
      <c r="M799" s="199" t="n"/>
      <c r="N799" s="199" t="n"/>
      <c r="O799" s="199" t="n"/>
      <c r="P799" s="199" t="n"/>
      <c r="Q799" s="199" t="n"/>
      <c r="R799" s="199" t="n"/>
      <c r="S799" s="199" t="n"/>
      <c r="T799" s="199" t="n"/>
      <c r="U799" s="199" t="n"/>
      <c r="V799" s="199" t="n"/>
      <c r="W799" s="199" t="n"/>
      <c r="X799" s="199" t="n"/>
      <c r="Y799" s="199" t="n"/>
      <c r="Z799" s="199" t="n"/>
    </row>
    <row r="800" ht="15.75" customHeight="1">
      <c r="A800" s="199" t="n"/>
      <c r="B800" s="199" t="n"/>
      <c r="C800" s="199" t="n"/>
      <c r="D800" s="201" t="n"/>
      <c r="E800" s="200" t="n"/>
      <c r="F800" s="199" t="n"/>
      <c r="G800" s="199" t="n"/>
      <c r="H800" s="199" t="n"/>
      <c r="I800" s="199" t="n"/>
      <c r="J800" s="199" t="n"/>
      <c r="K800" s="199" t="n"/>
      <c r="L800" s="199" t="n"/>
      <c r="M800" s="199" t="n"/>
      <c r="N800" s="199" t="n"/>
      <c r="O800" s="199" t="n"/>
      <c r="P800" s="199" t="n"/>
      <c r="Q800" s="199" t="n"/>
      <c r="R800" s="199" t="n"/>
      <c r="S800" s="199" t="n"/>
      <c r="T800" s="199" t="n"/>
      <c r="U800" s="199" t="n"/>
      <c r="V800" s="199" t="n"/>
      <c r="W800" s="199" t="n"/>
      <c r="X800" s="199" t="n"/>
      <c r="Y800" s="199" t="n"/>
      <c r="Z800" s="199" t="n"/>
    </row>
    <row r="801" ht="15.75" customHeight="1">
      <c r="A801" s="199" t="n"/>
      <c r="B801" s="199" t="n"/>
      <c r="C801" s="199" t="n"/>
      <c r="D801" s="201" t="n"/>
      <c r="E801" s="200" t="n"/>
      <c r="F801" s="199" t="n"/>
      <c r="G801" s="199" t="n"/>
      <c r="H801" s="199" t="n"/>
      <c r="I801" s="199" t="n"/>
      <c r="J801" s="199" t="n"/>
      <c r="K801" s="199" t="n"/>
      <c r="L801" s="199" t="n"/>
      <c r="M801" s="199" t="n"/>
      <c r="N801" s="199" t="n"/>
      <c r="O801" s="199" t="n"/>
      <c r="P801" s="199" t="n"/>
      <c r="Q801" s="199" t="n"/>
      <c r="R801" s="199" t="n"/>
      <c r="S801" s="199" t="n"/>
      <c r="T801" s="199" t="n"/>
      <c r="U801" s="199" t="n"/>
      <c r="V801" s="199" t="n"/>
      <c r="W801" s="199" t="n"/>
      <c r="X801" s="199" t="n"/>
      <c r="Y801" s="199" t="n"/>
      <c r="Z801" s="199" t="n"/>
    </row>
    <row r="802" ht="15.75" customHeight="1">
      <c r="A802" s="199" t="n"/>
      <c r="B802" s="199" t="n"/>
      <c r="C802" s="199" t="n"/>
      <c r="D802" s="201" t="n"/>
      <c r="E802" s="200" t="n"/>
      <c r="F802" s="199" t="n"/>
      <c r="G802" s="199" t="n"/>
      <c r="H802" s="199" t="n"/>
      <c r="I802" s="199" t="n"/>
      <c r="J802" s="199" t="n"/>
      <c r="K802" s="199" t="n"/>
      <c r="L802" s="199" t="n"/>
      <c r="M802" s="199" t="n"/>
      <c r="N802" s="199" t="n"/>
      <c r="O802" s="199" t="n"/>
      <c r="P802" s="199" t="n"/>
      <c r="Q802" s="199" t="n"/>
      <c r="R802" s="199" t="n"/>
      <c r="S802" s="199" t="n"/>
      <c r="T802" s="199" t="n"/>
      <c r="U802" s="199" t="n"/>
      <c r="V802" s="199" t="n"/>
      <c r="W802" s="199" t="n"/>
      <c r="X802" s="199" t="n"/>
      <c r="Y802" s="199" t="n"/>
      <c r="Z802" s="199" t="n"/>
    </row>
    <row r="803" ht="15.75" customHeight="1">
      <c r="A803" s="199" t="n"/>
      <c r="B803" s="199" t="n"/>
      <c r="C803" s="199" t="n"/>
      <c r="D803" s="201" t="n"/>
      <c r="E803" s="200" t="n"/>
      <c r="F803" s="199" t="n"/>
      <c r="G803" s="199" t="n"/>
      <c r="H803" s="199" t="n"/>
      <c r="I803" s="199" t="n"/>
      <c r="J803" s="199" t="n"/>
      <c r="K803" s="199" t="n"/>
      <c r="L803" s="199" t="n"/>
      <c r="M803" s="199" t="n"/>
      <c r="N803" s="199" t="n"/>
      <c r="O803" s="199" t="n"/>
      <c r="P803" s="199" t="n"/>
      <c r="Q803" s="199" t="n"/>
      <c r="R803" s="199" t="n"/>
      <c r="S803" s="199" t="n"/>
      <c r="T803" s="199" t="n"/>
      <c r="U803" s="199" t="n"/>
      <c r="V803" s="199" t="n"/>
      <c r="W803" s="199" t="n"/>
      <c r="X803" s="199" t="n"/>
      <c r="Y803" s="199" t="n"/>
      <c r="Z803" s="199" t="n"/>
    </row>
    <row r="804" ht="15.75" customHeight="1">
      <c r="A804" s="199" t="n"/>
      <c r="B804" s="199" t="n"/>
      <c r="C804" s="199" t="n"/>
      <c r="D804" s="201" t="n"/>
      <c r="E804" s="200" t="n"/>
      <c r="F804" s="199" t="n"/>
      <c r="G804" s="199" t="n"/>
      <c r="H804" s="199" t="n"/>
      <c r="I804" s="199" t="n"/>
      <c r="J804" s="199" t="n"/>
      <c r="K804" s="199" t="n"/>
      <c r="L804" s="199" t="n"/>
      <c r="M804" s="199" t="n"/>
      <c r="N804" s="199" t="n"/>
      <c r="O804" s="199" t="n"/>
      <c r="P804" s="199" t="n"/>
      <c r="Q804" s="199" t="n"/>
      <c r="R804" s="199" t="n"/>
      <c r="S804" s="199" t="n"/>
      <c r="T804" s="199" t="n"/>
      <c r="U804" s="199" t="n"/>
      <c r="V804" s="199" t="n"/>
      <c r="W804" s="199" t="n"/>
      <c r="X804" s="199" t="n"/>
      <c r="Y804" s="199" t="n"/>
      <c r="Z804" s="199" t="n"/>
    </row>
    <row r="805" ht="15.75" customHeight="1">
      <c r="A805" s="199" t="n"/>
      <c r="B805" s="199" t="n"/>
      <c r="C805" s="199" t="n"/>
      <c r="D805" s="201" t="n"/>
      <c r="E805" s="200" t="n"/>
      <c r="F805" s="199" t="n"/>
      <c r="G805" s="199" t="n"/>
      <c r="H805" s="199" t="n"/>
      <c r="I805" s="199" t="n"/>
      <c r="J805" s="199" t="n"/>
      <c r="K805" s="199" t="n"/>
      <c r="L805" s="199" t="n"/>
      <c r="M805" s="199" t="n"/>
      <c r="N805" s="199" t="n"/>
      <c r="O805" s="199" t="n"/>
      <c r="P805" s="199" t="n"/>
      <c r="Q805" s="199" t="n"/>
      <c r="R805" s="199" t="n"/>
      <c r="S805" s="199" t="n"/>
      <c r="T805" s="199" t="n"/>
      <c r="U805" s="199" t="n"/>
      <c r="V805" s="199" t="n"/>
      <c r="W805" s="199" t="n"/>
      <c r="X805" s="199" t="n"/>
      <c r="Y805" s="199" t="n"/>
      <c r="Z805" s="199" t="n"/>
    </row>
    <row r="806" ht="15.75" customHeight="1">
      <c r="A806" s="199" t="n"/>
      <c r="B806" s="199" t="n"/>
      <c r="C806" s="199" t="n"/>
      <c r="D806" s="201" t="n"/>
      <c r="E806" s="200" t="n"/>
      <c r="F806" s="199" t="n"/>
      <c r="G806" s="199" t="n"/>
      <c r="H806" s="199" t="n"/>
      <c r="I806" s="199" t="n"/>
      <c r="J806" s="199" t="n"/>
      <c r="K806" s="199" t="n"/>
      <c r="L806" s="199" t="n"/>
      <c r="M806" s="199" t="n"/>
      <c r="N806" s="199" t="n"/>
      <c r="O806" s="199" t="n"/>
      <c r="P806" s="199" t="n"/>
      <c r="Q806" s="199" t="n"/>
      <c r="R806" s="199" t="n"/>
      <c r="S806" s="199" t="n"/>
      <c r="T806" s="199" t="n"/>
      <c r="U806" s="199" t="n"/>
      <c r="V806" s="199" t="n"/>
      <c r="W806" s="199" t="n"/>
      <c r="X806" s="199" t="n"/>
      <c r="Y806" s="199" t="n"/>
      <c r="Z806" s="199" t="n"/>
    </row>
    <row r="807" ht="15.75" customHeight="1">
      <c r="A807" s="199" t="n"/>
      <c r="B807" s="199" t="n"/>
      <c r="C807" s="199" t="n"/>
      <c r="D807" s="201" t="n"/>
      <c r="E807" s="200" t="n"/>
      <c r="F807" s="199" t="n"/>
      <c r="G807" s="199" t="n"/>
      <c r="H807" s="199" t="n"/>
      <c r="I807" s="199" t="n"/>
      <c r="J807" s="199" t="n"/>
      <c r="K807" s="199" t="n"/>
      <c r="L807" s="199" t="n"/>
      <c r="M807" s="199" t="n"/>
      <c r="N807" s="199" t="n"/>
      <c r="O807" s="199" t="n"/>
      <c r="P807" s="199" t="n"/>
      <c r="Q807" s="199" t="n"/>
      <c r="R807" s="199" t="n"/>
      <c r="S807" s="199" t="n"/>
      <c r="T807" s="199" t="n"/>
      <c r="U807" s="199" t="n"/>
      <c r="V807" s="199" t="n"/>
      <c r="W807" s="199" t="n"/>
      <c r="X807" s="199" t="n"/>
      <c r="Y807" s="199" t="n"/>
      <c r="Z807" s="199" t="n"/>
    </row>
    <row r="808" ht="15.75" customHeight="1">
      <c r="A808" s="199" t="n"/>
      <c r="B808" s="199" t="n"/>
      <c r="C808" s="199" t="n"/>
      <c r="D808" s="201" t="n"/>
      <c r="E808" s="200" t="n"/>
      <c r="F808" s="199" t="n"/>
      <c r="G808" s="199" t="n"/>
      <c r="H808" s="199" t="n"/>
      <c r="I808" s="199" t="n"/>
      <c r="J808" s="199" t="n"/>
      <c r="K808" s="199" t="n"/>
      <c r="L808" s="199" t="n"/>
      <c r="M808" s="199" t="n"/>
      <c r="N808" s="199" t="n"/>
      <c r="O808" s="199" t="n"/>
      <c r="P808" s="199" t="n"/>
      <c r="Q808" s="199" t="n"/>
      <c r="R808" s="199" t="n"/>
      <c r="S808" s="199" t="n"/>
      <c r="T808" s="199" t="n"/>
      <c r="U808" s="199" t="n"/>
      <c r="V808" s="199" t="n"/>
      <c r="W808" s="199" t="n"/>
      <c r="X808" s="199" t="n"/>
      <c r="Y808" s="199" t="n"/>
      <c r="Z808" s="199" t="n"/>
    </row>
    <row r="809" ht="15.75" customHeight="1">
      <c r="A809" s="199" t="n"/>
      <c r="B809" s="199" t="n"/>
      <c r="C809" s="199" t="n"/>
      <c r="D809" s="201" t="n"/>
      <c r="E809" s="200" t="n"/>
      <c r="F809" s="199" t="n"/>
      <c r="G809" s="199" t="n"/>
      <c r="H809" s="199" t="n"/>
      <c r="I809" s="199" t="n"/>
      <c r="J809" s="199" t="n"/>
      <c r="K809" s="199" t="n"/>
      <c r="L809" s="199" t="n"/>
      <c r="M809" s="199" t="n"/>
      <c r="N809" s="199" t="n"/>
      <c r="O809" s="199" t="n"/>
      <c r="P809" s="199" t="n"/>
      <c r="Q809" s="199" t="n"/>
      <c r="R809" s="199" t="n"/>
      <c r="S809" s="199" t="n"/>
      <c r="T809" s="199" t="n"/>
      <c r="U809" s="199" t="n"/>
      <c r="V809" s="199" t="n"/>
      <c r="W809" s="199" t="n"/>
      <c r="X809" s="199" t="n"/>
      <c r="Y809" s="199" t="n"/>
      <c r="Z809" s="199" t="n"/>
    </row>
    <row r="810" ht="15.75" customHeight="1">
      <c r="A810" s="199" t="n"/>
      <c r="B810" s="199" t="n"/>
      <c r="C810" s="199" t="n"/>
      <c r="D810" s="201" t="n"/>
      <c r="E810" s="200" t="n"/>
      <c r="F810" s="199" t="n"/>
      <c r="G810" s="199" t="n"/>
      <c r="H810" s="199" t="n"/>
      <c r="I810" s="199" t="n"/>
      <c r="J810" s="199" t="n"/>
      <c r="K810" s="199" t="n"/>
      <c r="L810" s="199" t="n"/>
      <c r="M810" s="199" t="n"/>
      <c r="N810" s="199" t="n"/>
      <c r="O810" s="199" t="n"/>
      <c r="P810" s="199" t="n"/>
      <c r="Q810" s="199" t="n"/>
      <c r="R810" s="199" t="n"/>
      <c r="S810" s="199" t="n"/>
      <c r="T810" s="199" t="n"/>
      <c r="U810" s="199" t="n"/>
      <c r="V810" s="199" t="n"/>
      <c r="W810" s="199" t="n"/>
      <c r="X810" s="199" t="n"/>
      <c r="Y810" s="199" t="n"/>
      <c r="Z810" s="199" t="n"/>
    </row>
    <row r="811" ht="15.75" customHeight="1">
      <c r="A811" s="199" t="n"/>
      <c r="B811" s="199" t="n"/>
      <c r="C811" s="199" t="n"/>
      <c r="D811" s="201" t="n"/>
      <c r="E811" s="200" t="n"/>
      <c r="F811" s="199" t="n"/>
      <c r="G811" s="199" t="n"/>
      <c r="H811" s="199" t="n"/>
      <c r="I811" s="199" t="n"/>
      <c r="J811" s="199" t="n"/>
      <c r="K811" s="199" t="n"/>
      <c r="L811" s="199" t="n"/>
      <c r="M811" s="199" t="n"/>
      <c r="N811" s="199" t="n"/>
      <c r="O811" s="199" t="n"/>
      <c r="P811" s="199" t="n"/>
      <c r="Q811" s="199" t="n"/>
      <c r="R811" s="199" t="n"/>
      <c r="S811" s="199" t="n"/>
      <c r="T811" s="199" t="n"/>
      <c r="U811" s="199" t="n"/>
      <c r="V811" s="199" t="n"/>
      <c r="W811" s="199" t="n"/>
      <c r="X811" s="199" t="n"/>
      <c r="Y811" s="199" t="n"/>
      <c r="Z811" s="199" t="n"/>
    </row>
    <row r="812" ht="15.75" customHeight="1">
      <c r="A812" s="199" t="n"/>
      <c r="B812" s="199" t="n"/>
      <c r="C812" s="199" t="n"/>
      <c r="D812" s="201" t="n"/>
      <c r="E812" s="200" t="n"/>
      <c r="F812" s="199" t="n"/>
      <c r="G812" s="199" t="n"/>
      <c r="H812" s="199" t="n"/>
      <c r="I812" s="199" t="n"/>
      <c r="J812" s="199" t="n"/>
      <c r="K812" s="199" t="n"/>
      <c r="L812" s="199" t="n"/>
      <c r="M812" s="199" t="n"/>
      <c r="N812" s="199" t="n"/>
      <c r="O812" s="199" t="n"/>
      <c r="P812" s="199" t="n"/>
      <c r="Q812" s="199" t="n"/>
      <c r="R812" s="199" t="n"/>
      <c r="S812" s="199" t="n"/>
      <c r="T812" s="199" t="n"/>
      <c r="U812" s="199" t="n"/>
      <c r="V812" s="199" t="n"/>
      <c r="W812" s="199" t="n"/>
      <c r="X812" s="199" t="n"/>
      <c r="Y812" s="199" t="n"/>
      <c r="Z812" s="199" t="n"/>
    </row>
    <row r="813" ht="15.75" customHeight="1">
      <c r="A813" s="199" t="n"/>
      <c r="B813" s="199" t="n"/>
      <c r="C813" s="199" t="n"/>
      <c r="D813" s="201" t="n"/>
      <c r="E813" s="200" t="n"/>
      <c r="F813" s="199" t="n"/>
      <c r="G813" s="199" t="n"/>
      <c r="H813" s="199" t="n"/>
      <c r="I813" s="199" t="n"/>
      <c r="J813" s="199" t="n"/>
      <c r="K813" s="199" t="n"/>
      <c r="L813" s="199" t="n"/>
      <c r="M813" s="199" t="n"/>
      <c r="N813" s="199" t="n"/>
      <c r="O813" s="199" t="n"/>
      <c r="P813" s="199" t="n"/>
      <c r="Q813" s="199" t="n"/>
      <c r="R813" s="199" t="n"/>
      <c r="S813" s="199" t="n"/>
      <c r="T813" s="199" t="n"/>
      <c r="U813" s="199" t="n"/>
      <c r="V813" s="199" t="n"/>
      <c r="W813" s="199" t="n"/>
      <c r="X813" s="199" t="n"/>
      <c r="Y813" s="199" t="n"/>
      <c r="Z813" s="199" t="n"/>
    </row>
    <row r="814" ht="15.75" customHeight="1">
      <c r="A814" s="199" t="n"/>
      <c r="B814" s="199" t="n"/>
      <c r="C814" s="199" t="n"/>
      <c r="D814" s="201" t="n"/>
      <c r="E814" s="200" t="n"/>
      <c r="F814" s="199" t="n"/>
      <c r="G814" s="199" t="n"/>
      <c r="H814" s="199" t="n"/>
      <c r="I814" s="199" t="n"/>
      <c r="J814" s="199" t="n"/>
      <c r="K814" s="199" t="n"/>
      <c r="L814" s="199" t="n"/>
      <c r="M814" s="199" t="n"/>
      <c r="N814" s="199" t="n"/>
      <c r="O814" s="199" t="n"/>
      <c r="P814" s="199" t="n"/>
      <c r="Q814" s="199" t="n"/>
      <c r="R814" s="199" t="n"/>
      <c r="S814" s="199" t="n"/>
      <c r="T814" s="199" t="n"/>
      <c r="U814" s="199" t="n"/>
      <c r="V814" s="199" t="n"/>
      <c r="W814" s="199" t="n"/>
      <c r="X814" s="199" t="n"/>
      <c r="Y814" s="199" t="n"/>
      <c r="Z814" s="199" t="n"/>
    </row>
    <row r="815" ht="15.75" customHeight="1">
      <c r="A815" s="199" t="n"/>
      <c r="B815" s="199" t="n"/>
      <c r="C815" s="199" t="n"/>
      <c r="D815" s="201" t="n"/>
      <c r="E815" s="200" t="n"/>
      <c r="F815" s="199" t="n"/>
      <c r="G815" s="199" t="n"/>
      <c r="H815" s="199" t="n"/>
      <c r="I815" s="199" t="n"/>
      <c r="J815" s="199" t="n"/>
      <c r="K815" s="199" t="n"/>
      <c r="L815" s="199" t="n"/>
      <c r="M815" s="199" t="n"/>
      <c r="N815" s="199" t="n"/>
      <c r="O815" s="199" t="n"/>
      <c r="P815" s="199" t="n"/>
      <c r="Q815" s="199" t="n"/>
      <c r="R815" s="199" t="n"/>
      <c r="S815" s="199" t="n"/>
      <c r="T815" s="199" t="n"/>
      <c r="U815" s="199" t="n"/>
      <c r="V815" s="199" t="n"/>
      <c r="W815" s="199" t="n"/>
      <c r="X815" s="199" t="n"/>
      <c r="Y815" s="199" t="n"/>
      <c r="Z815" s="199" t="n"/>
    </row>
    <row r="816" ht="15.75" customHeight="1">
      <c r="A816" s="199" t="n"/>
      <c r="B816" s="199" t="n"/>
      <c r="C816" s="199" t="n"/>
      <c r="D816" s="201" t="n"/>
      <c r="E816" s="200" t="n"/>
      <c r="F816" s="199" t="n"/>
      <c r="G816" s="199" t="n"/>
      <c r="H816" s="199" t="n"/>
      <c r="I816" s="199" t="n"/>
      <c r="J816" s="199" t="n"/>
      <c r="K816" s="199" t="n"/>
      <c r="L816" s="199" t="n"/>
      <c r="M816" s="199" t="n"/>
      <c r="N816" s="199" t="n"/>
      <c r="O816" s="199" t="n"/>
      <c r="P816" s="199" t="n"/>
      <c r="Q816" s="199" t="n"/>
      <c r="R816" s="199" t="n"/>
      <c r="S816" s="199" t="n"/>
      <c r="T816" s="199" t="n"/>
      <c r="U816" s="199" t="n"/>
      <c r="V816" s="199" t="n"/>
      <c r="W816" s="199" t="n"/>
      <c r="X816" s="199" t="n"/>
      <c r="Y816" s="199" t="n"/>
      <c r="Z816" s="199" t="n"/>
    </row>
    <row r="817" ht="15.75" customHeight="1">
      <c r="A817" s="199" t="n"/>
      <c r="B817" s="199" t="n"/>
      <c r="C817" s="199" t="n"/>
      <c r="D817" s="201" t="n"/>
      <c r="E817" s="200" t="n"/>
      <c r="F817" s="199" t="n"/>
      <c r="G817" s="199" t="n"/>
      <c r="H817" s="199" t="n"/>
      <c r="I817" s="199" t="n"/>
      <c r="J817" s="199" t="n"/>
      <c r="K817" s="199" t="n"/>
      <c r="L817" s="199" t="n"/>
      <c r="M817" s="199" t="n"/>
      <c r="N817" s="199" t="n"/>
      <c r="O817" s="199" t="n"/>
      <c r="P817" s="199" t="n"/>
      <c r="Q817" s="199" t="n"/>
      <c r="R817" s="199" t="n"/>
      <c r="S817" s="199" t="n"/>
      <c r="T817" s="199" t="n"/>
      <c r="U817" s="199" t="n"/>
      <c r="V817" s="199" t="n"/>
      <c r="W817" s="199" t="n"/>
      <c r="X817" s="199" t="n"/>
      <c r="Y817" s="199" t="n"/>
      <c r="Z817" s="199" t="n"/>
    </row>
    <row r="818" ht="15.75" customHeight="1">
      <c r="A818" s="199" t="n"/>
      <c r="B818" s="199" t="n"/>
      <c r="C818" s="199" t="n"/>
      <c r="D818" s="201" t="n"/>
      <c r="E818" s="200" t="n"/>
      <c r="F818" s="199" t="n"/>
      <c r="G818" s="199" t="n"/>
      <c r="H818" s="199" t="n"/>
      <c r="I818" s="199" t="n"/>
      <c r="J818" s="199" t="n"/>
      <c r="K818" s="199" t="n"/>
      <c r="L818" s="199" t="n"/>
      <c r="M818" s="199" t="n"/>
      <c r="N818" s="199" t="n"/>
      <c r="O818" s="199" t="n"/>
      <c r="P818" s="199" t="n"/>
      <c r="Q818" s="199" t="n"/>
      <c r="R818" s="199" t="n"/>
      <c r="S818" s="199" t="n"/>
      <c r="T818" s="199" t="n"/>
      <c r="U818" s="199" t="n"/>
      <c r="V818" s="199" t="n"/>
      <c r="W818" s="199" t="n"/>
      <c r="X818" s="199" t="n"/>
      <c r="Y818" s="199" t="n"/>
      <c r="Z818" s="199" t="n"/>
    </row>
    <row r="819" ht="15.75" customHeight="1">
      <c r="A819" s="199" t="n"/>
      <c r="B819" s="199" t="n"/>
      <c r="C819" s="199" t="n"/>
      <c r="D819" s="201" t="n"/>
      <c r="E819" s="200" t="n"/>
      <c r="F819" s="199" t="n"/>
      <c r="G819" s="199" t="n"/>
      <c r="H819" s="199" t="n"/>
      <c r="I819" s="199" t="n"/>
      <c r="J819" s="199" t="n"/>
      <c r="K819" s="199" t="n"/>
      <c r="L819" s="199" t="n"/>
      <c r="M819" s="199" t="n"/>
      <c r="N819" s="199" t="n"/>
      <c r="O819" s="199" t="n"/>
      <c r="P819" s="199" t="n"/>
      <c r="Q819" s="199" t="n"/>
      <c r="R819" s="199" t="n"/>
      <c r="S819" s="199" t="n"/>
      <c r="T819" s="199" t="n"/>
      <c r="U819" s="199" t="n"/>
      <c r="V819" s="199" t="n"/>
      <c r="W819" s="199" t="n"/>
      <c r="X819" s="199" t="n"/>
      <c r="Y819" s="199" t="n"/>
      <c r="Z819" s="199" t="n"/>
    </row>
    <row r="820" ht="15.75" customHeight="1">
      <c r="A820" s="199" t="n"/>
      <c r="B820" s="199" t="n"/>
      <c r="C820" s="199" t="n"/>
      <c r="D820" s="201" t="n"/>
      <c r="E820" s="200" t="n"/>
      <c r="F820" s="199" t="n"/>
      <c r="G820" s="199" t="n"/>
      <c r="H820" s="199" t="n"/>
      <c r="I820" s="199" t="n"/>
      <c r="J820" s="199" t="n"/>
      <c r="K820" s="199" t="n"/>
      <c r="L820" s="199" t="n"/>
      <c r="M820" s="199" t="n"/>
      <c r="N820" s="199" t="n"/>
      <c r="O820" s="199" t="n"/>
      <c r="P820" s="199" t="n"/>
      <c r="Q820" s="199" t="n"/>
      <c r="R820" s="199" t="n"/>
      <c r="S820" s="199" t="n"/>
      <c r="T820" s="199" t="n"/>
      <c r="U820" s="199" t="n"/>
      <c r="V820" s="199" t="n"/>
      <c r="W820" s="199" t="n"/>
      <c r="X820" s="199" t="n"/>
      <c r="Y820" s="199" t="n"/>
      <c r="Z820" s="199" t="n"/>
    </row>
    <row r="821" ht="15.75" customHeight="1">
      <c r="A821" s="199" t="n"/>
      <c r="B821" s="199" t="n"/>
      <c r="C821" s="199" t="n"/>
      <c r="D821" s="201" t="n"/>
      <c r="E821" s="200" t="n"/>
      <c r="F821" s="199" t="n"/>
      <c r="G821" s="199" t="n"/>
      <c r="H821" s="199" t="n"/>
      <c r="I821" s="199" t="n"/>
      <c r="J821" s="199" t="n"/>
      <c r="K821" s="199" t="n"/>
      <c r="L821" s="199" t="n"/>
      <c r="M821" s="199" t="n"/>
      <c r="N821" s="199" t="n"/>
      <c r="O821" s="199" t="n"/>
      <c r="P821" s="199" t="n"/>
      <c r="Q821" s="199" t="n"/>
      <c r="R821" s="199" t="n"/>
      <c r="S821" s="199" t="n"/>
      <c r="T821" s="199" t="n"/>
      <c r="U821" s="199" t="n"/>
      <c r="V821" s="199" t="n"/>
      <c r="W821" s="199" t="n"/>
      <c r="X821" s="199" t="n"/>
      <c r="Y821" s="199" t="n"/>
      <c r="Z821" s="199" t="n"/>
    </row>
    <row r="822" ht="15.75" customHeight="1">
      <c r="A822" s="199" t="n"/>
      <c r="B822" s="199" t="n"/>
      <c r="C822" s="199" t="n"/>
      <c r="D822" s="201" t="n"/>
      <c r="E822" s="200" t="n"/>
      <c r="F822" s="199" t="n"/>
      <c r="G822" s="199" t="n"/>
      <c r="H822" s="199" t="n"/>
      <c r="I822" s="199" t="n"/>
      <c r="J822" s="199" t="n"/>
      <c r="K822" s="199" t="n"/>
      <c r="L822" s="199" t="n"/>
      <c r="M822" s="199" t="n"/>
      <c r="N822" s="199" t="n"/>
      <c r="O822" s="199" t="n"/>
      <c r="P822" s="199" t="n"/>
      <c r="Q822" s="199" t="n"/>
      <c r="R822" s="199" t="n"/>
      <c r="S822" s="199" t="n"/>
      <c r="T822" s="199" t="n"/>
      <c r="U822" s="199" t="n"/>
      <c r="V822" s="199" t="n"/>
      <c r="W822" s="199" t="n"/>
      <c r="X822" s="199" t="n"/>
      <c r="Y822" s="199" t="n"/>
      <c r="Z822" s="199" t="n"/>
    </row>
    <row r="823" ht="15.75" customHeight="1">
      <c r="A823" s="199" t="n"/>
      <c r="B823" s="199" t="n"/>
      <c r="C823" s="199" t="n"/>
      <c r="D823" s="201" t="n"/>
      <c r="E823" s="200" t="n"/>
      <c r="F823" s="199" t="n"/>
      <c r="G823" s="199" t="n"/>
      <c r="H823" s="199" t="n"/>
      <c r="I823" s="199" t="n"/>
      <c r="J823" s="199" t="n"/>
      <c r="K823" s="199" t="n"/>
      <c r="L823" s="199" t="n"/>
      <c r="M823" s="199" t="n"/>
      <c r="N823" s="199" t="n"/>
      <c r="O823" s="199" t="n"/>
      <c r="P823" s="199" t="n"/>
      <c r="Q823" s="199" t="n"/>
      <c r="R823" s="199" t="n"/>
      <c r="S823" s="199" t="n"/>
      <c r="T823" s="199" t="n"/>
      <c r="U823" s="199" t="n"/>
      <c r="V823" s="199" t="n"/>
      <c r="W823" s="199" t="n"/>
      <c r="X823" s="199" t="n"/>
      <c r="Y823" s="199" t="n"/>
      <c r="Z823" s="199" t="n"/>
    </row>
    <row r="824" ht="15.75" customHeight="1">
      <c r="A824" s="199" t="n"/>
      <c r="B824" s="199" t="n"/>
      <c r="C824" s="199" t="n"/>
      <c r="D824" s="201" t="n"/>
      <c r="E824" s="200" t="n"/>
      <c r="F824" s="199" t="n"/>
      <c r="G824" s="199" t="n"/>
      <c r="H824" s="199" t="n"/>
      <c r="I824" s="199" t="n"/>
      <c r="J824" s="199" t="n"/>
      <c r="K824" s="199" t="n"/>
      <c r="L824" s="199" t="n"/>
      <c r="M824" s="199" t="n"/>
      <c r="N824" s="199" t="n"/>
      <c r="O824" s="199" t="n"/>
      <c r="P824" s="199" t="n"/>
      <c r="Q824" s="199" t="n"/>
      <c r="R824" s="199" t="n"/>
      <c r="S824" s="199" t="n"/>
      <c r="T824" s="199" t="n"/>
      <c r="U824" s="199" t="n"/>
      <c r="V824" s="199" t="n"/>
      <c r="W824" s="199" t="n"/>
      <c r="X824" s="199" t="n"/>
      <c r="Y824" s="199" t="n"/>
      <c r="Z824" s="199" t="n"/>
    </row>
    <row r="825" ht="15.75" customHeight="1">
      <c r="A825" s="199" t="n"/>
      <c r="B825" s="199" t="n"/>
      <c r="C825" s="199" t="n"/>
      <c r="D825" s="201" t="n"/>
      <c r="E825" s="200" t="n"/>
      <c r="F825" s="199" t="n"/>
      <c r="G825" s="199" t="n"/>
      <c r="H825" s="199" t="n"/>
      <c r="I825" s="199" t="n"/>
      <c r="J825" s="199" t="n"/>
      <c r="K825" s="199" t="n"/>
      <c r="L825" s="199" t="n"/>
      <c r="M825" s="199" t="n"/>
      <c r="N825" s="199" t="n"/>
      <c r="O825" s="199" t="n"/>
      <c r="P825" s="199" t="n"/>
      <c r="Q825" s="199" t="n"/>
      <c r="R825" s="199" t="n"/>
      <c r="S825" s="199" t="n"/>
      <c r="T825" s="199" t="n"/>
      <c r="U825" s="199" t="n"/>
      <c r="V825" s="199" t="n"/>
      <c r="W825" s="199" t="n"/>
      <c r="X825" s="199" t="n"/>
      <c r="Y825" s="199" t="n"/>
      <c r="Z825" s="199" t="n"/>
    </row>
    <row r="826" ht="15.75" customHeight="1">
      <c r="A826" s="199" t="n"/>
      <c r="B826" s="199" t="n"/>
      <c r="C826" s="199" t="n"/>
      <c r="D826" s="201" t="n"/>
      <c r="E826" s="200" t="n"/>
      <c r="F826" s="199" t="n"/>
      <c r="G826" s="199" t="n"/>
      <c r="H826" s="199" t="n"/>
      <c r="I826" s="199" t="n"/>
      <c r="J826" s="199" t="n"/>
      <c r="K826" s="199" t="n"/>
      <c r="L826" s="199" t="n"/>
      <c r="M826" s="199" t="n"/>
      <c r="N826" s="199" t="n"/>
      <c r="O826" s="199" t="n"/>
      <c r="P826" s="199" t="n"/>
      <c r="Q826" s="199" t="n"/>
      <c r="R826" s="199" t="n"/>
      <c r="S826" s="199" t="n"/>
      <c r="T826" s="199" t="n"/>
      <c r="U826" s="199" t="n"/>
      <c r="V826" s="199" t="n"/>
      <c r="W826" s="199" t="n"/>
      <c r="X826" s="199" t="n"/>
      <c r="Y826" s="199" t="n"/>
      <c r="Z826" s="199" t="n"/>
    </row>
    <row r="827" ht="15.75" customHeight="1">
      <c r="A827" s="199" t="n"/>
      <c r="B827" s="199" t="n"/>
      <c r="C827" s="199" t="n"/>
      <c r="D827" s="201" t="n"/>
      <c r="E827" s="200" t="n"/>
      <c r="F827" s="199" t="n"/>
      <c r="G827" s="199" t="n"/>
      <c r="H827" s="199" t="n"/>
      <c r="I827" s="199" t="n"/>
      <c r="J827" s="199" t="n"/>
      <c r="K827" s="199" t="n"/>
      <c r="L827" s="199" t="n"/>
      <c r="M827" s="199" t="n"/>
      <c r="N827" s="199" t="n"/>
      <c r="O827" s="199" t="n"/>
      <c r="P827" s="199" t="n"/>
      <c r="Q827" s="199" t="n"/>
      <c r="R827" s="199" t="n"/>
      <c r="S827" s="199" t="n"/>
      <c r="T827" s="199" t="n"/>
      <c r="U827" s="199" t="n"/>
      <c r="V827" s="199" t="n"/>
      <c r="W827" s="199" t="n"/>
      <c r="X827" s="199" t="n"/>
      <c r="Y827" s="199" t="n"/>
      <c r="Z827" s="199" t="n"/>
    </row>
    <row r="828" ht="15.75" customHeight="1">
      <c r="A828" s="199" t="n"/>
      <c r="B828" s="199" t="n"/>
      <c r="C828" s="199" t="n"/>
      <c r="D828" s="201" t="n"/>
      <c r="E828" s="200" t="n"/>
      <c r="F828" s="199" t="n"/>
      <c r="G828" s="199" t="n"/>
      <c r="H828" s="199" t="n"/>
      <c r="I828" s="199" t="n"/>
      <c r="J828" s="199" t="n"/>
      <c r="K828" s="199" t="n"/>
      <c r="L828" s="199" t="n"/>
      <c r="M828" s="199" t="n"/>
      <c r="N828" s="199" t="n"/>
      <c r="O828" s="199" t="n"/>
      <c r="P828" s="199" t="n"/>
      <c r="Q828" s="199" t="n"/>
      <c r="R828" s="199" t="n"/>
      <c r="S828" s="199" t="n"/>
      <c r="T828" s="199" t="n"/>
      <c r="U828" s="199" t="n"/>
      <c r="V828" s="199" t="n"/>
      <c r="W828" s="199" t="n"/>
      <c r="X828" s="199" t="n"/>
      <c r="Y828" s="199" t="n"/>
      <c r="Z828" s="199" t="n"/>
    </row>
    <row r="829" ht="15.75" customHeight="1">
      <c r="A829" s="199" t="n"/>
      <c r="B829" s="199" t="n"/>
      <c r="C829" s="199" t="n"/>
      <c r="D829" s="201" t="n"/>
      <c r="E829" s="200" t="n"/>
      <c r="F829" s="199" t="n"/>
      <c r="G829" s="199" t="n"/>
      <c r="H829" s="199" t="n"/>
      <c r="I829" s="199" t="n"/>
      <c r="J829" s="199" t="n"/>
      <c r="K829" s="199" t="n"/>
      <c r="L829" s="199" t="n"/>
      <c r="M829" s="199" t="n"/>
      <c r="N829" s="199" t="n"/>
      <c r="O829" s="199" t="n"/>
      <c r="P829" s="199" t="n"/>
      <c r="Q829" s="199" t="n"/>
      <c r="R829" s="199" t="n"/>
      <c r="S829" s="199" t="n"/>
      <c r="T829" s="199" t="n"/>
      <c r="U829" s="199" t="n"/>
      <c r="V829" s="199" t="n"/>
      <c r="W829" s="199" t="n"/>
      <c r="X829" s="199" t="n"/>
      <c r="Y829" s="199" t="n"/>
      <c r="Z829" s="199" t="n"/>
    </row>
    <row r="830" ht="15.75" customHeight="1">
      <c r="A830" s="199" t="n"/>
      <c r="B830" s="199" t="n"/>
      <c r="C830" s="199" t="n"/>
      <c r="D830" s="201" t="n"/>
      <c r="E830" s="200" t="n"/>
      <c r="F830" s="199" t="n"/>
      <c r="G830" s="199" t="n"/>
      <c r="H830" s="199" t="n"/>
      <c r="I830" s="199" t="n"/>
      <c r="J830" s="199" t="n"/>
      <c r="K830" s="199" t="n"/>
      <c r="L830" s="199" t="n"/>
      <c r="M830" s="199" t="n"/>
      <c r="N830" s="199" t="n"/>
      <c r="O830" s="199" t="n"/>
      <c r="P830" s="199" t="n"/>
      <c r="Q830" s="199" t="n"/>
      <c r="R830" s="199" t="n"/>
      <c r="S830" s="199" t="n"/>
      <c r="T830" s="199" t="n"/>
      <c r="U830" s="199" t="n"/>
      <c r="V830" s="199" t="n"/>
      <c r="W830" s="199" t="n"/>
      <c r="X830" s="199" t="n"/>
      <c r="Y830" s="199" t="n"/>
      <c r="Z830" s="199" t="n"/>
    </row>
    <row r="831" ht="15.75" customHeight="1">
      <c r="A831" s="199" t="n"/>
      <c r="B831" s="199" t="n"/>
      <c r="C831" s="199" t="n"/>
      <c r="D831" s="201" t="n"/>
      <c r="E831" s="200" t="n"/>
      <c r="F831" s="199" t="n"/>
      <c r="G831" s="199" t="n"/>
      <c r="H831" s="199" t="n"/>
      <c r="I831" s="199" t="n"/>
      <c r="J831" s="199" t="n"/>
      <c r="K831" s="199" t="n"/>
      <c r="L831" s="199" t="n"/>
      <c r="M831" s="199" t="n"/>
      <c r="N831" s="199" t="n"/>
      <c r="O831" s="199" t="n"/>
      <c r="P831" s="199" t="n"/>
      <c r="Q831" s="199" t="n"/>
      <c r="R831" s="199" t="n"/>
      <c r="S831" s="199" t="n"/>
      <c r="T831" s="199" t="n"/>
      <c r="U831" s="199" t="n"/>
      <c r="V831" s="199" t="n"/>
      <c r="W831" s="199" t="n"/>
      <c r="X831" s="199" t="n"/>
      <c r="Y831" s="199" t="n"/>
      <c r="Z831" s="199" t="n"/>
    </row>
    <row r="832" ht="15.75" customHeight="1">
      <c r="A832" s="199" t="n"/>
      <c r="B832" s="199" t="n"/>
      <c r="C832" s="199" t="n"/>
      <c r="D832" s="201" t="n"/>
      <c r="E832" s="200" t="n"/>
      <c r="F832" s="199" t="n"/>
      <c r="G832" s="199" t="n"/>
      <c r="H832" s="199" t="n"/>
      <c r="I832" s="199" t="n"/>
      <c r="J832" s="199" t="n"/>
      <c r="K832" s="199" t="n"/>
      <c r="L832" s="199" t="n"/>
      <c r="M832" s="199" t="n"/>
      <c r="N832" s="199" t="n"/>
      <c r="O832" s="199" t="n"/>
      <c r="P832" s="199" t="n"/>
      <c r="Q832" s="199" t="n"/>
      <c r="R832" s="199" t="n"/>
      <c r="S832" s="199" t="n"/>
      <c r="T832" s="199" t="n"/>
      <c r="U832" s="199" t="n"/>
      <c r="V832" s="199" t="n"/>
      <c r="W832" s="199" t="n"/>
      <c r="X832" s="199" t="n"/>
      <c r="Y832" s="199" t="n"/>
      <c r="Z832" s="199" t="n"/>
    </row>
    <row r="833" ht="15.75" customHeight="1">
      <c r="A833" s="199" t="n"/>
      <c r="B833" s="199" t="n"/>
      <c r="C833" s="199" t="n"/>
      <c r="D833" s="201" t="n"/>
      <c r="E833" s="200" t="n"/>
      <c r="F833" s="199" t="n"/>
      <c r="G833" s="199" t="n"/>
      <c r="H833" s="199" t="n"/>
      <c r="I833" s="199" t="n"/>
      <c r="J833" s="199" t="n"/>
      <c r="K833" s="199" t="n"/>
      <c r="L833" s="199" t="n"/>
      <c r="M833" s="199" t="n"/>
      <c r="N833" s="199" t="n"/>
      <c r="O833" s="199" t="n"/>
      <c r="P833" s="199" t="n"/>
      <c r="Q833" s="199" t="n"/>
      <c r="R833" s="199" t="n"/>
      <c r="S833" s="199" t="n"/>
      <c r="T833" s="199" t="n"/>
      <c r="U833" s="199" t="n"/>
      <c r="V833" s="199" t="n"/>
      <c r="W833" s="199" t="n"/>
      <c r="X833" s="199" t="n"/>
      <c r="Y833" s="199" t="n"/>
      <c r="Z833" s="199" t="n"/>
    </row>
    <row r="834" ht="15.75" customHeight="1">
      <c r="A834" s="199" t="n"/>
      <c r="B834" s="199" t="n"/>
      <c r="C834" s="199" t="n"/>
      <c r="D834" s="201" t="n"/>
      <c r="E834" s="200" t="n"/>
      <c r="F834" s="199" t="n"/>
      <c r="G834" s="199" t="n"/>
      <c r="H834" s="199" t="n"/>
      <c r="I834" s="199" t="n"/>
      <c r="J834" s="199" t="n"/>
      <c r="K834" s="199" t="n"/>
      <c r="L834" s="199" t="n"/>
      <c r="M834" s="199" t="n"/>
      <c r="N834" s="199" t="n"/>
      <c r="O834" s="199" t="n"/>
      <c r="P834" s="199" t="n"/>
      <c r="Q834" s="199" t="n"/>
      <c r="R834" s="199" t="n"/>
      <c r="S834" s="199" t="n"/>
      <c r="T834" s="199" t="n"/>
      <c r="U834" s="199" t="n"/>
      <c r="V834" s="199" t="n"/>
      <c r="W834" s="199" t="n"/>
      <c r="X834" s="199" t="n"/>
      <c r="Y834" s="199" t="n"/>
      <c r="Z834" s="199" t="n"/>
    </row>
    <row r="835" ht="15.75" customHeight="1">
      <c r="A835" s="199" t="n"/>
      <c r="B835" s="199" t="n"/>
      <c r="C835" s="199" t="n"/>
      <c r="D835" s="201" t="n"/>
      <c r="E835" s="200" t="n"/>
      <c r="F835" s="199" t="n"/>
      <c r="G835" s="199" t="n"/>
      <c r="H835" s="199" t="n"/>
      <c r="I835" s="199" t="n"/>
      <c r="J835" s="199" t="n"/>
      <c r="K835" s="199" t="n"/>
      <c r="L835" s="199" t="n"/>
      <c r="M835" s="199" t="n"/>
      <c r="N835" s="199" t="n"/>
      <c r="O835" s="199" t="n"/>
      <c r="P835" s="199" t="n"/>
      <c r="Q835" s="199" t="n"/>
      <c r="R835" s="199" t="n"/>
      <c r="S835" s="199" t="n"/>
      <c r="T835" s="199" t="n"/>
      <c r="U835" s="199" t="n"/>
      <c r="V835" s="199" t="n"/>
      <c r="W835" s="199" t="n"/>
      <c r="X835" s="199" t="n"/>
      <c r="Y835" s="199" t="n"/>
      <c r="Z835" s="199" t="n"/>
    </row>
    <row r="836" ht="15.75" customHeight="1">
      <c r="A836" s="199" t="n"/>
      <c r="B836" s="199" t="n"/>
      <c r="C836" s="199" t="n"/>
      <c r="D836" s="201" t="n"/>
      <c r="E836" s="200" t="n"/>
      <c r="F836" s="199" t="n"/>
      <c r="G836" s="199" t="n"/>
      <c r="H836" s="199" t="n"/>
      <c r="I836" s="199" t="n"/>
      <c r="J836" s="199" t="n"/>
      <c r="K836" s="199" t="n"/>
      <c r="L836" s="199" t="n"/>
      <c r="M836" s="199" t="n"/>
      <c r="N836" s="199" t="n"/>
      <c r="O836" s="199" t="n"/>
      <c r="P836" s="199" t="n"/>
      <c r="Q836" s="199" t="n"/>
      <c r="R836" s="199" t="n"/>
      <c r="S836" s="199" t="n"/>
      <c r="T836" s="199" t="n"/>
      <c r="U836" s="199" t="n"/>
      <c r="V836" s="199" t="n"/>
      <c r="W836" s="199" t="n"/>
      <c r="X836" s="199" t="n"/>
      <c r="Y836" s="199" t="n"/>
      <c r="Z836" s="199" t="n"/>
    </row>
    <row r="837" ht="15.75" customHeight="1">
      <c r="A837" s="199" t="n"/>
      <c r="B837" s="199" t="n"/>
      <c r="C837" s="199" t="n"/>
      <c r="D837" s="201" t="n"/>
      <c r="E837" s="200" t="n"/>
      <c r="F837" s="199" t="n"/>
      <c r="G837" s="199" t="n"/>
      <c r="H837" s="199" t="n"/>
      <c r="I837" s="199" t="n"/>
      <c r="J837" s="199" t="n"/>
      <c r="K837" s="199" t="n"/>
      <c r="L837" s="199" t="n"/>
      <c r="M837" s="199" t="n"/>
      <c r="N837" s="199" t="n"/>
      <c r="O837" s="199" t="n"/>
      <c r="P837" s="199" t="n"/>
      <c r="Q837" s="199" t="n"/>
      <c r="R837" s="199" t="n"/>
      <c r="S837" s="199" t="n"/>
      <c r="T837" s="199" t="n"/>
      <c r="U837" s="199" t="n"/>
      <c r="V837" s="199" t="n"/>
      <c r="W837" s="199" t="n"/>
      <c r="X837" s="199" t="n"/>
      <c r="Y837" s="199" t="n"/>
      <c r="Z837" s="199" t="n"/>
    </row>
    <row r="838" ht="15.75" customHeight="1">
      <c r="A838" s="199" t="n"/>
      <c r="B838" s="199" t="n"/>
      <c r="C838" s="199" t="n"/>
      <c r="D838" s="201" t="n"/>
      <c r="E838" s="200" t="n"/>
      <c r="F838" s="199" t="n"/>
      <c r="G838" s="199" t="n"/>
      <c r="H838" s="199" t="n"/>
      <c r="I838" s="199" t="n"/>
      <c r="J838" s="199" t="n"/>
      <c r="K838" s="199" t="n"/>
      <c r="L838" s="199" t="n"/>
      <c r="M838" s="199" t="n"/>
      <c r="N838" s="199" t="n"/>
      <c r="O838" s="199" t="n"/>
      <c r="P838" s="199" t="n"/>
      <c r="Q838" s="199" t="n"/>
      <c r="R838" s="199" t="n"/>
      <c r="S838" s="199" t="n"/>
      <c r="T838" s="199" t="n"/>
      <c r="U838" s="199" t="n"/>
      <c r="V838" s="199" t="n"/>
      <c r="W838" s="199" t="n"/>
      <c r="X838" s="199" t="n"/>
      <c r="Y838" s="199" t="n"/>
      <c r="Z838" s="199" t="n"/>
    </row>
    <row r="839" ht="15.75" customHeight="1">
      <c r="A839" s="199" t="n"/>
      <c r="B839" s="199" t="n"/>
      <c r="C839" s="199" t="n"/>
      <c r="D839" s="201" t="n"/>
      <c r="E839" s="200" t="n"/>
      <c r="F839" s="199" t="n"/>
      <c r="G839" s="199" t="n"/>
      <c r="H839" s="199" t="n"/>
      <c r="I839" s="199" t="n"/>
      <c r="J839" s="199" t="n"/>
      <c r="K839" s="199" t="n"/>
      <c r="L839" s="199" t="n"/>
      <c r="M839" s="199" t="n"/>
      <c r="N839" s="199" t="n"/>
      <c r="O839" s="199" t="n"/>
      <c r="P839" s="199" t="n"/>
      <c r="Q839" s="199" t="n"/>
      <c r="R839" s="199" t="n"/>
      <c r="S839" s="199" t="n"/>
      <c r="T839" s="199" t="n"/>
      <c r="U839" s="199" t="n"/>
      <c r="V839" s="199" t="n"/>
      <c r="W839" s="199" t="n"/>
      <c r="X839" s="199" t="n"/>
      <c r="Y839" s="199" t="n"/>
      <c r="Z839" s="199" t="n"/>
    </row>
    <row r="840" ht="15.75" customHeight="1">
      <c r="A840" s="199" t="n"/>
      <c r="B840" s="199" t="n"/>
      <c r="C840" s="199" t="n"/>
      <c r="D840" s="201" t="n"/>
      <c r="E840" s="200" t="n"/>
      <c r="F840" s="199" t="n"/>
      <c r="G840" s="199" t="n"/>
      <c r="H840" s="199" t="n"/>
      <c r="I840" s="199" t="n"/>
      <c r="J840" s="199" t="n"/>
      <c r="K840" s="199" t="n"/>
      <c r="L840" s="199" t="n"/>
      <c r="M840" s="199" t="n"/>
      <c r="N840" s="199" t="n"/>
      <c r="O840" s="199" t="n"/>
      <c r="P840" s="199" t="n"/>
      <c r="Q840" s="199" t="n"/>
      <c r="R840" s="199" t="n"/>
      <c r="S840" s="199" t="n"/>
      <c r="T840" s="199" t="n"/>
      <c r="U840" s="199" t="n"/>
      <c r="V840" s="199" t="n"/>
      <c r="W840" s="199" t="n"/>
      <c r="X840" s="199" t="n"/>
      <c r="Y840" s="199" t="n"/>
      <c r="Z840" s="199" t="n"/>
    </row>
    <row r="841" ht="15.75" customHeight="1">
      <c r="A841" s="199" t="n"/>
      <c r="B841" s="199" t="n"/>
      <c r="C841" s="199" t="n"/>
      <c r="D841" s="201" t="n"/>
      <c r="E841" s="200" t="n"/>
      <c r="F841" s="199" t="n"/>
      <c r="G841" s="199" t="n"/>
      <c r="H841" s="199" t="n"/>
      <c r="I841" s="199" t="n"/>
      <c r="J841" s="199" t="n"/>
      <c r="K841" s="199" t="n"/>
      <c r="L841" s="199" t="n"/>
      <c r="M841" s="199" t="n"/>
      <c r="N841" s="199" t="n"/>
      <c r="O841" s="199" t="n"/>
      <c r="P841" s="199" t="n"/>
      <c r="Q841" s="199" t="n"/>
      <c r="R841" s="199" t="n"/>
      <c r="S841" s="199" t="n"/>
      <c r="T841" s="199" t="n"/>
      <c r="U841" s="199" t="n"/>
      <c r="V841" s="199" t="n"/>
      <c r="W841" s="199" t="n"/>
      <c r="X841" s="199" t="n"/>
      <c r="Y841" s="199" t="n"/>
      <c r="Z841" s="199" t="n"/>
    </row>
    <row r="842" ht="15.75" customHeight="1">
      <c r="A842" s="199" t="n"/>
      <c r="B842" s="199" t="n"/>
      <c r="C842" s="199" t="n"/>
      <c r="D842" s="201" t="n"/>
      <c r="E842" s="200" t="n"/>
      <c r="F842" s="199" t="n"/>
      <c r="G842" s="199" t="n"/>
      <c r="H842" s="199" t="n"/>
      <c r="I842" s="199" t="n"/>
      <c r="J842" s="199" t="n"/>
      <c r="K842" s="199" t="n"/>
      <c r="L842" s="199" t="n"/>
      <c r="M842" s="199" t="n"/>
      <c r="N842" s="199" t="n"/>
      <c r="O842" s="199" t="n"/>
      <c r="P842" s="199" t="n"/>
      <c r="Q842" s="199" t="n"/>
      <c r="R842" s="199" t="n"/>
      <c r="S842" s="199" t="n"/>
      <c r="T842" s="199" t="n"/>
      <c r="U842" s="199" t="n"/>
      <c r="V842" s="199" t="n"/>
      <c r="W842" s="199" t="n"/>
      <c r="X842" s="199" t="n"/>
      <c r="Y842" s="199" t="n"/>
      <c r="Z842" s="199" t="n"/>
    </row>
    <row r="843" ht="15.75" customHeight="1">
      <c r="A843" s="199" t="n"/>
      <c r="B843" s="199" t="n"/>
      <c r="C843" s="199" t="n"/>
      <c r="D843" s="201" t="n"/>
      <c r="E843" s="200" t="n"/>
      <c r="F843" s="199" t="n"/>
      <c r="G843" s="199" t="n"/>
      <c r="H843" s="199" t="n"/>
      <c r="I843" s="199" t="n"/>
      <c r="J843" s="199" t="n"/>
      <c r="K843" s="199" t="n"/>
      <c r="L843" s="199" t="n"/>
      <c r="M843" s="199" t="n"/>
      <c r="N843" s="199" t="n"/>
      <c r="O843" s="199" t="n"/>
      <c r="P843" s="199" t="n"/>
      <c r="Q843" s="199" t="n"/>
      <c r="R843" s="199" t="n"/>
      <c r="S843" s="199" t="n"/>
      <c r="T843" s="199" t="n"/>
      <c r="U843" s="199" t="n"/>
      <c r="V843" s="199" t="n"/>
      <c r="W843" s="199" t="n"/>
      <c r="X843" s="199" t="n"/>
      <c r="Y843" s="199" t="n"/>
      <c r="Z843" s="199" t="n"/>
    </row>
    <row r="844" ht="15.75" customHeight="1">
      <c r="A844" s="199" t="n"/>
      <c r="B844" s="199" t="n"/>
      <c r="C844" s="199" t="n"/>
      <c r="D844" s="201" t="n"/>
      <c r="E844" s="200" t="n"/>
      <c r="F844" s="199" t="n"/>
      <c r="G844" s="199" t="n"/>
      <c r="H844" s="199" t="n"/>
      <c r="I844" s="199" t="n"/>
      <c r="J844" s="199" t="n"/>
      <c r="K844" s="199" t="n"/>
      <c r="L844" s="199" t="n"/>
      <c r="M844" s="199" t="n"/>
      <c r="N844" s="199" t="n"/>
      <c r="O844" s="199" t="n"/>
      <c r="P844" s="199" t="n"/>
      <c r="Q844" s="199" t="n"/>
      <c r="R844" s="199" t="n"/>
      <c r="S844" s="199" t="n"/>
      <c r="T844" s="199" t="n"/>
      <c r="U844" s="199" t="n"/>
      <c r="V844" s="199" t="n"/>
      <c r="W844" s="199" t="n"/>
      <c r="X844" s="199" t="n"/>
      <c r="Y844" s="199" t="n"/>
      <c r="Z844" s="199" t="n"/>
    </row>
    <row r="845" ht="15.75" customHeight="1">
      <c r="A845" s="199" t="n"/>
      <c r="B845" s="199" t="n"/>
      <c r="C845" s="199" t="n"/>
      <c r="D845" s="201" t="n"/>
      <c r="E845" s="200" t="n"/>
      <c r="F845" s="199" t="n"/>
      <c r="G845" s="199" t="n"/>
      <c r="H845" s="199" t="n"/>
      <c r="I845" s="199" t="n"/>
      <c r="J845" s="199" t="n"/>
      <c r="K845" s="199" t="n"/>
      <c r="L845" s="199" t="n"/>
      <c r="M845" s="199" t="n"/>
      <c r="N845" s="199" t="n"/>
      <c r="O845" s="199" t="n"/>
      <c r="P845" s="199" t="n"/>
      <c r="Q845" s="199" t="n"/>
      <c r="R845" s="199" t="n"/>
      <c r="S845" s="199" t="n"/>
      <c r="T845" s="199" t="n"/>
      <c r="U845" s="199" t="n"/>
      <c r="V845" s="199" t="n"/>
      <c r="W845" s="199" t="n"/>
      <c r="X845" s="199" t="n"/>
      <c r="Y845" s="199" t="n"/>
      <c r="Z845" s="199" t="n"/>
    </row>
    <row r="846" ht="15.75" customHeight="1">
      <c r="A846" s="199" t="n"/>
      <c r="B846" s="199" t="n"/>
      <c r="C846" s="199" t="n"/>
      <c r="D846" s="201" t="n"/>
      <c r="E846" s="200" t="n"/>
      <c r="F846" s="199" t="n"/>
      <c r="G846" s="199" t="n"/>
      <c r="H846" s="199" t="n"/>
      <c r="I846" s="199" t="n"/>
      <c r="J846" s="199" t="n"/>
      <c r="K846" s="199" t="n"/>
      <c r="L846" s="199" t="n"/>
      <c r="M846" s="199" t="n"/>
      <c r="N846" s="199" t="n"/>
      <c r="O846" s="199" t="n"/>
      <c r="P846" s="199" t="n"/>
      <c r="Q846" s="199" t="n"/>
      <c r="R846" s="199" t="n"/>
      <c r="S846" s="199" t="n"/>
      <c r="T846" s="199" t="n"/>
      <c r="U846" s="199" t="n"/>
      <c r="V846" s="199" t="n"/>
      <c r="W846" s="199" t="n"/>
      <c r="X846" s="199" t="n"/>
      <c r="Y846" s="199" t="n"/>
      <c r="Z846" s="199" t="n"/>
    </row>
    <row r="847" ht="15.75" customHeight="1">
      <c r="A847" s="199" t="n"/>
      <c r="B847" s="199" t="n"/>
      <c r="C847" s="199" t="n"/>
      <c r="D847" s="201" t="n"/>
      <c r="E847" s="200" t="n"/>
      <c r="F847" s="199" t="n"/>
      <c r="G847" s="199" t="n"/>
      <c r="H847" s="199" t="n"/>
      <c r="I847" s="199" t="n"/>
      <c r="J847" s="199" t="n"/>
      <c r="K847" s="199" t="n"/>
      <c r="L847" s="199" t="n"/>
      <c r="M847" s="199" t="n"/>
      <c r="N847" s="199" t="n"/>
      <c r="O847" s="199" t="n"/>
      <c r="P847" s="199" t="n"/>
      <c r="Q847" s="199" t="n"/>
      <c r="R847" s="199" t="n"/>
      <c r="S847" s="199" t="n"/>
      <c r="T847" s="199" t="n"/>
      <c r="U847" s="199" t="n"/>
      <c r="V847" s="199" t="n"/>
      <c r="W847" s="199" t="n"/>
      <c r="X847" s="199" t="n"/>
      <c r="Y847" s="199" t="n"/>
      <c r="Z847" s="199" t="n"/>
    </row>
    <row r="848" ht="15.75" customHeight="1">
      <c r="A848" s="199" t="n"/>
      <c r="B848" s="199" t="n"/>
      <c r="C848" s="199" t="n"/>
      <c r="D848" s="201" t="n"/>
      <c r="E848" s="200" t="n"/>
      <c r="F848" s="199" t="n"/>
      <c r="G848" s="199" t="n"/>
      <c r="H848" s="199" t="n"/>
      <c r="I848" s="199" t="n"/>
      <c r="J848" s="199" t="n"/>
      <c r="K848" s="199" t="n"/>
      <c r="L848" s="199" t="n"/>
      <c r="M848" s="199" t="n"/>
      <c r="N848" s="199" t="n"/>
      <c r="O848" s="199" t="n"/>
      <c r="P848" s="199" t="n"/>
      <c r="Q848" s="199" t="n"/>
      <c r="R848" s="199" t="n"/>
      <c r="S848" s="199" t="n"/>
      <c r="T848" s="199" t="n"/>
      <c r="U848" s="199" t="n"/>
      <c r="V848" s="199" t="n"/>
      <c r="W848" s="199" t="n"/>
      <c r="X848" s="199" t="n"/>
      <c r="Y848" s="199" t="n"/>
      <c r="Z848" s="199" t="n"/>
    </row>
    <row r="849" ht="15.75" customHeight="1">
      <c r="A849" s="199" t="n"/>
      <c r="B849" s="199" t="n"/>
      <c r="C849" s="199" t="n"/>
      <c r="D849" s="201" t="n"/>
      <c r="E849" s="200" t="n"/>
      <c r="F849" s="199" t="n"/>
      <c r="G849" s="199" t="n"/>
      <c r="H849" s="199" t="n"/>
      <c r="I849" s="199" t="n"/>
      <c r="J849" s="199" t="n"/>
      <c r="K849" s="199" t="n"/>
      <c r="L849" s="199" t="n"/>
      <c r="M849" s="199" t="n"/>
      <c r="N849" s="199" t="n"/>
      <c r="O849" s="199" t="n"/>
      <c r="P849" s="199" t="n"/>
      <c r="Q849" s="199" t="n"/>
      <c r="R849" s="199" t="n"/>
      <c r="S849" s="199" t="n"/>
      <c r="T849" s="199" t="n"/>
      <c r="U849" s="199" t="n"/>
      <c r="V849" s="199" t="n"/>
      <c r="W849" s="199" t="n"/>
      <c r="X849" s="199" t="n"/>
      <c r="Y849" s="199" t="n"/>
      <c r="Z849" s="199" t="n"/>
    </row>
    <row r="850" ht="15.75" customHeight="1">
      <c r="A850" s="199" t="n"/>
      <c r="B850" s="199" t="n"/>
      <c r="C850" s="199" t="n"/>
      <c r="D850" s="201" t="n"/>
      <c r="E850" s="200" t="n"/>
      <c r="F850" s="199" t="n"/>
      <c r="G850" s="199" t="n"/>
      <c r="H850" s="199" t="n"/>
      <c r="I850" s="199" t="n"/>
      <c r="J850" s="199" t="n"/>
      <c r="K850" s="199" t="n"/>
      <c r="L850" s="199" t="n"/>
      <c r="M850" s="199" t="n"/>
      <c r="N850" s="199" t="n"/>
      <c r="O850" s="199" t="n"/>
      <c r="P850" s="199" t="n"/>
      <c r="Q850" s="199" t="n"/>
      <c r="R850" s="199" t="n"/>
      <c r="S850" s="199" t="n"/>
      <c r="T850" s="199" t="n"/>
      <c r="U850" s="199" t="n"/>
      <c r="V850" s="199" t="n"/>
      <c r="W850" s="199" t="n"/>
      <c r="X850" s="199" t="n"/>
      <c r="Y850" s="199" t="n"/>
      <c r="Z850" s="199" t="n"/>
    </row>
    <row r="851" ht="15.75" customHeight="1">
      <c r="A851" s="199" t="n"/>
      <c r="B851" s="199" t="n"/>
      <c r="C851" s="199" t="n"/>
      <c r="D851" s="201" t="n"/>
      <c r="E851" s="200" t="n"/>
      <c r="F851" s="199" t="n"/>
      <c r="G851" s="199" t="n"/>
      <c r="H851" s="199" t="n"/>
      <c r="I851" s="199" t="n"/>
      <c r="J851" s="199" t="n"/>
      <c r="K851" s="199" t="n"/>
      <c r="L851" s="199" t="n"/>
      <c r="M851" s="199" t="n"/>
      <c r="N851" s="199" t="n"/>
      <c r="O851" s="199" t="n"/>
      <c r="P851" s="199" t="n"/>
      <c r="Q851" s="199" t="n"/>
      <c r="R851" s="199" t="n"/>
      <c r="S851" s="199" t="n"/>
      <c r="T851" s="199" t="n"/>
      <c r="U851" s="199" t="n"/>
      <c r="V851" s="199" t="n"/>
      <c r="W851" s="199" t="n"/>
      <c r="X851" s="199" t="n"/>
      <c r="Y851" s="199" t="n"/>
      <c r="Z851" s="199" t="n"/>
    </row>
    <row r="852" ht="15.75" customHeight="1">
      <c r="A852" s="199" t="n"/>
      <c r="B852" s="199" t="n"/>
      <c r="C852" s="199" t="n"/>
      <c r="D852" s="201" t="n"/>
      <c r="E852" s="200" t="n"/>
      <c r="F852" s="199" t="n"/>
      <c r="G852" s="199" t="n"/>
      <c r="H852" s="199" t="n"/>
      <c r="I852" s="199" t="n"/>
      <c r="J852" s="199" t="n"/>
      <c r="K852" s="199" t="n"/>
      <c r="L852" s="199" t="n"/>
      <c r="M852" s="199" t="n"/>
      <c r="N852" s="199" t="n"/>
      <c r="O852" s="199" t="n"/>
      <c r="P852" s="199" t="n"/>
      <c r="Q852" s="199" t="n"/>
      <c r="R852" s="199" t="n"/>
      <c r="S852" s="199" t="n"/>
      <c r="T852" s="199" t="n"/>
      <c r="U852" s="199" t="n"/>
      <c r="V852" s="199" t="n"/>
      <c r="W852" s="199" t="n"/>
      <c r="X852" s="199" t="n"/>
      <c r="Y852" s="199" t="n"/>
      <c r="Z852" s="199" t="n"/>
    </row>
    <row r="853" ht="15.75" customHeight="1">
      <c r="A853" s="199" t="n"/>
      <c r="B853" s="199" t="n"/>
      <c r="C853" s="199" t="n"/>
      <c r="D853" s="201" t="n"/>
      <c r="E853" s="200" t="n"/>
      <c r="F853" s="199" t="n"/>
      <c r="G853" s="199" t="n"/>
      <c r="H853" s="199" t="n"/>
      <c r="I853" s="199" t="n"/>
      <c r="J853" s="199" t="n"/>
      <c r="K853" s="199" t="n"/>
      <c r="L853" s="199" t="n"/>
      <c r="M853" s="199" t="n"/>
      <c r="N853" s="199" t="n"/>
      <c r="O853" s="199" t="n"/>
      <c r="P853" s="199" t="n"/>
      <c r="Q853" s="199" t="n"/>
      <c r="R853" s="199" t="n"/>
      <c r="S853" s="199" t="n"/>
      <c r="T853" s="199" t="n"/>
      <c r="U853" s="199" t="n"/>
      <c r="V853" s="199" t="n"/>
      <c r="W853" s="199" t="n"/>
      <c r="X853" s="199" t="n"/>
      <c r="Y853" s="199" t="n"/>
      <c r="Z853" s="199" t="n"/>
    </row>
    <row r="854" ht="15.75" customHeight="1">
      <c r="A854" s="199" t="n"/>
      <c r="B854" s="199" t="n"/>
      <c r="C854" s="199" t="n"/>
      <c r="D854" s="201" t="n"/>
      <c r="E854" s="200" t="n"/>
      <c r="F854" s="199" t="n"/>
      <c r="G854" s="199" t="n"/>
      <c r="H854" s="199" t="n"/>
      <c r="I854" s="199" t="n"/>
      <c r="J854" s="199" t="n"/>
      <c r="K854" s="199" t="n"/>
      <c r="L854" s="199" t="n"/>
      <c r="M854" s="199" t="n"/>
      <c r="N854" s="199" t="n"/>
      <c r="O854" s="199" t="n"/>
      <c r="P854" s="199" t="n"/>
      <c r="Q854" s="199" t="n"/>
      <c r="R854" s="199" t="n"/>
      <c r="S854" s="199" t="n"/>
      <c r="T854" s="199" t="n"/>
      <c r="U854" s="199" t="n"/>
      <c r="V854" s="199" t="n"/>
      <c r="W854" s="199" t="n"/>
      <c r="X854" s="199" t="n"/>
      <c r="Y854" s="199" t="n"/>
      <c r="Z854" s="199" t="n"/>
    </row>
    <row r="855" ht="15.75" customHeight="1">
      <c r="A855" s="199" t="n"/>
      <c r="B855" s="199" t="n"/>
      <c r="C855" s="199" t="n"/>
      <c r="D855" s="201" t="n"/>
      <c r="E855" s="200" t="n"/>
      <c r="F855" s="199" t="n"/>
      <c r="G855" s="199" t="n"/>
      <c r="H855" s="199" t="n"/>
      <c r="I855" s="199" t="n"/>
      <c r="J855" s="199" t="n"/>
      <c r="K855" s="199" t="n"/>
      <c r="L855" s="199" t="n"/>
      <c r="M855" s="199" t="n"/>
      <c r="N855" s="199" t="n"/>
      <c r="O855" s="199" t="n"/>
      <c r="P855" s="199" t="n"/>
      <c r="Q855" s="199" t="n"/>
      <c r="R855" s="199" t="n"/>
      <c r="S855" s="199" t="n"/>
      <c r="T855" s="199" t="n"/>
      <c r="U855" s="199" t="n"/>
      <c r="V855" s="199" t="n"/>
      <c r="W855" s="199" t="n"/>
      <c r="X855" s="199" t="n"/>
      <c r="Y855" s="199" t="n"/>
      <c r="Z855" s="199" t="n"/>
    </row>
    <row r="856" ht="15.75" customHeight="1">
      <c r="A856" s="199" t="n"/>
      <c r="B856" s="199" t="n"/>
      <c r="C856" s="199" t="n"/>
      <c r="D856" s="201" t="n"/>
      <c r="E856" s="200" t="n"/>
      <c r="F856" s="199" t="n"/>
      <c r="G856" s="199" t="n"/>
      <c r="H856" s="199" t="n"/>
      <c r="I856" s="199" t="n"/>
      <c r="J856" s="199" t="n"/>
      <c r="K856" s="199" t="n"/>
      <c r="L856" s="199" t="n"/>
      <c r="M856" s="199" t="n"/>
      <c r="N856" s="199" t="n"/>
      <c r="O856" s="199" t="n"/>
      <c r="P856" s="199" t="n"/>
      <c r="Q856" s="199" t="n"/>
      <c r="R856" s="199" t="n"/>
      <c r="S856" s="199" t="n"/>
      <c r="T856" s="199" t="n"/>
      <c r="U856" s="199" t="n"/>
      <c r="V856" s="199" t="n"/>
      <c r="W856" s="199" t="n"/>
      <c r="X856" s="199" t="n"/>
      <c r="Y856" s="199" t="n"/>
      <c r="Z856" s="199" t="n"/>
    </row>
    <row r="857" ht="15.75" customHeight="1">
      <c r="A857" s="199" t="n"/>
      <c r="B857" s="199" t="n"/>
      <c r="C857" s="199" t="n"/>
      <c r="D857" s="201" t="n"/>
      <c r="E857" s="200" t="n"/>
      <c r="F857" s="199" t="n"/>
      <c r="G857" s="199" t="n"/>
      <c r="H857" s="199" t="n"/>
      <c r="I857" s="199" t="n"/>
      <c r="J857" s="199" t="n"/>
      <c r="K857" s="199" t="n"/>
      <c r="L857" s="199" t="n"/>
      <c r="M857" s="199" t="n"/>
      <c r="N857" s="199" t="n"/>
      <c r="O857" s="199" t="n"/>
      <c r="P857" s="199" t="n"/>
      <c r="Q857" s="199" t="n"/>
      <c r="R857" s="199" t="n"/>
      <c r="S857" s="199" t="n"/>
      <c r="T857" s="199" t="n"/>
      <c r="U857" s="199" t="n"/>
      <c r="V857" s="199" t="n"/>
      <c r="W857" s="199" t="n"/>
      <c r="X857" s="199" t="n"/>
      <c r="Y857" s="199" t="n"/>
      <c r="Z857" s="199" t="n"/>
    </row>
    <row r="858" ht="15.75" customHeight="1">
      <c r="A858" s="199" t="n"/>
      <c r="B858" s="199" t="n"/>
      <c r="C858" s="199" t="n"/>
      <c r="D858" s="201" t="n"/>
      <c r="E858" s="200" t="n"/>
      <c r="F858" s="199" t="n"/>
      <c r="G858" s="199" t="n"/>
      <c r="H858" s="199" t="n"/>
      <c r="I858" s="199" t="n"/>
      <c r="J858" s="199" t="n"/>
      <c r="K858" s="199" t="n"/>
      <c r="L858" s="199" t="n"/>
      <c r="M858" s="199" t="n"/>
      <c r="N858" s="199" t="n"/>
      <c r="O858" s="199" t="n"/>
      <c r="P858" s="199" t="n"/>
      <c r="Q858" s="199" t="n"/>
      <c r="R858" s="199" t="n"/>
      <c r="S858" s="199" t="n"/>
      <c r="T858" s="199" t="n"/>
      <c r="U858" s="199" t="n"/>
      <c r="V858" s="199" t="n"/>
      <c r="W858" s="199" t="n"/>
      <c r="X858" s="199" t="n"/>
      <c r="Y858" s="199" t="n"/>
      <c r="Z858" s="199" t="n"/>
    </row>
    <row r="859" ht="15.75" customHeight="1">
      <c r="A859" s="199" t="n"/>
      <c r="B859" s="199" t="n"/>
      <c r="C859" s="199" t="n"/>
      <c r="D859" s="201" t="n"/>
      <c r="E859" s="200" t="n"/>
      <c r="F859" s="199" t="n"/>
      <c r="G859" s="199" t="n"/>
      <c r="H859" s="199" t="n"/>
      <c r="I859" s="199" t="n"/>
      <c r="J859" s="199" t="n"/>
      <c r="K859" s="199" t="n"/>
      <c r="L859" s="199" t="n"/>
      <c r="M859" s="199" t="n"/>
      <c r="N859" s="199" t="n"/>
      <c r="O859" s="199" t="n"/>
      <c r="P859" s="199" t="n"/>
      <c r="Q859" s="199" t="n"/>
      <c r="R859" s="199" t="n"/>
      <c r="S859" s="199" t="n"/>
      <c r="T859" s="199" t="n"/>
      <c r="U859" s="199" t="n"/>
      <c r="V859" s="199" t="n"/>
      <c r="W859" s="199" t="n"/>
      <c r="X859" s="199" t="n"/>
      <c r="Y859" s="199" t="n"/>
      <c r="Z859" s="199" t="n"/>
    </row>
    <row r="860" ht="15.75" customHeight="1">
      <c r="A860" s="199" t="n"/>
      <c r="B860" s="199" t="n"/>
      <c r="C860" s="199" t="n"/>
      <c r="D860" s="201" t="n"/>
      <c r="E860" s="200" t="n"/>
      <c r="F860" s="199" t="n"/>
      <c r="G860" s="199" t="n"/>
      <c r="H860" s="199" t="n"/>
      <c r="I860" s="199" t="n"/>
      <c r="J860" s="199" t="n"/>
      <c r="K860" s="199" t="n"/>
      <c r="L860" s="199" t="n"/>
      <c r="M860" s="199" t="n"/>
      <c r="N860" s="199" t="n"/>
      <c r="O860" s="199" t="n"/>
      <c r="P860" s="199" t="n"/>
      <c r="Q860" s="199" t="n"/>
      <c r="R860" s="199" t="n"/>
      <c r="S860" s="199" t="n"/>
      <c r="T860" s="199" t="n"/>
      <c r="U860" s="199" t="n"/>
      <c r="V860" s="199" t="n"/>
      <c r="W860" s="199" t="n"/>
      <c r="X860" s="199" t="n"/>
      <c r="Y860" s="199" t="n"/>
      <c r="Z860" s="199" t="n"/>
    </row>
    <row r="861" ht="15.75" customHeight="1">
      <c r="A861" s="199" t="n"/>
      <c r="B861" s="199" t="n"/>
      <c r="C861" s="199" t="n"/>
      <c r="D861" s="201" t="n"/>
      <c r="E861" s="200" t="n"/>
      <c r="F861" s="199" t="n"/>
      <c r="G861" s="199" t="n"/>
      <c r="H861" s="199" t="n"/>
      <c r="I861" s="199" t="n"/>
      <c r="J861" s="199" t="n"/>
      <c r="K861" s="199" t="n"/>
      <c r="L861" s="199" t="n"/>
      <c r="M861" s="199" t="n"/>
      <c r="N861" s="199" t="n"/>
      <c r="O861" s="199" t="n"/>
      <c r="P861" s="199" t="n"/>
      <c r="Q861" s="199" t="n"/>
      <c r="R861" s="199" t="n"/>
      <c r="S861" s="199" t="n"/>
      <c r="T861" s="199" t="n"/>
      <c r="U861" s="199" t="n"/>
      <c r="V861" s="199" t="n"/>
      <c r="W861" s="199" t="n"/>
      <c r="X861" s="199" t="n"/>
      <c r="Y861" s="199" t="n"/>
      <c r="Z861" s="199" t="n"/>
    </row>
    <row r="862" ht="15.75" customHeight="1">
      <c r="A862" s="199" t="n"/>
      <c r="B862" s="199" t="n"/>
      <c r="C862" s="199" t="n"/>
      <c r="D862" s="201" t="n"/>
      <c r="E862" s="200" t="n"/>
      <c r="F862" s="199" t="n"/>
      <c r="G862" s="199" t="n"/>
      <c r="H862" s="199" t="n"/>
      <c r="I862" s="199" t="n"/>
      <c r="J862" s="199" t="n"/>
      <c r="K862" s="199" t="n"/>
      <c r="L862" s="199" t="n"/>
      <c r="M862" s="199" t="n"/>
      <c r="N862" s="199" t="n"/>
      <c r="O862" s="199" t="n"/>
      <c r="P862" s="199" t="n"/>
      <c r="Q862" s="199" t="n"/>
      <c r="R862" s="199" t="n"/>
      <c r="S862" s="199" t="n"/>
      <c r="T862" s="199" t="n"/>
      <c r="U862" s="199" t="n"/>
      <c r="V862" s="199" t="n"/>
      <c r="W862" s="199" t="n"/>
      <c r="X862" s="199" t="n"/>
      <c r="Y862" s="199" t="n"/>
      <c r="Z862" s="199" t="n"/>
    </row>
    <row r="863" ht="15.75" customHeight="1">
      <c r="A863" s="199" t="n"/>
      <c r="B863" s="199" t="n"/>
      <c r="C863" s="199" t="n"/>
      <c r="D863" s="201" t="n"/>
      <c r="E863" s="200" t="n"/>
      <c r="F863" s="199" t="n"/>
      <c r="G863" s="199" t="n"/>
      <c r="H863" s="199" t="n"/>
      <c r="I863" s="199" t="n"/>
      <c r="J863" s="199" t="n"/>
      <c r="K863" s="199" t="n"/>
      <c r="L863" s="199" t="n"/>
      <c r="M863" s="199" t="n"/>
      <c r="N863" s="199" t="n"/>
      <c r="O863" s="199" t="n"/>
      <c r="P863" s="199" t="n"/>
      <c r="Q863" s="199" t="n"/>
      <c r="R863" s="199" t="n"/>
      <c r="S863" s="199" t="n"/>
      <c r="T863" s="199" t="n"/>
      <c r="U863" s="199" t="n"/>
      <c r="V863" s="199" t="n"/>
      <c r="W863" s="199" t="n"/>
      <c r="X863" s="199" t="n"/>
      <c r="Y863" s="199" t="n"/>
      <c r="Z863" s="199" t="n"/>
    </row>
    <row r="864" ht="15.75" customHeight="1">
      <c r="A864" s="199" t="n"/>
      <c r="B864" s="199" t="n"/>
      <c r="C864" s="199" t="n"/>
      <c r="D864" s="201" t="n"/>
      <c r="E864" s="200" t="n"/>
      <c r="F864" s="199" t="n"/>
      <c r="G864" s="199" t="n"/>
      <c r="H864" s="199" t="n"/>
      <c r="I864" s="199" t="n"/>
      <c r="J864" s="199" t="n"/>
      <c r="K864" s="199" t="n"/>
      <c r="L864" s="199" t="n"/>
      <c r="M864" s="199" t="n"/>
      <c r="N864" s="199" t="n"/>
      <c r="O864" s="199" t="n"/>
      <c r="P864" s="199" t="n"/>
      <c r="Q864" s="199" t="n"/>
      <c r="R864" s="199" t="n"/>
      <c r="S864" s="199" t="n"/>
      <c r="T864" s="199" t="n"/>
      <c r="U864" s="199" t="n"/>
      <c r="V864" s="199" t="n"/>
      <c r="W864" s="199" t="n"/>
      <c r="X864" s="199" t="n"/>
      <c r="Y864" s="199" t="n"/>
      <c r="Z864" s="199" t="n"/>
    </row>
    <row r="865" ht="15.75" customHeight="1">
      <c r="A865" s="199" t="n"/>
      <c r="B865" s="199" t="n"/>
      <c r="C865" s="199" t="n"/>
      <c r="D865" s="201" t="n"/>
      <c r="E865" s="200" t="n"/>
      <c r="F865" s="199" t="n"/>
      <c r="G865" s="199" t="n"/>
      <c r="H865" s="199" t="n"/>
      <c r="I865" s="199" t="n"/>
      <c r="J865" s="199" t="n"/>
      <c r="K865" s="199" t="n"/>
      <c r="L865" s="199" t="n"/>
      <c r="M865" s="199" t="n"/>
      <c r="N865" s="199" t="n"/>
      <c r="O865" s="199" t="n"/>
      <c r="P865" s="199" t="n"/>
      <c r="Q865" s="199" t="n"/>
      <c r="R865" s="199" t="n"/>
      <c r="S865" s="199" t="n"/>
      <c r="T865" s="199" t="n"/>
      <c r="U865" s="199" t="n"/>
      <c r="V865" s="199" t="n"/>
      <c r="W865" s="199" t="n"/>
      <c r="X865" s="199" t="n"/>
      <c r="Y865" s="199" t="n"/>
      <c r="Z865" s="199" t="n"/>
    </row>
    <row r="866" ht="15.75" customHeight="1">
      <c r="A866" s="199" t="n"/>
      <c r="B866" s="199" t="n"/>
      <c r="C866" s="199" t="n"/>
      <c r="D866" s="201" t="n"/>
      <c r="E866" s="200" t="n"/>
      <c r="F866" s="199" t="n"/>
      <c r="G866" s="199" t="n"/>
      <c r="H866" s="199" t="n"/>
      <c r="I866" s="199" t="n"/>
      <c r="J866" s="199" t="n"/>
      <c r="K866" s="199" t="n"/>
      <c r="L866" s="199" t="n"/>
      <c r="M866" s="199" t="n"/>
      <c r="N866" s="199" t="n"/>
      <c r="O866" s="199" t="n"/>
      <c r="P866" s="199" t="n"/>
      <c r="Q866" s="199" t="n"/>
      <c r="R866" s="199" t="n"/>
      <c r="S866" s="199" t="n"/>
      <c r="T866" s="199" t="n"/>
      <c r="U866" s="199" t="n"/>
      <c r="V866" s="199" t="n"/>
      <c r="W866" s="199" t="n"/>
      <c r="X866" s="199" t="n"/>
      <c r="Y866" s="199" t="n"/>
      <c r="Z866" s="199" t="n"/>
    </row>
    <row r="867" ht="15.75" customHeight="1">
      <c r="A867" s="199" t="n"/>
      <c r="B867" s="199" t="n"/>
      <c r="C867" s="199" t="n"/>
      <c r="D867" s="201" t="n"/>
      <c r="E867" s="200" t="n"/>
      <c r="F867" s="199" t="n"/>
      <c r="G867" s="199" t="n"/>
      <c r="H867" s="199" t="n"/>
      <c r="I867" s="199" t="n"/>
      <c r="J867" s="199" t="n"/>
      <c r="K867" s="199" t="n"/>
      <c r="L867" s="199" t="n"/>
      <c r="M867" s="199" t="n"/>
      <c r="N867" s="199" t="n"/>
      <c r="O867" s="199" t="n"/>
      <c r="P867" s="199" t="n"/>
      <c r="Q867" s="199" t="n"/>
      <c r="R867" s="199" t="n"/>
      <c r="S867" s="199" t="n"/>
      <c r="T867" s="199" t="n"/>
      <c r="U867" s="199" t="n"/>
      <c r="V867" s="199" t="n"/>
      <c r="W867" s="199" t="n"/>
      <c r="X867" s="199" t="n"/>
      <c r="Y867" s="199" t="n"/>
      <c r="Z867" s="199" t="n"/>
    </row>
    <row r="868" ht="15.75" customHeight="1">
      <c r="A868" s="199" t="n"/>
      <c r="B868" s="199" t="n"/>
      <c r="C868" s="199" t="n"/>
      <c r="D868" s="201" t="n"/>
      <c r="E868" s="200" t="n"/>
      <c r="F868" s="199" t="n"/>
      <c r="G868" s="199" t="n"/>
      <c r="H868" s="199" t="n"/>
      <c r="I868" s="199" t="n"/>
      <c r="J868" s="199" t="n"/>
      <c r="K868" s="199" t="n"/>
      <c r="L868" s="199" t="n"/>
      <c r="M868" s="199" t="n"/>
      <c r="N868" s="199" t="n"/>
      <c r="O868" s="199" t="n"/>
      <c r="P868" s="199" t="n"/>
      <c r="Q868" s="199" t="n"/>
      <c r="R868" s="199" t="n"/>
      <c r="S868" s="199" t="n"/>
      <c r="T868" s="199" t="n"/>
      <c r="U868" s="199" t="n"/>
      <c r="V868" s="199" t="n"/>
      <c r="W868" s="199" t="n"/>
      <c r="X868" s="199" t="n"/>
      <c r="Y868" s="199" t="n"/>
      <c r="Z868" s="199" t="n"/>
    </row>
    <row r="869" ht="15.75" customHeight="1">
      <c r="A869" s="199" t="n"/>
      <c r="B869" s="199" t="n"/>
      <c r="C869" s="199" t="n"/>
      <c r="D869" s="201" t="n"/>
      <c r="E869" s="200" t="n"/>
      <c r="F869" s="199" t="n"/>
      <c r="G869" s="199" t="n"/>
      <c r="H869" s="199" t="n"/>
      <c r="I869" s="199" t="n"/>
      <c r="J869" s="199" t="n"/>
      <c r="K869" s="199" t="n"/>
      <c r="L869" s="199" t="n"/>
      <c r="M869" s="199" t="n"/>
      <c r="N869" s="199" t="n"/>
      <c r="O869" s="199" t="n"/>
      <c r="P869" s="199" t="n"/>
      <c r="Q869" s="199" t="n"/>
      <c r="R869" s="199" t="n"/>
      <c r="S869" s="199" t="n"/>
      <c r="T869" s="199" t="n"/>
      <c r="U869" s="199" t="n"/>
      <c r="V869" s="199" t="n"/>
      <c r="W869" s="199" t="n"/>
      <c r="X869" s="199" t="n"/>
      <c r="Y869" s="199" t="n"/>
      <c r="Z869" s="199" t="n"/>
    </row>
    <row r="870" ht="15.75" customHeight="1">
      <c r="A870" s="199" t="n"/>
      <c r="B870" s="199" t="n"/>
      <c r="C870" s="199" t="n"/>
      <c r="D870" s="201" t="n"/>
      <c r="E870" s="200" t="n"/>
      <c r="F870" s="199" t="n"/>
      <c r="G870" s="199" t="n"/>
      <c r="H870" s="199" t="n"/>
      <c r="I870" s="199" t="n"/>
      <c r="J870" s="199" t="n"/>
      <c r="K870" s="199" t="n"/>
      <c r="L870" s="199" t="n"/>
      <c r="M870" s="199" t="n"/>
      <c r="N870" s="199" t="n"/>
      <c r="O870" s="199" t="n"/>
      <c r="P870" s="199" t="n"/>
      <c r="Q870" s="199" t="n"/>
      <c r="R870" s="199" t="n"/>
      <c r="S870" s="199" t="n"/>
      <c r="T870" s="199" t="n"/>
      <c r="U870" s="199" t="n"/>
      <c r="V870" s="199" t="n"/>
      <c r="W870" s="199" t="n"/>
      <c r="X870" s="199" t="n"/>
      <c r="Y870" s="199" t="n"/>
      <c r="Z870" s="199" t="n"/>
    </row>
    <row r="871" ht="15.75" customHeight="1">
      <c r="A871" s="199" t="n"/>
      <c r="B871" s="199" t="n"/>
      <c r="C871" s="199" t="n"/>
      <c r="D871" s="201" t="n"/>
      <c r="E871" s="200" t="n"/>
      <c r="F871" s="199" t="n"/>
      <c r="G871" s="199" t="n"/>
      <c r="H871" s="199" t="n"/>
      <c r="I871" s="199" t="n"/>
      <c r="J871" s="199" t="n"/>
      <c r="K871" s="199" t="n"/>
      <c r="L871" s="199" t="n"/>
      <c r="M871" s="199" t="n"/>
      <c r="N871" s="199" t="n"/>
      <c r="O871" s="199" t="n"/>
      <c r="P871" s="199" t="n"/>
      <c r="Q871" s="199" t="n"/>
      <c r="R871" s="199" t="n"/>
      <c r="S871" s="199" t="n"/>
      <c r="T871" s="199" t="n"/>
      <c r="U871" s="199" t="n"/>
      <c r="V871" s="199" t="n"/>
      <c r="W871" s="199" t="n"/>
      <c r="X871" s="199" t="n"/>
      <c r="Y871" s="199" t="n"/>
      <c r="Z871" s="199" t="n"/>
    </row>
    <row r="872" ht="15.75" customHeight="1">
      <c r="A872" s="199" t="n"/>
      <c r="B872" s="199" t="n"/>
      <c r="C872" s="199" t="n"/>
      <c r="D872" s="201" t="n"/>
      <c r="E872" s="200" t="n"/>
      <c r="F872" s="199" t="n"/>
      <c r="G872" s="199" t="n"/>
      <c r="H872" s="199" t="n"/>
      <c r="I872" s="199" t="n"/>
      <c r="J872" s="199" t="n"/>
      <c r="K872" s="199" t="n"/>
      <c r="L872" s="199" t="n"/>
      <c r="M872" s="199" t="n"/>
      <c r="N872" s="199" t="n"/>
      <c r="O872" s="199" t="n"/>
      <c r="P872" s="199" t="n"/>
      <c r="Q872" s="199" t="n"/>
      <c r="R872" s="199" t="n"/>
      <c r="S872" s="199" t="n"/>
      <c r="T872" s="199" t="n"/>
      <c r="U872" s="199" t="n"/>
      <c r="V872" s="199" t="n"/>
      <c r="W872" s="199" t="n"/>
      <c r="X872" s="199" t="n"/>
      <c r="Y872" s="199" t="n"/>
      <c r="Z872" s="199" t="n"/>
    </row>
    <row r="873" ht="15.75" customHeight="1">
      <c r="A873" s="199" t="n"/>
      <c r="B873" s="199" t="n"/>
      <c r="C873" s="199" t="n"/>
      <c r="D873" s="201" t="n"/>
      <c r="E873" s="200" t="n"/>
      <c r="F873" s="199" t="n"/>
      <c r="G873" s="199" t="n"/>
      <c r="H873" s="199" t="n"/>
      <c r="I873" s="199" t="n"/>
      <c r="J873" s="199" t="n"/>
      <c r="K873" s="199" t="n"/>
      <c r="L873" s="199" t="n"/>
      <c r="M873" s="199" t="n"/>
      <c r="N873" s="199" t="n"/>
      <c r="O873" s="199" t="n"/>
      <c r="P873" s="199" t="n"/>
      <c r="Q873" s="199" t="n"/>
      <c r="R873" s="199" t="n"/>
      <c r="S873" s="199" t="n"/>
      <c r="T873" s="199" t="n"/>
      <c r="U873" s="199" t="n"/>
      <c r="V873" s="199" t="n"/>
      <c r="W873" s="199" t="n"/>
      <c r="X873" s="199" t="n"/>
      <c r="Y873" s="199" t="n"/>
      <c r="Z873" s="199" t="n"/>
    </row>
    <row r="874" ht="15.75" customHeight="1">
      <c r="A874" s="199" t="n"/>
      <c r="B874" s="199" t="n"/>
      <c r="C874" s="199" t="n"/>
      <c r="D874" s="201" t="n"/>
      <c r="E874" s="200" t="n"/>
      <c r="F874" s="199" t="n"/>
      <c r="G874" s="199" t="n"/>
      <c r="H874" s="199" t="n"/>
      <c r="I874" s="199" t="n"/>
      <c r="J874" s="199" t="n"/>
      <c r="K874" s="199" t="n"/>
      <c r="L874" s="199" t="n"/>
      <c r="M874" s="199" t="n"/>
      <c r="N874" s="199" t="n"/>
      <c r="O874" s="199" t="n"/>
      <c r="P874" s="199" t="n"/>
      <c r="Q874" s="199" t="n"/>
      <c r="R874" s="199" t="n"/>
      <c r="S874" s="199" t="n"/>
      <c r="T874" s="199" t="n"/>
      <c r="U874" s="199" t="n"/>
      <c r="V874" s="199" t="n"/>
      <c r="W874" s="199" t="n"/>
      <c r="X874" s="199" t="n"/>
      <c r="Y874" s="199" t="n"/>
      <c r="Z874" s="199" t="n"/>
    </row>
    <row r="875" ht="15.75" customHeight="1">
      <c r="A875" s="199" t="n"/>
      <c r="B875" s="199" t="n"/>
      <c r="C875" s="199" t="n"/>
      <c r="D875" s="201" t="n"/>
      <c r="E875" s="200" t="n"/>
      <c r="F875" s="199" t="n"/>
      <c r="G875" s="199" t="n"/>
      <c r="H875" s="199" t="n"/>
      <c r="I875" s="199" t="n"/>
      <c r="J875" s="199" t="n"/>
      <c r="K875" s="199" t="n"/>
      <c r="L875" s="199" t="n"/>
      <c r="M875" s="199" t="n"/>
      <c r="N875" s="199" t="n"/>
      <c r="O875" s="199" t="n"/>
      <c r="P875" s="199" t="n"/>
      <c r="Q875" s="199" t="n"/>
      <c r="R875" s="199" t="n"/>
      <c r="S875" s="199" t="n"/>
      <c r="T875" s="199" t="n"/>
      <c r="U875" s="199" t="n"/>
      <c r="V875" s="199" t="n"/>
      <c r="W875" s="199" t="n"/>
      <c r="X875" s="199" t="n"/>
      <c r="Y875" s="199" t="n"/>
      <c r="Z875" s="199" t="n"/>
    </row>
    <row r="876" ht="15.75" customHeight="1">
      <c r="A876" s="199" t="n"/>
      <c r="B876" s="199" t="n"/>
      <c r="C876" s="199" t="n"/>
      <c r="D876" s="201" t="n"/>
      <c r="E876" s="200" t="n"/>
      <c r="F876" s="199" t="n"/>
      <c r="G876" s="199" t="n"/>
      <c r="H876" s="199" t="n"/>
      <c r="I876" s="199" t="n"/>
      <c r="J876" s="199" t="n"/>
      <c r="K876" s="199" t="n"/>
      <c r="L876" s="199" t="n"/>
      <c r="M876" s="199" t="n"/>
      <c r="N876" s="199" t="n"/>
      <c r="O876" s="199" t="n"/>
      <c r="P876" s="199" t="n"/>
      <c r="Q876" s="199" t="n"/>
      <c r="R876" s="199" t="n"/>
      <c r="S876" s="199" t="n"/>
      <c r="T876" s="199" t="n"/>
      <c r="U876" s="199" t="n"/>
      <c r="V876" s="199" t="n"/>
      <c r="W876" s="199" t="n"/>
      <c r="X876" s="199" t="n"/>
      <c r="Y876" s="199" t="n"/>
      <c r="Z876" s="199" t="n"/>
    </row>
    <row r="877" ht="15.75" customHeight="1">
      <c r="A877" s="199" t="n"/>
      <c r="B877" s="199" t="n"/>
      <c r="C877" s="199" t="n"/>
      <c r="D877" s="201" t="n"/>
      <c r="E877" s="200" t="n"/>
      <c r="F877" s="199" t="n"/>
      <c r="G877" s="199" t="n"/>
      <c r="H877" s="199" t="n"/>
      <c r="I877" s="199" t="n"/>
      <c r="J877" s="199" t="n"/>
      <c r="K877" s="199" t="n"/>
      <c r="L877" s="199" t="n"/>
      <c r="M877" s="199" t="n"/>
      <c r="N877" s="199" t="n"/>
      <c r="O877" s="199" t="n"/>
      <c r="P877" s="199" t="n"/>
      <c r="Q877" s="199" t="n"/>
      <c r="R877" s="199" t="n"/>
      <c r="S877" s="199" t="n"/>
      <c r="T877" s="199" t="n"/>
      <c r="U877" s="199" t="n"/>
      <c r="V877" s="199" t="n"/>
      <c r="W877" s="199" t="n"/>
      <c r="X877" s="199" t="n"/>
      <c r="Y877" s="199" t="n"/>
      <c r="Z877" s="199" t="n"/>
    </row>
    <row r="878" ht="15.75" customHeight="1">
      <c r="A878" s="199" t="n"/>
      <c r="B878" s="199" t="n"/>
      <c r="C878" s="199" t="n"/>
      <c r="D878" s="201" t="n"/>
      <c r="E878" s="200" t="n"/>
      <c r="F878" s="199" t="n"/>
      <c r="G878" s="199" t="n"/>
      <c r="H878" s="199" t="n"/>
      <c r="I878" s="199" t="n"/>
      <c r="J878" s="199" t="n"/>
      <c r="K878" s="199" t="n"/>
      <c r="L878" s="199" t="n"/>
      <c r="M878" s="199" t="n"/>
      <c r="N878" s="199" t="n"/>
      <c r="O878" s="199" t="n"/>
      <c r="P878" s="199" t="n"/>
      <c r="Q878" s="199" t="n"/>
      <c r="R878" s="199" t="n"/>
      <c r="S878" s="199" t="n"/>
      <c r="T878" s="199" t="n"/>
      <c r="U878" s="199" t="n"/>
      <c r="V878" s="199" t="n"/>
      <c r="W878" s="199" t="n"/>
      <c r="X878" s="199" t="n"/>
      <c r="Y878" s="199" t="n"/>
      <c r="Z878" s="199" t="n"/>
    </row>
    <row r="879" ht="15.75" customHeight="1">
      <c r="A879" s="199" t="n"/>
      <c r="B879" s="199" t="n"/>
      <c r="C879" s="199" t="n"/>
      <c r="D879" s="201" t="n"/>
      <c r="E879" s="200" t="n"/>
      <c r="F879" s="199" t="n"/>
      <c r="G879" s="199" t="n"/>
      <c r="H879" s="199" t="n"/>
      <c r="I879" s="199" t="n"/>
      <c r="J879" s="199" t="n"/>
      <c r="K879" s="199" t="n"/>
      <c r="L879" s="199" t="n"/>
      <c r="M879" s="199" t="n"/>
      <c r="N879" s="199" t="n"/>
      <c r="O879" s="199" t="n"/>
      <c r="P879" s="199" t="n"/>
      <c r="Q879" s="199" t="n"/>
      <c r="R879" s="199" t="n"/>
      <c r="S879" s="199" t="n"/>
      <c r="T879" s="199" t="n"/>
      <c r="U879" s="199" t="n"/>
      <c r="V879" s="199" t="n"/>
      <c r="W879" s="199" t="n"/>
      <c r="X879" s="199" t="n"/>
      <c r="Y879" s="199" t="n"/>
      <c r="Z879" s="199" t="n"/>
    </row>
    <row r="880" ht="15.75" customHeight="1">
      <c r="A880" s="199" t="n"/>
      <c r="B880" s="199" t="n"/>
      <c r="C880" s="199" t="n"/>
      <c r="D880" s="201" t="n"/>
      <c r="E880" s="200" t="n"/>
      <c r="F880" s="199" t="n"/>
      <c r="G880" s="199" t="n"/>
      <c r="H880" s="199" t="n"/>
      <c r="I880" s="199" t="n"/>
      <c r="J880" s="199" t="n"/>
      <c r="K880" s="199" t="n"/>
      <c r="L880" s="199" t="n"/>
      <c r="M880" s="199" t="n"/>
      <c r="N880" s="199" t="n"/>
      <c r="O880" s="199" t="n"/>
      <c r="P880" s="199" t="n"/>
      <c r="Q880" s="199" t="n"/>
      <c r="R880" s="199" t="n"/>
      <c r="S880" s="199" t="n"/>
      <c r="T880" s="199" t="n"/>
      <c r="U880" s="199" t="n"/>
      <c r="V880" s="199" t="n"/>
      <c r="W880" s="199" t="n"/>
      <c r="X880" s="199" t="n"/>
      <c r="Y880" s="199" t="n"/>
      <c r="Z880" s="199" t="n"/>
    </row>
    <row r="881" ht="15.75" customHeight="1">
      <c r="A881" s="199" t="n"/>
      <c r="B881" s="199" t="n"/>
      <c r="C881" s="199" t="n"/>
      <c r="D881" s="201" t="n"/>
      <c r="E881" s="200" t="n"/>
      <c r="F881" s="199" t="n"/>
      <c r="G881" s="199" t="n"/>
      <c r="H881" s="199" t="n"/>
      <c r="I881" s="199" t="n"/>
      <c r="J881" s="199" t="n"/>
      <c r="K881" s="199" t="n"/>
      <c r="L881" s="199" t="n"/>
      <c r="M881" s="199" t="n"/>
      <c r="N881" s="199" t="n"/>
      <c r="O881" s="199" t="n"/>
      <c r="P881" s="199" t="n"/>
      <c r="Q881" s="199" t="n"/>
      <c r="R881" s="199" t="n"/>
      <c r="S881" s="199" t="n"/>
      <c r="T881" s="199" t="n"/>
      <c r="U881" s="199" t="n"/>
      <c r="V881" s="199" t="n"/>
      <c r="W881" s="199" t="n"/>
      <c r="X881" s="199" t="n"/>
      <c r="Y881" s="199" t="n"/>
      <c r="Z881" s="199" t="n"/>
    </row>
    <row r="882" ht="15.75" customHeight="1">
      <c r="A882" s="199" t="n"/>
      <c r="B882" s="199" t="n"/>
      <c r="C882" s="199" t="n"/>
      <c r="D882" s="201" t="n"/>
      <c r="E882" s="200" t="n"/>
      <c r="F882" s="199" t="n"/>
      <c r="G882" s="199" t="n"/>
      <c r="H882" s="199" t="n"/>
      <c r="I882" s="199" t="n"/>
      <c r="J882" s="199" t="n"/>
      <c r="K882" s="199" t="n"/>
      <c r="L882" s="199" t="n"/>
      <c r="M882" s="199" t="n"/>
      <c r="N882" s="199" t="n"/>
      <c r="O882" s="199" t="n"/>
      <c r="P882" s="199" t="n"/>
      <c r="Q882" s="199" t="n"/>
      <c r="R882" s="199" t="n"/>
      <c r="S882" s="199" t="n"/>
      <c r="T882" s="199" t="n"/>
      <c r="U882" s="199" t="n"/>
      <c r="V882" s="199" t="n"/>
      <c r="W882" s="199" t="n"/>
      <c r="X882" s="199" t="n"/>
      <c r="Y882" s="199" t="n"/>
      <c r="Z882" s="199" t="n"/>
    </row>
    <row r="883" ht="15.75" customHeight="1">
      <c r="A883" s="199" t="n"/>
      <c r="B883" s="199" t="n"/>
      <c r="C883" s="199" t="n"/>
      <c r="D883" s="201" t="n"/>
      <c r="E883" s="200" t="n"/>
      <c r="F883" s="199" t="n"/>
      <c r="G883" s="199" t="n"/>
      <c r="H883" s="199" t="n"/>
      <c r="I883" s="199" t="n"/>
      <c r="J883" s="199" t="n"/>
      <c r="K883" s="199" t="n"/>
      <c r="L883" s="199" t="n"/>
      <c r="M883" s="199" t="n"/>
      <c r="N883" s="199" t="n"/>
      <c r="O883" s="199" t="n"/>
      <c r="P883" s="199" t="n"/>
      <c r="Q883" s="199" t="n"/>
      <c r="R883" s="199" t="n"/>
      <c r="S883" s="199" t="n"/>
      <c r="T883" s="199" t="n"/>
      <c r="U883" s="199" t="n"/>
      <c r="V883" s="199" t="n"/>
      <c r="W883" s="199" t="n"/>
      <c r="X883" s="199" t="n"/>
      <c r="Y883" s="199" t="n"/>
      <c r="Z883" s="199" t="n"/>
    </row>
    <row r="884" ht="15.75" customHeight="1">
      <c r="A884" s="199" t="n"/>
      <c r="B884" s="199" t="n"/>
      <c r="C884" s="199" t="n"/>
      <c r="D884" s="201" t="n"/>
      <c r="E884" s="200" t="n"/>
      <c r="F884" s="199" t="n"/>
      <c r="G884" s="199" t="n"/>
      <c r="H884" s="199" t="n"/>
      <c r="I884" s="199" t="n"/>
      <c r="J884" s="199" t="n"/>
      <c r="K884" s="199" t="n"/>
      <c r="L884" s="199" t="n"/>
      <c r="M884" s="199" t="n"/>
      <c r="N884" s="199" t="n"/>
      <c r="O884" s="199" t="n"/>
      <c r="P884" s="199" t="n"/>
      <c r="Q884" s="199" t="n"/>
      <c r="R884" s="199" t="n"/>
      <c r="S884" s="199" t="n"/>
      <c r="T884" s="199" t="n"/>
      <c r="U884" s="199" t="n"/>
      <c r="V884" s="199" t="n"/>
      <c r="W884" s="199" t="n"/>
      <c r="X884" s="199" t="n"/>
      <c r="Y884" s="199" t="n"/>
      <c r="Z884" s="199" t="n"/>
    </row>
    <row r="885" ht="15.75" customHeight="1">
      <c r="A885" s="199" t="n"/>
      <c r="B885" s="199" t="n"/>
      <c r="C885" s="199" t="n"/>
      <c r="D885" s="201" t="n"/>
      <c r="E885" s="200" t="n"/>
      <c r="F885" s="199" t="n"/>
      <c r="G885" s="199" t="n"/>
      <c r="H885" s="199" t="n"/>
      <c r="I885" s="199" t="n"/>
      <c r="J885" s="199" t="n"/>
      <c r="K885" s="199" t="n"/>
      <c r="L885" s="199" t="n"/>
      <c r="M885" s="199" t="n"/>
      <c r="N885" s="199" t="n"/>
      <c r="O885" s="199" t="n"/>
      <c r="P885" s="199" t="n"/>
      <c r="Q885" s="199" t="n"/>
      <c r="R885" s="199" t="n"/>
      <c r="S885" s="199" t="n"/>
      <c r="T885" s="199" t="n"/>
      <c r="U885" s="199" t="n"/>
      <c r="V885" s="199" t="n"/>
      <c r="W885" s="199" t="n"/>
      <c r="X885" s="199" t="n"/>
      <c r="Y885" s="199" t="n"/>
      <c r="Z885" s="199" t="n"/>
    </row>
    <row r="886" ht="15.75" customHeight="1">
      <c r="A886" s="199" t="n"/>
      <c r="B886" s="199" t="n"/>
      <c r="C886" s="199" t="n"/>
      <c r="D886" s="201" t="n"/>
      <c r="E886" s="200" t="n"/>
      <c r="F886" s="199" t="n"/>
      <c r="G886" s="199" t="n"/>
      <c r="H886" s="199" t="n"/>
      <c r="I886" s="199" t="n"/>
      <c r="J886" s="199" t="n"/>
      <c r="K886" s="199" t="n"/>
      <c r="L886" s="199" t="n"/>
      <c r="M886" s="199" t="n"/>
      <c r="N886" s="199" t="n"/>
      <c r="O886" s="199" t="n"/>
      <c r="P886" s="199" t="n"/>
      <c r="Q886" s="199" t="n"/>
      <c r="R886" s="199" t="n"/>
      <c r="S886" s="199" t="n"/>
      <c r="T886" s="199" t="n"/>
      <c r="U886" s="199" t="n"/>
      <c r="V886" s="199" t="n"/>
      <c r="W886" s="199" t="n"/>
      <c r="X886" s="199" t="n"/>
      <c r="Y886" s="199" t="n"/>
      <c r="Z886" s="199" t="n"/>
    </row>
    <row r="887" ht="15.75" customHeight="1">
      <c r="A887" s="199" t="n"/>
      <c r="B887" s="199" t="n"/>
      <c r="C887" s="199" t="n"/>
      <c r="D887" s="201" t="n"/>
      <c r="E887" s="200" t="n"/>
      <c r="F887" s="199" t="n"/>
      <c r="G887" s="199" t="n"/>
      <c r="H887" s="199" t="n"/>
      <c r="I887" s="199" t="n"/>
      <c r="J887" s="199" t="n"/>
      <c r="K887" s="199" t="n"/>
      <c r="L887" s="199" t="n"/>
      <c r="M887" s="199" t="n"/>
      <c r="N887" s="199" t="n"/>
      <c r="O887" s="199" t="n"/>
      <c r="P887" s="199" t="n"/>
      <c r="Q887" s="199" t="n"/>
      <c r="R887" s="199" t="n"/>
      <c r="S887" s="199" t="n"/>
      <c r="T887" s="199" t="n"/>
      <c r="U887" s="199" t="n"/>
      <c r="V887" s="199" t="n"/>
      <c r="W887" s="199" t="n"/>
      <c r="X887" s="199" t="n"/>
      <c r="Y887" s="199" t="n"/>
      <c r="Z887" s="199" t="n"/>
    </row>
    <row r="888" ht="15.75" customHeight="1">
      <c r="A888" s="199" t="n"/>
      <c r="B888" s="199" t="n"/>
      <c r="C888" s="199" t="n"/>
      <c r="D888" s="201" t="n"/>
      <c r="E888" s="200" t="n"/>
      <c r="F888" s="199" t="n"/>
      <c r="G888" s="199" t="n"/>
      <c r="H888" s="199" t="n"/>
      <c r="I888" s="199" t="n"/>
      <c r="J888" s="199" t="n"/>
      <c r="K888" s="199" t="n"/>
      <c r="L888" s="199" t="n"/>
      <c r="M888" s="199" t="n"/>
      <c r="N888" s="199" t="n"/>
      <c r="O888" s="199" t="n"/>
      <c r="P888" s="199" t="n"/>
      <c r="Q888" s="199" t="n"/>
      <c r="R888" s="199" t="n"/>
      <c r="S888" s="199" t="n"/>
      <c r="T888" s="199" t="n"/>
      <c r="U888" s="199" t="n"/>
      <c r="V888" s="199" t="n"/>
      <c r="W888" s="199" t="n"/>
      <c r="X888" s="199" t="n"/>
      <c r="Y888" s="199" t="n"/>
      <c r="Z888" s="199" t="n"/>
    </row>
    <row r="889" ht="15.75" customHeight="1">
      <c r="A889" s="199" t="n"/>
      <c r="B889" s="199" t="n"/>
      <c r="C889" s="199" t="n"/>
      <c r="D889" s="201" t="n"/>
      <c r="E889" s="200" t="n"/>
      <c r="F889" s="199" t="n"/>
      <c r="G889" s="199" t="n"/>
      <c r="H889" s="199" t="n"/>
      <c r="I889" s="199" t="n"/>
      <c r="J889" s="199" t="n"/>
      <c r="K889" s="199" t="n"/>
      <c r="L889" s="199" t="n"/>
      <c r="M889" s="199" t="n"/>
      <c r="N889" s="199" t="n"/>
      <c r="O889" s="199" t="n"/>
      <c r="P889" s="199" t="n"/>
      <c r="Q889" s="199" t="n"/>
      <c r="R889" s="199" t="n"/>
      <c r="S889" s="199" t="n"/>
      <c r="T889" s="199" t="n"/>
      <c r="U889" s="199" t="n"/>
      <c r="V889" s="199" t="n"/>
      <c r="W889" s="199" t="n"/>
      <c r="X889" s="199" t="n"/>
      <c r="Y889" s="199" t="n"/>
      <c r="Z889" s="199" t="n"/>
    </row>
    <row r="890" ht="15.75" customHeight="1">
      <c r="A890" s="199" t="n"/>
      <c r="B890" s="199" t="n"/>
      <c r="C890" s="199" t="n"/>
      <c r="D890" s="201" t="n"/>
      <c r="E890" s="200" t="n"/>
      <c r="F890" s="199" t="n"/>
      <c r="G890" s="199" t="n"/>
      <c r="H890" s="199" t="n"/>
      <c r="I890" s="199" t="n"/>
      <c r="J890" s="199" t="n"/>
      <c r="K890" s="199" t="n"/>
      <c r="L890" s="199" t="n"/>
      <c r="M890" s="199" t="n"/>
      <c r="N890" s="199" t="n"/>
      <c r="O890" s="199" t="n"/>
      <c r="P890" s="199" t="n"/>
      <c r="Q890" s="199" t="n"/>
      <c r="R890" s="199" t="n"/>
      <c r="S890" s="199" t="n"/>
      <c r="T890" s="199" t="n"/>
      <c r="U890" s="199" t="n"/>
      <c r="V890" s="199" t="n"/>
      <c r="W890" s="199" t="n"/>
      <c r="X890" s="199" t="n"/>
      <c r="Y890" s="199" t="n"/>
      <c r="Z890" s="199" t="n"/>
    </row>
    <row r="891" ht="15.75" customHeight="1">
      <c r="A891" s="199" t="n"/>
      <c r="B891" s="199" t="n"/>
      <c r="C891" s="199" t="n"/>
      <c r="D891" s="201" t="n"/>
      <c r="E891" s="200" t="n"/>
      <c r="F891" s="199" t="n"/>
      <c r="G891" s="199" t="n"/>
      <c r="H891" s="199" t="n"/>
      <c r="I891" s="199" t="n"/>
      <c r="J891" s="199" t="n"/>
      <c r="K891" s="199" t="n"/>
      <c r="L891" s="199" t="n"/>
      <c r="M891" s="199" t="n"/>
      <c r="N891" s="199" t="n"/>
      <c r="O891" s="199" t="n"/>
      <c r="P891" s="199" t="n"/>
      <c r="Q891" s="199" t="n"/>
      <c r="R891" s="199" t="n"/>
      <c r="S891" s="199" t="n"/>
      <c r="T891" s="199" t="n"/>
      <c r="U891" s="199" t="n"/>
      <c r="V891" s="199" t="n"/>
      <c r="W891" s="199" t="n"/>
      <c r="X891" s="199" t="n"/>
      <c r="Y891" s="199" t="n"/>
      <c r="Z891" s="199" t="n"/>
    </row>
    <row r="892" ht="15.75" customHeight="1">
      <c r="A892" s="199" t="n"/>
      <c r="B892" s="199" t="n"/>
      <c r="C892" s="199" t="n"/>
      <c r="D892" s="201" t="n"/>
      <c r="E892" s="200" t="n"/>
      <c r="F892" s="199" t="n"/>
      <c r="G892" s="199" t="n"/>
      <c r="H892" s="199" t="n"/>
      <c r="I892" s="199" t="n"/>
      <c r="J892" s="199" t="n"/>
      <c r="K892" s="199" t="n"/>
      <c r="L892" s="199" t="n"/>
      <c r="M892" s="199" t="n"/>
      <c r="N892" s="199" t="n"/>
      <c r="O892" s="199" t="n"/>
      <c r="P892" s="199" t="n"/>
      <c r="Q892" s="199" t="n"/>
      <c r="R892" s="199" t="n"/>
      <c r="S892" s="199" t="n"/>
      <c r="T892" s="199" t="n"/>
      <c r="U892" s="199" t="n"/>
      <c r="V892" s="199" t="n"/>
      <c r="W892" s="199" t="n"/>
      <c r="X892" s="199" t="n"/>
      <c r="Y892" s="199" t="n"/>
      <c r="Z892" s="199" t="n"/>
    </row>
    <row r="893" ht="15.75" customHeight="1">
      <c r="A893" s="199" t="n"/>
      <c r="B893" s="199" t="n"/>
      <c r="C893" s="199" t="n"/>
      <c r="D893" s="201" t="n"/>
      <c r="E893" s="200" t="n"/>
      <c r="F893" s="199" t="n"/>
      <c r="G893" s="199" t="n"/>
      <c r="H893" s="199" t="n"/>
      <c r="I893" s="199" t="n"/>
      <c r="J893" s="199" t="n"/>
      <c r="K893" s="199" t="n"/>
      <c r="L893" s="199" t="n"/>
      <c r="M893" s="199" t="n"/>
      <c r="N893" s="199" t="n"/>
      <c r="O893" s="199" t="n"/>
      <c r="P893" s="199" t="n"/>
      <c r="Q893" s="199" t="n"/>
      <c r="R893" s="199" t="n"/>
      <c r="S893" s="199" t="n"/>
      <c r="T893" s="199" t="n"/>
      <c r="U893" s="199" t="n"/>
      <c r="V893" s="199" t="n"/>
      <c r="W893" s="199" t="n"/>
      <c r="X893" s="199" t="n"/>
      <c r="Y893" s="199" t="n"/>
      <c r="Z893" s="199" t="n"/>
    </row>
    <row r="894" ht="15.75" customHeight="1">
      <c r="A894" s="199" t="n"/>
      <c r="B894" s="199" t="n"/>
      <c r="C894" s="199" t="n"/>
      <c r="D894" s="201" t="n"/>
      <c r="E894" s="200" t="n"/>
      <c r="F894" s="199" t="n"/>
      <c r="G894" s="199" t="n"/>
      <c r="H894" s="199" t="n"/>
      <c r="I894" s="199" t="n"/>
      <c r="J894" s="199" t="n"/>
      <c r="K894" s="199" t="n"/>
      <c r="L894" s="199" t="n"/>
      <c r="M894" s="199" t="n"/>
      <c r="N894" s="199" t="n"/>
      <c r="O894" s="199" t="n"/>
      <c r="P894" s="199" t="n"/>
      <c r="Q894" s="199" t="n"/>
      <c r="R894" s="199" t="n"/>
      <c r="S894" s="199" t="n"/>
      <c r="T894" s="199" t="n"/>
      <c r="U894" s="199" t="n"/>
      <c r="V894" s="199" t="n"/>
      <c r="W894" s="199" t="n"/>
      <c r="X894" s="199" t="n"/>
      <c r="Y894" s="199" t="n"/>
      <c r="Z894" s="199" t="n"/>
    </row>
    <row r="895" ht="15.75" customHeight="1">
      <c r="A895" s="199" t="n"/>
      <c r="B895" s="199" t="n"/>
      <c r="C895" s="199" t="n"/>
      <c r="D895" s="201" t="n"/>
      <c r="E895" s="200" t="n"/>
      <c r="F895" s="199" t="n"/>
      <c r="G895" s="199" t="n"/>
      <c r="H895" s="199" t="n"/>
      <c r="I895" s="199" t="n"/>
      <c r="J895" s="199" t="n"/>
      <c r="K895" s="199" t="n"/>
      <c r="L895" s="199" t="n"/>
      <c r="M895" s="199" t="n"/>
      <c r="N895" s="199" t="n"/>
      <c r="O895" s="199" t="n"/>
      <c r="P895" s="199" t="n"/>
      <c r="Q895" s="199" t="n"/>
      <c r="R895" s="199" t="n"/>
      <c r="S895" s="199" t="n"/>
      <c r="T895" s="199" t="n"/>
      <c r="U895" s="199" t="n"/>
      <c r="V895" s="199" t="n"/>
      <c r="W895" s="199" t="n"/>
      <c r="X895" s="199" t="n"/>
      <c r="Y895" s="199" t="n"/>
      <c r="Z895" s="199" t="n"/>
    </row>
    <row r="896" ht="15.75" customHeight="1">
      <c r="A896" s="199" t="n"/>
      <c r="B896" s="199" t="n"/>
      <c r="C896" s="199" t="n"/>
      <c r="D896" s="201" t="n"/>
      <c r="E896" s="200" t="n"/>
      <c r="F896" s="199" t="n"/>
      <c r="G896" s="199" t="n"/>
      <c r="H896" s="199" t="n"/>
      <c r="I896" s="199" t="n"/>
      <c r="J896" s="199" t="n"/>
      <c r="K896" s="199" t="n"/>
      <c r="L896" s="199" t="n"/>
      <c r="M896" s="199" t="n"/>
      <c r="N896" s="199" t="n"/>
      <c r="O896" s="199" t="n"/>
      <c r="P896" s="199" t="n"/>
      <c r="Q896" s="199" t="n"/>
      <c r="R896" s="199" t="n"/>
      <c r="S896" s="199" t="n"/>
      <c r="T896" s="199" t="n"/>
      <c r="U896" s="199" t="n"/>
      <c r="V896" s="199" t="n"/>
      <c r="W896" s="199" t="n"/>
      <c r="X896" s="199" t="n"/>
      <c r="Y896" s="199" t="n"/>
      <c r="Z896" s="199" t="n"/>
    </row>
    <row r="897" ht="15.75" customHeight="1">
      <c r="A897" s="199" t="n"/>
      <c r="B897" s="199" t="n"/>
      <c r="C897" s="199" t="n"/>
      <c r="D897" s="201" t="n"/>
      <c r="E897" s="200" t="n"/>
      <c r="F897" s="199" t="n"/>
      <c r="G897" s="199" t="n"/>
      <c r="H897" s="199" t="n"/>
      <c r="I897" s="199" t="n"/>
      <c r="J897" s="199" t="n"/>
      <c r="K897" s="199" t="n"/>
      <c r="L897" s="199" t="n"/>
      <c r="M897" s="199" t="n"/>
      <c r="N897" s="199" t="n"/>
      <c r="O897" s="199" t="n"/>
      <c r="P897" s="199" t="n"/>
      <c r="Q897" s="199" t="n"/>
      <c r="R897" s="199" t="n"/>
      <c r="S897" s="199" t="n"/>
      <c r="T897" s="199" t="n"/>
      <c r="U897" s="199" t="n"/>
      <c r="V897" s="199" t="n"/>
      <c r="W897" s="199" t="n"/>
      <c r="X897" s="199" t="n"/>
      <c r="Y897" s="199" t="n"/>
      <c r="Z897" s="199" t="n"/>
    </row>
    <row r="898" ht="15.75" customHeight="1">
      <c r="A898" s="199" t="n"/>
      <c r="B898" s="199" t="n"/>
      <c r="C898" s="199" t="n"/>
      <c r="D898" s="201" t="n"/>
      <c r="E898" s="200" t="n"/>
      <c r="F898" s="199" t="n"/>
      <c r="G898" s="199" t="n"/>
      <c r="H898" s="199" t="n"/>
      <c r="I898" s="199" t="n"/>
      <c r="J898" s="199" t="n"/>
      <c r="K898" s="199" t="n"/>
      <c r="L898" s="199" t="n"/>
      <c r="M898" s="199" t="n"/>
      <c r="N898" s="199" t="n"/>
      <c r="O898" s="199" t="n"/>
      <c r="P898" s="199" t="n"/>
      <c r="Q898" s="199" t="n"/>
      <c r="R898" s="199" t="n"/>
      <c r="S898" s="199" t="n"/>
      <c r="T898" s="199" t="n"/>
      <c r="U898" s="199" t="n"/>
      <c r="V898" s="199" t="n"/>
      <c r="W898" s="199" t="n"/>
      <c r="X898" s="199" t="n"/>
      <c r="Y898" s="199" t="n"/>
      <c r="Z898" s="199" t="n"/>
    </row>
    <row r="899" ht="15.75" customHeight="1">
      <c r="A899" s="199" t="n"/>
      <c r="B899" s="199" t="n"/>
      <c r="C899" s="199" t="n"/>
      <c r="D899" s="201" t="n"/>
      <c r="E899" s="200" t="n"/>
      <c r="F899" s="199" t="n"/>
      <c r="G899" s="199" t="n"/>
      <c r="H899" s="199" t="n"/>
      <c r="I899" s="199" t="n"/>
      <c r="J899" s="199" t="n"/>
      <c r="K899" s="199" t="n"/>
      <c r="L899" s="199" t="n"/>
      <c r="M899" s="199" t="n"/>
      <c r="N899" s="199" t="n"/>
      <c r="O899" s="199" t="n"/>
      <c r="P899" s="199" t="n"/>
      <c r="Q899" s="199" t="n"/>
      <c r="R899" s="199" t="n"/>
      <c r="S899" s="199" t="n"/>
      <c r="T899" s="199" t="n"/>
      <c r="U899" s="199" t="n"/>
      <c r="V899" s="199" t="n"/>
      <c r="W899" s="199" t="n"/>
      <c r="X899" s="199" t="n"/>
      <c r="Y899" s="199" t="n"/>
      <c r="Z899" s="199" t="n"/>
    </row>
    <row r="900" ht="15.75" customHeight="1">
      <c r="A900" s="199" t="n"/>
      <c r="B900" s="199" t="n"/>
      <c r="C900" s="199" t="n"/>
      <c r="D900" s="201" t="n"/>
      <c r="E900" s="200" t="n"/>
      <c r="F900" s="199" t="n"/>
      <c r="G900" s="199" t="n"/>
      <c r="H900" s="199" t="n"/>
      <c r="I900" s="199" t="n"/>
      <c r="J900" s="199" t="n"/>
      <c r="K900" s="199" t="n"/>
      <c r="L900" s="199" t="n"/>
      <c r="M900" s="199" t="n"/>
      <c r="N900" s="199" t="n"/>
      <c r="O900" s="199" t="n"/>
      <c r="P900" s="199" t="n"/>
      <c r="Q900" s="199" t="n"/>
      <c r="R900" s="199" t="n"/>
      <c r="S900" s="199" t="n"/>
      <c r="T900" s="199" t="n"/>
      <c r="U900" s="199" t="n"/>
      <c r="V900" s="199" t="n"/>
      <c r="W900" s="199" t="n"/>
      <c r="X900" s="199" t="n"/>
      <c r="Y900" s="199" t="n"/>
      <c r="Z900" s="199" t="n"/>
    </row>
    <row r="901" ht="15.75" customHeight="1">
      <c r="A901" s="199" t="n"/>
      <c r="B901" s="199" t="n"/>
      <c r="C901" s="199" t="n"/>
      <c r="D901" s="201" t="n"/>
      <c r="E901" s="200" t="n"/>
      <c r="F901" s="199" t="n"/>
      <c r="G901" s="199" t="n"/>
      <c r="H901" s="199" t="n"/>
      <c r="I901" s="199" t="n"/>
      <c r="J901" s="199" t="n"/>
      <c r="K901" s="199" t="n"/>
      <c r="L901" s="199" t="n"/>
      <c r="M901" s="199" t="n"/>
      <c r="N901" s="199" t="n"/>
      <c r="O901" s="199" t="n"/>
      <c r="P901" s="199" t="n"/>
      <c r="Q901" s="199" t="n"/>
      <c r="R901" s="199" t="n"/>
      <c r="S901" s="199" t="n"/>
      <c r="T901" s="199" t="n"/>
      <c r="U901" s="199" t="n"/>
      <c r="V901" s="199" t="n"/>
      <c r="W901" s="199" t="n"/>
      <c r="X901" s="199" t="n"/>
      <c r="Y901" s="199" t="n"/>
      <c r="Z901" s="199" t="n"/>
    </row>
    <row r="902" ht="15.75" customHeight="1">
      <c r="A902" s="199" t="n"/>
      <c r="B902" s="199" t="n"/>
      <c r="C902" s="199" t="n"/>
      <c r="D902" s="201" t="n"/>
      <c r="E902" s="200" t="n"/>
      <c r="F902" s="199" t="n"/>
      <c r="G902" s="199" t="n"/>
      <c r="H902" s="199" t="n"/>
      <c r="I902" s="199" t="n"/>
      <c r="J902" s="199" t="n"/>
      <c r="K902" s="199" t="n"/>
      <c r="L902" s="199" t="n"/>
      <c r="M902" s="199" t="n"/>
      <c r="N902" s="199" t="n"/>
      <c r="O902" s="199" t="n"/>
      <c r="P902" s="199" t="n"/>
      <c r="Q902" s="199" t="n"/>
      <c r="R902" s="199" t="n"/>
      <c r="S902" s="199" t="n"/>
      <c r="T902" s="199" t="n"/>
      <c r="U902" s="199" t="n"/>
      <c r="V902" s="199" t="n"/>
      <c r="W902" s="199" t="n"/>
      <c r="X902" s="199" t="n"/>
      <c r="Y902" s="199" t="n"/>
      <c r="Z902" s="199" t="n"/>
    </row>
    <row r="903" ht="15.75" customHeight="1">
      <c r="A903" s="199" t="n"/>
      <c r="B903" s="199" t="n"/>
      <c r="C903" s="199" t="n"/>
      <c r="D903" s="201" t="n"/>
      <c r="E903" s="200" t="n"/>
      <c r="F903" s="199" t="n"/>
      <c r="G903" s="199" t="n"/>
      <c r="H903" s="199" t="n"/>
      <c r="I903" s="199" t="n"/>
      <c r="J903" s="199" t="n"/>
      <c r="K903" s="199" t="n"/>
      <c r="L903" s="199" t="n"/>
      <c r="M903" s="199" t="n"/>
      <c r="N903" s="199" t="n"/>
      <c r="O903" s="199" t="n"/>
      <c r="P903" s="199" t="n"/>
      <c r="Q903" s="199" t="n"/>
      <c r="R903" s="199" t="n"/>
      <c r="S903" s="199" t="n"/>
      <c r="T903" s="199" t="n"/>
      <c r="U903" s="199" t="n"/>
      <c r="V903" s="199" t="n"/>
      <c r="W903" s="199" t="n"/>
      <c r="X903" s="199" t="n"/>
      <c r="Y903" s="199" t="n"/>
      <c r="Z903" s="199" t="n"/>
    </row>
    <row r="904" ht="15.75" customHeight="1">
      <c r="A904" s="199" t="n"/>
      <c r="B904" s="199" t="n"/>
      <c r="C904" s="199" t="n"/>
      <c r="D904" s="201" t="n"/>
      <c r="E904" s="200" t="n"/>
      <c r="F904" s="199" t="n"/>
      <c r="G904" s="199" t="n"/>
      <c r="H904" s="199" t="n"/>
      <c r="I904" s="199" t="n"/>
      <c r="J904" s="199" t="n"/>
      <c r="K904" s="199" t="n"/>
      <c r="L904" s="199" t="n"/>
      <c r="M904" s="199" t="n"/>
      <c r="N904" s="199" t="n"/>
      <c r="O904" s="199" t="n"/>
      <c r="P904" s="199" t="n"/>
      <c r="Q904" s="199" t="n"/>
      <c r="R904" s="199" t="n"/>
      <c r="S904" s="199" t="n"/>
      <c r="T904" s="199" t="n"/>
      <c r="U904" s="199" t="n"/>
      <c r="V904" s="199" t="n"/>
      <c r="W904" s="199" t="n"/>
      <c r="X904" s="199" t="n"/>
      <c r="Y904" s="199" t="n"/>
      <c r="Z904" s="199" t="n"/>
    </row>
    <row r="905" ht="15.75" customHeight="1">
      <c r="A905" s="199" t="n"/>
      <c r="B905" s="199" t="n"/>
      <c r="C905" s="199" t="n"/>
      <c r="D905" s="201" t="n"/>
      <c r="E905" s="200" t="n"/>
      <c r="F905" s="199" t="n"/>
      <c r="G905" s="199" t="n"/>
      <c r="H905" s="199" t="n"/>
      <c r="I905" s="199" t="n"/>
      <c r="J905" s="199" t="n"/>
      <c r="K905" s="199" t="n"/>
      <c r="L905" s="199" t="n"/>
      <c r="M905" s="199" t="n"/>
      <c r="N905" s="199" t="n"/>
      <c r="O905" s="199" t="n"/>
      <c r="P905" s="199" t="n"/>
      <c r="Q905" s="199" t="n"/>
      <c r="R905" s="199" t="n"/>
      <c r="S905" s="199" t="n"/>
      <c r="T905" s="199" t="n"/>
      <c r="U905" s="199" t="n"/>
      <c r="V905" s="199" t="n"/>
      <c r="W905" s="199" t="n"/>
      <c r="X905" s="199" t="n"/>
      <c r="Y905" s="199" t="n"/>
      <c r="Z905" s="199" t="n"/>
    </row>
    <row r="906" ht="15.75" customHeight="1">
      <c r="A906" s="199" t="n"/>
      <c r="B906" s="199" t="n"/>
      <c r="C906" s="199" t="n"/>
      <c r="D906" s="201" t="n"/>
      <c r="E906" s="200" t="n"/>
      <c r="F906" s="199" t="n"/>
      <c r="G906" s="199" t="n"/>
      <c r="H906" s="199" t="n"/>
      <c r="I906" s="199" t="n"/>
      <c r="J906" s="199" t="n"/>
      <c r="K906" s="199" t="n"/>
      <c r="L906" s="199" t="n"/>
      <c r="M906" s="199" t="n"/>
      <c r="N906" s="199" t="n"/>
      <c r="O906" s="199" t="n"/>
      <c r="P906" s="199" t="n"/>
      <c r="Q906" s="199" t="n"/>
      <c r="R906" s="199" t="n"/>
      <c r="S906" s="199" t="n"/>
      <c r="T906" s="199" t="n"/>
      <c r="U906" s="199" t="n"/>
      <c r="V906" s="199" t="n"/>
      <c r="W906" s="199" t="n"/>
      <c r="X906" s="199" t="n"/>
      <c r="Y906" s="199" t="n"/>
      <c r="Z906" s="199" t="n"/>
    </row>
    <row r="907" ht="15.75" customHeight="1">
      <c r="A907" s="199" t="n"/>
      <c r="B907" s="199" t="n"/>
      <c r="C907" s="199" t="n"/>
      <c r="D907" s="201" t="n"/>
      <c r="E907" s="200" t="n"/>
      <c r="F907" s="199" t="n"/>
      <c r="G907" s="199" t="n"/>
      <c r="H907" s="199" t="n"/>
      <c r="I907" s="199" t="n"/>
      <c r="J907" s="199" t="n"/>
      <c r="K907" s="199" t="n"/>
      <c r="L907" s="199" t="n"/>
      <c r="M907" s="199" t="n"/>
      <c r="N907" s="199" t="n"/>
      <c r="O907" s="199" t="n"/>
      <c r="P907" s="199" t="n"/>
      <c r="Q907" s="199" t="n"/>
      <c r="R907" s="199" t="n"/>
      <c r="S907" s="199" t="n"/>
      <c r="T907" s="199" t="n"/>
      <c r="U907" s="199" t="n"/>
      <c r="V907" s="199" t="n"/>
      <c r="W907" s="199" t="n"/>
      <c r="X907" s="199" t="n"/>
      <c r="Y907" s="199" t="n"/>
      <c r="Z907" s="199" t="n"/>
    </row>
    <row r="908" ht="15.75" customHeight="1">
      <c r="A908" s="199" t="n"/>
      <c r="B908" s="199" t="n"/>
      <c r="C908" s="199" t="n"/>
      <c r="D908" s="201" t="n"/>
      <c r="E908" s="200" t="n"/>
      <c r="F908" s="199" t="n"/>
      <c r="G908" s="199" t="n"/>
      <c r="H908" s="199" t="n"/>
      <c r="I908" s="199" t="n"/>
      <c r="J908" s="199" t="n"/>
      <c r="K908" s="199" t="n"/>
      <c r="L908" s="199" t="n"/>
      <c r="M908" s="199" t="n"/>
      <c r="N908" s="199" t="n"/>
      <c r="O908" s="199" t="n"/>
      <c r="P908" s="199" t="n"/>
      <c r="Q908" s="199" t="n"/>
      <c r="R908" s="199" t="n"/>
      <c r="S908" s="199" t="n"/>
      <c r="T908" s="199" t="n"/>
      <c r="U908" s="199" t="n"/>
      <c r="V908" s="199" t="n"/>
      <c r="W908" s="199" t="n"/>
      <c r="X908" s="199" t="n"/>
      <c r="Y908" s="199" t="n"/>
      <c r="Z908" s="199" t="n"/>
    </row>
    <row r="909" ht="15.75" customHeight="1">
      <c r="A909" s="199" t="n"/>
      <c r="B909" s="199" t="n"/>
      <c r="C909" s="199" t="n"/>
      <c r="D909" s="201" t="n"/>
      <c r="E909" s="200" t="n"/>
      <c r="F909" s="199" t="n"/>
      <c r="G909" s="199" t="n"/>
      <c r="H909" s="199" t="n"/>
      <c r="I909" s="199" t="n"/>
      <c r="J909" s="199" t="n"/>
      <c r="K909" s="199" t="n"/>
      <c r="L909" s="199" t="n"/>
      <c r="M909" s="199" t="n"/>
      <c r="N909" s="199" t="n"/>
      <c r="O909" s="199" t="n"/>
      <c r="P909" s="199" t="n"/>
      <c r="Q909" s="199" t="n"/>
      <c r="R909" s="199" t="n"/>
      <c r="S909" s="199" t="n"/>
      <c r="T909" s="199" t="n"/>
      <c r="U909" s="199" t="n"/>
      <c r="V909" s="199" t="n"/>
      <c r="W909" s="199" t="n"/>
      <c r="X909" s="199" t="n"/>
      <c r="Y909" s="199" t="n"/>
      <c r="Z909" s="199" t="n"/>
    </row>
    <row r="910" ht="15.75" customHeight="1">
      <c r="A910" s="199" t="n"/>
      <c r="B910" s="199" t="n"/>
      <c r="C910" s="199" t="n"/>
      <c r="D910" s="201" t="n"/>
      <c r="E910" s="200" t="n"/>
      <c r="F910" s="199" t="n"/>
      <c r="G910" s="199" t="n"/>
      <c r="H910" s="199" t="n"/>
      <c r="I910" s="199" t="n"/>
      <c r="J910" s="199" t="n"/>
      <c r="K910" s="199" t="n"/>
      <c r="L910" s="199" t="n"/>
      <c r="M910" s="199" t="n"/>
      <c r="N910" s="199" t="n"/>
      <c r="O910" s="199" t="n"/>
      <c r="P910" s="199" t="n"/>
      <c r="Q910" s="199" t="n"/>
      <c r="R910" s="199" t="n"/>
      <c r="S910" s="199" t="n"/>
      <c r="T910" s="199" t="n"/>
      <c r="U910" s="199" t="n"/>
      <c r="V910" s="199" t="n"/>
      <c r="W910" s="199" t="n"/>
      <c r="X910" s="199" t="n"/>
      <c r="Y910" s="199" t="n"/>
      <c r="Z910" s="199" t="n"/>
    </row>
    <row r="911" ht="15.75" customHeight="1">
      <c r="A911" s="199" t="n"/>
      <c r="B911" s="199" t="n"/>
      <c r="C911" s="199" t="n"/>
      <c r="D911" s="201" t="n"/>
      <c r="E911" s="200" t="n"/>
      <c r="F911" s="199" t="n"/>
      <c r="G911" s="199" t="n"/>
      <c r="H911" s="199" t="n"/>
      <c r="I911" s="199" t="n"/>
      <c r="J911" s="199" t="n"/>
      <c r="K911" s="199" t="n"/>
      <c r="L911" s="199" t="n"/>
      <c r="M911" s="199" t="n"/>
      <c r="N911" s="199" t="n"/>
      <c r="O911" s="199" t="n"/>
      <c r="P911" s="199" t="n"/>
      <c r="Q911" s="199" t="n"/>
      <c r="R911" s="199" t="n"/>
      <c r="S911" s="199" t="n"/>
      <c r="T911" s="199" t="n"/>
      <c r="U911" s="199" t="n"/>
      <c r="V911" s="199" t="n"/>
      <c r="W911" s="199" t="n"/>
      <c r="X911" s="199" t="n"/>
      <c r="Y911" s="199" t="n"/>
      <c r="Z911" s="199" t="n"/>
    </row>
    <row r="912" ht="15.75" customHeight="1">
      <c r="A912" s="199" t="n"/>
      <c r="B912" s="199" t="n"/>
      <c r="C912" s="199" t="n"/>
      <c r="D912" s="201" t="n"/>
      <c r="E912" s="200" t="n"/>
      <c r="F912" s="199" t="n"/>
      <c r="G912" s="199" t="n"/>
      <c r="H912" s="199" t="n"/>
      <c r="I912" s="199" t="n"/>
      <c r="J912" s="199" t="n"/>
      <c r="K912" s="199" t="n"/>
      <c r="L912" s="199" t="n"/>
      <c r="M912" s="199" t="n"/>
      <c r="N912" s="199" t="n"/>
      <c r="O912" s="199" t="n"/>
      <c r="P912" s="199" t="n"/>
      <c r="Q912" s="199" t="n"/>
      <c r="R912" s="199" t="n"/>
      <c r="S912" s="199" t="n"/>
      <c r="T912" s="199" t="n"/>
      <c r="U912" s="199" t="n"/>
      <c r="V912" s="199" t="n"/>
      <c r="W912" s="199" t="n"/>
      <c r="X912" s="199" t="n"/>
      <c r="Y912" s="199" t="n"/>
      <c r="Z912" s="199" t="n"/>
    </row>
    <row r="913" ht="15.75" customHeight="1">
      <c r="A913" s="199" t="n"/>
      <c r="B913" s="199" t="n"/>
      <c r="C913" s="199" t="n"/>
      <c r="D913" s="201" t="n"/>
      <c r="E913" s="200" t="n"/>
      <c r="F913" s="199" t="n"/>
      <c r="G913" s="199" t="n"/>
      <c r="H913" s="199" t="n"/>
      <c r="I913" s="199" t="n"/>
      <c r="J913" s="199" t="n"/>
      <c r="K913" s="199" t="n"/>
      <c r="L913" s="199" t="n"/>
      <c r="M913" s="199" t="n"/>
      <c r="N913" s="199" t="n"/>
      <c r="O913" s="199" t="n"/>
      <c r="P913" s="199" t="n"/>
      <c r="Q913" s="199" t="n"/>
      <c r="R913" s="199" t="n"/>
      <c r="S913" s="199" t="n"/>
      <c r="T913" s="199" t="n"/>
      <c r="U913" s="199" t="n"/>
      <c r="V913" s="199" t="n"/>
      <c r="W913" s="199" t="n"/>
      <c r="X913" s="199" t="n"/>
      <c r="Y913" s="199" t="n"/>
      <c r="Z913" s="199" t="n"/>
    </row>
    <row r="914" ht="15.75" customHeight="1">
      <c r="A914" s="199" t="n"/>
      <c r="B914" s="199" t="n"/>
      <c r="C914" s="199" t="n"/>
      <c r="D914" s="201" t="n"/>
      <c r="E914" s="200" t="n"/>
      <c r="F914" s="199" t="n"/>
      <c r="G914" s="199" t="n"/>
      <c r="H914" s="199" t="n"/>
      <c r="I914" s="199" t="n"/>
      <c r="J914" s="199" t="n"/>
      <c r="K914" s="199" t="n"/>
      <c r="L914" s="199" t="n"/>
      <c r="M914" s="199" t="n"/>
      <c r="N914" s="199" t="n"/>
      <c r="O914" s="199" t="n"/>
      <c r="P914" s="199" t="n"/>
      <c r="Q914" s="199" t="n"/>
      <c r="R914" s="199" t="n"/>
      <c r="S914" s="199" t="n"/>
      <c r="T914" s="199" t="n"/>
      <c r="U914" s="199" t="n"/>
      <c r="V914" s="199" t="n"/>
      <c r="W914" s="199" t="n"/>
      <c r="X914" s="199" t="n"/>
      <c r="Y914" s="199" t="n"/>
      <c r="Z914" s="199" t="n"/>
    </row>
    <row r="915" ht="15.75" customHeight="1">
      <c r="A915" s="199" t="n"/>
      <c r="B915" s="199" t="n"/>
      <c r="C915" s="199" t="n"/>
      <c r="D915" s="201" t="n"/>
      <c r="E915" s="200" t="n"/>
      <c r="F915" s="199" t="n"/>
      <c r="G915" s="199" t="n"/>
      <c r="H915" s="199" t="n"/>
      <c r="I915" s="199" t="n"/>
      <c r="J915" s="199" t="n"/>
      <c r="K915" s="199" t="n"/>
      <c r="L915" s="199" t="n"/>
      <c r="M915" s="199" t="n"/>
      <c r="N915" s="199" t="n"/>
      <c r="O915" s="199" t="n"/>
      <c r="P915" s="199" t="n"/>
      <c r="Q915" s="199" t="n"/>
      <c r="R915" s="199" t="n"/>
      <c r="S915" s="199" t="n"/>
      <c r="T915" s="199" t="n"/>
      <c r="U915" s="199" t="n"/>
      <c r="V915" s="199" t="n"/>
      <c r="W915" s="199" t="n"/>
      <c r="X915" s="199" t="n"/>
      <c r="Y915" s="199" t="n"/>
      <c r="Z915" s="199" t="n"/>
    </row>
    <row r="916" ht="15.75" customHeight="1">
      <c r="A916" s="199" t="n"/>
      <c r="B916" s="199" t="n"/>
      <c r="C916" s="199" t="n"/>
      <c r="D916" s="201" t="n"/>
      <c r="E916" s="200" t="n"/>
      <c r="F916" s="199" t="n"/>
      <c r="G916" s="199" t="n"/>
      <c r="H916" s="199" t="n"/>
      <c r="I916" s="199" t="n"/>
      <c r="J916" s="199" t="n"/>
      <c r="K916" s="199" t="n"/>
      <c r="L916" s="199" t="n"/>
      <c r="M916" s="199" t="n"/>
      <c r="N916" s="199" t="n"/>
      <c r="O916" s="199" t="n"/>
      <c r="P916" s="199" t="n"/>
      <c r="Q916" s="199" t="n"/>
      <c r="R916" s="199" t="n"/>
      <c r="S916" s="199" t="n"/>
      <c r="T916" s="199" t="n"/>
      <c r="U916" s="199" t="n"/>
      <c r="V916" s="199" t="n"/>
      <c r="W916" s="199" t="n"/>
      <c r="X916" s="199" t="n"/>
      <c r="Y916" s="199" t="n"/>
      <c r="Z916" s="199" t="n"/>
    </row>
    <row r="917" ht="15.75" customHeight="1">
      <c r="A917" s="199" t="n"/>
      <c r="B917" s="199" t="n"/>
      <c r="C917" s="199" t="n"/>
      <c r="D917" s="201" t="n"/>
      <c r="E917" s="200" t="n"/>
      <c r="F917" s="199" t="n"/>
      <c r="G917" s="199" t="n"/>
      <c r="H917" s="199" t="n"/>
      <c r="I917" s="199" t="n"/>
      <c r="J917" s="199" t="n"/>
      <c r="K917" s="199" t="n"/>
      <c r="L917" s="199" t="n"/>
      <c r="M917" s="199" t="n"/>
      <c r="N917" s="199" t="n"/>
      <c r="O917" s="199" t="n"/>
      <c r="P917" s="199" t="n"/>
      <c r="Q917" s="199" t="n"/>
      <c r="R917" s="199" t="n"/>
      <c r="S917" s="199" t="n"/>
      <c r="T917" s="199" t="n"/>
      <c r="U917" s="199" t="n"/>
      <c r="V917" s="199" t="n"/>
      <c r="W917" s="199" t="n"/>
      <c r="X917" s="199" t="n"/>
      <c r="Y917" s="199" t="n"/>
      <c r="Z917" s="199" t="n"/>
    </row>
    <row r="918" ht="15.75" customHeight="1">
      <c r="A918" s="199" t="n"/>
      <c r="B918" s="199" t="n"/>
      <c r="C918" s="199" t="n"/>
      <c r="D918" s="201" t="n"/>
      <c r="E918" s="200" t="n"/>
      <c r="F918" s="199" t="n"/>
      <c r="G918" s="199" t="n"/>
      <c r="H918" s="199" t="n"/>
      <c r="I918" s="199" t="n"/>
      <c r="J918" s="199" t="n"/>
      <c r="K918" s="199" t="n"/>
      <c r="L918" s="199" t="n"/>
      <c r="M918" s="199" t="n"/>
      <c r="N918" s="199" t="n"/>
      <c r="O918" s="199" t="n"/>
      <c r="P918" s="199" t="n"/>
      <c r="Q918" s="199" t="n"/>
      <c r="R918" s="199" t="n"/>
      <c r="S918" s="199" t="n"/>
      <c r="T918" s="199" t="n"/>
      <c r="U918" s="199" t="n"/>
      <c r="V918" s="199" t="n"/>
      <c r="W918" s="199" t="n"/>
      <c r="X918" s="199" t="n"/>
      <c r="Y918" s="199" t="n"/>
      <c r="Z918" s="199" t="n"/>
    </row>
    <row r="919" ht="15.75" customHeight="1">
      <c r="A919" s="199" t="n"/>
      <c r="B919" s="199" t="n"/>
      <c r="C919" s="199" t="n"/>
      <c r="D919" s="201" t="n"/>
      <c r="E919" s="200" t="n"/>
      <c r="F919" s="199" t="n"/>
      <c r="G919" s="199" t="n"/>
      <c r="H919" s="199" t="n"/>
      <c r="I919" s="199" t="n"/>
      <c r="J919" s="199" t="n"/>
      <c r="K919" s="199" t="n"/>
      <c r="L919" s="199" t="n"/>
      <c r="M919" s="199" t="n"/>
      <c r="N919" s="199" t="n"/>
      <c r="O919" s="199" t="n"/>
      <c r="P919" s="199" t="n"/>
      <c r="Q919" s="199" t="n"/>
      <c r="R919" s="199" t="n"/>
      <c r="S919" s="199" t="n"/>
      <c r="T919" s="199" t="n"/>
      <c r="U919" s="199" t="n"/>
      <c r="V919" s="199" t="n"/>
      <c r="W919" s="199" t="n"/>
      <c r="X919" s="199" t="n"/>
      <c r="Y919" s="199" t="n"/>
      <c r="Z919" s="199" t="n"/>
    </row>
    <row r="920" ht="15.75" customHeight="1">
      <c r="A920" s="199" t="n"/>
      <c r="B920" s="199" t="n"/>
      <c r="C920" s="199" t="n"/>
      <c r="D920" s="201" t="n"/>
      <c r="E920" s="200" t="n"/>
      <c r="F920" s="199" t="n"/>
      <c r="G920" s="199" t="n"/>
      <c r="H920" s="199" t="n"/>
      <c r="I920" s="199" t="n"/>
      <c r="J920" s="199" t="n"/>
      <c r="K920" s="199" t="n"/>
      <c r="L920" s="199" t="n"/>
      <c r="M920" s="199" t="n"/>
      <c r="N920" s="199" t="n"/>
      <c r="O920" s="199" t="n"/>
      <c r="P920" s="199" t="n"/>
      <c r="Q920" s="199" t="n"/>
      <c r="R920" s="199" t="n"/>
      <c r="S920" s="199" t="n"/>
      <c r="T920" s="199" t="n"/>
      <c r="U920" s="199" t="n"/>
      <c r="V920" s="199" t="n"/>
      <c r="W920" s="199" t="n"/>
      <c r="X920" s="199" t="n"/>
      <c r="Y920" s="199" t="n"/>
      <c r="Z920" s="199" t="n"/>
    </row>
    <row r="921" ht="15.75" customHeight="1">
      <c r="A921" s="199" t="n"/>
      <c r="B921" s="199" t="n"/>
      <c r="C921" s="199" t="n"/>
      <c r="D921" s="201" t="n"/>
      <c r="E921" s="200" t="n"/>
      <c r="F921" s="199" t="n"/>
      <c r="G921" s="199" t="n"/>
      <c r="H921" s="199" t="n"/>
      <c r="I921" s="199" t="n"/>
      <c r="J921" s="199" t="n"/>
      <c r="K921" s="199" t="n"/>
      <c r="L921" s="199" t="n"/>
      <c r="M921" s="199" t="n"/>
      <c r="N921" s="199" t="n"/>
      <c r="O921" s="199" t="n"/>
      <c r="P921" s="199" t="n"/>
      <c r="Q921" s="199" t="n"/>
      <c r="R921" s="199" t="n"/>
      <c r="S921" s="199" t="n"/>
      <c r="T921" s="199" t="n"/>
      <c r="U921" s="199" t="n"/>
      <c r="V921" s="199" t="n"/>
      <c r="W921" s="199" t="n"/>
      <c r="X921" s="199" t="n"/>
      <c r="Y921" s="199" t="n"/>
      <c r="Z921" s="199" t="n"/>
    </row>
    <row r="922" ht="15.75" customHeight="1">
      <c r="A922" s="199" t="n"/>
      <c r="B922" s="199" t="n"/>
      <c r="C922" s="199" t="n"/>
      <c r="D922" s="201" t="n"/>
      <c r="E922" s="200" t="n"/>
      <c r="F922" s="199" t="n"/>
      <c r="G922" s="199" t="n"/>
      <c r="H922" s="199" t="n"/>
      <c r="I922" s="199" t="n"/>
      <c r="J922" s="199" t="n"/>
      <c r="K922" s="199" t="n"/>
      <c r="L922" s="199" t="n"/>
      <c r="M922" s="199" t="n"/>
      <c r="N922" s="199" t="n"/>
      <c r="O922" s="199" t="n"/>
      <c r="P922" s="199" t="n"/>
      <c r="Q922" s="199" t="n"/>
      <c r="R922" s="199" t="n"/>
      <c r="S922" s="199" t="n"/>
      <c r="T922" s="199" t="n"/>
      <c r="U922" s="199" t="n"/>
      <c r="V922" s="199" t="n"/>
      <c r="W922" s="199" t="n"/>
      <c r="X922" s="199" t="n"/>
      <c r="Y922" s="199" t="n"/>
      <c r="Z922" s="199" t="n"/>
    </row>
    <row r="923" ht="15.75" customHeight="1">
      <c r="A923" s="199" t="n"/>
      <c r="B923" s="199" t="n"/>
      <c r="C923" s="199" t="n"/>
      <c r="D923" s="201" t="n"/>
      <c r="E923" s="200" t="n"/>
      <c r="F923" s="199" t="n"/>
      <c r="G923" s="199" t="n"/>
      <c r="H923" s="199" t="n"/>
      <c r="I923" s="199" t="n"/>
      <c r="J923" s="199" t="n"/>
      <c r="K923" s="199" t="n"/>
      <c r="L923" s="199" t="n"/>
      <c r="M923" s="199" t="n"/>
      <c r="N923" s="199" t="n"/>
      <c r="O923" s="199" t="n"/>
      <c r="P923" s="199" t="n"/>
      <c r="Q923" s="199" t="n"/>
      <c r="R923" s="199" t="n"/>
      <c r="S923" s="199" t="n"/>
      <c r="T923" s="199" t="n"/>
      <c r="U923" s="199" t="n"/>
      <c r="V923" s="199" t="n"/>
      <c r="W923" s="199" t="n"/>
      <c r="X923" s="199" t="n"/>
      <c r="Y923" s="199" t="n"/>
      <c r="Z923" s="199" t="n"/>
    </row>
    <row r="924" ht="15.75" customHeight="1">
      <c r="A924" s="199" t="n"/>
      <c r="B924" s="199" t="n"/>
      <c r="C924" s="199" t="n"/>
      <c r="D924" s="201" t="n"/>
      <c r="E924" s="200" t="n"/>
      <c r="F924" s="199" t="n"/>
      <c r="G924" s="199" t="n"/>
      <c r="H924" s="199" t="n"/>
      <c r="I924" s="199" t="n"/>
      <c r="J924" s="199" t="n"/>
      <c r="K924" s="199" t="n"/>
      <c r="L924" s="199" t="n"/>
      <c r="M924" s="199" t="n"/>
      <c r="N924" s="199" t="n"/>
      <c r="O924" s="199" t="n"/>
      <c r="P924" s="199" t="n"/>
      <c r="Q924" s="199" t="n"/>
      <c r="R924" s="199" t="n"/>
      <c r="S924" s="199" t="n"/>
      <c r="T924" s="199" t="n"/>
      <c r="U924" s="199" t="n"/>
      <c r="V924" s="199" t="n"/>
      <c r="W924" s="199" t="n"/>
      <c r="X924" s="199" t="n"/>
      <c r="Y924" s="199" t="n"/>
      <c r="Z924" s="199" t="n"/>
    </row>
    <row r="925" ht="15.75" customHeight="1">
      <c r="A925" s="199" t="n"/>
      <c r="B925" s="199" t="n"/>
      <c r="C925" s="199" t="n"/>
      <c r="D925" s="201" t="n"/>
      <c r="E925" s="200" t="n"/>
      <c r="F925" s="199" t="n"/>
      <c r="G925" s="199" t="n"/>
      <c r="H925" s="199" t="n"/>
      <c r="I925" s="199" t="n"/>
      <c r="J925" s="199" t="n"/>
      <c r="K925" s="199" t="n"/>
      <c r="L925" s="199" t="n"/>
      <c r="M925" s="199" t="n"/>
      <c r="N925" s="199" t="n"/>
      <c r="O925" s="199" t="n"/>
      <c r="P925" s="199" t="n"/>
      <c r="Q925" s="199" t="n"/>
      <c r="R925" s="199" t="n"/>
      <c r="S925" s="199" t="n"/>
      <c r="T925" s="199" t="n"/>
      <c r="U925" s="199" t="n"/>
      <c r="V925" s="199" t="n"/>
      <c r="W925" s="199" t="n"/>
      <c r="X925" s="199" t="n"/>
      <c r="Y925" s="199" t="n"/>
      <c r="Z925" s="199" t="n"/>
    </row>
    <row r="926" ht="15.75" customHeight="1">
      <c r="A926" s="199" t="n"/>
      <c r="B926" s="199" t="n"/>
      <c r="C926" s="199" t="n"/>
      <c r="D926" s="201" t="n"/>
      <c r="E926" s="200" t="n"/>
      <c r="F926" s="199" t="n"/>
      <c r="G926" s="199" t="n"/>
      <c r="H926" s="199" t="n"/>
      <c r="I926" s="199" t="n"/>
      <c r="J926" s="199" t="n"/>
      <c r="K926" s="199" t="n"/>
      <c r="L926" s="199" t="n"/>
      <c r="M926" s="199" t="n"/>
      <c r="N926" s="199" t="n"/>
      <c r="O926" s="199" t="n"/>
      <c r="P926" s="199" t="n"/>
      <c r="Q926" s="199" t="n"/>
      <c r="R926" s="199" t="n"/>
      <c r="S926" s="199" t="n"/>
      <c r="T926" s="199" t="n"/>
      <c r="U926" s="199" t="n"/>
      <c r="V926" s="199" t="n"/>
      <c r="W926" s="199" t="n"/>
      <c r="X926" s="199" t="n"/>
      <c r="Y926" s="199" t="n"/>
      <c r="Z926" s="199" t="n"/>
    </row>
    <row r="927" ht="15.75" customHeight="1">
      <c r="A927" s="199" t="n"/>
      <c r="B927" s="199" t="n"/>
      <c r="C927" s="199" t="n"/>
      <c r="D927" s="201" t="n"/>
      <c r="E927" s="200" t="n"/>
      <c r="F927" s="199" t="n"/>
      <c r="G927" s="199" t="n"/>
      <c r="H927" s="199" t="n"/>
      <c r="I927" s="199" t="n"/>
      <c r="J927" s="199" t="n"/>
      <c r="K927" s="199" t="n"/>
      <c r="L927" s="199" t="n"/>
      <c r="M927" s="199" t="n"/>
      <c r="N927" s="199" t="n"/>
      <c r="O927" s="199" t="n"/>
      <c r="P927" s="199" t="n"/>
      <c r="Q927" s="199" t="n"/>
      <c r="R927" s="199" t="n"/>
      <c r="S927" s="199" t="n"/>
      <c r="T927" s="199" t="n"/>
      <c r="U927" s="199" t="n"/>
      <c r="V927" s="199" t="n"/>
      <c r="W927" s="199" t="n"/>
      <c r="X927" s="199" t="n"/>
      <c r="Y927" s="199" t="n"/>
      <c r="Z927" s="199" t="n"/>
    </row>
    <row r="928" ht="15.75" customHeight="1">
      <c r="A928" s="199" t="n"/>
      <c r="B928" s="199" t="n"/>
      <c r="C928" s="199" t="n"/>
      <c r="D928" s="201" t="n"/>
      <c r="E928" s="200" t="n"/>
      <c r="F928" s="199" t="n"/>
      <c r="G928" s="199" t="n"/>
      <c r="H928" s="199" t="n"/>
      <c r="I928" s="199" t="n"/>
      <c r="J928" s="199" t="n"/>
      <c r="K928" s="199" t="n"/>
      <c r="L928" s="199" t="n"/>
      <c r="M928" s="199" t="n"/>
      <c r="N928" s="199" t="n"/>
      <c r="O928" s="199" t="n"/>
      <c r="P928" s="199" t="n"/>
      <c r="Q928" s="199" t="n"/>
      <c r="R928" s="199" t="n"/>
      <c r="S928" s="199" t="n"/>
      <c r="T928" s="199" t="n"/>
      <c r="U928" s="199" t="n"/>
      <c r="V928" s="199" t="n"/>
      <c r="W928" s="199" t="n"/>
      <c r="X928" s="199" t="n"/>
      <c r="Y928" s="199" t="n"/>
      <c r="Z928" s="199" t="n"/>
    </row>
    <row r="929" ht="15.75" customHeight="1">
      <c r="A929" s="199" t="n"/>
      <c r="B929" s="199" t="n"/>
      <c r="C929" s="199" t="n"/>
      <c r="D929" s="201" t="n"/>
      <c r="E929" s="200" t="n"/>
      <c r="F929" s="199" t="n"/>
      <c r="G929" s="199" t="n"/>
      <c r="H929" s="199" t="n"/>
      <c r="I929" s="199" t="n"/>
      <c r="J929" s="199" t="n"/>
      <c r="K929" s="199" t="n"/>
      <c r="L929" s="199" t="n"/>
      <c r="M929" s="199" t="n"/>
      <c r="N929" s="199" t="n"/>
      <c r="O929" s="199" t="n"/>
      <c r="P929" s="199" t="n"/>
      <c r="Q929" s="199" t="n"/>
      <c r="R929" s="199" t="n"/>
      <c r="S929" s="199" t="n"/>
      <c r="T929" s="199" t="n"/>
      <c r="U929" s="199" t="n"/>
      <c r="V929" s="199" t="n"/>
      <c r="W929" s="199" t="n"/>
      <c r="X929" s="199" t="n"/>
      <c r="Y929" s="199" t="n"/>
      <c r="Z929" s="199" t="n"/>
    </row>
    <row r="930" ht="15.75" customHeight="1">
      <c r="A930" s="199" t="n"/>
      <c r="B930" s="199" t="n"/>
      <c r="C930" s="199" t="n"/>
      <c r="D930" s="201" t="n"/>
      <c r="E930" s="200" t="n"/>
      <c r="F930" s="199" t="n"/>
      <c r="G930" s="199" t="n"/>
      <c r="H930" s="199" t="n"/>
      <c r="I930" s="199" t="n"/>
      <c r="J930" s="199" t="n"/>
      <c r="K930" s="199" t="n"/>
      <c r="L930" s="199" t="n"/>
      <c r="M930" s="199" t="n"/>
      <c r="N930" s="199" t="n"/>
      <c r="O930" s="199" t="n"/>
      <c r="P930" s="199" t="n"/>
      <c r="Q930" s="199" t="n"/>
      <c r="R930" s="199" t="n"/>
      <c r="S930" s="199" t="n"/>
      <c r="T930" s="199" t="n"/>
      <c r="U930" s="199" t="n"/>
      <c r="V930" s="199" t="n"/>
      <c r="W930" s="199" t="n"/>
      <c r="X930" s="199" t="n"/>
      <c r="Y930" s="199" t="n"/>
      <c r="Z930" s="199" t="n"/>
    </row>
    <row r="931" ht="15.75" customHeight="1">
      <c r="A931" s="199" t="n"/>
      <c r="B931" s="199" t="n"/>
      <c r="C931" s="199" t="n"/>
      <c r="D931" s="201" t="n"/>
      <c r="E931" s="200" t="n"/>
      <c r="F931" s="199" t="n"/>
      <c r="G931" s="199" t="n"/>
      <c r="H931" s="199" t="n"/>
      <c r="I931" s="199" t="n"/>
      <c r="J931" s="199" t="n"/>
      <c r="K931" s="199" t="n"/>
      <c r="L931" s="199" t="n"/>
      <c r="M931" s="199" t="n"/>
      <c r="N931" s="199" t="n"/>
      <c r="O931" s="199" t="n"/>
      <c r="P931" s="199" t="n"/>
      <c r="Q931" s="199" t="n"/>
      <c r="R931" s="199" t="n"/>
      <c r="S931" s="199" t="n"/>
      <c r="T931" s="199" t="n"/>
      <c r="U931" s="199" t="n"/>
      <c r="V931" s="199" t="n"/>
      <c r="W931" s="199" t="n"/>
      <c r="X931" s="199" t="n"/>
      <c r="Y931" s="199" t="n"/>
      <c r="Z931" s="199" t="n"/>
    </row>
    <row r="932" ht="15.75" customHeight="1">
      <c r="A932" s="199" t="n"/>
      <c r="B932" s="199" t="n"/>
      <c r="C932" s="199" t="n"/>
      <c r="D932" s="201" t="n"/>
      <c r="E932" s="200" t="n"/>
      <c r="F932" s="199" t="n"/>
      <c r="G932" s="199" t="n"/>
      <c r="H932" s="199" t="n"/>
      <c r="I932" s="199" t="n"/>
      <c r="J932" s="199" t="n"/>
      <c r="K932" s="199" t="n"/>
      <c r="L932" s="199" t="n"/>
      <c r="M932" s="199" t="n"/>
      <c r="N932" s="199" t="n"/>
      <c r="O932" s="199" t="n"/>
      <c r="P932" s="199" t="n"/>
      <c r="Q932" s="199" t="n"/>
      <c r="R932" s="199" t="n"/>
      <c r="S932" s="199" t="n"/>
      <c r="T932" s="199" t="n"/>
      <c r="U932" s="199" t="n"/>
      <c r="V932" s="199" t="n"/>
      <c r="W932" s="199" t="n"/>
      <c r="X932" s="199" t="n"/>
      <c r="Y932" s="199" t="n"/>
      <c r="Z932" s="199" t="n"/>
    </row>
    <row r="933" ht="15.75" customHeight="1">
      <c r="A933" s="199" t="n"/>
      <c r="B933" s="199" t="n"/>
      <c r="C933" s="199" t="n"/>
      <c r="D933" s="201" t="n"/>
      <c r="E933" s="200" t="n"/>
      <c r="F933" s="199" t="n"/>
      <c r="G933" s="199" t="n"/>
      <c r="H933" s="199" t="n"/>
      <c r="I933" s="199" t="n"/>
      <c r="J933" s="199" t="n"/>
      <c r="K933" s="199" t="n"/>
      <c r="L933" s="199" t="n"/>
      <c r="M933" s="199" t="n"/>
      <c r="N933" s="199" t="n"/>
      <c r="O933" s="199" t="n"/>
      <c r="P933" s="199" t="n"/>
      <c r="Q933" s="199" t="n"/>
      <c r="R933" s="199" t="n"/>
      <c r="S933" s="199" t="n"/>
      <c r="T933" s="199" t="n"/>
      <c r="U933" s="199" t="n"/>
      <c r="V933" s="199" t="n"/>
      <c r="W933" s="199" t="n"/>
      <c r="X933" s="199" t="n"/>
      <c r="Y933" s="199" t="n"/>
      <c r="Z933" s="199" t="n"/>
    </row>
    <row r="934" ht="15.75" customHeight="1">
      <c r="A934" s="199" t="n"/>
      <c r="B934" s="199" t="n"/>
      <c r="C934" s="199" t="n"/>
      <c r="D934" s="201" t="n"/>
      <c r="E934" s="200" t="n"/>
      <c r="F934" s="199" t="n"/>
      <c r="G934" s="199" t="n"/>
      <c r="H934" s="199" t="n"/>
      <c r="I934" s="199" t="n"/>
      <c r="J934" s="199" t="n"/>
      <c r="K934" s="199" t="n"/>
      <c r="L934" s="199" t="n"/>
      <c r="M934" s="199" t="n"/>
      <c r="N934" s="199" t="n"/>
      <c r="O934" s="199" t="n"/>
      <c r="P934" s="199" t="n"/>
      <c r="Q934" s="199" t="n"/>
      <c r="R934" s="199" t="n"/>
      <c r="S934" s="199" t="n"/>
      <c r="T934" s="199" t="n"/>
      <c r="U934" s="199" t="n"/>
      <c r="V934" s="199" t="n"/>
      <c r="W934" s="199" t="n"/>
      <c r="X934" s="199" t="n"/>
      <c r="Y934" s="199" t="n"/>
      <c r="Z934" s="199" t="n"/>
    </row>
    <row r="935" ht="15.75" customHeight="1">
      <c r="A935" s="199" t="n"/>
      <c r="B935" s="199" t="n"/>
      <c r="C935" s="199" t="n"/>
      <c r="D935" s="201" t="n"/>
      <c r="E935" s="200" t="n"/>
      <c r="F935" s="199" t="n"/>
      <c r="G935" s="199" t="n"/>
      <c r="H935" s="199" t="n"/>
      <c r="I935" s="199" t="n"/>
      <c r="J935" s="199" t="n"/>
      <c r="K935" s="199" t="n"/>
      <c r="L935" s="199" t="n"/>
      <c r="M935" s="199" t="n"/>
      <c r="N935" s="199" t="n"/>
      <c r="O935" s="199" t="n"/>
      <c r="P935" s="199" t="n"/>
      <c r="Q935" s="199" t="n"/>
      <c r="R935" s="199" t="n"/>
      <c r="S935" s="199" t="n"/>
      <c r="T935" s="199" t="n"/>
      <c r="U935" s="199" t="n"/>
      <c r="V935" s="199" t="n"/>
      <c r="W935" s="199" t="n"/>
      <c r="X935" s="199" t="n"/>
      <c r="Y935" s="199" t="n"/>
      <c r="Z935" s="199" t="n"/>
    </row>
    <row r="936" ht="15.75" customHeight="1">
      <c r="A936" s="199" t="n"/>
      <c r="B936" s="199" t="n"/>
      <c r="C936" s="199" t="n"/>
      <c r="D936" s="201" t="n"/>
      <c r="E936" s="200" t="n"/>
      <c r="F936" s="199" t="n"/>
      <c r="G936" s="199" t="n"/>
      <c r="H936" s="199" t="n"/>
      <c r="I936" s="199" t="n"/>
      <c r="J936" s="199" t="n"/>
      <c r="K936" s="199" t="n"/>
      <c r="L936" s="199" t="n"/>
      <c r="M936" s="199" t="n"/>
      <c r="N936" s="199" t="n"/>
      <c r="O936" s="199" t="n"/>
      <c r="P936" s="199" t="n"/>
      <c r="Q936" s="199" t="n"/>
      <c r="R936" s="199" t="n"/>
      <c r="S936" s="199" t="n"/>
      <c r="T936" s="199" t="n"/>
      <c r="U936" s="199" t="n"/>
      <c r="V936" s="199" t="n"/>
      <c r="W936" s="199" t="n"/>
      <c r="X936" s="199" t="n"/>
      <c r="Y936" s="199" t="n"/>
      <c r="Z936" s="199" t="n"/>
    </row>
    <row r="937" ht="15.75" customHeight="1">
      <c r="A937" s="199" t="n"/>
      <c r="B937" s="199" t="n"/>
      <c r="C937" s="199" t="n"/>
      <c r="D937" s="201" t="n"/>
      <c r="E937" s="200" t="n"/>
      <c r="F937" s="199" t="n"/>
      <c r="G937" s="199" t="n"/>
      <c r="H937" s="199" t="n"/>
      <c r="I937" s="199" t="n"/>
      <c r="J937" s="199" t="n"/>
      <c r="K937" s="199" t="n"/>
      <c r="L937" s="199" t="n"/>
      <c r="M937" s="199" t="n"/>
      <c r="N937" s="199" t="n"/>
      <c r="O937" s="199" t="n"/>
      <c r="P937" s="199" t="n"/>
      <c r="Q937" s="199" t="n"/>
      <c r="R937" s="199" t="n"/>
      <c r="S937" s="199" t="n"/>
      <c r="T937" s="199" t="n"/>
      <c r="U937" s="199" t="n"/>
      <c r="V937" s="199" t="n"/>
      <c r="W937" s="199" t="n"/>
      <c r="X937" s="199" t="n"/>
      <c r="Y937" s="199" t="n"/>
      <c r="Z937" s="199" t="n"/>
    </row>
    <row r="938" ht="15.75" customHeight="1">
      <c r="A938" s="199" t="n"/>
      <c r="B938" s="199" t="n"/>
      <c r="C938" s="199" t="n"/>
      <c r="D938" s="201" t="n"/>
      <c r="E938" s="200" t="n"/>
      <c r="F938" s="199" t="n"/>
      <c r="G938" s="199" t="n"/>
      <c r="H938" s="199" t="n"/>
      <c r="I938" s="199" t="n"/>
      <c r="J938" s="199" t="n"/>
      <c r="K938" s="199" t="n"/>
      <c r="L938" s="199" t="n"/>
      <c r="M938" s="199" t="n"/>
      <c r="N938" s="199" t="n"/>
      <c r="O938" s="199" t="n"/>
      <c r="P938" s="199" t="n"/>
      <c r="Q938" s="199" t="n"/>
      <c r="R938" s="199" t="n"/>
      <c r="S938" s="199" t="n"/>
      <c r="T938" s="199" t="n"/>
      <c r="U938" s="199" t="n"/>
      <c r="V938" s="199" t="n"/>
      <c r="W938" s="199" t="n"/>
      <c r="X938" s="199" t="n"/>
      <c r="Y938" s="199" t="n"/>
      <c r="Z938" s="199" t="n"/>
    </row>
    <row r="939" ht="15.75" customHeight="1">
      <c r="A939" s="199" t="n"/>
      <c r="B939" s="199" t="n"/>
      <c r="C939" s="199" t="n"/>
      <c r="D939" s="201" t="n"/>
      <c r="E939" s="200" t="n"/>
      <c r="F939" s="199" t="n"/>
      <c r="G939" s="199" t="n"/>
      <c r="H939" s="199" t="n"/>
      <c r="I939" s="199" t="n"/>
      <c r="J939" s="199" t="n"/>
      <c r="K939" s="199" t="n"/>
      <c r="L939" s="199" t="n"/>
      <c r="M939" s="199" t="n"/>
      <c r="N939" s="199" t="n"/>
      <c r="O939" s="199" t="n"/>
      <c r="P939" s="199" t="n"/>
      <c r="Q939" s="199" t="n"/>
      <c r="R939" s="199" t="n"/>
      <c r="S939" s="199" t="n"/>
      <c r="T939" s="199" t="n"/>
      <c r="U939" s="199" t="n"/>
      <c r="V939" s="199" t="n"/>
      <c r="W939" s="199" t="n"/>
      <c r="X939" s="199" t="n"/>
      <c r="Y939" s="199" t="n"/>
      <c r="Z939" s="199" t="n"/>
    </row>
    <row r="940" ht="15.75" customHeight="1">
      <c r="A940" s="199" t="n"/>
      <c r="B940" s="199" t="n"/>
      <c r="C940" s="199" t="n"/>
      <c r="D940" s="201" t="n"/>
      <c r="E940" s="200" t="n"/>
      <c r="F940" s="199" t="n"/>
      <c r="G940" s="199" t="n"/>
      <c r="H940" s="199" t="n"/>
      <c r="I940" s="199" t="n"/>
      <c r="J940" s="199" t="n"/>
      <c r="K940" s="199" t="n"/>
      <c r="L940" s="199" t="n"/>
      <c r="M940" s="199" t="n"/>
      <c r="N940" s="199" t="n"/>
      <c r="O940" s="199" t="n"/>
      <c r="P940" s="199" t="n"/>
      <c r="Q940" s="199" t="n"/>
      <c r="R940" s="199" t="n"/>
      <c r="S940" s="199" t="n"/>
      <c r="T940" s="199" t="n"/>
      <c r="U940" s="199" t="n"/>
      <c r="V940" s="199" t="n"/>
      <c r="W940" s="199" t="n"/>
      <c r="X940" s="199" t="n"/>
      <c r="Y940" s="199" t="n"/>
      <c r="Z940" s="199" t="n"/>
    </row>
    <row r="941" ht="15.75" customHeight="1">
      <c r="A941" s="199" t="n"/>
      <c r="B941" s="199" t="n"/>
      <c r="C941" s="199" t="n"/>
      <c r="D941" s="201" t="n"/>
      <c r="E941" s="200" t="n"/>
      <c r="F941" s="199" t="n"/>
      <c r="G941" s="199" t="n"/>
      <c r="H941" s="199" t="n"/>
      <c r="I941" s="199" t="n"/>
      <c r="J941" s="199" t="n"/>
      <c r="K941" s="199" t="n"/>
      <c r="L941" s="199" t="n"/>
      <c r="M941" s="199" t="n"/>
      <c r="N941" s="199" t="n"/>
      <c r="O941" s="199" t="n"/>
      <c r="P941" s="199" t="n"/>
      <c r="Q941" s="199" t="n"/>
      <c r="R941" s="199" t="n"/>
      <c r="S941" s="199" t="n"/>
      <c r="T941" s="199" t="n"/>
      <c r="U941" s="199" t="n"/>
      <c r="V941" s="199" t="n"/>
      <c r="W941" s="199" t="n"/>
      <c r="X941" s="199" t="n"/>
      <c r="Y941" s="199" t="n"/>
      <c r="Z941" s="199" t="n"/>
    </row>
    <row r="942" ht="15.75" customHeight="1">
      <c r="A942" s="199" t="n"/>
      <c r="B942" s="199" t="n"/>
      <c r="C942" s="199" t="n"/>
      <c r="D942" s="201" t="n"/>
      <c r="E942" s="200" t="n"/>
      <c r="F942" s="199" t="n"/>
      <c r="G942" s="199" t="n"/>
      <c r="H942" s="199" t="n"/>
      <c r="I942" s="199" t="n"/>
      <c r="J942" s="199" t="n"/>
      <c r="K942" s="199" t="n"/>
      <c r="L942" s="199" t="n"/>
      <c r="M942" s="199" t="n"/>
      <c r="N942" s="199" t="n"/>
      <c r="O942" s="199" t="n"/>
      <c r="P942" s="199" t="n"/>
      <c r="Q942" s="199" t="n"/>
      <c r="R942" s="199" t="n"/>
      <c r="S942" s="199" t="n"/>
      <c r="T942" s="199" t="n"/>
      <c r="U942" s="199" t="n"/>
      <c r="V942" s="199" t="n"/>
      <c r="W942" s="199" t="n"/>
      <c r="X942" s="199" t="n"/>
      <c r="Y942" s="199" t="n"/>
      <c r="Z942" s="199" t="n"/>
    </row>
    <row r="943" ht="15.75" customHeight="1">
      <c r="A943" s="199" t="n"/>
      <c r="B943" s="199" t="n"/>
      <c r="C943" s="199" t="n"/>
      <c r="D943" s="201" t="n"/>
      <c r="E943" s="200" t="n"/>
      <c r="F943" s="199" t="n"/>
      <c r="G943" s="199" t="n"/>
      <c r="H943" s="199" t="n"/>
      <c r="I943" s="199" t="n"/>
      <c r="J943" s="199" t="n"/>
      <c r="K943" s="199" t="n"/>
      <c r="L943" s="199" t="n"/>
      <c r="M943" s="199" t="n"/>
      <c r="N943" s="199" t="n"/>
      <c r="O943" s="199" t="n"/>
      <c r="P943" s="199" t="n"/>
      <c r="Q943" s="199" t="n"/>
      <c r="R943" s="199" t="n"/>
      <c r="S943" s="199" t="n"/>
      <c r="T943" s="199" t="n"/>
      <c r="U943" s="199" t="n"/>
      <c r="V943" s="199" t="n"/>
      <c r="W943" s="199" t="n"/>
      <c r="X943" s="199" t="n"/>
      <c r="Y943" s="199" t="n"/>
      <c r="Z943" s="199" t="n"/>
    </row>
    <row r="944" ht="15.75" customHeight="1">
      <c r="A944" s="199" t="n"/>
      <c r="B944" s="199" t="n"/>
      <c r="C944" s="199" t="n"/>
      <c r="D944" s="201" t="n"/>
      <c r="E944" s="200" t="n"/>
      <c r="F944" s="199" t="n"/>
      <c r="G944" s="199" t="n"/>
      <c r="H944" s="199" t="n"/>
      <c r="I944" s="199" t="n"/>
      <c r="J944" s="199" t="n"/>
      <c r="K944" s="199" t="n"/>
      <c r="L944" s="199" t="n"/>
      <c r="M944" s="199" t="n"/>
      <c r="N944" s="199" t="n"/>
      <c r="O944" s="199" t="n"/>
      <c r="P944" s="199" t="n"/>
      <c r="Q944" s="199" t="n"/>
      <c r="R944" s="199" t="n"/>
      <c r="S944" s="199" t="n"/>
      <c r="T944" s="199" t="n"/>
      <c r="U944" s="199" t="n"/>
      <c r="V944" s="199" t="n"/>
      <c r="W944" s="199" t="n"/>
      <c r="X944" s="199" t="n"/>
      <c r="Y944" s="199" t="n"/>
      <c r="Z944" s="199" t="n"/>
    </row>
    <row r="945" ht="15.75" customHeight="1">
      <c r="A945" s="199" t="n"/>
      <c r="B945" s="199" t="n"/>
      <c r="C945" s="199" t="n"/>
      <c r="D945" s="201" t="n"/>
      <c r="E945" s="200" t="n"/>
      <c r="F945" s="199" t="n"/>
      <c r="G945" s="199" t="n"/>
      <c r="H945" s="199" t="n"/>
      <c r="I945" s="199" t="n"/>
      <c r="J945" s="199" t="n"/>
      <c r="K945" s="199" t="n"/>
      <c r="L945" s="199" t="n"/>
      <c r="M945" s="199" t="n"/>
      <c r="N945" s="199" t="n"/>
      <c r="O945" s="199" t="n"/>
      <c r="P945" s="199" t="n"/>
      <c r="Q945" s="199" t="n"/>
      <c r="R945" s="199" t="n"/>
      <c r="S945" s="199" t="n"/>
      <c r="T945" s="199" t="n"/>
      <c r="U945" s="199" t="n"/>
      <c r="V945" s="199" t="n"/>
      <c r="W945" s="199" t="n"/>
      <c r="X945" s="199" t="n"/>
      <c r="Y945" s="199" t="n"/>
      <c r="Z945" s="199" t="n"/>
    </row>
    <row r="946" ht="15.75" customHeight="1">
      <c r="A946" s="199" t="n"/>
      <c r="B946" s="199" t="n"/>
      <c r="C946" s="199" t="n"/>
      <c r="D946" s="201" t="n"/>
      <c r="E946" s="200" t="n"/>
      <c r="F946" s="199" t="n"/>
      <c r="G946" s="199" t="n"/>
      <c r="H946" s="199" t="n"/>
      <c r="I946" s="199" t="n"/>
      <c r="J946" s="199" t="n"/>
      <c r="K946" s="199" t="n"/>
      <c r="L946" s="199" t="n"/>
      <c r="M946" s="199" t="n"/>
      <c r="N946" s="199" t="n"/>
      <c r="O946" s="199" t="n"/>
      <c r="P946" s="199" t="n"/>
      <c r="Q946" s="199" t="n"/>
      <c r="R946" s="199" t="n"/>
      <c r="S946" s="199" t="n"/>
      <c r="T946" s="199" t="n"/>
      <c r="U946" s="199" t="n"/>
      <c r="V946" s="199" t="n"/>
      <c r="W946" s="199" t="n"/>
      <c r="X946" s="199" t="n"/>
      <c r="Y946" s="199" t="n"/>
      <c r="Z946" s="199" t="n"/>
    </row>
    <row r="947" ht="15.75" customHeight="1">
      <c r="A947" s="199" t="n"/>
      <c r="B947" s="199" t="n"/>
      <c r="C947" s="199" t="n"/>
      <c r="D947" s="201" t="n"/>
      <c r="E947" s="200" t="n"/>
      <c r="F947" s="199" t="n"/>
      <c r="G947" s="199" t="n"/>
      <c r="H947" s="199" t="n"/>
      <c r="I947" s="199" t="n"/>
      <c r="J947" s="199" t="n"/>
      <c r="K947" s="199" t="n"/>
      <c r="L947" s="199" t="n"/>
      <c r="M947" s="199" t="n"/>
      <c r="N947" s="199" t="n"/>
      <c r="O947" s="199" t="n"/>
      <c r="P947" s="199" t="n"/>
      <c r="Q947" s="199" t="n"/>
      <c r="R947" s="199" t="n"/>
      <c r="S947" s="199" t="n"/>
      <c r="T947" s="199" t="n"/>
      <c r="U947" s="199" t="n"/>
      <c r="V947" s="199" t="n"/>
      <c r="W947" s="199" t="n"/>
      <c r="X947" s="199" t="n"/>
      <c r="Y947" s="199" t="n"/>
      <c r="Z947" s="199" t="n"/>
    </row>
    <row r="948" ht="15.75" customHeight="1">
      <c r="A948" s="199" t="n"/>
      <c r="B948" s="199" t="n"/>
      <c r="C948" s="199" t="n"/>
      <c r="D948" s="201" t="n"/>
      <c r="E948" s="200" t="n"/>
      <c r="F948" s="199" t="n"/>
      <c r="G948" s="199" t="n"/>
      <c r="H948" s="199" t="n"/>
      <c r="I948" s="199" t="n"/>
      <c r="J948" s="199" t="n"/>
      <c r="K948" s="199" t="n"/>
      <c r="L948" s="199" t="n"/>
      <c r="M948" s="199" t="n"/>
      <c r="N948" s="199" t="n"/>
      <c r="O948" s="199" t="n"/>
      <c r="P948" s="199" t="n"/>
      <c r="Q948" s="199" t="n"/>
      <c r="R948" s="199" t="n"/>
      <c r="S948" s="199" t="n"/>
      <c r="T948" s="199" t="n"/>
      <c r="U948" s="199" t="n"/>
      <c r="V948" s="199" t="n"/>
      <c r="W948" s="199" t="n"/>
      <c r="X948" s="199" t="n"/>
      <c r="Y948" s="199" t="n"/>
      <c r="Z948" s="199" t="n"/>
    </row>
    <row r="949" ht="15.75" customHeight="1">
      <c r="A949" s="199" t="n"/>
      <c r="B949" s="199" t="n"/>
      <c r="C949" s="199" t="n"/>
      <c r="D949" s="201" t="n"/>
      <c r="E949" s="200" t="n"/>
      <c r="F949" s="199" t="n"/>
      <c r="G949" s="199" t="n"/>
      <c r="H949" s="199" t="n"/>
      <c r="I949" s="199" t="n"/>
      <c r="J949" s="199" t="n"/>
      <c r="K949" s="199" t="n"/>
      <c r="L949" s="199" t="n"/>
      <c r="M949" s="199" t="n"/>
      <c r="N949" s="199" t="n"/>
      <c r="O949" s="199" t="n"/>
      <c r="P949" s="199" t="n"/>
      <c r="Q949" s="199" t="n"/>
      <c r="R949" s="199" t="n"/>
      <c r="S949" s="199" t="n"/>
      <c r="T949" s="199" t="n"/>
      <c r="U949" s="199" t="n"/>
      <c r="V949" s="199" t="n"/>
      <c r="W949" s="199" t="n"/>
      <c r="X949" s="199" t="n"/>
      <c r="Y949" s="199" t="n"/>
      <c r="Z949" s="199" t="n"/>
    </row>
    <row r="950" ht="15.75" customHeight="1">
      <c r="A950" s="199" t="n"/>
      <c r="B950" s="199" t="n"/>
      <c r="C950" s="199" t="n"/>
      <c r="D950" s="201" t="n"/>
      <c r="E950" s="200" t="n"/>
      <c r="F950" s="199" t="n"/>
      <c r="G950" s="199" t="n"/>
      <c r="H950" s="199" t="n"/>
      <c r="I950" s="199" t="n"/>
      <c r="J950" s="199" t="n"/>
      <c r="K950" s="199" t="n"/>
      <c r="L950" s="199" t="n"/>
      <c r="M950" s="199" t="n"/>
      <c r="N950" s="199" t="n"/>
      <c r="O950" s="199" t="n"/>
      <c r="P950" s="199" t="n"/>
      <c r="Q950" s="199" t="n"/>
      <c r="R950" s="199" t="n"/>
      <c r="S950" s="199" t="n"/>
      <c r="T950" s="199" t="n"/>
      <c r="U950" s="199" t="n"/>
      <c r="V950" s="199" t="n"/>
      <c r="W950" s="199" t="n"/>
      <c r="X950" s="199" t="n"/>
      <c r="Y950" s="199" t="n"/>
      <c r="Z950" s="199" t="n"/>
    </row>
    <row r="951" ht="15.75" customHeight="1">
      <c r="A951" s="199" t="n"/>
      <c r="B951" s="199" t="n"/>
      <c r="C951" s="199" t="n"/>
      <c r="D951" s="201" t="n"/>
      <c r="E951" s="200" t="n"/>
      <c r="F951" s="199" t="n"/>
      <c r="G951" s="199" t="n"/>
      <c r="H951" s="199" t="n"/>
      <c r="I951" s="199" t="n"/>
      <c r="J951" s="199" t="n"/>
      <c r="K951" s="199" t="n"/>
      <c r="L951" s="199" t="n"/>
      <c r="M951" s="199" t="n"/>
      <c r="N951" s="199" t="n"/>
      <c r="O951" s="199" t="n"/>
      <c r="P951" s="199" t="n"/>
      <c r="Q951" s="199" t="n"/>
      <c r="R951" s="199" t="n"/>
      <c r="S951" s="199" t="n"/>
      <c r="T951" s="199" t="n"/>
      <c r="U951" s="199" t="n"/>
      <c r="V951" s="199" t="n"/>
      <c r="W951" s="199" t="n"/>
      <c r="X951" s="199" t="n"/>
      <c r="Y951" s="199" t="n"/>
      <c r="Z951" s="199" t="n"/>
    </row>
    <row r="952" ht="15.75" customHeight="1">
      <c r="A952" s="199" t="n"/>
      <c r="B952" s="199" t="n"/>
      <c r="C952" s="199" t="n"/>
      <c r="D952" s="201" t="n"/>
      <c r="E952" s="200" t="n"/>
      <c r="F952" s="199" t="n"/>
      <c r="G952" s="199" t="n"/>
      <c r="H952" s="199" t="n"/>
      <c r="I952" s="199" t="n"/>
      <c r="J952" s="199" t="n"/>
      <c r="K952" s="199" t="n"/>
      <c r="L952" s="199" t="n"/>
      <c r="M952" s="199" t="n"/>
      <c r="N952" s="199" t="n"/>
      <c r="O952" s="199" t="n"/>
      <c r="P952" s="199" t="n"/>
      <c r="Q952" s="199" t="n"/>
      <c r="R952" s="199" t="n"/>
      <c r="S952" s="199" t="n"/>
      <c r="T952" s="199" t="n"/>
      <c r="U952" s="199" t="n"/>
      <c r="V952" s="199" t="n"/>
      <c r="W952" s="199" t="n"/>
      <c r="X952" s="199" t="n"/>
      <c r="Y952" s="199" t="n"/>
      <c r="Z952" s="199" t="n"/>
    </row>
    <row r="953" ht="15.75" customHeight="1">
      <c r="A953" s="199" t="n"/>
      <c r="B953" s="199" t="n"/>
      <c r="C953" s="199" t="n"/>
      <c r="D953" s="201" t="n"/>
      <c r="E953" s="200" t="n"/>
      <c r="F953" s="199" t="n"/>
      <c r="G953" s="199" t="n"/>
      <c r="H953" s="199" t="n"/>
      <c r="I953" s="199" t="n"/>
      <c r="J953" s="199" t="n"/>
      <c r="K953" s="199" t="n"/>
      <c r="L953" s="199" t="n"/>
      <c r="M953" s="199" t="n"/>
      <c r="N953" s="199" t="n"/>
      <c r="O953" s="199" t="n"/>
      <c r="P953" s="199" t="n"/>
      <c r="Q953" s="199" t="n"/>
      <c r="R953" s="199" t="n"/>
      <c r="S953" s="199" t="n"/>
      <c r="T953" s="199" t="n"/>
      <c r="U953" s="199" t="n"/>
      <c r="V953" s="199" t="n"/>
      <c r="W953" s="199" t="n"/>
      <c r="X953" s="199" t="n"/>
      <c r="Y953" s="199" t="n"/>
      <c r="Z953" s="199" t="n"/>
    </row>
    <row r="954" ht="15.75" customHeight="1">
      <c r="A954" s="199" t="n"/>
      <c r="B954" s="199" t="n"/>
      <c r="C954" s="199" t="n"/>
      <c r="D954" s="201" t="n"/>
      <c r="E954" s="200" t="n"/>
      <c r="F954" s="199" t="n"/>
      <c r="G954" s="199" t="n"/>
      <c r="H954" s="199" t="n"/>
      <c r="I954" s="199" t="n"/>
      <c r="J954" s="199" t="n"/>
      <c r="K954" s="199" t="n"/>
      <c r="L954" s="199" t="n"/>
      <c r="M954" s="199" t="n"/>
      <c r="N954" s="199" t="n"/>
      <c r="O954" s="199" t="n"/>
      <c r="P954" s="199" t="n"/>
      <c r="Q954" s="199" t="n"/>
      <c r="R954" s="199" t="n"/>
      <c r="S954" s="199" t="n"/>
      <c r="T954" s="199" t="n"/>
      <c r="U954" s="199" t="n"/>
      <c r="V954" s="199" t="n"/>
      <c r="W954" s="199" t="n"/>
      <c r="X954" s="199" t="n"/>
      <c r="Y954" s="199" t="n"/>
      <c r="Z954" s="199" t="n"/>
    </row>
    <row r="955" ht="15.75" customHeight="1">
      <c r="A955" s="199" t="n"/>
      <c r="B955" s="199" t="n"/>
      <c r="C955" s="199" t="n"/>
      <c r="D955" s="201" t="n"/>
      <c r="E955" s="200" t="n"/>
      <c r="F955" s="199" t="n"/>
      <c r="G955" s="199" t="n"/>
      <c r="H955" s="199" t="n"/>
      <c r="I955" s="199" t="n"/>
      <c r="J955" s="199" t="n"/>
      <c r="K955" s="199" t="n"/>
      <c r="L955" s="199" t="n"/>
      <c r="M955" s="199" t="n"/>
      <c r="N955" s="199" t="n"/>
      <c r="O955" s="199" t="n"/>
      <c r="P955" s="199" t="n"/>
      <c r="Q955" s="199" t="n"/>
      <c r="R955" s="199" t="n"/>
      <c r="S955" s="199" t="n"/>
      <c r="T955" s="199" t="n"/>
      <c r="U955" s="199" t="n"/>
      <c r="V955" s="199" t="n"/>
      <c r="W955" s="199" t="n"/>
      <c r="X955" s="199" t="n"/>
      <c r="Y955" s="199" t="n"/>
      <c r="Z955" s="199" t="n"/>
    </row>
    <row r="956" ht="15.75" customHeight="1">
      <c r="A956" s="199" t="n"/>
      <c r="B956" s="199" t="n"/>
      <c r="C956" s="199" t="n"/>
      <c r="D956" s="201" t="n"/>
      <c r="E956" s="200" t="n"/>
      <c r="F956" s="199" t="n"/>
      <c r="G956" s="199" t="n"/>
      <c r="H956" s="199" t="n"/>
      <c r="I956" s="199" t="n"/>
      <c r="J956" s="199" t="n"/>
      <c r="K956" s="199" t="n"/>
      <c r="L956" s="199" t="n"/>
      <c r="M956" s="199" t="n"/>
      <c r="N956" s="199" t="n"/>
      <c r="O956" s="199" t="n"/>
      <c r="P956" s="199" t="n"/>
      <c r="Q956" s="199" t="n"/>
      <c r="R956" s="199" t="n"/>
      <c r="S956" s="199" t="n"/>
      <c r="T956" s="199" t="n"/>
      <c r="U956" s="199" t="n"/>
      <c r="V956" s="199" t="n"/>
      <c r="W956" s="199" t="n"/>
      <c r="X956" s="199" t="n"/>
      <c r="Y956" s="199" t="n"/>
      <c r="Z956" s="199" t="n"/>
    </row>
    <row r="957" ht="15.75" customHeight="1">
      <c r="A957" s="199" t="n"/>
      <c r="B957" s="199" t="n"/>
      <c r="C957" s="199" t="n"/>
      <c r="D957" s="201" t="n"/>
      <c r="E957" s="200" t="n"/>
      <c r="F957" s="199" t="n"/>
      <c r="G957" s="199" t="n"/>
      <c r="H957" s="199" t="n"/>
      <c r="I957" s="199" t="n"/>
      <c r="J957" s="199" t="n"/>
      <c r="K957" s="199" t="n"/>
      <c r="L957" s="199" t="n"/>
      <c r="M957" s="199" t="n"/>
      <c r="N957" s="199" t="n"/>
      <c r="O957" s="199" t="n"/>
      <c r="P957" s="199" t="n"/>
      <c r="Q957" s="199" t="n"/>
      <c r="R957" s="199" t="n"/>
      <c r="S957" s="199" t="n"/>
      <c r="T957" s="199" t="n"/>
      <c r="U957" s="199" t="n"/>
      <c r="V957" s="199" t="n"/>
      <c r="W957" s="199" t="n"/>
      <c r="X957" s="199" t="n"/>
      <c r="Y957" s="199" t="n"/>
      <c r="Z957" s="199" t="n"/>
    </row>
    <row r="958" ht="15.75" customHeight="1">
      <c r="A958" s="199" t="n"/>
      <c r="B958" s="199" t="n"/>
      <c r="C958" s="199" t="n"/>
      <c r="D958" s="201" t="n"/>
      <c r="E958" s="200" t="n"/>
      <c r="F958" s="199" t="n"/>
      <c r="G958" s="199" t="n"/>
      <c r="H958" s="199" t="n"/>
      <c r="I958" s="199" t="n"/>
      <c r="J958" s="199" t="n"/>
      <c r="K958" s="199" t="n"/>
      <c r="L958" s="199" t="n"/>
      <c r="M958" s="199" t="n"/>
      <c r="N958" s="199" t="n"/>
      <c r="O958" s="199" t="n"/>
      <c r="P958" s="199" t="n"/>
      <c r="Q958" s="199" t="n"/>
      <c r="R958" s="199" t="n"/>
      <c r="S958" s="199" t="n"/>
      <c r="T958" s="199" t="n"/>
      <c r="U958" s="199" t="n"/>
      <c r="V958" s="199" t="n"/>
      <c r="W958" s="199" t="n"/>
      <c r="X958" s="199" t="n"/>
      <c r="Y958" s="199" t="n"/>
      <c r="Z958" s="199" t="n"/>
    </row>
    <row r="959" ht="15.75" customHeight="1">
      <c r="A959" s="199" t="n"/>
      <c r="B959" s="199" t="n"/>
      <c r="C959" s="199" t="n"/>
      <c r="D959" s="201" t="n"/>
      <c r="E959" s="200" t="n"/>
      <c r="F959" s="199" t="n"/>
      <c r="G959" s="199" t="n"/>
      <c r="H959" s="199" t="n"/>
      <c r="I959" s="199" t="n"/>
      <c r="J959" s="199" t="n"/>
      <c r="K959" s="199" t="n"/>
      <c r="L959" s="199" t="n"/>
      <c r="M959" s="199" t="n"/>
      <c r="N959" s="199" t="n"/>
      <c r="O959" s="199" t="n"/>
      <c r="P959" s="199" t="n"/>
      <c r="Q959" s="199" t="n"/>
      <c r="R959" s="199" t="n"/>
      <c r="S959" s="199" t="n"/>
      <c r="T959" s="199" t="n"/>
      <c r="U959" s="199" t="n"/>
      <c r="V959" s="199" t="n"/>
      <c r="W959" s="199" t="n"/>
      <c r="X959" s="199" t="n"/>
      <c r="Y959" s="199" t="n"/>
      <c r="Z959" s="199" t="n"/>
    </row>
    <row r="960" ht="15.75" customHeight="1">
      <c r="A960" s="199" t="n"/>
      <c r="B960" s="199" t="n"/>
      <c r="C960" s="199" t="n"/>
      <c r="D960" s="201" t="n"/>
      <c r="E960" s="200" t="n"/>
      <c r="F960" s="199" t="n"/>
      <c r="G960" s="199" t="n"/>
      <c r="H960" s="199" t="n"/>
      <c r="I960" s="199" t="n"/>
      <c r="J960" s="199" t="n"/>
      <c r="K960" s="199" t="n"/>
      <c r="L960" s="199" t="n"/>
      <c r="M960" s="199" t="n"/>
      <c r="N960" s="199" t="n"/>
      <c r="O960" s="199" t="n"/>
      <c r="P960" s="199" t="n"/>
      <c r="Q960" s="199" t="n"/>
      <c r="R960" s="199" t="n"/>
      <c r="S960" s="199" t="n"/>
      <c r="T960" s="199" t="n"/>
      <c r="U960" s="199" t="n"/>
      <c r="V960" s="199" t="n"/>
      <c r="W960" s="199" t="n"/>
      <c r="X960" s="199" t="n"/>
      <c r="Y960" s="199" t="n"/>
      <c r="Z960" s="199" t="n"/>
    </row>
    <row r="961" ht="15.75" customHeight="1">
      <c r="A961" s="199" t="n"/>
      <c r="B961" s="199" t="n"/>
      <c r="C961" s="199" t="n"/>
      <c r="D961" s="201" t="n"/>
      <c r="E961" s="200" t="n"/>
      <c r="F961" s="199" t="n"/>
      <c r="G961" s="199" t="n"/>
      <c r="H961" s="199" t="n"/>
      <c r="I961" s="199" t="n"/>
      <c r="J961" s="199" t="n"/>
      <c r="K961" s="199" t="n"/>
      <c r="L961" s="199" t="n"/>
      <c r="M961" s="199" t="n"/>
      <c r="N961" s="199" t="n"/>
      <c r="O961" s="199" t="n"/>
      <c r="P961" s="199" t="n"/>
      <c r="Q961" s="199" t="n"/>
      <c r="R961" s="199" t="n"/>
      <c r="S961" s="199" t="n"/>
      <c r="T961" s="199" t="n"/>
      <c r="U961" s="199" t="n"/>
      <c r="V961" s="199" t="n"/>
      <c r="W961" s="199" t="n"/>
      <c r="X961" s="199" t="n"/>
      <c r="Y961" s="199" t="n"/>
      <c r="Z961" s="199" t="n"/>
    </row>
    <row r="962" ht="15.75" customHeight="1">
      <c r="A962" s="199" t="n"/>
      <c r="B962" s="199" t="n"/>
      <c r="C962" s="199" t="n"/>
      <c r="D962" s="201" t="n"/>
      <c r="E962" s="200" t="n"/>
      <c r="F962" s="199" t="n"/>
      <c r="G962" s="199" t="n"/>
      <c r="H962" s="199" t="n"/>
      <c r="I962" s="199" t="n"/>
      <c r="J962" s="199" t="n"/>
      <c r="K962" s="199" t="n"/>
      <c r="L962" s="199" t="n"/>
      <c r="M962" s="199" t="n"/>
      <c r="N962" s="199" t="n"/>
      <c r="O962" s="199" t="n"/>
      <c r="P962" s="199" t="n"/>
      <c r="Q962" s="199" t="n"/>
      <c r="R962" s="199" t="n"/>
      <c r="S962" s="199" t="n"/>
      <c r="T962" s="199" t="n"/>
      <c r="U962" s="199" t="n"/>
      <c r="V962" s="199" t="n"/>
      <c r="W962" s="199" t="n"/>
      <c r="X962" s="199" t="n"/>
      <c r="Y962" s="199" t="n"/>
      <c r="Z962" s="199" t="n"/>
    </row>
    <row r="963" ht="15.75" customHeight="1">
      <c r="A963" s="199" t="n"/>
      <c r="B963" s="199" t="n"/>
      <c r="C963" s="199" t="n"/>
      <c r="D963" s="201" t="n"/>
      <c r="E963" s="200" t="n"/>
      <c r="F963" s="199" t="n"/>
      <c r="G963" s="199" t="n"/>
      <c r="H963" s="199" t="n"/>
      <c r="I963" s="199" t="n"/>
      <c r="J963" s="199" t="n"/>
      <c r="K963" s="199" t="n"/>
      <c r="L963" s="199" t="n"/>
      <c r="M963" s="199" t="n"/>
      <c r="N963" s="199" t="n"/>
      <c r="O963" s="199" t="n"/>
      <c r="P963" s="199" t="n"/>
      <c r="Q963" s="199" t="n"/>
      <c r="R963" s="199" t="n"/>
      <c r="S963" s="199" t="n"/>
      <c r="T963" s="199" t="n"/>
      <c r="U963" s="199" t="n"/>
      <c r="V963" s="199" t="n"/>
      <c r="W963" s="199" t="n"/>
      <c r="X963" s="199" t="n"/>
      <c r="Y963" s="199" t="n"/>
      <c r="Z963" s="199" t="n"/>
    </row>
    <row r="964" ht="15.75" customHeight="1">
      <c r="A964" s="199" t="n"/>
      <c r="B964" s="199" t="n"/>
      <c r="C964" s="199" t="n"/>
      <c r="D964" s="201" t="n"/>
      <c r="E964" s="200" t="n"/>
      <c r="F964" s="199" t="n"/>
      <c r="G964" s="199" t="n"/>
      <c r="H964" s="199" t="n"/>
      <c r="I964" s="199" t="n"/>
      <c r="J964" s="199" t="n"/>
      <c r="K964" s="199" t="n"/>
      <c r="L964" s="199" t="n"/>
      <c r="M964" s="199" t="n"/>
      <c r="N964" s="199" t="n"/>
      <c r="O964" s="199" t="n"/>
      <c r="P964" s="199" t="n"/>
      <c r="Q964" s="199" t="n"/>
      <c r="R964" s="199" t="n"/>
      <c r="S964" s="199" t="n"/>
      <c r="T964" s="199" t="n"/>
      <c r="U964" s="199" t="n"/>
      <c r="V964" s="199" t="n"/>
      <c r="W964" s="199" t="n"/>
      <c r="X964" s="199" t="n"/>
      <c r="Y964" s="199" t="n"/>
      <c r="Z964" s="199" t="n"/>
    </row>
    <row r="965" ht="15.75" customHeight="1">
      <c r="A965" s="199" t="n"/>
      <c r="B965" s="199" t="n"/>
      <c r="C965" s="199" t="n"/>
      <c r="D965" s="201" t="n"/>
      <c r="E965" s="200" t="n"/>
      <c r="F965" s="199" t="n"/>
      <c r="G965" s="199" t="n"/>
      <c r="H965" s="199" t="n"/>
      <c r="I965" s="199" t="n"/>
      <c r="J965" s="199" t="n"/>
      <c r="K965" s="199" t="n"/>
      <c r="L965" s="199" t="n"/>
      <c r="M965" s="199" t="n"/>
      <c r="N965" s="199" t="n"/>
      <c r="O965" s="199" t="n"/>
      <c r="P965" s="199" t="n"/>
      <c r="Q965" s="199" t="n"/>
      <c r="R965" s="199" t="n"/>
      <c r="S965" s="199" t="n"/>
      <c r="T965" s="199" t="n"/>
      <c r="U965" s="199" t="n"/>
      <c r="V965" s="199" t="n"/>
      <c r="W965" s="199" t="n"/>
      <c r="X965" s="199" t="n"/>
      <c r="Y965" s="199" t="n"/>
      <c r="Z965" s="199" t="n"/>
    </row>
    <row r="966" ht="15.75" customHeight="1">
      <c r="A966" s="199" t="n"/>
      <c r="B966" s="199" t="n"/>
      <c r="C966" s="199" t="n"/>
      <c r="D966" s="201" t="n"/>
      <c r="E966" s="200" t="n"/>
      <c r="F966" s="199" t="n"/>
      <c r="G966" s="199" t="n"/>
      <c r="H966" s="199" t="n"/>
      <c r="I966" s="199" t="n"/>
      <c r="J966" s="199" t="n"/>
      <c r="K966" s="199" t="n"/>
      <c r="L966" s="199" t="n"/>
      <c r="M966" s="199" t="n"/>
      <c r="N966" s="199" t="n"/>
      <c r="O966" s="199" t="n"/>
      <c r="P966" s="199" t="n"/>
      <c r="Q966" s="199" t="n"/>
      <c r="R966" s="199" t="n"/>
      <c r="S966" s="199" t="n"/>
      <c r="T966" s="199" t="n"/>
      <c r="U966" s="199" t="n"/>
      <c r="V966" s="199" t="n"/>
      <c r="W966" s="199" t="n"/>
      <c r="X966" s="199" t="n"/>
      <c r="Y966" s="199" t="n"/>
      <c r="Z966" s="199" t="n"/>
    </row>
    <row r="967" ht="15.75" customHeight="1">
      <c r="A967" s="199" t="n"/>
      <c r="B967" s="199" t="n"/>
      <c r="C967" s="199" t="n"/>
      <c r="D967" s="201" t="n"/>
      <c r="E967" s="200" t="n"/>
      <c r="F967" s="199" t="n"/>
      <c r="G967" s="199" t="n"/>
      <c r="H967" s="199" t="n"/>
      <c r="I967" s="199" t="n"/>
      <c r="J967" s="199" t="n"/>
      <c r="K967" s="199" t="n"/>
      <c r="L967" s="199" t="n"/>
      <c r="M967" s="199" t="n"/>
      <c r="N967" s="199" t="n"/>
      <c r="O967" s="199" t="n"/>
      <c r="P967" s="199" t="n"/>
      <c r="Q967" s="199" t="n"/>
      <c r="R967" s="199" t="n"/>
      <c r="S967" s="199" t="n"/>
      <c r="T967" s="199" t="n"/>
      <c r="U967" s="199" t="n"/>
      <c r="V967" s="199" t="n"/>
      <c r="W967" s="199" t="n"/>
      <c r="X967" s="199" t="n"/>
      <c r="Y967" s="199" t="n"/>
      <c r="Z967" s="199" t="n"/>
    </row>
    <row r="968" ht="15.75" customHeight="1">
      <c r="A968" s="199" t="n"/>
      <c r="B968" s="199" t="n"/>
      <c r="C968" s="199" t="n"/>
      <c r="D968" s="201" t="n"/>
      <c r="E968" s="200" t="n"/>
      <c r="F968" s="199" t="n"/>
      <c r="G968" s="199" t="n"/>
      <c r="H968" s="199" t="n"/>
      <c r="I968" s="199" t="n"/>
      <c r="J968" s="199" t="n"/>
      <c r="K968" s="199" t="n"/>
      <c r="L968" s="199" t="n"/>
      <c r="M968" s="199" t="n"/>
      <c r="N968" s="199" t="n"/>
      <c r="O968" s="199" t="n"/>
      <c r="P968" s="199" t="n"/>
      <c r="Q968" s="199" t="n"/>
      <c r="R968" s="199" t="n"/>
      <c r="S968" s="199" t="n"/>
      <c r="T968" s="199" t="n"/>
      <c r="U968" s="199" t="n"/>
      <c r="V968" s="199" t="n"/>
      <c r="W968" s="199" t="n"/>
      <c r="X968" s="199" t="n"/>
      <c r="Y968" s="199" t="n"/>
      <c r="Z968" s="199" t="n"/>
    </row>
    <row r="969" ht="15.75" customHeight="1">
      <c r="A969" s="199" t="n"/>
      <c r="B969" s="199" t="n"/>
      <c r="C969" s="199" t="n"/>
      <c r="D969" s="201" t="n"/>
      <c r="E969" s="200" t="n"/>
      <c r="F969" s="199" t="n"/>
      <c r="G969" s="199" t="n"/>
      <c r="H969" s="199" t="n"/>
      <c r="I969" s="199" t="n"/>
      <c r="J969" s="199" t="n"/>
      <c r="K969" s="199" t="n"/>
      <c r="L969" s="199" t="n"/>
      <c r="M969" s="199" t="n"/>
      <c r="N969" s="199" t="n"/>
      <c r="O969" s="199" t="n"/>
      <c r="P969" s="199" t="n"/>
      <c r="Q969" s="199" t="n"/>
      <c r="R969" s="199" t="n"/>
      <c r="S969" s="199" t="n"/>
      <c r="T969" s="199" t="n"/>
      <c r="U969" s="199" t="n"/>
      <c r="V969" s="199" t="n"/>
      <c r="W969" s="199" t="n"/>
      <c r="X969" s="199" t="n"/>
      <c r="Y969" s="199" t="n"/>
      <c r="Z969" s="199" t="n"/>
    </row>
    <row r="970" ht="15.75" customHeight="1">
      <c r="A970" s="199" t="n"/>
      <c r="B970" s="199" t="n"/>
      <c r="C970" s="199" t="n"/>
      <c r="D970" s="201" t="n"/>
      <c r="E970" s="200" t="n"/>
      <c r="F970" s="199" t="n"/>
      <c r="G970" s="199" t="n"/>
      <c r="H970" s="199" t="n"/>
      <c r="I970" s="199" t="n"/>
      <c r="J970" s="199" t="n"/>
      <c r="K970" s="199" t="n"/>
      <c r="L970" s="199" t="n"/>
      <c r="M970" s="199" t="n"/>
      <c r="N970" s="199" t="n"/>
      <c r="O970" s="199" t="n"/>
      <c r="P970" s="199" t="n"/>
      <c r="Q970" s="199" t="n"/>
      <c r="R970" s="199" t="n"/>
      <c r="S970" s="199" t="n"/>
      <c r="T970" s="199" t="n"/>
      <c r="U970" s="199" t="n"/>
      <c r="V970" s="199" t="n"/>
      <c r="W970" s="199" t="n"/>
      <c r="X970" s="199" t="n"/>
      <c r="Y970" s="199" t="n"/>
      <c r="Z970" s="199" t="n"/>
    </row>
    <row r="971" ht="15.75" customHeight="1">
      <c r="A971" s="199" t="n"/>
      <c r="B971" s="199" t="n"/>
      <c r="C971" s="199" t="n"/>
      <c r="D971" s="201" t="n"/>
      <c r="E971" s="200" t="n"/>
      <c r="F971" s="199" t="n"/>
      <c r="G971" s="199" t="n"/>
      <c r="H971" s="199" t="n"/>
      <c r="I971" s="199" t="n"/>
      <c r="J971" s="199" t="n"/>
      <c r="K971" s="199" t="n"/>
      <c r="L971" s="199" t="n"/>
      <c r="M971" s="199" t="n"/>
      <c r="N971" s="199" t="n"/>
      <c r="O971" s="199" t="n"/>
      <c r="P971" s="199" t="n"/>
      <c r="Q971" s="199" t="n"/>
      <c r="R971" s="199" t="n"/>
      <c r="S971" s="199" t="n"/>
      <c r="T971" s="199" t="n"/>
      <c r="U971" s="199" t="n"/>
      <c r="V971" s="199" t="n"/>
      <c r="W971" s="199" t="n"/>
      <c r="X971" s="199" t="n"/>
      <c r="Y971" s="199" t="n"/>
      <c r="Z971" s="199" t="n"/>
    </row>
    <row r="972" ht="15.75" customHeight="1">
      <c r="A972" s="199" t="n"/>
      <c r="B972" s="199" t="n"/>
      <c r="C972" s="199" t="n"/>
      <c r="D972" s="201" t="n"/>
      <c r="E972" s="200" t="n"/>
      <c r="F972" s="199" t="n"/>
      <c r="G972" s="199" t="n"/>
      <c r="H972" s="199" t="n"/>
      <c r="I972" s="199" t="n"/>
      <c r="J972" s="199" t="n"/>
      <c r="K972" s="199" t="n"/>
      <c r="L972" s="199" t="n"/>
      <c r="M972" s="199" t="n"/>
      <c r="N972" s="199" t="n"/>
      <c r="O972" s="199" t="n"/>
      <c r="P972" s="199" t="n"/>
      <c r="Q972" s="199" t="n"/>
      <c r="R972" s="199" t="n"/>
      <c r="S972" s="199" t="n"/>
      <c r="T972" s="199" t="n"/>
      <c r="U972" s="199" t="n"/>
      <c r="V972" s="199" t="n"/>
      <c r="W972" s="199" t="n"/>
      <c r="X972" s="199" t="n"/>
      <c r="Y972" s="199" t="n"/>
      <c r="Z972" s="199" t="n"/>
    </row>
    <row r="973" ht="15.75" customHeight="1">
      <c r="A973" s="199" t="n"/>
      <c r="B973" s="199" t="n"/>
      <c r="C973" s="199" t="n"/>
      <c r="D973" s="201" t="n"/>
      <c r="E973" s="200" t="n"/>
      <c r="F973" s="199" t="n"/>
      <c r="G973" s="199" t="n"/>
      <c r="H973" s="199" t="n"/>
      <c r="I973" s="199" t="n"/>
      <c r="J973" s="199" t="n"/>
      <c r="K973" s="199" t="n"/>
      <c r="L973" s="199" t="n"/>
      <c r="M973" s="199" t="n"/>
      <c r="N973" s="199" t="n"/>
      <c r="O973" s="199" t="n"/>
      <c r="P973" s="199" t="n"/>
      <c r="Q973" s="199" t="n"/>
      <c r="R973" s="199" t="n"/>
      <c r="S973" s="199" t="n"/>
      <c r="T973" s="199" t="n"/>
      <c r="U973" s="199" t="n"/>
      <c r="V973" s="199" t="n"/>
      <c r="W973" s="199" t="n"/>
      <c r="X973" s="199" t="n"/>
      <c r="Y973" s="199" t="n"/>
      <c r="Z973" s="199" t="n"/>
    </row>
    <row r="974" ht="15.75" customHeight="1">
      <c r="A974" s="199" t="n"/>
      <c r="B974" s="199" t="n"/>
      <c r="C974" s="199" t="n"/>
      <c r="D974" s="201" t="n"/>
      <c r="E974" s="200" t="n"/>
      <c r="F974" s="199" t="n"/>
      <c r="G974" s="199" t="n"/>
      <c r="H974" s="199" t="n"/>
      <c r="I974" s="199" t="n"/>
      <c r="J974" s="199" t="n"/>
      <c r="K974" s="199" t="n"/>
      <c r="L974" s="199" t="n"/>
      <c r="M974" s="199" t="n"/>
      <c r="N974" s="199" t="n"/>
      <c r="O974" s="199" t="n"/>
      <c r="P974" s="199" t="n"/>
      <c r="Q974" s="199" t="n"/>
      <c r="R974" s="199" t="n"/>
      <c r="S974" s="199" t="n"/>
      <c r="T974" s="199" t="n"/>
      <c r="U974" s="199" t="n"/>
      <c r="V974" s="199" t="n"/>
      <c r="W974" s="199" t="n"/>
      <c r="X974" s="199" t="n"/>
      <c r="Y974" s="199" t="n"/>
      <c r="Z974" s="199" t="n"/>
    </row>
    <row r="975" ht="15.75" customHeight="1">
      <c r="A975" s="199" t="n"/>
      <c r="B975" s="199" t="n"/>
      <c r="C975" s="199" t="n"/>
      <c r="D975" s="201" t="n"/>
      <c r="E975" s="200" t="n"/>
      <c r="F975" s="199" t="n"/>
      <c r="G975" s="199" t="n"/>
      <c r="H975" s="199" t="n"/>
      <c r="I975" s="199" t="n"/>
      <c r="J975" s="199" t="n"/>
      <c r="K975" s="199" t="n"/>
      <c r="L975" s="199" t="n"/>
      <c r="M975" s="199" t="n"/>
      <c r="N975" s="199" t="n"/>
      <c r="O975" s="199" t="n"/>
      <c r="P975" s="199" t="n"/>
      <c r="Q975" s="199" t="n"/>
      <c r="R975" s="199" t="n"/>
      <c r="S975" s="199" t="n"/>
      <c r="T975" s="199" t="n"/>
      <c r="U975" s="199" t="n"/>
      <c r="V975" s="199" t="n"/>
      <c r="W975" s="199" t="n"/>
      <c r="X975" s="199" t="n"/>
      <c r="Y975" s="199" t="n"/>
      <c r="Z975" s="199" t="n"/>
    </row>
    <row r="976" ht="15.75" customHeight="1">
      <c r="A976" s="199" t="n"/>
      <c r="B976" s="199" t="n"/>
      <c r="C976" s="199" t="n"/>
      <c r="D976" s="201" t="n"/>
      <c r="E976" s="200" t="n"/>
      <c r="F976" s="199" t="n"/>
      <c r="G976" s="199" t="n"/>
      <c r="H976" s="199" t="n"/>
      <c r="I976" s="199" t="n"/>
      <c r="J976" s="199" t="n"/>
      <c r="K976" s="199" t="n"/>
      <c r="L976" s="199" t="n"/>
      <c r="M976" s="199" t="n"/>
      <c r="N976" s="199" t="n"/>
      <c r="O976" s="199" t="n"/>
      <c r="P976" s="199" t="n"/>
      <c r="Q976" s="199" t="n"/>
      <c r="R976" s="199" t="n"/>
      <c r="S976" s="199" t="n"/>
      <c r="T976" s="199" t="n"/>
      <c r="U976" s="199" t="n"/>
      <c r="V976" s="199" t="n"/>
      <c r="W976" s="199" t="n"/>
      <c r="X976" s="199" t="n"/>
      <c r="Y976" s="199" t="n"/>
      <c r="Z976" s="199" t="n"/>
    </row>
    <row r="977" ht="15.75" customHeight="1">
      <c r="A977" s="199" t="n"/>
      <c r="B977" s="199" t="n"/>
      <c r="C977" s="199" t="n"/>
      <c r="D977" s="201" t="n"/>
      <c r="E977" s="200" t="n"/>
      <c r="F977" s="199" t="n"/>
      <c r="G977" s="199" t="n"/>
      <c r="H977" s="199" t="n"/>
      <c r="I977" s="199" t="n"/>
      <c r="J977" s="199" t="n"/>
      <c r="K977" s="199" t="n"/>
      <c r="L977" s="199" t="n"/>
      <c r="M977" s="199" t="n"/>
      <c r="N977" s="199" t="n"/>
      <c r="O977" s="199" t="n"/>
      <c r="P977" s="199" t="n"/>
      <c r="Q977" s="199" t="n"/>
      <c r="R977" s="199" t="n"/>
      <c r="S977" s="199" t="n"/>
      <c r="T977" s="199" t="n"/>
      <c r="U977" s="199" t="n"/>
      <c r="V977" s="199" t="n"/>
      <c r="W977" s="199" t="n"/>
      <c r="X977" s="199" t="n"/>
      <c r="Y977" s="199" t="n"/>
      <c r="Z977" s="199" t="n"/>
    </row>
    <row r="978" ht="15.75" customHeight="1">
      <c r="A978" s="199" t="n"/>
      <c r="B978" s="199" t="n"/>
      <c r="C978" s="199" t="n"/>
      <c r="D978" s="201" t="n"/>
      <c r="E978" s="200" t="n"/>
      <c r="F978" s="199" t="n"/>
      <c r="G978" s="199" t="n"/>
      <c r="H978" s="199" t="n"/>
      <c r="I978" s="199" t="n"/>
      <c r="J978" s="199" t="n"/>
      <c r="K978" s="199" t="n"/>
      <c r="L978" s="199" t="n"/>
      <c r="M978" s="199" t="n"/>
      <c r="N978" s="199" t="n"/>
      <c r="O978" s="199" t="n"/>
      <c r="P978" s="199" t="n"/>
      <c r="Q978" s="199" t="n"/>
      <c r="R978" s="199" t="n"/>
      <c r="S978" s="199" t="n"/>
      <c r="T978" s="199" t="n"/>
      <c r="U978" s="199" t="n"/>
      <c r="V978" s="199" t="n"/>
      <c r="W978" s="199" t="n"/>
      <c r="X978" s="199" t="n"/>
      <c r="Y978" s="199" t="n"/>
      <c r="Z978" s="199" t="n"/>
    </row>
    <row r="979" ht="15.75" customHeight="1">
      <c r="A979" s="199" t="n"/>
      <c r="B979" s="199" t="n"/>
      <c r="C979" s="199" t="n"/>
      <c r="D979" s="201" t="n"/>
      <c r="E979" s="200" t="n"/>
      <c r="F979" s="199" t="n"/>
      <c r="G979" s="199" t="n"/>
      <c r="H979" s="199" t="n"/>
      <c r="I979" s="199" t="n"/>
      <c r="J979" s="199" t="n"/>
      <c r="K979" s="199" t="n"/>
      <c r="L979" s="199" t="n"/>
      <c r="M979" s="199" t="n"/>
      <c r="N979" s="199" t="n"/>
      <c r="O979" s="199" t="n"/>
      <c r="P979" s="199" t="n"/>
      <c r="Q979" s="199" t="n"/>
      <c r="R979" s="199" t="n"/>
      <c r="S979" s="199" t="n"/>
      <c r="T979" s="199" t="n"/>
      <c r="U979" s="199" t="n"/>
      <c r="V979" s="199" t="n"/>
      <c r="W979" s="199" t="n"/>
      <c r="X979" s="199" t="n"/>
      <c r="Y979" s="199" t="n"/>
      <c r="Z979" s="199" t="n"/>
    </row>
    <row r="980" ht="15.75" customHeight="1">
      <c r="A980" s="199" t="n"/>
      <c r="B980" s="199" t="n"/>
      <c r="C980" s="199" t="n"/>
      <c r="D980" s="201" t="n"/>
      <c r="E980" s="200" t="n"/>
      <c r="F980" s="199" t="n"/>
      <c r="G980" s="199" t="n"/>
      <c r="H980" s="199" t="n"/>
      <c r="I980" s="199" t="n"/>
      <c r="J980" s="199" t="n"/>
      <c r="K980" s="199" t="n"/>
      <c r="L980" s="199" t="n"/>
      <c r="M980" s="199" t="n"/>
      <c r="N980" s="199" t="n"/>
      <c r="O980" s="199" t="n"/>
      <c r="P980" s="199" t="n"/>
      <c r="Q980" s="199" t="n"/>
      <c r="R980" s="199" t="n"/>
      <c r="S980" s="199" t="n"/>
      <c r="T980" s="199" t="n"/>
      <c r="U980" s="199" t="n"/>
      <c r="V980" s="199" t="n"/>
      <c r="W980" s="199" t="n"/>
      <c r="X980" s="199" t="n"/>
      <c r="Y980" s="199" t="n"/>
      <c r="Z980" s="199" t="n"/>
    </row>
    <row r="981" ht="15.75" customHeight="1">
      <c r="A981" s="199" t="n"/>
      <c r="B981" s="199" t="n"/>
      <c r="C981" s="199" t="n"/>
      <c r="D981" s="201" t="n"/>
      <c r="E981" s="200" t="n"/>
      <c r="F981" s="199" t="n"/>
      <c r="G981" s="199" t="n"/>
      <c r="H981" s="199" t="n"/>
      <c r="I981" s="199" t="n"/>
      <c r="J981" s="199" t="n"/>
      <c r="K981" s="199" t="n"/>
      <c r="L981" s="199" t="n"/>
      <c r="M981" s="199" t="n"/>
      <c r="N981" s="199" t="n"/>
      <c r="O981" s="199" t="n"/>
      <c r="P981" s="199" t="n"/>
      <c r="Q981" s="199" t="n"/>
      <c r="R981" s="199" t="n"/>
      <c r="S981" s="199" t="n"/>
      <c r="T981" s="199" t="n"/>
      <c r="U981" s="199" t="n"/>
      <c r="V981" s="199" t="n"/>
      <c r="W981" s="199" t="n"/>
      <c r="X981" s="199" t="n"/>
      <c r="Y981" s="199" t="n"/>
      <c r="Z981" s="199" t="n"/>
    </row>
    <row r="982" ht="15.75" customHeight="1">
      <c r="A982" s="199" t="n"/>
      <c r="B982" s="199" t="n"/>
      <c r="C982" s="199" t="n"/>
      <c r="D982" s="201" t="n"/>
      <c r="E982" s="200" t="n"/>
      <c r="F982" s="199" t="n"/>
      <c r="G982" s="199" t="n"/>
      <c r="H982" s="199" t="n"/>
      <c r="I982" s="199" t="n"/>
      <c r="J982" s="199" t="n"/>
      <c r="K982" s="199" t="n"/>
      <c r="L982" s="199" t="n"/>
      <c r="M982" s="199" t="n"/>
      <c r="N982" s="199" t="n"/>
      <c r="O982" s="199" t="n"/>
      <c r="P982" s="199" t="n"/>
      <c r="Q982" s="199" t="n"/>
      <c r="R982" s="199" t="n"/>
      <c r="S982" s="199" t="n"/>
      <c r="T982" s="199" t="n"/>
      <c r="U982" s="199" t="n"/>
      <c r="V982" s="199" t="n"/>
      <c r="W982" s="199" t="n"/>
      <c r="X982" s="199" t="n"/>
      <c r="Y982" s="199" t="n"/>
      <c r="Z982" s="199" t="n"/>
    </row>
    <row r="983" ht="15.75" customHeight="1">
      <c r="A983" s="199" t="n"/>
      <c r="B983" s="199" t="n"/>
      <c r="C983" s="199" t="n"/>
      <c r="D983" s="201" t="n"/>
      <c r="E983" s="200" t="n"/>
      <c r="F983" s="199" t="n"/>
      <c r="G983" s="199" t="n"/>
      <c r="H983" s="199" t="n"/>
      <c r="I983" s="199" t="n"/>
      <c r="J983" s="199" t="n"/>
      <c r="K983" s="199" t="n"/>
      <c r="L983" s="199" t="n"/>
      <c r="M983" s="199" t="n"/>
      <c r="N983" s="199" t="n"/>
      <c r="O983" s="199" t="n"/>
      <c r="P983" s="199" t="n"/>
      <c r="Q983" s="199" t="n"/>
      <c r="R983" s="199" t="n"/>
      <c r="S983" s="199" t="n"/>
      <c r="T983" s="199" t="n"/>
      <c r="U983" s="199" t="n"/>
      <c r="V983" s="199" t="n"/>
      <c r="W983" s="199" t="n"/>
      <c r="X983" s="199" t="n"/>
      <c r="Y983" s="199" t="n"/>
      <c r="Z983" s="199" t="n"/>
    </row>
    <row r="984" ht="15.75" customHeight="1">
      <c r="A984" s="199" t="n"/>
      <c r="B984" s="199" t="n"/>
      <c r="C984" s="199" t="n"/>
      <c r="D984" s="201" t="n"/>
      <c r="E984" s="200" t="n"/>
      <c r="F984" s="199" t="n"/>
      <c r="G984" s="199" t="n"/>
      <c r="H984" s="199" t="n"/>
      <c r="I984" s="199" t="n"/>
      <c r="J984" s="199" t="n"/>
      <c r="K984" s="199" t="n"/>
      <c r="L984" s="199" t="n"/>
      <c r="M984" s="199" t="n"/>
      <c r="N984" s="199" t="n"/>
      <c r="O984" s="199" t="n"/>
      <c r="P984" s="199" t="n"/>
      <c r="Q984" s="199" t="n"/>
      <c r="R984" s="199" t="n"/>
      <c r="S984" s="199" t="n"/>
      <c r="T984" s="199" t="n"/>
      <c r="U984" s="199" t="n"/>
      <c r="V984" s="199" t="n"/>
      <c r="W984" s="199" t="n"/>
      <c r="X984" s="199" t="n"/>
      <c r="Y984" s="199" t="n"/>
      <c r="Z984" s="199" t="n"/>
    </row>
    <row r="985" ht="15.75" customHeight="1">
      <c r="A985" s="199" t="n"/>
      <c r="B985" s="199" t="n"/>
      <c r="C985" s="199" t="n"/>
      <c r="D985" s="201" t="n"/>
      <c r="E985" s="200" t="n"/>
      <c r="F985" s="199" t="n"/>
      <c r="G985" s="199" t="n"/>
      <c r="H985" s="199" t="n"/>
      <c r="I985" s="199" t="n"/>
      <c r="J985" s="199" t="n"/>
      <c r="K985" s="199" t="n"/>
      <c r="L985" s="199" t="n"/>
      <c r="M985" s="199" t="n"/>
      <c r="N985" s="199" t="n"/>
      <c r="O985" s="199" t="n"/>
      <c r="P985" s="199" t="n"/>
      <c r="Q985" s="199" t="n"/>
      <c r="R985" s="199" t="n"/>
      <c r="S985" s="199" t="n"/>
      <c r="T985" s="199" t="n"/>
      <c r="U985" s="199" t="n"/>
      <c r="V985" s="199" t="n"/>
      <c r="W985" s="199" t="n"/>
      <c r="X985" s="199" t="n"/>
      <c r="Y985" s="199" t="n"/>
      <c r="Z985" s="199" t="n"/>
    </row>
    <row r="986" ht="15.75" customHeight="1">
      <c r="A986" s="199" t="n"/>
      <c r="B986" s="199" t="n"/>
      <c r="C986" s="199" t="n"/>
      <c r="D986" s="201" t="n"/>
      <c r="E986" s="200" t="n"/>
      <c r="F986" s="199" t="n"/>
      <c r="G986" s="199" t="n"/>
      <c r="H986" s="199" t="n"/>
      <c r="I986" s="199" t="n"/>
      <c r="J986" s="199" t="n"/>
      <c r="K986" s="199" t="n"/>
      <c r="L986" s="199" t="n"/>
      <c r="M986" s="199" t="n"/>
      <c r="N986" s="199" t="n"/>
      <c r="O986" s="199" t="n"/>
      <c r="P986" s="199" t="n"/>
      <c r="Q986" s="199" t="n"/>
      <c r="R986" s="199" t="n"/>
      <c r="S986" s="199" t="n"/>
      <c r="T986" s="199" t="n"/>
      <c r="U986" s="199" t="n"/>
      <c r="V986" s="199" t="n"/>
      <c r="W986" s="199" t="n"/>
      <c r="X986" s="199" t="n"/>
      <c r="Y986" s="199" t="n"/>
      <c r="Z986" s="199" t="n"/>
    </row>
    <row r="987" ht="15.75" customHeight="1">
      <c r="A987" s="199" t="n"/>
      <c r="B987" s="199" t="n"/>
      <c r="C987" s="199" t="n"/>
      <c r="D987" s="201" t="n"/>
      <c r="E987" s="200" t="n"/>
      <c r="F987" s="199" t="n"/>
      <c r="G987" s="199" t="n"/>
      <c r="H987" s="199" t="n"/>
      <c r="I987" s="199" t="n"/>
      <c r="J987" s="199" t="n"/>
      <c r="K987" s="199" t="n"/>
      <c r="L987" s="199" t="n"/>
      <c r="M987" s="199" t="n"/>
      <c r="N987" s="199" t="n"/>
      <c r="O987" s="199" t="n"/>
      <c r="P987" s="199" t="n"/>
      <c r="Q987" s="199" t="n"/>
      <c r="R987" s="199" t="n"/>
      <c r="S987" s="199" t="n"/>
      <c r="T987" s="199" t="n"/>
      <c r="U987" s="199" t="n"/>
      <c r="V987" s="199" t="n"/>
      <c r="W987" s="199" t="n"/>
      <c r="X987" s="199" t="n"/>
      <c r="Y987" s="199" t="n"/>
      <c r="Z987" s="199" t="n"/>
    </row>
    <row r="988" ht="15.75" customHeight="1">
      <c r="A988" s="199" t="n"/>
      <c r="B988" s="199" t="n"/>
      <c r="C988" s="199" t="n"/>
      <c r="D988" s="201" t="n"/>
      <c r="E988" s="200" t="n"/>
      <c r="F988" s="199" t="n"/>
      <c r="G988" s="199" t="n"/>
      <c r="H988" s="199" t="n"/>
      <c r="I988" s="199" t="n"/>
      <c r="J988" s="199" t="n"/>
      <c r="K988" s="199" t="n"/>
      <c r="L988" s="199" t="n"/>
      <c r="M988" s="199" t="n"/>
      <c r="N988" s="199" t="n"/>
      <c r="O988" s="199" t="n"/>
      <c r="P988" s="199" t="n"/>
      <c r="Q988" s="199" t="n"/>
      <c r="R988" s="199" t="n"/>
      <c r="S988" s="199" t="n"/>
      <c r="T988" s="199" t="n"/>
      <c r="U988" s="199" t="n"/>
      <c r="V988" s="199" t="n"/>
      <c r="W988" s="199" t="n"/>
      <c r="X988" s="199" t="n"/>
      <c r="Y988" s="199" t="n"/>
      <c r="Z988" s="199" t="n"/>
    </row>
    <row r="989" ht="15.75" customHeight="1">
      <c r="A989" s="199" t="n"/>
      <c r="B989" s="199" t="n"/>
      <c r="C989" s="199" t="n"/>
      <c r="D989" s="201" t="n"/>
      <c r="E989" s="200" t="n"/>
      <c r="F989" s="199" t="n"/>
      <c r="G989" s="199" t="n"/>
      <c r="H989" s="199" t="n"/>
      <c r="I989" s="199" t="n"/>
      <c r="J989" s="199" t="n"/>
      <c r="K989" s="199" t="n"/>
      <c r="L989" s="199" t="n"/>
      <c r="M989" s="199" t="n"/>
      <c r="N989" s="199" t="n"/>
      <c r="O989" s="199" t="n"/>
      <c r="P989" s="199" t="n"/>
      <c r="Q989" s="199" t="n"/>
      <c r="R989" s="199" t="n"/>
      <c r="S989" s="199" t="n"/>
      <c r="T989" s="199" t="n"/>
      <c r="U989" s="199" t="n"/>
      <c r="V989" s="199" t="n"/>
      <c r="W989" s="199" t="n"/>
      <c r="X989" s="199" t="n"/>
      <c r="Y989" s="199" t="n"/>
      <c r="Z989" s="199" t="n"/>
    </row>
    <row r="990" ht="15.75" customHeight="1">
      <c r="A990" s="199" t="n"/>
      <c r="B990" s="199" t="n"/>
      <c r="C990" s="199" t="n"/>
      <c r="D990" s="201" t="n"/>
      <c r="E990" s="200" t="n"/>
      <c r="F990" s="199" t="n"/>
      <c r="G990" s="199" t="n"/>
      <c r="H990" s="199" t="n"/>
      <c r="I990" s="199" t="n"/>
      <c r="J990" s="199" t="n"/>
      <c r="K990" s="199" t="n"/>
      <c r="L990" s="199" t="n"/>
      <c r="M990" s="199" t="n"/>
      <c r="N990" s="199" t="n"/>
      <c r="O990" s="199" t="n"/>
      <c r="P990" s="199" t="n"/>
      <c r="Q990" s="199" t="n"/>
      <c r="R990" s="199" t="n"/>
      <c r="S990" s="199" t="n"/>
      <c r="T990" s="199" t="n"/>
      <c r="U990" s="199" t="n"/>
      <c r="V990" s="199" t="n"/>
      <c r="W990" s="199" t="n"/>
      <c r="X990" s="199" t="n"/>
      <c r="Y990" s="199" t="n"/>
      <c r="Z990" s="199" t="n"/>
    </row>
    <row r="991" ht="15.75" customHeight="1">
      <c r="A991" s="199" t="n"/>
      <c r="B991" s="199" t="n"/>
      <c r="C991" s="199" t="n"/>
      <c r="D991" s="201" t="n"/>
      <c r="E991" s="200" t="n"/>
      <c r="F991" s="199" t="n"/>
      <c r="G991" s="199" t="n"/>
      <c r="H991" s="199" t="n"/>
      <c r="I991" s="199" t="n"/>
      <c r="J991" s="199" t="n"/>
      <c r="K991" s="199" t="n"/>
      <c r="L991" s="199" t="n"/>
      <c r="M991" s="199" t="n"/>
      <c r="N991" s="199" t="n"/>
      <c r="O991" s="199" t="n"/>
      <c r="P991" s="199" t="n"/>
      <c r="Q991" s="199" t="n"/>
      <c r="R991" s="199" t="n"/>
      <c r="S991" s="199" t="n"/>
      <c r="T991" s="199" t="n"/>
      <c r="U991" s="199" t="n"/>
      <c r="V991" s="199" t="n"/>
      <c r="W991" s="199" t="n"/>
      <c r="X991" s="199" t="n"/>
      <c r="Y991" s="199" t="n"/>
      <c r="Z991" s="199" t="n"/>
    </row>
    <row r="992" ht="15.75" customHeight="1">
      <c r="A992" s="199" t="n"/>
      <c r="B992" s="199" t="n"/>
      <c r="C992" s="199" t="n"/>
      <c r="D992" s="201" t="n"/>
      <c r="E992" s="200" t="n"/>
      <c r="F992" s="199" t="n"/>
      <c r="G992" s="199" t="n"/>
      <c r="H992" s="199" t="n"/>
      <c r="I992" s="199" t="n"/>
      <c r="J992" s="199" t="n"/>
      <c r="K992" s="199" t="n"/>
      <c r="L992" s="199" t="n"/>
      <c r="M992" s="199" t="n"/>
      <c r="N992" s="199" t="n"/>
      <c r="O992" s="199" t="n"/>
      <c r="P992" s="199" t="n"/>
      <c r="Q992" s="199" t="n"/>
      <c r="R992" s="199" t="n"/>
      <c r="S992" s="199" t="n"/>
      <c r="T992" s="199" t="n"/>
      <c r="U992" s="199" t="n"/>
      <c r="V992" s="199" t="n"/>
      <c r="W992" s="199" t="n"/>
      <c r="X992" s="199" t="n"/>
      <c r="Y992" s="199" t="n"/>
      <c r="Z992" s="199" t="n"/>
    </row>
    <row r="993" ht="15.75" customHeight="1">
      <c r="A993" s="199" t="n"/>
      <c r="B993" s="199" t="n"/>
      <c r="C993" s="199" t="n"/>
      <c r="D993" s="201" t="n"/>
      <c r="E993" s="200" t="n"/>
      <c r="F993" s="199" t="n"/>
      <c r="G993" s="199" t="n"/>
      <c r="H993" s="199" t="n"/>
      <c r="I993" s="199" t="n"/>
      <c r="J993" s="199" t="n"/>
      <c r="K993" s="199" t="n"/>
      <c r="L993" s="199" t="n"/>
      <c r="M993" s="199" t="n"/>
      <c r="N993" s="199" t="n"/>
      <c r="O993" s="199" t="n"/>
      <c r="P993" s="199" t="n"/>
      <c r="Q993" s="199" t="n"/>
      <c r="R993" s="199" t="n"/>
      <c r="S993" s="199" t="n"/>
      <c r="T993" s="199" t="n"/>
      <c r="U993" s="199" t="n"/>
      <c r="V993" s="199" t="n"/>
      <c r="W993" s="199" t="n"/>
      <c r="X993" s="199" t="n"/>
      <c r="Y993" s="199" t="n"/>
      <c r="Z993" s="199" t="n"/>
    </row>
    <row r="994" ht="15.75" customHeight="1">
      <c r="A994" s="199" t="n"/>
      <c r="B994" s="199" t="n"/>
      <c r="C994" s="199" t="n"/>
      <c r="D994" s="201" t="n"/>
      <c r="E994" s="200" t="n"/>
      <c r="F994" s="199" t="n"/>
      <c r="G994" s="199" t="n"/>
      <c r="H994" s="199" t="n"/>
      <c r="I994" s="199" t="n"/>
      <c r="J994" s="199" t="n"/>
      <c r="K994" s="199" t="n"/>
      <c r="L994" s="199" t="n"/>
      <c r="M994" s="199" t="n"/>
      <c r="N994" s="199" t="n"/>
      <c r="O994" s="199" t="n"/>
      <c r="P994" s="199" t="n"/>
      <c r="Q994" s="199" t="n"/>
      <c r="R994" s="199" t="n"/>
      <c r="S994" s="199" t="n"/>
      <c r="T994" s="199" t="n"/>
      <c r="U994" s="199" t="n"/>
      <c r="V994" s="199" t="n"/>
      <c r="W994" s="199" t="n"/>
      <c r="X994" s="199" t="n"/>
      <c r="Y994" s="199" t="n"/>
      <c r="Z994" s="199" t="n"/>
    </row>
    <row r="995" ht="15.75" customHeight="1">
      <c r="A995" s="199" t="n"/>
      <c r="B995" s="199" t="n"/>
      <c r="C995" s="199" t="n"/>
      <c r="D995" s="201" t="n"/>
      <c r="E995" s="200" t="n"/>
      <c r="F995" s="199" t="n"/>
      <c r="G995" s="199" t="n"/>
      <c r="H995" s="199" t="n"/>
      <c r="I995" s="199" t="n"/>
      <c r="J995" s="199" t="n"/>
      <c r="K995" s="199" t="n"/>
      <c r="L995" s="199" t="n"/>
      <c r="M995" s="199" t="n"/>
      <c r="N995" s="199" t="n"/>
      <c r="O995" s="199" t="n"/>
      <c r="P995" s="199" t="n"/>
      <c r="Q995" s="199" t="n"/>
      <c r="R995" s="199" t="n"/>
      <c r="S995" s="199" t="n"/>
      <c r="T995" s="199" t="n"/>
      <c r="U995" s="199" t="n"/>
      <c r="V995" s="199" t="n"/>
      <c r="W995" s="199" t="n"/>
      <c r="X995" s="199" t="n"/>
      <c r="Y995" s="199" t="n"/>
      <c r="Z995" s="199" t="n"/>
    </row>
    <row r="996" ht="15.75" customHeight="1">
      <c r="A996" s="199" t="n"/>
      <c r="B996" s="199" t="n"/>
      <c r="C996" s="199" t="n"/>
      <c r="D996" s="201" t="n"/>
      <c r="E996" s="200" t="n"/>
      <c r="F996" s="199" t="n"/>
      <c r="G996" s="199" t="n"/>
      <c r="H996" s="199" t="n"/>
      <c r="I996" s="199" t="n"/>
      <c r="J996" s="199" t="n"/>
      <c r="K996" s="199" t="n"/>
      <c r="L996" s="199" t="n"/>
      <c r="M996" s="199" t="n"/>
      <c r="N996" s="199" t="n"/>
      <c r="O996" s="199" t="n"/>
      <c r="P996" s="199" t="n"/>
      <c r="Q996" s="199" t="n"/>
      <c r="R996" s="199" t="n"/>
      <c r="S996" s="199" t="n"/>
      <c r="T996" s="199" t="n"/>
      <c r="U996" s="199" t="n"/>
      <c r="V996" s="199" t="n"/>
      <c r="W996" s="199" t="n"/>
      <c r="X996" s="199" t="n"/>
      <c r="Y996" s="199" t="n"/>
      <c r="Z996" s="199" t="n"/>
    </row>
    <row r="997" ht="15.75" customHeight="1">
      <c r="A997" s="199" t="n"/>
      <c r="B997" s="199" t="n"/>
      <c r="C997" s="199" t="n"/>
      <c r="D997" s="201" t="n"/>
      <c r="E997" s="200" t="n"/>
      <c r="F997" s="199" t="n"/>
      <c r="G997" s="199" t="n"/>
      <c r="H997" s="199" t="n"/>
      <c r="I997" s="199" t="n"/>
      <c r="J997" s="199" t="n"/>
      <c r="K997" s="199" t="n"/>
      <c r="L997" s="199" t="n"/>
      <c r="M997" s="199" t="n"/>
      <c r="N997" s="199" t="n"/>
      <c r="O997" s="199" t="n"/>
      <c r="P997" s="199" t="n"/>
      <c r="Q997" s="199" t="n"/>
      <c r="R997" s="199" t="n"/>
      <c r="S997" s="199" t="n"/>
      <c r="T997" s="199" t="n"/>
      <c r="U997" s="199" t="n"/>
      <c r="V997" s="199" t="n"/>
      <c r="W997" s="199" t="n"/>
      <c r="X997" s="199" t="n"/>
      <c r="Y997" s="199" t="n"/>
      <c r="Z997" s="199" t="n"/>
    </row>
    <row r="998" ht="15.75" customHeight="1">
      <c r="A998" s="199" t="n"/>
      <c r="B998" s="199" t="n"/>
      <c r="C998" s="199" t="n"/>
      <c r="D998" s="201" t="n"/>
      <c r="E998" s="200" t="n"/>
      <c r="F998" s="199" t="n"/>
      <c r="G998" s="199" t="n"/>
      <c r="H998" s="199" t="n"/>
      <c r="I998" s="199" t="n"/>
      <c r="J998" s="199" t="n"/>
      <c r="K998" s="199" t="n"/>
      <c r="L998" s="199" t="n"/>
      <c r="M998" s="199" t="n"/>
      <c r="N998" s="199" t="n"/>
      <c r="O998" s="199" t="n"/>
      <c r="P998" s="199" t="n"/>
      <c r="Q998" s="199" t="n"/>
      <c r="R998" s="199" t="n"/>
      <c r="S998" s="199" t="n"/>
      <c r="T998" s="199" t="n"/>
      <c r="U998" s="199" t="n"/>
      <c r="V998" s="199" t="n"/>
      <c r="W998" s="199" t="n"/>
      <c r="X998" s="199" t="n"/>
      <c r="Y998" s="199" t="n"/>
      <c r="Z998" s="199" t="n"/>
    </row>
    <row r="999" ht="15.75" customHeight="1">
      <c r="A999" s="199" t="n"/>
      <c r="B999" s="199" t="n"/>
      <c r="C999" s="199" t="n"/>
      <c r="D999" s="201" t="n"/>
      <c r="E999" s="200" t="n"/>
      <c r="F999" s="199" t="n"/>
      <c r="G999" s="199" t="n"/>
      <c r="H999" s="199" t="n"/>
      <c r="I999" s="199" t="n"/>
      <c r="J999" s="199" t="n"/>
      <c r="K999" s="199" t="n"/>
      <c r="L999" s="199" t="n"/>
      <c r="M999" s="199" t="n"/>
      <c r="N999" s="199" t="n"/>
      <c r="O999" s="199" t="n"/>
      <c r="P999" s="199" t="n"/>
      <c r="Q999" s="199" t="n"/>
      <c r="R999" s="199" t="n"/>
      <c r="S999" s="199" t="n"/>
      <c r="T999" s="199" t="n"/>
      <c r="U999" s="199" t="n"/>
      <c r="V999" s="199" t="n"/>
      <c r="W999" s="199" t="n"/>
      <c r="X999" s="199" t="n"/>
      <c r="Y999" s="199" t="n"/>
      <c r="Z999" s="199" t="n"/>
    </row>
    <row r="1000" ht="15.75" customHeight="1">
      <c r="A1000" s="199" t="n"/>
      <c r="B1000" s="199" t="n"/>
      <c r="C1000" s="199" t="n"/>
      <c r="D1000" s="201" t="n"/>
      <c r="E1000" s="200" t="n"/>
      <c r="F1000" s="199" t="n"/>
      <c r="G1000" s="199" t="n"/>
      <c r="H1000" s="199" t="n"/>
      <c r="I1000" s="199" t="n"/>
      <c r="J1000" s="199" t="n"/>
      <c r="K1000" s="199" t="n"/>
      <c r="L1000" s="199" t="n"/>
      <c r="M1000" s="199" t="n"/>
      <c r="N1000" s="199" t="n"/>
      <c r="O1000" s="199" t="n"/>
      <c r="P1000" s="199" t="n"/>
      <c r="Q1000" s="199" t="n"/>
      <c r="R1000" s="199" t="n"/>
      <c r="S1000" s="199" t="n"/>
      <c r="T1000" s="199" t="n"/>
      <c r="U1000" s="199" t="n"/>
      <c r="V1000" s="199" t="n"/>
      <c r="W1000" s="199" t="n"/>
      <c r="X1000" s="199" t="n"/>
      <c r="Y1000" s="199" t="n"/>
      <c r="Z1000" s="199" t="n"/>
    </row>
  </sheetData>
  <pageMargins left="0.7" right="0.7" top="0.75" bottom="0.75" header="0" footer="0"/>
  <pageSetup orientation="landscape"/>
</worksheet>
</file>

<file path=xl/worksheets/sheet24.xml><?xml version="1.0" encoding="utf-8"?>
<worksheet xmlns="http://schemas.openxmlformats.org/spreadsheetml/2006/main">
  <sheetPr>
    <tabColor rgb="008B6F00"/>
    <outlinePr summaryBelow="1" summaryRight="1"/>
    <pageSetUpPr/>
  </sheetPr>
  <dimension ref="A1:E1000"/>
  <sheetViews>
    <sheetView workbookViewId="0">
      <selection activeCell="A1" sqref="A1"/>
    </sheetView>
  </sheetViews>
  <sheetFormatPr baseColWidth="8" defaultColWidth="14.453125" defaultRowHeight="15" customHeight="1"/>
  <cols>
    <col width="10.7265625" customWidth="1" style="16" min="1" max="1"/>
    <col width="11" customWidth="1" style="16" min="2" max="2"/>
    <col width="9" customWidth="1" style="16" min="3" max="3"/>
    <col width="7.81640625" customWidth="1" style="16" min="4" max="4"/>
    <col width="8.7265625" customWidth="1" style="16" min="5" max="26"/>
    <col width="14.453125" customWidth="1" style="16" min="27" max="16384"/>
  </cols>
  <sheetData>
    <row r="1" ht="14" customHeight="1">
      <c r="A1" s="16" t="inlineStr">
        <is>
          <t>Date</t>
        </is>
      </c>
      <c r="B1" s="16" t="inlineStr">
        <is>
          <t>Adj Close</t>
        </is>
      </c>
      <c r="C1" s="16" t="inlineStr">
        <is>
          <t>Volume</t>
        </is>
      </c>
      <c r="D1" s="185" t="inlineStr">
        <is>
          <t>rtn</t>
        </is>
      </c>
      <c r="E1" s="198" t="inlineStr">
        <is>
          <t>IEF PnL</t>
        </is>
      </c>
    </row>
    <row r="2" ht="14" customHeight="1">
      <c r="A2" s="188" t="n">
        <v>44369</v>
      </c>
      <c r="B2" s="16" t="n">
        <v>115.379997</v>
      </c>
      <c r="C2" s="16" t="n">
        <v>5445900</v>
      </c>
      <c r="D2" s="186">
        <f>B2/B3-1</f>
        <v/>
      </c>
      <c r="E2" s="198">
        <f>E3*(1+D2)</f>
        <v/>
      </c>
    </row>
    <row r="3" ht="14" customHeight="1">
      <c r="A3" s="188" t="n">
        <v>44368</v>
      </c>
      <c r="B3" s="16" t="n">
        <v>115.169998</v>
      </c>
      <c r="C3" s="16" t="n">
        <v>6460000</v>
      </c>
      <c r="D3" s="186">
        <f>B3/B4-1</f>
        <v/>
      </c>
      <c r="E3" s="198">
        <f>E4*(1+D3)</f>
        <v/>
      </c>
    </row>
    <row r="4" ht="14" customHeight="1">
      <c r="A4" s="188" t="n">
        <v>44365</v>
      </c>
      <c r="B4" s="16" t="n">
        <v>115.540001</v>
      </c>
      <c r="C4" s="16" t="n">
        <v>13435000</v>
      </c>
      <c r="D4" s="186">
        <f>B4/B5-1</f>
        <v/>
      </c>
      <c r="E4" s="198">
        <f>E5*(1+D4)</f>
        <v/>
      </c>
    </row>
    <row r="5" ht="14" customHeight="1">
      <c r="A5" s="188" t="n">
        <v>44364</v>
      </c>
      <c r="B5" s="16" t="n">
        <v>114.889999</v>
      </c>
      <c r="C5" s="16" t="n">
        <v>8838100</v>
      </c>
      <c r="D5" s="186">
        <f>B5/B6-1</f>
        <v/>
      </c>
      <c r="E5" s="198">
        <f>E6*(1+D5)</f>
        <v/>
      </c>
    </row>
    <row r="6" ht="14" customHeight="1">
      <c r="A6" s="188" t="n">
        <v>44363</v>
      </c>
      <c r="B6" s="16" t="n">
        <v>114.480003</v>
      </c>
      <c r="C6" s="16" t="n">
        <v>13529000</v>
      </c>
      <c r="D6" s="186">
        <f>B6/B7-1</f>
        <v/>
      </c>
      <c r="E6" s="198">
        <f>E7*(1+D6)</f>
        <v/>
      </c>
    </row>
    <row r="7" ht="14" customHeight="1">
      <c r="A7" s="188" t="n">
        <v>44362</v>
      </c>
      <c r="B7" s="16" t="n">
        <v>115.269997</v>
      </c>
      <c r="C7" s="16" t="n">
        <v>4212700</v>
      </c>
      <c r="D7" s="186">
        <f>B7/B8-1</f>
        <v/>
      </c>
      <c r="E7" s="198">
        <f>E8*(1+D7)</f>
        <v/>
      </c>
    </row>
    <row r="8" ht="14" customHeight="1">
      <c r="A8" s="188" t="n">
        <v>44361</v>
      </c>
      <c r="B8" s="16" t="n">
        <v>115.25</v>
      </c>
      <c r="C8" s="16" t="n">
        <v>3730900</v>
      </c>
      <c r="D8" s="186">
        <f>B8/B9-1</f>
        <v/>
      </c>
      <c r="E8" s="198">
        <f>E9*(1+D8)</f>
        <v/>
      </c>
    </row>
    <row r="9" ht="14" customHeight="1">
      <c r="A9" s="188" t="n">
        <v>44358</v>
      </c>
      <c r="B9" s="16" t="n">
        <v>115.610001</v>
      </c>
      <c r="C9" s="16" t="n">
        <v>3914200</v>
      </c>
      <c r="D9" s="186">
        <f>B9/B10-1</f>
        <v/>
      </c>
      <c r="E9" s="198">
        <f>E10*(1+D9)</f>
        <v/>
      </c>
    </row>
    <row r="10" ht="14" customHeight="1">
      <c r="A10" s="188" t="n">
        <v>44357</v>
      </c>
      <c r="B10" s="16" t="n">
        <v>115.779999</v>
      </c>
      <c r="C10" s="16" t="n">
        <v>6494800</v>
      </c>
      <c r="D10" s="186">
        <f>B10/B11-1</f>
        <v/>
      </c>
      <c r="E10" s="198">
        <f>E11*(1+D10)</f>
        <v/>
      </c>
    </row>
    <row r="11" ht="14" customHeight="1">
      <c r="A11" s="188" t="n">
        <v>44356</v>
      </c>
      <c r="B11" s="16" t="n">
        <v>115.370003</v>
      </c>
      <c r="C11" s="16" t="n">
        <v>5679300</v>
      </c>
      <c r="D11" s="186">
        <f>B11/B12-1</f>
        <v/>
      </c>
      <c r="E11" s="198">
        <f>E12*(1+D11)</f>
        <v/>
      </c>
    </row>
    <row r="12" ht="14" customHeight="1">
      <c r="A12" s="188" t="n">
        <v>44355</v>
      </c>
      <c r="B12" s="16" t="n">
        <v>115.010002</v>
      </c>
      <c r="C12" s="16" t="n">
        <v>4760500</v>
      </c>
      <c r="D12" s="186">
        <f>B12/B13-1</f>
        <v/>
      </c>
      <c r="E12" s="198">
        <f>E13*(1+D12)</f>
        <v/>
      </c>
    </row>
    <row r="13" ht="14" customHeight="1">
      <c r="A13" s="188" t="n">
        <v>44354</v>
      </c>
      <c r="B13" s="16" t="n">
        <v>114.68</v>
      </c>
      <c r="C13" s="16" t="n">
        <v>3068500</v>
      </c>
      <c r="D13" s="186">
        <f>B13/B14-1</f>
        <v/>
      </c>
      <c r="E13" s="198">
        <f>E14*(1+D13)</f>
        <v/>
      </c>
    </row>
    <row r="14" ht="14" customHeight="1">
      <c r="A14" s="188" t="n">
        <v>44351</v>
      </c>
      <c r="B14" s="16" t="n">
        <v>114.769997</v>
      </c>
      <c r="C14" s="16" t="n">
        <v>6326000</v>
      </c>
      <c r="D14" s="186">
        <f>B14/B15-1</f>
        <v/>
      </c>
      <c r="E14" s="198">
        <f>E15*(1+D14)</f>
        <v/>
      </c>
    </row>
    <row r="15" ht="14" customHeight="1">
      <c r="A15" s="188" t="n">
        <v>44350</v>
      </c>
      <c r="B15" s="16" t="n">
        <v>114.139999</v>
      </c>
      <c r="C15" s="16" t="n">
        <v>3591200</v>
      </c>
      <c r="D15" s="186">
        <f>B15/B16-1</f>
        <v/>
      </c>
      <c r="E15" s="198">
        <f>E16*(1+D15)</f>
        <v/>
      </c>
    </row>
    <row r="16" ht="14" customHeight="1">
      <c r="A16" s="188" t="n">
        <v>44349</v>
      </c>
      <c r="B16" s="16" t="n">
        <v>114.43</v>
      </c>
      <c r="C16" s="16" t="n">
        <v>4269900</v>
      </c>
      <c r="D16" s="186">
        <f>B16/B17-1</f>
        <v/>
      </c>
      <c r="E16" s="198">
        <f>E17*(1+D16)</f>
        <v/>
      </c>
    </row>
    <row r="17" ht="14" customHeight="1">
      <c r="A17" s="188" t="n">
        <v>44348</v>
      </c>
      <c r="B17" s="16" t="n">
        <v>114.300003</v>
      </c>
      <c r="C17" s="16" t="n">
        <v>9498100</v>
      </c>
      <c r="D17" s="186">
        <f>B17/B18-1</f>
        <v/>
      </c>
      <c r="E17" s="198">
        <f>E18*(1+D17)</f>
        <v/>
      </c>
    </row>
    <row r="18" ht="14" customHeight="1">
      <c r="A18" s="188" t="n">
        <v>44344</v>
      </c>
      <c r="B18" s="16" t="n">
        <v>114.320999</v>
      </c>
      <c r="C18" s="16" t="n">
        <v>5575700</v>
      </c>
      <c r="D18" s="186">
        <f>B18/B19-1</f>
        <v/>
      </c>
      <c r="E18" s="198">
        <f>E19*(1+D18)</f>
        <v/>
      </c>
    </row>
    <row r="19" ht="14" customHeight="1">
      <c r="A19" s="188" t="n">
        <v>44343</v>
      </c>
      <c r="B19" s="16" t="n">
        <v>114.330994</v>
      </c>
      <c r="C19" s="16" t="n">
        <v>5998100</v>
      </c>
      <c r="D19" s="186">
        <f>B19/B20-1</f>
        <v/>
      </c>
      <c r="E19" s="198">
        <f>E20*(1+D19)</f>
        <v/>
      </c>
    </row>
    <row r="20" ht="14" customHeight="1">
      <c r="A20" s="188" t="n">
        <v>44342</v>
      </c>
      <c r="B20" s="16" t="n">
        <v>114.530853</v>
      </c>
      <c r="C20" s="16" t="n">
        <v>4501600</v>
      </c>
      <c r="D20" s="186">
        <f>B20/B21-1</f>
        <v/>
      </c>
      <c r="E20" s="198">
        <f>E21*(1+D20)</f>
        <v/>
      </c>
    </row>
    <row r="21" ht="15.75" customHeight="1">
      <c r="A21" s="188" t="n">
        <v>44341</v>
      </c>
      <c r="B21" s="16" t="n">
        <v>114.660759</v>
      </c>
      <c r="C21" s="16" t="n">
        <v>5748200</v>
      </c>
      <c r="D21" s="186">
        <f>B21/B22-1</f>
        <v/>
      </c>
      <c r="E21" s="198">
        <f>E22*(1+D21)</f>
        <v/>
      </c>
    </row>
    <row r="22" ht="15.75" customHeight="1">
      <c r="A22" s="188" t="n">
        <v>44340</v>
      </c>
      <c r="B22" s="16" t="n">
        <v>114.241051</v>
      </c>
      <c r="C22" s="16" t="n">
        <v>4826000</v>
      </c>
      <c r="D22" s="186">
        <f>B22/B23-1</f>
        <v/>
      </c>
      <c r="E22" s="198">
        <f>E23*(1+D22)</f>
        <v/>
      </c>
    </row>
    <row r="23" ht="15.75" customHeight="1">
      <c r="A23" s="188" t="n">
        <v>44337</v>
      </c>
      <c r="B23" s="16" t="n">
        <v>114.131126</v>
      </c>
      <c r="C23" s="16" t="n">
        <v>6648700</v>
      </c>
      <c r="D23" s="186">
        <f>B23/B24-1</f>
        <v/>
      </c>
      <c r="E23" s="198">
        <f>E24*(1+D23)</f>
        <v/>
      </c>
    </row>
    <row r="24" ht="15.75" customHeight="1">
      <c r="A24" s="188" t="n">
        <v>44336</v>
      </c>
      <c r="B24" s="16" t="n">
        <v>114.091156</v>
      </c>
      <c r="C24" s="16" t="n">
        <v>8412700</v>
      </c>
      <c r="D24" s="186">
        <f>B24/B25-1</f>
        <v/>
      </c>
      <c r="E24" s="198">
        <f>E25*(1+D24)</f>
        <v/>
      </c>
    </row>
    <row r="25" ht="15.75" customHeight="1">
      <c r="A25" s="188" t="n">
        <v>44335</v>
      </c>
      <c r="B25" s="16" t="n">
        <v>113.621475</v>
      </c>
      <c r="C25" s="16" t="n">
        <v>13156500</v>
      </c>
      <c r="D25" s="186">
        <f>B25/B26-1</f>
        <v/>
      </c>
      <c r="E25" s="198">
        <f>E26*(1+D25)</f>
        <v/>
      </c>
    </row>
    <row r="26" ht="15.75" customHeight="1">
      <c r="A26" s="188" t="n">
        <v>44334</v>
      </c>
      <c r="B26" s="16" t="n">
        <v>113.96125</v>
      </c>
      <c r="C26" s="16" t="n">
        <v>4319600</v>
      </c>
      <c r="D26" s="186">
        <f>B26/B27-1</f>
        <v/>
      </c>
      <c r="E26" s="198">
        <f>E27*(1+D26)</f>
        <v/>
      </c>
    </row>
    <row r="27" ht="15.75" customHeight="1">
      <c r="A27" s="188" t="n">
        <v>44333</v>
      </c>
      <c r="B27" s="16" t="n">
        <v>113.96125</v>
      </c>
      <c r="C27" s="16" t="n">
        <v>6711100</v>
      </c>
      <c r="D27" s="186">
        <f>B27/B28-1</f>
        <v/>
      </c>
      <c r="E27" s="198">
        <f>E28*(1+D27)</f>
        <v/>
      </c>
    </row>
    <row r="28" ht="15.75" customHeight="1">
      <c r="A28" s="188" t="n">
        <v>44330</v>
      </c>
      <c r="B28" s="16" t="n">
        <v>114.071175</v>
      </c>
      <c r="C28" s="16" t="n">
        <v>7943100</v>
      </c>
      <c r="D28" s="186">
        <f>B28/B29-1</f>
        <v/>
      </c>
      <c r="E28" s="198">
        <f>E29*(1+D28)</f>
        <v/>
      </c>
    </row>
    <row r="29" ht="15.75" customHeight="1">
      <c r="A29" s="188" t="n">
        <v>44329</v>
      </c>
      <c r="B29" s="16" t="n">
        <v>113.821342</v>
      </c>
      <c r="C29" s="16" t="n">
        <v>8242700</v>
      </c>
      <c r="D29" s="186">
        <f>B29/B30-1</f>
        <v/>
      </c>
      <c r="E29" s="198">
        <f>E30*(1+D29)</f>
        <v/>
      </c>
    </row>
    <row r="30" ht="15.75" customHeight="1">
      <c r="A30" s="188" t="n">
        <v>44328</v>
      </c>
      <c r="B30" s="16" t="n">
        <v>113.441605</v>
      </c>
      <c r="C30" s="16" t="n">
        <v>14509800</v>
      </c>
      <c r="D30" s="186">
        <f>B30/B31-1</f>
        <v/>
      </c>
      <c r="E30" s="198">
        <f>E31*(1+D30)</f>
        <v/>
      </c>
    </row>
    <row r="31" ht="15.75" customHeight="1">
      <c r="A31" s="188" t="n">
        <v>44327</v>
      </c>
      <c r="B31" s="16" t="n">
        <v>113.991226</v>
      </c>
      <c r="C31" s="16" t="n">
        <v>6591300</v>
      </c>
      <c r="D31" s="186">
        <f>B31/B32-1</f>
        <v/>
      </c>
      <c r="E31" s="198">
        <f>E32*(1+D31)</f>
        <v/>
      </c>
    </row>
    <row r="32" ht="15.75" customHeight="1">
      <c r="A32" s="188" t="n">
        <v>44326</v>
      </c>
      <c r="B32" s="16" t="n">
        <v>114.181099</v>
      </c>
      <c r="C32" s="16" t="n">
        <v>5906800</v>
      </c>
      <c r="D32" s="186">
        <f>B32/B33-1</f>
        <v/>
      </c>
      <c r="E32" s="198">
        <f>E33*(1+D32)</f>
        <v/>
      </c>
    </row>
    <row r="33" ht="15.75" customHeight="1">
      <c r="A33" s="188" t="n">
        <v>44323</v>
      </c>
      <c r="B33" s="16" t="n">
        <v>114.410934</v>
      </c>
      <c r="C33" s="16" t="n">
        <v>10657600</v>
      </c>
      <c r="D33" s="186">
        <f>B33/B34-1</f>
        <v/>
      </c>
      <c r="E33" s="198">
        <f>E34*(1+D33)</f>
        <v/>
      </c>
    </row>
    <row r="34" ht="15.75" customHeight="1">
      <c r="A34" s="188" t="n">
        <v>44322</v>
      </c>
      <c r="B34" s="16" t="n">
        <v>114.370956</v>
      </c>
      <c r="C34" s="16" t="n">
        <v>6546200</v>
      </c>
      <c r="D34" s="186">
        <f>B34/B35-1</f>
        <v/>
      </c>
      <c r="E34" s="198">
        <f>E35*(1+D34)</f>
        <v/>
      </c>
    </row>
    <row r="35" ht="15.75" customHeight="1">
      <c r="A35" s="188" t="n">
        <v>44321</v>
      </c>
      <c r="B35" s="16" t="n">
        <v>114.320999</v>
      </c>
      <c r="C35" s="16" t="n">
        <v>6810000</v>
      </c>
      <c r="D35" s="186">
        <f>B35/B36-1</f>
        <v/>
      </c>
      <c r="E35" s="198">
        <f>E36*(1+D35)</f>
        <v/>
      </c>
    </row>
    <row r="36" ht="15.75" customHeight="1">
      <c r="A36" s="188" t="n">
        <v>44320</v>
      </c>
      <c r="B36" s="16" t="n">
        <v>114.181099</v>
      </c>
      <c r="C36" s="16" t="n">
        <v>11171000</v>
      </c>
      <c r="D36" s="186">
        <f>B36/B37-1</f>
        <v/>
      </c>
      <c r="E36" s="198">
        <f>E37*(1+D36)</f>
        <v/>
      </c>
    </row>
    <row r="37" ht="15.75" customHeight="1">
      <c r="A37" s="188" t="n">
        <v>44319</v>
      </c>
      <c r="B37" s="16" t="n">
        <v>114.031197</v>
      </c>
      <c r="C37" s="16" t="n">
        <v>8593300</v>
      </c>
      <c r="D37" s="186">
        <f>B37/B38-1</f>
        <v/>
      </c>
      <c r="E37" s="198">
        <f>E38*(1+D37)</f>
        <v/>
      </c>
    </row>
    <row r="38" ht="15.75" customHeight="1">
      <c r="A38" s="188" t="n">
        <v>44316</v>
      </c>
      <c r="B38" s="16" t="n">
        <v>113.837334</v>
      </c>
      <c r="C38" s="16" t="n">
        <v>5160000</v>
      </c>
      <c r="D38" s="186">
        <f>B38/B39-1</f>
        <v/>
      </c>
      <c r="E38" s="198">
        <f>E39*(1+D38)</f>
        <v/>
      </c>
    </row>
    <row r="39" ht="15.75" customHeight="1">
      <c r="A39" s="188" t="n">
        <v>44315</v>
      </c>
      <c r="B39" s="16" t="n">
        <v>113.737473</v>
      </c>
      <c r="C39" s="16" t="n">
        <v>5547800</v>
      </c>
      <c r="D39" s="186">
        <f>B39/B40-1</f>
        <v/>
      </c>
      <c r="E39" s="198">
        <f>E40*(1+D39)</f>
        <v/>
      </c>
    </row>
    <row r="40" ht="15.75" customHeight="1">
      <c r="A40" s="188" t="n">
        <v>44314</v>
      </c>
      <c r="B40" s="16" t="n">
        <v>113.937202</v>
      </c>
      <c r="C40" s="16" t="n">
        <v>8692900</v>
      </c>
      <c r="D40" s="186">
        <f>B40/B41-1</f>
        <v/>
      </c>
      <c r="E40" s="198">
        <f>E41*(1+D40)</f>
        <v/>
      </c>
    </row>
    <row r="41" ht="15.75" customHeight="1">
      <c r="A41" s="188" t="n">
        <v>44313</v>
      </c>
      <c r="B41" s="16" t="n">
        <v>113.787399</v>
      </c>
      <c r="C41" s="16" t="n">
        <v>7720500</v>
      </c>
      <c r="D41" s="186">
        <f>B41/B42-1</f>
        <v/>
      </c>
      <c r="E41" s="198">
        <f>E42*(1+D41)</f>
        <v/>
      </c>
    </row>
    <row r="42" ht="15.75" customHeight="1">
      <c r="A42" s="188" t="n">
        <v>44312</v>
      </c>
      <c r="B42" s="16" t="n">
        <v>114.236801</v>
      </c>
      <c r="C42" s="16" t="n">
        <v>7145300</v>
      </c>
      <c r="D42" s="186">
        <f>B42/B43-1</f>
        <v/>
      </c>
      <c r="E42" s="198">
        <f>E43*(1+D42)</f>
        <v/>
      </c>
    </row>
    <row r="43" ht="15.75" customHeight="1">
      <c r="A43" s="188" t="n">
        <v>44309</v>
      </c>
      <c r="B43" s="16" t="n">
        <v>114.356644</v>
      </c>
      <c r="C43" s="16" t="n">
        <v>5509900</v>
      </c>
      <c r="D43" s="186">
        <f>B43/B44-1</f>
        <v/>
      </c>
      <c r="E43" s="198">
        <f>E44*(1+D43)</f>
        <v/>
      </c>
    </row>
    <row r="44" ht="15.75" customHeight="1">
      <c r="A44" s="188" t="n">
        <v>44308</v>
      </c>
      <c r="B44" s="16" t="n">
        <v>114.506439</v>
      </c>
      <c r="C44" s="16" t="n">
        <v>7681300</v>
      </c>
      <c r="D44" s="186">
        <f>B44/B45-1</f>
        <v/>
      </c>
      <c r="E44" s="198">
        <f>E45*(1+D44)</f>
        <v/>
      </c>
    </row>
    <row r="45" ht="15.75" customHeight="1">
      <c r="A45" s="188" t="n">
        <v>44307</v>
      </c>
      <c r="B45" s="16" t="n">
        <v>114.416557</v>
      </c>
      <c r="C45" s="16" t="n">
        <v>7976500</v>
      </c>
      <c r="D45" s="186">
        <f>B45/B46-1</f>
        <v/>
      </c>
      <c r="E45" s="198">
        <f>E46*(1+D45)</f>
        <v/>
      </c>
    </row>
    <row r="46" ht="15.75" customHeight="1">
      <c r="A46" s="188" t="n">
        <v>44306</v>
      </c>
      <c r="B46" s="16" t="n">
        <v>114.356644</v>
      </c>
      <c r="C46" s="16" t="n">
        <v>6468300</v>
      </c>
      <c r="D46" s="186">
        <f>B46/B47-1</f>
        <v/>
      </c>
      <c r="E46" s="198">
        <f>E47*(1+D46)</f>
        <v/>
      </c>
    </row>
    <row r="47" ht="15.75" customHeight="1">
      <c r="A47" s="188" t="n">
        <v>44305</v>
      </c>
      <c r="B47" s="16" t="n">
        <v>114.017097</v>
      </c>
      <c r="C47" s="16" t="n">
        <v>5738600</v>
      </c>
      <c r="D47" s="186">
        <f>B47/B48-1</f>
        <v/>
      </c>
      <c r="E47" s="198">
        <f>E48*(1+D47)</f>
        <v/>
      </c>
    </row>
    <row r="48" ht="15.75" customHeight="1">
      <c r="A48" s="188" t="n">
        <v>44302</v>
      </c>
      <c r="B48" s="16" t="n">
        <v>114.13694</v>
      </c>
      <c r="C48" s="16" t="n">
        <v>7334900</v>
      </c>
      <c r="D48" s="186">
        <f>B48/B49-1</f>
        <v/>
      </c>
      <c r="E48" s="198">
        <f>E49*(1+D48)</f>
        <v/>
      </c>
    </row>
    <row r="49" ht="15.75" customHeight="1">
      <c r="A49" s="188" t="n">
        <v>44301</v>
      </c>
      <c r="B49" s="16" t="n">
        <v>114.446518</v>
      </c>
      <c r="C49" s="16" t="n">
        <v>9958500</v>
      </c>
      <c r="D49" s="186">
        <f>B49/B50-1</f>
        <v/>
      </c>
      <c r="E49" s="198">
        <f>E50*(1+D49)</f>
        <v/>
      </c>
    </row>
    <row r="50" ht="15.75" customHeight="1">
      <c r="A50" s="188" t="n">
        <v>44300</v>
      </c>
      <c r="B50" s="16" t="n">
        <v>113.717499</v>
      </c>
      <c r="C50" s="16" t="n">
        <v>4876900</v>
      </c>
      <c r="D50" s="186">
        <f>B50/B51-1</f>
        <v/>
      </c>
      <c r="E50" s="198">
        <f>E51*(1+D50)</f>
        <v/>
      </c>
    </row>
    <row r="51" ht="15.75" customHeight="1">
      <c r="A51" s="188" t="n">
        <v>44299</v>
      </c>
      <c r="B51" s="16" t="n">
        <v>113.857307</v>
      </c>
      <c r="C51" s="16" t="n">
        <v>7663800</v>
      </c>
      <c r="D51" s="186">
        <f>B51/B52-1</f>
        <v/>
      </c>
      <c r="E51" s="198">
        <f>E52*(1+D51)</f>
        <v/>
      </c>
    </row>
    <row r="52" ht="15.75" customHeight="1">
      <c r="A52" s="188" t="n">
        <v>44298</v>
      </c>
      <c r="B52" s="16" t="n">
        <v>113.387939</v>
      </c>
      <c r="C52" s="16" t="n">
        <v>5466000</v>
      </c>
      <c r="D52" s="186">
        <f>B52/B53-1</f>
        <v/>
      </c>
      <c r="E52" s="198">
        <f>E53*(1+D52)</f>
        <v/>
      </c>
    </row>
    <row r="53" ht="15.75" customHeight="1">
      <c r="A53" s="188" t="n">
        <v>44295</v>
      </c>
      <c r="B53" s="16" t="n">
        <v>113.45784</v>
      </c>
      <c r="C53" s="16" t="n">
        <v>5887400</v>
      </c>
      <c r="D53" s="186">
        <f>B53/B54-1</f>
        <v/>
      </c>
      <c r="E53" s="198">
        <f>E54*(1+D53)</f>
        <v/>
      </c>
    </row>
    <row r="54" ht="15.75" customHeight="1">
      <c r="A54" s="188" t="n">
        <v>44294</v>
      </c>
      <c r="B54" s="16" t="n">
        <v>113.757446</v>
      </c>
      <c r="C54" s="16" t="n">
        <v>6334700</v>
      </c>
      <c r="D54" s="186">
        <f>B54/B55-1</f>
        <v/>
      </c>
      <c r="E54" s="198">
        <f>E55*(1+D54)</f>
        <v/>
      </c>
    </row>
    <row r="55" ht="15.75" customHeight="1">
      <c r="A55" s="188" t="n">
        <v>44293</v>
      </c>
      <c r="B55" s="16" t="n">
        <v>113.367958</v>
      </c>
      <c r="C55" s="16" t="n">
        <v>6316800</v>
      </c>
      <c r="D55" s="186">
        <f>B55/B56-1</f>
        <v/>
      </c>
      <c r="E55" s="198">
        <f>E56*(1+D55)</f>
        <v/>
      </c>
    </row>
    <row r="56" ht="15.75" customHeight="1">
      <c r="A56" s="188" t="n">
        <v>44292</v>
      </c>
      <c r="B56" s="16" t="n">
        <v>113.437866</v>
      </c>
      <c r="C56" s="16" t="n">
        <v>8765200</v>
      </c>
      <c r="D56" s="186">
        <f>B56/B57-1</f>
        <v/>
      </c>
      <c r="E56" s="198">
        <f>E57*(1+D56)</f>
        <v/>
      </c>
    </row>
    <row r="57" ht="15.75" customHeight="1">
      <c r="A57" s="188" t="n">
        <v>44291</v>
      </c>
      <c r="B57" s="16" t="n">
        <v>112.888611</v>
      </c>
      <c r="C57" s="16" t="n">
        <v>9944500</v>
      </c>
      <c r="D57" s="186">
        <f>B57/B58-1</f>
        <v/>
      </c>
      <c r="E57" s="198">
        <f>E58*(1+D57)</f>
        <v/>
      </c>
    </row>
    <row r="58" ht="15.75" customHeight="1">
      <c r="A58" s="188" t="n">
        <v>44287</v>
      </c>
      <c r="B58" s="16" t="n">
        <v>113.208183</v>
      </c>
      <c r="C58" s="16" t="n">
        <v>8535300</v>
      </c>
      <c r="D58" s="186">
        <f>B58/B59-1</f>
        <v/>
      </c>
      <c r="E58" s="198">
        <f>E59*(1+D58)</f>
        <v/>
      </c>
    </row>
    <row r="59" ht="15.75" customHeight="1">
      <c r="A59" s="188" t="n">
        <v>44286</v>
      </c>
      <c r="B59" s="16" t="n">
        <v>112.708855</v>
      </c>
      <c r="C59" s="16" t="n">
        <v>8620000</v>
      </c>
      <c r="D59" s="186">
        <f>B59/B60-1</f>
        <v/>
      </c>
      <c r="E59" s="198">
        <f>E60*(1+D59)</f>
        <v/>
      </c>
    </row>
    <row r="60" ht="15.75" customHeight="1">
      <c r="A60" s="188" t="n">
        <v>44285</v>
      </c>
      <c r="B60" s="16" t="n">
        <v>112.868538</v>
      </c>
      <c r="C60" s="16" t="n">
        <v>5784900</v>
      </c>
      <c r="D60" s="186">
        <f>B60/B61-1</f>
        <v/>
      </c>
      <c r="E60" s="198">
        <f>E61*(1+D60)</f>
        <v/>
      </c>
    </row>
    <row r="61" ht="15.75" customHeight="1">
      <c r="A61" s="188" t="n">
        <v>44284</v>
      </c>
      <c r="B61" s="16" t="n">
        <v>112.968346</v>
      </c>
      <c r="C61" s="16" t="n">
        <v>6298000</v>
      </c>
      <c r="D61" s="186">
        <f>B61/B62-1</f>
        <v/>
      </c>
      <c r="E61" s="198">
        <f>E62*(1+D61)</f>
        <v/>
      </c>
    </row>
    <row r="62" ht="15.75" customHeight="1">
      <c r="A62" s="188" t="n">
        <v>44281</v>
      </c>
      <c r="B62" s="16" t="n">
        <v>113.357582</v>
      </c>
      <c r="C62" s="16" t="n">
        <v>6409700</v>
      </c>
      <c r="D62" s="186">
        <f>B62/B63-1</f>
        <v/>
      </c>
      <c r="E62" s="198">
        <f>E63*(1+D62)</f>
        <v/>
      </c>
    </row>
    <row r="63" ht="15.75" customHeight="1">
      <c r="A63" s="188" t="n">
        <v>44280</v>
      </c>
      <c r="B63" s="16" t="n">
        <v>113.736839</v>
      </c>
      <c r="C63" s="16" t="n">
        <v>10573800</v>
      </c>
      <c r="D63" s="186">
        <f>B63/B64-1</f>
        <v/>
      </c>
      <c r="E63" s="198">
        <f>E64*(1+D63)</f>
        <v/>
      </c>
    </row>
    <row r="64" ht="15.75" customHeight="1">
      <c r="A64" s="188" t="n">
        <v>44279</v>
      </c>
      <c r="B64" s="16" t="n">
        <v>113.886543</v>
      </c>
      <c r="C64" s="16" t="n">
        <v>14634800</v>
      </c>
      <c r="D64" s="186">
        <f>B64/B65-1</f>
        <v/>
      </c>
      <c r="E64" s="198">
        <f>E65*(1+D64)</f>
        <v/>
      </c>
    </row>
    <row r="65" ht="15.75" customHeight="1">
      <c r="A65" s="188" t="n">
        <v>44278</v>
      </c>
      <c r="B65" s="16" t="n">
        <v>113.736839</v>
      </c>
      <c r="C65" s="16" t="n">
        <v>7544000</v>
      </c>
      <c r="D65" s="186">
        <f>B65/B66-1</f>
        <v/>
      </c>
      <c r="E65" s="198">
        <f>E66*(1+D65)</f>
        <v/>
      </c>
    </row>
    <row r="66" ht="15.75" customHeight="1">
      <c r="A66" s="188" t="n">
        <v>44277</v>
      </c>
      <c r="B66" s="16" t="n">
        <v>113.177925</v>
      </c>
      <c r="C66" s="16" t="n">
        <v>4679800</v>
      </c>
      <c r="D66" s="186">
        <f>B66/B67-1</f>
        <v/>
      </c>
      <c r="E66" s="198">
        <f>E67*(1+D66)</f>
        <v/>
      </c>
    </row>
    <row r="67" ht="15.75" customHeight="1">
      <c r="A67" s="188" t="n">
        <v>44274</v>
      </c>
      <c r="B67" s="16" t="n">
        <v>112.808655</v>
      </c>
      <c r="C67" s="16" t="n">
        <v>8748100</v>
      </c>
      <c r="D67" s="186">
        <f>B67/B68-1</f>
        <v/>
      </c>
      <c r="E67" s="198">
        <f>E68*(1+D67)</f>
        <v/>
      </c>
    </row>
    <row r="68" ht="15.75" customHeight="1">
      <c r="A68" s="188" t="n">
        <v>44273</v>
      </c>
      <c r="B68" s="16" t="n">
        <v>112.878517</v>
      </c>
      <c r="C68" s="16" t="n">
        <v>8281400</v>
      </c>
      <c r="D68" s="186">
        <f>B68/B69-1</f>
        <v/>
      </c>
      <c r="E68" s="198">
        <f>E69*(1+D68)</f>
        <v/>
      </c>
    </row>
    <row r="69" ht="15.75" customHeight="1">
      <c r="A69" s="188" t="n">
        <v>44272</v>
      </c>
      <c r="B69" s="16" t="n">
        <v>113.58712</v>
      </c>
      <c r="C69" s="16" t="n">
        <v>8975900</v>
      </c>
      <c r="D69" s="186">
        <f>B69/B70-1</f>
        <v/>
      </c>
      <c r="E69" s="198">
        <f>E70*(1+D69)</f>
        <v/>
      </c>
    </row>
    <row r="70" ht="15.75" customHeight="1">
      <c r="A70" s="188" t="n">
        <v>44271</v>
      </c>
      <c r="B70" s="16" t="n">
        <v>113.776756</v>
      </c>
      <c r="C70" s="16" t="n">
        <v>5479400</v>
      </c>
      <c r="D70" s="186">
        <f>B70/B71-1</f>
        <v/>
      </c>
      <c r="E70" s="198">
        <f>E71*(1+D70)</f>
        <v/>
      </c>
    </row>
    <row r="71" ht="15.75" customHeight="1">
      <c r="A71" s="188" t="n">
        <v>44270</v>
      </c>
      <c r="B71" s="16" t="n">
        <v>113.796715</v>
      </c>
      <c r="C71" s="16" t="n">
        <v>4465500</v>
      </c>
      <c r="D71" s="186">
        <f>B71/B72-1</f>
        <v/>
      </c>
      <c r="E71" s="198">
        <f>E72*(1+D71)</f>
        <v/>
      </c>
    </row>
    <row r="72" ht="15.75" customHeight="1">
      <c r="A72" s="188" t="n">
        <v>44267</v>
      </c>
      <c r="B72" s="16" t="n">
        <v>113.65699</v>
      </c>
      <c r="C72" s="16" t="n">
        <v>7332600</v>
      </c>
      <c r="D72" s="186">
        <f>B72/B73-1</f>
        <v/>
      </c>
      <c r="E72" s="198">
        <f>E73*(1+D72)</f>
        <v/>
      </c>
    </row>
    <row r="73" ht="15.75" customHeight="1">
      <c r="A73" s="188" t="n">
        <v>44266</v>
      </c>
      <c r="B73" s="16" t="n">
        <v>114.485367</v>
      </c>
      <c r="C73" s="16" t="n">
        <v>7576500</v>
      </c>
      <c r="D73" s="186">
        <f>B73/B74-1</f>
        <v/>
      </c>
      <c r="E73" s="198">
        <f>E74*(1+D73)</f>
        <v/>
      </c>
    </row>
    <row r="74" ht="15.75" customHeight="1">
      <c r="A74" s="188" t="n">
        <v>44265</v>
      </c>
      <c r="B74" s="16" t="n">
        <v>114.525284</v>
      </c>
      <c r="C74" s="16" t="n">
        <v>5683100</v>
      </c>
      <c r="D74" s="186">
        <f>B74/B75-1</f>
        <v/>
      </c>
      <c r="E74" s="198">
        <f>E75*(1+D74)</f>
        <v/>
      </c>
    </row>
    <row r="75" ht="15.75" customHeight="1">
      <c r="A75" s="188" t="n">
        <v>44264</v>
      </c>
      <c r="B75" s="16" t="n">
        <v>114.285759</v>
      </c>
      <c r="C75" s="16" t="n">
        <v>7035000</v>
      </c>
      <c r="D75" s="186">
        <f>B75/B76-1</f>
        <v/>
      </c>
      <c r="E75" s="198">
        <f>E76*(1+D75)</f>
        <v/>
      </c>
    </row>
    <row r="76" ht="15.75" customHeight="1">
      <c r="A76" s="188" t="n">
        <v>44263</v>
      </c>
      <c r="B76" s="16" t="n">
        <v>113.746819</v>
      </c>
      <c r="C76" s="16" t="n">
        <v>7416400</v>
      </c>
      <c r="D76" s="186">
        <f>B76/B77-1</f>
        <v/>
      </c>
      <c r="E76" s="198">
        <f>E77*(1+D76)</f>
        <v/>
      </c>
    </row>
    <row r="77" ht="15.75" customHeight="1">
      <c r="A77" s="188" t="n">
        <v>44260</v>
      </c>
      <c r="B77" s="16" t="n">
        <v>114.19593</v>
      </c>
      <c r="C77" s="16" t="n">
        <v>8634600</v>
      </c>
      <c r="D77" s="186">
        <f>B77/B78-1</f>
        <v/>
      </c>
      <c r="E77" s="198">
        <f>E78*(1+D77)</f>
        <v/>
      </c>
    </row>
    <row r="78" ht="15.75" customHeight="1">
      <c r="A78" s="188" t="n">
        <v>44259</v>
      </c>
      <c r="B78" s="16" t="n">
        <v>114.355621</v>
      </c>
      <c r="C78" s="16" t="n">
        <v>12327900</v>
      </c>
      <c r="D78" s="186">
        <f>B78/B79-1</f>
        <v/>
      </c>
      <c r="E78" s="198">
        <f>E79*(1+D78)</f>
        <v/>
      </c>
    </row>
    <row r="79" ht="15.75" customHeight="1">
      <c r="A79" s="188" t="n">
        <v>44258</v>
      </c>
      <c r="B79" s="16" t="n">
        <v>114.9245</v>
      </c>
      <c r="C79" s="16" t="n">
        <v>8377300</v>
      </c>
      <c r="D79" s="186">
        <f>B79/B80-1</f>
        <v/>
      </c>
      <c r="E79" s="198">
        <f>E80*(1+D79)</f>
        <v/>
      </c>
    </row>
    <row r="80" ht="15.75" customHeight="1">
      <c r="A80" s="188" t="n">
        <v>44257</v>
      </c>
      <c r="B80" s="16" t="n">
        <v>115.543289</v>
      </c>
      <c r="C80" s="16" t="n">
        <v>6271000</v>
      </c>
      <c r="D80" s="186">
        <f>B80/B81-1</f>
        <v/>
      </c>
      <c r="E80" s="198">
        <f>E81*(1+D80)</f>
        <v/>
      </c>
    </row>
    <row r="81" ht="15.75" customHeight="1">
      <c r="A81" s="188" t="n">
        <v>44256</v>
      </c>
      <c r="B81" s="16" t="n">
        <v>115.333694</v>
      </c>
      <c r="C81" s="16" t="n">
        <v>9616500</v>
      </c>
      <c r="D81" s="186">
        <f>B81/B82-1</f>
        <v/>
      </c>
      <c r="E81" s="198">
        <f>E82*(1+D81)</f>
        <v/>
      </c>
    </row>
    <row r="82" ht="15.75" customHeight="1">
      <c r="A82" s="188" t="n">
        <v>44253</v>
      </c>
      <c r="B82" s="16" t="n">
        <v>115.463448</v>
      </c>
      <c r="C82" s="16" t="n">
        <v>28188400</v>
      </c>
      <c r="D82" s="186">
        <f>B82/B83-1</f>
        <v/>
      </c>
      <c r="E82" s="198">
        <f>E83*(1+D82)</f>
        <v/>
      </c>
    </row>
    <row r="83" ht="15.75" customHeight="1">
      <c r="A83" s="188" t="n">
        <v>44252</v>
      </c>
      <c r="B83" s="16" t="n">
        <v>114.436096</v>
      </c>
      <c r="C83" s="16" t="n">
        <v>35760600</v>
      </c>
      <c r="D83" s="186">
        <f>B83/B84-1</f>
        <v/>
      </c>
      <c r="E83" s="198">
        <f>E84*(1+D83)</f>
        <v/>
      </c>
    </row>
    <row r="84" ht="15.75" customHeight="1">
      <c r="A84" s="188" t="n">
        <v>44251</v>
      </c>
      <c r="B84" s="16" t="n">
        <v>115.982117</v>
      </c>
      <c r="C84" s="16" t="n">
        <v>7133700</v>
      </c>
      <c r="D84" s="186">
        <f>B84/B85-1</f>
        <v/>
      </c>
      <c r="E84" s="198">
        <f>E85*(1+D84)</f>
        <v/>
      </c>
    </row>
    <row r="85" ht="15.75" customHeight="1">
      <c r="A85" s="188" t="n">
        <v>44250</v>
      </c>
      <c r="B85" s="16" t="n">
        <v>116.141708</v>
      </c>
      <c r="C85" s="16" t="n">
        <v>7344900</v>
      </c>
      <c r="D85" s="186">
        <f>B85/B86-1</f>
        <v/>
      </c>
      <c r="E85" s="198">
        <f>E86*(1+D85)</f>
        <v/>
      </c>
    </row>
    <row r="86" ht="15.75" customHeight="1">
      <c r="A86" s="188" t="n">
        <v>44249</v>
      </c>
      <c r="B86" s="16" t="n">
        <v>116.051926</v>
      </c>
      <c r="C86" s="16" t="n">
        <v>3828000</v>
      </c>
      <c r="D86" s="186">
        <f>B86/B87-1</f>
        <v/>
      </c>
      <c r="E86" s="198">
        <f>E87*(1+D86)</f>
        <v/>
      </c>
    </row>
    <row r="87" ht="15.75" customHeight="1">
      <c r="A87" s="188" t="n">
        <v>44246</v>
      </c>
      <c r="B87" s="16" t="n">
        <v>116.241447</v>
      </c>
      <c r="C87" s="16" t="n">
        <v>5851800</v>
      </c>
      <c r="D87" s="186">
        <f>B87/B88-1</f>
        <v/>
      </c>
      <c r="E87" s="198">
        <f>E88*(1+D87)</f>
        <v/>
      </c>
    </row>
    <row r="88" ht="15.75" customHeight="1">
      <c r="A88" s="188" t="n">
        <v>44245</v>
      </c>
      <c r="B88" s="16" t="n">
        <v>116.710251</v>
      </c>
      <c r="C88" s="16" t="n">
        <v>4469900</v>
      </c>
      <c r="D88" s="186">
        <f>B88/B89-1</f>
        <v/>
      </c>
      <c r="E88" s="198">
        <f>E89*(1+D88)</f>
        <v/>
      </c>
    </row>
    <row r="89" ht="15.75" customHeight="1">
      <c r="A89" s="188" t="n">
        <v>44244</v>
      </c>
      <c r="B89" s="16" t="n">
        <v>116.720215</v>
      </c>
      <c r="C89" s="16" t="n">
        <v>4789700</v>
      </c>
      <c r="D89" s="186">
        <f>B89/B90-1</f>
        <v/>
      </c>
      <c r="E89" s="198">
        <f>E90*(1+D89)</f>
        <v/>
      </c>
    </row>
    <row r="90" ht="15.75" customHeight="1">
      <c r="A90" s="188" t="n">
        <v>44243</v>
      </c>
      <c r="B90" s="16" t="n">
        <v>116.640427</v>
      </c>
      <c r="C90" s="16" t="n">
        <v>8909000</v>
      </c>
      <c r="D90" s="186">
        <f>B90/B91-1</f>
        <v/>
      </c>
      <c r="E90" s="198">
        <f>E91*(1+D90)</f>
        <v/>
      </c>
    </row>
    <row r="91" ht="15.75" customHeight="1">
      <c r="A91" s="188" t="n">
        <v>44239</v>
      </c>
      <c r="B91" s="16" t="n">
        <v>117.488251</v>
      </c>
      <c r="C91" s="16" t="n">
        <v>8802400</v>
      </c>
      <c r="D91" s="186">
        <f>B91/B92-1</f>
        <v/>
      </c>
      <c r="E91" s="198">
        <f>E92*(1+D91)</f>
        <v/>
      </c>
    </row>
    <row r="92" ht="15.75" customHeight="1">
      <c r="A92" s="188" t="n">
        <v>44238</v>
      </c>
      <c r="B92" s="16" t="n">
        <v>117.877258</v>
      </c>
      <c r="C92" s="16" t="n">
        <v>5949900</v>
      </c>
      <c r="D92" s="186">
        <f>B92/B93-1</f>
        <v/>
      </c>
      <c r="E92" s="198">
        <f>E93*(1+D92)</f>
        <v/>
      </c>
    </row>
    <row r="93" ht="15.75" customHeight="1">
      <c r="A93" s="188" t="n">
        <v>44237</v>
      </c>
      <c r="B93" s="16" t="n">
        <v>117.967018</v>
      </c>
      <c r="C93" s="16" t="n">
        <v>6726800</v>
      </c>
      <c r="D93" s="186">
        <f>B93/B94-1</f>
        <v/>
      </c>
      <c r="E93" s="198">
        <f>E94*(1+D93)</f>
        <v/>
      </c>
    </row>
    <row r="94" ht="15.75" customHeight="1">
      <c r="A94" s="188" t="n">
        <v>44236</v>
      </c>
      <c r="B94" s="16" t="n">
        <v>117.667786</v>
      </c>
      <c r="C94" s="16" t="n">
        <v>4458500</v>
      </c>
      <c r="D94" s="186">
        <f>B94/B95-1</f>
        <v/>
      </c>
      <c r="E94" s="198">
        <f>E95*(1+D94)</f>
        <v/>
      </c>
    </row>
    <row r="95" ht="15.75" customHeight="1">
      <c r="A95" s="188" t="n">
        <v>44235</v>
      </c>
      <c r="B95" s="16" t="n">
        <v>117.578011</v>
      </c>
      <c r="C95" s="16" t="n">
        <v>2861300</v>
      </c>
      <c r="D95" s="186">
        <f>B95/B96-1</f>
        <v/>
      </c>
      <c r="E95" s="198">
        <f>E96*(1+D95)</f>
        <v/>
      </c>
    </row>
    <row r="96" ht="15.75" customHeight="1">
      <c r="A96" s="188" t="n">
        <v>44232</v>
      </c>
      <c r="B96" s="16" t="n">
        <v>117.528137</v>
      </c>
      <c r="C96" s="16" t="n">
        <v>5498000</v>
      </c>
      <c r="D96" s="186">
        <f>B96/B97-1</f>
        <v/>
      </c>
      <c r="E96" s="198">
        <f>E97*(1+D96)</f>
        <v/>
      </c>
    </row>
    <row r="97" ht="15.75" customHeight="1">
      <c r="A97" s="188" t="n">
        <v>44231</v>
      </c>
      <c r="B97" s="16" t="n">
        <v>117.777512</v>
      </c>
      <c r="C97" s="16" t="n">
        <v>2146000</v>
      </c>
      <c r="D97" s="186">
        <f>B97/B98-1</f>
        <v/>
      </c>
      <c r="E97" s="198">
        <f>E98*(1+D97)</f>
        <v/>
      </c>
    </row>
    <row r="98" ht="15.75" customHeight="1">
      <c r="A98" s="188" t="n">
        <v>44230</v>
      </c>
      <c r="B98" s="16" t="n">
        <v>117.817406</v>
      </c>
      <c r="C98" s="16" t="n">
        <v>3844200</v>
      </c>
      <c r="D98" s="186">
        <f>B98/B99-1</f>
        <v/>
      </c>
      <c r="E98" s="198">
        <f>E99*(1+D98)</f>
        <v/>
      </c>
    </row>
    <row r="99" ht="15.75" customHeight="1">
      <c r="A99" s="188" t="n">
        <v>44229</v>
      </c>
      <c r="B99" s="16" t="n">
        <v>118.106659</v>
      </c>
      <c r="C99" s="16" t="n">
        <v>3609800</v>
      </c>
      <c r="D99" s="186">
        <f>B99/B100-1</f>
        <v/>
      </c>
      <c r="E99" s="198">
        <f>E100*(1+D99)</f>
        <v/>
      </c>
    </row>
    <row r="100" ht="15.75" customHeight="1">
      <c r="A100" s="188" t="n">
        <v>44228</v>
      </c>
      <c r="B100" s="16" t="n">
        <v>118.405891</v>
      </c>
      <c r="C100" s="16" t="n">
        <v>3640700</v>
      </c>
      <c r="D100" s="186">
        <f>B100/B101-1</f>
        <v/>
      </c>
      <c r="E100" s="198">
        <f>E101*(1+D100)</f>
        <v/>
      </c>
    </row>
    <row r="101" ht="15.75" customHeight="1">
      <c r="A101" s="188" t="n">
        <v>44225</v>
      </c>
      <c r="B101" s="16" t="n">
        <v>118.258263</v>
      </c>
      <c r="C101" s="16" t="n">
        <v>7952100</v>
      </c>
      <c r="D101" s="186">
        <f>B101/B102-1</f>
        <v/>
      </c>
      <c r="E101" s="198">
        <f>E102*(1+D101)</f>
        <v/>
      </c>
    </row>
    <row r="102" ht="15.75" customHeight="1">
      <c r="A102" s="188" t="n">
        <v>44224</v>
      </c>
      <c r="B102" s="16" t="n">
        <v>118.467598</v>
      </c>
      <c r="C102" s="16" t="n">
        <v>5394200</v>
      </c>
      <c r="D102" s="186">
        <f>B102/B103-1</f>
        <v/>
      </c>
      <c r="E102" s="198">
        <f>E103*(1+D102)</f>
        <v/>
      </c>
    </row>
    <row r="103" ht="15.75" customHeight="1">
      <c r="A103" s="188" t="n">
        <v>44223</v>
      </c>
      <c r="B103" s="16" t="n">
        <v>118.776596</v>
      </c>
      <c r="C103" s="16" t="n">
        <v>5764700</v>
      </c>
      <c r="D103" s="186">
        <f>B103/B104-1</f>
        <v/>
      </c>
      <c r="E103" s="198">
        <f>E104*(1+D103)</f>
        <v/>
      </c>
    </row>
    <row r="104" ht="15.75" customHeight="1">
      <c r="A104" s="188" t="n">
        <v>44222</v>
      </c>
      <c r="B104" s="16" t="n">
        <v>118.637039</v>
      </c>
      <c r="C104" s="16" t="n">
        <v>4257100</v>
      </c>
      <c r="D104" s="186">
        <f>B104/B105-1</f>
        <v/>
      </c>
      <c r="E104" s="198">
        <f>E105*(1+D104)</f>
        <v/>
      </c>
    </row>
    <row r="105" ht="15.75" customHeight="1">
      <c r="A105" s="188" t="n">
        <v>44221</v>
      </c>
      <c r="B105" s="16" t="n">
        <v>118.676918</v>
      </c>
      <c r="C105" s="16" t="n">
        <v>5689200</v>
      </c>
      <c r="D105" s="186">
        <f>B105/B106-1</f>
        <v/>
      </c>
      <c r="E105" s="198">
        <f>E106*(1+D105)</f>
        <v/>
      </c>
    </row>
    <row r="106" ht="15.75" customHeight="1">
      <c r="A106" s="188" t="n">
        <v>44218</v>
      </c>
      <c r="B106" s="16" t="n">
        <v>118.198471</v>
      </c>
      <c r="C106" s="16" t="n">
        <v>4706200</v>
      </c>
      <c r="D106" s="186">
        <f>B106/B107-1</f>
        <v/>
      </c>
      <c r="E106" s="198">
        <f>E107*(1+D106)</f>
        <v/>
      </c>
    </row>
    <row r="107" ht="15.75" customHeight="1">
      <c r="A107" s="188" t="n">
        <v>44217</v>
      </c>
      <c r="B107" s="16" t="n">
        <v>118.019043</v>
      </c>
      <c r="C107" s="16" t="n">
        <v>4254500</v>
      </c>
      <c r="D107" s="186">
        <f>B107/B108-1</f>
        <v/>
      </c>
      <c r="E107" s="198">
        <f>E108*(1+D107)</f>
        <v/>
      </c>
    </row>
    <row r="108" ht="15.75" customHeight="1">
      <c r="A108" s="188" t="n">
        <v>44216</v>
      </c>
      <c r="B108" s="16" t="n">
        <v>118.188492</v>
      </c>
      <c r="C108" s="16" t="n">
        <v>4277700</v>
      </c>
      <c r="D108" s="186">
        <f>B108/B109-1</f>
        <v/>
      </c>
      <c r="E108" s="198">
        <f>E109*(1+D108)</f>
        <v/>
      </c>
    </row>
    <row r="109" ht="15.75" customHeight="1">
      <c r="A109" s="188" t="n">
        <v>44215</v>
      </c>
      <c r="B109" s="16" t="n">
        <v>118.138657</v>
      </c>
      <c r="C109" s="16" t="n">
        <v>4035700</v>
      </c>
      <c r="D109" s="186">
        <f>B109/B110-1</f>
        <v/>
      </c>
      <c r="E109" s="198">
        <f>E110*(1+D109)</f>
        <v/>
      </c>
    </row>
    <row r="110" ht="15.75" customHeight="1">
      <c r="A110" s="188" t="n">
        <v>44211</v>
      </c>
      <c r="B110" s="16" t="n">
        <v>118.068878</v>
      </c>
      <c r="C110" s="16" t="n">
        <v>5978400</v>
      </c>
      <c r="D110" s="186">
        <f>B110/B111-1</f>
        <v/>
      </c>
      <c r="E110" s="198">
        <f>E111*(1+D110)</f>
        <v/>
      </c>
    </row>
    <row r="111" ht="15.75" customHeight="1">
      <c r="A111" s="188" t="n">
        <v>44210</v>
      </c>
      <c r="B111" s="16" t="n">
        <v>117.749908</v>
      </c>
      <c r="C111" s="16" t="n">
        <v>8113000</v>
      </c>
      <c r="D111" s="186">
        <f>B111/B112-1</f>
        <v/>
      </c>
      <c r="E111" s="198">
        <f>E112*(1+D111)</f>
        <v/>
      </c>
    </row>
    <row r="112" ht="15.75" customHeight="1">
      <c r="A112" s="188" t="n">
        <v>44209</v>
      </c>
      <c r="B112" s="16" t="n">
        <v>118.019043</v>
      </c>
      <c r="C112" s="16" t="n">
        <v>7562900</v>
      </c>
      <c r="D112" s="186">
        <f>B112/B113-1</f>
        <v/>
      </c>
      <c r="E112" s="198">
        <f>E113*(1+D112)</f>
        <v/>
      </c>
    </row>
    <row r="113" ht="15.75" customHeight="1">
      <c r="A113" s="188" t="n">
        <v>44208</v>
      </c>
      <c r="B113" s="16" t="n">
        <v>117.610359</v>
      </c>
      <c r="C113" s="16" t="n">
        <v>6516600</v>
      </c>
      <c r="D113" s="186">
        <f>B113/B114-1</f>
        <v/>
      </c>
      <c r="E113" s="198">
        <f>E114*(1+D113)</f>
        <v/>
      </c>
    </row>
    <row r="114" ht="15.75" customHeight="1">
      <c r="A114" s="188" t="n">
        <v>44207</v>
      </c>
      <c r="B114" s="16" t="n">
        <v>117.630295</v>
      </c>
      <c r="C114" s="16" t="n">
        <v>6061000</v>
      </c>
      <c r="D114" s="186">
        <f>B114/B115-1</f>
        <v/>
      </c>
      <c r="E114" s="198">
        <f>E115*(1+D114)</f>
        <v/>
      </c>
    </row>
    <row r="115" ht="15.75" customHeight="1">
      <c r="A115" s="188" t="n">
        <v>44204</v>
      </c>
      <c r="B115" s="16" t="n">
        <v>117.85955</v>
      </c>
      <c r="C115" s="16" t="n">
        <v>8378700</v>
      </c>
      <c r="D115" s="186">
        <f>B115/B116-1</f>
        <v/>
      </c>
      <c r="E115" s="198">
        <f>E116*(1+D115)</f>
        <v/>
      </c>
    </row>
    <row r="116" ht="15.75" customHeight="1">
      <c r="A116" s="188" t="n">
        <v>44203</v>
      </c>
      <c r="B116" s="16" t="n">
        <v>118.198471</v>
      </c>
      <c r="C116" s="16" t="n">
        <v>7751700</v>
      </c>
      <c r="D116" s="186">
        <f>B116/B117-1</f>
        <v/>
      </c>
      <c r="E116" s="198">
        <f>E117*(1+D116)</f>
        <v/>
      </c>
    </row>
    <row r="117" ht="15.75" customHeight="1">
      <c r="A117" s="188" t="n">
        <v>44202</v>
      </c>
      <c r="B117" s="16" t="n">
        <v>118.617111</v>
      </c>
      <c r="C117" s="16" t="n">
        <v>10039300</v>
      </c>
      <c r="D117" s="186">
        <f>B117/B118-1</f>
        <v/>
      </c>
      <c r="E117" s="198">
        <f>E118*(1+D117)</f>
        <v/>
      </c>
    </row>
    <row r="118" ht="15.75" customHeight="1">
      <c r="A118" s="188" t="n">
        <v>44201</v>
      </c>
      <c r="B118" s="16" t="n">
        <v>119.314857</v>
      </c>
      <c r="C118" s="16" t="n">
        <v>5004400</v>
      </c>
      <c r="D118" s="186">
        <f>B118/B119-1</f>
        <v/>
      </c>
      <c r="E118" s="198">
        <f>E119*(1+D118)</f>
        <v/>
      </c>
    </row>
    <row r="119" ht="15.75" customHeight="1">
      <c r="A119" s="188" t="n">
        <v>44200</v>
      </c>
      <c r="B119" s="16" t="n">
        <v>119.593964</v>
      </c>
      <c r="C119" s="16" t="n">
        <v>5499000</v>
      </c>
      <c r="D119" s="186">
        <f>B119/B120-1</f>
        <v/>
      </c>
      <c r="E119" s="198">
        <f>E120*(1+D119)</f>
        <v/>
      </c>
    </row>
    <row r="120" ht="15.75" customHeight="1">
      <c r="A120" s="188" t="n">
        <v>44196</v>
      </c>
      <c r="B120" s="16" t="n">
        <v>119.564049</v>
      </c>
      <c r="C120" s="16" t="n">
        <v>2626200</v>
      </c>
      <c r="D120" s="186">
        <f>B120/B121-1</f>
        <v/>
      </c>
      <c r="E120" s="198">
        <f>E121*(1+D120)</f>
        <v/>
      </c>
    </row>
    <row r="121" ht="15.75" customHeight="1">
      <c r="A121" s="188" t="n">
        <v>44195</v>
      </c>
      <c r="B121" s="16" t="n">
        <v>119.484314</v>
      </c>
      <c r="C121" s="16" t="n">
        <v>2549100</v>
      </c>
      <c r="D121" s="186">
        <f>B121/B122-1</f>
        <v/>
      </c>
      <c r="E121" s="198">
        <f>E122*(1+D121)</f>
        <v/>
      </c>
    </row>
    <row r="122" ht="15.75" customHeight="1">
      <c r="A122" s="188" t="n">
        <v>44194</v>
      </c>
      <c r="B122" s="16" t="n">
        <v>119.404572</v>
      </c>
      <c r="C122" s="16" t="n">
        <v>2157300</v>
      </c>
      <c r="D122" s="186">
        <f>B122/B123-1</f>
        <v/>
      </c>
      <c r="E122" s="198">
        <f>E123*(1+D122)</f>
        <v/>
      </c>
    </row>
    <row r="123" ht="15.75" customHeight="1">
      <c r="A123" s="188" t="n">
        <v>44193</v>
      </c>
      <c r="B123" s="16" t="n">
        <v>119.4245</v>
      </c>
      <c r="C123" s="16" t="n">
        <v>3677500</v>
      </c>
      <c r="D123" s="186">
        <f>B123/B124-1</f>
        <v/>
      </c>
      <c r="E123" s="198">
        <f>E124*(1+D123)</f>
        <v/>
      </c>
    </row>
    <row r="124" ht="15.75" customHeight="1">
      <c r="A124" s="188" t="n">
        <v>44189</v>
      </c>
      <c r="B124" s="16" t="n">
        <v>119.414543</v>
      </c>
      <c r="C124" s="16" t="n">
        <v>1529300</v>
      </c>
      <c r="D124" s="186">
        <f>B124/B125-1</f>
        <v/>
      </c>
      <c r="E124" s="198">
        <f>E125*(1+D124)</f>
        <v/>
      </c>
    </row>
    <row r="125" ht="15.75" customHeight="1">
      <c r="A125" s="188" t="n">
        <v>44188</v>
      </c>
      <c r="B125" s="16" t="n">
        <v>119.245079</v>
      </c>
      <c r="C125" s="16" t="n">
        <v>3047100</v>
      </c>
      <c r="D125" s="186">
        <f>B125/B126-1</f>
        <v/>
      </c>
      <c r="E125" s="198">
        <f>E126*(1+D125)</f>
        <v/>
      </c>
    </row>
    <row r="126" ht="15.75" customHeight="1">
      <c r="A126" s="188" t="n">
        <v>44187</v>
      </c>
      <c r="B126" s="16" t="n">
        <v>119.49427</v>
      </c>
      <c r="C126" s="16" t="n">
        <v>3688500</v>
      </c>
      <c r="D126" s="186">
        <f>B126/B127-1</f>
        <v/>
      </c>
      <c r="E126" s="198">
        <f>E127*(1+D126)</f>
        <v/>
      </c>
    </row>
    <row r="127" ht="15.75" customHeight="1">
      <c r="A127" s="188" t="n">
        <v>44186</v>
      </c>
      <c r="B127" s="16" t="n">
        <v>119.294922</v>
      </c>
      <c r="C127" s="16" t="n">
        <v>2850500</v>
      </c>
      <c r="D127" s="186">
        <f>B127/B128-1</f>
        <v/>
      </c>
      <c r="E127" s="198">
        <f>E128*(1+D127)</f>
        <v/>
      </c>
    </row>
    <row r="128" ht="15.75" customHeight="1">
      <c r="A128" s="188" t="n">
        <v>44183</v>
      </c>
      <c r="B128" s="16" t="n">
        <v>119.215187</v>
      </c>
      <c r="C128" s="16" t="n">
        <v>3189500</v>
      </c>
      <c r="D128" s="186">
        <f>B128/B129-1</f>
        <v/>
      </c>
      <c r="E128" s="198">
        <f>E129*(1+D128)</f>
        <v/>
      </c>
    </row>
    <row r="129" ht="15.75" customHeight="1">
      <c r="A129" s="188" t="n">
        <v>44182</v>
      </c>
      <c r="B129" s="16" t="n">
        <v>119.314857</v>
      </c>
      <c r="C129" s="16" t="n">
        <v>3233200</v>
      </c>
      <c r="D129" s="186">
        <f>B129/B130-1</f>
        <v/>
      </c>
      <c r="E129" s="198">
        <f>E130*(1+D129)</f>
        <v/>
      </c>
    </row>
    <row r="130" ht="15.75" customHeight="1">
      <c r="A130" s="188" t="n">
        <v>44181</v>
      </c>
      <c r="B130" s="16" t="n">
        <v>119.401588</v>
      </c>
      <c r="C130" s="16" t="n">
        <v>5058400</v>
      </c>
      <c r="D130" s="186">
        <f>B130/B131-1</f>
        <v/>
      </c>
      <c r="E130" s="198">
        <f>E131*(1+D130)</f>
        <v/>
      </c>
    </row>
    <row r="131" ht="15.75" customHeight="1">
      <c r="A131" s="188" t="n">
        <v>44180</v>
      </c>
      <c r="B131" s="16" t="n">
        <v>119.501205</v>
      </c>
      <c r="C131" s="16" t="n">
        <v>2889200</v>
      </c>
      <c r="D131" s="186">
        <f>B131/B132-1</f>
        <v/>
      </c>
      <c r="E131" s="198">
        <f>E132*(1+D131)</f>
        <v/>
      </c>
    </row>
    <row r="132" ht="15.75" customHeight="1">
      <c r="A132" s="188" t="n">
        <v>44179</v>
      </c>
      <c r="B132" s="16" t="n">
        <v>119.620743</v>
      </c>
      <c r="C132" s="16" t="n">
        <v>2870600</v>
      </c>
      <c r="D132" s="186">
        <f>B132/B133-1</f>
        <v/>
      </c>
      <c r="E132" s="198">
        <f>E133*(1+D132)</f>
        <v/>
      </c>
    </row>
    <row r="133" ht="15.75" customHeight="1">
      <c r="A133" s="188" t="n">
        <v>44176</v>
      </c>
      <c r="B133" s="16" t="n">
        <v>119.690475</v>
      </c>
      <c r="C133" s="16" t="n">
        <v>4336600</v>
      </c>
      <c r="D133" s="186">
        <f>B133/B134-1</f>
        <v/>
      </c>
      <c r="E133" s="198">
        <f>E134*(1+D133)</f>
        <v/>
      </c>
    </row>
    <row r="134" ht="15.75" customHeight="1">
      <c r="A134" s="188" t="n">
        <v>44175</v>
      </c>
      <c r="B134" s="16" t="n">
        <v>119.451393</v>
      </c>
      <c r="C134" s="16" t="n">
        <v>3557600</v>
      </c>
      <c r="D134" s="186">
        <f>B134/B135-1</f>
        <v/>
      </c>
      <c r="E134" s="198">
        <f>E135*(1+D134)</f>
        <v/>
      </c>
    </row>
    <row r="135" ht="15.75" customHeight="1">
      <c r="A135" s="188" t="n">
        <v>44174</v>
      </c>
      <c r="B135" s="16" t="n">
        <v>119.182419</v>
      </c>
      <c r="C135" s="16" t="n">
        <v>3444100</v>
      </c>
      <c r="D135" s="186">
        <f>B135/B136-1</f>
        <v/>
      </c>
      <c r="E135" s="198">
        <f>E136*(1+D135)</f>
        <v/>
      </c>
    </row>
    <row r="136" ht="15.75" customHeight="1">
      <c r="A136" s="188" t="n">
        <v>44173</v>
      </c>
      <c r="B136" s="16" t="n">
        <v>119.351768</v>
      </c>
      <c r="C136" s="16" t="n">
        <v>4735700</v>
      </c>
      <c r="D136" s="186">
        <f>B136/B137-1</f>
        <v/>
      </c>
      <c r="E136" s="198">
        <f>E137*(1+D136)</f>
        <v/>
      </c>
    </row>
    <row r="137" ht="15.75" customHeight="1">
      <c r="A137" s="188" t="n">
        <v>44172</v>
      </c>
      <c r="B137" s="16" t="n">
        <v>119.232231</v>
      </c>
      <c r="C137" s="16" t="n">
        <v>4441600</v>
      </c>
      <c r="D137" s="186">
        <f>B137/B138-1</f>
        <v/>
      </c>
      <c r="E137" s="198">
        <f>E138*(1+D137)</f>
        <v/>
      </c>
    </row>
    <row r="138" ht="15.75" customHeight="1">
      <c r="A138" s="188" t="n">
        <v>44169</v>
      </c>
      <c r="B138" s="16" t="n">
        <v>118.863663</v>
      </c>
      <c r="C138" s="16" t="n">
        <v>4709100</v>
      </c>
      <c r="D138" s="186">
        <f>B138/B139-1</f>
        <v/>
      </c>
      <c r="E138" s="198">
        <f>E139*(1+D138)</f>
        <v/>
      </c>
    </row>
    <row r="139" ht="15.75" customHeight="1">
      <c r="A139" s="188" t="n">
        <v>44168</v>
      </c>
      <c r="B139" s="16" t="n">
        <v>119.331848</v>
      </c>
      <c r="C139" s="16" t="n">
        <v>4484900</v>
      </c>
      <c r="D139" s="186">
        <f>B139/B140-1</f>
        <v/>
      </c>
      <c r="E139" s="198">
        <f>E140*(1+D139)</f>
        <v/>
      </c>
    </row>
    <row r="140" ht="15.75" customHeight="1">
      <c r="A140" s="188" t="n">
        <v>44167</v>
      </c>
      <c r="B140" s="16" t="n">
        <v>119.013077</v>
      </c>
      <c r="C140" s="16" t="n">
        <v>5578500</v>
      </c>
      <c r="D140" s="186">
        <f>B140/B141-1</f>
        <v/>
      </c>
      <c r="E140" s="198">
        <f>E141*(1+D140)</f>
        <v/>
      </c>
    </row>
    <row r="141" ht="15.75" customHeight="1">
      <c r="A141" s="188" t="n">
        <v>44166</v>
      </c>
      <c r="B141" s="16" t="n">
        <v>119.212311</v>
      </c>
      <c r="C141" s="16" t="n">
        <v>13902200</v>
      </c>
      <c r="D141" s="186">
        <f>B141/B142-1</f>
        <v/>
      </c>
      <c r="E141" s="198">
        <f>E142*(1+D141)</f>
        <v/>
      </c>
    </row>
    <row r="142" ht="15.75" customHeight="1">
      <c r="A142" s="188" t="n">
        <v>44165</v>
      </c>
      <c r="B142" s="16" t="n">
        <v>119.849861</v>
      </c>
      <c r="C142" s="16" t="n">
        <v>2390900</v>
      </c>
      <c r="D142" s="186">
        <f>B142/B143-1</f>
        <v/>
      </c>
      <c r="E142" s="198">
        <f>E143*(1+D142)</f>
        <v/>
      </c>
    </row>
    <row r="143" ht="15.75" customHeight="1">
      <c r="A143" s="188" t="n">
        <v>44162</v>
      </c>
      <c r="B143" s="16" t="n">
        <v>119.929504</v>
      </c>
      <c r="C143" s="16" t="n">
        <v>2988100</v>
      </c>
      <c r="D143" s="186">
        <f>B143/B144-1</f>
        <v/>
      </c>
      <c r="E143" s="198">
        <f>E144*(1+D143)</f>
        <v/>
      </c>
    </row>
    <row r="144" ht="15.75" customHeight="1">
      <c r="A144" s="188" t="n">
        <v>44160</v>
      </c>
      <c r="B144" s="16" t="n">
        <v>119.571114</v>
      </c>
      <c r="C144" s="16" t="n">
        <v>2125500</v>
      </c>
      <c r="D144" s="186">
        <f>B144/B145-1</f>
        <v/>
      </c>
      <c r="E144" s="198">
        <f>E145*(1+D144)</f>
        <v/>
      </c>
    </row>
    <row r="145" ht="15.75" customHeight="1">
      <c r="A145" s="188" t="n">
        <v>44159</v>
      </c>
      <c r="B145" s="16" t="n">
        <v>119.531296</v>
      </c>
      <c r="C145" s="16" t="n">
        <v>4349300</v>
      </c>
      <c r="D145" s="186">
        <f>B145/B146-1</f>
        <v/>
      </c>
      <c r="E145" s="198">
        <f>E146*(1+D145)</f>
        <v/>
      </c>
    </row>
    <row r="146" ht="15.75" customHeight="1">
      <c r="A146" s="188" t="n">
        <v>44158</v>
      </c>
      <c r="B146" s="16" t="n">
        <v>119.720451</v>
      </c>
      <c r="C146" s="16" t="n">
        <v>2511900</v>
      </c>
      <c r="D146" s="186">
        <f>B146/B147-1</f>
        <v/>
      </c>
      <c r="E146" s="198">
        <f>E147*(1+D146)</f>
        <v/>
      </c>
    </row>
    <row r="147" ht="15.75" customHeight="1">
      <c r="A147" s="188" t="n">
        <v>44155</v>
      </c>
      <c r="B147" s="16" t="n">
        <v>119.959358</v>
      </c>
      <c r="C147" s="16" t="n">
        <v>16772200</v>
      </c>
      <c r="D147" s="186">
        <f>B147/B148-1</f>
        <v/>
      </c>
      <c r="E147" s="198">
        <f>E148*(1+D147)</f>
        <v/>
      </c>
    </row>
    <row r="148" ht="15.75" customHeight="1">
      <c r="A148" s="188" t="n">
        <v>44154</v>
      </c>
      <c r="B148" s="16" t="n">
        <v>119.750298</v>
      </c>
      <c r="C148" s="16" t="n">
        <v>9323000</v>
      </c>
      <c r="D148" s="186">
        <f>B148/B149-1</f>
        <v/>
      </c>
      <c r="E148" s="198">
        <f>E149*(1+D148)</f>
        <v/>
      </c>
    </row>
    <row r="149" ht="15.75" customHeight="1">
      <c r="A149" s="188" t="n">
        <v>44153</v>
      </c>
      <c r="B149" s="16" t="n">
        <v>119.620895</v>
      </c>
      <c r="C149" s="16" t="n">
        <v>7931200</v>
      </c>
      <c r="D149" s="186">
        <f>B149/B150-1</f>
        <v/>
      </c>
      <c r="E149" s="198">
        <f>E150*(1+D149)</f>
        <v/>
      </c>
    </row>
    <row r="150" ht="15.75" customHeight="1">
      <c r="A150" s="188" t="n">
        <v>44152</v>
      </c>
      <c r="B150" s="16" t="n">
        <v>119.660706</v>
      </c>
      <c r="C150" s="16" t="n">
        <v>4707900</v>
      </c>
      <c r="D150" s="186">
        <f>B150/B151-1</f>
        <v/>
      </c>
      <c r="E150" s="198">
        <f>E151*(1+D150)</f>
        <v/>
      </c>
    </row>
    <row r="151" ht="15.75" customHeight="1">
      <c r="A151" s="188" t="n">
        <v>44151</v>
      </c>
      <c r="B151" s="16" t="n">
        <v>119.352104</v>
      </c>
      <c r="C151" s="16" t="n">
        <v>3911400</v>
      </c>
      <c r="D151" s="186">
        <f>B151/B152-1</f>
        <v/>
      </c>
      <c r="E151" s="198">
        <f>E152*(1+D151)</f>
        <v/>
      </c>
    </row>
    <row r="152" ht="15.75" customHeight="1">
      <c r="A152" s="188" t="n">
        <v>44148</v>
      </c>
      <c r="B152" s="16" t="n">
        <v>119.441689</v>
      </c>
      <c r="C152" s="16" t="n">
        <v>6766000</v>
      </c>
      <c r="D152" s="186">
        <f>B152/B153-1</f>
        <v/>
      </c>
      <c r="E152" s="198">
        <f>E153*(1+D152)</f>
        <v/>
      </c>
    </row>
    <row r="153" ht="15.75" customHeight="1">
      <c r="A153" s="188" t="n">
        <v>44147</v>
      </c>
      <c r="B153" s="16" t="n">
        <v>119.60099</v>
      </c>
      <c r="C153" s="16" t="n">
        <v>6324000</v>
      </c>
      <c r="D153" s="186">
        <f>B153/B154-1</f>
        <v/>
      </c>
      <c r="E153" s="198">
        <f>E154*(1+D153)</f>
        <v/>
      </c>
    </row>
    <row r="154" ht="15.75" customHeight="1">
      <c r="A154" s="188" t="n">
        <v>44146</v>
      </c>
      <c r="B154" s="16" t="n">
        <v>118.924042</v>
      </c>
      <c r="C154" s="16" t="n">
        <v>1699900</v>
      </c>
      <c r="D154" s="186">
        <f>B154/B155-1</f>
        <v/>
      </c>
      <c r="E154" s="198">
        <f>E155*(1+D154)</f>
        <v/>
      </c>
    </row>
    <row r="155" ht="15.75" customHeight="1">
      <c r="A155" s="188" t="n">
        <v>44145</v>
      </c>
      <c r="B155" s="16" t="n">
        <v>118.734879</v>
      </c>
      <c r="C155" s="16" t="n">
        <v>4810500</v>
      </c>
      <c r="D155" s="186">
        <f>B155/B156-1</f>
        <v/>
      </c>
      <c r="E155" s="198">
        <f>E156*(1+D155)</f>
        <v/>
      </c>
    </row>
    <row r="156" ht="15.75" customHeight="1">
      <c r="A156" s="188" t="n">
        <v>44144</v>
      </c>
      <c r="B156" s="16" t="n">
        <v>119.073364</v>
      </c>
      <c r="C156" s="16" t="n">
        <v>11195800</v>
      </c>
      <c r="D156" s="186">
        <f>B156/B157-1</f>
        <v/>
      </c>
      <c r="E156" s="198">
        <f>E157*(1+D156)</f>
        <v/>
      </c>
    </row>
    <row r="157" ht="15.75" customHeight="1">
      <c r="A157" s="188" t="n">
        <v>44141</v>
      </c>
      <c r="B157" s="16" t="n">
        <v>119.959358</v>
      </c>
      <c r="C157" s="16" t="n">
        <v>10402200</v>
      </c>
      <c r="D157" s="186">
        <f>B157/B158-1</f>
        <v/>
      </c>
      <c r="E157" s="198">
        <f>E158*(1+D157)</f>
        <v/>
      </c>
    </row>
    <row r="158" ht="15.75" customHeight="1">
      <c r="A158" s="188" t="n">
        <v>44140</v>
      </c>
      <c r="B158" s="16" t="n">
        <v>120.367523</v>
      </c>
      <c r="C158" s="16" t="n">
        <v>6250700</v>
      </c>
      <c r="D158" s="186">
        <f>B158/B159-1</f>
        <v/>
      </c>
      <c r="E158" s="198">
        <f>E159*(1+D158)</f>
        <v/>
      </c>
    </row>
    <row r="159" ht="15.75" customHeight="1">
      <c r="A159" s="188" t="n">
        <v>44139</v>
      </c>
      <c r="B159" s="16" t="n">
        <v>120.387444</v>
      </c>
      <c r="C159" s="16" t="n">
        <v>14922300</v>
      </c>
      <c r="D159" s="186">
        <f>B159/B160-1</f>
        <v/>
      </c>
      <c r="E159" s="198">
        <f>E160*(1+D159)</f>
        <v/>
      </c>
    </row>
    <row r="160" ht="15.75" customHeight="1">
      <c r="A160" s="188" t="n">
        <v>44138</v>
      </c>
      <c r="B160" s="16" t="n">
        <v>119.381966</v>
      </c>
      <c r="C160" s="16" t="n">
        <v>9203500</v>
      </c>
      <c r="D160" s="186">
        <f>B160/B161-1</f>
        <v/>
      </c>
      <c r="E160" s="198">
        <f>E161*(1+D160)</f>
        <v/>
      </c>
    </row>
    <row r="161" ht="15.75" customHeight="1">
      <c r="A161" s="188" t="n">
        <v>44137</v>
      </c>
      <c r="B161" s="16" t="n">
        <v>119.650757</v>
      </c>
      <c r="C161" s="16" t="n">
        <v>7674300</v>
      </c>
      <c r="D161" s="186">
        <f>B161/B162-1</f>
        <v/>
      </c>
      <c r="E161" s="198">
        <f>E162*(1+D161)</f>
        <v/>
      </c>
    </row>
    <row r="162" ht="15.75" customHeight="1">
      <c r="A162" s="188" t="n">
        <v>44134</v>
      </c>
      <c r="B162" s="16" t="n">
        <v>119.445671</v>
      </c>
      <c r="C162" s="16" t="n">
        <v>7246800</v>
      </c>
      <c r="D162" s="186">
        <f>B162/B163-1</f>
        <v/>
      </c>
      <c r="E162" s="198">
        <f>E163*(1+D162)</f>
        <v/>
      </c>
    </row>
    <row r="163" ht="15.75" customHeight="1">
      <c r="A163" s="188" t="n">
        <v>44133</v>
      </c>
      <c r="B163" s="16" t="n">
        <v>119.833679</v>
      </c>
      <c r="C163" s="16" t="n">
        <v>7504800</v>
      </c>
      <c r="D163" s="186">
        <f>B163/B164-1</f>
        <v/>
      </c>
      <c r="E163" s="198">
        <f>E164*(1+D163)</f>
        <v/>
      </c>
    </row>
    <row r="164" ht="15.75" customHeight="1">
      <c r="A164" s="188" t="n">
        <v>44132</v>
      </c>
      <c r="B164" s="16" t="n">
        <v>120.341072</v>
      </c>
      <c r="C164" s="16" t="n">
        <v>5586600</v>
      </c>
      <c r="D164" s="186">
        <f>B164/B165-1</f>
        <v/>
      </c>
      <c r="E164" s="198">
        <f>E165*(1+D164)</f>
        <v/>
      </c>
    </row>
    <row r="165" ht="15.75" customHeight="1">
      <c r="A165" s="188" t="n">
        <v>44131</v>
      </c>
      <c r="B165" s="16" t="n">
        <v>120.351028</v>
      </c>
      <c r="C165" s="16" t="n">
        <v>3620100</v>
      </c>
      <c r="D165" s="186">
        <f>B165/B166-1</f>
        <v/>
      </c>
      <c r="E165" s="198">
        <f>E166*(1+D165)</f>
        <v/>
      </c>
    </row>
    <row r="166" ht="15.75" customHeight="1">
      <c r="A166" s="188" t="n">
        <v>44130</v>
      </c>
      <c r="B166" s="16" t="n">
        <v>120.082397</v>
      </c>
      <c r="C166" s="16" t="n">
        <v>4817800</v>
      </c>
      <c r="D166" s="186">
        <f>B166/B167-1</f>
        <v/>
      </c>
      <c r="E166" s="198">
        <f>E167*(1+D166)</f>
        <v/>
      </c>
    </row>
    <row r="167" ht="15.75" customHeight="1">
      <c r="A167" s="188" t="n">
        <v>44127</v>
      </c>
      <c r="B167" s="16" t="n">
        <v>119.764038</v>
      </c>
      <c r="C167" s="16" t="n">
        <v>5049900</v>
      </c>
      <c r="D167" s="186">
        <f>B167/B168-1</f>
        <v/>
      </c>
      <c r="E167" s="198">
        <f>E168*(1+D167)</f>
        <v/>
      </c>
    </row>
    <row r="168" ht="15.75" customHeight="1">
      <c r="A168" s="188" t="n">
        <v>44126</v>
      </c>
      <c r="B168" s="16" t="n">
        <v>119.59491</v>
      </c>
      <c r="C168" s="16" t="n">
        <v>6749000</v>
      </c>
      <c r="D168" s="186">
        <f>B168/B169-1</f>
        <v/>
      </c>
      <c r="E168" s="198">
        <f>E169*(1+D168)</f>
        <v/>
      </c>
    </row>
    <row r="169" ht="15.75" customHeight="1">
      <c r="A169" s="188" t="n">
        <v>44125</v>
      </c>
      <c r="B169" s="16" t="n">
        <v>120.012756</v>
      </c>
      <c r="C169" s="16" t="n">
        <v>6425300</v>
      </c>
      <c r="D169" s="186">
        <f>B169/B170-1</f>
        <v/>
      </c>
      <c r="E169" s="198">
        <f>E170*(1+D169)</f>
        <v/>
      </c>
    </row>
    <row r="170" ht="15.75" customHeight="1">
      <c r="A170" s="188" t="n">
        <v>44124</v>
      </c>
      <c r="B170" s="16" t="n">
        <v>120.171944</v>
      </c>
      <c r="C170" s="16" t="n">
        <v>6129700</v>
      </c>
      <c r="D170" s="186">
        <f>B170/B171-1</f>
        <v/>
      </c>
      <c r="E170" s="198">
        <f>E171*(1+D170)</f>
        <v/>
      </c>
    </row>
    <row r="171" ht="15.75" customHeight="1">
      <c r="A171" s="188" t="n">
        <v>44123</v>
      </c>
      <c r="B171" s="16" t="n">
        <v>120.430611</v>
      </c>
      <c r="C171" s="16" t="n">
        <v>3635800</v>
      </c>
      <c r="D171" s="186">
        <f>B171/B172-1</f>
        <v/>
      </c>
      <c r="E171" s="198">
        <f>E172*(1+D171)</f>
        <v/>
      </c>
    </row>
    <row r="172" ht="15.75" customHeight="1">
      <c r="A172" s="188" t="n">
        <v>44120</v>
      </c>
      <c r="B172" s="16" t="n">
        <v>120.629585</v>
      </c>
      <c r="C172" s="16" t="n">
        <v>2726200</v>
      </c>
      <c r="D172" s="186">
        <f>B172/B173-1</f>
        <v/>
      </c>
      <c r="E172" s="198">
        <f>E173*(1+D172)</f>
        <v/>
      </c>
    </row>
    <row r="173" ht="15.75" customHeight="1">
      <c r="A173" s="188" t="n">
        <v>44119</v>
      </c>
      <c r="B173" s="16" t="n">
        <v>120.699226</v>
      </c>
      <c r="C173" s="16" t="n">
        <v>3839200</v>
      </c>
      <c r="D173" s="186">
        <f>B173/B174-1</f>
        <v/>
      </c>
      <c r="E173" s="198">
        <f>E174*(1+D173)</f>
        <v/>
      </c>
    </row>
    <row r="174" ht="15.75" customHeight="1">
      <c r="A174" s="188" t="n">
        <v>44118</v>
      </c>
      <c r="B174" s="16" t="n">
        <v>120.82856</v>
      </c>
      <c r="C174" s="16" t="n">
        <v>5200600</v>
      </c>
      <c r="D174" s="186">
        <f>B174/B175-1</f>
        <v/>
      </c>
      <c r="E174" s="198">
        <f>E175*(1+D174)</f>
        <v/>
      </c>
    </row>
    <row r="175" ht="15.75" customHeight="1">
      <c r="A175" s="188" t="n">
        <v>44117</v>
      </c>
      <c r="B175" s="16" t="n">
        <v>120.788788</v>
      </c>
      <c r="C175" s="16" t="n">
        <v>6583300</v>
      </c>
      <c r="D175" s="186">
        <f>B175/B176-1</f>
        <v/>
      </c>
      <c r="E175" s="198">
        <f>E176*(1+D175)</f>
        <v/>
      </c>
    </row>
    <row r="176" ht="15.75" customHeight="1">
      <c r="A176" s="188" t="n">
        <v>44116</v>
      </c>
      <c r="B176" s="16" t="n">
        <v>120.520149</v>
      </c>
      <c r="C176" s="16" t="n">
        <v>3287900</v>
      </c>
      <c r="D176" s="186">
        <f>B176/B177-1</f>
        <v/>
      </c>
      <c r="E176" s="198">
        <f>E177*(1+D176)</f>
        <v/>
      </c>
    </row>
    <row r="177" ht="15.75" customHeight="1">
      <c r="A177" s="188" t="n">
        <v>44113</v>
      </c>
      <c r="B177" s="16" t="n">
        <v>120.390823</v>
      </c>
      <c r="C177" s="16" t="n">
        <v>4358500</v>
      </c>
      <c r="D177" s="186">
        <f>B177/B178-1</f>
        <v/>
      </c>
      <c r="E177" s="198">
        <f>E178*(1+D177)</f>
        <v/>
      </c>
    </row>
    <row r="178" ht="15.75" customHeight="1">
      <c r="A178" s="188" t="n">
        <v>44112</v>
      </c>
      <c r="B178" s="16" t="n">
        <v>120.450523</v>
      </c>
      <c r="C178" s="16" t="n">
        <v>3499000</v>
      </c>
      <c r="D178" s="186">
        <f>B178/B179-1</f>
        <v/>
      </c>
      <c r="E178" s="198">
        <f>E179*(1+D178)</f>
        <v/>
      </c>
    </row>
    <row r="179" ht="15.75" customHeight="1">
      <c r="A179" s="188" t="n">
        <v>44111</v>
      </c>
      <c r="B179" s="16" t="n">
        <v>120.231628</v>
      </c>
      <c r="C179" s="16" t="n">
        <v>7116700</v>
      </c>
      <c r="D179" s="186">
        <f>B179/B180-1</f>
        <v/>
      </c>
      <c r="E179" s="198">
        <f>E180*(1+D179)</f>
        <v/>
      </c>
    </row>
    <row r="180" ht="15.75" customHeight="1">
      <c r="A180" s="188" t="n">
        <v>44110</v>
      </c>
      <c r="B180" s="16" t="n">
        <v>120.579842</v>
      </c>
      <c r="C180" s="16" t="n">
        <v>8516400</v>
      </c>
      <c r="D180" s="186">
        <f>B180/B181-1</f>
        <v/>
      </c>
      <c r="E180" s="198">
        <f>E181*(1+D180)</f>
        <v/>
      </c>
    </row>
    <row r="181" ht="15.75" customHeight="1">
      <c r="A181" s="188" t="n">
        <v>44109</v>
      </c>
      <c r="B181" s="16" t="n">
        <v>120.301277</v>
      </c>
      <c r="C181" s="16" t="n">
        <v>6132200</v>
      </c>
      <c r="D181" s="186">
        <f>B181/B182-1</f>
        <v/>
      </c>
      <c r="E181" s="198">
        <f>E182*(1+D181)</f>
        <v/>
      </c>
    </row>
    <row r="182" ht="15.75" customHeight="1">
      <c r="A182" s="188" t="n">
        <v>44106</v>
      </c>
      <c r="B182" s="16" t="n">
        <v>121.06736</v>
      </c>
      <c r="C182" s="16" t="n">
        <v>7509700</v>
      </c>
      <c r="D182" s="186">
        <f>B182/B183-1</f>
        <v/>
      </c>
      <c r="E182" s="198">
        <f>E183*(1+D182)</f>
        <v/>
      </c>
    </row>
    <row r="183" ht="15.75" customHeight="1">
      <c r="A183" s="188" t="n">
        <v>44105</v>
      </c>
      <c r="B183" s="16" t="n">
        <v>121.186722</v>
      </c>
      <c r="C183" s="16" t="n">
        <v>8733800</v>
      </c>
      <c r="D183" s="186">
        <f>B183/B184-1</f>
        <v/>
      </c>
      <c r="E183" s="198">
        <f>E184*(1+D183)</f>
        <v/>
      </c>
    </row>
    <row r="184" ht="15.75" customHeight="1">
      <c r="A184" s="188" t="n">
        <v>44104</v>
      </c>
      <c r="B184" s="16" t="n">
        <v>121.118073</v>
      </c>
      <c r="C184" s="16" t="n">
        <v>4276400</v>
      </c>
      <c r="D184" s="186">
        <f>B184/B185-1</f>
        <v/>
      </c>
      <c r="E184" s="198">
        <f>E185*(1+D184)</f>
        <v/>
      </c>
    </row>
    <row r="185" ht="15.75" customHeight="1">
      <c r="A185" s="188" t="n">
        <v>44103</v>
      </c>
      <c r="B185" s="16" t="n">
        <v>121.44619</v>
      </c>
      <c r="C185" s="16" t="n">
        <v>2577100</v>
      </c>
      <c r="D185" s="186">
        <f>B185/B186-1</f>
        <v/>
      </c>
      <c r="E185" s="198">
        <f>E186*(1+D185)</f>
        <v/>
      </c>
    </row>
    <row r="186" ht="15.75" customHeight="1">
      <c r="A186" s="188" t="n">
        <v>44102</v>
      </c>
      <c r="B186" s="16" t="n">
        <v>121.356689</v>
      </c>
      <c r="C186" s="16" t="n">
        <v>4167200</v>
      </c>
      <c r="D186" s="186">
        <f>B186/B187-1</f>
        <v/>
      </c>
      <c r="E186" s="198">
        <f>E187*(1+D186)</f>
        <v/>
      </c>
    </row>
    <row r="187" ht="15.75" customHeight="1">
      <c r="A187" s="188" t="n">
        <v>44099</v>
      </c>
      <c r="B187" s="16" t="n">
        <v>121.376579</v>
      </c>
      <c r="C187" s="16" t="n">
        <v>2187400</v>
      </c>
      <c r="D187" s="186">
        <f>B187/B188-1</f>
        <v/>
      </c>
      <c r="E187" s="198">
        <f>E188*(1+D187)</f>
        <v/>
      </c>
    </row>
    <row r="188" ht="15.75" customHeight="1">
      <c r="A188" s="188" t="n">
        <v>44098</v>
      </c>
      <c r="B188" s="16" t="n">
        <v>121.277161</v>
      </c>
      <c r="C188" s="16" t="n">
        <v>2866900</v>
      </c>
      <c r="D188" s="186">
        <f>B188/B189-1</f>
        <v/>
      </c>
      <c r="E188" s="198">
        <f>E189*(1+D188)</f>
        <v/>
      </c>
    </row>
    <row r="189" ht="15.75" customHeight="1">
      <c r="A189" s="188" t="n">
        <v>44097</v>
      </c>
      <c r="B189" s="16" t="n">
        <v>121.217506</v>
      </c>
      <c r="C189" s="16" t="n">
        <v>3172000</v>
      </c>
      <c r="D189" s="186">
        <f>B189/B190-1</f>
        <v/>
      </c>
      <c r="E189" s="198">
        <f>E190*(1+D189)</f>
        <v/>
      </c>
    </row>
    <row r="190" ht="15.75" customHeight="1">
      <c r="A190" s="188" t="n">
        <v>44096</v>
      </c>
      <c r="B190" s="16" t="n">
        <v>121.217506</v>
      </c>
      <c r="C190" s="16" t="n">
        <v>3387900</v>
      </c>
      <c r="D190" s="186">
        <f>B190/B191-1</f>
        <v/>
      </c>
      <c r="E190" s="198">
        <f>E191*(1+D190)</f>
        <v/>
      </c>
    </row>
    <row r="191" ht="15.75" customHeight="1">
      <c r="A191" s="188" t="n">
        <v>44095</v>
      </c>
      <c r="B191" s="16" t="n">
        <v>121.217506</v>
      </c>
      <c r="C191" s="16" t="n">
        <v>5838100</v>
      </c>
      <c r="D191" s="186">
        <f>B191/B192-1</f>
        <v/>
      </c>
      <c r="E191" s="198">
        <f>E192*(1+D191)</f>
        <v/>
      </c>
    </row>
    <row r="192" ht="15.75" customHeight="1">
      <c r="A192" s="188" t="n">
        <v>44092</v>
      </c>
      <c r="B192" s="16" t="n">
        <v>120.998772</v>
      </c>
      <c r="C192" s="16" t="n">
        <v>5606900</v>
      </c>
      <c r="D192" s="186">
        <f>B192/B193-1</f>
        <v/>
      </c>
      <c r="E192" s="198">
        <f>E193*(1+D192)</f>
        <v/>
      </c>
    </row>
    <row r="193" ht="15.75" customHeight="1">
      <c r="A193" s="188" t="n">
        <v>44091</v>
      </c>
      <c r="B193" s="16" t="n">
        <v>121.108139</v>
      </c>
      <c r="C193" s="16" t="n">
        <v>3426800</v>
      </c>
      <c r="D193" s="186">
        <f>B193/B194-1</f>
        <v/>
      </c>
      <c r="E193" s="198">
        <f>E194*(1+D193)</f>
        <v/>
      </c>
    </row>
    <row r="194" ht="15.75" customHeight="1">
      <c r="A194" s="188" t="n">
        <v>44090</v>
      </c>
      <c r="B194" s="16" t="n">
        <v>121.068359</v>
      </c>
      <c r="C194" s="16" t="n">
        <v>4015700</v>
      </c>
      <c r="D194" s="186">
        <f>B194/B195-1</f>
        <v/>
      </c>
      <c r="E194" s="198">
        <f>E195*(1+D194)</f>
        <v/>
      </c>
    </row>
    <row r="195" ht="15.75" customHeight="1">
      <c r="A195" s="188" t="n">
        <v>44089</v>
      </c>
      <c r="B195" s="16" t="n">
        <v>121.137962</v>
      </c>
      <c r="C195" s="16" t="n">
        <v>2897600</v>
      </c>
      <c r="D195" s="186">
        <f>B195/B196-1</f>
        <v/>
      </c>
      <c r="E195" s="198">
        <f>E196*(1+D195)</f>
        <v/>
      </c>
    </row>
    <row r="196" ht="15.75" customHeight="1">
      <c r="A196" s="188" t="n">
        <v>44088</v>
      </c>
      <c r="B196" s="16" t="n">
        <v>121.197617</v>
      </c>
      <c r="C196" s="16" t="n">
        <v>1797100</v>
      </c>
      <c r="D196" s="186">
        <f>B196/B197-1</f>
        <v/>
      </c>
      <c r="E196" s="198">
        <f>E197*(1+D196)</f>
        <v/>
      </c>
    </row>
    <row r="197" ht="15.75" customHeight="1">
      <c r="A197" s="188" t="n">
        <v>44085</v>
      </c>
      <c r="B197" s="16" t="n">
        <v>121.306992</v>
      </c>
      <c r="C197" s="16" t="n">
        <v>4905000</v>
      </c>
      <c r="D197" s="186">
        <f>B197/B198-1</f>
        <v/>
      </c>
      <c r="E197" s="198">
        <f>E198*(1+D197)</f>
        <v/>
      </c>
    </row>
    <row r="198" ht="15.75" customHeight="1">
      <c r="A198" s="188" t="n">
        <v>44084</v>
      </c>
      <c r="B198" s="16" t="n">
        <v>121.118073</v>
      </c>
      <c r="C198" s="16" t="n">
        <v>3164200</v>
      </c>
      <c r="D198" s="186">
        <f>B198/B199-1</f>
        <v/>
      </c>
      <c r="E198" s="198">
        <f>E199*(1+D198)</f>
        <v/>
      </c>
    </row>
    <row r="199" ht="15.75" customHeight="1">
      <c r="A199" s="188" t="n">
        <v>44083</v>
      </c>
      <c r="B199" s="16" t="n">
        <v>120.968941</v>
      </c>
      <c r="C199" s="16" t="n">
        <v>3964300</v>
      </c>
      <c r="D199" s="186">
        <f>B199/B200-1</f>
        <v/>
      </c>
      <c r="E199" s="198">
        <f>E200*(1+D199)</f>
        <v/>
      </c>
    </row>
    <row r="200" ht="15.75" customHeight="1">
      <c r="A200" s="188" t="n">
        <v>44082</v>
      </c>
      <c r="B200" s="16" t="n">
        <v>121.028595</v>
      </c>
      <c r="C200" s="16" t="n">
        <v>3442700</v>
      </c>
      <c r="D200" s="186">
        <f>B200/B201-1</f>
        <v/>
      </c>
      <c r="E200" s="198">
        <f>E201*(1+D200)</f>
        <v/>
      </c>
    </row>
    <row r="201" ht="15.75" customHeight="1">
      <c r="A201" s="188" t="n">
        <v>44078</v>
      </c>
      <c r="B201" s="16" t="n">
        <v>120.770088</v>
      </c>
      <c r="C201" s="16" t="n">
        <v>7512800</v>
      </c>
      <c r="D201" s="186">
        <f>B201/B202-1</f>
        <v/>
      </c>
      <c r="E201" s="198">
        <f>E202*(1+D201)</f>
        <v/>
      </c>
    </row>
    <row r="202" ht="15.75" customHeight="1">
      <c r="A202" s="188" t="n">
        <v>44077</v>
      </c>
      <c r="B202" s="16" t="n">
        <v>121.44619</v>
      </c>
      <c r="C202" s="16" t="n">
        <v>5750500</v>
      </c>
      <c r="D202" s="186">
        <f>B202/B203-1</f>
        <v/>
      </c>
      <c r="E202" s="198">
        <f>E203*(1+D202)</f>
        <v/>
      </c>
    </row>
    <row r="203" ht="15.75" customHeight="1">
      <c r="A203" s="188" t="n">
        <v>44076</v>
      </c>
      <c r="B203" s="16" t="n">
        <v>121.287094</v>
      </c>
      <c r="C203" s="16" t="n">
        <v>3013400</v>
      </c>
      <c r="D203" s="186">
        <f>B203/B204-1</f>
        <v/>
      </c>
      <c r="E203" s="198">
        <f>E204*(1+D203)</f>
        <v/>
      </c>
    </row>
    <row r="204" ht="15.75" customHeight="1">
      <c r="A204" s="188" t="n">
        <v>44075</v>
      </c>
      <c r="B204" s="16" t="n">
        <v>121.118073</v>
      </c>
      <c r="C204" s="16" t="n">
        <v>4622900</v>
      </c>
      <c r="D204" s="186">
        <f>B204/B205-1</f>
        <v/>
      </c>
      <c r="E204" s="198">
        <f>E205*(1+D204)</f>
        <v/>
      </c>
    </row>
    <row r="205" ht="15.75" customHeight="1">
      <c r="A205" s="188" t="n">
        <v>44074</v>
      </c>
      <c r="B205" s="16" t="n">
        <v>120.722382</v>
      </c>
      <c r="C205" s="16" t="n">
        <v>3273300</v>
      </c>
      <c r="D205" s="186">
        <f>B205/B206-1</f>
        <v/>
      </c>
      <c r="E205" s="198">
        <f>E206*(1+D205)</f>
        <v/>
      </c>
    </row>
    <row r="206" ht="15.75" customHeight="1">
      <c r="A206" s="188" t="n">
        <v>44071</v>
      </c>
      <c r="B206" s="16" t="n">
        <v>120.593208</v>
      </c>
      <c r="C206" s="16" t="n">
        <v>2277200</v>
      </c>
      <c r="D206" s="186">
        <f>B206/B207-1</f>
        <v/>
      </c>
      <c r="E206" s="198">
        <f>E207*(1+D206)</f>
        <v/>
      </c>
    </row>
    <row r="207" ht="15.75" customHeight="1">
      <c r="A207" s="188" t="n">
        <v>44070</v>
      </c>
      <c r="B207" s="16" t="n">
        <v>120.394508</v>
      </c>
      <c r="C207" s="16" t="n">
        <v>4672900</v>
      </c>
      <c r="D207" s="186">
        <f>B207/B208-1</f>
        <v/>
      </c>
      <c r="E207" s="198">
        <f>E208*(1+D207)</f>
        <v/>
      </c>
    </row>
    <row r="208" ht="15.75" customHeight="1">
      <c r="A208" s="188" t="n">
        <v>44069</v>
      </c>
      <c r="B208" s="16" t="n">
        <v>120.821732</v>
      </c>
      <c r="C208" s="16" t="n">
        <v>3337400</v>
      </c>
      <c r="D208" s="186">
        <f>B208/B209-1</f>
        <v/>
      </c>
      <c r="E208" s="198">
        <f>E209*(1+D208)</f>
        <v/>
      </c>
    </row>
    <row r="209" ht="15.75" customHeight="1">
      <c r="A209" s="188" t="n">
        <v>44068</v>
      </c>
      <c r="B209" s="16" t="n">
        <v>120.871391</v>
      </c>
      <c r="C209" s="16" t="n">
        <v>3562800</v>
      </c>
      <c r="D209" s="186">
        <f>B209/B210-1</f>
        <v/>
      </c>
      <c r="E209" s="198">
        <f>E210*(1+D209)</f>
        <v/>
      </c>
    </row>
    <row r="210" ht="15.75" customHeight="1">
      <c r="A210" s="188" t="n">
        <v>44067</v>
      </c>
      <c r="B210" s="16" t="n">
        <v>121.159515</v>
      </c>
      <c r="C210" s="16" t="n">
        <v>1974900</v>
      </c>
      <c r="D210" s="186">
        <f>B210/B211-1</f>
        <v/>
      </c>
      <c r="E210" s="198">
        <f>E211*(1+D210)</f>
        <v/>
      </c>
    </row>
    <row r="211" ht="15.75" customHeight="1">
      <c r="A211" s="188" t="n">
        <v>44064</v>
      </c>
      <c r="B211" s="16" t="n">
        <v>121.328423</v>
      </c>
      <c r="C211" s="16" t="n">
        <v>2103700</v>
      </c>
      <c r="D211" s="186">
        <f>B211/B212-1</f>
        <v/>
      </c>
      <c r="E211" s="198">
        <f>E212*(1+D211)</f>
        <v/>
      </c>
    </row>
    <row r="212" ht="15.75" customHeight="1">
      <c r="A212" s="188" t="n">
        <v>44063</v>
      </c>
      <c r="B212" s="16" t="n">
        <v>121.239006</v>
      </c>
      <c r="C212" s="16" t="n">
        <v>2880300</v>
      </c>
      <c r="D212" s="186">
        <f>B212/B213-1</f>
        <v/>
      </c>
      <c r="E212" s="198">
        <f>E213*(1+D212)</f>
        <v/>
      </c>
    </row>
    <row r="213" ht="15.75" customHeight="1">
      <c r="A213" s="188" t="n">
        <v>44062</v>
      </c>
      <c r="B213" s="16" t="n">
        <v>120.891273</v>
      </c>
      <c r="C213" s="16" t="n">
        <v>4493800</v>
      </c>
      <c r="D213" s="186">
        <f>B213/B214-1</f>
        <v/>
      </c>
      <c r="E213" s="198">
        <f>E214*(1+D213)</f>
        <v/>
      </c>
    </row>
    <row r="214" ht="15.75" customHeight="1">
      <c r="A214" s="188" t="n">
        <v>44061</v>
      </c>
      <c r="B214" s="16" t="n">
        <v>121.050232</v>
      </c>
      <c r="C214" s="16" t="n">
        <v>1853600</v>
      </c>
      <c r="D214" s="186">
        <f>B214/B215-1</f>
        <v/>
      </c>
      <c r="E214" s="198">
        <f>E215*(1+D214)</f>
        <v/>
      </c>
    </row>
    <row r="215" ht="15.75" customHeight="1">
      <c r="A215" s="188" t="n">
        <v>44060</v>
      </c>
      <c r="B215" s="16" t="n">
        <v>120.841599</v>
      </c>
      <c r="C215" s="16" t="n">
        <v>3357700</v>
      </c>
      <c r="D215" s="186">
        <f>B215/B216-1</f>
        <v/>
      </c>
      <c r="E215" s="198">
        <f>E216*(1+D215)</f>
        <v/>
      </c>
    </row>
    <row r="216" ht="15.75" customHeight="1">
      <c r="A216" s="188" t="n">
        <v>44057</v>
      </c>
      <c r="B216" s="16" t="n">
        <v>120.642883</v>
      </c>
      <c r="C216" s="16" t="n">
        <v>2722800</v>
      </c>
      <c r="D216" s="186">
        <f>B216/B217-1</f>
        <v/>
      </c>
      <c r="E216" s="198">
        <f>E217*(1+D216)</f>
        <v/>
      </c>
    </row>
    <row r="217" ht="15.75" customHeight="1">
      <c r="A217" s="188" t="n">
        <v>44056</v>
      </c>
      <c r="B217" s="16" t="n">
        <v>120.583275</v>
      </c>
      <c r="C217" s="16" t="n">
        <v>5748400</v>
      </c>
      <c r="D217" s="186">
        <f>B217/B218-1</f>
        <v/>
      </c>
      <c r="E217" s="198">
        <f>E218*(1+D217)</f>
        <v/>
      </c>
    </row>
    <row r="218" ht="15.75" customHeight="1">
      <c r="A218" s="188" t="n">
        <v>44055</v>
      </c>
      <c r="B218" s="16" t="n">
        <v>120.831673</v>
      </c>
      <c r="C218" s="16" t="n">
        <v>5538100</v>
      </c>
      <c r="D218" s="186">
        <f>B218/B219-1</f>
        <v/>
      </c>
      <c r="E218" s="198">
        <f>E219*(1+D218)</f>
        <v/>
      </c>
    </row>
    <row r="219" ht="15.75" customHeight="1">
      <c r="A219" s="188" t="n">
        <v>44054</v>
      </c>
      <c r="B219" s="16" t="n">
        <v>121.189331</v>
      </c>
      <c r="C219" s="16" t="n">
        <v>7166500</v>
      </c>
      <c r="D219" s="186">
        <f>B219/B220-1</f>
        <v/>
      </c>
      <c r="E219" s="198">
        <f>E220*(1+D219)</f>
        <v/>
      </c>
    </row>
    <row r="220" ht="15.75" customHeight="1">
      <c r="A220" s="188" t="n">
        <v>44053</v>
      </c>
      <c r="B220" s="16" t="n">
        <v>121.606598</v>
      </c>
      <c r="C220" s="16" t="n">
        <v>1994900</v>
      </c>
      <c r="D220" s="186">
        <f>B220/B221-1</f>
        <v/>
      </c>
      <c r="E220" s="198">
        <f>E221*(1+D220)</f>
        <v/>
      </c>
    </row>
    <row r="221" ht="15.75" customHeight="1">
      <c r="A221" s="188" t="n">
        <v>44050</v>
      </c>
      <c r="B221" s="16" t="n">
        <v>121.735756</v>
      </c>
      <c r="C221" s="16" t="n">
        <v>2363400</v>
      </c>
      <c r="D221" s="186">
        <f>B221/B222-1</f>
        <v/>
      </c>
      <c r="E221" s="198">
        <f>E222*(1+D221)</f>
        <v/>
      </c>
    </row>
    <row r="222" ht="15.75" customHeight="1">
      <c r="A222" s="188" t="n">
        <v>44049</v>
      </c>
      <c r="B222" s="16" t="n">
        <v>121.994072</v>
      </c>
      <c r="C222" s="16" t="n">
        <v>2286500</v>
      </c>
      <c r="D222" s="186">
        <f>B222/B223-1</f>
        <v/>
      </c>
      <c r="E222" s="198">
        <f>E223*(1+D222)</f>
        <v/>
      </c>
    </row>
    <row r="223" ht="15.75" customHeight="1">
      <c r="A223" s="188" t="n">
        <v>44048</v>
      </c>
      <c r="B223" s="16" t="n">
        <v>121.854988</v>
      </c>
      <c r="C223" s="16" t="n">
        <v>2423700</v>
      </c>
      <c r="D223" s="186">
        <f>B223/B224-1</f>
        <v/>
      </c>
      <c r="E223" s="198">
        <f>E224*(1+D223)</f>
        <v/>
      </c>
    </row>
    <row r="224" ht="15.75" customHeight="1">
      <c r="A224" s="188" t="n">
        <v>44047</v>
      </c>
      <c r="B224" s="16" t="n">
        <v>122.262314</v>
      </c>
      <c r="C224" s="16" t="n">
        <v>3842000</v>
      </c>
      <c r="D224" s="186">
        <f>B224/B225-1</f>
        <v/>
      </c>
      <c r="E224" s="198">
        <f>E225*(1+D224)</f>
        <v/>
      </c>
    </row>
    <row r="225" ht="15.75" customHeight="1">
      <c r="A225" s="188" t="n">
        <v>44046</v>
      </c>
      <c r="B225" s="16" t="n">
        <v>121.845039</v>
      </c>
      <c r="C225" s="16" t="n">
        <v>6595900</v>
      </c>
      <c r="D225" s="186">
        <f>B225/B226-1</f>
        <v/>
      </c>
      <c r="E225" s="198">
        <f>E226*(1+D225)</f>
        <v/>
      </c>
    </row>
    <row r="226" ht="15.75" customHeight="1">
      <c r="A226" s="188" t="n">
        <v>44043</v>
      </c>
      <c r="B226" s="16" t="n">
        <v>121.904663</v>
      </c>
      <c r="C226" s="16" t="n">
        <v>4039200</v>
      </c>
      <c r="D226" s="186">
        <f>B226/B227-1</f>
        <v/>
      </c>
      <c r="E226" s="198">
        <f>E227*(1+D226)</f>
        <v/>
      </c>
    </row>
    <row r="227" ht="15.75" customHeight="1">
      <c r="A227" s="188" t="n">
        <v>44042</v>
      </c>
      <c r="B227" s="16" t="n">
        <v>121.874878</v>
      </c>
      <c r="C227" s="16" t="n">
        <v>28331800</v>
      </c>
      <c r="D227" s="186">
        <f>B227/B228-1</f>
        <v/>
      </c>
      <c r="E227" s="198">
        <f>E228*(1+D227)</f>
        <v/>
      </c>
    </row>
    <row r="228" ht="15.75" customHeight="1">
      <c r="A228" s="188" t="n">
        <v>44041</v>
      </c>
      <c r="B228" s="16" t="n">
        <v>121.706116</v>
      </c>
      <c r="C228" s="16" t="n">
        <v>1874200</v>
      </c>
      <c r="D228" s="186">
        <f>B228/B229-1</f>
        <v/>
      </c>
      <c r="E228" s="198">
        <f>E229*(1+D228)</f>
        <v/>
      </c>
    </row>
    <row r="229" ht="15.75" customHeight="1">
      <c r="A229" s="188" t="n">
        <v>44040</v>
      </c>
      <c r="B229" s="16" t="n">
        <v>121.547287</v>
      </c>
      <c r="C229" s="16" t="n">
        <v>1870300</v>
      </c>
      <c r="D229" s="186">
        <f>B229/B230-1</f>
        <v/>
      </c>
      <c r="E229" s="198">
        <f>E230*(1+D229)</f>
        <v/>
      </c>
    </row>
    <row r="230" ht="15.75" customHeight="1">
      <c r="A230" s="188" t="n">
        <v>44039</v>
      </c>
      <c r="B230" s="16" t="n">
        <v>121.259415</v>
      </c>
      <c r="C230" s="16" t="n">
        <v>1976500</v>
      </c>
      <c r="D230" s="186">
        <f>B230/B231-1</f>
        <v/>
      </c>
      <c r="E230" s="198">
        <f>E231*(1+D230)</f>
        <v/>
      </c>
    </row>
    <row r="231" ht="15.75" customHeight="1">
      <c r="A231" s="188" t="n">
        <v>44036</v>
      </c>
      <c r="B231" s="16" t="n">
        <v>121.448029</v>
      </c>
      <c r="C231" s="16" t="n">
        <v>3395600</v>
      </c>
      <c r="D231" s="186">
        <f>B231/B232-1</f>
        <v/>
      </c>
      <c r="E231" s="198">
        <f>E232*(1+D231)</f>
        <v/>
      </c>
    </row>
    <row r="232" ht="15.75" customHeight="1">
      <c r="A232" s="188" t="n">
        <v>44035</v>
      </c>
      <c r="B232" s="16" t="n">
        <v>121.507568</v>
      </c>
      <c r="C232" s="16" t="n">
        <v>2006500</v>
      </c>
      <c r="D232" s="186">
        <f>B232/B233-1</f>
        <v/>
      </c>
      <c r="E232" s="198">
        <f>E233*(1+D232)</f>
        <v/>
      </c>
    </row>
    <row r="233" ht="15.75" customHeight="1">
      <c r="A233" s="188" t="n">
        <v>44034</v>
      </c>
      <c r="B233" s="16" t="n">
        <v>121.388443</v>
      </c>
      <c r="C233" s="16" t="n">
        <v>2431500</v>
      </c>
      <c r="D233" s="186">
        <f>B233/B234-1</f>
        <v/>
      </c>
      <c r="E233" s="198">
        <f>E234*(1+D233)</f>
        <v/>
      </c>
    </row>
    <row r="234" ht="15.75" customHeight="1">
      <c r="A234" s="188" t="n">
        <v>44033</v>
      </c>
      <c r="B234" s="16" t="n">
        <v>121.34874</v>
      </c>
      <c r="C234" s="16" t="n">
        <v>3228400</v>
      </c>
      <c r="D234" s="186">
        <f>B234/B235-1</f>
        <v/>
      </c>
      <c r="E234" s="198">
        <f>E235*(1+D234)</f>
        <v/>
      </c>
    </row>
    <row r="235" ht="15.75" customHeight="1">
      <c r="A235" s="188" t="n">
        <v>44032</v>
      </c>
      <c r="B235" s="16" t="n">
        <v>121.219696</v>
      </c>
      <c r="C235" s="16" t="n">
        <v>2695900</v>
      </c>
      <c r="D235" s="186">
        <f>B235/B236-1</f>
        <v/>
      </c>
      <c r="E235" s="198">
        <f>E236*(1+D235)</f>
        <v/>
      </c>
    </row>
    <row r="236" ht="15.75" customHeight="1">
      <c r="A236" s="188" t="n">
        <v>44029</v>
      </c>
      <c r="B236" s="16" t="n">
        <v>121.140289</v>
      </c>
      <c r="C236" s="16" t="n">
        <v>2405200</v>
      </c>
      <c r="D236" s="186">
        <f>B236/B237-1</f>
        <v/>
      </c>
      <c r="E236" s="198">
        <f>E237*(1+D236)</f>
        <v/>
      </c>
    </row>
    <row r="237" ht="15.75" customHeight="1">
      <c r="A237" s="188" t="n">
        <v>44028</v>
      </c>
      <c r="B237" s="16" t="n">
        <v>121.170044</v>
      </c>
      <c r="C237" s="16" t="n">
        <v>1907100</v>
      </c>
      <c r="D237" s="186">
        <f>B237/B238-1</f>
        <v/>
      </c>
      <c r="E237" s="198">
        <f>E238*(1+D237)</f>
        <v/>
      </c>
    </row>
    <row r="238" ht="15.75" customHeight="1">
      <c r="A238" s="188" t="n">
        <v>44027</v>
      </c>
      <c r="B238" s="16" t="n">
        <v>121.080711</v>
      </c>
      <c r="C238" s="16" t="n">
        <v>2085400</v>
      </c>
      <c r="D238" s="186">
        <f>B238/B239-1</f>
        <v/>
      </c>
      <c r="E238" s="198">
        <f>E239*(1+D238)</f>
        <v/>
      </c>
    </row>
    <row r="239" ht="15.75" customHeight="1">
      <c r="A239" s="188" t="n">
        <v>44026</v>
      </c>
      <c r="B239" s="16" t="n">
        <v>121.120438</v>
      </c>
      <c r="C239" s="16" t="n">
        <v>1721500</v>
      </c>
      <c r="D239" s="186">
        <f>B239/B240-1</f>
        <v/>
      </c>
      <c r="E239" s="198">
        <f>E240*(1+D239)</f>
        <v/>
      </c>
    </row>
    <row r="240" ht="15.75" customHeight="1">
      <c r="A240" s="188" t="n">
        <v>44025</v>
      </c>
      <c r="B240" s="16" t="n">
        <v>121.130348</v>
      </c>
      <c r="C240" s="16" t="n">
        <v>2051100</v>
      </c>
      <c r="D240" s="186">
        <f>B240/B241-1</f>
        <v/>
      </c>
      <c r="E240" s="198">
        <f>E241*(1+D240)</f>
        <v/>
      </c>
    </row>
    <row r="241" ht="15.75" customHeight="1">
      <c r="A241" s="188" t="n">
        <v>44022</v>
      </c>
      <c r="B241" s="16" t="n">
        <v>121.001305</v>
      </c>
      <c r="C241" s="16" t="n">
        <v>1939000</v>
      </c>
      <c r="D241" s="186">
        <f>B241/B242-1</f>
        <v/>
      </c>
      <c r="E241" s="198">
        <f>E242*(1+D241)</f>
        <v/>
      </c>
    </row>
    <row r="242" ht="15.75" customHeight="1">
      <c r="A242" s="188" t="n">
        <v>44021</v>
      </c>
      <c r="B242" s="16" t="n">
        <v>121.23954</v>
      </c>
      <c r="C242" s="16" t="n">
        <v>2769400</v>
      </c>
      <c r="D242" s="186">
        <f>B242/B243-1</f>
        <v/>
      </c>
      <c r="E242" s="198">
        <f>E243*(1+D242)</f>
        <v/>
      </c>
    </row>
    <row r="243" ht="15.75" customHeight="1">
      <c r="A243" s="188" t="n">
        <v>44020</v>
      </c>
      <c r="B243" s="16" t="n">
        <v>120.852402</v>
      </c>
      <c r="C243" s="16" t="n">
        <v>2096700</v>
      </c>
      <c r="D243" s="186">
        <f>B243/B244-1</f>
        <v/>
      </c>
      <c r="E243" s="198">
        <f>E244*(1+D243)</f>
        <v/>
      </c>
    </row>
    <row r="244" ht="15.75" customHeight="1">
      <c r="A244" s="188" t="n">
        <v>44019</v>
      </c>
      <c r="B244" s="16" t="n">
        <v>121.041</v>
      </c>
      <c r="C244" s="16" t="n">
        <v>2920400</v>
      </c>
      <c r="D244" s="186">
        <f>B244/B245-1</f>
        <v/>
      </c>
      <c r="E244" s="198">
        <f>E245*(1+D244)</f>
        <v/>
      </c>
    </row>
    <row r="245" ht="15.75" customHeight="1">
      <c r="A245" s="188" t="n">
        <v>44018</v>
      </c>
      <c r="B245" s="16" t="n">
        <v>120.653854</v>
      </c>
      <c r="C245" s="16" t="n">
        <v>2821900</v>
      </c>
      <c r="D245" s="186">
        <f>B245/B246-1</f>
        <v/>
      </c>
      <c r="E245" s="198">
        <f>E246*(1+D245)</f>
        <v/>
      </c>
    </row>
    <row r="246" ht="15.75" customHeight="1">
      <c r="A246" s="188" t="n">
        <v>44014</v>
      </c>
      <c r="B246" s="16" t="n">
        <v>120.832542</v>
      </c>
      <c r="C246" s="16" t="n">
        <v>3054100</v>
      </c>
      <c r="D246" s="186">
        <f>B246/B247-1</f>
        <v/>
      </c>
      <c r="E246" s="198">
        <f>E247*(1+D246)</f>
        <v/>
      </c>
    </row>
    <row r="247" ht="15.75" customHeight="1">
      <c r="A247" s="188" t="n">
        <v>44013</v>
      </c>
      <c r="B247" s="16" t="n">
        <v>120.683624</v>
      </c>
      <c r="C247" s="16" t="n">
        <v>8416500</v>
      </c>
      <c r="D247" s="186">
        <f>B247/B248-1</f>
        <v/>
      </c>
      <c r="E247" s="198">
        <f>E248*(1+D247)</f>
        <v/>
      </c>
    </row>
    <row r="248" ht="15.75" customHeight="1">
      <c r="A248" s="188" t="n">
        <v>44012</v>
      </c>
      <c r="B248" s="16" t="n">
        <v>120.872238</v>
      </c>
      <c r="C248" s="16" t="n">
        <v>4126700</v>
      </c>
      <c r="D248" s="186">
        <f>B248/B249-1</f>
        <v/>
      </c>
      <c r="E248" s="198">
        <f>E249*(1+D248)</f>
        <v/>
      </c>
    </row>
    <row r="249" ht="15.75" customHeight="1">
      <c r="A249" s="188" t="n">
        <v>44011</v>
      </c>
      <c r="B249" s="16" t="n">
        <v>121.090446</v>
      </c>
      <c r="C249" s="16" t="n">
        <v>28632400</v>
      </c>
      <c r="D249" s="186">
        <f>B249/B250-1</f>
        <v/>
      </c>
      <c r="E249" s="198">
        <f>E250*(1+D249)</f>
        <v/>
      </c>
    </row>
    <row r="250" ht="15.75" customHeight="1">
      <c r="A250" s="188" t="n">
        <v>44008</v>
      </c>
      <c r="B250" s="16" t="n">
        <v>120.97142</v>
      </c>
      <c r="C250" s="16" t="n">
        <v>3413900</v>
      </c>
      <c r="D250" s="186">
        <f>B250/B251-1</f>
        <v/>
      </c>
      <c r="E250" s="198">
        <f>E251*(1+D250)</f>
        <v/>
      </c>
    </row>
    <row r="251" ht="15.75" customHeight="1">
      <c r="A251" s="188" t="n">
        <v>44007</v>
      </c>
      <c r="B251" s="16" t="n">
        <v>120.644119</v>
      </c>
      <c r="C251" s="16" t="n">
        <v>1650900</v>
      </c>
      <c r="D251" s="186">
        <f>B251/B252-1</f>
        <v/>
      </c>
      <c r="E251" s="198">
        <f>E252*(1+D251)</f>
        <v/>
      </c>
    </row>
    <row r="252" ht="15.75" customHeight="1">
      <c r="A252" s="188" t="n">
        <v>44006</v>
      </c>
      <c r="B252" s="16" t="n">
        <v>120.624306</v>
      </c>
      <c r="C252" s="16" t="n">
        <v>2310700</v>
      </c>
      <c r="D252" s="186">
        <f>B252/B253-1</f>
        <v/>
      </c>
      <c r="E252" s="198">
        <f>E253*(1+D252)</f>
        <v/>
      </c>
    </row>
    <row r="253" ht="15.75" customHeight="1">
      <c r="A253" s="188" t="n">
        <v>44005</v>
      </c>
      <c r="B253" s="16" t="n">
        <v>120.396164</v>
      </c>
      <c r="C253" s="16" t="n">
        <v>2010600</v>
      </c>
      <c r="D253" s="186">
        <f>B253/B254-1</f>
        <v/>
      </c>
      <c r="E253" s="198">
        <f>E254*(1+D253)</f>
        <v/>
      </c>
    </row>
    <row r="254" ht="15.75" customHeight="1">
      <c r="A254" s="188" t="n">
        <v>44004</v>
      </c>
      <c r="B254" s="16" t="n">
        <v>120.435852</v>
      </c>
      <c r="C254" s="16" t="n">
        <v>2284900</v>
      </c>
      <c r="D254" s="186">
        <f>B254/B255-1</f>
        <v/>
      </c>
      <c r="E254" s="198">
        <f>E255*(1+D254)</f>
        <v/>
      </c>
    </row>
    <row r="255" ht="15.75" customHeight="1">
      <c r="A255" s="188" t="n">
        <v>44001</v>
      </c>
      <c r="B255" s="16" t="n">
        <v>120.54496</v>
      </c>
      <c r="C255" s="16" t="n">
        <v>2033200</v>
      </c>
      <c r="D255" s="186">
        <f>B255/B256-1</f>
        <v/>
      </c>
      <c r="E255" s="198">
        <f>E256*(1+D255)</f>
        <v/>
      </c>
    </row>
    <row r="256" ht="15.75" customHeight="1">
      <c r="A256" s="188" t="n">
        <v>44000</v>
      </c>
      <c r="B256" s="16" t="n">
        <v>120.505264</v>
      </c>
      <c r="C256" s="16" t="n">
        <v>1694600</v>
      </c>
      <c r="D256" s="186">
        <f>B256/B257-1</f>
        <v/>
      </c>
      <c r="E256" s="198">
        <f>E257*(1+D256)</f>
        <v/>
      </c>
    </row>
    <row r="257" ht="15.75" customHeight="1">
      <c r="A257" s="188" t="n">
        <v>43999</v>
      </c>
      <c r="B257" s="16" t="n">
        <v>120.237495</v>
      </c>
      <c r="C257" s="16" t="n">
        <v>2308300</v>
      </c>
      <c r="D257" s="186">
        <f>B257/B258-1</f>
        <v/>
      </c>
      <c r="E257" s="198">
        <f>E258*(1+D257)</f>
        <v/>
      </c>
    </row>
    <row r="258" ht="15.75" customHeight="1">
      <c r="A258" s="188" t="n">
        <v>43998</v>
      </c>
      <c r="B258" s="16" t="n">
        <v>120.049049</v>
      </c>
      <c r="C258" s="16" t="n">
        <v>5252000</v>
      </c>
      <c r="D258" s="186">
        <f>B258/B259-1</f>
        <v/>
      </c>
      <c r="E258" s="198">
        <f>E259*(1+D258)</f>
        <v/>
      </c>
    </row>
    <row r="259" ht="15.75" customHeight="1">
      <c r="A259" s="188" t="n">
        <v>43997</v>
      </c>
      <c r="B259" s="16" t="n">
        <v>120.296989</v>
      </c>
      <c r="C259" s="16" t="n">
        <v>2658000</v>
      </c>
      <c r="D259" s="186">
        <f>B259/B260-1</f>
        <v/>
      </c>
      <c r="E259" s="198">
        <f>E260*(1+D259)</f>
        <v/>
      </c>
    </row>
    <row r="260" ht="15.75" customHeight="1">
      <c r="A260" s="188" t="n">
        <v>43994</v>
      </c>
      <c r="B260" s="16" t="n">
        <v>120.396164</v>
      </c>
      <c r="C260" s="16" t="n">
        <v>3051000</v>
      </c>
      <c r="D260" s="186">
        <f>B260/B261-1</f>
        <v/>
      </c>
      <c r="E260" s="198">
        <f>E261*(1+D260)</f>
        <v/>
      </c>
    </row>
    <row r="261" ht="15.75" customHeight="1">
      <c r="A261" s="188" t="n">
        <v>43993</v>
      </c>
      <c r="B261" s="16" t="n">
        <v>120.663963</v>
      </c>
      <c r="C261" s="16" t="n">
        <v>6365800</v>
      </c>
      <c r="D261" s="186">
        <f>B261/B262-1</f>
        <v/>
      </c>
      <c r="E261" s="198">
        <f>E262*(1+D261)</f>
        <v/>
      </c>
    </row>
    <row r="262" ht="15.75" customHeight="1">
      <c r="A262" s="188" t="n">
        <v>43992</v>
      </c>
      <c r="B262" s="16" t="n">
        <v>120.237495</v>
      </c>
      <c r="C262" s="16" t="n">
        <v>4944600</v>
      </c>
      <c r="D262" s="186">
        <f>B262/B263-1</f>
        <v/>
      </c>
      <c r="E262" s="198">
        <f>E263*(1+D262)</f>
        <v/>
      </c>
    </row>
    <row r="263" ht="15.75" customHeight="1">
      <c r="A263" s="188" t="n">
        <v>43991</v>
      </c>
      <c r="B263" s="16" t="n">
        <v>119.344849</v>
      </c>
      <c r="C263" s="16" t="n">
        <v>3238600</v>
      </c>
      <c r="D263" s="186">
        <f>B263/B264-1</f>
        <v/>
      </c>
      <c r="E263" s="198">
        <f>E264*(1+D263)</f>
        <v/>
      </c>
    </row>
    <row r="264" ht="15.75" customHeight="1">
      <c r="A264" s="188" t="n">
        <v>43990</v>
      </c>
      <c r="B264" s="16" t="n">
        <v>118.918373</v>
      </c>
      <c r="C264" s="16" t="n">
        <v>3314700</v>
      </c>
      <c r="D264" s="186">
        <f>B264/B265-1</f>
        <v/>
      </c>
      <c r="E264" s="198">
        <f>E265*(1+D264)</f>
        <v/>
      </c>
    </row>
    <row r="265" ht="15.75" customHeight="1">
      <c r="A265" s="188" t="n">
        <v>43987</v>
      </c>
      <c r="B265" s="16" t="n">
        <v>118.789436</v>
      </c>
      <c r="C265" s="16" t="n">
        <v>10611700</v>
      </c>
      <c r="D265" s="186">
        <f>B265/B266-1</f>
        <v/>
      </c>
      <c r="E265" s="198">
        <f>E266*(1+D265)</f>
        <v/>
      </c>
    </row>
    <row r="266" ht="15.75" customHeight="1">
      <c r="A266" s="188" t="n">
        <v>43986</v>
      </c>
      <c r="B266" s="16" t="n">
        <v>119.384529</v>
      </c>
      <c r="C266" s="16" t="n">
        <v>4744100</v>
      </c>
      <c r="D266" s="186">
        <f>B266/B267-1</f>
        <v/>
      </c>
      <c r="E266" s="198">
        <f>E267*(1+D266)</f>
        <v/>
      </c>
    </row>
    <row r="267" ht="15.75" customHeight="1">
      <c r="A267" s="188" t="n">
        <v>43985</v>
      </c>
      <c r="B267" s="16" t="n">
        <v>119.860588</v>
      </c>
      <c r="C267" s="16" t="n">
        <v>4226600</v>
      </c>
      <c r="D267" s="186">
        <f>B267/B268-1</f>
        <v/>
      </c>
      <c r="E267" s="198">
        <f>E268*(1+D267)</f>
        <v/>
      </c>
    </row>
    <row r="268" ht="15.75" customHeight="1">
      <c r="A268" s="188" t="n">
        <v>43984</v>
      </c>
      <c r="B268" s="16" t="n">
        <v>120.574699</v>
      </c>
      <c r="C268" s="16" t="n">
        <v>4711800</v>
      </c>
      <c r="D268" s="186">
        <f>B268/B269-1</f>
        <v/>
      </c>
      <c r="E268" s="198">
        <f>E269*(1+D268)</f>
        <v/>
      </c>
    </row>
    <row r="269" ht="15.75" customHeight="1">
      <c r="A269" s="188" t="n">
        <v>43983</v>
      </c>
      <c r="B269" s="16" t="n">
        <v>120.773064</v>
      </c>
      <c r="C269" s="16" t="n">
        <v>8531700</v>
      </c>
      <c r="D269" s="186">
        <f>B269/B270-1</f>
        <v/>
      </c>
      <c r="E269" s="198">
        <f>E270*(1+D269)</f>
        <v/>
      </c>
    </row>
    <row r="270" ht="15.75" customHeight="1">
      <c r="A270" s="188" t="n">
        <v>43980</v>
      </c>
      <c r="B270" s="16" t="n">
        <v>120.820679</v>
      </c>
      <c r="C270" s="16" t="n">
        <v>2993800</v>
      </c>
      <c r="D270" s="186">
        <f>B270/B271-1</f>
        <v/>
      </c>
      <c r="E270" s="198">
        <f>E271*(1+D270)</f>
        <v/>
      </c>
    </row>
    <row r="271" ht="15.75" customHeight="1">
      <c r="A271" s="188" t="n">
        <v>43979</v>
      </c>
      <c r="B271" s="16" t="n">
        <v>120.434258</v>
      </c>
      <c r="C271" s="16" t="n">
        <v>3873900</v>
      </c>
      <c r="D271" s="186">
        <f>B271/B272-1</f>
        <v/>
      </c>
      <c r="E271" s="198">
        <f>E272*(1+D271)</f>
        <v/>
      </c>
    </row>
    <row r="272" ht="15.75" customHeight="1">
      <c r="A272" s="188" t="n">
        <v>43978</v>
      </c>
      <c r="B272" s="16" t="n">
        <v>120.543251</v>
      </c>
      <c r="C272" s="16" t="n">
        <v>2542900</v>
      </c>
      <c r="D272" s="186">
        <f>B272/B273-1</f>
        <v/>
      </c>
      <c r="E272" s="198">
        <f>E273*(1+D272)</f>
        <v/>
      </c>
    </row>
    <row r="273" ht="15.75" customHeight="1">
      <c r="A273" s="188" t="n">
        <v>43977</v>
      </c>
      <c r="B273" s="16" t="n">
        <v>120.444138</v>
      </c>
      <c r="C273" s="16" t="n">
        <v>3484800</v>
      </c>
      <c r="D273" s="186">
        <f>B273/B274-1</f>
        <v/>
      </c>
      <c r="E273" s="198">
        <f>E274*(1+D273)</f>
        <v/>
      </c>
    </row>
    <row r="274" ht="15.75" customHeight="1">
      <c r="A274" s="188" t="n">
        <v>43973</v>
      </c>
      <c r="B274" s="16" t="n">
        <v>120.761223</v>
      </c>
      <c r="C274" s="16" t="n">
        <v>1352400</v>
      </c>
      <c r="D274" s="186">
        <f>B274/B275-1</f>
        <v/>
      </c>
      <c r="E274" s="198">
        <f>E275*(1+D274)</f>
        <v/>
      </c>
    </row>
    <row r="275" ht="15.75" customHeight="1">
      <c r="A275" s="188" t="n">
        <v>43972</v>
      </c>
      <c r="B275" s="16" t="n">
        <v>120.533356</v>
      </c>
      <c r="C275" s="16" t="n">
        <v>2063800</v>
      </c>
      <c r="D275" s="186">
        <f>B275/B276-1</f>
        <v/>
      </c>
      <c r="E275" s="198">
        <f>E276*(1+D275)</f>
        <v/>
      </c>
    </row>
    <row r="276" ht="15.75" customHeight="1">
      <c r="A276" s="188" t="n">
        <v>43971</v>
      </c>
      <c r="B276" s="16" t="n">
        <v>120.454063</v>
      </c>
      <c r="C276" s="16" t="n">
        <v>2366700</v>
      </c>
      <c r="D276" s="186">
        <f>B276/B277-1</f>
        <v/>
      </c>
      <c r="E276" s="198">
        <f>E277*(1+D276)</f>
        <v/>
      </c>
    </row>
    <row r="277" ht="15.75" customHeight="1">
      <c r="A277" s="188" t="n">
        <v>43970</v>
      </c>
      <c r="B277" s="16" t="n">
        <v>120.424355</v>
      </c>
      <c r="C277" s="16" t="n">
        <v>1941700</v>
      </c>
      <c r="D277" s="186">
        <f>B277/B278-1</f>
        <v/>
      </c>
      <c r="E277" s="198">
        <f>E278*(1+D277)</f>
        <v/>
      </c>
    </row>
    <row r="278" ht="15.75" customHeight="1">
      <c r="A278" s="188" t="n">
        <v>43969</v>
      </c>
      <c r="B278" s="16" t="n">
        <v>120.087479</v>
      </c>
      <c r="C278" s="16" t="n">
        <v>3091200</v>
      </c>
      <c r="D278" s="186">
        <f>B278/B279-1</f>
        <v/>
      </c>
      <c r="E278" s="198">
        <f>E279*(1+D278)</f>
        <v/>
      </c>
    </row>
    <row r="279" ht="15.75" customHeight="1">
      <c r="A279" s="188" t="n">
        <v>43966</v>
      </c>
      <c r="B279" s="16" t="n">
        <v>120.830574</v>
      </c>
      <c r="C279" s="16" t="n">
        <v>1828900</v>
      </c>
      <c r="D279" s="186">
        <f>B279/B280-1</f>
        <v/>
      </c>
      <c r="E279" s="198">
        <f>E280*(1+D279)</f>
        <v/>
      </c>
    </row>
    <row r="280" ht="15.75" customHeight="1">
      <c r="A280" s="188" t="n">
        <v>43965</v>
      </c>
      <c r="B280" s="16" t="n">
        <v>120.909843</v>
      </c>
      <c r="C280" s="16" t="n">
        <v>2257600</v>
      </c>
      <c r="D280" s="186">
        <f>B280/B281-1</f>
        <v/>
      </c>
      <c r="E280" s="198">
        <f>E281*(1+D280)</f>
        <v/>
      </c>
    </row>
    <row r="281" ht="15.75" customHeight="1">
      <c r="A281" s="188" t="n">
        <v>43964</v>
      </c>
      <c r="B281" s="16" t="n">
        <v>120.721603</v>
      </c>
      <c r="C281" s="16" t="n">
        <v>2615800</v>
      </c>
      <c r="D281" s="186">
        <f>B281/B282-1</f>
        <v/>
      </c>
      <c r="E281" s="198">
        <f>E282*(1+D281)</f>
        <v/>
      </c>
    </row>
    <row r="282" ht="15.75" customHeight="1">
      <c r="A282" s="188" t="n">
        <v>43963</v>
      </c>
      <c r="B282" s="16" t="n">
        <v>120.473885</v>
      </c>
      <c r="C282" s="16" t="n">
        <v>4267700</v>
      </c>
      <c r="D282" s="186">
        <f>B282/B283-1</f>
        <v/>
      </c>
      <c r="E282" s="198">
        <f>E283*(1+D282)</f>
        <v/>
      </c>
    </row>
    <row r="283" ht="15.75" customHeight="1">
      <c r="A283" s="188" t="n">
        <v>43962</v>
      </c>
      <c r="B283" s="16" t="n">
        <v>120.077553</v>
      </c>
      <c r="C283" s="16" t="n">
        <v>4569400</v>
      </c>
      <c r="D283" s="186">
        <f>B283/B284-1</f>
        <v/>
      </c>
      <c r="E283" s="198">
        <f>E284*(1+D283)</f>
        <v/>
      </c>
    </row>
    <row r="284" ht="15.75" customHeight="1">
      <c r="A284" s="188" t="n">
        <v>43959</v>
      </c>
      <c r="B284" s="16" t="n">
        <v>120.414444</v>
      </c>
      <c r="C284" s="16" t="n">
        <v>3486800</v>
      </c>
      <c r="D284" s="186">
        <f>B284/B285-1</f>
        <v/>
      </c>
      <c r="E284" s="198">
        <f>E285*(1+D284)</f>
        <v/>
      </c>
    </row>
    <row r="285" ht="15.75" customHeight="1">
      <c r="A285" s="188" t="n">
        <v>43958</v>
      </c>
      <c r="B285" s="16" t="n">
        <v>120.81076</v>
      </c>
      <c r="C285" s="16" t="n">
        <v>3252800</v>
      </c>
      <c r="D285" s="186">
        <f>B285/B286-1</f>
        <v/>
      </c>
      <c r="E285" s="198">
        <f>E286*(1+D285)</f>
        <v/>
      </c>
    </row>
    <row r="286" ht="15.75" customHeight="1">
      <c r="A286" s="188" t="n">
        <v>43957</v>
      </c>
      <c r="B286" s="16" t="n">
        <v>120.077553</v>
      </c>
      <c r="C286" s="16" t="n">
        <v>3279500</v>
      </c>
      <c r="D286" s="186">
        <f>B286/B287-1</f>
        <v/>
      </c>
      <c r="E286" s="198">
        <f>E287*(1+D286)</f>
        <v/>
      </c>
    </row>
    <row r="287" ht="15.75" customHeight="1">
      <c r="A287" s="188" t="n">
        <v>43956</v>
      </c>
      <c r="B287" s="16" t="n">
        <v>120.52343</v>
      </c>
      <c r="C287" s="16" t="n">
        <v>3487600</v>
      </c>
      <c r="D287" s="186">
        <f>B287/B288-1</f>
        <v/>
      </c>
      <c r="E287" s="198">
        <f>E288*(1+D287)</f>
        <v/>
      </c>
    </row>
    <row r="288" ht="15.75" customHeight="1">
      <c r="A288" s="188" t="n">
        <v>43955</v>
      </c>
      <c r="B288" s="16" t="n">
        <v>120.61261</v>
      </c>
      <c r="C288" s="16" t="n">
        <v>3580500</v>
      </c>
      <c r="D288" s="186">
        <f>B288/B289-1</f>
        <v/>
      </c>
      <c r="E288" s="198">
        <f>E289*(1+D288)</f>
        <v/>
      </c>
    </row>
    <row r="289" ht="15.75" customHeight="1">
      <c r="A289" s="188" t="n">
        <v>43952</v>
      </c>
      <c r="B289" s="16" t="n">
        <v>120.592789</v>
      </c>
      <c r="C289" s="16" t="n">
        <v>8357700</v>
      </c>
      <c r="D289" s="186">
        <f>B289/B290-1</f>
        <v/>
      </c>
      <c r="E289" s="198">
        <f>E290*(1+D289)</f>
        <v/>
      </c>
    </row>
    <row r="290" ht="15.75" customHeight="1">
      <c r="A290" s="188" t="n">
        <v>43951</v>
      </c>
      <c r="B290" s="16" t="n">
        <v>120.426331</v>
      </c>
      <c r="C290" s="16" t="n">
        <v>5371500</v>
      </c>
      <c r="D290" s="186">
        <f>B290/B291-1</f>
        <v/>
      </c>
      <c r="E290" s="198">
        <f>E291*(1+D290)</f>
        <v/>
      </c>
    </row>
    <row r="291" ht="15.75" customHeight="1">
      <c r="A291" s="188" t="n">
        <v>43950</v>
      </c>
      <c r="B291" s="16" t="n">
        <v>120.713356</v>
      </c>
      <c r="C291" s="16" t="n">
        <v>2600100</v>
      </c>
      <c r="D291" s="186">
        <f>B291/B292-1</f>
        <v/>
      </c>
      <c r="E291" s="198">
        <f>E292*(1+D291)</f>
        <v/>
      </c>
    </row>
    <row r="292" ht="15.75" customHeight="1">
      <c r="A292" s="188" t="n">
        <v>43949</v>
      </c>
      <c r="B292" s="16" t="n">
        <v>120.772751</v>
      </c>
      <c r="C292" s="16" t="n">
        <v>2847600</v>
      </c>
      <c r="D292" s="186">
        <f>B292/B293-1</f>
        <v/>
      </c>
      <c r="E292" s="198">
        <f>E293*(1+D292)</f>
        <v/>
      </c>
    </row>
    <row r="293" ht="15.75" customHeight="1">
      <c r="A293" s="188" t="n">
        <v>43948</v>
      </c>
      <c r="B293" s="16" t="n">
        <v>120.248169</v>
      </c>
      <c r="C293" s="16" t="n">
        <v>2508100</v>
      </c>
      <c r="D293" s="186">
        <f>B293/B294-1</f>
        <v/>
      </c>
      <c r="E293" s="198">
        <f>E294*(1+D293)</f>
        <v/>
      </c>
    </row>
    <row r="294" ht="15.75" customHeight="1">
      <c r="A294" s="188" t="n">
        <v>43945</v>
      </c>
      <c r="B294" s="16" t="n">
        <v>120.891518</v>
      </c>
      <c r="C294" s="16" t="n">
        <v>2373500</v>
      </c>
      <c r="D294" s="186">
        <f>B294/B295-1</f>
        <v/>
      </c>
      <c r="E294" s="198">
        <f>E295*(1+D294)</f>
        <v/>
      </c>
    </row>
    <row r="295" ht="15.75" customHeight="1">
      <c r="A295" s="188" t="n">
        <v>43944</v>
      </c>
      <c r="B295" s="16" t="n">
        <v>120.861839</v>
      </c>
      <c r="C295" s="16" t="n">
        <v>2345900</v>
      </c>
      <c r="D295" s="186">
        <f>B295/B296-1</f>
        <v/>
      </c>
      <c r="E295" s="198">
        <f>E296*(1+D295)</f>
        <v/>
      </c>
    </row>
    <row r="296" ht="15.75" customHeight="1">
      <c r="A296" s="188" t="n">
        <v>43943</v>
      </c>
      <c r="B296" s="16" t="n">
        <v>120.782639</v>
      </c>
      <c r="C296" s="16" t="n">
        <v>3168700</v>
      </c>
      <c r="D296" s="186">
        <f>B296/B297-1</f>
        <v/>
      </c>
      <c r="E296" s="198">
        <f>E297*(1+D296)</f>
        <v/>
      </c>
    </row>
    <row r="297" ht="15.75" customHeight="1">
      <c r="A297" s="188" t="n">
        <v>43942</v>
      </c>
      <c r="B297" s="16" t="n">
        <v>121.158768</v>
      </c>
      <c r="C297" s="16" t="n">
        <v>3287700</v>
      </c>
      <c r="D297" s="186">
        <f>B297/B298-1</f>
        <v/>
      </c>
      <c r="E297" s="198">
        <f>E298*(1+D297)</f>
        <v/>
      </c>
    </row>
    <row r="298" ht="15.75" customHeight="1">
      <c r="A298" s="188" t="n">
        <v>43941</v>
      </c>
      <c r="B298" s="16" t="n">
        <v>120.822243</v>
      </c>
      <c r="C298" s="16" t="n">
        <v>4230700</v>
      </c>
      <c r="D298" s="186">
        <f>B298/B299-1</f>
        <v/>
      </c>
      <c r="E298" s="198">
        <f>E299*(1+D298)</f>
        <v/>
      </c>
    </row>
    <row r="299" ht="15.75" customHeight="1">
      <c r="A299" s="188" t="n">
        <v>43938</v>
      </c>
      <c r="B299" s="16" t="n">
        <v>120.505501</v>
      </c>
      <c r="C299" s="16" t="n">
        <v>2375000</v>
      </c>
      <c r="D299" s="186">
        <f>B299/B300-1</f>
        <v/>
      </c>
      <c r="E299" s="198">
        <f>E300*(1+D299)</f>
        <v/>
      </c>
    </row>
    <row r="300" ht="15.75" customHeight="1">
      <c r="A300" s="188" t="n">
        <v>43937</v>
      </c>
      <c r="B300" s="16" t="n">
        <v>120.822243</v>
      </c>
      <c r="C300" s="16" t="n">
        <v>1901600</v>
      </c>
      <c r="D300" s="186">
        <f>B300/B301-1</f>
        <v/>
      </c>
      <c r="E300" s="198">
        <f>E301*(1+D300)</f>
        <v/>
      </c>
    </row>
    <row r="301" ht="15.75" customHeight="1">
      <c r="A301" s="188" t="n">
        <v>43936</v>
      </c>
      <c r="B301" s="16" t="n">
        <v>120.693573</v>
      </c>
      <c r="C301" s="16" t="n">
        <v>3137400</v>
      </c>
      <c r="D301" s="186">
        <f>B301/B302-1</f>
        <v/>
      </c>
      <c r="E301" s="198">
        <f>E302*(1+D301)</f>
        <v/>
      </c>
    </row>
    <row r="302" ht="15.75" customHeight="1">
      <c r="A302" s="188" t="n">
        <v>43935</v>
      </c>
      <c r="B302" s="16" t="n">
        <v>119.624611</v>
      </c>
      <c r="C302" s="16" t="n">
        <v>2180100</v>
      </c>
      <c r="D302" s="186">
        <f>B302/B303-1</f>
        <v/>
      </c>
      <c r="E302" s="198">
        <f>E303*(1+D302)</f>
        <v/>
      </c>
    </row>
    <row r="303" ht="15.75" customHeight="1">
      <c r="A303" s="188" t="n">
        <v>43934</v>
      </c>
      <c r="B303" s="16" t="n">
        <v>119.466232</v>
      </c>
      <c r="C303" s="16" t="n">
        <v>2103100</v>
      </c>
      <c r="D303" s="186">
        <f>B303/B304-1</f>
        <v/>
      </c>
      <c r="E303" s="198">
        <f>E304*(1+D303)</f>
        <v/>
      </c>
    </row>
    <row r="304" ht="15.75" customHeight="1">
      <c r="A304" s="188" t="n">
        <v>43930</v>
      </c>
      <c r="B304" s="16" t="n">
        <v>119.723579</v>
      </c>
      <c r="C304" s="16" t="n">
        <v>4543600</v>
      </c>
      <c r="D304" s="186">
        <f>B304/B305-1</f>
        <v/>
      </c>
      <c r="E304" s="198">
        <f>E305*(1+D304)</f>
        <v/>
      </c>
    </row>
    <row r="305" ht="15.75" customHeight="1">
      <c r="A305" s="188" t="n">
        <v>43929</v>
      </c>
      <c r="B305" s="16" t="n">
        <v>119.466232</v>
      </c>
      <c r="C305" s="16" t="n">
        <v>3341000</v>
      </c>
      <c r="D305" s="186">
        <f>B305/B306-1</f>
        <v/>
      </c>
      <c r="E305" s="198">
        <f>E306*(1+D305)</f>
        <v/>
      </c>
    </row>
    <row r="306" ht="15.75" customHeight="1">
      <c r="A306" s="188" t="n">
        <v>43928</v>
      </c>
      <c r="B306" s="16" t="n">
        <v>119.614716</v>
      </c>
      <c r="C306" s="16" t="n">
        <v>9340600</v>
      </c>
      <c r="D306" s="186">
        <f>B306/B307-1</f>
        <v/>
      </c>
      <c r="E306" s="198">
        <f>E307*(1+D306)</f>
        <v/>
      </c>
    </row>
    <row r="307" ht="15.75" customHeight="1">
      <c r="A307" s="188" t="n">
        <v>43927</v>
      </c>
      <c r="B307" s="16" t="n">
        <v>120.149178</v>
      </c>
      <c r="C307" s="16" t="n">
        <v>4697500</v>
      </c>
      <c r="D307" s="186">
        <f>B307/B308-1</f>
        <v/>
      </c>
      <c r="E307" s="198">
        <f>E308*(1+D307)</f>
        <v/>
      </c>
    </row>
    <row r="308" ht="15.75" customHeight="1">
      <c r="A308" s="188" t="n">
        <v>43924</v>
      </c>
      <c r="B308" s="16" t="n">
        <v>120.693573</v>
      </c>
      <c r="C308" s="16" t="n">
        <v>3441100</v>
      </c>
      <c r="D308" s="186">
        <f>B308/B309-1</f>
        <v/>
      </c>
      <c r="E308" s="198">
        <f>E309*(1+D308)</f>
        <v/>
      </c>
    </row>
    <row r="309" ht="15.75" customHeight="1">
      <c r="A309" s="188" t="n">
        <v>43923</v>
      </c>
      <c r="B309" s="16" t="n">
        <v>120.604492</v>
      </c>
      <c r="C309" s="16" t="n">
        <v>4789400</v>
      </c>
      <c r="D309" s="186">
        <f>B309/B310-1</f>
        <v/>
      </c>
      <c r="E309" s="198">
        <f>E310*(1+D309)</f>
        <v/>
      </c>
    </row>
    <row r="310" ht="15.75" customHeight="1">
      <c r="A310" s="188" t="n">
        <v>43922</v>
      </c>
      <c r="B310" s="16" t="n">
        <v>120.584694</v>
      </c>
      <c r="C310" s="16" t="n">
        <v>9256400</v>
      </c>
      <c r="D310" s="186">
        <f>B310/B311-1</f>
        <v/>
      </c>
      <c r="E310" s="198">
        <f>E311*(1+D310)</f>
        <v/>
      </c>
    </row>
    <row r="311" ht="15.75" customHeight="1">
      <c r="A311" s="188" t="n">
        <v>43921</v>
      </c>
      <c r="B311" s="16" t="n">
        <v>120.095764</v>
      </c>
      <c r="C311" s="16" t="n">
        <v>6356500</v>
      </c>
      <c r="D311" s="186">
        <f>B311/B312-1</f>
        <v/>
      </c>
      <c r="E311" s="198">
        <f>E312*(1+D311)</f>
        <v/>
      </c>
    </row>
    <row r="312" ht="15.75" customHeight="1">
      <c r="A312" s="188" t="n">
        <v>43920</v>
      </c>
      <c r="B312" s="16" t="n">
        <v>119.878265</v>
      </c>
      <c r="C312" s="16" t="n">
        <v>4649400</v>
      </c>
      <c r="D312" s="186">
        <f>B312/B313-1</f>
        <v/>
      </c>
      <c r="E312" s="198">
        <f>E313*(1+D312)</f>
        <v/>
      </c>
    </row>
    <row r="313" ht="15.75" customHeight="1">
      <c r="A313" s="188" t="n">
        <v>43917</v>
      </c>
      <c r="B313" s="16" t="n">
        <v>119.601463</v>
      </c>
      <c r="C313" s="16" t="n">
        <v>5282300</v>
      </c>
      <c r="D313" s="186">
        <f>B313/B314-1</f>
        <v/>
      </c>
      <c r="E313" s="198">
        <f>E314*(1+D313)</f>
        <v/>
      </c>
    </row>
    <row r="314" ht="15.75" customHeight="1">
      <c r="A314" s="188" t="n">
        <v>43916</v>
      </c>
      <c r="B314" s="16" t="n">
        <v>118.721588</v>
      </c>
      <c r="C314" s="16" t="n">
        <v>3384400</v>
      </c>
      <c r="D314" s="186">
        <f>B314/B315-1</f>
        <v/>
      </c>
      <c r="E314" s="198">
        <f>E315*(1+D314)</f>
        <v/>
      </c>
    </row>
    <row r="315" ht="15.75" customHeight="1">
      <c r="A315" s="188" t="n">
        <v>43915</v>
      </c>
      <c r="B315" s="16" t="n">
        <v>118.434898</v>
      </c>
      <c r="C315" s="16" t="n">
        <v>5527600</v>
      </c>
      <c r="D315" s="186">
        <f>B315/B316-1</f>
        <v/>
      </c>
      <c r="E315" s="198">
        <f>E316*(1+D315)</f>
        <v/>
      </c>
    </row>
    <row r="316" ht="15.75" customHeight="1">
      <c r="A316" s="188" t="n">
        <v>43914</v>
      </c>
      <c r="B316" s="16" t="n">
        <v>118.365677</v>
      </c>
      <c r="C316" s="16" t="n">
        <v>5235500</v>
      </c>
      <c r="D316" s="186">
        <f>B316/B317-1</f>
        <v/>
      </c>
      <c r="E316" s="198">
        <f>E317*(1+D316)</f>
        <v/>
      </c>
    </row>
    <row r="317" ht="15.75" customHeight="1">
      <c r="A317" s="188" t="n">
        <v>43913</v>
      </c>
      <c r="B317" s="16" t="n">
        <v>119.176353</v>
      </c>
      <c r="C317" s="16" t="n">
        <v>12234700</v>
      </c>
      <c r="D317" s="186">
        <f>B317/B318-1</f>
        <v/>
      </c>
      <c r="E317" s="198">
        <f>E318*(1+D317)</f>
        <v/>
      </c>
    </row>
    <row r="318" ht="15.75" customHeight="1">
      <c r="A318" s="188" t="n">
        <v>43910</v>
      </c>
      <c r="B318" s="16" t="n">
        <v>117.78241</v>
      </c>
      <c r="C318" s="16" t="n">
        <v>9641600</v>
      </c>
      <c r="D318" s="186">
        <f>B318/B319-1</f>
        <v/>
      </c>
      <c r="E318" s="198">
        <f>E319*(1+D318)</f>
        <v/>
      </c>
    </row>
    <row r="319" ht="15.75" customHeight="1">
      <c r="A319" s="188" t="n">
        <v>43909</v>
      </c>
      <c r="B319" s="16" t="n">
        <v>114.856148</v>
      </c>
      <c r="C319" s="16" t="n">
        <v>6702900</v>
      </c>
      <c r="D319" s="186">
        <f>B319/B320-1</f>
        <v/>
      </c>
      <c r="E319" s="198">
        <f>E320*(1+D319)</f>
        <v/>
      </c>
    </row>
    <row r="320" ht="15.75" customHeight="1">
      <c r="A320" s="188" t="n">
        <v>43908</v>
      </c>
      <c r="B320" s="16" t="n">
        <v>114.480476</v>
      </c>
      <c r="C320" s="16" t="n">
        <v>13256300</v>
      </c>
      <c r="D320" s="186">
        <f>B320/B321-1</f>
        <v/>
      </c>
      <c r="E320" s="198">
        <f>E321*(1+D320)</f>
        <v/>
      </c>
    </row>
    <row r="321" ht="15.75" customHeight="1">
      <c r="A321" s="188" t="n">
        <v>43907</v>
      </c>
      <c r="B321" s="16" t="n">
        <v>116.091904</v>
      </c>
      <c r="C321" s="16" t="n">
        <v>5680300</v>
      </c>
      <c r="D321" s="186">
        <f>B321/B322-1</f>
        <v/>
      </c>
      <c r="E321" s="198">
        <f>E322*(1+D321)</f>
        <v/>
      </c>
    </row>
    <row r="322" ht="15.75" customHeight="1">
      <c r="A322" s="188" t="n">
        <v>43906</v>
      </c>
      <c r="B322" s="16" t="n">
        <v>119.077484</v>
      </c>
      <c r="C322" s="16" t="n">
        <v>6971700</v>
      </c>
      <c r="D322" s="186">
        <f>B322/B323-1</f>
        <v/>
      </c>
      <c r="E322" s="198">
        <f>E323*(1+D322)</f>
        <v/>
      </c>
    </row>
    <row r="323" ht="15.75" customHeight="1">
      <c r="A323" s="188" t="n">
        <v>43903</v>
      </c>
      <c r="B323" s="16" t="n">
        <v>116.01281</v>
      </c>
      <c r="C323" s="16" t="n">
        <v>8697200</v>
      </c>
      <c r="D323" s="186">
        <f>B323/B324-1</f>
        <v/>
      </c>
      <c r="E323" s="198">
        <f>E324*(1+D323)</f>
        <v/>
      </c>
    </row>
    <row r="324" ht="15.75" customHeight="1">
      <c r="A324" s="188" t="n">
        <v>43902</v>
      </c>
      <c r="B324" s="16" t="n">
        <v>116.774033</v>
      </c>
      <c r="C324" s="16" t="n">
        <v>10671600</v>
      </c>
      <c r="D324" s="186">
        <f>B324/B325-1</f>
        <v/>
      </c>
      <c r="E324" s="198">
        <f>E325*(1+D324)</f>
        <v/>
      </c>
    </row>
    <row r="325" ht="15.75" customHeight="1">
      <c r="A325" s="188" t="n">
        <v>43901</v>
      </c>
      <c r="B325" s="16" t="n">
        <v>116.714706</v>
      </c>
      <c r="C325" s="16" t="n">
        <v>13316100</v>
      </c>
      <c r="D325" s="186">
        <f>B325/B326-1</f>
        <v/>
      </c>
      <c r="E325" s="198">
        <f>E326*(1+D325)</f>
        <v/>
      </c>
    </row>
    <row r="326" ht="15.75" customHeight="1">
      <c r="A326" s="188" t="n">
        <v>43900</v>
      </c>
      <c r="B326" s="16" t="n">
        <v>117.891151</v>
      </c>
      <c r="C326" s="16" t="n">
        <v>15072900</v>
      </c>
      <c r="D326" s="186">
        <f>B326/B327-1</f>
        <v/>
      </c>
      <c r="E326" s="198">
        <f>E327*(1+D326)</f>
        <v/>
      </c>
    </row>
    <row r="327" ht="15.75" customHeight="1">
      <c r="A327" s="188" t="n">
        <v>43899</v>
      </c>
      <c r="B327" s="16" t="n">
        <v>120.095764</v>
      </c>
      <c r="C327" s="16" t="n">
        <v>24791700</v>
      </c>
      <c r="D327" s="186">
        <f>B327/B328-1</f>
        <v/>
      </c>
      <c r="E327" s="198">
        <f>E328*(1+D327)</f>
        <v/>
      </c>
    </row>
    <row r="328" ht="15.75" customHeight="1">
      <c r="A328" s="188" t="n">
        <v>43896</v>
      </c>
      <c r="B328" s="16" t="n">
        <v>119.028061</v>
      </c>
      <c r="C328" s="16" t="n">
        <v>11614800</v>
      </c>
      <c r="D328" s="186">
        <f>B328/B329-1</f>
        <v/>
      </c>
      <c r="E328" s="198">
        <f>E329*(1+D328)</f>
        <v/>
      </c>
    </row>
    <row r="329" ht="15.75" customHeight="1">
      <c r="A329" s="188" t="n">
        <v>43895</v>
      </c>
      <c r="B329" s="16" t="n">
        <v>117.831856</v>
      </c>
      <c r="C329" s="16" t="n">
        <v>5284200</v>
      </c>
      <c r="D329" s="186">
        <f>B329/B330-1</f>
        <v/>
      </c>
      <c r="E329" s="198">
        <f>E330*(1+D329)</f>
        <v/>
      </c>
    </row>
    <row r="330" ht="15.75" customHeight="1">
      <c r="A330" s="188" t="n">
        <v>43894</v>
      </c>
      <c r="B330" s="16" t="n">
        <v>116.793816</v>
      </c>
      <c r="C330" s="16" t="n">
        <v>7627100</v>
      </c>
      <c r="D330" s="186">
        <f>B330/B331-1</f>
        <v/>
      </c>
      <c r="E330" s="198">
        <f>E331*(1+D330)</f>
        <v/>
      </c>
    </row>
    <row r="331" ht="15.75" customHeight="1">
      <c r="A331" s="188" t="n">
        <v>43893</v>
      </c>
      <c r="B331" s="16" t="n">
        <v>117.050842</v>
      </c>
      <c r="C331" s="16" t="n">
        <v>11462300</v>
      </c>
      <c r="D331" s="186">
        <f>B331/B332-1</f>
        <v/>
      </c>
      <c r="E331" s="198">
        <f>E332*(1+D331)</f>
        <v/>
      </c>
    </row>
    <row r="332" ht="15.75" customHeight="1">
      <c r="A332" s="188" t="n">
        <v>43892</v>
      </c>
      <c r="B332" s="16" t="n">
        <v>115.706352</v>
      </c>
      <c r="C332" s="16" t="n">
        <v>19402100</v>
      </c>
      <c r="D332" s="186">
        <f>B332/B333-1</f>
        <v/>
      </c>
      <c r="E332" s="198">
        <f>E333*(1+D332)</f>
        <v/>
      </c>
    </row>
    <row r="333" ht="15.75" customHeight="1">
      <c r="A333" s="188" t="n">
        <v>43889</v>
      </c>
      <c r="B333" s="16" t="n">
        <v>115.785423</v>
      </c>
      <c r="C333" s="16" t="n">
        <v>13437000</v>
      </c>
      <c r="D333" s="186">
        <f>B333/B334-1</f>
        <v/>
      </c>
      <c r="E333" s="198">
        <f>E334*(1+D333)</f>
        <v/>
      </c>
    </row>
    <row r="334" ht="15.75" customHeight="1">
      <c r="A334" s="188" t="n">
        <v>43888</v>
      </c>
      <c r="B334" s="16" t="n">
        <v>114.50177</v>
      </c>
      <c r="C334" s="16" t="n">
        <v>8629700</v>
      </c>
      <c r="D334" s="186">
        <f>B334/B335-1</f>
        <v/>
      </c>
      <c r="E334" s="198">
        <f>E335*(1+D334)</f>
        <v/>
      </c>
    </row>
    <row r="335" ht="15.75" customHeight="1">
      <c r="A335" s="188" t="n">
        <v>43887</v>
      </c>
      <c r="B335" s="16" t="n">
        <v>113.948822</v>
      </c>
      <c r="C335" s="16" t="n">
        <v>19649400</v>
      </c>
      <c r="D335" s="186">
        <f>B335/B336-1</f>
        <v/>
      </c>
      <c r="E335" s="198">
        <f>E336*(1+D335)</f>
        <v/>
      </c>
    </row>
    <row r="336" ht="15.75" customHeight="1">
      <c r="A336" s="188" t="n">
        <v>43886</v>
      </c>
      <c r="B336" s="16" t="n">
        <v>114.008064</v>
      </c>
      <c r="C336" s="16" t="n">
        <v>10014300</v>
      </c>
      <c r="D336" s="186">
        <f>B336/B337-1</f>
        <v/>
      </c>
      <c r="E336" s="198">
        <f>E337*(1+D336)</f>
        <v/>
      </c>
    </row>
    <row r="337" ht="15.75" customHeight="1">
      <c r="A337" s="188" t="n">
        <v>43885</v>
      </c>
      <c r="B337" s="16" t="n">
        <v>113.692101</v>
      </c>
      <c r="C337" s="16" t="n">
        <v>6803600</v>
      </c>
      <c r="D337" s="186">
        <f>B337/B338-1</f>
        <v/>
      </c>
      <c r="E337" s="198">
        <f>E338*(1+D337)</f>
        <v/>
      </c>
    </row>
    <row r="338" ht="15.75" customHeight="1">
      <c r="A338" s="188" t="n">
        <v>43882</v>
      </c>
      <c r="B338" s="16" t="n">
        <v>112.813293</v>
      </c>
      <c r="C338" s="16" t="n">
        <v>5381000</v>
      </c>
      <c r="D338" s="186">
        <f>B338/B339-1</f>
        <v/>
      </c>
      <c r="E338" s="198">
        <f>E339*(1+D338)</f>
        <v/>
      </c>
    </row>
    <row r="339" ht="15.75" customHeight="1">
      <c r="A339" s="188" t="n">
        <v>43881</v>
      </c>
      <c r="B339" s="16" t="n">
        <v>112.359062</v>
      </c>
      <c r="C339" s="16" t="n">
        <v>3452900</v>
      </c>
      <c r="D339" s="186">
        <f>B339/B340-1</f>
        <v/>
      </c>
      <c r="E339" s="198">
        <f>E340*(1+D339)</f>
        <v/>
      </c>
    </row>
    <row r="340" ht="15.75" customHeight="1">
      <c r="A340" s="188" t="n">
        <v>43880</v>
      </c>
      <c r="B340" s="16" t="n">
        <v>112.033211</v>
      </c>
      <c r="C340" s="16" t="n">
        <v>1681800</v>
      </c>
      <c r="D340" s="186">
        <f>B340/B341-1</f>
        <v/>
      </c>
      <c r="E340" s="198">
        <f>E341*(1+D340)</f>
        <v/>
      </c>
    </row>
    <row r="341" ht="15.75" customHeight="1">
      <c r="A341" s="188" t="n">
        <v>43879</v>
      </c>
      <c r="B341" s="16" t="n">
        <v>112.052956</v>
      </c>
      <c r="C341" s="16" t="n">
        <v>8356600</v>
      </c>
      <c r="D341" s="186">
        <f>B341/B342-1</f>
        <v/>
      </c>
      <c r="E341" s="198">
        <f>E342*(1+D341)</f>
        <v/>
      </c>
    </row>
    <row r="342" ht="15.75" customHeight="1">
      <c r="A342" s="188" t="n">
        <v>43875</v>
      </c>
      <c r="B342" s="16" t="n">
        <v>111.875221</v>
      </c>
      <c r="C342" s="16" t="n">
        <v>2043600</v>
      </c>
      <c r="D342" s="186">
        <f>B342/B343-1</f>
        <v/>
      </c>
      <c r="E342" s="198">
        <f>E343*(1+D342)</f>
        <v/>
      </c>
    </row>
    <row r="343" ht="15.75" customHeight="1">
      <c r="A343" s="188" t="n">
        <v>43874</v>
      </c>
      <c r="B343" s="16" t="n">
        <v>111.598747</v>
      </c>
      <c r="C343" s="16" t="n">
        <v>1868000</v>
      </c>
      <c r="D343" s="186">
        <f>B343/B344-1</f>
        <v/>
      </c>
      <c r="E343" s="198">
        <f>E344*(1+D343)</f>
        <v/>
      </c>
    </row>
    <row r="344" ht="15.75" customHeight="1">
      <c r="A344" s="188" t="n">
        <v>43873</v>
      </c>
      <c r="B344" s="16" t="n">
        <v>111.5</v>
      </c>
      <c r="C344" s="16" t="n">
        <v>1473800</v>
      </c>
      <c r="D344" s="186">
        <f>B344/B345-1</f>
        <v/>
      </c>
      <c r="E344" s="198">
        <f>E345*(1+D344)</f>
        <v/>
      </c>
    </row>
    <row r="345" ht="15.75" customHeight="1">
      <c r="A345" s="188" t="n">
        <v>43872</v>
      </c>
      <c r="B345" s="16" t="n">
        <v>111.786354</v>
      </c>
      <c r="C345" s="16" t="n">
        <v>1657100</v>
      </c>
      <c r="D345" s="186">
        <f>B345/B346-1</f>
        <v/>
      </c>
      <c r="E345" s="198">
        <f>E346*(1+D345)</f>
        <v/>
      </c>
    </row>
    <row r="346" ht="15.75" customHeight="1">
      <c r="A346" s="188" t="n">
        <v>43871</v>
      </c>
      <c r="B346" s="16" t="n">
        <v>112.052956</v>
      </c>
      <c r="C346" s="16" t="n">
        <v>1909100</v>
      </c>
      <c r="D346" s="186">
        <f>B346/B347-1</f>
        <v/>
      </c>
      <c r="E346" s="198">
        <f>E347*(1+D346)</f>
        <v/>
      </c>
    </row>
    <row r="347" ht="15.75" customHeight="1">
      <c r="A347" s="188" t="n">
        <v>43868</v>
      </c>
      <c r="B347" s="16" t="n">
        <v>111.835732</v>
      </c>
      <c r="C347" s="16" t="n">
        <v>6177900</v>
      </c>
      <c r="D347" s="186">
        <f>B347/B348-1</f>
        <v/>
      </c>
      <c r="E347" s="198">
        <f>E348*(1+D347)</f>
        <v/>
      </c>
    </row>
    <row r="348" ht="15.75" customHeight="1">
      <c r="A348" s="188" t="n">
        <v>43867</v>
      </c>
      <c r="B348" s="16" t="n">
        <v>111.302521</v>
      </c>
      <c r="C348" s="16" t="n">
        <v>1697100</v>
      </c>
      <c r="D348" s="186">
        <f>B348/B349-1</f>
        <v/>
      </c>
      <c r="E348" s="198">
        <f>E349*(1+D348)</f>
        <v/>
      </c>
    </row>
    <row r="349" ht="15.75" customHeight="1">
      <c r="A349" s="188" t="n">
        <v>43866</v>
      </c>
      <c r="B349" s="16" t="n">
        <v>111.223534</v>
      </c>
      <c r="C349" s="16" t="n">
        <v>9027500</v>
      </c>
      <c r="D349" s="186">
        <f>B349/B350-1</f>
        <v/>
      </c>
      <c r="E349" s="198">
        <f>E350*(1+D349)</f>
        <v/>
      </c>
    </row>
    <row r="350" ht="15.75" customHeight="1">
      <c r="A350" s="188" t="n">
        <v>43865</v>
      </c>
      <c r="B350" s="16" t="n">
        <v>111.707367</v>
      </c>
      <c r="C350" s="16" t="n">
        <v>2569600</v>
      </c>
      <c r="D350" s="186">
        <f>B350/B351-1</f>
        <v/>
      </c>
      <c r="E350" s="198">
        <f>E351*(1+D350)</f>
        <v/>
      </c>
    </row>
    <row r="351" ht="15.75" customHeight="1">
      <c r="A351" s="188" t="n">
        <v>43864</v>
      </c>
      <c r="B351" s="16" t="n">
        <v>112.359062</v>
      </c>
      <c r="C351" s="16" t="n">
        <v>5722100</v>
      </c>
      <c r="D351" s="186">
        <f>B351/B352-1</f>
        <v/>
      </c>
      <c r="E351" s="198">
        <f>E352*(1+D351)</f>
        <v/>
      </c>
    </row>
    <row r="352" ht="15.75" customHeight="1">
      <c r="A352" s="188" t="n">
        <v>43861</v>
      </c>
      <c r="B352" s="16" t="n">
        <v>112.454826</v>
      </c>
      <c r="C352" s="16" t="n">
        <v>9764500</v>
      </c>
      <c r="D352" s="186">
        <f>B352/B353-1</f>
        <v/>
      </c>
      <c r="E352" s="198">
        <f>E353*(1+D352)</f>
        <v/>
      </c>
    </row>
    <row r="353" ht="15.75" customHeight="1">
      <c r="A353" s="188" t="n">
        <v>43860</v>
      </c>
      <c r="B353" s="16" t="n">
        <v>111.892754</v>
      </c>
      <c r="C353" s="16" t="n">
        <v>4405500</v>
      </c>
      <c r="D353" s="186">
        <f>B353/B354-1</f>
        <v/>
      </c>
      <c r="E353" s="198">
        <f>E354*(1+D353)</f>
        <v/>
      </c>
    </row>
    <row r="354" ht="15.75" customHeight="1">
      <c r="A354" s="188" t="n">
        <v>43859</v>
      </c>
      <c r="B354" s="16" t="n">
        <v>111.784279</v>
      </c>
      <c r="C354" s="16" t="n">
        <v>2429500</v>
      </c>
      <c r="D354" s="186">
        <f>B354/B355-1</f>
        <v/>
      </c>
      <c r="E354" s="198">
        <f>E355*(1+D354)</f>
        <v/>
      </c>
    </row>
    <row r="355" ht="15.75" customHeight="1">
      <c r="A355" s="188" t="n">
        <v>43858</v>
      </c>
      <c r="B355" s="16" t="n">
        <v>111.251808</v>
      </c>
      <c r="C355" s="16" t="n">
        <v>1923600</v>
      </c>
      <c r="D355" s="186">
        <f>B355/B356-1</f>
        <v/>
      </c>
      <c r="E355" s="198">
        <f>E356*(1+D355)</f>
        <v/>
      </c>
    </row>
    <row r="356" ht="15.75" customHeight="1">
      <c r="A356" s="188" t="n">
        <v>43857</v>
      </c>
      <c r="B356" s="16" t="n">
        <v>111.626518</v>
      </c>
      <c r="C356" s="16" t="n">
        <v>3824600</v>
      </c>
      <c r="D356" s="186">
        <f>B356/B357-1</f>
        <v/>
      </c>
      <c r="E356" s="198">
        <f>E357*(1+D356)</f>
        <v/>
      </c>
    </row>
    <row r="357" ht="15.75" customHeight="1">
      <c r="A357" s="188" t="n">
        <v>43854</v>
      </c>
      <c r="B357" s="16" t="n">
        <v>110.877083</v>
      </c>
      <c r="C357" s="16" t="n">
        <v>7932600</v>
      </c>
      <c r="D357" s="186">
        <f>B357/B358-1</f>
        <v/>
      </c>
      <c r="E357" s="198">
        <f>E358*(1+D357)</f>
        <v/>
      </c>
    </row>
    <row r="358" ht="15.75" customHeight="1">
      <c r="A358" s="188" t="n">
        <v>43853</v>
      </c>
      <c r="B358" s="16" t="n">
        <v>110.482643</v>
      </c>
      <c r="C358" s="16" t="n">
        <v>1891300</v>
      </c>
      <c r="D358" s="186">
        <f>B358/B359-1</f>
        <v/>
      </c>
      <c r="E358" s="198">
        <f>E359*(1+D358)</f>
        <v/>
      </c>
    </row>
    <row r="359" ht="15.75" customHeight="1">
      <c r="A359" s="188" t="n">
        <v>43852</v>
      </c>
      <c r="B359" s="16" t="n">
        <v>110.206543</v>
      </c>
      <c r="C359" s="16" t="n">
        <v>1787600</v>
      </c>
      <c r="D359" s="186">
        <f>B359/B360-1</f>
        <v/>
      </c>
      <c r="E359" s="198">
        <f>E360*(1+D359)</f>
        <v/>
      </c>
    </row>
    <row r="360" ht="15.75" customHeight="1">
      <c r="A360" s="188" t="n">
        <v>43851</v>
      </c>
      <c r="B360" s="16" t="n">
        <v>110.186821</v>
      </c>
      <c r="C360" s="16" t="n">
        <v>2355600</v>
      </c>
      <c r="D360" s="186">
        <f>B360/B361-1</f>
        <v/>
      </c>
      <c r="E360" s="198">
        <f>E361*(1+D360)</f>
        <v/>
      </c>
    </row>
    <row r="361" ht="15.75" customHeight="1">
      <c r="A361" s="188" t="n">
        <v>43847</v>
      </c>
      <c r="B361" s="16" t="n">
        <v>109.75293</v>
      </c>
      <c r="C361" s="16" t="n">
        <v>2627000</v>
      </c>
      <c r="D361" s="186">
        <f>B361/B362-1</f>
        <v/>
      </c>
      <c r="E361" s="198">
        <f>E362*(1+D361)</f>
        <v/>
      </c>
    </row>
    <row r="362" ht="15.75" customHeight="1">
      <c r="A362" s="188" t="n">
        <v>43846</v>
      </c>
      <c r="B362" s="16" t="n">
        <v>109.841682</v>
      </c>
      <c r="C362" s="16" t="n">
        <v>2200500</v>
      </c>
      <c r="D362" s="186">
        <f>B362/B363-1</f>
        <v/>
      </c>
      <c r="E362" s="198">
        <f>E363*(1+D362)</f>
        <v/>
      </c>
    </row>
    <row r="363" ht="15.75" customHeight="1">
      <c r="A363" s="188" t="n">
        <v>43845</v>
      </c>
      <c r="B363" s="16" t="n">
        <v>110.068481</v>
      </c>
      <c r="C363" s="16" t="n">
        <v>2734800</v>
      </c>
      <c r="D363" s="186">
        <f>B363/B364-1</f>
        <v/>
      </c>
      <c r="E363" s="198">
        <f>E364*(1+D363)</f>
        <v/>
      </c>
    </row>
    <row r="364" ht="15.75" customHeight="1">
      <c r="A364" s="188" t="n">
        <v>43844</v>
      </c>
      <c r="B364" s="16" t="n">
        <v>109.792374</v>
      </c>
      <c r="C364" s="16" t="n">
        <v>2376300</v>
      </c>
      <c r="D364" s="186">
        <f>B364/B365-1</f>
        <v/>
      </c>
      <c r="E364" s="198">
        <f>E365*(1+D364)</f>
        <v/>
      </c>
    </row>
    <row r="365" ht="15.75" customHeight="1">
      <c r="A365" s="188" t="n">
        <v>43843</v>
      </c>
      <c r="B365" s="16" t="n">
        <v>109.575432</v>
      </c>
      <c r="C365" s="16" t="n">
        <v>2672600</v>
      </c>
      <c r="D365" s="186">
        <f>B365/B366-1</f>
        <v/>
      </c>
      <c r="E365" s="198">
        <f>E366*(1+D365)</f>
        <v/>
      </c>
    </row>
    <row r="366" ht="15.75" customHeight="1">
      <c r="A366" s="188" t="n">
        <v>43840</v>
      </c>
      <c r="B366" s="16" t="n">
        <v>109.703621</v>
      </c>
      <c r="C366" s="16" t="n">
        <v>2600000</v>
      </c>
      <c r="D366" s="186">
        <f>B366/B367-1</f>
        <v/>
      </c>
      <c r="E366" s="198">
        <f>E367*(1+D366)</f>
        <v/>
      </c>
    </row>
    <row r="367" ht="15.75" customHeight="1">
      <c r="A367" s="188" t="n">
        <v>43839</v>
      </c>
      <c r="B367" s="16" t="n">
        <v>109.466965</v>
      </c>
      <c r="C367" s="16" t="n">
        <v>3680600</v>
      </c>
      <c r="D367" s="186">
        <f>B367/B368-1</f>
        <v/>
      </c>
      <c r="E367" s="198">
        <f>E368*(1+D367)</f>
        <v/>
      </c>
    </row>
    <row r="368" ht="15.75" customHeight="1">
      <c r="A368" s="188" t="n">
        <v>43838</v>
      </c>
      <c r="B368" s="16" t="n">
        <v>109.388084</v>
      </c>
      <c r="C368" s="16" t="n">
        <v>5081100</v>
      </c>
      <c r="D368" s="186">
        <f>B368/B369-1</f>
        <v/>
      </c>
      <c r="E368" s="198">
        <f>E369*(1+D368)</f>
        <v/>
      </c>
    </row>
    <row r="369" ht="15.75" customHeight="1">
      <c r="A369" s="188" t="n">
        <v>43837</v>
      </c>
      <c r="B369" s="16" t="n">
        <v>109.644455</v>
      </c>
      <c r="C369" s="16" t="n">
        <v>2038800</v>
      </c>
      <c r="D369" s="186">
        <f>B369/B370-1</f>
        <v/>
      </c>
      <c r="E369" s="198">
        <f>E370*(1+D369)</f>
        <v/>
      </c>
    </row>
    <row r="370" ht="15.75" customHeight="1">
      <c r="A370" s="188" t="n">
        <v>43836</v>
      </c>
      <c r="B370" s="16" t="n">
        <v>109.802223</v>
      </c>
      <c r="C370" s="16" t="n">
        <v>2714300</v>
      </c>
      <c r="D370" s="186">
        <f>B370/B371-1</f>
        <v/>
      </c>
      <c r="E370" s="198">
        <f>E371*(1+D370)</f>
        <v/>
      </c>
    </row>
    <row r="371" ht="15.75" customHeight="1">
      <c r="A371" s="188" t="n">
        <v>43833</v>
      </c>
      <c r="B371" s="16" t="n">
        <v>109.920563</v>
      </c>
      <c r="C371" s="16" t="n">
        <v>3839600</v>
      </c>
      <c r="D371" s="186">
        <f>B371/B372-1</f>
        <v/>
      </c>
      <c r="E371" s="198">
        <f>E372*(1+D371)</f>
        <v/>
      </c>
    </row>
    <row r="372" ht="15.75" customHeight="1">
      <c r="A372" s="188" t="n">
        <v>43832</v>
      </c>
      <c r="B372" s="16" t="n">
        <v>109.190857</v>
      </c>
      <c r="C372" s="16" t="n">
        <v>4022300</v>
      </c>
      <c r="D372" s="186">
        <f>B372/B373-1</f>
        <v/>
      </c>
      <c r="E372" s="198" t="n">
        <v>100</v>
      </c>
    </row>
    <row r="373" ht="15.75" customHeight="1">
      <c r="A373" s="188" t="n">
        <v>43830</v>
      </c>
      <c r="B373" s="16" t="n">
        <v>108.687943</v>
      </c>
      <c r="C373" s="16" t="n">
        <v>2801600</v>
      </c>
      <c r="D373" s="186">
        <f>B373/B374-1</f>
        <v/>
      </c>
      <c r="E373" s="198" t="n"/>
    </row>
    <row r="374" ht="15.75" customHeight="1">
      <c r="A374" s="188" t="n">
        <v>43829</v>
      </c>
      <c r="B374" s="16" t="n">
        <v>109.082375</v>
      </c>
      <c r="C374" s="16" t="n">
        <v>2035400</v>
      </c>
      <c r="D374" s="186">
        <f>B374/B375-1</f>
        <v/>
      </c>
      <c r="E374" s="198" t="n"/>
    </row>
    <row r="375" ht="15.75" customHeight="1">
      <c r="A375" s="188" t="n">
        <v>43826</v>
      </c>
      <c r="B375" s="16" t="n">
        <v>109.151398</v>
      </c>
      <c r="C375" s="16" t="n">
        <v>1771100</v>
      </c>
      <c r="D375" s="186">
        <f>B375/B376-1</f>
        <v/>
      </c>
      <c r="E375" s="198" t="n"/>
    </row>
    <row r="376" ht="15.75" customHeight="1">
      <c r="A376" s="188" t="n">
        <v>43825</v>
      </c>
      <c r="B376" s="16" t="n">
        <v>108.993629</v>
      </c>
      <c r="C376" s="16" t="n">
        <v>1285100</v>
      </c>
      <c r="D376" s="186">
        <f>B376/B377-1</f>
        <v/>
      </c>
      <c r="E376" s="198" t="n"/>
    </row>
    <row r="377" ht="15.75" customHeight="1">
      <c r="A377" s="188" t="n">
        <v>43823</v>
      </c>
      <c r="B377" s="16" t="n">
        <v>108.835869</v>
      </c>
      <c r="C377" s="16" t="n">
        <v>857600</v>
      </c>
      <c r="D377" s="186">
        <f>B377/B378-1</f>
        <v/>
      </c>
      <c r="E377" s="198" t="n"/>
    </row>
    <row r="378" ht="15.75" customHeight="1">
      <c r="A378" s="188" t="n">
        <v>43822</v>
      </c>
      <c r="B378" s="16" t="n">
        <v>108.648506</v>
      </c>
      <c r="C378" s="16" t="n">
        <v>1809400</v>
      </c>
      <c r="D378" s="186">
        <f>B378/B379-1</f>
        <v/>
      </c>
      <c r="E378" s="198" t="n"/>
    </row>
    <row r="379" ht="15.75" customHeight="1">
      <c r="A379" s="188" t="n">
        <v>43819</v>
      </c>
      <c r="B379" s="16" t="n">
        <v>108.747101</v>
      </c>
      <c r="C379" s="16" t="n">
        <v>4660500</v>
      </c>
      <c r="D379" s="186">
        <f>B379/B380-1</f>
        <v/>
      </c>
      <c r="E379" s="198" t="n"/>
    </row>
    <row r="380" ht="15.75" customHeight="1">
      <c r="A380" s="188" t="n">
        <v>43818</v>
      </c>
      <c r="B380" s="16" t="n">
        <v>108.747101</v>
      </c>
      <c r="C380" s="16" t="n">
        <v>1962500</v>
      </c>
      <c r="D380" s="186">
        <f>B380/B381-1</f>
        <v/>
      </c>
      <c r="E380" s="198" t="n"/>
    </row>
    <row r="381" ht="15.75" customHeight="1">
      <c r="A381" s="188" t="n">
        <v>43817</v>
      </c>
      <c r="B381" s="16" t="n">
        <v>108.662277</v>
      </c>
      <c r="C381" s="16" t="n">
        <v>2249500</v>
      </c>
      <c r="D381" s="186">
        <f>B381/B382-1</f>
        <v/>
      </c>
      <c r="E381" s="198" t="n"/>
    </row>
    <row r="382" ht="15.75" customHeight="1">
      <c r="A382" s="188" t="n">
        <v>43816</v>
      </c>
      <c r="B382" s="16" t="n">
        <v>108.957718</v>
      </c>
      <c r="C382" s="16" t="n">
        <v>3471400</v>
      </c>
      <c r="D382" s="186">
        <f>B382/B383-1</f>
        <v/>
      </c>
      <c r="E382" s="198" t="n"/>
    </row>
    <row r="383" ht="15.75" customHeight="1">
      <c r="A383" s="188" t="n">
        <v>43815</v>
      </c>
      <c r="B383" s="16" t="n">
        <v>108.947868</v>
      </c>
      <c r="C383" s="16" t="n">
        <v>3028500</v>
      </c>
      <c r="D383" s="186">
        <f>B383/B384-1</f>
        <v/>
      </c>
      <c r="E383" s="198" t="n"/>
    </row>
    <row r="384" ht="15.75" customHeight="1">
      <c r="A384" s="188" t="n">
        <v>43812</v>
      </c>
      <c r="B384" s="16" t="n">
        <v>109.459923</v>
      </c>
      <c r="C384" s="16" t="n">
        <v>4162000</v>
      </c>
      <c r="D384" s="186">
        <f>B384/B385-1</f>
        <v/>
      </c>
      <c r="E384" s="198" t="n"/>
    </row>
    <row r="385" ht="15.75" customHeight="1">
      <c r="A385" s="188" t="n">
        <v>43811</v>
      </c>
      <c r="B385" s="16" t="n">
        <v>108.819855</v>
      </c>
      <c r="C385" s="16" t="n">
        <v>5490400</v>
      </c>
      <c r="D385" s="186">
        <f>B385/B386-1</f>
        <v/>
      </c>
      <c r="E385" s="198" t="n"/>
    </row>
    <row r="386" ht="15.75" customHeight="1">
      <c r="A386" s="188" t="n">
        <v>43810</v>
      </c>
      <c r="B386" s="16" t="n">
        <v>109.686401</v>
      </c>
      <c r="C386" s="16" t="n">
        <v>2462600</v>
      </c>
      <c r="D386" s="186">
        <f>B386/B387-1</f>
        <v/>
      </c>
      <c r="E386" s="198" t="n"/>
    </row>
    <row r="387" ht="15.75" customHeight="1">
      <c r="A387" s="188" t="n">
        <v>43809</v>
      </c>
      <c r="B387" s="16" t="n">
        <v>109.233429</v>
      </c>
      <c r="C387" s="16" t="n">
        <v>1707000</v>
      </c>
      <c r="D387" s="186">
        <f>B387/B388-1</f>
        <v/>
      </c>
      <c r="E387" s="198" t="n"/>
    </row>
    <row r="388" ht="15.75" customHeight="1">
      <c r="A388" s="188" t="n">
        <v>43808</v>
      </c>
      <c r="B388" s="16" t="n">
        <v>109.36145</v>
      </c>
      <c r="C388" s="16" t="n">
        <v>1928500</v>
      </c>
      <c r="D388" s="186">
        <f>B388/B389-1</f>
        <v/>
      </c>
      <c r="E388" s="198" t="n"/>
    </row>
    <row r="389" ht="15.75" customHeight="1">
      <c r="A389" s="188" t="n">
        <v>43805</v>
      </c>
      <c r="B389" s="16" t="n">
        <v>109.272827</v>
      </c>
      <c r="C389" s="16" t="n">
        <v>2717400</v>
      </c>
      <c r="D389" s="186">
        <f>B389/B390-1</f>
        <v/>
      </c>
      <c r="E389" s="198" t="n"/>
    </row>
    <row r="390" ht="15.75" customHeight="1">
      <c r="A390" s="188" t="n">
        <v>43804</v>
      </c>
      <c r="B390" s="16" t="n">
        <v>109.607605</v>
      </c>
      <c r="C390" s="16" t="n">
        <v>3062000</v>
      </c>
      <c r="D390" s="186">
        <f>B390/B391-1</f>
        <v/>
      </c>
      <c r="E390" s="198" t="n"/>
    </row>
    <row r="391" ht="15.75" customHeight="1">
      <c r="A391" s="188" t="n">
        <v>43803</v>
      </c>
      <c r="B391" s="16" t="n">
        <v>109.86364</v>
      </c>
      <c r="C391" s="16" t="n">
        <v>2072200</v>
      </c>
      <c r="D391" s="186">
        <f>B391/B392-1</f>
        <v/>
      </c>
      <c r="E391" s="198" t="n"/>
    </row>
    <row r="392" ht="15.75" customHeight="1">
      <c r="A392" s="188" t="n">
        <v>43802</v>
      </c>
      <c r="B392" s="16" t="n">
        <v>110.287071</v>
      </c>
      <c r="C392" s="16" t="n">
        <v>6561900</v>
      </c>
      <c r="D392" s="186">
        <f>B392/B393-1</f>
        <v/>
      </c>
      <c r="E392" s="198" t="n"/>
    </row>
    <row r="393" ht="15.75" customHeight="1">
      <c r="A393" s="188" t="n">
        <v>43801</v>
      </c>
      <c r="B393" s="16" t="n">
        <v>109.312195</v>
      </c>
      <c r="C393" s="16" t="n">
        <v>6826400</v>
      </c>
      <c r="D393" s="186">
        <f>B393/B394-1</f>
        <v/>
      </c>
      <c r="E393" s="198" t="n"/>
    </row>
    <row r="394" ht="15.75" customHeight="1">
      <c r="A394" s="188" t="n">
        <v>43798</v>
      </c>
      <c r="B394" s="16" t="n">
        <v>109.706062</v>
      </c>
      <c r="C394" s="16" t="n">
        <v>2882300</v>
      </c>
      <c r="D394" s="186">
        <f>B394/B395-1</f>
        <v/>
      </c>
      <c r="E394" s="198" t="n"/>
    </row>
    <row r="395" ht="15.75" customHeight="1">
      <c r="A395" s="188" t="n">
        <v>43796</v>
      </c>
      <c r="B395" s="16" t="n">
        <v>109.794594</v>
      </c>
      <c r="C395" s="16" t="n">
        <v>2351800</v>
      </c>
      <c r="D395" s="186">
        <f>B395/B396-1</f>
        <v/>
      </c>
      <c r="E395" s="198" t="n"/>
    </row>
    <row r="396" ht="15.75" customHeight="1">
      <c r="A396" s="188" t="n">
        <v>43795</v>
      </c>
      <c r="B396" s="16" t="n">
        <v>110.07972</v>
      </c>
      <c r="C396" s="16" t="n">
        <v>3579300</v>
      </c>
      <c r="D396" s="186">
        <f>B396/B397-1</f>
        <v/>
      </c>
      <c r="E396" s="198" t="n"/>
    </row>
    <row r="397" ht="15.75" customHeight="1">
      <c r="A397" s="188" t="n">
        <v>43794</v>
      </c>
      <c r="B397" s="16" t="n">
        <v>109.87323</v>
      </c>
      <c r="C397" s="16" t="n">
        <v>3573100</v>
      </c>
      <c r="D397" s="186">
        <f>B397/B398-1</f>
        <v/>
      </c>
      <c r="E397" s="198" t="n"/>
    </row>
    <row r="398" ht="15.75" customHeight="1">
      <c r="A398" s="188" t="n">
        <v>43791</v>
      </c>
      <c r="B398" s="16" t="n">
        <v>109.824081</v>
      </c>
      <c r="C398" s="16" t="n">
        <v>1879700</v>
      </c>
      <c r="D398" s="186">
        <f>B398/B399-1</f>
        <v/>
      </c>
      <c r="E398" s="198" t="n"/>
    </row>
    <row r="399" ht="15.75" customHeight="1">
      <c r="A399" s="188" t="n">
        <v>43790</v>
      </c>
      <c r="B399" s="16" t="n">
        <v>109.843758</v>
      </c>
      <c r="C399" s="16" t="n">
        <v>3034700</v>
      </c>
      <c r="D399" s="186">
        <f>B399/B400-1</f>
        <v/>
      </c>
      <c r="E399" s="198" t="n"/>
    </row>
    <row r="400" ht="15.75" customHeight="1">
      <c r="A400" s="188" t="n">
        <v>43789</v>
      </c>
      <c r="B400" s="16" t="n">
        <v>110.119072</v>
      </c>
      <c r="C400" s="16" t="n">
        <v>3838000</v>
      </c>
      <c r="D400" s="186">
        <f>B400/B401-1</f>
        <v/>
      </c>
      <c r="E400" s="198" t="n"/>
    </row>
    <row r="401" ht="15.75" customHeight="1">
      <c r="A401" s="188" t="n">
        <v>43788</v>
      </c>
      <c r="B401" s="16" t="n">
        <v>109.715927</v>
      </c>
      <c r="C401" s="16" t="n">
        <v>8306500</v>
      </c>
      <c r="D401" s="186">
        <f>B401/B402-1</f>
        <v/>
      </c>
      <c r="E401" s="198" t="n"/>
    </row>
    <row r="402" ht="15.75" customHeight="1">
      <c r="A402" s="188" t="n">
        <v>43787</v>
      </c>
      <c r="B402" s="16" t="n">
        <v>109.509422</v>
      </c>
      <c r="C402" s="16" t="n">
        <v>1893600</v>
      </c>
      <c r="D402" s="186">
        <f>B402/B403-1</f>
        <v/>
      </c>
      <c r="E402" s="198" t="n"/>
    </row>
    <row r="403" ht="15.75" customHeight="1">
      <c r="A403" s="188" t="n">
        <v>43784</v>
      </c>
      <c r="B403" s="16" t="n">
        <v>109.322601</v>
      </c>
      <c r="C403" s="16" t="n">
        <v>2104500</v>
      </c>
      <c r="D403" s="186">
        <f>B403/B404-1</f>
        <v/>
      </c>
      <c r="E403" s="198" t="n"/>
    </row>
    <row r="404" ht="15.75" customHeight="1">
      <c r="A404" s="188" t="n">
        <v>43783</v>
      </c>
      <c r="B404" s="16" t="n">
        <v>109.411102</v>
      </c>
      <c r="C404" s="16" t="n">
        <v>3189600</v>
      </c>
      <c r="D404" s="186">
        <f>B404/B405-1</f>
        <v/>
      </c>
      <c r="E404" s="198" t="n"/>
    </row>
    <row r="405" ht="15.75" customHeight="1">
      <c r="A405" s="188" t="n">
        <v>43782</v>
      </c>
      <c r="B405" s="16" t="n">
        <v>108.860451</v>
      </c>
      <c r="C405" s="16" t="n">
        <v>2475200</v>
      </c>
      <c r="D405" s="186">
        <f>B405/B406-1</f>
        <v/>
      </c>
      <c r="E405" s="198" t="n"/>
    </row>
    <row r="406" ht="15.75" customHeight="1">
      <c r="A406" s="188" t="n">
        <v>43781</v>
      </c>
      <c r="B406" s="16" t="n">
        <v>108.565468</v>
      </c>
      <c r="C406" s="16" t="n">
        <v>4446200</v>
      </c>
      <c r="D406" s="186">
        <f>B406/B407-1</f>
        <v/>
      </c>
      <c r="E406" s="198" t="n"/>
    </row>
    <row r="407" ht="15.75" customHeight="1">
      <c r="A407" s="188" t="n">
        <v>43780</v>
      </c>
      <c r="B407" s="16" t="n">
        <v>108.516304</v>
      </c>
      <c r="C407" s="16" t="n">
        <v>1563000</v>
      </c>
      <c r="D407" s="186">
        <f>B407/B408-1</f>
        <v/>
      </c>
      <c r="E407" s="198" t="n"/>
    </row>
    <row r="408" ht="15.75" customHeight="1">
      <c r="A408" s="188" t="n">
        <v>43777</v>
      </c>
      <c r="B408" s="16" t="n">
        <v>108.3983</v>
      </c>
      <c r="C408" s="16" t="n">
        <v>3037300</v>
      </c>
      <c r="D408" s="186">
        <f>B408/B409-1</f>
        <v/>
      </c>
      <c r="E408" s="198" t="n"/>
    </row>
    <row r="409" ht="15.75" customHeight="1">
      <c r="A409" s="188" t="n">
        <v>43776</v>
      </c>
      <c r="B409" s="16" t="n">
        <v>108.545784</v>
      </c>
      <c r="C409" s="16" t="n">
        <v>5890100</v>
      </c>
      <c r="D409" s="186">
        <f>B409/B410-1</f>
        <v/>
      </c>
      <c r="E409" s="198" t="n"/>
    </row>
    <row r="410" ht="15.75" customHeight="1">
      <c r="A410" s="188" t="n">
        <v>43775</v>
      </c>
      <c r="B410" s="16" t="n">
        <v>109.420929</v>
      </c>
      <c r="C410" s="16" t="n">
        <v>4129800</v>
      </c>
      <c r="D410" s="186">
        <f>B410/B411-1</f>
        <v/>
      </c>
      <c r="E410" s="198" t="n"/>
    </row>
    <row r="411" ht="15.75" customHeight="1">
      <c r="A411" s="188" t="n">
        <v>43774</v>
      </c>
      <c r="B411" s="16" t="n">
        <v>109.106277</v>
      </c>
      <c r="C411" s="16" t="n">
        <v>6853500</v>
      </c>
      <c r="D411" s="186">
        <f>B411/B412-1</f>
        <v/>
      </c>
      <c r="E411" s="198" t="n"/>
    </row>
    <row r="412" ht="15.75" customHeight="1">
      <c r="A412" s="188" t="n">
        <v>43773</v>
      </c>
      <c r="B412" s="16" t="n">
        <v>109.696259</v>
      </c>
      <c r="C412" s="16" t="n">
        <v>4145200</v>
      </c>
      <c r="D412" s="186">
        <f>B412/B413-1</f>
        <v/>
      </c>
      <c r="E412" s="198" t="n"/>
    </row>
    <row r="413" ht="15.75" customHeight="1">
      <c r="A413" s="188" t="n">
        <v>43770</v>
      </c>
      <c r="B413" s="16" t="n">
        <v>110.256729</v>
      </c>
      <c r="C413" s="16" t="n">
        <v>8149400</v>
      </c>
      <c r="D413" s="186">
        <f>B413/B414-1</f>
        <v/>
      </c>
      <c r="E413" s="198" t="n"/>
    </row>
    <row r="414" ht="15.75" customHeight="1">
      <c r="A414" s="188" t="n">
        <v>43769</v>
      </c>
      <c r="B414" s="16" t="n">
        <v>110.465179</v>
      </c>
      <c r="C414" s="16" t="n">
        <v>5540700</v>
      </c>
      <c r="D414" s="186">
        <f>B414/B415-1</f>
        <v/>
      </c>
      <c r="E414" s="198" t="n"/>
    </row>
    <row r="415" ht="15.75" customHeight="1">
      <c r="A415" s="188" t="n">
        <v>43768</v>
      </c>
      <c r="B415" s="16" t="n">
        <v>109.768097</v>
      </c>
      <c r="C415" s="16" t="n">
        <v>5276700</v>
      </c>
      <c r="D415" s="186">
        <f>B415/B416-1</f>
        <v/>
      </c>
      <c r="E415" s="198" t="n"/>
    </row>
    <row r="416" ht="15.75" customHeight="1">
      <c r="A416" s="188" t="n">
        <v>43767</v>
      </c>
      <c r="B416" s="16" t="n">
        <v>109.237907</v>
      </c>
      <c r="C416" s="16" t="n">
        <v>2199500</v>
      </c>
      <c r="D416" s="186">
        <f>B416/B417-1</f>
        <v/>
      </c>
      <c r="E416" s="198" t="n"/>
    </row>
    <row r="417" ht="15.75" customHeight="1">
      <c r="A417" s="188" t="n">
        <v>43766</v>
      </c>
      <c r="B417" s="16" t="n">
        <v>109.139717</v>
      </c>
      <c r="C417" s="16" t="n">
        <v>5837600</v>
      </c>
      <c r="D417" s="186">
        <f>B417/B418-1</f>
        <v/>
      </c>
      <c r="E417" s="198" t="n"/>
    </row>
    <row r="418" ht="15.75" customHeight="1">
      <c r="A418" s="188" t="n">
        <v>43763</v>
      </c>
      <c r="B418" s="16" t="n">
        <v>109.552101</v>
      </c>
      <c r="C418" s="16" t="n">
        <v>2381000</v>
      </c>
      <c r="D418" s="186">
        <f>B418/B419-1</f>
        <v/>
      </c>
      <c r="E418" s="198" t="n"/>
    </row>
    <row r="419" ht="15.75" customHeight="1">
      <c r="A419" s="188" t="n">
        <v>43762</v>
      </c>
      <c r="B419" s="16" t="n">
        <v>109.78772</v>
      </c>
      <c r="C419" s="16" t="n">
        <v>2645400</v>
      </c>
      <c r="D419" s="186">
        <f>B419/B420-1</f>
        <v/>
      </c>
      <c r="E419" s="198" t="n"/>
    </row>
    <row r="420" ht="15.75" customHeight="1">
      <c r="A420" s="188" t="n">
        <v>43761</v>
      </c>
      <c r="B420" s="16" t="n">
        <v>109.807358</v>
      </c>
      <c r="C420" s="16" t="n">
        <v>3305600</v>
      </c>
      <c r="D420" s="186">
        <f>B420/B421-1</f>
        <v/>
      </c>
      <c r="E420" s="198" t="n"/>
    </row>
    <row r="421" ht="15.75" customHeight="1">
      <c r="A421" s="188" t="n">
        <v>43760</v>
      </c>
      <c r="B421" s="16" t="n">
        <v>109.768097</v>
      </c>
      <c r="C421" s="16" t="n">
        <v>3334400</v>
      </c>
      <c r="D421" s="186">
        <f>B421/B422-1</f>
        <v/>
      </c>
      <c r="E421" s="198" t="n"/>
    </row>
    <row r="422" ht="15.75" customHeight="1">
      <c r="A422" s="188" t="n">
        <v>43759</v>
      </c>
      <c r="B422" s="16" t="n">
        <v>109.512817</v>
      </c>
      <c r="C422" s="16" t="n">
        <v>1735300</v>
      </c>
      <c r="D422" s="186">
        <f>B422/B423-1</f>
        <v/>
      </c>
      <c r="E422" s="198" t="n"/>
    </row>
    <row r="423" ht="15.75" customHeight="1">
      <c r="A423" s="188" t="n">
        <v>43756</v>
      </c>
      <c r="B423" s="16" t="n">
        <v>109.915352</v>
      </c>
      <c r="C423" s="16" t="n">
        <v>2406400</v>
      </c>
      <c r="D423" s="186">
        <f>B423/B424-1</f>
        <v/>
      </c>
      <c r="E423" s="198" t="n"/>
    </row>
    <row r="424" ht="15.75" customHeight="1">
      <c r="A424" s="188" t="n">
        <v>43755</v>
      </c>
      <c r="B424" s="16" t="n">
        <v>109.817192</v>
      </c>
      <c r="C424" s="16" t="n">
        <v>3188700</v>
      </c>
      <c r="D424" s="186">
        <f>B424/B425-1</f>
        <v/>
      </c>
      <c r="E424" s="198" t="n"/>
    </row>
    <row r="425" ht="15.75" customHeight="1">
      <c r="A425" s="188" t="n">
        <v>43754</v>
      </c>
      <c r="B425" s="16" t="n">
        <v>109.856453</v>
      </c>
      <c r="C425" s="16" t="n">
        <v>2755500</v>
      </c>
      <c r="D425" s="186">
        <f>B425/B426-1</f>
        <v/>
      </c>
      <c r="E425" s="198" t="n"/>
    </row>
    <row r="426" ht="15.75" customHeight="1">
      <c r="A426" s="188" t="n">
        <v>43753</v>
      </c>
      <c r="B426" s="16" t="n">
        <v>109.640457</v>
      </c>
      <c r="C426" s="16" t="n">
        <v>6638500</v>
      </c>
      <c r="D426" s="186">
        <f>B426/B427-1</f>
        <v/>
      </c>
      <c r="E426" s="198" t="n"/>
    </row>
    <row r="427" ht="15.75" customHeight="1">
      <c r="A427" s="188" t="n">
        <v>43752</v>
      </c>
      <c r="B427" s="16" t="n">
        <v>110.170639</v>
      </c>
      <c r="C427" s="16" t="n">
        <v>1932200</v>
      </c>
      <c r="D427" s="186">
        <f>B427/B428-1</f>
        <v/>
      </c>
      <c r="E427" s="198" t="n"/>
    </row>
    <row r="428" ht="15.75" customHeight="1">
      <c r="A428" s="188" t="n">
        <v>43749</v>
      </c>
      <c r="B428" s="16" t="n">
        <v>109.86628</v>
      </c>
      <c r="C428" s="16" t="n">
        <v>8685300</v>
      </c>
      <c r="D428" s="186">
        <f>B428/B429-1</f>
        <v/>
      </c>
      <c r="E428" s="198" t="n"/>
    </row>
    <row r="429" ht="15.75" customHeight="1">
      <c r="A429" s="188" t="n">
        <v>43748</v>
      </c>
      <c r="B429" s="16" t="n">
        <v>110.622284</v>
      </c>
      <c r="C429" s="16" t="n">
        <v>3924400</v>
      </c>
      <c r="D429" s="186">
        <f>B429/B430-1</f>
        <v/>
      </c>
      <c r="E429" s="198" t="n"/>
    </row>
    <row r="430" ht="15.75" customHeight="1">
      <c r="A430" s="188" t="n">
        <v>43747</v>
      </c>
      <c r="B430" s="16" t="n">
        <v>111.319374</v>
      </c>
      <c r="C430" s="16" t="n">
        <v>3336800</v>
      </c>
      <c r="D430" s="186">
        <f>B430/B431-1</f>
        <v/>
      </c>
      <c r="E430" s="198" t="n"/>
    </row>
    <row r="431" ht="15.75" customHeight="1">
      <c r="A431" s="188" t="n">
        <v>43746</v>
      </c>
      <c r="B431" s="16" t="n">
        <v>111.604103</v>
      </c>
      <c r="C431" s="16" t="n">
        <v>4304900</v>
      </c>
      <c r="D431" s="186">
        <f>B431/B432-1</f>
        <v/>
      </c>
      <c r="E431" s="198" t="n"/>
    </row>
    <row r="432" ht="15.75" customHeight="1">
      <c r="A432" s="188" t="n">
        <v>43745</v>
      </c>
      <c r="B432" s="16" t="n">
        <v>111.368462</v>
      </c>
      <c r="C432" s="16" t="n">
        <v>3193100</v>
      </c>
      <c r="D432" s="186">
        <f>B432/B433-1</f>
        <v/>
      </c>
      <c r="E432" s="198" t="n"/>
    </row>
    <row r="433" ht="15.75" customHeight="1">
      <c r="A433" s="188" t="n">
        <v>43742</v>
      </c>
      <c r="B433" s="16" t="n">
        <v>111.74157</v>
      </c>
      <c r="C433" s="16" t="n">
        <v>4707600</v>
      </c>
      <c r="D433" s="186">
        <f>B433/B434-1</f>
        <v/>
      </c>
      <c r="E433" s="198" t="n"/>
    </row>
    <row r="434" ht="15.75" customHeight="1">
      <c r="A434" s="188" t="n">
        <v>43741</v>
      </c>
      <c r="B434" s="16" t="n">
        <v>111.525558</v>
      </c>
      <c r="C434" s="16" t="n">
        <v>6128300</v>
      </c>
      <c r="D434" s="186">
        <f>B434/B435-1</f>
        <v/>
      </c>
      <c r="E434" s="198" t="n"/>
    </row>
    <row r="435" ht="15.75" customHeight="1">
      <c r="A435" s="188" t="n">
        <v>43740</v>
      </c>
      <c r="B435" s="16" t="n">
        <v>110.946304</v>
      </c>
      <c r="C435" s="16" t="n">
        <v>3908600</v>
      </c>
      <c r="D435" s="186">
        <f>B435/B436-1</f>
        <v/>
      </c>
      <c r="E435" s="198" t="n"/>
    </row>
    <row r="436" ht="15.75" customHeight="1">
      <c r="A436" s="188" t="n">
        <v>43739</v>
      </c>
      <c r="B436" s="16" t="n">
        <v>110.563385</v>
      </c>
      <c r="C436" s="16" t="n">
        <v>8555100</v>
      </c>
      <c r="D436" s="186">
        <f>B436/B437-1</f>
        <v/>
      </c>
      <c r="E436" s="198" t="n"/>
    </row>
    <row r="437" ht="15.75" customHeight="1">
      <c r="A437" s="188" t="n">
        <v>43738</v>
      </c>
      <c r="B437" s="16" t="n">
        <v>110.258018</v>
      </c>
      <c r="C437" s="16" t="n">
        <v>2797900</v>
      </c>
      <c r="D437" s="186">
        <f>B437/B438-1</f>
        <v/>
      </c>
      <c r="E437" s="198" t="n"/>
    </row>
    <row r="438" ht="15.75" customHeight="1">
      <c r="A438" s="188" t="n">
        <v>43735</v>
      </c>
      <c r="B438" s="16" t="n">
        <v>110.1698</v>
      </c>
      <c r="C438" s="16" t="n">
        <v>4545500</v>
      </c>
      <c r="D438" s="186">
        <f>B438/B439-1</f>
        <v/>
      </c>
      <c r="E438" s="198" t="n"/>
    </row>
    <row r="439" ht="15.75" customHeight="1">
      <c r="A439" s="188" t="n">
        <v>43734</v>
      </c>
      <c r="B439" s="16" t="n">
        <v>110.012947</v>
      </c>
      <c r="C439" s="16" t="n">
        <v>4233000</v>
      </c>
      <c r="D439" s="186">
        <f>B439/B440-1</f>
        <v/>
      </c>
      <c r="E439" s="198" t="n"/>
    </row>
    <row r="440" ht="15.75" customHeight="1">
      <c r="A440" s="188" t="n">
        <v>43733</v>
      </c>
      <c r="B440" s="16" t="n">
        <v>109.777664</v>
      </c>
      <c r="C440" s="16" t="n">
        <v>8430900</v>
      </c>
      <c r="D440" s="186">
        <f>B440/B441-1</f>
        <v/>
      </c>
      <c r="E440" s="198" t="n"/>
    </row>
    <row r="441" ht="15.75" customHeight="1">
      <c r="A441" s="188" t="n">
        <v>43732</v>
      </c>
      <c r="B441" s="16" t="n">
        <v>110.503098</v>
      </c>
      <c r="C441" s="16" t="n">
        <v>10459100</v>
      </c>
      <c r="D441" s="186">
        <f>B441/B442-1</f>
        <v/>
      </c>
      <c r="E441" s="198" t="n"/>
    </row>
    <row r="442" ht="15.75" customHeight="1">
      <c r="A442" s="188" t="n">
        <v>43731</v>
      </c>
      <c r="B442" s="16" t="n">
        <v>109.954132</v>
      </c>
      <c r="C442" s="16" t="n">
        <v>13163900</v>
      </c>
      <c r="D442" s="186">
        <f>B442/B443-1</f>
        <v/>
      </c>
      <c r="E442" s="198" t="n"/>
    </row>
    <row r="443" ht="15.75" customHeight="1">
      <c r="A443" s="188" t="n">
        <v>43728</v>
      </c>
      <c r="B443" s="16" t="n">
        <v>109.797279</v>
      </c>
      <c r="C443" s="16" t="n">
        <v>9915000</v>
      </c>
      <c r="D443" s="186">
        <f>B443/B444-1</f>
        <v/>
      </c>
      <c r="E443" s="198" t="n"/>
    </row>
    <row r="444" ht="15.75" customHeight="1">
      <c r="A444" s="188" t="n">
        <v>43727</v>
      </c>
      <c r="B444" s="16" t="n">
        <v>109.169846</v>
      </c>
      <c r="C444" s="16" t="n">
        <v>7131900</v>
      </c>
      <c r="D444" s="186">
        <f>B444/B445-1</f>
        <v/>
      </c>
      <c r="E444" s="198" t="n"/>
    </row>
    <row r="445" ht="15.75" customHeight="1">
      <c r="A445" s="188" t="n">
        <v>43726</v>
      </c>
      <c r="B445" s="16" t="n">
        <v>109.120834</v>
      </c>
      <c r="C445" s="16" t="n">
        <v>5170400</v>
      </c>
      <c r="D445" s="186">
        <f>B445/B446-1</f>
        <v/>
      </c>
      <c r="E445" s="198" t="n"/>
    </row>
    <row r="446" ht="15.75" customHeight="1">
      <c r="A446" s="188" t="n">
        <v>43725</v>
      </c>
      <c r="B446" s="16" t="n">
        <v>109.081619</v>
      </c>
      <c r="C446" s="16" t="n">
        <v>8211700</v>
      </c>
      <c r="D446" s="186">
        <f>B446/B447-1</f>
        <v/>
      </c>
      <c r="E446" s="198" t="n"/>
    </row>
    <row r="447" ht="15.75" customHeight="1">
      <c r="A447" s="188" t="n">
        <v>43724</v>
      </c>
      <c r="B447" s="16" t="n">
        <v>108.79734</v>
      </c>
      <c r="C447" s="16" t="n">
        <v>5388300</v>
      </c>
      <c r="D447" s="186">
        <f>B447/B448-1</f>
        <v/>
      </c>
      <c r="E447" s="198" t="n"/>
    </row>
    <row r="448" ht="15.75" customHeight="1">
      <c r="A448" s="188" t="n">
        <v>43721</v>
      </c>
      <c r="B448" s="16" t="n">
        <v>108.326767</v>
      </c>
      <c r="C448" s="16" t="n">
        <v>24187700</v>
      </c>
      <c r="D448" s="186">
        <f>B448/B449-1</f>
        <v/>
      </c>
      <c r="E448" s="198" t="n"/>
    </row>
    <row r="449" ht="15.75" customHeight="1">
      <c r="A449" s="188" t="n">
        <v>43720</v>
      </c>
      <c r="B449" s="16" t="n">
        <v>109.326698</v>
      </c>
      <c r="C449" s="16" t="n">
        <v>8612500</v>
      </c>
      <c r="D449" s="186">
        <f>B449/B450-1</f>
        <v/>
      </c>
      <c r="E449" s="198" t="n"/>
    </row>
    <row r="450" ht="15.75" customHeight="1">
      <c r="A450" s="188" t="n">
        <v>43719</v>
      </c>
      <c r="B450" s="16" t="n">
        <v>109.571785</v>
      </c>
      <c r="C450" s="16" t="n">
        <v>4737000</v>
      </c>
      <c r="D450" s="186">
        <f>B450/B451-1</f>
        <v/>
      </c>
      <c r="E450" s="198" t="n"/>
    </row>
    <row r="451" ht="15.75" customHeight="1">
      <c r="A451" s="188" t="n">
        <v>43718</v>
      </c>
      <c r="B451" s="16" t="n">
        <v>109.679611</v>
      </c>
      <c r="C451" s="16" t="n">
        <v>4797200</v>
      </c>
      <c r="D451" s="186">
        <f>B451/B452-1</f>
        <v/>
      </c>
      <c r="E451" s="198" t="n"/>
    </row>
    <row r="452" ht="15.75" customHeight="1">
      <c r="A452" s="188" t="n">
        <v>43717</v>
      </c>
      <c r="B452" s="16" t="n">
        <v>110.48349</v>
      </c>
      <c r="C452" s="16" t="n">
        <v>4818700</v>
      </c>
      <c r="D452" s="186">
        <f>B452/B453-1</f>
        <v/>
      </c>
      <c r="E452" s="198" t="n"/>
    </row>
    <row r="453" ht="15.75" customHeight="1">
      <c r="A453" s="188" t="n">
        <v>43714</v>
      </c>
      <c r="B453" s="16" t="n">
        <v>111.169731</v>
      </c>
      <c r="C453" s="16" t="n">
        <v>3111000</v>
      </c>
      <c r="D453" s="186">
        <f>B453/B454-1</f>
        <v/>
      </c>
      <c r="E453" s="198" t="n"/>
    </row>
    <row r="454" ht="15.75" customHeight="1">
      <c r="A454" s="188" t="n">
        <v>43713</v>
      </c>
      <c r="B454" s="16" t="n">
        <v>111.10112</v>
      </c>
      <c r="C454" s="16" t="n">
        <v>4597800</v>
      </c>
      <c r="D454" s="186">
        <f>B454/B455-1</f>
        <v/>
      </c>
      <c r="E454" s="198" t="n"/>
    </row>
    <row r="455" ht="15.75" customHeight="1">
      <c r="A455" s="188" t="n">
        <v>43712</v>
      </c>
      <c r="B455" s="16" t="n">
        <v>112.003014</v>
      </c>
      <c r="C455" s="16" t="n">
        <v>3447000</v>
      </c>
      <c r="D455" s="186">
        <f>B455/B456-1</f>
        <v/>
      </c>
      <c r="E455" s="198" t="n"/>
    </row>
    <row r="456" ht="15.75" customHeight="1">
      <c r="A456" s="188" t="n">
        <v>43711</v>
      </c>
      <c r="B456" s="16" t="n">
        <v>111.826546</v>
      </c>
      <c r="C456" s="16" t="n">
        <v>11754000</v>
      </c>
      <c r="D456" s="186">
        <f>B456/B457-1</f>
        <v/>
      </c>
      <c r="E456" s="198" t="n"/>
    </row>
    <row r="457" ht="15.75" customHeight="1">
      <c r="A457" s="188" t="n">
        <v>43707</v>
      </c>
      <c r="B457" s="16" t="n">
        <v>111.581467</v>
      </c>
      <c r="C457" s="16" t="n">
        <v>3651100</v>
      </c>
      <c r="D457" s="186">
        <f>B457/B458-1</f>
        <v/>
      </c>
      <c r="E457" s="198" t="n"/>
    </row>
    <row r="458" ht="15.75" customHeight="1">
      <c r="A458" s="188" t="n">
        <v>43706</v>
      </c>
      <c r="B458" s="16" t="n">
        <v>111.552139</v>
      </c>
      <c r="C458" s="16" t="n">
        <v>4232400</v>
      </c>
      <c r="D458" s="186">
        <f>B458/B459-1</f>
        <v/>
      </c>
      <c r="E458" s="198" t="n"/>
    </row>
    <row r="459" ht="15.75" customHeight="1">
      <c r="A459" s="188" t="n">
        <v>43705</v>
      </c>
      <c r="B459" s="16" t="n">
        <v>111.767426</v>
      </c>
      <c r="C459" s="16" t="n">
        <v>2505400</v>
      </c>
      <c r="D459" s="186">
        <f>B459/B460-1</f>
        <v/>
      </c>
      <c r="E459" s="198" t="n"/>
    </row>
    <row r="460" ht="15.75" customHeight="1">
      <c r="A460" s="188" t="n">
        <v>43704</v>
      </c>
      <c r="B460" s="16" t="n">
        <v>111.728287</v>
      </c>
      <c r="C460" s="16" t="n">
        <v>3266900</v>
      </c>
      <c r="D460" s="186">
        <f>B460/B461-1</f>
        <v/>
      </c>
      <c r="E460" s="198" t="n"/>
    </row>
    <row r="461" ht="15.75" customHeight="1">
      <c r="A461" s="188" t="n">
        <v>43703</v>
      </c>
      <c r="B461" s="16" t="n">
        <v>111.248711</v>
      </c>
      <c r="C461" s="16" t="n">
        <v>7581600</v>
      </c>
      <c r="D461" s="186">
        <f>B461/B462-1</f>
        <v/>
      </c>
      <c r="E461" s="198" t="n"/>
    </row>
    <row r="462" ht="15.75" customHeight="1">
      <c r="A462" s="188" t="n">
        <v>43700</v>
      </c>
      <c r="B462" s="16" t="n">
        <v>111.356369</v>
      </c>
      <c r="C462" s="16" t="n">
        <v>8192600</v>
      </c>
      <c r="D462" s="186">
        <f>B462/B463-1</f>
        <v/>
      </c>
      <c r="E462" s="198" t="n"/>
    </row>
    <row r="463" ht="15.75" customHeight="1">
      <c r="A463" s="188" t="n">
        <v>43699</v>
      </c>
      <c r="B463" s="16" t="n">
        <v>110.612549</v>
      </c>
      <c r="C463" s="16" t="n">
        <v>5860400</v>
      </c>
      <c r="D463" s="186">
        <f>B463/B464-1</f>
        <v/>
      </c>
      <c r="E463" s="198" t="n"/>
    </row>
    <row r="464" ht="15.75" customHeight="1">
      <c r="A464" s="188" t="n">
        <v>43698</v>
      </c>
      <c r="B464" s="16" t="n">
        <v>110.857231</v>
      </c>
      <c r="C464" s="16" t="n">
        <v>4921700</v>
      </c>
      <c r="D464" s="186">
        <f>B464/B465-1</f>
        <v/>
      </c>
      <c r="E464" s="198" t="n"/>
    </row>
    <row r="465" ht="15.75" customHeight="1">
      <c r="A465" s="188" t="n">
        <v>43697</v>
      </c>
      <c r="B465" s="16" t="n">
        <v>111.150848</v>
      </c>
      <c r="C465" s="16" t="n">
        <v>3161800</v>
      </c>
      <c r="D465" s="186">
        <f>B465/B466-1</f>
        <v/>
      </c>
      <c r="E465" s="198" t="n"/>
    </row>
    <row r="466" ht="15.75" customHeight="1">
      <c r="A466" s="188" t="n">
        <v>43696</v>
      </c>
      <c r="B466" s="16" t="n">
        <v>110.661507</v>
      </c>
      <c r="C466" s="16" t="n">
        <v>3691400</v>
      </c>
      <c r="D466" s="186">
        <f>B466/B467-1</f>
        <v/>
      </c>
      <c r="E466" s="198" t="n"/>
    </row>
    <row r="467" ht="15.75" customHeight="1">
      <c r="A467" s="188" t="n">
        <v>43693</v>
      </c>
      <c r="B467" s="16" t="n">
        <v>111.190002</v>
      </c>
      <c r="C467" s="16" t="n">
        <v>4957800</v>
      </c>
      <c r="D467" s="186">
        <f>B467/B468-1</f>
        <v/>
      </c>
      <c r="E467" s="198" t="n"/>
    </row>
    <row r="468" ht="15.75" customHeight="1">
      <c r="A468" s="188" t="n">
        <v>43692</v>
      </c>
      <c r="B468" s="16" t="n">
        <v>111.483604</v>
      </c>
      <c r="C468" s="16" t="n">
        <v>5240200</v>
      </c>
      <c r="D468" s="186">
        <f>B468/B469-1</f>
        <v/>
      </c>
      <c r="E468" s="198" t="n"/>
    </row>
    <row r="469" ht="15.75" customHeight="1">
      <c r="A469" s="188" t="n">
        <v>43691</v>
      </c>
      <c r="B469" s="16" t="n">
        <v>110.778938</v>
      </c>
      <c r="C469" s="16" t="n">
        <v>8124300</v>
      </c>
      <c r="D469" s="186">
        <f>B469/B470-1</f>
        <v/>
      </c>
      <c r="E469" s="198" t="n"/>
    </row>
    <row r="470" ht="15.75" customHeight="1">
      <c r="A470" s="188" t="n">
        <v>43690</v>
      </c>
      <c r="B470" s="16" t="n">
        <v>110.044914</v>
      </c>
      <c r="C470" s="16" t="n">
        <v>5888000</v>
      </c>
      <c r="D470" s="186">
        <f>B470/B471-1</f>
        <v/>
      </c>
      <c r="E470" s="198" t="n"/>
    </row>
    <row r="471" ht="15.75" customHeight="1">
      <c r="A471" s="188" t="n">
        <v>43689</v>
      </c>
      <c r="B471" s="16" t="n">
        <v>110.436394</v>
      </c>
      <c r="C471" s="16" t="n">
        <v>4739900</v>
      </c>
      <c r="D471" s="186">
        <f>B471/B472-1</f>
        <v/>
      </c>
      <c r="E471" s="198" t="n"/>
    </row>
    <row r="472" ht="15.75" customHeight="1">
      <c r="A472" s="188" t="n">
        <v>43686</v>
      </c>
      <c r="B472" s="16" t="n">
        <v>109.741516</v>
      </c>
      <c r="C472" s="16" t="n">
        <v>2869000</v>
      </c>
      <c r="D472" s="186">
        <f>B472/B473-1</f>
        <v/>
      </c>
      <c r="E472" s="198" t="n"/>
    </row>
    <row r="473" ht="15.75" customHeight="1">
      <c r="A473" s="188" t="n">
        <v>43685</v>
      </c>
      <c r="B473" s="16" t="n">
        <v>109.907898</v>
      </c>
      <c r="C473" s="16" t="n">
        <v>5178800</v>
      </c>
      <c r="D473" s="186">
        <f>B473/B474-1</f>
        <v/>
      </c>
      <c r="E473" s="198" t="n"/>
    </row>
    <row r="474" ht="15.75" customHeight="1">
      <c r="A474" s="188" t="n">
        <v>43684</v>
      </c>
      <c r="B474" s="16" t="n">
        <v>109.898109</v>
      </c>
      <c r="C474" s="16" t="n">
        <v>9665300</v>
      </c>
      <c r="D474" s="186">
        <f>B474/B475-1</f>
        <v/>
      </c>
      <c r="E474" s="198" t="n"/>
    </row>
    <row r="475" ht="15.75" customHeight="1">
      <c r="A475" s="188" t="n">
        <v>43683</v>
      </c>
      <c r="B475" s="16" t="n">
        <v>109.898109</v>
      </c>
      <c r="C475" s="16" t="n">
        <v>6462400</v>
      </c>
      <c r="D475" s="186">
        <f>B475/B476-1</f>
        <v/>
      </c>
      <c r="E475" s="198" t="n"/>
    </row>
    <row r="476" ht="15.75" customHeight="1">
      <c r="A476" s="188" t="n">
        <v>43682</v>
      </c>
      <c r="B476" s="16" t="n">
        <v>109.721947</v>
      </c>
      <c r="C476" s="16" t="n">
        <v>7626200</v>
      </c>
      <c r="D476" s="186">
        <f>B476/B477-1</f>
        <v/>
      </c>
      <c r="E476" s="198" t="n"/>
    </row>
    <row r="477" ht="15.75" customHeight="1">
      <c r="A477" s="188" t="n">
        <v>43679</v>
      </c>
      <c r="B477" s="16" t="n">
        <v>108.782387</v>
      </c>
      <c r="C477" s="16" t="n">
        <v>8503000</v>
      </c>
      <c r="D477" s="186">
        <f>B477/B478-1</f>
        <v/>
      </c>
      <c r="E477" s="198" t="n"/>
    </row>
    <row r="478" ht="15.75" customHeight="1">
      <c r="A478" s="188" t="n">
        <v>43678</v>
      </c>
      <c r="B478" s="16" t="n">
        <v>108.557297</v>
      </c>
      <c r="C478" s="16" t="n">
        <v>16938700</v>
      </c>
      <c r="D478" s="186">
        <f>B478/B479-1</f>
        <v/>
      </c>
      <c r="E478" s="198" t="n"/>
    </row>
    <row r="479" ht="15.75" customHeight="1">
      <c r="A479" s="188" t="n">
        <v>43677</v>
      </c>
      <c r="B479" s="16" t="n">
        <v>107.33979</v>
      </c>
      <c r="C479" s="16" t="n">
        <v>6669300</v>
      </c>
      <c r="D479" s="186">
        <f>B479/B480-1</f>
        <v/>
      </c>
      <c r="E479" s="198" t="n"/>
    </row>
    <row r="480" ht="15.75" customHeight="1">
      <c r="A480" s="188" t="n">
        <v>43676</v>
      </c>
      <c r="B480" s="16" t="n">
        <v>107.066238</v>
      </c>
      <c r="C480" s="16" t="n">
        <v>2514800</v>
      </c>
      <c r="D480" s="186">
        <f>B480/B481-1</f>
        <v/>
      </c>
      <c r="E480" s="198" t="n"/>
    </row>
    <row r="481" ht="15.75" customHeight="1">
      <c r="A481" s="188" t="n">
        <v>43675</v>
      </c>
      <c r="B481" s="16" t="n">
        <v>107.017387</v>
      </c>
      <c r="C481" s="16" t="n">
        <v>2505600</v>
      </c>
      <c r="D481" s="186">
        <f>B481/B482-1</f>
        <v/>
      </c>
      <c r="E481" s="198" t="n"/>
    </row>
    <row r="482" ht="15.75" customHeight="1">
      <c r="A482" s="188" t="n">
        <v>43672</v>
      </c>
      <c r="B482" s="16" t="n">
        <v>106.919693</v>
      </c>
      <c r="C482" s="16" t="n">
        <v>3004100</v>
      </c>
      <c r="D482" s="186">
        <f>B482/B483-1</f>
        <v/>
      </c>
      <c r="E482" s="198" t="n"/>
    </row>
    <row r="483" ht="15.75" customHeight="1">
      <c r="A483" s="188" t="n">
        <v>43671</v>
      </c>
      <c r="B483" s="16" t="n">
        <v>106.939224</v>
      </c>
      <c r="C483" s="16" t="n">
        <v>3172000</v>
      </c>
      <c r="D483" s="186">
        <f>B483/B484-1</f>
        <v/>
      </c>
      <c r="E483" s="198" t="n"/>
    </row>
    <row r="484" ht="15.75" customHeight="1">
      <c r="A484" s="188" t="n">
        <v>43670</v>
      </c>
      <c r="B484" s="16" t="n">
        <v>107.124847</v>
      </c>
      <c r="C484" s="16" t="n">
        <v>2268500</v>
      </c>
      <c r="D484" s="186">
        <f>B484/B485-1</f>
        <v/>
      </c>
      <c r="E484" s="198" t="n"/>
    </row>
    <row r="485" ht="15.75" customHeight="1">
      <c r="A485" s="188" t="n">
        <v>43669</v>
      </c>
      <c r="B485" s="16" t="n">
        <v>106.968552</v>
      </c>
      <c r="C485" s="16" t="n">
        <v>2329800</v>
      </c>
      <c r="D485" s="186">
        <f>B485/B486-1</f>
        <v/>
      </c>
      <c r="E485" s="198" t="n"/>
    </row>
    <row r="486" ht="15.75" customHeight="1">
      <c r="A486" s="188" t="n">
        <v>43668</v>
      </c>
      <c r="B486" s="16" t="n">
        <v>107.144402</v>
      </c>
      <c r="C486" s="16" t="n">
        <v>1629800</v>
      </c>
      <c r="D486" s="186">
        <f>B486/B487-1</f>
        <v/>
      </c>
      <c r="E486" s="198" t="n"/>
    </row>
    <row r="487" ht="15.75" customHeight="1">
      <c r="A487" s="188" t="n">
        <v>43665</v>
      </c>
      <c r="B487" s="16" t="n">
        <v>107.095581</v>
      </c>
      <c r="C487" s="16" t="n">
        <v>1728100</v>
      </c>
      <c r="D487" s="186">
        <f>B487/B488-1</f>
        <v/>
      </c>
      <c r="E487" s="198" t="n"/>
    </row>
    <row r="488" ht="15.75" customHeight="1">
      <c r="A488" s="188" t="n">
        <v>43664</v>
      </c>
      <c r="B488" s="16" t="n">
        <v>107.290947</v>
      </c>
      <c r="C488" s="16" t="n">
        <v>2386700</v>
      </c>
      <c r="D488" s="186">
        <f>B488/B489-1</f>
        <v/>
      </c>
      <c r="E488" s="198" t="n"/>
    </row>
    <row r="489" ht="15.75" customHeight="1">
      <c r="A489" s="188" t="n">
        <v>43663</v>
      </c>
      <c r="B489" s="16" t="n">
        <v>107.027161</v>
      </c>
      <c r="C489" s="16" t="n">
        <v>2624400</v>
      </c>
      <c r="D489" s="186">
        <f>B489/B490-1</f>
        <v/>
      </c>
      <c r="E489" s="198" t="n"/>
    </row>
    <row r="490" ht="15.75" customHeight="1">
      <c r="A490" s="188" t="n">
        <v>43662</v>
      </c>
      <c r="B490" s="16" t="n">
        <v>106.528893</v>
      </c>
      <c r="C490" s="16" t="n">
        <v>2766100</v>
      </c>
      <c r="D490" s="186">
        <f>B490/B491-1</f>
        <v/>
      </c>
      <c r="E490" s="198" t="n"/>
    </row>
    <row r="491" ht="15.75" customHeight="1">
      <c r="A491" s="188" t="n">
        <v>43661</v>
      </c>
      <c r="B491" s="16" t="n">
        <v>106.763382</v>
      </c>
      <c r="C491" s="16" t="n">
        <v>1753200</v>
      </c>
      <c r="D491" s="186">
        <f>B491/B492-1</f>
        <v/>
      </c>
      <c r="E491" s="198" t="n"/>
    </row>
    <row r="492" ht="15.75" customHeight="1">
      <c r="A492" s="188" t="n">
        <v>43658</v>
      </c>
      <c r="B492" s="16" t="n">
        <v>106.538673</v>
      </c>
      <c r="C492" s="16" t="n">
        <v>4141900</v>
      </c>
      <c r="D492" s="186">
        <f>B492/B493-1</f>
        <v/>
      </c>
      <c r="E492" s="198" t="n"/>
    </row>
    <row r="493" ht="15.75" customHeight="1">
      <c r="A493" s="188" t="n">
        <v>43657</v>
      </c>
      <c r="B493" s="16" t="n">
        <v>106.421432</v>
      </c>
      <c r="C493" s="16" t="n">
        <v>4769800</v>
      </c>
      <c r="D493" s="186">
        <f>B493/B494-1</f>
        <v/>
      </c>
      <c r="E493" s="198" t="n"/>
    </row>
    <row r="494" ht="15.75" customHeight="1">
      <c r="A494" s="188" t="n">
        <v>43656</v>
      </c>
      <c r="B494" s="16" t="n">
        <v>106.94899</v>
      </c>
      <c r="C494" s="16" t="n">
        <v>4343700</v>
      </c>
      <c r="D494" s="186">
        <f>B494/B495-1</f>
        <v/>
      </c>
      <c r="E494" s="198" t="n"/>
    </row>
    <row r="495" ht="15.75" customHeight="1">
      <c r="A495" s="188" t="n">
        <v>43655</v>
      </c>
      <c r="B495" s="16" t="n">
        <v>106.890388</v>
      </c>
      <c r="C495" s="16" t="n">
        <v>2061800</v>
      </c>
      <c r="D495" s="186">
        <f>B495/B496-1</f>
        <v/>
      </c>
      <c r="E495" s="198" t="n"/>
    </row>
    <row r="496" ht="15.75" customHeight="1">
      <c r="A496" s="188" t="n">
        <v>43654</v>
      </c>
      <c r="B496" s="16" t="n">
        <v>106.958763</v>
      </c>
      <c r="C496" s="16" t="n">
        <v>3254100</v>
      </c>
      <c r="D496" s="186">
        <f>B496/B497-1</f>
        <v/>
      </c>
      <c r="E496" s="198" t="n"/>
    </row>
    <row r="497" ht="15.75" customHeight="1">
      <c r="A497" s="188" t="n">
        <v>43651</v>
      </c>
      <c r="B497" s="16" t="n">
        <v>107.066238</v>
      </c>
      <c r="C497" s="16" t="n">
        <v>3664100</v>
      </c>
      <c r="D497" s="186">
        <f>B497/B498-1</f>
        <v/>
      </c>
      <c r="E497" s="198" t="n"/>
    </row>
    <row r="498" ht="15.75" customHeight="1">
      <c r="A498" s="188" t="n">
        <v>43649</v>
      </c>
      <c r="B498" s="16" t="n">
        <v>107.750122</v>
      </c>
      <c r="C498" s="16" t="n">
        <v>2607000</v>
      </c>
      <c r="D498" s="186">
        <f>B498/B499-1</f>
        <v/>
      </c>
      <c r="E498" s="198" t="n"/>
    </row>
    <row r="499" ht="15.75" customHeight="1">
      <c r="A499" s="188" t="n">
        <v>43648</v>
      </c>
      <c r="B499" s="16" t="n">
        <v>107.544968</v>
      </c>
      <c r="C499" s="16" t="n">
        <v>3117100</v>
      </c>
      <c r="D499" s="186">
        <f>B499/B500-1</f>
        <v/>
      </c>
      <c r="E499" s="198" t="n"/>
    </row>
    <row r="500" ht="15.75" customHeight="1">
      <c r="A500" s="188" t="n">
        <v>43647</v>
      </c>
      <c r="B500" s="16" t="n">
        <v>107.163933</v>
      </c>
      <c r="C500" s="16" t="n">
        <v>8183600</v>
      </c>
      <c r="D500" s="186">
        <f>B500/B501-1</f>
        <v/>
      </c>
      <c r="E500" s="198" t="n"/>
    </row>
    <row r="501" ht="15.75" customHeight="1">
      <c r="A501" s="188" t="n">
        <v>43644</v>
      </c>
      <c r="B501" s="16" t="n">
        <v>107.298721</v>
      </c>
      <c r="C501" s="16" t="n">
        <v>4341500</v>
      </c>
      <c r="D501" s="186">
        <f>B501/B502-1</f>
        <v/>
      </c>
      <c r="E501" s="198" t="n"/>
    </row>
    <row r="502" ht="15.75" customHeight="1">
      <c r="A502" s="188" t="n">
        <v>43643</v>
      </c>
      <c r="B502" s="16" t="n">
        <v>107.250008</v>
      </c>
      <c r="C502" s="16" t="n">
        <v>2538400</v>
      </c>
      <c r="D502" s="186">
        <f>B502/B503-1</f>
        <v/>
      </c>
      <c r="E502" s="198" t="n"/>
    </row>
    <row r="503" ht="15.75" customHeight="1">
      <c r="A503" s="188" t="n">
        <v>43642</v>
      </c>
      <c r="B503" s="16" t="n">
        <v>106.928154</v>
      </c>
      <c r="C503" s="16" t="n">
        <v>6675000</v>
      </c>
      <c r="D503" s="186">
        <f>B503/B504-1</f>
        <v/>
      </c>
      <c r="E503" s="198" t="n"/>
    </row>
    <row r="504" ht="15.75" customHeight="1">
      <c r="A504" s="188" t="n">
        <v>43641</v>
      </c>
      <c r="B504" s="16" t="n">
        <v>107.367012</v>
      </c>
      <c r="C504" s="16" t="n">
        <v>5251000</v>
      </c>
      <c r="D504" s="186">
        <f>B504/B505-1</f>
        <v/>
      </c>
      <c r="E504" s="198" t="n"/>
    </row>
    <row r="505" ht="15.75" customHeight="1">
      <c r="A505" s="188" t="n">
        <v>43640</v>
      </c>
      <c r="B505" s="16" t="n">
        <v>107.201225</v>
      </c>
      <c r="C505" s="16" t="n">
        <v>3046300</v>
      </c>
      <c r="D505" s="186" t="n"/>
      <c r="E505" s="198" t="n"/>
    </row>
    <row r="506" ht="15.75" customHeight="1">
      <c r="D506" s="185" t="n"/>
      <c r="E506" s="198" t="n"/>
    </row>
    <row r="507" ht="15.75" customHeight="1">
      <c r="D507" s="185" t="n"/>
      <c r="E507" s="198" t="n"/>
    </row>
    <row r="508" ht="15.75" customHeight="1">
      <c r="D508" s="185" t="n"/>
      <c r="E508" s="198" t="n"/>
    </row>
    <row r="509" ht="15.75" customHeight="1">
      <c r="D509" s="185" t="n"/>
      <c r="E509" s="198" t="n"/>
    </row>
    <row r="510" ht="15.75" customHeight="1">
      <c r="D510" s="185" t="n"/>
      <c r="E510" s="198" t="n"/>
    </row>
    <row r="511" ht="15.75" customHeight="1">
      <c r="D511" s="185" t="n"/>
      <c r="E511" s="198" t="n"/>
    </row>
    <row r="512" ht="15.75" customHeight="1">
      <c r="D512" s="185" t="n"/>
      <c r="E512" s="198" t="n"/>
    </row>
    <row r="513" ht="15.75" customHeight="1">
      <c r="D513" s="185" t="n"/>
      <c r="E513" s="198" t="n"/>
    </row>
    <row r="514" ht="15.75" customHeight="1">
      <c r="D514" s="185" t="n"/>
      <c r="E514" s="198" t="n"/>
    </row>
    <row r="515" ht="15.75" customHeight="1">
      <c r="D515" s="185" t="n"/>
      <c r="E515" s="198" t="n"/>
    </row>
    <row r="516" ht="15.75" customHeight="1">
      <c r="D516" s="185" t="n"/>
      <c r="E516" s="198" t="n"/>
    </row>
    <row r="517" ht="15.75" customHeight="1">
      <c r="D517" s="185" t="n"/>
      <c r="E517" s="198" t="n"/>
    </row>
    <row r="518" ht="15.75" customHeight="1">
      <c r="D518" s="185" t="n"/>
      <c r="E518" s="198" t="n"/>
    </row>
    <row r="519" ht="15.75" customHeight="1">
      <c r="D519" s="185" t="n"/>
      <c r="E519" s="198" t="n"/>
    </row>
    <row r="520" ht="15.75" customHeight="1">
      <c r="D520" s="185" t="n"/>
      <c r="E520" s="198" t="n"/>
    </row>
    <row r="521" ht="15.75" customHeight="1">
      <c r="D521" s="185" t="n"/>
      <c r="E521" s="198" t="n"/>
    </row>
    <row r="522" ht="15.75" customHeight="1">
      <c r="D522" s="185" t="n"/>
      <c r="E522" s="198" t="n"/>
    </row>
    <row r="523" ht="15.75" customHeight="1">
      <c r="D523" s="185" t="n"/>
      <c r="E523" s="198" t="n"/>
    </row>
    <row r="524" ht="15.75" customHeight="1">
      <c r="D524" s="185" t="n"/>
      <c r="E524" s="198" t="n"/>
    </row>
    <row r="525" ht="15.75" customHeight="1">
      <c r="D525" s="185" t="n"/>
      <c r="E525" s="198" t="n"/>
    </row>
    <row r="526" ht="15.75" customHeight="1">
      <c r="D526" s="185" t="n"/>
      <c r="E526" s="198" t="n"/>
    </row>
    <row r="527" ht="15.75" customHeight="1">
      <c r="D527" s="185" t="n"/>
      <c r="E527" s="198" t="n"/>
    </row>
    <row r="528" ht="15.75" customHeight="1">
      <c r="D528" s="185" t="n"/>
      <c r="E528" s="198" t="n"/>
    </row>
    <row r="529" ht="15.75" customHeight="1">
      <c r="D529" s="185" t="n"/>
      <c r="E529" s="198" t="n"/>
    </row>
    <row r="530" ht="15.75" customHeight="1">
      <c r="D530" s="185" t="n"/>
      <c r="E530" s="198" t="n"/>
    </row>
    <row r="531" ht="15.75" customHeight="1">
      <c r="D531" s="185" t="n"/>
      <c r="E531" s="198" t="n"/>
    </row>
    <row r="532" ht="15.75" customHeight="1">
      <c r="D532" s="185" t="n"/>
      <c r="E532" s="198" t="n"/>
    </row>
    <row r="533" ht="15.75" customHeight="1">
      <c r="D533" s="185" t="n"/>
      <c r="E533" s="198" t="n"/>
    </row>
    <row r="534" ht="15.75" customHeight="1">
      <c r="D534" s="185" t="n"/>
      <c r="E534" s="198" t="n"/>
    </row>
    <row r="535" ht="15.75" customHeight="1">
      <c r="D535" s="185" t="n"/>
      <c r="E535" s="198" t="n"/>
    </row>
    <row r="536" ht="15.75" customHeight="1">
      <c r="D536" s="185" t="n"/>
      <c r="E536" s="198" t="n"/>
    </row>
    <row r="537" ht="15.75" customHeight="1">
      <c r="D537" s="185" t="n"/>
      <c r="E537" s="198" t="n"/>
    </row>
    <row r="538" ht="15.75" customHeight="1">
      <c r="D538" s="185" t="n"/>
      <c r="E538" s="198" t="n"/>
    </row>
    <row r="539" ht="15.75" customHeight="1">
      <c r="D539" s="185" t="n"/>
      <c r="E539" s="198" t="n"/>
    </row>
    <row r="540" ht="15.75" customHeight="1">
      <c r="D540" s="185" t="n"/>
      <c r="E540" s="198" t="n"/>
    </row>
    <row r="541" ht="15.75" customHeight="1">
      <c r="D541" s="185" t="n"/>
      <c r="E541" s="198" t="n"/>
    </row>
    <row r="542" ht="15.75" customHeight="1">
      <c r="D542" s="185" t="n"/>
      <c r="E542" s="198" t="n"/>
    </row>
    <row r="543" ht="15.75" customHeight="1">
      <c r="D543" s="185" t="n"/>
      <c r="E543" s="198" t="n"/>
    </row>
    <row r="544" ht="15.75" customHeight="1">
      <c r="D544" s="185" t="n"/>
      <c r="E544" s="198" t="n"/>
    </row>
    <row r="545" ht="15.75" customHeight="1">
      <c r="D545" s="185" t="n"/>
      <c r="E545" s="198" t="n"/>
    </row>
    <row r="546" ht="15.75" customHeight="1">
      <c r="D546" s="185" t="n"/>
      <c r="E546" s="198" t="n"/>
    </row>
    <row r="547" ht="15.75" customHeight="1">
      <c r="D547" s="185" t="n"/>
      <c r="E547" s="198" t="n"/>
    </row>
    <row r="548" ht="15.75" customHeight="1">
      <c r="D548" s="185" t="n"/>
      <c r="E548" s="198" t="n"/>
    </row>
    <row r="549" ht="15.75" customHeight="1">
      <c r="D549" s="185" t="n"/>
      <c r="E549" s="198" t="n"/>
    </row>
    <row r="550" ht="15.75" customHeight="1">
      <c r="D550" s="185" t="n"/>
      <c r="E550" s="198" t="n"/>
    </row>
    <row r="551" ht="15.75" customHeight="1">
      <c r="D551" s="185" t="n"/>
      <c r="E551" s="198" t="n"/>
    </row>
    <row r="552" ht="15.75" customHeight="1">
      <c r="D552" s="185" t="n"/>
      <c r="E552" s="198" t="n"/>
    </row>
    <row r="553" ht="15.75" customHeight="1">
      <c r="D553" s="185" t="n"/>
      <c r="E553" s="198" t="n"/>
    </row>
    <row r="554" ht="15.75" customHeight="1">
      <c r="D554" s="185" t="n"/>
      <c r="E554" s="198" t="n"/>
    </row>
    <row r="555" ht="15.75" customHeight="1">
      <c r="D555" s="185" t="n"/>
      <c r="E555" s="198" t="n"/>
    </row>
    <row r="556" ht="15.75" customHeight="1">
      <c r="D556" s="185" t="n"/>
      <c r="E556" s="198" t="n"/>
    </row>
    <row r="557" ht="15.75" customHeight="1">
      <c r="D557" s="185" t="n"/>
      <c r="E557" s="198" t="n"/>
    </row>
    <row r="558" ht="15.75" customHeight="1">
      <c r="D558" s="185" t="n"/>
      <c r="E558" s="198" t="n"/>
    </row>
    <row r="559" ht="15.75" customHeight="1">
      <c r="D559" s="185" t="n"/>
      <c r="E559" s="198" t="n"/>
    </row>
    <row r="560" ht="15.75" customHeight="1">
      <c r="D560" s="185" t="n"/>
      <c r="E560" s="198" t="n"/>
    </row>
    <row r="561" ht="15.75" customHeight="1">
      <c r="D561" s="185" t="n"/>
      <c r="E561" s="198" t="n"/>
    </row>
    <row r="562" ht="15.75" customHeight="1">
      <c r="D562" s="185" t="n"/>
      <c r="E562" s="198" t="n"/>
    </row>
    <row r="563" ht="15.75" customHeight="1">
      <c r="D563" s="185" t="n"/>
      <c r="E563" s="198" t="n"/>
    </row>
    <row r="564" ht="15.75" customHeight="1">
      <c r="D564" s="185" t="n"/>
      <c r="E564" s="198" t="n"/>
    </row>
    <row r="565" ht="15.75" customHeight="1">
      <c r="D565" s="185" t="n"/>
      <c r="E565" s="198" t="n"/>
    </row>
    <row r="566" ht="15.75" customHeight="1">
      <c r="D566" s="185" t="n"/>
      <c r="E566" s="198" t="n"/>
    </row>
    <row r="567" ht="15.75" customHeight="1">
      <c r="D567" s="185" t="n"/>
      <c r="E567" s="198" t="n"/>
    </row>
    <row r="568" ht="15.75" customHeight="1">
      <c r="D568" s="185" t="n"/>
      <c r="E568" s="198" t="n"/>
    </row>
    <row r="569" ht="15.75" customHeight="1">
      <c r="D569" s="185" t="n"/>
      <c r="E569" s="198" t="n"/>
    </row>
    <row r="570" ht="15.75" customHeight="1">
      <c r="D570" s="185" t="n"/>
      <c r="E570" s="198" t="n"/>
    </row>
    <row r="571" ht="15.75" customHeight="1">
      <c r="D571" s="185" t="n"/>
      <c r="E571" s="198" t="n"/>
    </row>
    <row r="572" ht="15.75" customHeight="1">
      <c r="D572" s="185" t="n"/>
      <c r="E572" s="198" t="n"/>
    </row>
    <row r="573" ht="15.75" customHeight="1">
      <c r="D573" s="185" t="n"/>
      <c r="E573" s="198" t="n"/>
    </row>
    <row r="574" ht="15.75" customHeight="1">
      <c r="D574" s="185" t="n"/>
      <c r="E574" s="198" t="n"/>
    </row>
    <row r="575" ht="15.75" customHeight="1">
      <c r="D575" s="185" t="n"/>
      <c r="E575" s="198" t="n"/>
    </row>
    <row r="576" ht="15.75" customHeight="1">
      <c r="D576" s="185" t="n"/>
      <c r="E576" s="198" t="n"/>
    </row>
    <row r="577" ht="15.75" customHeight="1">
      <c r="D577" s="185" t="n"/>
      <c r="E577" s="198" t="n"/>
    </row>
    <row r="578" ht="15.75" customHeight="1">
      <c r="D578" s="185" t="n"/>
      <c r="E578" s="198" t="n"/>
    </row>
    <row r="579" ht="15.75" customHeight="1">
      <c r="D579" s="185" t="n"/>
      <c r="E579" s="198" t="n"/>
    </row>
    <row r="580" ht="15.75" customHeight="1">
      <c r="D580" s="185" t="n"/>
      <c r="E580" s="198" t="n"/>
    </row>
    <row r="581" ht="15.75" customHeight="1">
      <c r="D581" s="185" t="n"/>
      <c r="E581" s="198" t="n"/>
    </row>
    <row r="582" ht="15.75" customHeight="1">
      <c r="D582" s="185" t="n"/>
      <c r="E582" s="198" t="n"/>
    </row>
    <row r="583" ht="15.75" customHeight="1">
      <c r="D583" s="185" t="n"/>
      <c r="E583" s="198" t="n"/>
    </row>
    <row r="584" ht="15.75" customHeight="1">
      <c r="D584" s="185" t="n"/>
      <c r="E584" s="198" t="n"/>
    </row>
    <row r="585" ht="15.75" customHeight="1">
      <c r="D585" s="185" t="n"/>
      <c r="E585" s="198" t="n"/>
    </row>
    <row r="586" ht="15.75" customHeight="1">
      <c r="D586" s="185" t="n"/>
      <c r="E586" s="198" t="n"/>
    </row>
    <row r="587" ht="15.75" customHeight="1">
      <c r="D587" s="185" t="n"/>
      <c r="E587" s="198" t="n"/>
    </row>
    <row r="588" ht="15.75" customHeight="1">
      <c r="D588" s="185" t="n"/>
      <c r="E588" s="198" t="n"/>
    </row>
    <row r="589" ht="15.75" customHeight="1">
      <c r="D589" s="185" t="n"/>
      <c r="E589" s="198" t="n"/>
    </row>
    <row r="590" ht="15.75" customHeight="1">
      <c r="D590" s="185" t="n"/>
      <c r="E590" s="198" t="n"/>
    </row>
    <row r="591" ht="15.75" customHeight="1">
      <c r="D591" s="185" t="n"/>
      <c r="E591" s="198" t="n"/>
    </row>
    <row r="592" ht="15.75" customHeight="1">
      <c r="D592" s="185" t="n"/>
      <c r="E592" s="198" t="n"/>
    </row>
    <row r="593" ht="15.75" customHeight="1">
      <c r="D593" s="185" t="n"/>
      <c r="E593" s="198" t="n"/>
    </row>
    <row r="594" ht="15.75" customHeight="1">
      <c r="D594" s="185" t="n"/>
      <c r="E594" s="198" t="n"/>
    </row>
    <row r="595" ht="15.75" customHeight="1">
      <c r="D595" s="185" t="n"/>
      <c r="E595" s="198" t="n"/>
    </row>
    <row r="596" ht="15.75" customHeight="1">
      <c r="D596" s="185" t="n"/>
      <c r="E596" s="198" t="n"/>
    </row>
    <row r="597" ht="15.75" customHeight="1">
      <c r="D597" s="185" t="n"/>
      <c r="E597" s="198" t="n"/>
    </row>
    <row r="598" ht="15.75" customHeight="1">
      <c r="D598" s="185" t="n"/>
      <c r="E598" s="198" t="n"/>
    </row>
    <row r="599" ht="15.75" customHeight="1">
      <c r="D599" s="185" t="n"/>
      <c r="E599" s="198" t="n"/>
    </row>
    <row r="600" ht="15.75" customHeight="1">
      <c r="D600" s="185" t="n"/>
      <c r="E600" s="198" t="n"/>
    </row>
    <row r="601" ht="15.75" customHeight="1">
      <c r="D601" s="185" t="n"/>
      <c r="E601" s="198" t="n"/>
    </row>
    <row r="602" ht="15.75" customHeight="1">
      <c r="D602" s="185" t="n"/>
      <c r="E602" s="198" t="n"/>
    </row>
    <row r="603" ht="15.75" customHeight="1">
      <c r="D603" s="185" t="n"/>
      <c r="E603" s="198" t="n"/>
    </row>
    <row r="604" ht="15.75" customHeight="1">
      <c r="D604" s="185" t="n"/>
      <c r="E604" s="198" t="n"/>
    </row>
    <row r="605" ht="15.75" customHeight="1">
      <c r="D605" s="185" t="n"/>
      <c r="E605" s="198" t="n"/>
    </row>
    <row r="606" ht="15.75" customHeight="1">
      <c r="D606" s="185" t="n"/>
      <c r="E606" s="198" t="n"/>
    </row>
    <row r="607" ht="15.75" customHeight="1">
      <c r="D607" s="185" t="n"/>
      <c r="E607" s="198" t="n"/>
    </row>
    <row r="608" ht="15.75" customHeight="1">
      <c r="D608" s="185" t="n"/>
      <c r="E608" s="198" t="n"/>
    </row>
    <row r="609" ht="15.75" customHeight="1">
      <c r="D609" s="185" t="n"/>
      <c r="E609" s="198" t="n"/>
    </row>
    <row r="610" ht="15.75" customHeight="1">
      <c r="D610" s="185" t="n"/>
      <c r="E610" s="198" t="n"/>
    </row>
    <row r="611" ht="15.75" customHeight="1">
      <c r="D611" s="185" t="n"/>
      <c r="E611" s="198" t="n"/>
    </row>
    <row r="612" ht="15.75" customHeight="1">
      <c r="D612" s="185" t="n"/>
      <c r="E612" s="198" t="n"/>
    </row>
    <row r="613" ht="15.75" customHeight="1">
      <c r="D613" s="185" t="n"/>
      <c r="E613" s="198" t="n"/>
    </row>
    <row r="614" ht="15.75" customHeight="1">
      <c r="D614" s="185" t="n"/>
      <c r="E614" s="198" t="n"/>
    </row>
    <row r="615" ht="15.75" customHeight="1">
      <c r="D615" s="185" t="n"/>
      <c r="E615" s="198" t="n"/>
    </row>
    <row r="616" ht="15.75" customHeight="1">
      <c r="D616" s="185" t="n"/>
      <c r="E616" s="198" t="n"/>
    </row>
    <row r="617" ht="15.75" customHeight="1">
      <c r="D617" s="185" t="n"/>
      <c r="E617" s="198" t="n"/>
    </row>
    <row r="618" ht="15.75" customHeight="1">
      <c r="D618" s="185" t="n"/>
      <c r="E618" s="198" t="n"/>
    </row>
    <row r="619" ht="15.75" customHeight="1">
      <c r="D619" s="185" t="n"/>
      <c r="E619" s="198" t="n"/>
    </row>
    <row r="620" ht="15.75" customHeight="1">
      <c r="D620" s="185" t="n"/>
      <c r="E620" s="198" t="n"/>
    </row>
    <row r="621" ht="15.75" customHeight="1">
      <c r="D621" s="185" t="n"/>
      <c r="E621" s="198" t="n"/>
    </row>
    <row r="622" ht="15.75" customHeight="1">
      <c r="D622" s="185" t="n"/>
      <c r="E622" s="198" t="n"/>
    </row>
    <row r="623" ht="15.75" customHeight="1">
      <c r="D623" s="185" t="n"/>
      <c r="E623" s="198" t="n"/>
    </row>
    <row r="624" ht="15.75" customHeight="1">
      <c r="D624" s="185" t="n"/>
      <c r="E624" s="198" t="n"/>
    </row>
    <row r="625" ht="15.75" customHeight="1">
      <c r="D625" s="185" t="n"/>
      <c r="E625" s="198" t="n"/>
    </row>
    <row r="626" ht="15.75" customHeight="1">
      <c r="D626" s="185" t="n"/>
      <c r="E626" s="198" t="n"/>
    </row>
    <row r="627" ht="15.75" customHeight="1">
      <c r="D627" s="185" t="n"/>
      <c r="E627" s="198" t="n"/>
    </row>
    <row r="628" ht="15.75" customHeight="1">
      <c r="D628" s="185" t="n"/>
      <c r="E628" s="198" t="n"/>
    </row>
    <row r="629" ht="15.75" customHeight="1">
      <c r="D629" s="185" t="n"/>
      <c r="E629" s="198" t="n"/>
    </row>
    <row r="630" ht="15.75" customHeight="1">
      <c r="D630" s="185" t="n"/>
      <c r="E630" s="198" t="n"/>
    </row>
    <row r="631" ht="15.75" customHeight="1">
      <c r="D631" s="185" t="n"/>
      <c r="E631" s="198" t="n"/>
    </row>
    <row r="632" ht="15.75" customHeight="1">
      <c r="D632" s="185" t="n"/>
      <c r="E632" s="198" t="n"/>
    </row>
    <row r="633" ht="15.75" customHeight="1">
      <c r="D633" s="185" t="n"/>
      <c r="E633" s="198" t="n"/>
    </row>
    <row r="634" ht="15.75" customHeight="1">
      <c r="D634" s="185" t="n"/>
      <c r="E634" s="198" t="n"/>
    </row>
    <row r="635" ht="15.75" customHeight="1">
      <c r="D635" s="185" t="n"/>
      <c r="E635" s="198" t="n"/>
    </row>
    <row r="636" ht="15.75" customHeight="1">
      <c r="D636" s="185" t="n"/>
      <c r="E636" s="198" t="n"/>
    </row>
    <row r="637" ht="15.75" customHeight="1">
      <c r="D637" s="185" t="n"/>
      <c r="E637" s="198" t="n"/>
    </row>
    <row r="638" ht="15.75" customHeight="1">
      <c r="D638" s="185" t="n"/>
      <c r="E638" s="198" t="n"/>
    </row>
    <row r="639" ht="15.75" customHeight="1">
      <c r="D639" s="185" t="n"/>
      <c r="E639" s="198" t="n"/>
    </row>
    <row r="640" ht="15.75" customHeight="1">
      <c r="D640" s="185" t="n"/>
      <c r="E640" s="198" t="n"/>
    </row>
    <row r="641" ht="15.75" customHeight="1">
      <c r="D641" s="185" t="n"/>
      <c r="E641" s="198" t="n"/>
    </row>
    <row r="642" ht="15.75" customHeight="1">
      <c r="D642" s="185" t="n"/>
      <c r="E642" s="198" t="n"/>
    </row>
    <row r="643" ht="15.75" customHeight="1">
      <c r="D643" s="185" t="n"/>
      <c r="E643" s="198" t="n"/>
    </row>
    <row r="644" ht="15.75" customHeight="1">
      <c r="D644" s="185" t="n"/>
      <c r="E644" s="198" t="n"/>
    </row>
    <row r="645" ht="15.75" customHeight="1">
      <c r="D645" s="185" t="n"/>
      <c r="E645" s="198" t="n"/>
    </row>
    <row r="646" ht="15.75" customHeight="1">
      <c r="D646" s="185" t="n"/>
      <c r="E646" s="198" t="n"/>
    </row>
    <row r="647" ht="15.75" customHeight="1">
      <c r="D647" s="185" t="n"/>
      <c r="E647" s="198" t="n"/>
    </row>
    <row r="648" ht="15.75" customHeight="1">
      <c r="D648" s="185" t="n"/>
      <c r="E648" s="198" t="n"/>
    </row>
    <row r="649" ht="15.75" customHeight="1">
      <c r="D649" s="185" t="n"/>
      <c r="E649" s="198" t="n"/>
    </row>
    <row r="650" ht="15.75" customHeight="1">
      <c r="D650" s="185" t="n"/>
      <c r="E650" s="198" t="n"/>
    </row>
    <row r="651" ht="15.75" customHeight="1">
      <c r="D651" s="185" t="n"/>
      <c r="E651" s="198" t="n"/>
    </row>
    <row r="652" ht="15.75" customHeight="1">
      <c r="D652" s="185" t="n"/>
      <c r="E652" s="198" t="n"/>
    </row>
    <row r="653" ht="15.75" customHeight="1">
      <c r="D653" s="185" t="n"/>
      <c r="E653" s="198" t="n"/>
    </row>
    <row r="654" ht="15.75" customHeight="1">
      <c r="D654" s="185" t="n"/>
      <c r="E654" s="198" t="n"/>
    </row>
    <row r="655" ht="15.75" customHeight="1">
      <c r="D655" s="185" t="n"/>
      <c r="E655" s="198" t="n"/>
    </row>
    <row r="656" ht="15.75" customHeight="1">
      <c r="D656" s="185" t="n"/>
      <c r="E656" s="198" t="n"/>
    </row>
    <row r="657" ht="15.75" customHeight="1">
      <c r="D657" s="185" t="n"/>
      <c r="E657" s="198" t="n"/>
    </row>
    <row r="658" ht="15.75" customHeight="1">
      <c r="D658" s="185" t="n"/>
      <c r="E658" s="198" t="n"/>
    </row>
    <row r="659" ht="15.75" customHeight="1">
      <c r="D659" s="185" t="n"/>
      <c r="E659" s="198" t="n"/>
    </row>
    <row r="660" ht="15.75" customHeight="1">
      <c r="D660" s="185" t="n"/>
      <c r="E660" s="198" t="n"/>
    </row>
    <row r="661" ht="15.75" customHeight="1">
      <c r="D661" s="185" t="n"/>
      <c r="E661" s="198" t="n"/>
    </row>
    <row r="662" ht="15.75" customHeight="1">
      <c r="D662" s="185" t="n"/>
      <c r="E662" s="198" t="n"/>
    </row>
    <row r="663" ht="15.75" customHeight="1">
      <c r="D663" s="185" t="n"/>
      <c r="E663" s="198" t="n"/>
    </row>
    <row r="664" ht="15.75" customHeight="1">
      <c r="D664" s="185" t="n"/>
      <c r="E664" s="198" t="n"/>
    </row>
    <row r="665" ht="15.75" customHeight="1">
      <c r="D665" s="185" t="n"/>
      <c r="E665" s="198" t="n"/>
    </row>
    <row r="666" ht="15.75" customHeight="1">
      <c r="D666" s="185" t="n"/>
      <c r="E666" s="198" t="n"/>
    </row>
    <row r="667" ht="15.75" customHeight="1">
      <c r="D667" s="185" t="n"/>
      <c r="E667" s="198" t="n"/>
    </row>
    <row r="668" ht="15.75" customHeight="1">
      <c r="D668" s="185" t="n"/>
      <c r="E668" s="198" t="n"/>
    </row>
    <row r="669" ht="15.75" customHeight="1">
      <c r="D669" s="185" t="n"/>
      <c r="E669" s="198" t="n"/>
    </row>
    <row r="670" ht="15.75" customHeight="1">
      <c r="D670" s="185" t="n"/>
      <c r="E670" s="198" t="n"/>
    </row>
    <row r="671" ht="15.75" customHeight="1">
      <c r="D671" s="185" t="n"/>
      <c r="E671" s="198" t="n"/>
    </row>
    <row r="672" ht="15.75" customHeight="1">
      <c r="D672" s="185" t="n"/>
      <c r="E672" s="198" t="n"/>
    </row>
    <row r="673" ht="15.75" customHeight="1">
      <c r="D673" s="185" t="n"/>
      <c r="E673" s="198" t="n"/>
    </row>
    <row r="674" ht="15.75" customHeight="1">
      <c r="D674" s="185" t="n"/>
      <c r="E674" s="198" t="n"/>
    </row>
    <row r="675" ht="15.75" customHeight="1">
      <c r="D675" s="185" t="n"/>
      <c r="E675" s="198" t="n"/>
    </row>
    <row r="676" ht="15.75" customHeight="1">
      <c r="D676" s="185" t="n"/>
      <c r="E676" s="198" t="n"/>
    </row>
    <row r="677" ht="15.75" customHeight="1">
      <c r="D677" s="185" t="n"/>
      <c r="E677" s="198" t="n"/>
    </row>
    <row r="678" ht="15.75" customHeight="1">
      <c r="D678" s="185" t="n"/>
      <c r="E678" s="198" t="n"/>
    </row>
    <row r="679" ht="15.75" customHeight="1">
      <c r="D679" s="185" t="n"/>
      <c r="E679" s="198" t="n"/>
    </row>
    <row r="680" ht="15.75" customHeight="1">
      <c r="D680" s="185" t="n"/>
      <c r="E680" s="198" t="n"/>
    </row>
    <row r="681" ht="15.75" customHeight="1">
      <c r="D681" s="185" t="n"/>
      <c r="E681" s="198" t="n"/>
    </row>
    <row r="682" ht="15.75" customHeight="1">
      <c r="D682" s="185" t="n"/>
      <c r="E682" s="198" t="n"/>
    </row>
    <row r="683" ht="15.75" customHeight="1">
      <c r="D683" s="185" t="n"/>
      <c r="E683" s="198" t="n"/>
    </row>
    <row r="684" ht="15.75" customHeight="1">
      <c r="D684" s="185" t="n"/>
      <c r="E684" s="198" t="n"/>
    </row>
    <row r="685" ht="15.75" customHeight="1">
      <c r="D685" s="185" t="n"/>
      <c r="E685" s="198" t="n"/>
    </row>
    <row r="686" ht="15.75" customHeight="1">
      <c r="D686" s="185" t="n"/>
      <c r="E686" s="198" t="n"/>
    </row>
    <row r="687" ht="15.75" customHeight="1">
      <c r="D687" s="185" t="n"/>
      <c r="E687" s="198" t="n"/>
    </row>
    <row r="688" ht="15.75" customHeight="1">
      <c r="D688" s="185" t="n"/>
      <c r="E688" s="198" t="n"/>
    </row>
    <row r="689" ht="15.75" customHeight="1">
      <c r="D689" s="185" t="n"/>
      <c r="E689" s="198" t="n"/>
    </row>
    <row r="690" ht="15.75" customHeight="1">
      <c r="D690" s="185" t="n"/>
      <c r="E690" s="198" t="n"/>
    </row>
    <row r="691" ht="15.75" customHeight="1">
      <c r="D691" s="185" t="n"/>
      <c r="E691" s="198" t="n"/>
    </row>
    <row r="692" ht="15.75" customHeight="1">
      <c r="D692" s="185" t="n"/>
      <c r="E692" s="198" t="n"/>
    </row>
    <row r="693" ht="15.75" customHeight="1">
      <c r="D693" s="185" t="n"/>
      <c r="E693" s="198" t="n"/>
    </row>
    <row r="694" ht="15.75" customHeight="1">
      <c r="D694" s="185" t="n"/>
      <c r="E694" s="198" t="n"/>
    </row>
    <row r="695" ht="15.75" customHeight="1">
      <c r="D695" s="185" t="n"/>
      <c r="E695" s="198" t="n"/>
    </row>
    <row r="696" ht="15.75" customHeight="1">
      <c r="D696" s="185" t="n"/>
      <c r="E696" s="198" t="n"/>
    </row>
    <row r="697" ht="15.75" customHeight="1">
      <c r="D697" s="185" t="n"/>
      <c r="E697" s="198" t="n"/>
    </row>
    <row r="698" ht="15.75" customHeight="1">
      <c r="D698" s="185" t="n"/>
      <c r="E698" s="198" t="n"/>
    </row>
    <row r="699" ht="15.75" customHeight="1">
      <c r="D699" s="185" t="n"/>
      <c r="E699" s="198" t="n"/>
    </row>
    <row r="700" ht="15.75" customHeight="1">
      <c r="D700" s="185" t="n"/>
      <c r="E700" s="198" t="n"/>
    </row>
    <row r="701" ht="15.75" customHeight="1">
      <c r="D701" s="185" t="n"/>
      <c r="E701" s="198" t="n"/>
    </row>
    <row r="702" ht="15.75" customHeight="1">
      <c r="D702" s="185" t="n"/>
      <c r="E702" s="198" t="n"/>
    </row>
    <row r="703" ht="15.75" customHeight="1">
      <c r="D703" s="185" t="n"/>
      <c r="E703" s="198" t="n"/>
    </row>
    <row r="704" ht="15.75" customHeight="1">
      <c r="D704" s="185" t="n"/>
      <c r="E704" s="198" t="n"/>
    </row>
    <row r="705" ht="15.75" customHeight="1">
      <c r="D705" s="185" t="n"/>
      <c r="E705" s="198" t="n"/>
    </row>
    <row r="706" ht="15.75" customHeight="1">
      <c r="D706" s="185" t="n"/>
      <c r="E706" s="198" t="n"/>
    </row>
    <row r="707" ht="15.75" customHeight="1">
      <c r="D707" s="185" t="n"/>
      <c r="E707" s="198" t="n"/>
    </row>
    <row r="708" ht="15.75" customHeight="1">
      <c r="D708" s="185" t="n"/>
      <c r="E708" s="198" t="n"/>
    </row>
    <row r="709" ht="15.75" customHeight="1">
      <c r="D709" s="185" t="n"/>
      <c r="E709" s="198" t="n"/>
    </row>
    <row r="710" ht="15.75" customHeight="1">
      <c r="D710" s="185" t="n"/>
      <c r="E710" s="198" t="n"/>
    </row>
    <row r="711" ht="15.75" customHeight="1">
      <c r="D711" s="185" t="n"/>
      <c r="E711" s="198" t="n"/>
    </row>
    <row r="712" ht="15.75" customHeight="1">
      <c r="D712" s="185" t="n"/>
      <c r="E712" s="198" t="n"/>
    </row>
    <row r="713" ht="15.75" customHeight="1">
      <c r="D713" s="185" t="n"/>
      <c r="E713" s="198" t="n"/>
    </row>
    <row r="714" ht="15.75" customHeight="1">
      <c r="D714" s="185" t="n"/>
      <c r="E714" s="198" t="n"/>
    </row>
    <row r="715" ht="15.75" customHeight="1">
      <c r="D715" s="185" t="n"/>
      <c r="E715" s="198" t="n"/>
    </row>
    <row r="716" ht="15.75" customHeight="1">
      <c r="D716" s="185" t="n"/>
      <c r="E716" s="198" t="n"/>
    </row>
    <row r="717" ht="15.75" customHeight="1">
      <c r="D717" s="185" t="n"/>
      <c r="E717" s="198" t="n"/>
    </row>
    <row r="718" ht="15.75" customHeight="1">
      <c r="D718" s="185" t="n"/>
      <c r="E718" s="198" t="n"/>
    </row>
    <row r="719" ht="15.75" customHeight="1">
      <c r="D719" s="185" t="n"/>
      <c r="E719" s="198" t="n"/>
    </row>
    <row r="720" ht="15.75" customHeight="1">
      <c r="D720" s="185" t="n"/>
      <c r="E720" s="198" t="n"/>
    </row>
    <row r="721" ht="15.75" customHeight="1">
      <c r="D721" s="185" t="n"/>
      <c r="E721" s="198" t="n"/>
    </row>
    <row r="722" ht="15.75" customHeight="1">
      <c r="D722" s="185" t="n"/>
      <c r="E722" s="198" t="n"/>
    </row>
    <row r="723" ht="15.75" customHeight="1">
      <c r="D723" s="185" t="n"/>
      <c r="E723" s="198" t="n"/>
    </row>
    <row r="724" ht="15.75" customHeight="1">
      <c r="D724" s="185" t="n"/>
      <c r="E724" s="198" t="n"/>
    </row>
    <row r="725" ht="15.75" customHeight="1">
      <c r="D725" s="185" t="n"/>
      <c r="E725" s="198" t="n"/>
    </row>
    <row r="726" ht="15.75" customHeight="1">
      <c r="D726" s="185" t="n"/>
      <c r="E726" s="198" t="n"/>
    </row>
    <row r="727" ht="15.75" customHeight="1">
      <c r="D727" s="185" t="n"/>
      <c r="E727" s="198" t="n"/>
    </row>
    <row r="728" ht="15.75" customHeight="1">
      <c r="D728" s="185" t="n"/>
      <c r="E728" s="198" t="n"/>
    </row>
    <row r="729" ht="15.75" customHeight="1">
      <c r="D729" s="185" t="n"/>
      <c r="E729" s="198" t="n"/>
    </row>
    <row r="730" ht="15.75" customHeight="1">
      <c r="D730" s="185" t="n"/>
      <c r="E730" s="198" t="n"/>
    </row>
    <row r="731" ht="15.75" customHeight="1">
      <c r="D731" s="185" t="n"/>
      <c r="E731" s="198" t="n"/>
    </row>
    <row r="732" ht="15.75" customHeight="1">
      <c r="D732" s="185" t="n"/>
      <c r="E732" s="198" t="n"/>
    </row>
    <row r="733" ht="15.75" customHeight="1">
      <c r="D733" s="185" t="n"/>
      <c r="E733" s="198" t="n"/>
    </row>
    <row r="734" ht="15.75" customHeight="1">
      <c r="D734" s="185" t="n"/>
      <c r="E734" s="198" t="n"/>
    </row>
    <row r="735" ht="15.75" customHeight="1">
      <c r="D735" s="185" t="n"/>
      <c r="E735" s="198" t="n"/>
    </row>
    <row r="736" ht="15.75" customHeight="1">
      <c r="D736" s="185" t="n"/>
      <c r="E736" s="198" t="n"/>
    </row>
    <row r="737" ht="15.75" customHeight="1">
      <c r="D737" s="185" t="n"/>
      <c r="E737" s="198" t="n"/>
    </row>
    <row r="738" ht="15.75" customHeight="1">
      <c r="D738" s="185" t="n"/>
      <c r="E738" s="198" t="n"/>
    </row>
    <row r="739" ht="15.75" customHeight="1">
      <c r="D739" s="185" t="n"/>
      <c r="E739" s="198" t="n"/>
    </row>
    <row r="740" ht="15.75" customHeight="1">
      <c r="D740" s="185" t="n"/>
      <c r="E740" s="198" t="n"/>
    </row>
    <row r="741" ht="15.75" customHeight="1">
      <c r="D741" s="185" t="n"/>
      <c r="E741" s="198" t="n"/>
    </row>
    <row r="742" ht="15.75" customHeight="1">
      <c r="D742" s="185" t="n"/>
      <c r="E742" s="198" t="n"/>
    </row>
    <row r="743" ht="15.75" customHeight="1">
      <c r="D743" s="185" t="n"/>
      <c r="E743" s="198" t="n"/>
    </row>
    <row r="744" ht="15.75" customHeight="1">
      <c r="D744" s="185" t="n"/>
      <c r="E744" s="198" t="n"/>
    </row>
    <row r="745" ht="15.75" customHeight="1">
      <c r="D745" s="185" t="n"/>
      <c r="E745" s="198" t="n"/>
    </row>
    <row r="746" ht="15.75" customHeight="1">
      <c r="D746" s="185" t="n"/>
      <c r="E746" s="198" t="n"/>
    </row>
    <row r="747" ht="15.75" customHeight="1">
      <c r="D747" s="185" t="n"/>
      <c r="E747" s="198" t="n"/>
    </row>
    <row r="748" ht="15.75" customHeight="1">
      <c r="D748" s="185" t="n"/>
      <c r="E748" s="198" t="n"/>
    </row>
    <row r="749" ht="15.75" customHeight="1">
      <c r="D749" s="185" t="n"/>
      <c r="E749" s="198" t="n"/>
    </row>
    <row r="750" ht="15.75" customHeight="1">
      <c r="D750" s="185" t="n"/>
      <c r="E750" s="198" t="n"/>
    </row>
    <row r="751" ht="15.75" customHeight="1">
      <c r="D751" s="185" t="n"/>
      <c r="E751" s="198" t="n"/>
    </row>
    <row r="752" ht="15.75" customHeight="1">
      <c r="D752" s="185" t="n"/>
      <c r="E752" s="198" t="n"/>
    </row>
    <row r="753" ht="15.75" customHeight="1">
      <c r="D753" s="185" t="n"/>
      <c r="E753" s="198" t="n"/>
    </row>
    <row r="754" ht="15.75" customHeight="1">
      <c r="D754" s="185" t="n"/>
      <c r="E754" s="198" t="n"/>
    </row>
    <row r="755" ht="15.75" customHeight="1">
      <c r="D755" s="185" t="n"/>
      <c r="E755" s="198" t="n"/>
    </row>
    <row r="756" ht="15.75" customHeight="1">
      <c r="D756" s="185" t="n"/>
      <c r="E756" s="198" t="n"/>
    </row>
    <row r="757" ht="15.75" customHeight="1">
      <c r="D757" s="185" t="n"/>
      <c r="E757" s="198" t="n"/>
    </row>
    <row r="758" ht="15.75" customHeight="1">
      <c r="D758" s="185" t="n"/>
      <c r="E758" s="198" t="n"/>
    </row>
    <row r="759" ht="15.75" customHeight="1">
      <c r="D759" s="185" t="n"/>
      <c r="E759" s="198" t="n"/>
    </row>
    <row r="760" ht="15.75" customHeight="1">
      <c r="D760" s="185" t="n"/>
      <c r="E760" s="198" t="n"/>
    </row>
    <row r="761" ht="15.75" customHeight="1">
      <c r="D761" s="185" t="n"/>
      <c r="E761" s="198" t="n"/>
    </row>
    <row r="762" ht="15.75" customHeight="1">
      <c r="D762" s="185" t="n"/>
      <c r="E762" s="198" t="n"/>
    </row>
    <row r="763" ht="15.75" customHeight="1">
      <c r="D763" s="185" t="n"/>
      <c r="E763" s="198" t="n"/>
    </row>
    <row r="764" ht="15.75" customHeight="1">
      <c r="D764" s="185" t="n"/>
      <c r="E764" s="198" t="n"/>
    </row>
    <row r="765" ht="15.75" customHeight="1">
      <c r="D765" s="185" t="n"/>
      <c r="E765" s="198" t="n"/>
    </row>
    <row r="766" ht="15.75" customHeight="1">
      <c r="D766" s="185" t="n"/>
      <c r="E766" s="198" t="n"/>
    </row>
    <row r="767" ht="15.75" customHeight="1">
      <c r="D767" s="185" t="n"/>
      <c r="E767" s="198" t="n"/>
    </row>
    <row r="768" ht="15.75" customHeight="1">
      <c r="D768" s="185" t="n"/>
      <c r="E768" s="198" t="n"/>
    </row>
    <row r="769" ht="15.75" customHeight="1">
      <c r="D769" s="185" t="n"/>
      <c r="E769" s="198" t="n"/>
    </row>
    <row r="770" ht="15.75" customHeight="1">
      <c r="D770" s="185" t="n"/>
      <c r="E770" s="198" t="n"/>
    </row>
    <row r="771" ht="15.75" customHeight="1">
      <c r="D771" s="185" t="n"/>
      <c r="E771" s="198" t="n"/>
    </row>
    <row r="772" ht="15.75" customHeight="1">
      <c r="D772" s="185" t="n"/>
      <c r="E772" s="198" t="n"/>
    </row>
    <row r="773" ht="15.75" customHeight="1">
      <c r="D773" s="185" t="n"/>
      <c r="E773" s="198" t="n"/>
    </row>
    <row r="774" ht="15.75" customHeight="1">
      <c r="D774" s="185" t="n"/>
      <c r="E774" s="198" t="n"/>
    </row>
    <row r="775" ht="15.75" customHeight="1">
      <c r="D775" s="185" t="n"/>
      <c r="E775" s="198" t="n"/>
    </row>
    <row r="776" ht="15.75" customHeight="1">
      <c r="D776" s="185" t="n"/>
      <c r="E776" s="198" t="n"/>
    </row>
    <row r="777" ht="15.75" customHeight="1">
      <c r="D777" s="185" t="n"/>
      <c r="E777" s="198" t="n"/>
    </row>
    <row r="778" ht="15.75" customHeight="1">
      <c r="D778" s="185" t="n"/>
      <c r="E778" s="198" t="n"/>
    </row>
    <row r="779" ht="15.75" customHeight="1">
      <c r="D779" s="185" t="n"/>
      <c r="E779" s="198" t="n"/>
    </row>
    <row r="780" ht="15.75" customHeight="1">
      <c r="D780" s="185" t="n"/>
      <c r="E780" s="198" t="n"/>
    </row>
    <row r="781" ht="15.75" customHeight="1">
      <c r="D781" s="185" t="n"/>
      <c r="E781" s="198" t="n"/>
    </row>
    <row r="782" ht="15.75" customHeight="1">
      <c r="D782" s="185" t="n"/>
      <c r="E782" s="198" t="n"/>
    </row>
    <row r="783" ht="15.75" customHeight="1">
      <c r="D783" s="185" t="n"/>
      <c r="E783" s="198" t="n"/>
    </row>
    <row r="784" ht="15.75" customHeight="1">
      <c r="D784" s="185" t="n"/>
      <c r="E784" s="198" t="n"/>
    </row>
    <row r="785" ht="15.75" customHeight="1">
      <c r="D785" s="185" t="n"/>
      <c r="E785" s="198" t="n"/>
    </row>
    <row r="786" ht="15.75" customHeight="1">
      <c r="D786" s="185" t="n"/>
      <c r="E786" s="198" t="n"/>
    </row>
    <row r="787" ht="15.75" customHeight="1">
      <c r="D787" s="185" t="n"/>
      <c r="E787" s="198" t="n"/>
    </row>
    <row r="788" ht="15.75" customHeight="1">
      <c r="D788" s="185" t="n"/>
      <c r="E788" s="198" t="n"/>
    </row>
    <row r="789" ht="15.75" customHeight="1">
      <c r="D789" s="185" t="n"/>
      <c r="E789" s="198" t="n"/>
    </row>
    <row r="790" ht="15.75" customHeight="1">
      <c r="D790" s="185" t="n"/>
      <c r="E790" s="198" t="n"/>
    </row>
    <row r="791" ht="15.75" customHeight="1">
      <c r="D791" s="185" t="n"/>
      <c r="E791" s="198" t="n"/>
    </row>
    <row r="792" ht="15.75" customHeight="1">
      <c r="D792" s="185" t="n"/>
      <c r="E792" s="198" t="n"/>
    </row>
    <row r="793" ht="15.75" customHeight="1">
      <c r="D793" s="185" t="n"/>
      <c r="E793" s="198" t="n"/>
    </row>
    <row r="794" ht="15.75" customHeight="1">
      <c r="D794" s="185" t="n"/>
      <c r="E794" s="198" t="n"/>
    </row>
    <row r="795" ht="15.75" customHeight="1">
      <c r="D795" s="185" t="n"/>
      <c r="E795" s="198" t="n"/>
    </row>
    <row r="796" ht="15.75" customHeight="1">
      <c r="D796" s="185" t="n"/>
      <c r="E796" s="198" t="n"/>
    </row>
    <row r="797" ht="15.75" customHeight="1">
      <c r="D797" s="185" t="n"/>
      <c r="E797" s="198" t="n"/>
    </row>
    <row r="798" ht="15.75" customHeight="1">
      <c r="D798" s="185" t="n"/>
      <c r="E798" s="198" t="n"/>
    </row>
    <row r="799" ht="15.75" customHeight="1">
      <c r="D799" s="185" t="n"/>
      <c r="E799" s="198" t="n"/>
    </row>
    <row r="800" ht="15.75" customHeight="1">
      <c r="D800" s="185" t="n"/>
      <c r="E800" s="198" t="n"/>
    </row>
    <row r="801" ht="15.75" customHeight="1">
      <c r="D801" s="185" t="n"/>
      <c r="E801" s="198" t="n"/>
    </row>
    <row r="802" ht="15.75" customHeight="1">
      <c r="D802" s="185" t="n"/>
      <c r="E802" s="198" t="n"/>
    </row>
    <row r="803" ht="15.75" customHeight="1">
      <c r="D803" s="185" t="n"/>
      <c r="E803" s="198" t="n"/>
    </row>
    <row r="804" ht="15.75" customHeight="1">
      <c r="D804" s="185" t="n"/>
      <c r="E804" s="198" t="n"/>
    </row>
    <row r="805" ht="15.75" customHeight="1">
      <c r="D805" s="185" t="n"/>
      <c r="E805" s="198" t="n"/>
    </row>
    <row r="806" ht="15.75" customHeight="1">
      <c r="D806" s="185" t="n"/>
      <c r="E806" s="198" t="n"/>
    </row>
    <row r="807" ht="15.75" customHeight="1">
      <c r="D807" s="185" t="n"/>
      <c r="E807" s="198" t="n"/>
    </row>
    <row r="808" ht="15.75" customHeight="1">
      <c r="D808" s="185" t="n"/>
      <c r="E808" s="198" t="n"/>
    </row>
    <row r="809" ht="15.75" customHeight="1">
      <c r="D809" s="185" t="n"/>
      <c r="E809" s="198" t="n"/>
    </row>
    <row r="810" ht="15.75" customHeight="1">
      <c r="D810" s="185" t="n"/>
      <c r="E810" s="198" t="n"/>
    </row>
    <row r="811" ht="15.75" customHeight="1">
      <c r="D811" s="185" t="n"/>
      <c r="E811" s="198" t="n"/>
    </row>
    <row r="812" ht="15.75" customHeight="1">
      <c r="D812" s="185" t="n"/>
      <c r="E812" s="198" t="n"/>
    </row>
    <row r="813" ht="15.75" customHeight="1">
      <c r="D813" s="185" t="n"/>
      <c r="E813" s="198" t="n"/>
    </row>
    <row r="814" ht="15.75" customHeight="1">
      <c r="D814" s="185" t="n"/>
      <c r="E814" s="198" t="n"/>
    </row>
    <row r="815" ht="15.75" customHeight="1">
      <c r="D815" s="185" t="n"/>
      <c r="E815" s="198" t="n"/>
    </row>
    <row r="816" ht="15.75" customHeight="1">
      <c r="D816" s="185" t="n"/>
      <c r="E816" s="198" t="n"/>
    </row>
    <row r="817" ht="15.75" customHeight="1">
      <c r="D817" s="185" t="n"/>
      <c r="E817" s="198" t="n"/>
    </row>
    <row r="818" ht="15.75" customHeight="1">
      <c r="D818" s="185" t="n"/>
      <c r="E818" s="198" t="n"/>
    </row>
    <row r="819" ht="15.75" customHeight="1">
      <c r="D819" s="185" t="n"/>
      <c r="E819" s="198" t="n"/>
    </row>
    <row r="820" ht="15.75" customHeight="1">
      <c r="D820" s="185" t="n"/>
      <c r="E820" s="198" t="n"/>
    </row>
    <row r="821" ht="15.75" customHeight="1">
      <c r="D821" s="185" t="n"/>
      <c r="E821" s="198" t="n"/>
    </row>
    <row r="822" ht="15.75" customHeight="1">
      <c r="D822" s="185" t="n"/>
      <c r="E822" s="198" t="n"/>
    </row>
    <row r="823" ht="15.75" customHeight="1">
      <c r="D823" s="185" t="n"/>
      <c r="E823" s="198" t="n"/>
    </row>
    <row r="824" ht="15.75" customHeight="1">
      <c r="D824" s="185" t="n"/>
      <c r="E824" s="198" t="n"/>
    </row>
    <row r="825" ht="15.75" customHeight="1">
      <c r="D825" s="185" t="n"/>
      <c r="E825" s="198" t="n"/>
    </row>
    <row r="826" ht="15.75" customHeight="1">
      <c r="D826" s="185" t="n"/>
      <c r="E826" s="198" t="n"/>
    </row>
    <row r="827" ht="15.75" customHeight="1">
      <c r="D827" s="185" t="n"/>
      <c r="E827" s="198" t="n"/>
    </row>
    <row r="828" ht="15.75" customHeight="1">
      <c r="D828" s="185" t="n"/>
      <c r="E828" s="198" t="n"/>
    </row>
    <row r="829" ht="15.75" customHeight="1">
      <c r="D829" s="185" t="n"/>
      <c r="E829" s="198" t="n"/>
    </row>
    <row r="830" ht="15.75" customHeight="1">
      <c r="D830" s="185" t="n"/>
      <c r="E830" s="198" t="n"/>
    </row>
    <row r="831" ht="15.75" customHeight="1">
      <c r="D831" s="185" t="n"/>
      <c r="E831" s="198" t="n"/>
    </row>
    <row r="832" ht="15.75" customHeight="1">
      <c r="D832" s="185" t="n"/>
      <c r="E832" s="198" t="n"/>
    </row>
    <row r="833" ht="15.75" customHeight="1">
      <c r="D833" s="185" t="n"/>
      <c r="E833" s="198" t="n"/>
    </row>
    <row r="834" ht="15.75" customHeight="1">
      <c r="D834" s="185" t="n"/>
      <c r="E834" s="198" t="n"/>
    </row>
    <row r="835" ht="15.75" customHeight="1">
      <c r="D835" s="185" t="n"/>
      <c r="E835" s="198" t="n"/>
    </row>
    <row r="836" ht="15.75" customHeight="1">
      <c r="D836" s="185" t="n"/>
      <c r="E836" s="198" t="n"/>
    </row>
    <row r="837" ht="15.75" customHeight="1">
      <c r="D837" s="185" t="n"/>
      <c r="E837" s="198" t="n"/>
    </row>
    <row r="838" ht="15.75" customHeight="1">
      <c r="D838" s="185" t="n"/>
      <c r="E838" s="198" t="n"/>
    </row>
    <row r="839" ht="15.75" customHeight="1">
      <c r="D839" s="185" t="n"/>
      <c r="E839" s="198" t="n"/>
    </row>
    <row r="840" ht="15.75" customHeight="1">
      <c r="D840" s="185" t="n"/>
      <c r="E840" s="198" t="n"/>
    </row>
    <row r="841" ht="15.75" customHeight="1">
      <c r="D841" s="185" t="n"/>
      <c r="E841" s="198" t="n"/>
    </row>
    <row r="842" ht="15.75" customHeight="1">
      <c r="D842" s="185" t="n"/>
      <c r="E842" s="198" t="n"/>
    </row>
    <row r="843" ht="15.75" customHeight="1">
      <c r="D843" s="185" t="n"/>
      <c r="E843" s="198" t="n"/>
    </row>
    <row r="844" ht="15.75" customHeight="1">
      <c r="D844" s="185" t="n"/>
      <c r="E844" s="198" t="n"/>
    </row>
    <row r="845" ht="15.75" customHeight="1">
      <c r="D845" s="185" t="n"/>
      <c r="E845" s="198" t="n"/>
    </row>
    <row r="846" ht="15.75" customHeight="1">
      <c r="D846" s="185" t="n"/>
      <c r="E846" s="198" t="n"/>
    </row>
    <row r="847" ht="15.75" customHeight="1">
      <c r="D847" s="185" t="n"/>
      <c r="E847" s="198" t="n"/>
    </row>
    <row r="848" ht="15.75" customHeight="1">
      <c r="D848" s="185" t="n"/>
      <c r="E848" s="198" t="n"/>
    </row>
    <row r="849" ht="15.75" customHeight="1">
      <c r="D849" s="185" t="n"/>
      <c r="E849" s="198" t="n"/>
    </row>
    <row r="850" ht="15.75" customHeight="1">
      <c r="D850" s="185" t="n"/>
      <c r="E850" s="198" t="n"/>
    </row>
    <row r="851" ht="15.75" customHeight="1">
      <c r="D851" s="185" t="n"/>
      <c r="E851" s="198" t="n"/>
    </row>
    <row r="852" ht="15.75" customHeight="1">
      <c r="D852" s="185" t="n"/>
      <c r="E852" s="198" t="n"/>
    </row>
    <row r="853" ht="15.75" customHeight="1">
      <c r="D853" s="185" t="n"/>
      <c r="E853" s="198" t="n"/>
    </row>
    <row r="854" ht="15.75" customHeight="1">
      <c r="D854" s="185" t="n"/>
      <c r="E854" s="198" t="n"/>
    </row>
    <row r="855" ht="15.75" customHeight="1">
      <c r="D855" s="185" t="n"/>
      <c r="E855" s="198" t="n"/>
    </row>
    <row r="856" ht="15.75" customHeight="1">
      <c r="D856" s="185" t="n"/>
      <c r="E856" s="198" t="n"/>
    </row>
    <row r="857" ht="15.75" customHeight="1">
      <c r="D857" s="185" t="n"/>
      <c r="E857" s="198" t="n"/>
    </row>
    <row r="858" ht="15.75" customHeight="1">
      <c r="D858" s="185" t="n"/>
      <c r="E858" s="198" t="n"/>
    </row>
    <row r="859" ht="15.75" customHeight="1">
      <c r="D859" s="185" t="n"/>
      <c r="E859" s="198" t="n"/>
    </row>
    <row r="860" ht="15.75" customHeight="1">
      <c r="D860" s="185" t="n"/>
      <c r="E860" s="198" t="n"/>
    </row>
    <row r="861" ht="15.75" customHeight="1">
      <c r="D861" s="185" t="n"/>
      <c r="E861" s="198" t="n"/>
    </row>
    <row r="862" ht="15.75" customHeight="1">
      <c r="D862" s="185" t="n"/>
      <c r="E862" s="198" t="n"/>
    </row>
    <row r="863" ht="15.75" customHeight="1">
      <c r="D863" s="185" t="n"/>
      <c r="E863" s="198" t="n"/>
    </row>
    <row r="864" ht="15.75" customHeight="1">
      <c r="D864" s="185" t="n"/>
      <c r="E864" s="198" t="n"/>
    </row>
    <row r="865" ht="15.75" customHeight="1">
      <c r="D865" s="185" t="n"/>
      <c r="E865" s="198" t="n"/>
    </row>
    <row r="866" ht="15.75" customHeight="1">
      <c r="D866" s="185" t="n"/>
      <c r="E866" s="198" t="n"/>
    </row>
    <row r="867" ht="15.75" customHeight="1">
      <c r="D867" s="185" t="n"/>
      <c r="E867" s="198" t="n"/>
    </row>
    <row r="868" ht="15.75" customHeight="1">
      <c r="D868" s="185" t="n"/>
      <c r="E868" s="198" t="n"/>
    </row>
    <row r="869" ht="15.75" customHeight="1">
      <c r="D869" s="185" t="n"/>
      <c r="E869" s="198" t="n"/>
    </row>
    <row r="870" ht="15.75" customHeight="1">
      <c r="D870" s="185" t="n"/>
      <c r="E870" s="198" t="n"/>
    </row>
    <row r="871" ht="15.75" customHeight="1">
      <c r="D871" s="185" t="n"/>
      <c r="E871" s="198" t="n"/>
    </row>
    <row r="872" ht="15.75" customHeight="1">
      <c r="D872" s="185" t="n"/>
      <c r="E872" s="198" t="n"/>
    </row>
    <row r="873" ht="15.75" customHeight="1">
      <c r="D873" s="185" t="n"/>
      <c r="E873" s="198" t="n"/>
    </row>
    <row r="874" ht="15.75" customHeight="1">
      <c r="D874" s="185" t="n"/>
      <c r="E874" s="198" t="n"/>
    </row>
    <row r="875" ht="15.75" customHeight="1">
      <c r="D875" s="185" t="n"/>
      <c r="E875" s="198" t="n"/>
    </row>
    <row r="876" ht="15.75" customHeight="1">
      <c r="D876" s="185" t="n"/>
      <c r="E876" s="198" t="n"/>
    </row>
    <row r="877" ht="15.75" customHeight="1">
      <c r="D877" s="185" t="n"/>
      <c r="E877" s="198" t="n"/>
    </row>
    <row r="878" ht="15.75" customHeight="1">
      <c r="D878" s="185" t="n"/>
      <c r="E878" s="198" t="n"/>
    </row>
    <row r="879" ht="15.75" customHeight="1">
      <c r="D879" s="185" t="n"/>
      <c r="E879" s="198" t="n"/>
    </row>
    <row r="880" ht="15.75" customHeight="1">
      <c r="D880" s="185" t="n"/>
      <c r="E880" s="198" t="n"/>
    </row>
    <row r="881" ht="15.75" customHeight="1">
      <c r="D881" s="185" t="n"/>
      <c r="E881" s="198" t="n"/>
    </row>
    <row r="882" ht="15.75" customHeight="1">
      <c r="D882" s="185" t="n"/>
      <c r="E882" s="198" t="n"/>
    </row>
    <row r="883" ht="15.75" customHeight="1">
      <c r="D883" s="185" t="n"/>
      <c r="E883" s="198" t="n"/>
    </row>
    <row r="884" ht="15.75" customHeight="1">
      <c r="D884" s="185" t="n"/>
      <c r="E884" s="198" t="n"/>
    </row>
    <row r="885" ht="15.75" customHeight="1">
      <c r="D885" s="185" t="n"/>
      <c r="E885" s="198" t="n"/>
    </row>
    <row r="886" ht="15.75" customHeight="1">
      <c r="D886" s="185" t="n"/>
      <c r="E886" s="198" t="n"/>
    </row>
    <row r="887" ht="15.75" customHeight="1">
      <c r="D887" s="185" t="n"/>
      <c r="E887" s="198" t="n"/>
    </row>
    <row r="888" ht="15.75" customHeight="1">
      <c r="D888" s="185" t="n"/>
      <c r="E888" s="198" t="n"/>
    </row>
    <row r="889" ht="15.75" customHeight="1">
      <c r="D889" s="185" t="n"/>
      <c r="E889" s="198" t="n"/>
    </row>
    <row r="890" ht="15.75" customHeight="1">
      <c r="D890" s="185" t="n"/>
      <c r="E890" s="198" t="n"/>
    </row>
    <row r="891" ht="15.75" customHeight="1">
      <c r="D891" s="185" t="n"/>
      <c r="E891" s="198" t="n"/>
    </row>
    <row r="892" ht="15.75" customHeight="1">
      <c r="D892" s="185" t="n"/>
      <c r="E892" s="198" t="n"/>
    </row>
    <row r="893" ht="15.75" customHeight="1">
      <c r="D893" s="185" t="n"/>
      <c r="E893" s="198" t="n"/>
    </row>
    <row r="894" ht="15.75" customHeight="1">
      <c r="D894" s="185" t="n"/>
      <c r="E894" s="198" t="n"/>
    </row>
    <row r="895" ht="15.75" customHeight="1">
      <c r="D895" s="185" t="n"/>
      <c r="E895" s="198" t="n"/>
    </row>
    <row r="896" ht="15.75" customHeight="1">
      <c r="D896" s="185" t="n"/>
      <c r="E896" s="198" t="n"/>
    </row>
    <row r="897" ht="15.75" customHeight="1">
      <c r="D897" s="185" t="n"/>
      <c r="E897" s="198" t="n"/>
    </row>
    <row r="898" ht="15.75" customHeight="1">
      <c r="D898" s="185" t="n"/>
      <c r="E898" s="198" t="n"/>
    </row>
    <row r="899" ht="15.75" customHeight="1">
      <c r="D899" s="185" t="n"/>
      <c r="E899" s="198" t="n"/>
    </row>
    <row r="900" ht="15.75" customHeight="1">
      <c r="D900" s="185" t="n"/>
      <c r="E900" s="198" t="n"/>
    </row>
    <row r="901" ht="15.75" customHeight="1">
      <c r="D901" s="185" t="n"/>
      <c r="E901" s="198" t="n"/>
    </row>
    <row r="902" ht="15.75" customHeight="1">
      <c r="D902" s="185" t="n"/>
      <c r="E902" s="198" t="n"/>
    </row>
    <row r="903" ht="15.75" customHeight="1">
      <c r="D903" s="185" t="n"/>
      <c r="E903" s="198" t="n"/>
    </row>
    <row r="904" ht="15.75" customHeight="1">
      <c r="D904" s="185" t="n"/>
      <c r="E904" s="198" t="n"/>
    </row>
    <row r="905" ht="15.75" customHeight="1">
      <c r="D905" s="185" t="n"/>
      <c r="E905" s="198" t="n"/>
    </row>
    <row r="906" ht="15.75" customHeight="1">
      <c r="D906" s="185" t="n"/>
      <c r="E906" s="198" t="n"/>
    </row>
    <row r="907" ht="15.75" customHeight="1">
      <c r="D907" s="185" t="n"/>
      <c r="E907" s="198" t="n"/>
    </row>
    <row r="908" ht="15.75" customHeight="1">
      <c r="D908" s="185" t="n"/>
      <c r="E908" s="198" t="n"/>
    </row>
    <row r="909" ht="15.75" customHeight="1">
      <c r="D909" s="185" t="n"/>
      <c r="E909" s="198" t="n"/>
    </row>
    <row r="910" ht="15.75" customHeight="1">
      <c r="D910" s="185" t="n"/>
      <c r="E910" s="198" t="n"/>
    </row>
    <row r="911" ht="15.75" customHeight="1">
      <c r="D911" s="185" t="n"/>
      <c r="E911" s="198" t="n"/>
    </row>
    <row r="912" ht="15.75" customHeight="1">
      <c r="D912" s="185" t="n"/>
      <c r="E912" s="198" t="n"/>
    </row>
    <row r="913" ht="15.75" customHeight="1">
      <c r="D913" s="185" t="n"/>
      <c r="E913" s="198" t="n"/>
    </row>
    <row r="914" ht="15.75" customHeight="1">
      <c r="D914" s="185" t="n"/>
      <c r="E914" s="198" t="n"/>
    </row>
    <row r="915" ht="15.75" customHeight="1">
      <c r="D915" s="185" t="n"/>
      <c r="E915" s="198" t="n"/>
    </row>
    <row r="916" ht="15.75" customHeight="1">
      <c r="D916" s="185" t="n"/>
      <c r="E916" s="198" t="n"/>
    </row>
    <row r="917" ht="15.75" customHeight="1">
      <c r="D917" s="185" t="n"/>
      <c r="E917" s="198" t="n"/>
    </row>
    <row r="918" ht="15.75" customHeight="1">
      <c r="D918" s="185" t="n"/>
      <c r="E918" s="198" t="n"/>
    </row>
    <row r="919" ht="15.75" customHeight="1">
      <c r="D919" s="185" t="n"/>
      <c r="E919" s="198" t="n"/>
    </row>
    <row r="920" ht="15.75" customHeight="1">
      <c r="D920" s="185" t="n"/>
      <c r="E920" s="198" t="n"/>
    </row>
    <row r="921" ht="15.75" customHeight="1">
      <c r="D921" s="185" t="n"/>
      <c r="E921" s="198" t="n"/>
    </row>
    <row r="922" ht="15.75" customHeight="1">
      <c r="D922" s="185" t="n"/>
      <c r="E922" s="198" t="n"/>
    </row>
    <row r="923" ht="15.75" customHeight="1">
      <c r="D923" s="185" t="n"/>
      <c r="E923" s="198" t="n"/>
    </row>
    <row r="924" ht="15.75" customHeight="1">
      <c r="D924" s="185" t="n"/>
      <c r="E924" s="198" t="n"/>
    </row>
    <row r="925" ht="15.75" customHeight="1">
      <c r="D925" s="185" t="n"/>
      <c r="E925" s="198" t="n"/>
    </row>
    <row r="926" ht="15.75" customHeight="1">
      <c r="D926" s="185" t="n"/>
      <c r="E926" s="198" t="n"/>
    </row>
    <row r="927" ht="15.75" customHeight="1">
      <c r="D927" s="185" t="n"/>
      <c r="E927" s="198" t="n"/>
    </row>
    <row r="928" ht="15.75" customHeight="1">
      <c r="D928" s="185" t="n"/>
      <c r="E928" s="198" t="n"/>
    </row>
    <row r="929" ht="15.75" customHeight="1">
      <c r="D929" s="185" t="n"/>
      <c r="E929" s="198" t="n"/>
    </row>
    <row r="930" ht="15.75" customHeight="1">
      <c r="D930" s="185" t="n"/>
      <c r="E930" s="198" t="n"/>
    </row>
    <row r="931" ht="15.75" customHeight="1">
      <c r="D931" s="185" t="n"/>
      <c r="E931" s="198" t="n"/>
    </row>
    <row r="932" ht="15.75" customHeight="1">
      <c r="D932" s="185" t="n"/>
      <c r="E932" s="198" t="n"/>
    </row>
    <row r="933" ht="15.75" customHeight="1">
      <c r="D933" s="185" t="n"/>
      <c r="E933" s="198" t="n"/>
    </row>
    <row r="934" ht="15.75" customHeight="1">
      <c r="D934" s="185" t="n"/>
      <c r="E934" s="198" t="n"/>
    </row>
    <row r="935" ht="15.75" customHeight="1">
      <c r="D935" s="185" t="n"/>
      <c r="E935" s="198" t="n"/>
    </row>
    <row r="936" ht="15.75" customHeight="1">
      <c r="D936" s="185" t="n"/>
      <c r="E936" s="198" t="n"/>
    </row>
    <row r="937" ht="15.75" customHeight="1">
      <c r="D937" s="185" t="n"/>
      <c r="E937" s="198" t="n"/>
    </row>
    <row r="938" ht="15.75" customHeight="1">
      <c r="D938" s="185" t="n"/>
      <c r="E938" s="198" t="n"/>
    </row>
    <row r="939" ht="15.75" customHeight="1">
      <c r="D939" s="185" t="n"/>
      <c r="E939" s="198" t="n"/>
    </row>
    <row r="940" ht="15.75" customHeight="1">
      <c r="D940" s="185" t="n"/>
      <c r="E940" s="198" t="n"/>
    </row>
    <row r="941" ht="15.75" customHeight="1">
      <c r="D941" s="185" t="n"/>
      <c r="E941" s="198" t="n"/>
    </row>
    <row r="942" ht="15.75" customHeight="1">
      <c r="D942" s="185" t="n"/>
      <c r="E942" s="198" t="n"/>
    </row>
    <row r="943" ht="15.75" customHeight="1">
      <c r="D943" s="185" t="n"/>
      <c r="E943" s="198" t="n"/>
    </row>
    <row r="944" ht="15.75" customHeight="1">
      <c r="D944" s="185" t="n"/>
      <c r="E944" s="198" t="n"/>
    </row>
    <row r="945" ht="15.75" customHeight="1">
      <c r="D945" s="185" t="n"/>
      <c r="E945" s="198" t="n"/>
    </row>
    <row r="946" ht="15.75" customHeight="1">
      <c r="D946" s="185" t="n"/>
      <c r="E946" s="198" t="n"/>
    </row>
    <row r="947" ht="15.75" customHeight="1">
      <c r="D947" s="185" t="n"/>
      <c r="E947" s="198" t="n"/>
    </row>
    <row r="948" ht="15.75" customHeight="1">
      <c r="D948" s="185" t="n"/>
      <c r="E948" s="198" t="n"/>
    </row>
    <row r="949" ht="15.75" customHeight="1">
      <c r="D949" s="185" t="n"/>
      <c r="E949" s="198" t="n"/>
    </row>
    <row r="950" ht="15.75" customHeight="1">
      <c r="D950" s="185" t="n"/>
      <c r="E950" s="198" t="n"/>
    </row>
    <row r="951" ht="15.75" customHeight="1">
      <c r="D951" s="185" t="n"/>
      <c r="E951" s="198" t="n"/>
    </row>
    <row r="952" ht="15.75" customHeight="1">
      <c r="D952" s="185" t="n"/>
      <c r="E952" s="198" t="n"/>
    </row>
    <row r="953" ht="15.75" customHeight="1">
      <c r="D953" s="185" t="n"/>
      <c r="E953" s="198" t="n"/>
    </row>
    <row r="954" ht="15.75" customHeight="1">
      <c r="D954" s="185" t="n"/>
      <c r="E954" s="198" t="n"/>
    </row>
    <row r="955" ht="15.75" customHeight="1">
      <c r="D955" s="185" t="n"/>
      <c r="E955" s="198" t="n"/>
    </row>
    <row r="956" ht="15.75" customHeight="1">
      <c r="D956" s="185" t="n"/>
      <c r="E956" s="198" t="n"/>
    </row>
    <row r="957" ht="15.75" customHeight="1">
      <c r="D957" s="185" t="n"/>
      <c r="E957" s="198" t="n"/>
    </row>
    <row r="958" ht="15.75" customHeight="1">
      <c r="D958" s="185" t="n"/>
      <c r="E958" s="198" t="n"/>
    </row>
    <row r="959" ht="15.75" customHeight="1">
      <c r="D959" s="185" t="n"/>
      <c r="E959" s="198" t="n"/>
    </row>
    <row r="960" ht="15.75" customHeight="1">
      <c r="D960" s="185" t="n"/>
      <c r="E960" s="198" t="n"/>
    </row>
    <row r="961" ht="15.75" customHeight="1">
      <c r="D961" s="185" t="n"/>
      <c r="E961" s="198" t="n"/>
    </row>
    <row r="962" ht="15.75" customHeight="1">
      <c r="D962" s="185" t="n"/>
      <c r="E962" s="198" t="n"/>
    </row>
    <row r="963" ht="15.75" customHeight="1">
      <c r="D963" s="185" t="n"/>
      <c r="E963" s="198" t="n"/>
    </row>
    <row r="964" ht="15.75" customHeight="1">
      <c r="D964" s="185" t="n"/>
      <c r="E964" s="198" t="n"/>
    </row>
    <row r="965" ht="15.75" customHeight="1">
      <c r="D965" s="185" t="n"/>
      <c r="E965" s="198" t="n"/>
    </row>
    <row r="966" ht="15.75" customHeight="1">
      <c r="D966" s="185" t="n"/>
      <c r="E966" s="198" t="n"/>
    </row>
    <row r="967" ht="15.75" customHeight="1">
      <c r="D967" s="185" t="n"/>
      <c r="E967" s="198" t="n"/>
    </row>
    <row r="968" ht="15.75" customHeight="1">
      <c r="D968" s="185" t="n"/>
      <c r="E968" s="198" t="n"/>
    </row>
    <row r="969" ht="15.75" customHeight="1">
      <c r="D969" s="185" t="n"/>
      <c r="E969" s="198" t="n"/>
    </row>
    <row r="970" ht="15.75" customHeight="1">
      <c r="D970" s="185" t="n"/>
      <c r="E970" s="198" t="n"/>
    </row>
    <row r="971" ht="15.75" customHeight="1">
      <c r="D971" s="185" t="n"/>
      <c r="E971" s="198" t="n"/>
    </row>
    <row r="972" ht="15.75" customHeight="1">
      <c r="D972" s="185" t="n"/>
      <c r="E972" s="198" t="n"/>
    </row>
    <row r="973" ht="15.75" customHeight="1">
      <c r="D973" s="185" t="n"/>
      <c r="E973" s="198" t="n"/>
    </row>
    <row r="974" ht="15.75" customHeight="1">
      <c r="D974" s="185" t="n"/>
      <c r="E974" s="198" t="n"/>
    </row>
    <row r="975" ht="15.75" customHeight="1">
      <c r="D975" s="185" t="n"/>
      <c r="E975" s="198" t="n"/>
    </row>
    <row r="976" ht="15.75" customHeight="1">
      <c r="D976" s="185" t="n"/>
      <c r="E976" s="198" t="n"/>
    </row>
    <row r="977" ht="15.75" customHeight="1">
      <c r="D977" s="185" t="n"/>
      <c r="E977" s="198" t="n"/>
    </row>
    <row r="978" ht="15.75" customHeight="1">
      <c r="D978" s="185" t="n"/>
      <c r="E978" s="198" t="n"/>
    </row>
    <row r="979" ht="15.75" customHeight="1">
      <c r="D979" s="185" t="n"/>
      <c r="E979" s="198" t="n"/>
    </row>
    <row r="980" ht="15.75" customHeight="1">
      <c r="D980" s="185" t="n"/>
      <c r="E980" s="198" t="n"/>
    </row>
    <row r="981" ht="15.75" customHeight="1">
      <c r="D981" s="185" t="n"/>
      <c r="E981" s="198" t="n"/>
    </row>
    <row r="982" ht="15.75" customHeight="1">
      <c r="D982" s="185" t="n"/>
      <c r="E982" s="198" t="n"/>
    </row>
    <row r="983" ht="15.75" customHeight="1">
      <c r="D983" s="185" t="n"/>
      <c r="E983" s="198" t="n"/>
    </row>
    <row r="984" ht="15.75" customHeight="1">
      <c r="D984" s="185" t="n"/>
      <c r="E984" s="198" t="n"/>
    </row>
    <row r="985" ht="15.75" customHeight="1">
      <c r="D985" s="185" t="n"/>
      <c r="E985" s="198" t="n"/>
    </row>
    <row r="986" ht="15.75" customHeight="1">
      <c r="D986" s="185" t="n"/>
      <c r="E986" s="198" t="n"/>
    </row>
    <row r="987" ht="15.75" customHeight="1">
      <c r="D987" s="185" t="n"/>
      <c r="E987" s="198" t="n"/>
    </row>
    <row r="988" ht="15.75" customHeight="1">
      <c r="D988" s="185" t="n"/>
      <c r="E988" s="198" t="n"/>
    </row>
    <row r="989" ht="15.75" customHeight="1">
      <c r="D989" s="185" t="n"/>
      <c r="E989" s="198" t="n"/>
    </row>
    <row r="990" ht="15.75" customHeight="1">
      <c r="D990" s="185" t="n"/>
      <c r="E990" s="198" t="n"/>
    </row>
    <row r="991" ht="15.75" customHeight="1">
      <c r="D991" s="185" t="n"/>
      <c r="E991" s="198" t="n"/>
    </row>
    <row r="992" ht="15.75" customHeight="1">
      <c r="D992" s="185" t="n"/>
      <c r="E992" s="198" t="n"/>
    </row>
    <row r="993" ht="15.75" customHeight="1">
      <c r="D993" s="185" t="n"/>
      <c r="E993" s="198" t="n"/>
    </row>
    <row r="994" ht="15.75" customHeight="1">
      <c r="D994" s="185" t="n"/>
      <c r="E994" s="198" t="n"/>
    </row>
    <row r="995" ht="15.75" customHeight="1">
      <c r="D995" s="185" t="n"/>
      <c r="E995" s="198" t="n"/>
    </row>
    <row r="996" ht="15.75" customHeight="1">
      <c r="D996" s="185" t="n"/>
      <c r="E996" s="198" t="n"/>
    </row>
    <row r="997" ht="15.75" customHeight="1">
      <c r="D997" s="185" t="n"/>
      <c r="E997" s="198" t="n"/>
    </row>
    <row r="998" ht="15.75" customHeight="1">
      <c r="D998" s="185" t="n"/>
      <c r="E998" s="198" t="n"/>
    </row>
    <row r="999" ht="15.75" customHeight="1">
      <c r="D999" s="185" t="n"/>
      <c r="E999" s="198" t="n"/>
    </row>
    <row r="1000" ht="15.75" customHeight="1">
      <c r="D1000" s="185" t="n"/>
      <c r="E1000" s="198" t="n"/>
    </row>
  </sheetData>
  <pageMargins left="0.7" right="0.7" top="0.75" bottom="0.75" header="0" footer="0"/>
  <pageSetup orientation="landscape"/>
</worksheet>
</file>

<file path=xl/worksheets/sheet25.xml><?xml version="1.0" encoding="utf-8"?>
<worksheet xmlns="http://schemas.openxmlformats.org/spreadsheetml/2006/main">
  <sheetPr>
    <tabColor rgb="008B6F00"/>
    <outlinePr summaryBelow="1" summaryRight="1"/>
    <pageSetUpPr/>
  </sheetPr>
  <dimension ref="A1:E1000"/>
  <sheetViews>
    <sheetView workbookViewId="0">
      <selection activeCell="A1" sqref="A1"/>
    </sheetView>
  </sheetViews>
  <sheetFormatPr baseColWidth="8" defaultColWidth="14.453125" defaultRowHeight="15" customHeight="1"/>
  <cols>
    <col width="10.7265625" customWidth="1" style="16" min="1" max="1"/>
    <col width="10" customWidth="1" style="16" min="2" max="2"/>
    <col width="9" customWidth="1" style="16" min="3" max="3"/>
    <col width="7.81640625" customWidth="1" style="16" min="4" max="4"/>
    <col width="8.7265625" customWidth="1" style="16" min="5" max="26"/>
    <col width="14.453125" customWidth="1" style="16" min="27" max="16384"/>
  </cols>
  <sheetData>
    <row r="1" ht="14" customHeight="1">
      <c r="A1" s="16" t="inlineStr">
        <is>
          <t>Date</t>
        </is>
      </c>
      <c r="B1" s="16" t="inlineStr">
        <is>
          <t>Adj Close</t>
        </is>
      </c>
      <c r="C1" s="16" t="inlineStr">
        <is>
          <t>Volume</t>
        </is>
      </c>
      <c r="D1" s="185" t="inlineStr">
        <is>
          <t>rtn</t>
        </is>
      </c>
      <c r="E1" s="198" t="inlineStr">
        <is>
          <t>EWJ PnL</t>
        </is>
      </c>
    </row>
    <row r="2" ht="14" customHeight="1">
      <c r="A2" s="188" t="n">
        <v>44369</v>
      </c>
      <c r="B2" s="16" t="n">
        <v>68.040001</v>
      </c>
      <c r="C2" s="16" t="n">
        <v>5616000</v>
      </c>
      <c r="D2" s="186">
        <f>B2/B3-1</f>
        <v/>
      </c>
      <c r="E2" s="198">
        <f>E3*(1+D2)</f>
        <v/>
      </c>
    </row>
    <row r="3" ht="14" customHeight="1">
      <c r="A3" s="188" t="n">
        <v>44368</v>
      </c>
      <c r="B3" s="16" t="n">
        <v>67.959999</v>
      </c>
      <c r="C3" s="16" t="n">
        <v>5464800</v>
      </c>
      <c r="D3" s="186">
        <f>B3/B4-1</f>
        <v/>
      </c>
      <c r="E3" s="198">
        <f>E4*(1+D3)</f>
        <v/>
      </c>
    </row>
    <row r="4" ht="14" customHeight="1">
      <c r="A4" s="188" t="n">
        <v>44365</v>
      </c>
      <c r="B4" s="16" t="n">
        <v>67.25</v>
      </c>
      <c r="C4" s="16" t="n">
        <v>6717900</v>
      </c>
      <c r="D4" s="186">
        <f>B4/B5-1</f>
        <v/>
      </c>
      <c r="E4" s="198">
        <f>E5*(1+D4)</f>
        <v/>
      </c>
    </row>
    <row r="5" ht="14" customHeight="1">
      <c r="A5" s="188" t="n">
        <v>44364</v>
      </c>
      <c r="B5" s="16" t="n">
        <v>68.81999999999999</v>
      </c>
      <c r="C5" s="16" t="n">
        <v>5887400</v>
      </c>
      <c r="D5" s="186">
        <f>B5/B6-1</f>
        <v/>
      </c>
      <c r="E5" s="198">
        <f>E6*(1+D5)</f>
        <v/>
      </c>
    </row>
    <row r="6" ht="14" customHeight="1">
      <c r="A6" s="188" t="n">
        <v>44363</v>
      </c>
      <c r="B6" s="16" t="n">
        <v>69.08000199999999</v>
      </c>
      <c r="C6" s="16" t="n">
        <v>5742900</v>
      </c>
      <c r="D6" s="186">
        <f>B6/B7-1</f>
        <v/>
      </c>
      <c r="E6" s="198">
        <f>E7*(1+D6)</f>
        <v/>
      </c>
    </row>
    <row r="7" ht="14" customHeight="1">
      <c r="A7" s="188" t="n">
        <v>44362</v>
      </c>
      <c r="B7" s="16" t="n">
        <v>69.19000200000001</v>
      </c>
      <c r="C7" s="16" t="n">
        <v>5175600</v>
      </c>
      <c r="D7" s="186">
        <f>B7/B8-1</f>
        <v/>
      </c>
      <c r="E7" s="198">
        <f>E8*(1+D7)</f>
        <v/>
      </c>
    </row>
    <row r="8" ht="14" customHeight="1">
      <c r="A8" s="188" t="n">
        <v>44361</v>
      </c>
      <c r="B8" s="16" t="n">
        <v>68.860001</v>
      </c>
      <c r="C8" s="16" t="n">
        <v>2963500</v>
      </c>
      <c r="D8" s="186">
        <f>B8/B9-1</f>
        <v/>
      </c>
      <c r="E8" s="198">
        <f>E9*(1+D8)</f>
        <v/>
      </c>
    </row>
    <row r="9" ht="14" customHeight="1">
      <c r="A9" s="188" t="n">
        <v>44358</v>
      </c>
      <c r="B9" s="16" t="n">
        <v>68.879997</v>
      </c>
      <c r="C9" s="16" t="n">
        <v>3547600</v>
      </c>
      <c r="D9" s="186">
        <f>B9/B10-1</f>
        <v/>
      </c>
      <c r="E9" s="198">
        <f>E10*(1+D9)</f>
        <v/>
      </c>
    </row>
    <row r="10" ht="14" customHeight="1">
      <c r="A10" s="188" t="n">
        <v>44357</v>
      </c>
      <c r="B10" s="16" t="n">
        <v>68.779999</v>
      </c>
      <c r="C10" s="16" t="n">
        <v>9687600</v>
      </c>
      <c r="D10" s="186">
        <f>B10/B11-1</f>
        <v/>
      </c>
      <c r="E10" s="198">
        <f>E11*(1+D10)</f>
        <v/>
      </c>
    </row>
    <row r="11" ht="14" customHeight="1">
      <c r="A11" s="188" t="n">
        <v>44356</v>
      </c>
      <c r="B11" s="16" t="n">
        <v>68.484993</v>
      </c>
      <c r="C11" s="16" t="n">
        <v>4593000</v>
      </c>
      <c r="D11" s="186">
        <f>B11/B12-1</f>
        <v/>
      </c>
      <c r="E11" s="198">
        <f>E12*(1+D11)</f>
        <v/>
      </c>
    </row>
    <row r="12" ht="14" customHeight="1">
      <c r="A12" s="188" t="n">
        <v>44355</v>
      </c>
      <c r="B12" s="16" t="n">
        <v>68.971413</v>
      </c>
      <c r="C12" s="16" t="n">
        <v>6594200</v>
      </c>
      <c r="D12" s="186">
        <f>B12/B13-1</f>
        <v/>
      </c>
      <c r="E12" s="198">
        <f>E13*(1+D12)</f>
        <v/>
      </c>
    </row>
    <row r="13" ht="14" customHeight="1">
      <c r="A13" s="188" t="n">
        <v>44354</v>
      </c>
      <c r="B13" s="16" t="n">
        <v>69.308922</v>
      </c>
      <c r="C13" s="16" t="n">
        <v>5774400</v>
      </c>
      <c r="D13" s="186">
        <f>B13/B14-1</f>
        <v/>
      </c>
      <c r="E13" s="198">
        <f>E14*(1+D13)</f>
        <v/>
      </c>
    </row>
    <row r="14" ht="14" customHeight="1">
      <c r="A14" s="188" t="n">
        <v>44351</v>
      </c>
      <c r="B14" s="16" t="n">
        <v>69.04090100000001</v>
      </c>
      <c r="C14" s="16" t="n">
        <v>7333600</v>
      </c>
      <c r="D14" s="186">
        <f>B14/B15-1</f>
        <v/>
      </c>
      <c r="E14" s="198">
        <f>E15*(1+D14)</f>
        <v/>
      </c>
    </row>
    <row r="15" ht="14" customHeight="1">
      <c r="A15" s="188" t="n">
        <v>44350</v>
      </c>
      <c r="B15" s="16" t="n">
        <v>68.29639400000001</v>
      </c>
      <c r="C15" s="16" t="n">
        <v>4862500</v>
      </c>
      <c r="D15" s="186">
        <f>B15/B16-1</f>
        <v/>
      </c>
      <c r="E15" s="198">
        <f>E16*(1+D15)</f>
        <v/>
      </c>
    </row>
    <row r="16" ht="14" customHeight="1">
      <c r="A16" s="188" t="n">
        <v>44349</v>
      </c>
      <c r="B16" s="16" t="n">
        <v>68.276535</v>
      </c>
      <c r="C16" s="16" t="n">
        <v>5753300</v>
      </c>
      <c r="D16" s="186">
        <f>B16/B17-1</f>
        <v/>
      </c>
      <c r="E16" s="198">
        <f>E17*(1+D16)</f>
        <v/>
      </c>
    </row>
    <row r="17" ht="14" customHeight="1">
      <c r="A17" s="188" t="n">
        <v>44348</v>
      </c>
      <c r="B17" s="16" t="n">
        <v>67.651146</v>
      </c>
      <c r="C17" s="16" t="n">
        <v>5514000</v>
      </c>
      <c r="D17" s="186">
        <f>B17/B18-1</f>
        <v/>
      </c>
      <c r="E17" s="198">
        <f>E18*(1+D17)</f>
        <v/>
      </c>
    </row>
    <row r="18" ht="14" customHeight="1">
      <c r="A18" s="188" t="n">
        <v>44344</v>
      </c>
      <c r="B18" s="16" t="n">
        <v>68.078003</v>
      </c>
      <c r="C18" s="16" t="n">
        <v>4776600</v>
      </c>
      <c r="D18" s="186">
        <f>B18/B19-1</f>
        <v/>
      </c>
      <c r="E18" s="198">
        <f>E19*(1+D18)</f>
        <v/>
      </c>
    </row>
    <row r="19" ht="14" customHeight="1">
      <c r="A19" s="188" t="n">
        <v>44343</v>
      </c>
      <c r="B19" s="16" t="n">
        <v>67.770264</v>
      </c>
      <c r="C19" s="16" t="n">
        <v>5490900</v>
      </c>
      <c r="D19" s="186">
        <f>B19/B20-1</f>
        <v/>
      </c>
      <c r="E19" s="198">
        <f>E20*(1+D19)</f>
        <v/>
      </c>
    </row>
    <row r="20" ht="14" customHeight="1">
      <c r="A20" s="188" t="n">
        <v>44342</v>
      </c>
      <c r="B20" s="16" t="n">
        <v>67.720634</v>
      </c>
      <c r="C20" s="16" t="n">
        <v>3115000</v>
      </c>
      <c r="D20" s="186">
        <f>B20/B21-1</f>
        <v/>
      </c>
      <c r="E20" s="198">
        <f>E21*(1+D20)</f>
        <v/>
      </c>
    </row>
    <row r="21" ht="15.75" customHeight="1">
      <c r="A21" s="188" t="n">
        <v>44341</v>
      </c>
      <c r="B21" s="16" t="n">
        <v>67.571732</v>
      </c>
      <c r="C21" s="16" t="n">
        <v>3394300</v>
      </c>
      <c r="D21" s="186">
        <f>B21/B22-1</f>
        <v/>
      </c>
      <c r="E21" s="198">
        <f>E22*(1+D21)</f>
        <v/>
      </c>
    </row>
    <row r="22" ht="15.75" customHeight="1">
      <c r="A22" s="188" t="n">
        <v>44340</v>
      </c>
      <c r="B22" s="16" t="n">
        <v>67.73056800000001</v>
      </c>
      <c r="C22" s="16" t="n">
        <v>4044400</v>
      </c>
      <c r="D22" s="186">
        <f>B22/B23-1</f>
        <v/>
      </c>
      <c r="E22" s="198">
        <f>E23*(1+D22)</f>
        <v/>
      </c>
    </row>
    <row r="23" ht="15.75" customHeight="1">
      <c r="A23" s="188" t="n">
        <v>44337</v>
      </c>
      <c r="B23" s="16" t="n">
        <v>67.432755</v>
      </c>
      <c r="C23" s="16" t="n">
        <v>7088800</v>
      </c>
      <c r="D23" s="186">
        <f>B23/B24-1</f>
        <v/>
      </c>
      <c r="E23" s="198">
        <f>E24*(1+D23)</f>
        <v/>
      </c>
    </row>
    <row r="24" ht="15.75" customHeight="1">
      <c r="A24" s="188" t="n">
        <v>44336</v>
      </c>
      <c r="B24" s="16" t="n">
        <v>67.06546</v>
      </c>
      <c r="C24" s="16" t="n">
        <v>6274300</v>
      </c>
      <c r="D24" s="186">
        <f>B24/B25-1</f>
        <v/>
      </c>
      <c r="E24" s="198">
        <f>E25*(1+D24)</f>
        <v/>
      </c>
    </row>
    <row r="25" ht="15.75" customHeight="1">
      <c r="A25" s="188" t="n">
        <v>44335</v>
      </c>
      <c r="B25" s="16" t="n">
        <v>66.45993</v>
      </c>
      <c r="C25" s="16" t="n">
        <v>7092600</v>
      </c>
      <c r="D25" s="186">
        <f>B25/B26-1</f>
        <v/>
      </c>
      <c r="E25" s="198">
        <f>E26*(1+D25)</f>
        <v/>
      </c>
    </row>
    <row r="26" ht="15.75" customHeight="1">
      <c r="A26" s="188" t="n">
        <v>44334</v>
      </c>
      <c r="B26" s="16" t="n">
        <v>66.79743999999999</v>
      </c>
      <c r="C26" s="16" t="n">
        <v>6200900</v>
      </c>
      <c r="D26" s="186">
        <f>B26/B27-1</f>
        <v/>
      </c>
      <c r="E26" s="198">
        <f>E27*(1+D26)</f>
        <v/>
      </c>
    </row>
    <row r="27" ht="15.75" customHeight="1">
      <c r="A27" s="188" t="n">
        <v>44333</v>
      </c>
      <c r="B27" s="16" t="n">
        <v>65.96358499999999</v>
      </c>
      <c r="C27" s="16" t="n">
        <v>4992100</v>
      </c>
      <c r="D27" s="186">
        <f>B27/B28-1</f>
        <v/>
      </c>
      <c r="E27" s="198">
        <f>E28*(1+D27)</f>
        <v/>
      </c>
    </row>
    <row r="28" ht="15.75" customHeight="1">
      <c r="A28" s="188" t="n">
        <v>44330</v>
      </c>
      <c r="B28" s="16" t="n">
        <v>66.519493</v>
      </c>
      <c r="C28" s="16" t="n">
        <v>6792500</v>
      </c>
      <c r="D28" s="186">
        <f>B28/B29-1</f>
        <v/>
      </c>
      <c r="E28" s="198">
        <f>E29*(1+D28)</f>
        <v/>
      </c>
    </row>
    <row r="29" ht="15.75" customHeight="1">
      <c r="A29" s="188" t="n">
        <v>44329</v>
      </c>
      <c r="B29" s="16" t="n">
        <v>65.487106</v>
      </c>
      <c r="C29" s="16" t="n">
        <v>9473200</v>
      </c>
      <c r="D29" s="186">
        <f>B29/B30-1</f>
        <v/>
      </c>
      <c r="E29" s="198">
        <f>E30*(1+D29)</f>
        <v/>
      </c>
    </row>
    <row r="30" ht="15.75" customHeight="1">
      <c r="A30" s="188" t="n">
        <v>44328</v>
      </c>
      <c r="B30" s="16" t="n">
        <v>64.95105700000001</v>
      </c>
      <c r="C30" s="16" t="n">
        <v>13944500</v>
      </c>
      <c r="D30" s="186">
        <f>B30/B31-1</f>
        <v/>
      </c>
      <c r="E30" s="198">
        <f>E31*(1+D30)</f>
        <v/>
      </c>
    </row>
    <row r="31" ht="15.75" customHeight="1">
      <c r="A31" s="188" t="n">
        <v>44327</v>
      </c>
      <c r="B31" s="16" t="n">
        <v>67.254074</v>
      </c>
      <c r="C31" s="16" t="n">
        <v>9958500</v>
      </c>
      <c r="D31" s="186">
        <f>B31/B32-1</f>
        <v/>
      </c>
      <c r="E31" s="198">
        <f>E32*(1+D31)</f>
        <v/>
      </c>
    </row>
    <row r="32" ht="15.75" customHeight="1">
      <c r="A32" s="188" t="n">
        <v>44326</v>
      </c>
      <c r="B32" s="16" t="n">
        <v>68.41551200000001</v>
      </c>
      <c r="C32" s="16" t="n">
        <v>8289300</v>
      </c>
      <c r="D32" s="186">
        <f>B32/B33-1</f>
        <v/>
      </c>
      <c r="E32" s="198">
        <f>E33*(1+D32)</f>
        <v/>
      </c>
    </row>
    <row r="33" ht="15.75" customHeight="1">
      <c r="A33" s="188" t="n">
        <v>44323</v>
      </c>
      <c r="B33" s="16" t="n">
        <v>68.55448199999999</v>
      </c>
      <c r="C33" s="16" t="n">
        <v>7396500</v>
      </c>
      <c r="D33" s="186">
        <f>B33/B34-1</f>
        <v/>
      </c>
      <c r="E33" s="198">
        <f>E34*(1+D33)</f>
        <v/>
      </c>
    </row>
    <row r="34" ht="15.75" customHeight="1">
      <c r="A34" s="188" t="n">
        <v>44322</v>
      </c>
      <c r="B34" s="16" t="n">
        <v>68.216972</v>
      </c>
      <c r="C34" s="16" t="n">
        <v>12271100</v>
      </c>
      <c r="D34" s="186">
        <f>B34/B35-1</f>
        <v/>
      </c>
      <c r="E34" s="198">
        <f>E35*(1+D34)</f>
        <v/>
      </c>
    </row>
    <row r="35" ht="15.75" customHeight="1">
      <c r="A35" s="188" t="n">
        <v>44321</v>
      </c>
      <c r="B35" s="16" t="n">
        <v>67.670998</v>
      </c>
      <c r="C35" s="16" t="n">
        <v>10408400</v>
      </c>
      <c r="D35" s="186">
        <f>B35/B36-1</f>
        <v/>
      </c>
      <c r="E35" s="198">
        <f>E36*(1+D35)</f>
        <v/>
      </c>
    </row>
    <row r="36" ht="15.75" customHeight="1">
      <c r="A36" s="188" t="n">
        <v>44320</v>
      </c>
      <c r="B36" s="16" t="n">
        <v>66.866928</v>
      </c>
      <c r="C36" s="16" t="n">
        <v>8011900</v>
      </c>
      <c r="D36" s="186">
        <f>B36/B37-1</f>
        <v/>
      </c>
      <c r="E36" s="198">
        <f>E37*(1+D36)</f>
        <v/>
      </c>
    </row>
    <row r="37" ht="15.75" customHeight="1">
      <c r="A37" s="188" t="n">
        <v>44319</v>
      </c>
      <c r="B37" s="16" t="n">
        <v>67.720634</v>
      </c>
      <c r="C37" s="16" t="n">
        <v>5433700</v>
      </c>
      <c r="D37" s="186">
        <f>B37/B38-1</f>
        <v/>
      </c>
      <c r="E37" s="198">
        <f>E38*(1+D37)</f>
        <v/>
      </c>
    </row>
    <row r="38" ht="15.75" customHeight="1">
      <c r="A38" s="188" t="n">
        <v>44316</v>
      </c>
      <c r="B38" s="16" t="n">
        <v>66.926491</v>
      </c>
      <c r="C38" s="16" t="n">
        <v>6545900</v>
      </c>
      <c r="D38" s="186">
        <f>B38/B39-1</f>
        <v/>
      </c>
      <c r="E38" s="198">
        <f>E39*(1+D38)</f>
        <v/>
      </c>
    </row>
    <row r="39" ht="15.75" customHeight="1">
      <c r="A39" s="188" t="n">
        <v>44315</v>
      </c>
      <c r="B39" s="16" t="n">
        <v>67.541954</v>
      </c>
      <c r="C39" s="16" t="n">
        <v>5639800</v>
      </c>
      <c r="D39" s="186">
        <f>B39/B40-1</f>
        <v/>
      </c>
      <c r="E39" s="198">
        <f>E40*(1+D39)</f>
        <v/>
      </c>
    </row>
    <row r="40" ht="15.75" customHeight="1">
      <c r="A40" s="188" t="n">
        <v>44314</v>
      </c>
      <c r="B40" s="16" t="n">
        <v>67.48239100000001</v>
      </c>
      <c r="C40" s="16" t="n">
        <v>4592300</v>
      </c>
      <c r="D40" s="186">
        <f>B40/B41-1</f>
        <v/>
      </c>
      <c r="E40" s="198">
        <f>E41*(1+D40)</f>
        <v/>
      </c>
    </row>
    <row r="41" ht="15.75" customHeight="1">
      <c r="A41" s="188" t="n">
        <v>44313</v>
      </c>
      <c r="B41" s="16" t="n">
        <v>67.50224300000001</v>
      </c>
      <c r="C41" s="16" t="n">
        <v>3852800</v>
      </c>
      <c r="D41" s="186">
        <f>B41/B42-1</f>
        <v/>
      </c>
      <c r="E41" s="198">
        <f>E42*(1+D41)</f>
        <v/>
      </c>
    </row>
    <row r="42" ht="15.75" customHeight="1">
      <c r="A42" s="188" t="n">
        <v>44312</v>
      </c>
      <c r="B42" s="16" t="n">
        <v>68.33609</v>
      </c>
      <c r="C42" s="16" t="n">
        <v>6010900</v>
      </c>
      <c r="D42" s="186">
        <f>B42/B43-1</f>
        <v/>
      </c>
      <c r="E42" s="198">
        <f>E43*(1+D42)</f>
        <v/>
      </c>
    </row>
    <row r="43" ht="15.75" customHeight="1">
      <c r="A43" s="188" t="n">
        <v>44309</v>
      </c>
      <c r="B43" s="16" t="n">
        <v>68.594193</v>
      </c>
      <c r="C43" s="16" t="n">
        <v>8746300</v>
      </c>
      <c r="D43" s="186">
        <f>B43/B44-1</f>
        <v/>
      </c>
      <c r="E43" s="198">
        <f>E44*(1+D43)</f>
        <v/>
      </c>
    </row>
    <row r="44" ht="15.75" customHeight="1">
      <c r="A44" s="188" t="n">
        <v>44308</v>
      </c>
      <c r="B44" s="16" t="n">
        <v>67.98865499999999</v>
      </c>
      <c r="C44" s="16" t="n">
        <v>7019600</v>
      </c>
      <c r="D44" s="186">
        <f>B44/B45-1</f>
        <v/>
      </c>
      <c r="E44" s="198">
        <f>E45*(1+D44)</f>
        <v/>
      </c>
    </row>
    <row r="45" ht="15.75" customHeight="1">
      <c r="A45" s="188" t="n">
        <v>44307</v>
      </c>
      <c r="B45" s="16" t="n">
        <v>67.86953699999999</v>
      </c>
      <c r="C45" s="16" t="n">
        <v>7032100</v>
      </c>
      <c r="D45" s="186">
        <f>B45/B46-1</f>
        <v/>
      </c>
      <c r="E45" s="198">
        <f>E46*(1+D45)</f>
        <v/>
      </c>
    </row>
    <row r="46" ht="15.75" customHeight="1">
      <c r="A46" s="188" t="n">
        <v>44306</v>
      </c>
      <c r="B46" s="16" t="n">
        <v>67.293785</v>
      </c>
      <c r="C46" s="16" t="n">
        <v>9035400</v>
      </c>
      <c r="D46" s="186">
        <f>B46/B47-1</f>
        <v/>
      </c>
      <c r="E46" s="198">
        <f>E47*(1+D46)</f>
        <v/>
      </c>
    </row>
    <row r="47" ht="15.75" customHeight="1">
      <c r="A47" s="188" t="n">
        <v>44305</v>
      </c>
      <c r="B47" s="16" t="n">
        <v>68.78280599999999</v>
      </c>
      <c r="C47" s="16" t="n">
        <v>11056300</v>
      </c>
      <c r="D47" s="186">
        <f>B47/B48-1</f>
        <v/>
      </c>
      <c r="E47" s="198">
        <f>E48*(1+D47)</f>
        <v/>
      </c>
    </row>
    <row r="48" ht="15.75" customHeight="1">
      <c r="A48" s="188" t="n">
        <v>44302</v>
      </c>
      <c r="B48" s="16" t="n">
        <v>69.44789900000001</v>
      </c>
      <c r="C48" s="16" t="n">
        <v>3184400</v>
      </c>
      <c r="D48" s="186">
        <f>B48/B49-1</f>
        <v/>
      </c>
      <c r="E48" s="198">
        <f>E49*(1+D48)</f>
        <v/>
      </c>
    </row>
    <row r="49" ht="15.75" customHeight="1">
      <c r="A49" s="188" t="n">
        <v>44301</v>
      </c>
      <c r="B49" s="16" t="n">
        <v>69.368484</v>
      </c>
      <c r="C49" s="16" t="n">
        <v>6310800</v>
      </c>
      <c r="D49" s="186">
        <f>B49/B50-1</f>
        <v/>
      </c>
      <c r="E49" s="198">
        <f>E50*(1+D49)</f>
        <v/>
      </c>
    </row>
    <row r="50" ht="15.75" customHeight="1">
      <c r="A50" s="188" t="n">
        <v>44300</v>
      </c>
      <c r="B50" s="16" t="n">
        <v>69.04090100000001</v>
      </c>
      <c r="C50" s="16" t="n">
        <v>5627000</v>
      </c>
      <c r="D50" s="186">
        <f>B50/B51-1</f>
        <v/>
      </c>
      <c r="E50" s="198">
        <f>E51*(1+D50)</f>
        <v/>
      </c>
    </row>
    <row r="51" ht="15.75" customHeight="1">
      <c r="A51" s="188" t="n">
        <v>44299</v>
      </c>
      <c r="B51" s="16" t="n">
        <v>69.169945</v>
      </c>
      <c r="C51" s="16" t="n">
        <v>2916700</v>
      </c>
      <c r="D51" s="186">
        <f>B51/B52-1</f>
        <v/>
      </c>
      <c r="E51" s="198">
        <f>E52*(1+D51)</f>
        <v/>
      </c>
    </row>
    <row r="52" ht="15.75" customHeight="1">
      <c r="A52" s="188" t="n">
        <v>44298</v>
      </c>
      <c r="B52" s="16" t="n">
        <v>68.73317</v>
      </c>
      <c r="C52" s="16" t="n">
        <v>2847800</v>
      </c>
      <c r="D52" s="186">
        <f>B52/B53-1</f>
        <v/>
      </c>
      <c r="E52" s="198">
        <f>E53*(1+D52)</f>
        <v/>
      </c>
    </row>
    <row r="53" ht="15.75" customHeight="1">
      <c r="A53" s="188" t="n">
        <v>44295</v>
      </c>
      <c r="B53" s="16" t="n">
        <v>69.16001900000001</v>
      </c>
      <c r="C53" s="16" t="n">
        <v>4962200</v>
      </c>
      <c r="D53" s="186">
        <f>B53/B54-1</f>
        <v/>
      </c>
      <c r="E53" s="198">
        <f>E54*(1+D53)</f>
        <v/>
      </c>
    </row>
    <row r="54" ht="15.75" customHeight="1">
      <c r="A54" s="188" t="n">
        <v>44294</v>
      </c>
      <c r="B54" s="16" t="n">
        <v>68.68353999999999</v>
      </c>
      <c r="C54" s="16" t="n">
        <v>3922200</v>
      </c>
      <c r="D54" s="186">
        <f>B54/B55-1</f>
        <v/>
      </c>
      <c r="E54" s="198">
        <f>E55*(1+D54)</f>
        <v/>
      </c>
    </row>
    <row r="55" ht="15.75" customHeight="1">
      <c r="A55" s="188" t="n">
        <v>44293</v>
      </c>
      <c r="B55" s="16" t="n">
        <v>68.614052</v>
      </c>
      <c r="C55" s="16" t="n">
        <v>4644300</v>
      </c>
      <c r="D55" s="186">
        <f>B55/B56-1</f>
        <v/>
      </c>
      <c r="E55" s="198">
        <f>E56*(1+D55)</f>
        <v/>
      </c>
    </row>
    <row r="56" ht="15.75" customHeight="1">
      <c r="A56" s="188" t="n">
        <v>44292</v>
      </c>
      <c r="B56" s="16" t="n">
        <v>68.41551200000001</v>
      </c>
      <c r="C56" s="16" t="n">
        <v>4675200</v>
      </c>
      <c r="D56" s="186">
        <f>B56/B57-1</f>
        <v/>
      </c>
      <c r="E56" s="198">
        <f>E57*(1+D56)</f>
        <v/>
      </c>
    </row>
    <row r="57" ht="15.75" customHeight="1">
      <c r="A57" s="188" t="n">
        <v>44291</v>
      </c>
      <c r="B57" s="16" t="n">
        <v>69.467758</v>
      </c>
      <c r="C57" s="16" t="n">
        <v>5171100</v>
      </c>
      <c r="D57" s="186">
        <f>B57/B58-1</f>
        <v/>
      </c>
      <c r="E57" s="198">
        <f>E58*(1+D57)</f>
        <v/>
      </c>
    </row>
    <row r="58" ht="15.75" customHeight="1">
      <c r="A58" s="188" t="n">
        <v>44287</v>
      </c>
      <c r="B58" s="16" t="n">
        <v>68.63389599999999</v>
      </c>
      <c r="C58" s="16" t="n">
        <v>5160000</v>
      </c>
      <c r="D58" s="186">
        <f>B58/B59-1</f>
        <v/>
      </c>
      <c r="E58" s="198">
        <f>E59*(1+D58)</f>
        <v/>
      </c>
    </row>
    <row r="59" ht="15.75" customHeight="1">
      <c r="A59" s="188" t="n">
        <v>44286</v>
      </c>
      <c r="B59" s="16" t="n">
        <v>68.018433</v>
      </c>
      <c r="C59" s="16" t="n">
        <v>7248300</v>
      </c>
      <c r="D59" s="186">
        <f>B59/B60-1</f>
        <v/>
      </c>
      <c r="E59" s="198">
        <f>E60*(1+D59)</f>
        <v/>
      </c>
    </row>
    <row r="60" ht="15.75" customHeight="1">
      <c r="A60" s="188" t="n">
        <v>44285</v>
      </c>
      <c r="B60" s="16" t="n">
        <v>68.673607</v>
      </c>
      <c r="C60" s="16" t="n">
        <v>5626800</v>
      </c>
      <c r="D60" s="186">
        <f>B60/B61-1</f>
        <v/>
      </c>
      <c r="E60" s="198">
        <f>E61*(1+D60)</f>
        <v/>
      </c>
    </row>
    <row r="61" ht="15.75" customHeight="1">
      <c r="A61" s="188" t="n">
        <v>44284</v>
      </c>
      <c r="B61" s="16" t="n">
        <v>69.179878</v>
      </c>
      <c r="C61" s="16" t="n">
        <v>9160500</v>
      </c>
      <c r="D61" s="186">
        <f>B61/B62-1</f>
        <v/>
      </c>
      <c r="E61" s="198">
        <f>E62*(1+D61)</f>
        <v/>
      </c>
    </row>
    <row r="62" ht="15.75" customHeight="1">
      <c r="A62" s="188" t="n">
        <v>44281</v>
      </c>
      <c r="B62" s="16" t="n">
        <v>69.596802</v>
      </c>
      <c r="C62" s="16" t="n">
        <v>4408500</v>
      </c>
      <c r="D62" s="186">
        <f>B62/B63-1</f>
        <v/>
      </c>
      <c r="E62" s="198">
        <f>E63*(1+D62)</f>
        <v/>
      </c>
    </row>
    <row r="63" ht="15.75" customHeight="1">
      <c r="A63" s="188" t="n">
        <v>44280</v>
      </c>
      <c r="B63" s="16" t="n">
        <v>68.68353999999999</v>
      </c>
      <c r="C63" s="16" t="n">
        <v>8219000</v>
      </c>
      <c r="D63" s="186">
        <f>B63/B64-1</f>
        <v/>
      </c>
      <c r="E63" s="198">
        <f>E64*(1+D63)</f>
        <v/>
      </c>
    </row>
    <row r="64" ht="15.75" customHeight="1">
      <c r="A64" s="188" t="n">
        <v>44279</v>
      </c>
      <c r="B64" s="16" t="n">
        <v>67.90924800000001</v>
      </c>
      <c r="C64" s="16" t="n">
        <v>9423100</v>
      </c>
      <c r="D64" s="186">
        <f>B64/B65-1</f>
        <v/>
      </c>
      <c r="E64" s="198">
        <f>E65*(1+D64)</f>
        <v/>
      </c>
    </row>
    <row r="65" ht="15.75" customHeight="1">
      <c r="A65" s="188" t="n">
        <v>44278</v>
      </c>
      <c r="B65" s="16" t="n">
        <v>68.663681</v>
      </c>
      <c r="C65" s="16" t="n">
        <v>6458000</v>
      </c>
      <c r="D65" s="186">
        <f>B65/B66-1</f>
        <v/>
      </c>
      <c r="E65" s="198">
        <f>E66*(1+D65)</f>
        <v/>
      </c>
    </row>
    <row r="66" ht="15.75" customHeight="1">
      <c r="A66" s="188" t="n">
        <v>44277</v>
      </c>
      <c r="B66" s="16" t="n">
        <v>69.705994</v>
      </c>
      <c r="C66" s="16" t="n">
        <v>4935900</v>
      </c>
      <c r="D66" s="186">
        <f>B66/B67-1</f>
        <v/>
      </c>
      <c r="E66" s="198">
        <f>E67*(1+D66)</f>
        <v/>
      </c>
    </row>
    <row r="67" ht="15.75" customHeight="1">
      <c r="A67" s="188" t="n">
        <v>44274</v>
      </c>
      <c r="B67" s="16" t="n">
        <v>70.17255400000001</v>
      </c>
      <c r="C67" s="16" t="n">
        <v>8822500</v>
      </c>
      <c r="D67" s="186">
        <f>B67/B68-1</f>
        <v/>
      </c>
      <c r="E67" s="198">
        <f>E68*(1+D67)</f>
        <v/>
      </c>
    </row>
    <row r="68" ht="15.75" customHeight="1">
      <c r="A68" s="188" t="n">
        <v>44273</v>
      </c>
      <c r="B68" s="16" t="n">
        <v>69.66629</v>
      </c>
      <c r="C68" s="16" t="n">
        <v>9520600</v>
      </c>
      <c r="D68" s="186">
        <f>B68/B69-1</f>
        <v/>
      </c>
      <c r="E68" s="198">
        <f>E69*(1+D68)</f>
        <v/>
      </c>
    </row>
    <row r="69" ht="15.75" customHeight="1">
      <c r="A69" s="188" t="n">
        <v>44272</v>
      </c>
      <c r="B69" s="16" t="n">
        <v>69.477676</v>
      </c>
      <c r="C69" s="16" t="n">
        <v>5228300</v>
      </c>
      <c r="D69" s="186">
        <f>B69/B70-1</f>
        <v/>
      </c>
      <c r="E69" s="198">
        <f>E70*(1+D69)</f>
        <v/>
      </c>
    </row>
    <row r="70" ht="15.75" customHeight="1">
      <c r="A70" s="188" t="n">
        <v>44271</v>
      </c>
      <c r="B70" s="16" t="n">
        <v>69.030975</v>
      </c>
      <c r="C70" s="16" t="n">
        <v>5251100</v>
      </c>
      <c r="D70" s="186">
        <f>B70/B71-1</f>
        <v/>
      </c>
      <c r="E70" s="198">
        <f>E71*(1+D70)</f>
        <v/>
      </c>
    </row>
    <row r="71" ht="15.75" customHeight="1">
      <c r="A71" s="188" t="n">
        <v>44270</v>
      </c>
      <c r="B71" s="16" t="n">
        <v>68.80265</v>
      </c>
      <c r="C71" s="16" t="n">
        <v>6445300</v>
      </c>
      <c r="D71" s="186">
        <f>B71/B72-1</f>
        <v/>
      </c>
      <c r="E71" s="198">
        <f>E72*(1+D71)</f>
        <v/>
      </c>
    </row>
    <row r="72" ht="15.75" customHeight="1">
      <c r="A72" s="188" t="n">
        <v>44267</v>
      </c>
      <c r="B72" s="16" t="n">
        <v>68.43536400000001</v>
      </c>
      <c r="C72" s="16" t="n">
        <v>6188100</v>
      </c>
      <c r="D72" s="186">
        <f>B72/B73-1</f>
        <v/>
      </c>
      <c r="E72" s="198">
        <f>E73*(1+D72)</f>
        <v/>
      </c>
    </row>
    <row r="73" ht="15.75" customHeight="1">
      <c r="A73" s="188" t="n">
        <v>44266</v>
      </c>
      <c r="B73" s="16" t="n">
        <v>67.541954</v>
      </c>
      <c r="C73" s="16" t="n">
        <v>4107300</v>
      </c>
      <c r="D73" s="186">
        <f>B73/B74-1</f>
        <v/>
      </c>
      <c r="E73" s="198">
        <f>E74*(1+D73)</f>
        <v/>
      </c>
    </row>
    <row r="74" ht="15.75" customHeight="1">
      <c r="A74" s="188" t="n">
        <v>44265</v>
      </c>
      <c r="B74" s="16" t="n">
        <v>67.879463</v>
      </c>
      <c r="C74" s="16" t="n">
        <v>6115700</v>
      </c>
      <c r="D74" s="186">
        <f>B74/B75-1</f>
        <v/>
      </c>
      <c r="E74" s="198">
        <f>E75*(1+D74)</f>
        <v/>
      </c>
    </row>
    <row r="75" ht="15.75" customHeight="1">
      <c r="A75" s="188" t="n">
        <v>44264</v>
      </c>
      <c r="B75" s="16" t="n">
        <v>67.64122</v>
      </c>
      <c r="C75" s="16" t="n">
        <v>6702000</v>
      </c>
      <c r="D75" s="186">
        <f>B75/B76-1</f>
        <v/>
      </c>
      <c r="E75" s="198">
        <f>E76*(1+D75)</f>
        <v/>
      </c>
    </row>
    <row r="76" ht="15.75" customHeight="1">
      <c r="A76" s="188" t="n">
        <v>44263</v>
      </c>
      <c r="B76" s="16" t="n">
        <v>66.906639</v>
      </c>
      <c r="C76" s="16" t="n">
        <v>7405900</v>
      </c>
      <c r="D76" s="186">
        <f>B76/B77-1</f>
        <v/>
      </c>
      <c r="E76" s="198">
        <f>E77*(1+D76)</f>
        <v/>
      </c>
    </row>
    <row r="77" ht="15.75" customHeight="1">
      <c r="A77" s="188" t="n">
        <v>44260</v>
      </c>
      <c r="B77" s="16" t="n">
        <v>67.661079</v>
      </c>
      <c r="C77" s="16" t="n">
        <v>6837300</v>
      </c>
      <c r="D77" s="186">
        <f>B77/B78-1</f>
        <v/>
      </c>
      <c r="E77" s="198">
        <f>E78*(1+D77)</f>
        <v/>
      </c>
    </row>
    <row r="78" ht="15.75" customHeight="1">
      <c r="A78" s="188" t="n">
        <v>44259</v>
      </c>
      <c r="B78" s="16" t="n">
        <v>67.11509700000001</v>
      </c>
      <c r="C78" s="16" t="n">
        <v>11757500</v>
      </c>
      <c r="D78" s="186">
        <f>B78/B79-1</f>
        <v/>
      </c>
      <c r="E78" s="198">
        <f>E79*(1+D78)</f>
        <v/>
      </c>
    </row>
    <row r="79" ht="15.75" customHeight="1">
      <c r="A79" s="188" t="n">
        <v>44258</v>
      </c>
      <c r="B79" s="16" t="n">
        <v>67.760345</v>
      </c>
      <c r="C79" s="16" t="n">
        <v>10593500</v>
      </c>
      <c r="D79" s="186">
        <f>B79/B80-1</f>
        <v/>
      </c>
      <c r="E79" s="198">
        <f>E80*(1+D79)</f>
        <v/>
      </c>
    </row>
    <row r="80" ht="15.75" customHeight="1">
      <c r="A80" s="188" t="n">
        <v>44257</v>
      </c>
      <c r="B80" s="16" t="n">
        <v>68.16733600000001</v>
      </c>
      <c r="C80" s="16" t="n">
        <v>9525800</v>
      </c>
      <c r="D80" s="186">
        <f>B80/B81-1</f>
        <v/>
      </c>
      <c r="E80" s="198">
        <f>E81*(1+D80)</f>
        <v/>
      </c>
    </row>
    <row r="81" ht="15.75" customHeight="1">
      <c r="A81" s="188" t="n">
        <v>44256</v>
      </c>
      <c r="B81" s="16" t="n">
        <v>68.842361</v>
      </c>
      <c r="C81" s="16" t="n">
        <v>6603800</v>
      </c>
      <c r="D81" s="186">
        <f>B81/B82-1</f>
        <v/>
      </c>
      <c r="E81" s="198">
        <f>E82*(1+D81)</f>
        <v/>
      </c>
    </row>
    <row r="82" ht="15.75" customHeight="1">
      <c r="A82" s="188" t="n">
        <v>44253</v>
      </c>
      <c r="B82" s="16" t="n">
        <v>67.720634</v>
      </c>
      <c r="C82" s="16" t="n">
        <v>19004200</v>
      </c>
      <c r="D82" s="186">
        <f>B82/B83-1</f>
        <v/>
      </c>
      <c r="E82" s="198">
        <f>E83*(1+D82)</f>
        <v/>
      </c>
    </row>
    <row r="83" ht="15.75" customHeight="1">
      <c r="A83" s="188" t="n">
        <v>44252</v>
      </c>
      <c r="B83" s="16" t="n">
        <v>68.703384</v>
      </c>
      <c r="C83" s="16" t="n">
        <v>10938300</v>
      </c>
      <c r="D83" s="186">
        <f>B83/B84-1</f>
        <v/>
      </c>
      <c r="E83" s="198">
        <f>E84*(1+D83)</f>
        <v/>
      </c>
    </row>
    <row r="84" ht="15.75" customHeight="1">
      <c r="A84" s="188" t="n">
        <v>44251</v>
      </c>
      <c r="B84" s="16" t="n">
        <v>69.904526</v>
      </c>
      <c r="C84" s="16" t="n">
        <v>7036700</v>
      </c>
      <c r="D84" s="186">
        <f>B84/B85-1</f>
        <v/>
      </c>
      <c r="E84" s="198">
        <f>E85*(1+D84)</f>
        <v/>
      </c>
    </row>
    <row r="85" ht="15.75" customHeight="1">
      <c r="A85" s="188" t="n">
        <v>44250</v>
      </c>
      <c r="B85" s="16" t="n">
        <v>70.490211</v>
      </c>
      <c r="C85" s="16" t="n">
        <v>6817600</v>
      </c>
      <c r="D85" s="186">
        <f>B85/B86-1</f>
        <v/>
      </c>
      <c r="E85" s="198">
        <f>E86*(1+D85)</f>
        <v/>
      </c>
    </row>
    <row r="86" ht="15.75" customHeight="1">
      <c r="A86" s="188" t="n">
        <v>44249</v>
      </c>
      <c r="B86" s="16" t="n">
        <v>70.64904</v>
      </c>
      <c r="C86" s="16" t="n">
        <v>6059300</v>
      </c>
      <c r="D86" s="186">
        <f>B86/B87-1</f>
        <v/>
      </c>
      <c r="E86" s="198">
        <f>E87*(1+D86)</f>
        <v/>
      </c>
    </row>
    <row r="87" ht="15.75" customHeight="1">
      <c r="A87" s="188" t="n">
        <v>44246</v>
      </c>
      <c r="B87" s="16" t="n">
        <v>70.817795</v>
      </c>
      <c r="C87" s="16" t="n">
        <v>4486200</v>
      </c>
      <c r="D87" s="186">
        <f>B87/B88-1</f>
        <v/>
      </c>
      <c r="E87" s="198">
        <f>E88*(1+D87)</f>
        <v/>
      </c>
    </row>
    <row r="88" ht="15.75" customHeight="1">
      <c r="A88" s="188" t="n">
        <v>44245</v>
      </c>
      <c r="B88" s="16" t="n">
        <v>70.38102000000001</v>
      </c>
      <c r="C88" s="16" t="n">
        <v>5794500</v>
      </c>
      <c r="D88" s="186">
        <f>B88/B89-1</f>
        <v/>
      </c>
      <c r="E88" s="198">
        <f>E89*(1+D88)</f>
        <v/>
      </c>
    </row>
    <row r="89" ht="15.75" customHeight="1">
      <c r="A89" s="188" t="n">
        <v>44244</v>
      </c>
      <c r="B89" s="16" t="n">
        <v>71.23472599999999</v>
      </c>
      <c r="C89" s="16" t="n">
        <v>7591800</v>
      </c>
      <c r="D89" s="186">
        <f>B89/B90-1</f>
        <v/>
      </c>
      <c r="E89" s="198">
        <f>E90*(1+D89)</f>
        <v/>
      </c>
    </row>
    <row r="90" ht="15.75" customHeight="1">
      <c r="A90" s="188" t="n">
        <v>44243</v>
      </c>
      <c r="B90" s="16" t="n">
        <v>71.33399199999999</v>
      </c>
      <c r="C90" s="16" t="n">
        <v>5283800</v>
      </c>
      <c r="D90" s="186">
        <f>B90/B91-1</f>
        <v/>
      </c>
      <c r="E90" s="198">
        <f>E91*(1+D90)</f>
        <v/>
      </c>
    </row>
    <row r="91" ht="15.75" customHeight="1">
      <c r="A91" s="188" t="n">
        <v>44239</v>
      </c>
      <c r="B91" s="16" t="n">
        <v>71.02625999999999</v>
      </c>
      <c r="C91" s="16" t="n">
        <v>3884800</v>
      </c>
      <c r="D91" s="186">
        <f>B91/B92-1</f>
        <v/>
      </c>
      <c r="E91" s="198">
        <f>E92*(1+D91)</f>
        <v/>
      </c>
    </row>
    <row r="92" ht="15.75" customHeight="1">
      <c r="A92" s="188" t="n">
        <v>44238</v>
      </c>
      <c r="B92" s="16" t="n">
        <v>70.589478</v>
      </c>
      <c r="C92" s="16" t="n">
        <v>4258100</v>
      </c>
      <c r="D92" s="186">
        <f>B92/B93-1</f>
        <v/>
      </c>
      <c r="E92" s="198">
        <f>E93*(1+D92)</f>
        <v/>
      </c>
    </row>
    <row r="93" ht="15.75" customHeight="1">
      <c r="A93" s="188" t="n">
        <v>44237</v>
      </c>
      <c r="B93" s="16" t="n">
        <v>70.222183</v>
      </c>
      <c r="C93" s="16" t="n">
        <v>5202800</v>
      </c>
      <c r="D93" s="186">
        <f>B93/B94-1</f>
        <v/>
      </c>
      <c r="E93" s="198">
        <f>E94*(1+D93)</f>
        <v/>
      </c>
    </row>
    <row r="94" ht="15.75" customHeight="1">
      <c r="A94" s="188" t="n">
        <v>44236</v>
      </c>
      <c r="B94" s="16" t="n">
        <v>70.351242</v>
      </c>
      <c r="C94" s="16" t="n">
        <v>4035000</v>
      </c>
      <c r="D94" s="186">
        <f>B94/B95-1</f>
        <v/>
      </c>
      <c r="E94" s="198">
        <f>E95*(1+D94)</f>
        <v/>
      </c>
    </row>
    <row r="95" ht="15.75" customHeight="1">
      <c r="A95" s="188" t="n">
        <v>44235</v>
      </c>
      <c r="B95" s="16" t="n">
        <v>69.974014</v>
      </c>
      <c r="C95" s="16" t="n">
        <v>6378100</v>
      </c>
      <c r="D95" s="186">
        <f>B95/B96-1</f>
        <v/>
      </c>
      <c r="E95" s="198">
        <f>E96*(1+D95)</f>
        <v/>
      </c>
    </row>
    <row r="96" ht="15.75" customHeight="1">
      <c r="A96" s="188" t="n">
        <v>44232</v>
      </c>
      <c r="B96" s="16" t="n">
        <v>68.743095</v>
      </c>
      <c r="C96" s="16" t="n">
        <v>4109200</v>
      </c>
      <c r="D96" s="186">
        <f>B96/B97-1</f>
        <v/>
      </c>
      <c r="E96" s="198">
        <f>E97*(1+D96)</f>
        <v/>
      </c>
    </row>
    <row r="97" ht="15.75" customHeight="1">
      <c r="A97" s="188" t="n">
        <v>44231</v>
      </c>
      <c r="B97" s="16" t="n">
        <v>68.207047</v>
      </c>
      <c r="C97" s="16" t="n">
        <v>4412300</v>
      </c>
      <c r="D97" s="186">
        <f>B97/B98-1</f>
        <v/>
      </c>
      <c r="E97" s="198">
        <f>E98*(1+D97)</f>
        <v/>
      </c>
    </row>
    <row r="98" ht="15.75" customHeight="1">
      <c r="A98" s="188" t="n">
        <v>44230</v>
      </c>
      <c r="B98" s="16" t="n">
        <v>68.12763200000001</v>
      </c>
      <c r="C98" s="16" t="n">
        <v>9547600</v>
      </c>
      <c r="D98" s="186">
        <f>B98/B99-1</f>
        <v/>
      </c>
      <c r="E98" s="198">
        <f>E99*(1+D98)</f>
        <v/>
      </c>
    </row>
    <row r="99" ht="15.75" customHeight="1">
      <c r="A99" s="188" t="n">
        <v>44229</v>
      </c>
      <c r="B99" s="16" t="n">
        <v>67.73056800000001</v>
      </c>
      <c r="C99" s="16" t="n">
        <v>7269400</v>
      </c>
      <c r="D99" s="186">
        <f>B99/B100-1</f>
        <v/>
      </c>
      <c r="E99" s="198">
        <f>E100*(1+D99)</f>
        <v/>
      </c>
    </row>
    <row r="100" ht="15.75" customHeight="1">
      <c r="A100" s="188" t="n">
        <v>44228</v>
      </c>
      <c r="B100" s="16" t="n">
        <v>67.194519</v>
      </c>
      <c r="C100" s="16" t="n">
        <v>5682800</v>
      </c>
      <c r="D100" s="186">
        <f>B100/B101-1</f>
        <v/>
      </c>
      <c r="E100" s="198">
        <f>E101*(1+D100)</f>
        <v/>
      </c>
    </row>
    <row r="101" ht="15.75" customHeight="1">
      <c r="A101" s="188" t="n">
        <v>44225</v>
      </c>
      <c r="B101" s="16" t="n">
        <v>66.499634</v>
      </c>
      <c r="C101" s="16" t="n">
        <v>9213100</v>
      </c>
      <c r="D101" s="186">
        <f>B101/B102-1</f>
        <v/>
      </c>
      <c r="E101" s="198">
        <f>E102*(1+D101)</f>
        <v/>
      </c>
    </row>
    <row r="102" ht="15.75" customHeight="1">
      <c r="A102" s="188" t="n">
        <v>44224</v>
      </c>
      <c r="B102" s="16" t="n">
        <v>67.939026</v>
      </c>
      <c r="C102" s="16" t="n">
        <v>5425400</v>
      </c>
      <c r="D102" s="186">
        <f>B102/B103-1</f>
        <v/>
      </c>
      <c r="E102" s="198">
        <f>E103*(1+D102)</f>
        <v/>
      </c>
    </row>
    <row r="103" ht="15.75" customHeight="1">
      <c r="A103" s="188" t="n">
        <v>44223</v>
      </c>
      <c r="B103" s="16" t="n">
        <v>67.50224300000001</v>
      </c>
      <c r="C103" s="16" t="n">
        <v>10789100</v>
      </c>
      <c r="D103" s="186">
        <f>B103/B104-1</f>
        <v/>
      </c>
      <c r="E103" s="198">
        <f>E104*(1+D103)</f>
        <v/>
      </c>
    </row>
    <row r="104" ht="15.75" customHeight="1">
      <c r="A104" s="188" t="n">
        <v>44222</v>
      </c>
      <c r="B104" s="16" t="n">
        <v>69.011116</v>
      </c>
      <c r="C104" s="16" t="n">
        <v>4940900</v>
      </c>
      <c r="D104" s="186">
        <f>B104/B105-1</f>
        <v/>
      </c>
      <c r="E104" s="198">
        <f>E105*(1+D104)</f>
        <v/>
      </c>
    </row>
    <row r="105" ht="15.75" customHeight="1">
      <c r="A105" s="188" t="n">
        <v>44221</v>
      </c>
      <c r="B105" s="16" t="n">
        <v>69.00118999999999</v>
      </c>
      <c r="C105" s="16" t="n">
        <v>6877200</v>
      </c>
      <c r="D105" s="186">
        <f>B105/B106-1</f>
        <v/>
      </c>
      <c r="E105" s="198">
        <f>E106*(1+D105)</f>
        <v/>
      </c>
    </row>
    <row r="106" ht="15.75" customHeight="1">
      <c r="A106" s="188" t="n">
        <v>44218</v>
      </c>
      <c r="B106" s="16" t="n">
        <v>68.73317</v>
      </c>
      <c r="C106" s="16" t="n">
        <v>4853200</v>
      </c>
      <c r="D106" s="186">
        <f>B106/B107-1</f>
        <v/>
      </c>
      <c r="E106" s="198">
        <f>E107*(1+D106)</f>
        <v/>
      </c>
    </row>
    <row r="107" ht="15.75" customHeight="1">
      <c r="A107" s="188" t="n">
        <v>44217</v>
      </c>
      <c r="B107" s="16" t="n">
        <v>68.693459</v>
      </c>
      <c r="C107" s="16" t="n">
        <v>4822200</v>
      </c>
      <c r="D107" s="186">
        <f>B107/B108-1</f>
        <v/>
      </c>
      <c r="E107" s="198">
        <f>E108*(1+D107)</f>
        <v/>
      </c>
    </row>
    <row r="108" ht="15.75" customHeight="1">
      <c r="A108" s="188" t="n">
        <v>44216</v>
      </c>
      <c r="B108" s="16" t="n">
        <v>68.96148700000001</v>
      </c>
      <c r="C108" s="16" t="n">
        <v>4888000</v>
      </c>
      <c r="D108" s="186">
        <f>B108/B109-1</f>
        <v/>
      </c>
      <c r="E108" s="198">
        <f>E109*(1+D108)</f>
        <v/>
      </c>
    </row>
    <row r="109" ht="15.75" customHeight="1">
      <c r="A109" s="188" t="n">
        <v>44215</v>
      </c>
      <c r="B109" s="16" t="n">
        <v>68.614052</v>
      </c>
      <c r="C109" s="16" t="n">
        <v>6169000</v>
      </c>
      <c r="D109" s="186">
        <f>B109/B110-1</f>
        <v/>
      </c>
      <c r="E109" s="198">
        <f>E110*(1+D109)</f>
        <v/>
      </c>
    </row>
    <row r="110" ht="15.75" customHeight="1">
      <c r="A110" s="188" t="n">
        <v>44211</v>
      </c>
      <c r="B110" s="16" t="n">
        <v>68.216972</v>
      </c>
      <c r="C110" s="16" t="n">
        <v>6328100</v>
      </c>
      <c r="D110" s="186">
        <f>B110/B111-1</f>
        <v/>
      </c>
      <c r="E110" s="198">
        <f>E111*(1+D110)</f>
        <v/>
      </c>
    </row>
    <row r="111" ht="15.75" customHeight="1">
      <c r="A111" s="188" t="n">
        <v>44210</v>
      </c>
      <c r="B111" s="16" t="n">
        <v>69.408188</v>
      </c>
      <c r="C111" s="16" t="n">
        <v>5827600</v>
      </c>
      <c r="D111" s="186">
        <f>B111/B112-1</f>
        <v/>
      </c>
      <c r="E111" s="198">
        <f>E112*(1+D111)</f>
        <v/>
      </c>
    </row>
    <row r="112" ht="15.75" customHeight="1">
      <c r="A112" s="188" t="n">
        <v>44209</v>
      </c>
      <c r="B112" s="16" t="n">
        <v>68.693459</v>
      </c>
      <c r="C112" s="16" t="n">
        <v>5874800</v>
      </c>
      <c r="D112" s="186">
        <f>B112/B113-1</f>
        <v/>
      </c>
      <c r="E112" s="198">
        <f>E113*(1+D112)</f>
        <v/>
      </c>
    </row>
    <row r="113" ht="15.75" customHeight="1">
      <c r="A113" s="188" t="n">
        <v>44208</v>
      </c>
      <c r="B113" s="16" t="n">
        <v>68.49492600000001</v>
      </c>
      <c r="C113" s="16" t="n">
        <v>5904300</v>
      </c>
      <c r="D113" s="186">
        <f>B113/B114-1</f>
        <v/>
      </c>
      <c r="E113" s="198">
        <f>E114*(1+D113)</f>
        <v/>
      </c>
    </row>
    <row r="114" ht="15.75" customHeight="1">
      <c r="A114" s="188" t="n">
        <v>44207</v>
      </c>
      <c r="B114" s="16" t="n">
        <v>68.137558</v>
      </c>
      <c r="C114" s="16" t="n">
        <v>5599300</v>
      </c>
      <c r="D114" s="186">
        <f>B114/B115-1</f>
        <v/>
      </c>
      <c r="E114" s="198">
        <f>E115*(1+D114)</f>
        <v/>
      </c>
    </row>
    <row r="115" ht="15.75" customHeight="1">
      <c r="A115" s="188" t="n">
        <v>44204</v>
      </c>
      <c r="B115" s="16" t="n">
        <v>68.78280599999999</v>
      </c>
      <c r="C115" s="16" t="n">
        <v>9557400</v>
      </c>
      <c r="D115" s="186">
        <f>B115/B116-1</f>
        <v/>
      </c>
      <c r="E115" s="198">
        <f>E116*(1+D115)</f>
        <v/>
      </c>
    </row>
    <row r="116" ht="15.75" customHeight="1">
      <c r="A116" s="188" t="n">
        <v>44203</v>
      </c>
      <c r="B116" s="16" t="n">
        <v>67.541954</v>
      </c>
      <c r="C116" s="16" t="n">
        <v>8367000</v>
      </c>
      <c r="D116" s="186">
        <f>B116/B117-1</f>
        <v/>
      </c>
      <c r="E116" s="198">
        <f>E117*(1+D116)</f>
        <v/>
      </c>
    </row>
    <row r="117" ht="15.75" customHeight="1">
      <c r="A117" s="188" t="n">
        <v>44202</v>
      </c>
      <c r="B117" s="16" t="n">
        <v>67.680931</v>
      </c>
      <c r="C117" s="16" t="n">
        <v>7863500</v>
      </c>
      <c r="D117" s="186">
        <f>B117/B118-1</f>
        <v/>
      </c>
      <c r="E117" s="198">
        <f>E118*(1+D117)</f>
        <v/>
      </c>
    </row>
    <row r="118" ht="15.75" customHeight="1">
      <c r="A118" s="188" t="n">
        <v>44201</v>
      </c>
      <c r="B118" s="16" t="n">
        <v>66.88678</v>
      </c>
      <c r="C118" s="16" t="n">
        <v>5756200</v>
      </c>
      <c r="D118" s="186">
        <f>B118/B119-1</f>
        <v/>
      </c>
      <c r="E118" s="198">
        <f>E119*(1+D118)</f>
        <v/>
      </c>
    </row>
    <row r="119" ht="15.75" customHeight="1">
      <c r="A119" s="188" t="n">
        <v>44200</v>
      </c>
      <c r="B119" s="16" t="n">
        <v>66.27132400000001</v>
      </c>
      <c r="C119" s="16" t="n">
        <v>9211700</v>
      </c>
      <c r="D119" s="186">
        <f>B119/B120-1</f>
        <v/>
      </c>
      <c r="E119" s="198">
        <f>E120*(1+D119)</f>
        <v/>
      </c>
    </row>
    <row r="120" ht="15.75" customHeight="1">
      <c r="A120" s="188" t="n">
        <v>44196</v>
      </c>
      <c r="B120" s="16" t="n">
        <v>67.06546</v>
      </c>
      <c r="C120" s="16" t="n">
        <v>8523700</v>
      </c>
      <c r="D120" s="186">
        <f>B120/B121-1</f>
        <v/>
      </c>
      <c r="E120" s="198">
        <f>E121*(1+D120)</f>
        <v/>
      </c>
    </row>
    <row r="121" ht="15.75" customHeight="1">
      <c r="A121" s="188" t="n">
        <v>44195</v>
      </c>
      <c r="B121" s="16" t="n">
        <v>66.85700199999999</v>
      </c>
      <c r="C121" s="16" t="n">
        <v>4780600</v>
      </c>
      <c r="D121" s="186">
        <f>B121/B122-1</f>
        <v/>
      </c>
      <c r="E121" s="198">
        <f>E122*(1+D121)</f>
        <v/>
      </c>
    </row>
    <row r="122" ht="15.75" customHeight="1">
      <c r="A122" s="188" t="n">
        <v>44194</v>
      </c>
      <c r="B122" s="16" t="n">
        <v>66.827225</v>
      </c>
      <c r="C122" s="16" t="n">
        <v>8066600</v>
      </c>
      <c r="D122" s="186">
        <f>B122/B123-1</f>
        <v/>
      </c>
      <c r="E122" s="198">
        <f>E123*(1+D122)</f>
        <v/>
      </c>
    </row>
    <row r="123" ht="15.75" customHeight="1">
      <c r="A123" s="188" t="n">
        <v>44193</v>
      </c>
      <c r="B123" s="16" t="n">
        <v>66.00329600000001</v>
      </c>
      <c r="C123" s="16" t="n">
        <v>4003600</v>
      </c>
      <c r="D123" s="186">
        <f>B123/B124-1</f>
        <v/>
      </c>
      <c r="E123" s="198">
        <f>E124*(1+D123)</f>
        <v/>
      </c>
    </row>
    <row r="124" ht="15.75" customHeight="1">
      <c r="A124" s="188" t="n">
        <v>44189</v>
      </c>
      <c r="B124" s="16" t="n">
        <v>65.33820299999999</v>
      </c>
      <c r="C124" s="16" t="n">
        <v>2404000</v>
      </c>
      <c r="D124" s="186">
        <f>B124/B125-1</f>
        <v/>
      </c>
      <c r="E124" s="198">
        <f>E125*(1+D124)</f>
        <v/>
      </c>
    </row>
    <row r="125" ht="15.75" customHeight="1">
      <c r="A125" s="188" t="n">
        <v>44188</v>
      </c>
      <c r="B125" s="16" t="n">
        <v>65.576447</v>
      </c>
      <c r="C125" s="16" t="n">
        <v>4948700</v>
      </c>
      <c r="D125" s="186">
        <f>B125/B126-1</f>
        <v/>
      </c>
      <c r="E125" s="198">
        <f>E126*(1+D125)</f>
        <v/>
      </c>
    </row>
    <row r="126" ht="15.75" customHeight="1">
      <c r="A126" s="188" t="n">
        <v>44187</v>
      </c>
      <c r="B126" s="16" t="n">
        <v>65.33820299999999</v>
      </c>
      <c r="C126" s="16" t="n">
        <v>11219400</v>
      </c>
      <c r="D126" s="186">
        <f>B126/B127-1</f>
        <v/>
      </c>
      <c r="E126" s="198">
        <f>E127*(1+D126)</f>
        <v/>
      </c>
    </row>
    <row r="127" ht="15.75" customHeight="1">
      <c r="A127" s="188" t="n">
        <v>44186</v>
      </c>
      <c r="B127" s="16" t="n">
        <v>65.367981</v>
      </c>
      <c r="C127" s="16" t="n">
        <v>9134100</v>
      </c>
      <c r="D127" s="186">
        <f>B127/B128-1</f>
        <v/>
      </c>
      <c r="E127" s="198">
        <f>E128*(1+D127)</f>
        <v/>
      </c>
    </row>
    <row r="128" ht="15.75" customHeight="1">
      <c r="A128" s="188" t="n">
        <v>44183</v>
      </c>
      <c r="B128" s="16" t="n">
        <v>66.08271000000001</v>
      </c>
      <c r="C128" s="16" t="n">
        <v>4891300</v>
      </c>
      <c r="D128" s="186">
        <f>B128/B129-1</f>
        <v/>
      </c>
      <c r="E128" s="198">
        <f>E129*(1+D128)</f>
        <v/>
      </c>
    </row>
    <row r="129" ht="15.75" customHeight="1">
      <c r="A129" s="188" t="n">
        <v>44182</v>
      </c>
      <c r="B129" s="16" t="n">
        <v>66.27132400000001</v>
      </c>
      <c r="C129" s="16" t="n">
        <v>7055700</v>
      </c>
      <c r="D129" s="186">
        <f>B129/B130-1</f>
        <v/>
      </c>
      <c r="E129" s="198">
        <f>E130*(1+D129)</f>
        <v/>
      </c>
    </row>
    <row r="130" ht="15.75" customHeight="1">
      <c r="A130" s="188" t="n">
        <v>44181</v>
      </c>
      <c r="B130" s="16" t="n">
        <v>65.88417800000001</v>
      </c>
      <c r="C130" s="16" t="n">
        <v>5776600</v>
      </c>
      <c r="D130" s="186">
        <f>B130/B131-1</f>
        <v/>
      </c>
      <c r="E130" s="198">
        <f>E131*(1+D130)</f>
        <v/>
      </c>
    </row>
    <row r="131" ht="15.75" customHeight="1">
      <c r="A131" s="188" t="n">
        <v>44180</v>
      </c>
      <c r="B131" s="16" t="n">
        <v>65.894104</v>
      </c>
      <c r="C131" s="16" t="n">
        <v>5139000</v>
      </c>
      <c r="D131" s="186">
        <f>B131/B132-1</f>
        <v/>
      </c>
      <c r="E131" s="198">
        <f>E132*(1+D131)</f>
        <v/>
      </c>
    </row>
    <row r="132" ht="15.75" customHeight="1">
      <c r="A132" s="188" t="n">
        <v>44179</v>
      </c>
      <c r="B132" s="16" t="n">
        <v>65.427544</v>
      </c>
      <c r="C132" s="16" t="n">
        <v>4310800</v>
      </c>
      <c r="D132" s="186">
        <f>B132/B133-1</f>
        <v/>
      </c>
      <c r="E132" s="198">
        <f>E133*(1+D132)</f>
        <v/>
      </c>
    </row>
    <row r="133" ht="15.75" customHeight="1">
      <c r="A133" s="188" t="n">
        <v>44176</v>
      </c>
      <c r="B133" s="16" t="n">
        <v>65.211136</v>
      </c>
      <c r="C133" s="16" t="n">
        <v>5319100</v>
      </c>
      <c r="D133" s="186">
        <f>B133/B134-1</f>
        <v/>
      </c>
      <c r="E133" s="198">
        <f>E134*(1+D133)</f>
        <v/>
      </c>
    </row>
    <row r="134" ht="15.75" customHeight="1">
      <c r="A134" s="188" t="n">
        <v>44175</v>
      </c>
      <c r="B134" s="16" t="n">
        <v>65.072701</v>
      </c>
      <c r="C134" s="16" t="n">
        <v>5233200</v>
      </c>
      <c r="D134" s="186">
        <f>B134/B135-1</f>
        <v/>
      </c>
      <c r="E134" s="198">
        <f>E135*(1+D134)</f>
        <v/>
      </c>
    </row>
    <row r="135" ht="15.75" customHeight="1">
      <c r="A135" s="188" t="n">
        <v>44174</v>
      </c>
      <c r="B135" s="16" t="n">
        <v>64.963936</v>
      </c>
      <c r="C135" s="16" t="n">
        <v>6702100</v>
      </c>
      <c r="D135" s="186">
        <f>B135/B136-1</f>
        <v/>
      </c>
      <c r="E135" s="198">
        <f>E136*(1+D135)</f>
        <v/>
      </c>
    </row>
    <row r="136" ht="15.75" customHeight="1">
      <c r="A136" s="188" t="n">
        <v>44173</v>
      </c>
      <c r="B136" s="16" t="n">
        <v>64.509094</v>
      </c>
      <c r="C136" s="16" t="n">
        <v>4199400</v>
      </c>
      <c r="D136" s="186">
        <f>B136/B137-1</f>
        <v/>
      </c>
      <c r="E136" s="198">
        <f>E137*(1+D136)</f>
        <v/>
      </c>
    </row>
    <row r="137" ht="15.75" customHeight="1">
      <c r="A137" s="188" t="n">
        <v>44172</v>
      </c>
      <c r="B137" s="16" t="n">
        <v>64.360771</v>
      </c>
      <c r="C137" s="16" t="n">
        <v>6846100</v>
      </c>
      <c r="D137" s="186">
        <f>B137/B138-1</f>
        <v/>
      </c>
      <c r="E137" s="198">
        <f>E138*(1+D137)</f>
        <v/>
      </c>
    </row>
    <row r="138" ht="15.75" customHeight="1">
      <c r="A138" s="188" t="n">
        <v>44169</v>
      </c>
      <c r="B138" s="16" t="n">
        <v>65.319908</v>
      </c>
      <c r="C138" s="16" t="n">
        <v>7600500</v>
      </c>
      <c r="D138" s="186">
        <f>B138/B139-1</f>
        <v/>
      </c>
      <c r="E138" s="198">
        <f>E139*(1+D138)</f>
        <v/>
      </c>
    </row>
    <row r="139" ht="15.75" customHeight="1">
      <c r="A139" s="188" t="n">
        <v>44168</v>
      </c>
      <c r="B139" s="16" t="n">
        <v>65.02327</v>
      </c>
      <c r="C139" s="16" t="n">
        <v>4483900</v>
      </c>
      <c r="D139" s="186">
        <f>B139/B140-1</f>
        <v/>
      </c>
      <c r="E139" s="198">
        <f>E140*(1+D139)</f>
        <v/>
      </c>
    </row>
    <row r="140" ht="15.75" customHeight="1">
      <c r="A140" s="188" t="n">
        <v>44167</v>
      </c>
      <c r="B140" s="16" t="n">
        <v>64.865059</v>
      </c>
      <c r="C140" s="16" t="n">
        <v>6772000</v>
      </c>
      <c r="D140" s="186">
        <f>B140/B141-1</f>
        <v/>
      </c>
      <c r="E140" s="198">
        <f>E141*(1+D140)</f>
        <v/>
      </c>
    </row>
    <row r="141" ht="15.75" customHeight="1">
      <c r="A141" s="188" t="n">
        <v>44166</v>
      </c>
      <c r="B141" s="16" t="n">
        <v>64.97382399999999</v>
      </c>
      <c r="C141" s="16" t="n">
        <v>14044600</v>
      </c>
      <c r="D141" s="186">
        <f>B141/B142-1</f>
        <v/>
      </c>
      <c r="E141" s="198">
        <f>E142*(1+D141)</f>
        <v/>
      </c>
    </row>
    <row r="142" ht="15.75" customHeight="1">
      <c r="A142" s="188" t="n">
        <v>44165</v>
      </c>
      <c r="B142" s="16" t="n">
        <v>63.668617</v>
      </c>
      <c r="C142" s="16" t="n">
        <v>13251100</v>
      </c>
      <c r="D142" s="186">
        <f>B142/B143-1</f>
        <v/>
      </c>
      <c r="E142" s="198">
        <f>E143*(1+D142)</f>
        <v/>
      </c>
    </row>
    <row r="143" ht="15.75" customHeight="1">
      <c r="A143" s="188" t="n">
        <v>44162</v>
      </c>
      <c r="B143" s="16" t="n">
        <v>65.488007</v>
      </c>
      <c r="C143" s="16" t="n">
        <v>5991100</v>
      </c>
      <c r="D143" s="186">
        <f>B143/B144-1</f>
        <v/>
      </c>
      <c r="E143" s="198">
        <f>E144*(1+D143)</f>
        <v/>
      </c>
    </row>
    <row r="144" ht="15.75" customHeight="1">
      <c r="A144" s="188" t="n">
        <v>44160</v>
      </c>
      <c r="B144" s="16" t="n">
        <v>64.558533</v>
      </c>
      <c r="C144" s="16" t="n">
        <v>7452500</v>
      </c>
      <c r="D144" s="186">
        <f>B144/B145-1</f>
        <v/>
      </c>
      <c r="E144" s="198">
        <f>E145*(1+D144)</f>
        <v/>
      </c>
    </row>
    <row r="145" ht="15.75" customHeight="1">
      <c r="A145" s="188" t="n">
        <v>44159</v>
      </c>
      <c r="B145" s="16" t="n">
        <v>65.02327</v>
      </c>
      <c r="C145" s="16" t="n">
        <v>7211400</v>
      </c>
      <c r="D145" s="186">
        <f>B145/B146-1</f>
        <v/>
      </c>
      <c r="E145" s="198">
        <f>E146*(1+D145)</f>
        <v/>
      </c>
    </row>
    <row r="146" ht="15.75" customHeight="1">
      <c r="A146" s="188" t="n">
        <v>44158</v>
      </c>
      <c r="B146" s="16" t="n">
        <v>64.054253</v>
      </c>
      <c r="C146" s="16" t="n">
        <v>5969300</v>
      </c>
      <c r="D146" s="186">
        <f>B146/B147-1</f>
        <v/>
      </c>
      <c r="E146" s="198">
        <f>E147*(1+D146)</f>
        <v/>
      </c>
    </row>
    <row r="147" ht="15.75" customHeight="1">
      <c r="A147" s="188" t="n">
        <v>44155</v>
      </c>
      <c r="B147" s="16" t="n">
        <v>64.01469400000001</v>
      </c>
      <c r="C147" s="16" t="n">
        <v>8647000</v>
      </c>
      <c r="D147" s="186">
        <f>B147/B148-1</f>
        <v/>
      </c>
      <c r="E147" s="198">
        <f>E148*(1+D147)</f>
        <v/>
      </c>
    </row>
    <row r="148" ht="15.75" customHeight="1">
      <c r="A148" s="188" t="n">
        <v>44154</v>
      </c>
      <c r="B148" s="16" t="n">
        <v>63.302761</v>
      </c>
      <c r="C148" s="16" t="n">
        <v>6893300</v>
      </c>
      <c r="D148" s="186">
        <f>B148/B149-1</f>
        <v/>
      </c>
      <c r="E148" s="198">
        <f>E149*(1+D148)</f>
        <v/>
      </c>
    </row>
    <row r="149" ht="15.75" customHeight="1">
      <c r="A149" s="188" t="n">
        <v>44153</v>
      </c>
      <c r="B149" s="16" t="n">
        <v>62.88747</v>
      </c>
      <c r="C149" s="16" t="n">
        <v>5303400</v>
      </c>
      <c r="D149" s="186">
        <f>B149/B150-1</f>
        <v/>
      </c>
      <c r="E149" s="198">
        <f>E150*(1+D149)</f>
        <v/>
      </c>
    </row>
    <row r="150" ht="15.75" customHeight="1">
      <c r="A150" s="188" t="n">
        <v>44152</v>
      </c>
      <c r="B150" s="16" t="n">
        <v>63.312649</v>
      </c>
      <c r="C150" s="16" t="n">
        <v>11820300</v>
      </c>
      <c r="D150" s="186">
        <f>B150/B151-1</f>
        <v/>
      </c>
      <c r="E150" s="198">
        <f>E151*(1+D150)</f>
        <v/>
      </c>
    </row>
    <row r="151" ht="15.75" customHeight="1">
      <c r="A151" s="188" t="n">
        <v>44151</v>
      </c>
      <c r="B151" s="16" t="n">
        <v>63.559849</v>
      </c>
      <c r="C151" s="16" t="n">
        <v>7385100</v>
      </c>
      <c r="D151" s="186">
        <f>B151/B152-1</f>
        <v/>
      </c>
      <c r="E151" s="198">
        <f>E152*(1+D151)</f>
        <v/>
      </c>
    </row>
    <row r="152" ht="15.75" customHeight="1">
      <c r="A152" s="188" t="n">
        <v>44148</v>
      </c>
      <c r="B152" s="16" t="n">
        <v>62.669937</v>
      </c>
      <c r="C152" s="16" t="n">
        <v>7642200</v>
      </c>
      <c r="D152" s="186">
        <f>B152/B153-1</f>
        <v/>
      </c>
      <c r="E152" s="198">
        <f>E153*(1+D152)</f>
        <v/>
      </c>
    </row>
    <row r="153" ht="15.75" customHeight="1">
      <c r="A153" s="188" t="n">
        <v>44147</v>
      </c>
      <c r="B153" s="16" t="n">
        <v>61.789906</v>
      </c>
      <c r="C153" s="16" t="n">
        <v>9942700</v>
      </c>
      <c r="D153" s="186">
        <f>B153/B154-1</f>
        <v/>
      </c>
      <c r="E153" s="198">
        <f>E154*(1+D153)</f>
        <v/>
      </c>
    </row>
    <row r="154" ht="15.75" customHeight="1">
      <c r="A154" s="188" t="n">
        <v>44146</v>
      </c>
      <c r="B154" s="16" t="n">
        <v>62.758926</v>
      </c>
      <c r="C154" s="16" t="n">
        <v>8892100</v>
      </c>
      <c r="D154" s="186">
        <f>B154/B155-1</f>
        <v/>
      </c>
      <c r="E154" s="198">
        <f>E155*(1+D154)</f>
        <v/>
      </c>
    </row>
    <row r="155" ht="15.75" customHeight="1">
      <c r="A155" s="188" t="n">
        <v>44145</v>
      </c>
      <c r="B155" s="16" t="n">
        <v>62.383183</v>
      </c>
      <c r="C155" s="16" t="n">
        <v>8035300</v>
      </c>
      <c r="D155" s="186">
        <f>B155/B156-1</f>
        <v/>
      </c>
      <c r="E155" s="198">
        <f>E156*(1+D155)</f>
        <v/>
      </c>
    </row>
    <row r="156" ht="15.75" customHeight="1">
      <c r="A156" s="188" t="n">
        <v>44144</v>
      </c>
      <c r="B156" s="16" t="n">
        <v>62.620495</v>
      </c>
      <c r="C156" s="16" t="n">
        <v>14533800</v>
      </c>
      <c r="D156" s="186">
        <f>B156/B157-1</f>
        <v/>
      </c>
      <c r="E156" s="198">
        <f>E157*(1+D156)</f>
        <v/>
      </c>
    </row>
    <row r="157" ht="15.75" customHeight="1">
      <c r="A157" s="188" t="n">
        <v>44141</v>
      </c>
      <c r="B157" s="16" t="n">
        <v>60.830772</v>
      </c>
      <c r="C157" s="16" t="n">
        <v>5306100</v>
      </c>
      <c r="D157" s="186">
        <f>B157/B158-1</f>
        <v/>
      </c>
      <c r="E157" s="198">
        <f>E158*(1+D157)</f>
        <v/>
      </c>
    </row>
    <row r="158" ht="15.75" customHeight="1">
      <c r="A158" s="188" t="n">
        <v>44140</v>
      </c>
      <c r="B158" s="16" t="n">
        <v>60.781334</v>
      </c>
      <c r="C158" s="16" t="n">
        <v>11351000</v>
      </c>
      <c r="D158" s="186">
        <f>B158/B159-1</f>
        <v/>
      </c>
      <c r="E158" s="198">
        <f>E159*(1+D158)</f>
        <v/>
      </c>
    </row>
    <row r="159" ht="15.75" customHeight="1">
      <c r="A159" s="188" t="n">
        <v>44139</v>
      </c>
      <c r="B159" s="16" t="n">
        <v>59.317917</v>
      </c>
      <c r="C159" s="16" t="n">
        <v>8593800</v>
      </c>
      <c r="D159" s="186">
        <f>B159/B160-1</f>
        <v/>
      </c>
      <c r="E159" s="198">
        <f>E160*(1+D159)</f>
        <v/>
      </c>
    </row>
    <row r="160" ht="15.75" customHeight="1">
      <c r="A160" s="188" t="n">
        <v>44138</v>
      </c>
      <c r="B160" s="16" t="n">
        <v>59.416794</v>
      </c>
      <c r="C160" s="16" t="n">
        <v>7270700</v>
      </c>
      <c r="D160" s="186">
        <f>B160/B161-1</f>
        <v/>
      </c>
      <c r="E160" s="198">
        <f>E161*(1+D160)</f>
        <v/>
      </c>
    </row>
    <row r="161" ht="15.75" customHeight="1">
      <c r="A161" s="188" t="n">
        <v>44137</v>
      </c>
      <c r="B161" s="16" t="n">
        <v>58.190681</v>
      </c>
      <c r="C161" s="16" t="n">
        <v>5839700</v>
      </c>
      <c r="D161" s="186">
        <f>B161/B162-1</f>
        <v/>
      </c>
      <c r="E161" s="198">
        <f>E162*(1+D161)</f>
        <v/>
      </c>
    </row>
    <row r="162" ht="15.75" customHeight="1">
      <c r="A162" s="188" t="n">
        <v>44134</v>
      </c>
      <c r="B162" s="16" t="n">
        <v>57.587521</v>
      </c>
      <c r="C162" s="16" t="n">
        <v>6006600</v>
      </c>
      <c r="D162" s="186">
        <f>B162/B163-1</f>
        <v/>
      </c>
      <c r="E162" s="198">
        <f>E163*(1+D162)</f>
        <v/>
      </c>
    </row>
    <row r="163" ht="15.75" customHeight="1">
      <c r="A163" s="188" t="n">
        <v>44133</v>
      </c>
      <c r="B163" s="16" t="n">
        <v>57.92371</v>
      </c>
      <c r="C163" s="16" t="n">
        <v>6830600</v>
      </c>
      <c r="D163" s="186">
        <f>B163/B164-1</f>
        <v/>
      </c>
      <c r="E163" s="198">
        <f>E164*(1+D163)</f>
        <v/>
      </c>
    </row>
    <row r="164" ht="15.75" customHeight="1">
      <c r="A164" s="188" t="n">
        <v>44132</v>
      </c>
      <c r="B164" s="16" t="n">
        <v>57.48864</v>
      </c>
      <c r="C164" s="16" t="n">
        <v>6890500</v>
      </c>
      <c r="D164" s="186">
        <f>B164/B165-1</f>
        <v/>
      </c>
      <c r="E164" s="198">
        <f>E165*(1+D164)</f>
        <v/>
      </c>
    </row>
    <row r="165" ht="15.75" customHeight="1">
      <c r="A165" s="188" t="n">
        <v>44131</v>
      </c>
      <c r="B165" s="16" t="n">
        <v>58.279678</v>
      </c>
      <c r="C165" s="16" t="n">
        <v>3668400</v>
      </c>
      <c r="D165" s="186">
        <f>B165/B166-1</f>
        <v/>
      </c>
      <c r="E165" s="198">
        <f>E166*(1+D165)</f>
        <v/>
      </c>
    </row>
    <row r="166" ht="15.75" customHeight="1">
      <c r="A166" s="188" t="n">
        <v>44130</v>
      </c>
      <c r="B166" s="16" t="n">
        <v>58.072025</v>
      </c>
      <c r="C166" s="16" t="n">
        <v>4322100</v>
      </c>
      <c r="D166" s="186">
        <f>B166/B167-1</f>
        <v/>
      </c>
      <c r="E166" s="198">
        <f>E167*(1+D166)</f>
        <v/>
      </c>
    </row>
    <row r="167" ht="15.75" customHeight="1">
      <c r="A167" s="188" t="n">
        <v>44127</v>
      </c>
      <c r="B167" s="16" t="n">
        <v>58.635643</v>
      </c>
      <c r="C167" s="16" t="n">
        <v>2674800</v>
      </c>
      <c r="D167" s="186">
        <f>B167/B168-1</f>
        <v/>
      </c>
      <c r="E167" s="198">
        <f>E168*(1+D167)</f>
        <v/>
      </c>
    </row>
    <row r="168" ht="15.75" customHeight="1">
      <c r="A168" s="188" t="n">
        <v>44126</v>
      </c>
      <c r="B168" s="16" t="n">
        <v>58.60598</v>
      </c>
      <c r="C168" s="16" t="n">
        <v>2975900</v>
      </c>
      <c r="D168" s="186">
        <f>B168/B169-1</f>
        <v/>
      </c>
      <c r="E168" s="198">
        <f>E169*(1+D168)</f>
        <v/>
      </c>
    </row>
    <row r="169" ht="15.75" customHeight="1">
      <c r="A169" s="188" t="n">
        <v>44125</v>
      </c>
      <c r="B169" s="16" t="n">
        <v>58.774075</v>
      </c>
      <c r="C169" s="16" t="n">
        <v>4583300</v>
      </c>
      <c r="D169" s="186">
        <f>B169/B170-1</f>
        <v/>
      </c>
      <c r="E169" s="198">
        <f>E170*(1+D169)</f>
        <v/>
      </c>
    </row>
    <row r="170" ht="15.75" customHeight="1">
      <c r="A170" s="188" t="n">
        <v>44124</v>
      </c>
      <c r="B170" s="16" t="n">
        <v>58.319229</v>
      </c>
      <c r="C170" s="16" t="n">
        <v>3793800</v>
      </c>
      <c r="D170" s="186">
        <f>B170/B171-1</f>
        <v/>
      </c>
      <c r="E170" s="198">
        <f>E171*(1+D170)</f>
        <v/>
      </c>
    </row>
    <row r="171" ht="15.75" customHeight="1">
      <c r="A171" s="188" t="n">
        <v>44123</v>
      </c>
      <c r="B171" s="16" t="n">
        <v>58.309341</v>
      </c>
      <c r="C171" s="16" t="n">
        <v>4465100</v>
      </c>
      <c r="D171" s="186">
        <f>B171/B172-1</f>
        <v/>
      </c>
      <c r="E171" s="198">
        <f>E172*(1+D171)</f>
        <v/>
      </c>
    </row>
    <row r="172" ht="15.75" customHeight="1">
      <c r="A172" s="188" t="n">
        <v>44120</v>
      </c>
      <c r="B172" s="16" t="n">
        <v>58.240124</v>
      </c>
      <c r="C172" s="16" t="n">
        <v>3942400</v>
      </c>
      <c r="D172" s="186">
        <f>B172/B173-1</f>
        <v/>
      </c>
      <c r="E172" s="198">
        <f>E173*(1+D172)</f>
        <v/>
      </c>
    </row>
    <row r="173" ht="15.75" customHeight="1">
      <c r="A173" s="188" t="n">
        <v>44119</v>
      </c>
      <c r="B173" s="16" t="n">
        <v>58.35878</v>
      </c>
      <c r="C173" s="16" t="n">
        <v>3392400</v>
      </c>
      <c r="D173" s="186">
        <f>B173/B174-1</f>
        <v/>
      </c>
      <c r="E173" s="198">
        <f>E174*(1+D173)</f>
        <v/>
      </c>
    </row>
    <row r="174" ht="15.75" customHeight="1">
      <c r="A174" s="188" t="n">
        <v>44118</v>
      </c>
      <c r="B174" s="16" t="n">
        <v>58.85318</v>
      </c>
      <c r="C174" s="16" t="n">
        <v>4170700</v>
      </c>
      <c r="D174" s="186">
        <f>B174/B175-1</f>
        <v/>
      </c>
      <c r="E174" s="198">
        <f>E175*(1+D174)</f>
        <v/>
      </c>
    </row>
    <row r="175" ht="15.75" customHeight="1">
      <c r="A175" s="188" t="n">
        <v>44117</v>
      </c>
      <c r="B175" s="16" t="n">
        <v>58.764187</v>
      </c>
      <c r="C175" s="16" t="n">
        <v>3060900</v>
      </c>
      <c r="D175" s="186">
        <f>B175/B176-1</f>
        <v/>
      </c>
      <c r="E175" s="198">
        <f>E176*(1+D175)</f>
        <v/>
      </c>
    </row>
    <row r="176" ht="15.75" customHeight="1">
      <c r="A176" s="188" t="n">
        <v>44116</v>
      </c>
      <c r="B176" s="16" t="n">
        <v>58.952057</v>
      </c>
      <c r="C176" s="16" t="n">
        <v>3360500</v>
      </c>
      <c r="D176" s="186">
        <f>B176/B177-1</f>
        <v/>
      </c>
      <c r="E176" s="198">
        <f>E177*(1+D176)</f>
        <v/>
      </c>
    </row>
    <row r="177" ht="15.75" customHeight="1">
      <c r="A177" s="188" t="n">
        <v>44113</v>
      </c>
      <c r="B177" s="16" t="n">
        <v>58.79385</v>
      </c>
      <c r="C177" s="16" t="n">
        <v>6078200</v>
      </c>
      <c r="D177" s="186">
        <f>B177/B178-1</f>
        <v/>
      </c>
      <c r="E177" s="198">
        <f>E178*(1+D177)</f>
        <v/>
      </c>
    </row>
    <row r="178" ht="15.75" customHeight="1">
      <c r="A178" s="188" t="n">
        <v>44112</v>
      </c>
      <c r="B178" s="16" t="n">
        <v>58.803741</v>
      </c>
      <c r="C178" s="16" t="n">
        <v>8888600</v>
      </c>
      <c r="D178" s="186">
        <f>B178/B179-1</f>
        <v/>
      </c>
      <c r="E178" s="198">
        <f>E179*(1+D178)</f>
        <v/>
      </c>
    </row>
    <row r="179" ht="15.75" customHeight="1">
      <c r="A179" s="188" t="n">
        <v>44111</v>
      </c>
      <c r="B179" s="16" t="n">
        <v>58.783962</v>
      </c>
      <c r="C179" s="16" t="n">
        <v>8105500</v>
      </c>
      <c r="D179" s="186">
        <f>B179/B180-1</f>
        <v/>
      </c>
      <c r="E179" s="198">
        <f>E180*(1+D179)</f>
        <v/>
      </c>
    </row>
    <row r="180" ht="15.75" customHeight="1">
      <c r="A180" s="188" t="n">
        <v>44110</v>
      </c>
      <c r="B180" s="16" t="n">
        <v>58.477436</v>
      </c>
      <c r="C180" s="16" t="n">
        <v>5925100</v>
      </c>
      <c r="D180" s="186">
        <f>B180/B181-1</f>
        <v/>
      </c>
      <c r="E180" s="198">
        <f>E181*(1+D180)</f>
        <v/>
      </c>
    </row>
    <row r="181" ht="15.75" customHeight="1">
      <c r="A181" s="188" t="n">
        <v>44109</v>
      </c>
      <c r="B181" s="16" t="n">
        <v>58.60598</v>
      </c>
      <c r="C181" s="16" t="n">
        <v>5878300</v>
      </c>
      <c r="D181" s="186">
        <f>B181/B182-1</f>
        <v/>
      </c>
      <c r="E181" s="198">
        <f>E182*(1+D181)</f>
        <v/>
      </c>
    </row>
    <row r="182" ht="15.75" customHeight="1">
      <c r="A182" s="188" t="n">
        <v>44106</v>
      </c>
      <c r="B182" s="16" t="n">
        <v>58.131355</v>
      </c>
      <c r="C182" s="16" t="n">
        <v>6336400</v>
      </c>
      <c r="D182" s="186">
        <f>B182/B183-1</f>
        <v/>
      </c>
      <c r="E182" s="198">
        <f>E183*(1+D182)</f>
        <v/>
      </c>
    </row>
    <row r="183" ht="15.75" customHeight="1">
      <c r="A183" s="188" t="n">
        <v>44105</v>
      </c>
      <c r="B183" s="16" t="n">
        <v>58.41811</v>
      </c>
      <c r="C183" s="16" t="n">
        <v>5656000</v>
      </c>
      <c r="D183" s="186">
        <f>B183/B184-1</f>
        <v/>
      </c>
      <c r="E183" s="198">
        <f>E184*(1+D183)</f>
        <v/>
      </c>
    </row>
    <row r="184" ht="15.75" customHeight="1">
      <c r="A184" s="188" t="n">
        <v>44104</v>
      </c>
      <c r="B184" s="16" t="n">
        <v>58.408218</v>
      </c>
      <c r="C184" s="16" t="n">
        <v>6770800</v>
      </c>
      <c r="D184" s="186">
        <f>B184/B185-1</f>
        <v/>
      </c>
      <c r="E184" s="198">
        <f>E185*(1+D184)</f>
        <v/>
      </c>
    </row>
    <row r="185" ht="15.75" customHeight="1">
      <c r="A185" s="188" t="n">
        <v>44103</v>
      </c>
      <c r="B185" s="16" t="n">
        <v>58.863064</v>
      </c>
      <c r="C185" s="16" t="n">
        <v>7081900</v>
      </c>
      <c r="D185" s="186">
        <f>B185/B186-1</f>
        <v/>
      </c>
      <c r="E185" s="198">
        <f>E186*(1+D185)</f>
        <v/>
      </c>
    </row>
    <row r="186" ht="15.75" customHeight="1">
      <c r="A186" s="188" t="n">
        <v>44102</v>
      </c>
      <c r="B186" s="16" t="n">
        <v>58.912506</v>
      </c>
      <c r="C186" s="16" t="n">
        <v>5889100</v>
      </c>
      <c r="D186" s="186">
        <f>B186/B187-1</f>
        <v/>
      </c>
      <c r="E186" s="198">
        <f>E187*(1+D186)</f>
        <v/>
      </c>
    </row>
    <row r="187" ht="15.75" customHeight="1">
      <c r="A187" s="188" t="n">
        <v>44099</v>
      </c>
      <c r="B187" s="16" t="n">
        <v>58.101692</v>
      </c>
      <c r="C187" s="16" t="n">
        <v>3881200</v>
      </c>
      <c r="D187" s="186">
        <f>B187/B188-1</f>
        <v/>
      </c>
      <c r="E187" s="198">
        <f>E188*(1+D187)</f>
        <v/>
      </c>
    </row>
    <row r="188" ht="15.75" customHeight="1">
      <c r="A188" s="188" t="n">
        <v>44098</v>
      </c>
      <c r="B188" s="16" t="n">
        <v>58.012699</v>
      </c>
      <c r="C188" s="16" t="n">
        <v>8748200</v>
      </c>
      <c r="D188" s="186">
        <f>B188/B189-1</f>
        <v/>
      </c>
      <c r="E188" s="198">
        <f>E189*(1+D188)</f>
        <v/>
      </c>
    </row>
    <row r="189" ht="15.75" customHeight="1">
      <c r="A189" s="188" t="n">
        <v>44097</v>
      </c>
      <c r="B189" s="16" t="n">
        <v>58.240124</v>
      </c>
      <c r="C189" s="16" t="n">
        <v>9138500</v>
      </c>
      <c r="D189" s="186">
        <f>B189/B190-1</f>
        <v/>
      </c>
      <c r="E189" s="198">
        <f>E190*(1+D189)</f>
        <v/>
      </c>
    </row>
    <row r="190" ht="15.75" customHeight="1">
      <c r="A190" s="188" t="n">
        <v>44096</v>
      </c>
      <c r="B190" s="16" t="n">
        <v>57.903934</v>
      </c>
      <c r="C190" s="16" t="n">
        <v>5219000</v>
      </c>
      <c r="D190" s="186">
        <f>B190/B191-1</f>
        <v/>
      </c>
      <c r="E190" s="198">
        <f>E191*(1+D190)</f>
        <v/>
      </c>
    </row>
    <row r="191" ht="15.75" customHeight="1">
      <c r="A191" s="188" t="n">
        <v>44095</v>
      </c>
      <c r="B191" s="16" t="n">
        <v>57.725952</v>
      </c>
      <c r="C191" s="16" t="n">
        <v>10846900</v>
      </c>
      <c r="D191" s="186">
        <f>B191/B192-1</f>
        <v/>
      </c>
      <c r="E191" s="198">
        <f>E192*(1+D191)</f>
        <v/>
      </c>
    </row>
    <row r="192" ht="15.75" customHeight="1">
      <c r="A192" s="188" t="n">
        <v>44092</v>
      </c>
      <c r="B192" s="16" t="n">
        <v>58.596088</v>
      </c>
      <c r="C192" s="16" t="n">
        <v>6394600</v>
      </c>
      <c r="D192" s="186">
        <f>B192/B193-1</f>
        <v/>
      </c>
      <c r="E192" s="198">
        <f>E193*(1+D192)</f>
        <v/>
      </c>
    </row>
    <row r="193" ht="15.75" customHeight="1">
      <c r="A193" s="188" t="n">
        <v>44091</v>
      </c>
      <c r="B193" s="16" t="n">
        <v>58.85318</v>
      </c>
      <c r="C193" s="16" t="n">
        <v>9852200</v>
      </c>
      <c r="D193" s="186">
        <f>B193/B194-1</f>
        <v/>
      </c>
      <c r="E193" s="198">
        <f>E194*(1+D193)</f>
        <v/>
      </c>
    </row>
    <row r="194" ht="15.75" customHeight="1">
      <c r="A194" s="188" t="n">
        <v>44090</v>
      </c>
      <c r="B194" s="16" t="n">
        <v>58.783962</v>
      </c>
      <c r="C194" s="16" t="n">
        <v>6970100</v>
      </c>
      <c r="D194" s="186">
        <f>B194/B195-1</f>
        <v/>
      </c>
      <c r="E194" s="198">
        <f>E195*(1+D194)</f>
        <v/>
      </c>
    </row>
    <row r="195" ht="15.75" customHeight="1">
      <c r="A195" s="188" t="n">
        <v>44089</v>
      </c>
      <c r="B195" s="16" t="n">
        <v>58.576317</v>
      </c>
      <c r="C195" s="16" t="n">
        <v>6432200</v>
      </c>
      <c r="D195" s="186">
        <f>B195/B196-1</f>
        <v/>
      </c>
      <c r="E195" s="198">
        <f>E196*(1+D195)</f>
        <v/>
      </c>
    </row>
    <row r="196" ht="15.75" customHeight="1">
      <c r="A196" s="188" t="n">
        <v>44088</v>
      </c>
      <c r="B196" s="16" t="n">
        <v>58.309341</v>
      </c>
      <c r="C196" s="16" t="n">
        <v>5025500</v>
      </c>
      <c r="D196" s="186">
        <f>B196/B197-1</f>
        <v/>
      </c>
      <c r="E196" s="198">
        <f>E197*(1+D196)</f>
        <v/>
      </c>
    </row>
    <row r="197" ht="15.75" customHeight="1">
      <c r="A197" s="188" t="n">
        <v>44085</v>
      </c>
      <c r="B197" s="16" t="n">
        <v>57.894047</v>
      </c>
      <c r="C197" s="16" t="n">
        <v>9341200</v>
      </c>
      <c r="D197" s="186">
        <f>B197/B198-1</f>
        <v/>
      </c>
      <c r="E197" s="198">
        <f>E198*(1+D197)</f>
        <v/>
      </c>
    </row>
    <row r="198" ht="15.75" customHeight="1">
      <c r="A198" s="188" t="n">
        <v>44084</v>
      </c>
      <c r="B198" s="16" t="n">
        <v>57.152447</v>
      </c>
      <c r="C198" s="16" t="n">
        <v>8637700</v>
      </c>
      <c r="D198" s="186">
        <f>B198/B199-1</f>
        <v/>
      </c>
      <c r="E198" s="198">
        <f>E199*(1+D198)</f>
        <v/>
      </c>
    </row>
    <row r="199" ht="15.75" customHeight="1">
      <c r="A199" s="188" t="n">
        <v>44083</v>
      </c>
      <c r="B199" s="16" t="n">
        <v>57.122787</v>
      </c>
      <c r="C199" s="16" t="n">
        <v>7140900</v>
      </c>
      <c r="D199" s="186">
        <f>B199/B200-1</f>
        <v/>
      </c>
      <c r="E199" s="198">
        <f>E200*(1+D199)</f>
        <v/>
      </c>
    </row>
    <row r="200" ht="15.75" customHeight="1">
      <c r="A200" s="188" t="n">
        <v>44082</v>
      </c>
      <c r="B200" s="16" t="n">
        <v>56.925022</v>
      </c>
      <c r="C200" s="16" t="n">
        <v>8898300</v>
      </c>
      <c r="D200" s="186">
        <f>B200/B201-1</f>
        <v/>
      </c>
      <c r="E200" s="198">
        <f>E201*(1+D200)</f>
        <v/>
      </c>
    </row>
    <row r="201" ht="15.75" customHeight="1">
      <c r="A201" s="188" t="n">
        <v>44078</v>
      </c>
      <c r="B201" s="16" t="n">
        <v>57.399647</v>
      </c>
      <c r="C201" s="16" t="n">
        <v>10314000</v>
      </c>
      <c r="D201" s="186">
        <f>B201/B202-1</f>
        <v/>
      </c>
      <c r="E201" s="198">
        <f>E202*(1+D201)</f>
        <v/>
      </c>
    </row>
    <row r="202" ht="15.75" customHeight="1">
      <c r="A202" s="188" t="n">
        <v>44077</v>
      </c>
      <c r="B202" s="16" t="n">
        <v>57.083229</v>
      </c>
      <c r="C202" s="16" t="n">
        <v>8102400</v>
      </c>
      <c r="D202" s="186">
        <f>B202/B203-1</f>
        <v/>
      </c>
      <c r="E202" s="198">
        <f>E203*(1+D202)</f>
        <v/>
      </c>
    </row>
    <row r="203" ht="15.75" customHeight="1">
      <c r="A203" s="188" t="n">
        <v>44076</v>
      </c>
      <c r="B203" s="16" t="n">
        <v>58.101692</v>
      </c>
      <c r="C203" s="16" t="n">
        <v>6625100</v>
      </c>
      <c r="D203" s="186">
        <f>B203/B204-1</f>
        <v/>
      </c>
      <c r="E203" s="198">
        <f>E204*(1+D203)</f>
        <v/>
      </c>
    </row>
    <row r="204" ht="15.75" customHeight="1">
      <c r="A204" s="188" t="n">
        <v>44075</v>
      </c>
      <c r="B204" s="16" t="n">
        <v>57.528191</v>
      </c>
      <c r="C204" s="16" t="n">
        <v>9186500</v>
      </c>
      <c r="D204" s="186">
        <f>B204/B205-1</f>
        <v/>
      </c>
      <c r="E204" s="198">
        <f>E205*(1+D204)</f>
        <v/>
      </c>
    </row>
    <row r="205" ht="15.75" customHeight="1">
      <c r="A205" s="188" t="n">
        <v>44074</v>
      </c>
      <c r="B205" s="16" t="n">
        <v>57.369984</v>
      </c>
      <c r="C205" s="16" t="n">
        <v>7878700</v>
      </c>
      <c r="D205" s="186">
        <f>B205/B206-1</f>
        <v/>
      </c>
      <c r="E205" s="198">
        <f>E206*(1+D205)</f>
        <v/>
      </c>
    </row>
    <row r="206" ht="15.75" customHeight="1">
      <c r="A206" s="188" t="n">
        <v>44071</v>
      </c>
      <c r="B206" s="16" t="n">
        <v>57.449085</v>
      </c>
      <c r="C206" s="16" t="n">
        <v>7086400</v>
      </c>
      <c r="D206" s="186">
        <f>B206/B207-1</f>
        <v/>
      </c>
      <c r="E206" s="198">
        <f>E207*(1+D206)</f>
        <v/>
      </c>
    </row>
    <row r="207" ht="15.75" customHeight="1">
      <c r="A207" s="188" t="n">
        <v>44070</v>
      </c>
      <c r="B207" s="16" t="n">
        <v>57.142559</v>
      </c>
      <c r="C207" s="16" t="n">
        <v>5596000</v>
      </c>
      <c r="D207" s="186">
        <f>B207/B208-1</f>
        <v/>
      </c>
      <c r="E207" s="198">
        <f>E208*(1+D207)</f>
        <v/>
      </c>
    </row>
    <row r="208" ht="15.75" customHeight="1">
      <c r="A208" s="188" t="n">
        <v>44069</v>
      </c>
      <c r="B208" s="16" t="n">
        <v>57.676514</v>
      </c>
      <c r="C208" s="16" t="n">
        <v>4688100</v>
      </c>
      <c r="D208" s="186">
        <f>B208/B209-1</f>
        <v/>
      </c>
      <c r="E208" s="198">
        <f>E209*(1+D208)</f>
        <v/>
      </c>
    </row>
    <row r="209" ht="15.75" customHeight="1">
      <c r="A209" s="188" t="n">
        <v>44068</v>
      </c>
      <c r="B209" s="16" t="n">
        <v>57.518299</v>
      </c>
      <c r="C209" s="16" t="n">
        <v>3659600</v>
      </c>
      <c r="D209" s="186">
        <f>B209/B210-1</f>
        <v/>
      </c>
      <c r="E209" s="198">
        <f>E210*(1+D209)</f>
        <v/>
      </c>
    </row>
    <row r="210" ht="15.75" customHeight="1">
      <c r="A210" s="188" t="n">
        <v>44067</v>
      </c>
      <c r="B210" s="16" t="n">
        <v>57.597408</v>
      </c>
      <c r="C210" s="16" t="n">
        <v>2887400</v>
      </c>
      <c r="D210" s="186">
        <f>B210/B211-1</f>
        <v/>
      </c>
      <c r="E210" s="198">
        <f>E211*(1+D210)</f>
        <v/>
      </c>
    </row>
    <row r="211" ht="15.75" customHeight="1">
      <c r="A211" s="188" t="n">
        <v>44064</v>
      </c>
      <c r="B211" s="16" t="n">
        <v>56.964581</v>
      </c>
      <c r="C211" s="16" t="n">
        <v>4038300</v>
      </c>
      <c r="D211" s="186">
        <f>B211/B212-1</f>
        <v/>
      </c>
      <c r="E211" s="198">
        <f>E212*(1+D211)</f>
        <v/>
      </c>
    </row>
    <row r="212" ht="15.75" customHeight="1">
      <c r="A212" s="188" t="n">
        <v>44063</v>
      </c>
      <c r="B212" s="16" t="n">
        <v>57.122787</v>
      </c>
      <c r="C212" s="16" t="n">
        <v>3280500</v>
      </c>
      <c r="D212" s="186">
        <f>B212/B213-1</f>
        <v/>
      </c>
      <c r="E212" s="198">
        <f>E213*(1+D212)</f>
        <v/>
      </c>
    </row>
    <row r="213" ht="15.75" customHeight="1">
      <c r="A213" s="188" t="n">
        <v>44062</v>
      </c>
      <c r="B213" s="16" t="n">
        <v>57.330433</v>
      </c>
      <c r="C213" s="16" t="n">
        <v>3958900</v>
      </c>
      <c r="D213" s="186">
        <f>B213/B214-1</f>
        <v/>
      </c>
      <c r="E213" s="198">
        <f>E214*(1+D213)</f>
        <v/>
      </c>
    </row>
    <row r="214" ht="15.75" customHeight="1">
      <c r="A214" s="188" t="n">
        <v>44061</v>
      </c>
      <c r="B214" s="16" t="n">
        <v>57.636959</v>
      </c>
      <c r="C214" s="16" t="n">
        <v>4935700</v>
      </c>
      <c r="D214" s="186">
        <f>B214/B215-1</f>
        <v/>
      </c>
      <c r="E214" s="198">
        <f>E215*(1+D214)</f>
        <v/>
      </c>
    </row>
    <row r="215" ht="15.75" customHeight="1">
      <c r="A215" s="188" t="n">
        <v>44060</v>
      </c>
      <c r="B215" s="16" t="n">
        <v>57.439201</v>
      </c>
      <c r="C215" s="16" t="n">
        <v>3063100</v>
      </c>
      <c r="D215" s="186">
        <f>B215/B216-1</f>
        <v/>
      </c>
      <c r="E215" s="198">
        <f>E216*(1+D215)</f>
        <v/>
      </c>
    </row>
    <row r="216" ht="15.75" customHeight="1">
      <c r="A216" s="188" t="n">
        <v>44057</v>
      </c>
      <c r="B216" s="16" t="n">
        <v>57.201885</v>
      </c>
      <c r="C216" s="16" t="n">
        <v>3012700</v>
      </c>
      <c r="D216" s="186">
        <f>B216/B217-1</f>
        <v/>
      </c>
      <c r="E216" s="198">
        <f>E217*(1+D216)</f>
        <v/>
      </c>
    </row>
    <row r="217" ht="15.75" customHeight="1">
      <c r="A217" s="188" t="n">
        <v>44056</v>
      </c>
      <c r="B217" s="16" t="n">
        <v>57.211777</v>
      </c>
      <c r="C217" s="16" t="n">
        <v>4342300</v>
      </c>
      <c r="D217" s="186">
        <f>B217/B218-1</f>
        <v/>
      </c>
      <c r="E217" s="198">
        <f>E218*(1+D217)</f>
        <v/>
      </c>
    </row>
    <row r="218" ht="15.75" customHeight="1">
      <c r="A218" s="188" t="n">
        <v>44055</v>
      </c>
      <c r="B218" s="16" t="n">
        <v>57.280994</v>
      </c>
      <c r="C218" s="16" t="n">
        <v>6361300</v>
      </c>
      <c r="D218" s="186">
        <f>B218/B219-1</f>
        <v/>
      </c>
      <c r="E218" s="198">
        <f>E219*(1+D218)</f>
        <v/>
      </c>
    </row>
    <row r="219" ht="15.75" customHeight="1">
      <c r="A219" s="188" t="n">
        <v>44054</v>
      </c>
      <c r="B219" s="16" t="n">
        <v>56.094433</v>
      </c>
      <c r="C219" s="16" t="n">
        <v>10075300</v>
      </c>
      <c r="D219" s="186">
        <f>B219/B220-1</f>
        <v/>
      </c>
      <c r="E219" s="198">
        <f>E220*(1+D219)</f>
        <v/>
      </c>
    </row>
    <row r="220" ht="15.75" customHeight="1">
      <c r="A220" s="188" t="n">
        <v>44053</v>
      </c>
      <c r="B220" s="16" t="n">
        <v>55.639591</v>
      </c>
      <c r="C220" s="16" t="n">
        <v>4970300</v>
      </c>
      <c r="D220" s="186">
        <f>B220/B221-1</f>
        <v/>
      </c>
      <c r="E220" s="198">
        <f>E221*(1+D220)</f>
        <v/>
      </c>
    </row>
    <row r="221" ht="15.75" customHeight="1">
      <c r="A221" s="188" t="n">
        <v>44050</v>
      </c>
      <c r="B221" s="16" t="n">
        <v>55.372616</v>
      </c>
      <c r="C221" s="16" t="n">
        <v>3997800</v>
      </c>
      <c r="D221" s="186">
        <f>B221/B222-1</f>
        <v/>
      </c>
      <c r="E221" s="198">
        <f>E222*(1+D221)</f>
        <v/>
      </c>
    </row>
    <row r="222" ht="15.75" customHeight="1">
      <c r="A222" s="188" t="n">
        <v>44049</v>
      </c>
      <c r="B222" s="16" t="n">
        <v>55.352837</v>
      </c>
      <c r="C222" s="16" t="n">
        <v>3791300</v>
      </c>
      <c r="D222" s="186">
        <f>B222/B223-1</f>
        <v/>
      </c>
      <c r="E222" s="198">
        <f>E223*(1+D222)</f>
        <v/>
      </c>
    </row>
    <row r="223" ht="15.75" customHeight="1">
      <c r="A223" s="188" t="n">
        <v>44048</v>
      </c>
      <c r="B223" s="16" t="n">
        <v>55.392391</v>
      </c>
      <c r="C223" s="16" t="n">
        <v>4199700</v>
      </c>
      <c r="D223" s="186">
        <f>B223/B224-1</f>
        <v/>
      </c>
      <c r="E223" s="198">
        <f>E224*(1+D223)</f>
        <v/>
      </c>
    </row>
    <row r="224" ht="15.75" customHeight="1">
      <c r="A224" s="188" t="n">
        <v>44047</v>
      </c>
      <c r="B224" s="16" t="n">
        <v>55.431942</v>
      </c>
      <c r="C224" s="16" t="n">
        <v>3442400</v>
      </c>
      <c r="D224" s="186">
        <f>B224/B225-1</f>
        <v/>
      </c>
      <c r="E224" s="198">
        <f>E225*(1+D224)</f>
        <v/>
      </c>
    </row>
    <row r="225" ht="15.75" customHeight="1">
      <c r="A225" s="188" t="n">
        <v>44046</v>
      </c>
      <c r="B225" s="16" t="n">
        <v>54.81889</v>
      </c>
      <c r="C225" s="16" t="n">
        <v>7253300</v>
      </c>
      <c r="D225" s="186">
        <f>B225/B226-1</f>
        <v/>
      </c>
      <c r="E225" s="198">
        <f>E226*(1+D225)</f>
        <v/>
      </c>
    </row>
    <row r="226" ht="15.75" customHeight="1">
      <c r="A226" s="188" t="n">
        <v>44043</v>
      </c>
      <c r="B226" s="16" t="n">
        <v>53.721329</v>
      </c>
      <c r="C226" s="16" t="n">
        <v>8574400</v>
      </c>
      <c r="D226" s="186">
        <f>B226/B227-1</f>
        <v/>
      </c>
      <c r="E226" s="198">
        <f>E227*(1+D226)</f>
        <v/>
      </c>
    </row>
    <row r="227" ht="15.75" customHeight="1">
      <c r="A227" s="188" t="n">
        <v>44042</v>
      </c>
      <c r="B227" s="16" t="n">
        <v>55.145191</v>
      </c>
      <c r="C227" s="16" t="n">
        <v>6374000</v>
      </c>
      <c r="D227" s="186">
        <f>B227/B228-1</f>
        <v/>
      </c>
      <c r="E227" s="198">
        <f>E228*(1+D227)</f>
        <v/>
      </c>
    </row>
    <row r="228" ht="15.75" customHeight="1">
      <c r="A228" s="188" t="n">
        <v>44041</v>
      </c>
      <c r="B228" s="16" t="n">
        <v>55.985664</v>
      </c>
      <c r="C228" s="16" t="n">
        <v>4865100</v>
      </c>
      <c r="D228" s="186">
        <f>B228/B229-1</f>
        <v/>
      </c>
      <c r="E228" s="198">
        <f>E229*(1+D228)</f>
        <v/>
      </c>
    </row>
    <row r="229" ht="15.75" customHeight="1">
      <c r="A229" s="188" t="n">
        <v>44040</v>
      </c>
      <c r="B229" s="16" t="n">
        <v>55.956005</v>
      </c>
      <c r="C229" s="16" t="n">
        <v>2673900</v>
      </c>
      <c r="D229" s="186">
        <f>B229/B230-1</f>
        <v/>
      </c>
      <c r="E229" s="198">
        <f>E230*(1+D229)</f>
        <v/>
      </c>
    </row>
    <row r="230" ht="15.75" customHeight="1">
      <c r="A230" s="188" t="n">
        <v>44039</v>
      </c>
      <c r="B230" s="16" t="n">
        <v>56.302082</v>
      </c>
      <c r="C230" s="16" t="n">
        <v>3244300</v>
      </c>
      <c r="D230" s="186">
        <f>B230/B231-1</f>
        <v/>
      </c>
      <c r="E230" s="198">
        <f>E231*(1+D230)</f>
        <v/>
      </c>
    </row>
    <row r="231" ht="15.75" customHeight="1">
      <c r="A231" s="188" t="n">
        <v>44036</v>
      </c>
      <c r="B231" s="16" t="n">
        <v>55.204521</v>
      </c>
      <c r="C231" s="16" t="n">
        <v>4171000</v>
      </c>
      <c r="D231" s="186">
        <f>B231/B232-1</f>
        <v/>
      </c>
      <c r="E231" s="198">
        <f>E232*(1+D231)</f>
        <v/>
      </c>
    </row>
    <row r="232" ht="15.75" customHeight="1">
      <c r="A232" s="188" t="n">
        <v>44035</v>
      </c>
      <c r="B232" s="16" t="n">
        <v>55.263844</v>
      </c>
      <c r="C232" s="16" t="n">
        <v>3635500</v>
      </c>
      <c r="D232" s="186">
        <f>B232/B233-1</f>
        <v/>
      </c>
      <c r="E232" s="198">
        <f>E233*(1+D232)</f>
        <v/>
      </c>
    </row>
    <row r="233" ht="15.75" customHeight="1">
      <c r="A233" s="188" t="n">
        <v>44034</v>
      </c>
      <c r="B233" s="16" t="n">
        <v>55.451717</v>
      </c>
      <c r="C233" s="16" t="n">
        <v>4098800</v>
      </c>
      <c r="D233" s="186">
        <f>B233/B234-1</f>
        <v/>
      </c>
      <c r="E233" s="198">
        <f>E234*(1+D233)</f>
        <v/>
      </c>
    </row>
    <row r="234" ht="15.75" customHeight="1">
      <c r="A234" s="188" t="n">
        <v>44033</v>
      </c>
      <c r="B234" s="16" t="n">
        <v>55.600037</v>
      </c>
      <c r="C234" s="16" t="n">
        <v>3960500</v>
      </c>
      <c r="D234" s="186">
        <f>B234/B235-1</f>
        <v/>
      </c>
      <c r="E234" s="198">
        <f>E235*(1+D234)</f>
        <v/>
      </c>
    </row>
    <row r="235" ht="15.75" customHeight="1">
      <c r="A235" s="188" t="n">
        <v>44032</v>
      </c>
      <c r="B235" s="16" t="n">
        <v>55.570374</v>
      </c>
      <c r="C235" s="16" t="n">
        <v>2977700</v>
      </c>
      <c r="D235" s="186">
        <f>B235/B236-1</f>
        <v/>
      </c>
      <c r="E235" s="198">
        <f>E236*(1+D235)</f>
        <v/>
      </c>
    </row>
    <row r="236" ht="15.75" customHeight="1">
      <c r="A236" s="188" t="n">
        <v>44029</v>
      </c>
      <c r="B236" s="16" t="n">
        <v>55.530823</v>
      </c>
      <c r="C236" s="16" t="n">
        <v>2869700</v>
      </c>
      <c r="D236" s="186">
        <f>B236/B237-1</f>
        <v/>
      </c>
      <c r="E236" s="198">
        <f>E237*(1+D236)</f>
        <v/>
      </c>
    </row>
    <row r="237" ht="15.75" customHeight="1">
      <c r="A237" s="188" t="n">
        <v>44028</v>
      </c>
      <c r="B237" s="16" t="n">
        <v>55.44183</v>
      </c>
      <c r="C237" s="16" t="n">
        <v>2920000</v>
      </c>
      <c r="D237" s="186">
        <f>B237/B238-1</f>
        <v/>
      </c>
      <c r="E237" s="198">
        <f>E238*(1+D237)</f>
        <v/>
      </c>
    </row>
    <row r="238" ht="15.75" customHeight="1">
      <c r="A238" s="188" t="n">
        <v>44027</v>
      </c>
      <c r="B238" s="16" t="n">
        <v>56.015335</v>
      </c>
      <c r="C238" s="16" t="n">
        <v>5104000</v>
      </c>
      <c r="D238" s="186">
        <f>B238/B239-1</f>
        <v/>
      </c>
      <c r="E238" s="198">
        <f>E239*(1+D238)</f>
        <v/>
      </c>
    </row>
    <row r="239" ht="15.75" customHeight="1">
      <c r="A239" s="188" t="n">
        <v>44026</v>
      </c>
      <c r="B239" s="16" t="n">
        <v>55.313286</v>
      </c>
      <c r="C239" s="16" t="n">
        <v>8419800</v>
      </c>
      <c r="D239" s="186">
        <f>B239/B240-1</f>
        <v/>
      </c>
      <c r="E239" s="198">
        <f>E240*(1+D239)</f>
        <v/>
      </c>
    </row>
    <row r="240" ht="15.75" customHeight="1">
      <c r="A240" s="188" t="n">
        <v>44025</v>
      </c>
      <c r="B240" s="16" t="n">
        <v>54.878216</v>
      </c>
      <c r="C240" s="16" t="n">
        <v>6040000</v>
      </c>
      <c r="D240" s="186">
        <f>B240/B241-1</f>
        <v/>
      </c>
      <c r="E240" s="198">
        <f>E241*(1+D240)</f>
        <v/>
      </c>
    </row>
    <row r="241" ht="15.75" customHeight="1">
      <c r="A241" s="188" t="n">
        <v>44022</v>
      </c>
      <c r="B241" s="16" t="n">
        <v>55.164967</v>
      </c>
      <c r="C241" s="16" t="n">
        <v>6281700</v>
      </c>
      <c r="D241" s="186">
        <f>B241/B242-1</f>
        <v/>
      </c>
      <c r="E241" s="198">
        <f>E242*(1+D241)</f>
        <v/>
      </c>
    </row>
    <row r="242" ht="15.75" customHeight="1">
      <c r="A242" s="188" t="n">
        <v>44021</v>
      </c>
      <c r="B242" s="16" t="n">
        <v>54.453033</v>
      </c>
      <c r="C242" s="16" t="n">
        <v>5105100</v>
      </c>
      <c r="D242" s="186">
        <f>B242/B243-1</f>
        <v/>
      </c>
      <c r="E242" s="198">
        <f>E243*(1+D242)</f>
        <v/>
      </c>
    </row>
    <row r="243" ht="15.75" customHeight="1">
      <c r="A243" s="188" t="n">
        <v>44020</v>
      </c>
      <c r="B243" s="16" t="n">
        <v>54.720005</v>
      </c>
      <c r="C243" s="16" t="n">
        <v>7174000</v>
      </c>
      <c r="D243" s="186">
        <f>B243/B244-1</f>
        <v/>
      </c>
      <c r="E243" s="198">
        <f>E244*(1+D243)</f>
        <v/>
      </c>
    </row>
    <row r="244" ht="15.75" customHeight="1">
      <c r="A244" s="188" t="n">
        <v>44019</v>
      </c>
      <c r="B244" s="16" t="n">
        <v>54.759563</v>
      </c>
      <c r="C244" s="16" t="n">
        <v>4755300</v>
      </c>
      <c r="D244" s="186">
        <f>B244/B245-1</f>
        <v/>
      </c>
      <c r="E244" s="198">
        <f>E245*(1+D244)</f>
        <v/>
      </c>
    </row>
    <row r="245" ht="15.75" customHeight="1">
      <c r="A245" s="188" t="n">
        <v>44018</v>
      </c>
      <c r="B245" s="16" t="n">
        <v>55.25396</v>
      </c>
      <c r="C245" s="16" t="n">
        <v>3720600</v>
      </c>
      <c r="D245" s="186">
        <f>B245/B246-1</f>
        <v/>
      </c>
      <c r="E245" s="198">
        <f>E246*(1+D245)</f>
        <v/>
      </c>
    </row>
    <row r="246" ht="15.75" customHeight="1">
      <c r="A246" s="188" t="n">
        <v>44014</v>
      </c>
      <c r="B246" s="16" t="n">
        <v>54.55191</v>
      </c>
      <c r="C246" s="16" t="n">
        <v>5345700</v>
      </c>
      <c r="D246" s="186">
        <f>B246/B247-1</f>
        <v/>
      </c>
      <c r="E246" s="198">
        <f>E247*(1+D246)</f>
        <v/>
      </c>
    </row>
    <row r="247" ht="15.75" customHeight="1">
      <c r="A247" s="188" t="n">
        <v>44013</v>
      </c>
      <c r="B247" s="16" t="n">
        <v>54.195946</v>
      </c>
      <c r="C247" s="16" t="n">
        <v>6018600</v>
      </c>
      <c r="D247" s="186">
        <f>B247/B248-1</f>
        <v/>
      </c>
      <c r="E247" s="198">
        <f>E248*(1+D247)</f>
        <v/>
      </c>
    </row>
    <row r="248" ht="15.75" customHeight="1">
      <c r="A248" s="188" t="n">
        <v>44012</v>
      </c>
      <c r="B248" s="16" t="n">
        <v>54.30471</v>
      </c>
      <c r="C248" s="16" t="n">
        <v>8185200</v>
      </c>
      <c r="D248" s="186">
        <f>B248/B249-1</f>
        <v/>
      </c>
      <c r="E248" s="198">
        <f>E249*(1+D248)</f>
        <v/>
      </c>
    </row>
    <row r="249" ht="15.75" customHeight="1">
      <c r="A249" s="188" t="n">
        <v>44011</v>
      </c>
      <c r="B249" s="16" t="n">
        <v>54.85844</v>
      </c>
      <c r="C249" s="16" t="n">
        <v>4414800</v>
      </c>
      <c r="D249" s="186">
        <f>B249/B250-1</f>
        <v/>
      </c>
      <c r="E249" s="198">
        <f>E250*(1+D249)</f>
        <v/>
      </c>
    </row>
    <row r="250" ht="15.75" customHeight="1">
      <c r="A250" s="188" t="n">
        <v>44008</v>
      </c>
      <c r="B250" s="16" t="n">
        <v>54.848553</v>
      </c>
      <c r="C250" s="16" t="n">
        <v>6012500</v>
      </c>
      <c r="D250" s="186">
        <f>B250/B251-1</f>
        <v/>
      </c>
      <c r="E250" s="198">
        <f>E251*(1+D250)</f>
        <v/>
      </c>
    </row>
    <row r="251" ht="15.75" customHeight="1">
      <c r="A251" s="188" t="n">
        <v>44007</v>
      </c>
      <c r="B251" s="16" t="n">
        <v>55.3825</v>
      </c>
      <c r="C251" s="16" t="n">
        <v>5999600</v>
      </c>
      <c r="D251" s="186">
        <f>B251/B252-1</f>
        <v/>
      </c>
      <c r="E251" s="198">
        <f>E252*(1+D251)</f>
        <v/>
      </c>
    </row>
    <row r="252" ht="15.75" customHeight="1">
      <c r="A252" s="188" t="n">
        <v>44006</v>
      </c>
      <c r="B252" s="16" t="n">
        <v>54.759563</v>
      </c>
      <c r="C252" s="16" t="n">
        <v>6464500</v>
      </c>
      <c r="D252" s="186">
        <f>B252/B253-1</f>
        <v/>
      </c>
      <c r="E252" s="198">
        <f>E253*(1+D252)</f>
        <v/>
      </c>
    </row>
    <row r="253" ht="15.75" customHeight="1">
      <c r="A253" s="188" t="n">
        <v>44005</v>
      </c>
      <c r="B253" s="16" t="n">
        <v>55.926338</v>
      </c>
      <c r="C253" s="16" t="n">
        <v>6999400</v>
      </c>
      <c r="D253" s="186">
        <f>B253/B254-1</f>
        <v/>
      </c>
      <c r="E253" s="198">
        <f>E254*(1+D253)</f>
        <v/>
      </c>
    </row>
    <row r="254" ht="15.75" customHeight="1">
      <c r="A254" s="188" t="n">
        <v>44004</v>
      </c>
      <c r="B254" s="16" t="n">
        <v>55.778019</v>
      </c>
      <c r="C254" s="16" t="n">
        <v>5153200</v>
      </c>
      <c r="D254" s="186">
        <f>B254/B255-1</f>
        <v/>
      </c>
      <c r="E254" s="198">
        <f>E255*(1+D254)</f>
        <v/>
      </c>
    </row>
    <row r="255" ht="15.75" customHeight="1">
      <c r="A255" s="188" t="n">
        <v>44001</v>
      </c>
      <c r="B255" s="16" t="n">
        <v>55.402275</v>
      </c>
      <c r="C255" s="16" t="n">
        <v>6333600</v>
      </c>
      <c r="D255" s="186">
        <f>B255/B256-1</f>
        <v/>
      </c>
      <c r="E255" s="198">
        <f>E256*(1+D255)</f>
        <v/>
      </c>
    </row>
    <row r="256" ht="15.75" customHeight="1">
      <c r="A256" s="188" t="n">
        <v>44000</v>
      </c>
      <c r="B256" s="16" t="n">
        <v>55.66925</v>
      </c>
      <c r="C256" s="16" t="n">
        <v>5127600</v>
      </c>
      <c r="D256" s="186">
        <f>B256/B257-1</f>
        <v/>
      </c>
      <c r="E256" s="198">
        <f>E257*(1+D256)</f>
        <v/>
      </c>
    </row>
    <row r="257" ht="15.75" customHeight="1">
      <c r="A257" s="188" t="n">
        <v>43999</v>
      </c>
      <c r="B257" s="16" t="n">
        <v>55.768131</v>
      </c>
      <c r="C257" s="16" t="n">
        <v>6462300</v>
      </c>
      <c r="D257" s="186">
        <f>B257/B258-1</f>
        <v/>
      </c>
      <c r="E257" s="198">
        <f>E258*(1+D257)</f>
        <v/>
      </c>
    </row>
    <row r="258" ht="15.75" customHeight="1">
      <c r="A258" s="188" t="n">
        <v>43998</v>
      </c>
      <c r="B258" s="16" t="n">
        <v>55.520935</v>
      </c>
      <c r="C258" s="16" t="n">
        <v>10656700</v>
      </c>
      <c r="D258" s="186">
        <f>B258/B259-1</f>
        <v/>
      </c>
      <c r="E258" s="198">
        <f>E259*(1+D258)</f>
        <v/>
      </c>
    </row>
    <row r="259" ht="15.75" customHeight="1">
      <c r="A259" s="188" t="n">
        <v>43997</v>
      </c>
      <c r="B259" s="16" t="n">
        <v>54.472809</v>
      </c>
      <c r="C259" s="16" t="n">
        <v>7753100</v>
      </c>
      <c r="D259" s="186">
        <f>B259/B260-1</f>
        <v/>
      </c>
      <c r="E259" s="198">
        <f>E260*(1+D259)</f>
        <v/>
      </c>
    </row>
    <row r="260" ht="15.75" customHeight="1">
      <c r="A260" s="188" t="n">
        <v>43994</v>
      </c>
      <c r="B260" s="16" t="n">
        <v>55.073994</v>
      </c>
      <c r="C260" s="16" t="n">
        <v>12331700</v>
      </c>
      <c r="D260" s="186">
        <f>B260/B261-1</f>
        <v/>
      </c>
      <c r="E260" s="198">
        <f>E261*(1+D260)</f>
        <v/>
      </c>
    </row>
    <row r="261" ht="15.75" customHeight="1">
      <c r="A261" s="188" t="n">
        <v>43993</v>
      </c>
      <c r="B261" s="16" t="n">
        <v>54.102798</v>
      </c>
      <c r="C261" s="16" t="n">
        <v>12005100</v>
      </c>
      <c r="D261" s="186">
        <f>B261/B262-1</f>
        <v/>
      </c>
      <c r="E261" s="198">
        <f>E262*(1+D261)</f>
        <v/>
      </c>
    </row>
    <row r="262" ht="15.75" customHeight="1">
      <c r="A262" s="188" t="n">
        <v>43992</v>
      </c>
      <c r="B262" s="16" t="n">
        <v>56.476841</v>
      </c>
      <c r="C262" s="16" t="n">
        <v>6761200</v>
      </c>
      <c r="D262" s="186">
        <f>B262/B263-1</f>
        <v/>
      </c>
      <c r="E262" s="198">
        <f>E263*(1+D262)</f>
        <v/>
      </c>
    </row>
    <row r="263" ht="15.75" customHeight="1">
      <c r="A263" s="188" t="n">
        <v>43991</v>
      </c>
      <c r="B263" s="16" t="n">
        <v>56.506275</v>
      </c>
      <c r="C263" s="16" t="n">
        <v>9410600</v>
      </c>
      <c r="D263" s="186">
        <f>B263/B264-1</f>
        <v/>
      </c>
      <c r="E263" s="198">
        <f>E264*(1+D263)</f>
        <v/>
      </c>
    </row>
    <row r="264" ht="15.75" customHeight="1">
      <c r="A264" s="188" t="n">
        <v>43990</v>
      </c>
      <c r="B264" s="16" t="n">
        <v>56.800579</v>
      </c>
      <c r="C264" s="16" t="n">
        <v>8352000</v>
      </c>
      <c r="D264" s="186">
        <f>B264/B265-1</f>
        <v/>
      </c>
      <c r="E264" s="198">
        <f>E265*(1+D264)</f>
        <v/>
      </c>
    </row>
    <row r="265" ht="15.75" customHeight="1">
      <c r="A265" s="188" t="n">
        <v>43987</v>
      </c>
      <c r="B265" s="16" t="n">
        <v>55.976528</v>
      </c>
      <c r="C265" s="16" t="n">
        <v>8253800</v>
      </c>
      <c r="D265" s="186">
        <f>B265/B266-1</f>
        <v/>
      </c>
      <c r="E265" s="198">
        <f>E266*(1+D265)</f>
        <v/>
      </c>
    </row>
    <row r="266" ht="15.75" customHeight="1">
      <c r="A266" s="188" t="n">
        <v>43986</v>
      </c>
      <c r="B266" s="16" t="n">
        <v>55.181908</v>
      </c>
      <c r="C266" s="16" t="n">
        <v>5971600</v>
      </c>
      <c r="D266" s="186">
        <f>B266/B267-1</f>
        <v/>
      </c>
      <c r="E266" s="198">
        <f>E267*(1+D266)</f>
        <v/>
      </c>
    </row>
    <row r="267" ht="15.75" customHeight="1">
      <c r="A267" s="188" t="n">
        <v>43985</v>
      </c>
      <c r="B267" s="16" t="n">
        <v>55.809753</v>
      </c>
      <c r="C267" s="16" t="n">
        <v>5710300</v>
      </c>
      <c r="D267" s="186">
        <f>B267/B268-1</f>
        <v/>
      </c>
      <c r="E267" s="198">
        <f>E268*(1+D267)</f>
        <v/>
      </c>
    </row>
    <row r="268" ht="15.75" customHeight="1">
      <c r="A268" s="188" t="n">
        <v>43984</v>
      </c>
      <c r="B268" s="16" t="n">
        <v>55.427162</v>
      </c>
      <c r="C268" s="16" t="n">
        <v>5788100</v>
      </c>
      <c r="D268" s="186">
        <f>B268/B269-1</f>
        <v/>
      </c>
      <c r="E268" s="198">
        <f>E269*(1+D268)</f>
        <v/>
      </c>
    </row>
    <row r="269" ht="15.75" customHeight="1">
      <c r="A269" s="188" t="n">
        <v>43983</v>
      </c>
      <c r="B269" s="16" t="n">
        <v>55.181908</v>
      </c>
      <c r="C269" s="16" t="n">
        <v>9312400</v>
      </c>
      <c r="D269" s="186">
        <f>B269/B270-1</f>
        <v/>
      </c>
      <c r="E269" s="198">
        <f>E270*(1+D269)</f>
        <v/>
      </c>
    </row>
    <row r="270" ht="15.75" customHeight="1">
      <c r="A270" s="188" t="n">
        <v>43980</v>
      </c>
      <c r="B270" s="16" t="n">
        <v>54.357857</v>
      </c>
      <c r="C270" s="16" t="n">
        <v>5839900</v>
      </c>
      <c r="D270" s="186">
        <f>B270/B271-1</f>
        <v/>
      </c>
      <c r="E270" s="198">
        <f>E271*(1+D270)</f>
        <v/>
      </c>
    </row>
    <row r="271" ht="15.75" customHeight="1">
      <c r="A271" s="188" t="n">
        <v>43979</v>
      </c>
      <c r="B271" s="16" t="n">
        <v>54.818935</v>
      </c>
      <c r="C271" s="16" t="n">
        <v>10407900</v>
      </c>
      <c r="D271" s="186">
        <f>B271/B272-1</f>
        <v/>
      </c>
      <c r="E271" s="198">
        <f>E272*(1+D271)</f>
        <v/>
      </c>
    </row>
    <row r="272" ht="15.75" customHeight="1">
      <c r="A272" s="188" t="n">
        <v>43978</v>
      </c>
      <c r="B272" s="16" t="n">
        <v>54.112606</v>
      </c>
      <c r="C272" s="16" t="n">
        <v>5963200</v>
      </c>
      <c r="D272" s="186">
        <f>B272/B273-1</f>
        <v/>
      </c>
      <c r="E272" s="198">
        <f>E273*(1+D272)</f>
        <v/>
      </c>
    </row>
    <row r="273" ht="15.75" customHeight="1">
      <c r="A273" s="188" t="n">
        <v>43977</v>
      </c>
      <c r="B273" s="16" t="n">
        <v>53.425896</v>
      </c>
      <c r="C273" s="16" t="n">
        <v>7398100</v>
      </c>
      <c r="D273" s="186">
        <f>B273/B274-1</f>
        <v/>
      </c>
      <c r="E273" s="198">
        <f>E274*(1+D273)</f>
        <v/>
      </c>
    </row>
    <row r="274" ht="15.75" customHeight="1">
      <c r="A274" s="188" t="n">
        <v>43973</v>
      </c>
      <c r="B274" s="16" t="n">
        <v>51.669884</v>
      </c>
      <c r="C274" s="16" t="n">
        <v>3771900</v>
      </c>
      <c r="D274" s="186">
        <f>B274/B275-1</f>
        <v/>
      </c>
      <c r="E274" s="198">
        <f>E275*(1+D274)</f>
        <v/>
      </c>
    </row>
    <row r="275" ht="15.75" customHeight="1">
      <c r="A275" s="188" t="n">
        <v>43972</v>
      </c>
      <c r="B275" s="16" t="n">
        <v>51.601215</v>
      </c>
      <c r="C275" s="16" t="n">
        <v>4437100</v>
      </c>
      <c r="D275" s="186">
        <f>B275/B276-1</f>
        <v/>
      </c>
      <c r="E275" s="198">
        <f>E276*(1+D275)</f>
        <v/>
      </c>
    </row>
    <row r="276" ht="15.75" customHeight="1">
      <c r="A276" s="188" t="n">
        <v>43971</v>
      </c>
      <c r="B276" s="16" t="n">
        <v>52.160389</v>
      </c>
      <c r="C276" s="16" t="n">
        <v>16131600</v>
      </c>
      <c r="D276" s="186">
        <f>B276/B277-1</f>
        <v/>
      </c>
      <c r="E276" s="198">
        <f>E277*(1+D276)</f>
        <v/>
      </c>
    </row>
    <row r="277" ht="15.75" customHeight="1">
      <c r="A277" s="188" t="n">
        <v>43970</v>
      </c>
      <c r="B277" s="16" t="n">
        <v>51.385395</v>
      </c>
      <c r="C277" s="16" t="n">
        <v>4122600</v>
      </c>
      <c r="D277" s="186">
        <f>B277/B278-1</f>
        <v/>
      </c>
      <c r="E277" s="198">
        <f>E278*(1+D277)</f>
        <v/>
      </c>
    </row>
    <row r="278" ht="15.75" customHeight="1">
      <c r="A278" s="188" t="n">
        <v>43969</v>
      </c>
      <c r="B278" s="16" t="n">
        <v>51.993622</v>
      </c>
      <c r="C278" s="16" t="n">
        <v>6914600</v>
      </c>
      <c r="D278" s="186">
        <f>B278/B279-1</f>
        <v/>
      </c>
      <c r="E278" s="198">
        <f>E279*(1+D278)</f>
        <v/>
      </c>
    </row>
    <row r="279" ht="15.75" customHeight="1">
      <c r="A279" s="188" t="n">
        <v>43966</v>
      </c>
      <c r="B279" s="16" t="n">
        <v>50.728115</v>
      </c>
      <c r="C279" s="16" t="n">
        <v>5225400</v>
      </c>
      <c r="D279" s="186">
        <f>B279/B280-1</f>
        <v/>
      </c>
      <c r="E279" s="198">
        <f>E280*(1+D279)</f>
        <v/>
      </c>
    </row>
    <row r="280" ht="15.75" customHeight="1">
      <c r="A280" s="188" t="n">
        <v>43965</v>
      </c>
      <c r="B280" s="16" t="n">
        <v>50.639824</v>
      </c>
      <c r="C280" s="16" t="n">
        <v>9076300</v>
      </c>
      <c r="D280" s="186">
        <f>B280/B281-1</f>
        <v/>
      </c>
      <c r="E280" s="198">
        <f>E281*(1+D280)</f>
        <v/>
      </c>
    </row>
    <row r="281" ht="15.75" customHeight="1">
      <c r="A281" s="188" t="n">
        <v>43964</v>
      </c>
      <c r="B281" s="16" t="n">
        <v>51.405014</v>
      </c>
      <c r="C281" s="16" t="n">
        <v>9655600</v>
      </c>
      <c r="D281" s="186">
        <f>B281/B282-1</f>
        <v/>
      </c>
      <c r="E281" s="198">
        <f>E282*(1+D281)</f>
        <v/>
      </c>
    </row>
    <row r="282" ht="15.75" customHeight="1">
      <c r="A282" s="188" t="n">
        <v>43963</v>
      </c>
      <c r="B282" s="16" t="n">
        <v>51.159763</v>
      </c>
      <c r="C282" s="16" t="n">
        <v>8422400</v>
      </c>
      <c r="D282" s="186">
        <f>B282/B283-1</f>
        <v/>
      </c>
      <c r="E282" s="198">
        <f>E283*(1+D282)</f>
        <v/>
      </c>
    </row>
    <row r="283" ht="15.75" customHeight="1">
      <c r="A283" s="188" t="n">
        <v>43962</v>
      </c>
      <c r="B283" s="16" t="n">
        <v>51.836658</v>
      </c>
      <c r="C283" s="16" t="n">
        <v>7608000</v>
      </c>
      <c r="D283" s="186">
        <f>B283/B284-1</f>
        <v/>
      </c>
      <c r="E283" s="198">
        <f>E284*(1+D283)</f>
        <v/>
      </c>
    </row>
    <row r="284" ht="15.75" customHeight="1">
      <c r="A284" s="188" t="n">
        <v>43959</v>
      </c>
      <c r="B284" s="16" t="n">
        <v>51.346149</v>
      </c>
      <c r="C284" s="16" t="n">
        <v>6984100</v>
      </c>
      <c r="D284" s="186">
        <f>B284/B285-1</f>
        <v/>
      </c>
      <c r="E284" s="198">
        <f>E285*(1+D284)</f>
        <v/>
      </c>
    </row>
    <row r="285" ht="15.75" customHeight="1">
      <c r="A285" s="188" t="n">
        <v>43958</v>
      </c>
      <c r="B285" s="16" t="n">
        <v>50.482861</v>
      </c>
      <c r="C285" s="16" t="n">
        <v>5704100</v>
      </c>
      <c r="D285" s="186">
        <f>B285/B286-1</f>
        <v/>
      </c>
      <c r="E285" s="198">
        <f>E286*(1+D285)</f>
        <v/>
      </c>
    </row>
    <row r="286" ht="15.75" customHeight="1">
      <c r="A286" s="188" t="n">
        <v>43957</v>
      </c>
      <c r="B286" s="16" t="n">
        <v>49.737293</v>
      </c>
      <c r="C286" s="16" t="n">
        <v>6092200</v>
      </c>
      <c r="D286" s="186">
        <f>B286/B287-1</f>
        <v/>
      </c>
      <c r="E286" s="198">
        <f>E287*(1+D286)</f>
        <v/>
      </c>
    </row>
    <row r="287" ht="15.75" customHeight="1">
      <c r="A287" s="188" t="n">
        <v>43956</v>
      </c>
      <c r="B287" s="16" t="n">
        <v>50.119888</v>
      </c>
      <c r="C287" s="16" t="n">
        <v>5004700</v>
      </c>
      <c r="D287" s="186">
        <f>B287/B288-1</f>
        <v/>
      </c>
      <c r="E287" s="198">
        <f>E288*(1+D287)</f>
        <v/>
      </c>
    </row>
    <row r="288" ht="15.75" customHeight="1">
      <c r="A288" s="188" t="n">
        <v>43955</v>
      </c>
      <c r="B288" s="16" t="n">
        <v>49.639191</v>
      </c>
      <c r="C288" s="16" t="n">
        <v>6350200</v>
      </c>
      <c r="D288" s="186">
        <f>B288/B289-1</f>
        <v/>
      </c>
      <c r="E288" s="198">
        <f>E289*(1+D288)</f>
        <v/>
      </c>
    </row>
    <row r="289" ht="15.75" customHeight="1">
      <c r="A289" s="188" t="n">
        <v>43952</v>
      </c>
      <c r="B289" s="16" t="n">
        <v>49.884441</v>
      </c>
      <c r="C289" s="16" t="n">
        <v>7250800</v>
      </c>
      <c r="D289" s="186">
        <f>B289/B290-1</f>
        <v/>
      </c>
      <c r="E289" s="198">
        <f>E290*(1+D289)</f>
        <v/>
      </c>
    </row>
    <row r="290" ht="15.75" customHeight="1">
      <c r="A290" s="188" t="n">
        <v>43951</v>
      </c>
      <c r="B290" s="16" t="n">
        <v>50.777164</v>
      </c>
      <c r="C290" s="16" t="n">
        <v>9096900</v>
      </c>
      <c r="D290" s="186">
        <f>B290/B291-1</f>
        <v/>
      </c>
      <c r="E290" s="198">
        <f>E291*(1+D290)</f>
        <v/>
      </c>
    </row>
    <row r="291" ht="15.75" customHeight="1">
      <c r="A291" s="188" t="n">
        <v>43950</v>
      </c>
      <c r="B291" s="16" t="n">
        <v>52.248684</v>
      </c>
      <c r="C291" s="16" t="n">
        <v>5826900</v>
      </c>
      <c r="D291" s="186">
        <f>B291/B292-1</f>
        <v/>
      </c>
      <c r="E291" s="198">
        <f>E292*(1+D291)</f>
        <v/>
      </c>
    </row>
    <row r="292" ht="15.75" customHeight="1">
      <c r="A292" s="188" t="n">
        <v>43949</v>
      </c>
      <c r="B292" s="16" t="n">
        <v>51.346149</v>
      </c>
      <c r="C292" s="16" t="n">
        <v>9366700</v>
      </c>
      <c r="D292" s="186">
        <f>B292/B293-1</f>
        <v/>
      </c>
      <c r="E292" s="198">
        <f>E293*(1+D292)</f>
        <v/>
      </c>
    </row>
    <row r="293" ht="15.75" customHeight="1">
      <c r="A293" s="188" t="n">
        <v>43948</v>
      </c>
      <c r="B293" s="16" t="n">
        <v>50.610394</v>
      </c>
      <c r="C293" s="16" t="n">
        <v>8362900</v>
      </c>
      <c r="D293" s="186">
        <f>B293/B294-1</f>
        <v/>
      </c>
      <c r="E293" s="198">
        <f>E294*(1+D293)</f>
        <v/>
      </c>
    </row>
    <row r="294" ht="15.75" customHeight="1">
      <c r="A294" s="188" t="n">
        <v>43945</v>
      </c>
      <c r="B294" s="16" t="n">
        <v>49.923687</v>
      </c>
      <c r="C294" s="16" t="n">
        <v>6501200</v>
      </c>
      <c r="D294" s="186">
        <f>B294/B295-1</f>
        <v/>
      </c>
      <c r="E294" s="198">
        <f>E295*(1+D294)</f>
        <v/>
      </c>
    </row>
    <row r="295" ht="15.75" customHeight="1">
      <c r="A295" s="188" t="n">
        <v>43944</v>
      </c>
      <c r="B295" s="16" t="n">
        <v>49.541092</v>
      </c>
      <c r="C295" s="16" t="n">
        <v>12300100</v>
      </c>
      <c r="D295" s="186">
        <f>B295/B296-1</f>
        <v/>
      </c>
      <c r="E295" s="198">
        <f>E296*(1+D295)</f>
        <v/>
      </c>
    </row>
    <row r="296" ht="15.75" customHeight="1">
      <c r="A296" s="188" t="n">
        <v>43943</v>
      </c>
      <c r="B296" s="16" t="n">
        <v>49.47242</v>
      </c>
      <c r="C296" s="16" t="n">
        <v>8493000</v>
      </c>
      <c r="D296" s="186">
        <f>B296/B297-1</f>
        <v/>
      </c>
      <c r="E296" s="198">
        <f>E297*(1+D296)</f>
        <v/>
      </c>
    </row>
    <row r="297" ht="15.75" customHeight="1">
      <c r="A297" s="188" t="n">
        <v>43942</v>
      </c>
      <c r="B297" s="16" t="n">
        <v>48.628746</v>
      </c>
      <c r="C297" s="16" t="n">
        <v>10479000</v>
      </c>
      <c r="D297" s="186">
        <f>B297/B298-1</f>
        <v/>
      </c>
      <c r="E297" s="198">
        <f>E298*(1+D297)</f>
        <v/>
      </c>
    </row>
    <row r="298" ht="15.75" customHeight="1">
      <c r="A298" s="188" t="n">
        <v>43941</v>
      </c>
      <c r="B298" s="16" t="n">
        <v>49.089825</v>
      </c>
      <c r="C298" s="16" t="n">
        <v>5135600</v>
      </c>
      <c r="D298" s="186">
        <f>B298/B299-1</f>
        <v/>
      </c>
      <c r="E298" s="198">
        <f>E299*(1+D298)</f>
        <v/>
      </c>
    </row>
    <row r="299" ht="15.75" customHeight="1">
      <c r="A299" s="188" t="n">
        <v>43938</v>
      </c>
      <c r="B299" s="16" t="n">
        <v>49.855015</v>
      </c>
      <c r="C299" s="16" t="n">
        <v>6565000</v>
      </c>
      <c r="D299" s="186">
        <f>B299/B300-1</f>
        <v/>
      </c>
      <c r="E299" s="198">
        <f>E300*(1+D299)</f>
        <v/>
      </c>
    </row>
    <row r="300" ht="15.75" customHeight="1">
      <c r="A300" s="188" t="n">
        <v>43937</v>
      </c>
      <c r="B300" s="16" t="n">
        <v>49.197739</v>
      </c>
      <c r="C300" s="16" t="n">
        <v>10502400</v>
      </c>
      <c r="D300" s="186">
        <f>B300/B301-1</f>
        <v/>
      </c>
      <c r="E300" s="198">
        <f>E301*(1+D300)</f>
        <v/>
      </c>
    </row>
    <row r="301" ht="15.75" customHeight="1">
      <c r="A301" s="188" t="n">
        <v>43936</v>
      </c>
      <c r="B301" s="16" t="n">
        <v>49.619572</v>
      </c>
      <c r="C301" s="16" t="n">
        <v>6329800</v>
      </c>
      <c r="D301" s="186">
        <f>B301/B302-1</f>
        <v/>
      </c>
      <c r="E301" s="198">
        <f>E302*(1+D301)</f>
        <v/>
      </c>
    </row>
    <row r="302" ht="15.75" customHeight="1">
      <c r="A302" s="188" t="n">
        <v>43935</v>
      </c>
      <c r="B302" s="16" t="n">
        <v>50.119888</v>
      </c>
      <c r="C302" s="16" t="n">
        <v>7740100</v>
      </c>
      <c r="D302" s="186">
        <f>B302/B303-1</f>
        <v/>
      </c>
      <c r="E302" s="198">
        <f>E303*(1+D302)</f>
        <v/>
      </c>
    </row>
    <row r="303" ht="15.75" customHeight="1">
      <c r="A303" s="188" t="n">
        <v>43934</v>
      </c>
      <c r="B303" s="16" t="n">
        <v>49.217354</v>
      </c>
      <c r="C303" s="16" t="n">
        <v>4014800</v>
      </c>
      <c r="D303" s="186">
        <f>B303/B304-1</f>
        <v/>
      </c>
      <c r="E303" s="198">
        <f>E304*(1+D303)</f>
        <v/>
      </c>
    </row>
    <row r="304" ht="15.75" customHeight="1">
      <c r="A304" s="188" t="n">
        <v>43930</v>
      </c>
      <c r="B304" s="16" t="n">
        <v>49.42337</v>
      </c>
      <c r="C304" s="16" t="n">
        <v>7019900</v>
      </c>
      <c r="D304" s="186">
        <f>B304/B305-1</f>
        <v/>
      </c>
      <c r="E304" s="198">
        <f>E305*(1+D304)</f>
        <v/>
      </c>
    </row>
    <row r="305" ht="15.75" customHeight="1">
      <c r="A305" s="188" t="n">
        <v>43929</v>
      </c>
      <c r="B305" s="16" t="n">
        <v>48.785709</v>
      </c>
      <c r="C305" s="16" t="n">
        <v>6688300</v>
      </c>
      <c r="D305" s="186">
        <f>B305/B306-1</f>
        <v/>
      </c>
      <c r="E305" s="198">
        <f>E306*(1+D305)</f>
        <v/>
      </c>
    </row>
    <row r="306" ht="15.75" customHeight="1">
      <c r="A306" s="188" t="n">
        <v>43928</v>
      </c>
      <c r="B306" s="16" t="n">
        <v>48.903431</v>
      </c>
      <c r="C306" s="16" t="n">
        <v>10375000</v>
      </c>
      <c r="D306" s="186">
        <f>B306/B307-1</f>
        <v/>
      </c>
      <c r="E306" s="198">
        <f>E307*(1+D306)</f>
        <v/>
      </c>
    </row>
    <row r="307" ht="15.75" customHeight="1">
      <c r="A307" s="188" t="n">
        <v>43927</v>
      </c>
      <c r="B307" s="16" t="n">
        <v>48.383499</v>
      </c>
      <c r="C307" s="16" t="n">
        <v>9430400</v>
      </c>
      <c r="D307" s="186">
        <f>B307/B308-1</f>
        <v/>
      </c>
      <c r="E307" s="198">
        <f>E308*(1+D307)</f>
        <v/>
      </c>
    </row>
    <row r="308" ht="15.75" customHeight="1">
      <c r="A308" s="188" t="n">
        <v>43924</v>
      </c>
      <c r="B308" s="16" t="n">
        <v>45.685715</v>
      </c>
      <c r="C308" s="16" t="n">
        <v>6930700</v>
      </c>
      <c r="D308" s="186">
        <f>B308/B309-1</f>
        <v/>
      </c>
      <c r="E308" s="198">
        <f>E309*(1+D308)</f>
        <v/>
      </c>
    </row>
    <row r="309" ht="15.75" customHeight="1">
      <c r="A309" s="188" t="n">
        <v>43923</v>
      </c>
      <c r="B309" s="16" t="n">
        <v>46.735397</v>
      </c>
      <c r="C309" s="16" t="n">
        <v>10347000</v>
      </c>
      <c r="D309" s="186">
        <f>B309/B310-1</f>
        <v/>
      </c>
      <c r="E309" s="198">
        <f>E310*(1+D309)</f>
        <v/>
      </c>
    </row>
    <row r="310" ht="15.75" customHeight="1">
      <c r="A310" s="188" t="n">
        <v>43922</v>
      </c>
      <c r="B310" s="16" t="n">
        <v>46.146793</v>
      </c>
      <c r="C310" s="16" t="n">
        <v>10511700</v>
      </c>
      <c r="D310" s="186">
        <f>B310/B311-1</f>
        <v/>
      </c>
      <c r="E310" s="198">
        <f>E311*(1+D310)</f>
        <v/>
      </c>
    </row>
    <row r="311" ht="15.75" customHeight="1">
      <c r="A311" s="188" t="n">
        <v>43921</v>
      </c>
      <c r="B311" s="16" t="n">
        <v>48.452171</v>
      </c>
      <c r="C311" s="16" t="n">
        <v>14671000</v>
      </c>
      <c r="D311" s="186">
        <f>B311/B312-1</f>
        <v/>
      </c>
      <c r="E311" s="198">
        <f>E312*(1+D311)</f>
        <v/>
      </c>
    </row>
    <row r="312" ht="15.75" customHeight="1">
      <c r="A312" s="188" t="n">
        <v>43920</v>
      </c>
      <c r="B312" s="16" t="n">
        <v>49.825584</v>
      </c>
      <c r="C312" s="16" t="n">
        <v>7386600</v>
      </c>
      <c r="D312" s="186">
        <f>B312/B313-1</f>
        <v/>
      </c>
      <c r="E312" s="198">
        <f>E313*(1+D312)</f>
        <v/>
      </c>
    </row>
    <row r="313" ht="15.75" customHeight="1">
      <c r="A313" s="188" t="n">
        <v>43917</v>
      </c>
      <c r="B313" s="16" t="n">
        <v>49.227165</v>
      </c>
      <c r="C313" s="16" t="n">
        <v>11858100</v>
      </c>
      <c r="D313" s="186">
        <f>B313/B314-1</f>
        <v/>
      </c>
      <c r="E313" s="198">
        <f>E314*(1+D313)</f>
        <v/>
      </c>
    </row>
    <row r="314" ht="15.75" customHeight="1">
      <c r="A314" s="188" t="n">
        <v>43916</v>
      </c>
      <c r="B314" s="16" t="n">
        <v>49.28603</v>
      </c>
      <c r="C314" s="16" t="n">
        <v>16296200</v>
      </c>
      <c r="D314" s="186">
        <f>B314/B315-1</f>
        <v/>
      </c>
      <c r="E314" s="198">
        <f>E315*(1+D314)</f>
        <v/>
      </c>
    </row>
    <row r="315" ht="15.75" customHeight="1">
      <c r="A315" s="188" t="n">
        <v>43915</v>
      </c>
      <c r="B315" s="16" t="n">
        <v>47.716408</v>
      </c>
      <c r="C315" s="16" t="n">
        <v>13534000</v>
      </c>
      <c r="D315" s="186">
        <f>B315/B316-1</f>
        <v/>
      </c>
      <c r="E315" s="198">
        <f>E316*(1+D315)</f>
        <v/>
      </c>
    </row>
    <row r="316" ht="15.75" customHeight="1">
      <c r="A316" s="188" t="n">
        <v>43914</v>
      </c>
      <c r="B316" s="16" t="n">
        <v>46.8335</v>
      </c>
      <c r="C316" s="16" t="n">
        <v>17417000</v>
      </c>
      <c r="D316" s="186">
        <f>B316/B317-1</f>
        <v/>
      </c>
      <c r="E316" s="198">
        <f>E317*(1+D316)</f>
        <v/>
      </c>
    </row>
    <row r="317" ht="15.75" customHeight="1">
      <c r="A317" s="188" t="n">
        <v>43913</v>
      </c>
      <c r="B317" s="16" t="n">
        <v>43.792358</v>
      </c>
      <c r="C317" s="16" t="n">
        <v>12502200</v>
      </c>
      <c r="D317" s="186">
        <f>B317/B318-1</f>
        <v/>
      </c>
      <c r="E317" s="198">
        <f>E318*(1+D317)</f>
        <v/>
      </c>
    </row>
    <row r="318" ht="15.75" customHeight="1">
      <c r="A318" s="188" t="n">
        <v>43910</v>
      </c>
      <c r="B318" s="16" t="n">
        <v>44.253441</v>
      </c>
      <c r="C318" s="16" t="n">
        <v>15803800</v>
      </c>
      <c r="D318" s="186">
        <f>B318/B319-1</f>
        <v/>
      </c>
      <c r="E318" s="198">
        <f>E319*(1+D318)</f>
        <v/>
      </c>
    </row>
    <row r="319" ht="15.75" customHeight="1">
      <c r="A319" s="188" t="n">
        <v>43909</v>
      </c>
      <c r="B319" s="16" t="n">
        <v>44.145531</v>
      </c>
      <c r="C319" s="16" t="n">
        <v>14580600</v>
      </c>
      <c r="D319" s="186">
        <f>B319/B320-1</f>
        <v/>
      </c>
      <c r="E319" s="198">
        <f>E320*(1+D319)</f>
        <v/>
      </c>
    </row>
    <row r="320" ht="15.75" customHeight="1">
      <c r="A320" s="188" t="n">
        <v>43908</v>
      </c>
      <c r="B320" s="16" t="n">
        <v>43.5373</v>
      </c>
      <c r="C320" s="16" t="n">
        <v>16703200</v>
      </c>
      <c r="D320" s="186">
        <f>B320/B321-1</f>
        <v/>
      </c>
      <c r="E320" s="198">
        <f>E321*(1+D320)</f>
        <v/>
      </c>
    </row>
    <row r="321" ht="15.75" customHeight="1">
      <c r="A321" s="188" t="n">
        <v>43907</v>
      </c>
      <c r="B321" s="16" t="n">
        <v>44.479069</v>
      </c>
      <c r="C321" s="16" t="n">
        <v>15956600</v>
      </c>
      <c r="D321" s="186">
        <f>B321/B322-1</f>
        <v/>
      </c>
      <c r="E321" s="198">
        <f>E322*(1+D321)</f>
        <v/>
      </c>
    </row>
    <row r="322" ht="15.75" customHeight="1">
      <c r="A322" s="188" t="n">
        <v>43906</v>
      </c>
      <c r="B322" s="16" t="n">
        <v>42.399326</v>
      </c>
      <c r="C322" s="16" t="n">
        <v>9191600</v>
      </c>
      <c r="D322" s="186">
        <f>B322/B323-1</f>
        <v/>
      </c>
      <c r="E322" s="198">
        <f>E323*(1+D322)</f>
        <v/>
      </c>
    </row>
    <row r="323" ht="15.75" customHeight="1">
      <c r="A323" s="188" t="n">
        <v>43903</v>
      </c>
      <c r="B323" s="16" t="n">
        <v>45.391415</v>
      </c>
      <c r="C323" s="16" t="n">
        <v>11590800</v>
      </c>
      <c r="D323" s="186">
        <f>B323/B324-1</f>
        <v/>
      </c>
      <c r="E323" s="198">
        <f>E324*(1+D323)</f>
        <v/>
      </c>
    </row>
    <row r="324" ht="15.75" customHeight="1">
      <c r="A324" s="188" t="n">
        <v>43902</v>
      </c>
      <c r="B324" s="16" t="n">
        <v>43.949322</v>
      </c>
      <c r="C324" s="16" t="n">
        <v>21360000</v>
      </c>
      <c r="D324" s="186">
        <f>B324/B325-1</f>
        <v/>
      </c>
      <c r="E324" s="198">
        <f>E325*(1+D324)</f>
        <v/>
      </c>
    </row>
    <row r="325" ht="15.75" customHeight="1">
      <c r="A325" s="188" t="n">
        <v>43901</v>
      </c>
      <c r="B325" s="16" t="n">
        <v>48.726849</v>
      </c>
      <c r="C325" s="16" t="n">
        <v>11652400</v>
      </c>
      <c r="D325" s="186">
        <f>B325/B326-1</f>
        <v/>
      </c>
      <c r="E325" s="198">
        <f>E326*(1+D325)</f>
        <v/>
      </c>
    </row>
    <row r="326" ht="15.75" customHeight="1">
      <c r="A326" s="188" t="n">
        <v>43900</v>
      </c>
      <c r="B326" s="16" t="n">
        <v>50.433811</v>
      </c>
      <c r="C326" s="16" t="n">
        <v>23477000</v>
      </c>
      <c r="D326" s="186">
        <f>B326/B327-1</f>
        <v/>
      </c>
      <c r="E326" s="198">
        <f>E327*(1+D326)</f>
        <v/>
      </c>
    </row>
    <row r="327" ht="15.75" customHeight="1">
      <c r="A327" s="188" t="n">
        <v>43899</v>
      </c>
      <c r="B327" s="16" t="n">
        <v>48.972103</v>
      </c>
      <c r="C327" s="16" t="n">
        <v>19592000</v>
      </c>
      <c r="D327" s="186">
        <f>B327/B328-1</f>
        <v/>
      </c>
      <c r="E327" s="198">
        <f>E328*(1+D327)</f>
        <v/>
      </c>
    </row>
    <row r="328" ht="15.75" customHeight="1">
      <c r="A328" s="188" t="n">
        <v>43896</v>
      </c>
      <c r="B328" s="16" t="n">
        <v>51.601215</v>
      </c>
      <c r="C328" s="16" t="n">
        <v>19064600</v>
      </c>
      <c r="D328" s="186">
        <f>B328/B329-1</f>
        <v/>
      </c>
      <c r="E328" s="198">
        <f>E329*(1+D328)</f>
        <v/>
      </c>
    </row>
    <row r="329" ht="15.75" customHeight="1">
      <c r="A329" s="188" t="n">
        <v>43895</v>
      </c>
      <c r="B329" s="16" t="n">
        <v>52.101536</v>
      </c>
      <c r="C329" s="16" t="n">
        <v>13667400</v>
      </c>
      <c r="D329" s="186">
        <f>B329/B330-1</f>
        <v/>
      </c>
      <c r="E329" s="198">
        <f>E330*(1+D329)</f>
        <v/>
      </c>
    </row>
    <row r="330" ht="15.75" customHeight="1">
      <c r="A330" s="188" t="n">
        <v>43894</v>
      </c>
      <c r="B330" s="16" t="n">
        <v>53.062923</v>
      </c>
      <c r="C330" s="16" t="n">
        <v>18699700</v>
      </c>
      <c r="D330" s="186">
        <f>B330/B331-1</f>
        <v/>
      </c>
      <c r="E330" s="198">
        <f>E331*(1+D330)</f>
        <v/>
      </c>
    </row>
    <row r="331" ht="15.75" customHeight="1">
      <c r="A331" s="188" t="n">
        <v>43893</v>
      </c>
      <c r="B331" s="16" t="n">
        <v>51.934761</v>
      </c>
      <c r="C331" s="16" t="n">
        <v>25886600</v>
      </c>
      <c r="D331" s="186">
        <f>B331/B332-1</f>
        <v/>
      </c>
      <c r="E331" s="198">
        <f>E332*(1+D331)</f>
        <v/>
      </c>
    </row>
    <row r="332" ht="15.75" customHeight="1">
      <c r="A332" s="188" t="n">
        <v>43892</v>
      </c>
      <c r="B332" s="16" t="n">
        <v>52.61166</v>
      </c>
      <c r="C332" s="16" t="n">
        <v>23738900</v>
      </c>
      <c r="D332" s="186">
        <f>B332/B333-1</f>
        <v/>
      </c>
      <c r="E332" s="198">
        <f>E333*(1+D332)</f>
        <v/>
      </c>
    </row>
    <row r="333" ht="15.75" customHeight="1">
      <c r="A333" s="188" t="n">
        <v>43889</v>
      </c>
      <c r="B333" s="16" t="n">
        <v>51.954376</v>
      </c>
      <c r="C333" s="16" t="n">
        <v>34633500</v>
      </c>
      <c r="D333" s="186">
        <f>B333/B334-1</f>
        <v/>
      </c>
      <c r="E333" s="198">
        <f>E334*(1+D333)</f>
        <v/>
      </c>
    </row>
    <row r="334" ht="15.75" customHeight="1">
      <c r="A334" s="188" t="n">
        <v>43888</v>
      </c>
      <c r="B334" s="16" t="n">
        <v>52.013241</v>
      </c>
      <c r="C334" s="16" t="n">
        <v>31058000</v>
      </c>
      <c r="D334" s="186">
        <f>B334/B335-1</f>
        <v/>
      </c>
      <c r="E334" s="198">
        <f>E335*(1+D334)</f>
        <v/>
      </c>
    </row>
    <row r="335" ht="15.75" customHeight="1">
      <c r="A335" s="188" t="n">
        <v>43887</v>
      </c>
      <c r="B335" s="16" t="n">
        <v>53.857544</v>
      </c>
      <c r="C335" s="16" t="n">
        <v>23188100</v>
      </c>
      <c r="D335" s="186">
        <f>B335/B336-1</f>
        <v/>
      </c>
      <c r="E335" s="198">
        <f>E336*(1+D335)</f>
        <v/>
      </c>
    </row>
    <row r="336" ht="15.75" customHeight="1">
      <c r="A336" s="188" t="n">
        <v>43886</v>
      </c>
      <c r="B336" s="16" t="n">
        <v>53.59267</v>
      </c>
      <c r="C336" s="16" t="n">
        <v>22165400</v>
      </c>
      <c r="D336" s="186">
        <f>B336/B337-1</f>
        <v/>
      </c>
      <c r="E336" s="198">
        <f>E337*(1+D336)</f>
        <v/>
      </c>
    </row>
    <row r="337" ht="15.75" customHeight="1">
      <c r="A337" s="188" t="n">
        <v>43885</v>
      </c>
      <c r="B337" s="16" t="n">
        <v>53.680962</v>
      </c>
      <c r="C337" s="16" t="n">
        <v>19626200</v>
      </c>
      <c r="D337" s="186">
        <f>B337/B338-1</f>
        <v/>
      </c>
      <c r="E337" s="198">
        <f>E338*(1+D337)</f>
        <v/>
      </c>
    </row>
    <row r="338" ht="15.75" customHeight="1">
      <c r="A338" s="188" t="n">
        <v>43882</v>
      </c>
      <c r="B338" s="16" t="n">
        <v>55.554691</v>
      </c>
      <c r="C338" s="16" t="n">
        <v>14166100</v>
      </c>
      <c r="D338" s="186">
        <f>B338/B339-1</f>
        <v/>
      </c>
      <c r="E338" s="198">
        <f>E339*(1+D338)</f>
        <v/>
      </c>
    </row>
    <row r="339" ht="15.75" customHeight="1">
      <c r="A339" s="188" t="n">
        <v>43881</v>
      </c>
      <c r="B339" s="16" t="n">
        <v>56.025581</v>
      </c>
      <c r="C339" s="16" t="n">
        <v>16841300</v>
      </c>
      <c r="D339" s="186">
        <f>B339/B340-1</f>
        <v/>
      </c>
      <c r="E339" s="198">
        <f>E340*(1+D339)</f>
        <v/>
      </c>
    </row>
    <row r="340" ht="15.75" customHeight="1">
      <c r="A340" s="188" t="n">
        <v>43880</v>
      </c>
      <c r="B340" s="16" t="n">
        <v>56.388554</v>
      </c>
      <c r="C340" s="16" t="n">
        <v>7255600</v>
      </c>
      <c r="D340" s="186">
        <f>B340/B341-1</f>
        <v/>
      </c>
      <c r="E340" s="198">
        <f>E341*(1+D340)</f>
        <v/>
      </c>
    </row>
    <row r="341" ht="15.75" customHeight="1">
      <c r="A341" s="188" t="n">
        <v>43879</v>
      </c>
      <c r="B341" s="16" t="n">
        <v>56.486656</v>
      </c>
      <c r="C341" s="16" t="n">
        <v>17769500</v>
      </c>
      <c r="D341" s="186">
        <f>B341/B342-1</f>
        <v/>
      </c>
      <c r="E341" s="198">
        <f>E342*(1+D341)</f>
        <v/>
      </c>
    </row>
    <row r="342" ht="15.75" customHeight="1">
      <c r="A342" s="188" t="n">
        <v>43875</v>
      </c>
      <c r="B342" s="16" t="n">
        <v>57.340134</v>
      </c>
      <c r="C342" s="16" t="n">
        <v>11651900</v>
      </c>
      <c r="D342" s="186">
        <f>B342/B343-1</f>
        <v/>
      </c>
      <c r="E342" s="198">
        <f>E343*(1+D342)</f>
        <v/>
      </c>
    </row>
    <row r="343" ht="15.75" customHeight="1">
      <c r="A343" s="188" t="n">
        <v>43874</v>
      </c>
      <c r="B343" s="16" t="n">
        <v>57.771774</v>
      </c>
      <c r="C343" s="16" t="n">
        <v>8400800</v>
      </c>
      <c r="D343" s="186">
        <f>B343/B344-1</f>
        <v/>
      </c>
      <c r="E343" s="198">
        <f>E344*(1+D343)</f>
        <v/>
      </c>
    </row>
    <row r="344" ht="15.75" customHeight="1">
      <c r="A344" s="188" t="n">
        <v>43873</v>
      </c>
      <c r="B344" s="16" t="n">
        <v>58.281906</v>
      </c>
      <c r="C344" s="16" t="n">
        <v>11721700</v>
      </c>
      <c r="D344" s="186">
        <f>B344/B345-1</f>
        <v/>
      </c>
      <c r="E344" s="198">
        <f>E345*(1+D344)</f>
        <v/>
      </c>
    </row>
    <row r="345" ht="15.75" customHeight="1">
      <c r="A345" s="188" t="n">
        <v>43872</v>
      </c>
      <c r="B345" s="16" t="n">
        <v>58.566399</v>
      </c>
      <c r="C345" s="16" t="n">
        <v>9483100</v>
      </c>
      <c r="D345" s="186">
        <f>B345/B346-1</f>
        <v/>
      </c>
      <c r="E345" s="198">
        <f>E346*(1+D345)</f>
        <v/>
      </c>
    </row>
    <row r="346" ht="15.75" customHeight="1">
      <c r="A346" s="188" t="n">
        <v>43871</v>
      </c>
      <c r="B346" s="16" t="n">
        <v>58.272095</v>
      </c>
      <c r="C346" s="16" t="n">
        <v>7511000</v>
      </c>
      <c r="D346" s="186">
        <f>B346/B347-1</f>
        <v/>
      </c>
      <c r="E346" s="198">
        <f>E347*(1+D346)</f>
        <v/>
      </c>
    </row>
    <row r="347" ht="15.75" customHeight="1">
      <c r="A347" s="188" t="n">
        <v>43868</v>
      </c>
      <c r="B347" s="16" t="n">
        <v>58.340771</v>
      </c>
      <c r="C347" s="16" t="n">
        <v>6495800</v>
      </c>
      <c r="D347" s="186">
        <f>B347/B348-1</f>
        <v/>
      </c>
      <c r="E347" s="198">
        <f>E348*(1+D347)</f>
        <v/>
      </c>
    </row>
    <row r="348" ht="15.75" customHeight="1">
      <c r="A348" s="188" t="n">
        <v>43867</v>
      </c>
      <c r="B348" s="16" t="n">
        <v>58.909756</v>
      </c>
      <c r="C348" s="16" t="n">
        <v>9586200</v>
      </c>
      <c r="D348" s="186">
        <f>B348/B349-1</f>
        <v/>
      </c>
      <c r="E348" s="198">
        <f>E349*(1+D348)</f>
        <v/>
      </c>
    </row>
    <row r="349" ht="15.75" customHeight="1">
      <c r="A349" s="188" t="n">
        <v>43866</v>
      </c>
      <c r="B349" s="16" t="n">
        <v>58.468296</v>
      </c>
      <c r="C349" s="16" t="n">
        <v>8852400</v>
      </c>
      <c r="D349" s="186">
        <f>B349/B350-1</f>
        <v/>
      </c>
      <c r="E349" s="198">
        <f>E350*(1+D349)</f>
        <v/>
      </c>
    </row>
    <row r="350" ht="15.75" customHeight="1">
      <c r="A350" s="188" t="n">
        <v>43865</v>
      </c>
      <c r="B350" s="16" t="n">
        <v>57.94836</v>
      </c>
      <c r="C350" s="16" t="n">
        <v>7964800</v>
      </c>
      <c r="D350" s="186">
        <f>B350/B351-1</f>
        <v/>
      </c>
      <c r="E350" s="198">
        <f>E351*(1+D350)</f>
        <v/>
      </c>
    </row>
    <row r="351" ht="15.75" customHeight="1">
      <c r="A351" s="188" t="n">
        <v>43864</v>
      </c>
      <c r="B351" s="16" t="n">
        <v>57.085072</v>
      </c>
      <c r="C351" s="16" t="n">
        <v>7016500</v>
      </c>
      <c r="D351" s="186">
        <f>B351/B352-1</f>
        <v/>
      </c>
      <c r="E351" s="198">
        <f>E352*(1+D351)</f>
        <v/>
      </c>
    </row>
    <row r="352" ht="15.75" customHeight="1">
      <c r="A352" s="188" t="n">
        <v>43861</v>
      </c>
      <c r="B352" s="16" t="n">
        <v>56.653427</v>
      </c>
      <c r="C352" s="16" t="n">
        <v>14330700</v>
      </c>
      <c r="D352" s="186">
        <f>B352/B353-1</f>
        <v/>
      </c>
      <c r="E352" s="198">
        <f>E353*(1+D352)</f>
        <v/>
      </c>
    </row>
    <row r="353" ht="15.75" customHeight="1">
      <c r="A353" s="188" t="n">
        <v>43860</v>
      </c>
      <c r="B353" s="16" t="n">
        <v>57.5952</v>
      </c>
      <c r="C353" s="16" t="n">
        <v>16332800</v>
      </c>
      <c r="D353" s="186">
        <f>B353/B354-1</f>
        <v/>
      </c>
      <c r="E353" s="198">
        <f>E354*(1+D353)</f>
        <v/>
      </c>
    </row>
    <row r="354" ht="15.75" customHeight="1">
      <c r="A354" s="188" t="n">
        <v>43859</v>
      </c>
      <c r="B354" s="16" t="n">
        <v>57.673676</v>
      </c>
      <c r="C354" s="16" t="n">
        <v>4969300</v>
      </c>
      <c r="D354" s="186">
        <f>B354/B355-1</f>
        <v/>
      </c>
      <c r="E354" s="198">
        <f>E355*(1+D354)</f>
        <v/>
      </c>
    </row>
    <row r="355" ht="15.75" customHeight="1">
      <c r="A355" s="188" t="n">
        <v>43858</v>
      </c>
      <c r="B355" s="16" t="n">
        <v>57.860073</v>
      </c>
      <c r="C355" s="16" t="n">
        <v>8180500</v>
      </c>
      <c r="D355" s="186">
        <f>B355/B356-1</f>
        <v/>
      </c>
      <c r="E355" s="198">
        <f>E356*(1+D355)</f>
        <v/>
      </c>
    </row>
    <row r="356" ht="15.75" customHeight="1">
      <c r="A356" s="188" t="n">
        <v>43857</v>
      </c>
      <c r="B356" s="16" t="n">
        <v>57.349945</v>
      </c>
      <c r="C356" s="16" t="n">
        <v>10096000</v>
      </c>
      <c r="D356" s="186">
        <f>B356/B357-1</f>
        <v/>
      </c>
      <c r="E356" s="198">
        <f>E357*(1+D356)</f>
        <v/>
      </c>
    </row>
    <row r="357" ht="15.75" customHeight="1">
      <c r="A357" s="188" t="n">
        <v>43854</v>
      </c>
      <c r="B357" s="16" t="n">
        <v>58.399624</v>
      </c>
      <c r="C357" s="16" t="n">
        <v>5700400</v>
      </c>
      <c r="D357" s="186">
        <f>B357/B358-1</f>
        <v/>
      </c>
      <c r="E357" s="198">
        <f>E358*(1+D357)</f>
        <v/>
      </c>
    </row>
    <row r="358" ht="15.75" customHeight="1">
      <c r="A358" s="188" t="n">
        <v>43853</v>
      </c>
      <c r="B358" s="16" t="n">
        <v>58.625259</v>
      </c>
      <c r="C358" s="16" t="n">
        <v>4630500</v>
      </c>
      <c r="D358" s="186">
        <f>B358/B359-1</f>
        <v/>
      </c>
      <c r="E358" s="198">
        <f>E359*(1+D358)</f>
        <v/>
      </c>
    </row>
    <row r="359" ht="15.75" customHeight="1">
      <c r="A359" s="188" t="n">
        <v>43852</v>
      </c>
      <c r="B359" s="16" t="n">
        <v>58.556587</v>
      </c>
      <c r="C359" s="16" t="n">
        <v>7059700</v>
      </c>
      <c r="D359" s="186">
        <f>B359/B360-1</f>
        <v/>
      </c>
      <c r="E359" s="198">
        <f>E360*(1+D359)</f>
        <v/>
      </c>
    </row>
    <row r="360" ht="15.75" customHeight="1">
      <c r="A360" s="188" t="n">
        <v>43851</v>
      </c>
      <c r="B360" s="16" t="n">
        <v>58.291714</v>
      </c>
      <c r="C360" s="16" t="n">
        <v>6984700</v>
      </c>
      <c r="D360" s="186">
        <f>B360/B361-1</f>
        <v/>
      </c>
      <c r="E360" s="198">
        <f>E361*(1+D360)</f>
        <v/>
      </c>
    </row>
    <row r="361" ht="15.75" customHeight="1">
      <c r="A361" s="188" t="n">
        <v>43847</v>
      </c>
      <c r="B361" s="16" t="n">
        <v>58.60564</v>
      </c>
      <c r="C361" s="16" t="n">
        <v>3557100</v>
      </c>
      <c r="D361" s="186">
        <f>B361/B362-1</f>
        <v/>
      </c>
      <c r="E361" s="198">
        <f>E362*(1+D361)</f>
        <v/>
      </c>
    </row>
    <row r="362" ht="15.75" customHeight="1">
      <c r="A362" s="188" t="n">
        <v>43846</v>
      </c>
      <c r="B362" s="16" t="n">
        <v>58.566399</v>
      </c>
      <c r="C362" s="16" t="n">
        <v>4185900</v>
      </c>
      <c r="D362" s="186">
        <f>B362/B363-1</f>
        <v/>
      </c>
      <c r="E362" s="198">
        <f>E363*(1+D362)</f>
        <v/>
      </c>
    </row>
    <row r="363" ht="15.75" customHeight="1">
      <c r="A363" s="188" t="n">
        <v>43845</v>
      </c>
      <c r="B363" s="16" t="n">
        <v>58.527161</v>
      </c>
      <c r="C363" s="16" t="n">
        <v>5275200</v>
      </c>
      <c r="D363" s="186">
        <f>B363/B364-1</f>
        <v/>
      </c>
      <c r="E363" s="198">
        <f>E364*(1+D363)</f>
        <v/>
      </c>
    </row>
    <row r="364" ht="15.75" customHeight="1">
      <c r="A364" s="188" t="n">
        <v>43844</v>
      </c>
      <c r="B364" s="16" t="n">
        <v>58.742985</v>
      </c>
      <c r="C364" s="16" t="n">
        <v>11616900</v>
      </c>
      <c r="D364" s="186">
        <f>B364/B365-1</f>
        <v/>
      </c>
      <c r="E364" s="198">
        <f>E365*(1+D364)</f>
        <v/>
      </c>
    </row>
    <row r="365" ht="15.75" customHeight="1">
      <c r="A365" s="188" t="n">
        <v>43843</v>
      </c>
      <c r="B365" s="16" t="n">
        <v>58.723362</v>
      </c>
      <c r="C365" s="16" t="n">
        <v>7524400</v>
      </c>
      <c r="D365" s="186">
        <f>B365/B366-1</f>
        <v/>
      </c>
      <c r="E365" s="198">
        <f>E366*(1+D365)</f>
        <v/>
      </c>
    </row>
    <row r="366" ht="15.75" customHeight="1">
      <c r="A366" s="188" t="n">
        <v>43840</v>
      </c>
      <c r="B366" s="16" t="n">
        <v>58.38982</v>
      </c>
      <c r="C366" s="16" t="n">
        <v>4927200</v>
      </c>
      <c r="D366" s="186">
        <f>B366/B367-1</f>
        <v/>
      </c>
      <c r="E366" s="198">
        <f>E367*(1+D366)</f>
        <v/>
      </c>
    </row>
    <row r="367" ht="15.75" customHeight="1">
      <c r="A367" s="188" t="n">
        <v>43839</v>
      </c>
      <c r="B367" s="16" t="n">
        <v>58.801842</v>
      </c>
      <c r="C367" s="16" t="n">
        <v>7113300</v>
      </c>
      <c r="D367" s="186">
        <f>B367/B368-1</f>
        <v/>
      </c>
      <c r="E367" s="198">
        <f>E368*(1+D367)</f>
        <v/>
      </c>
    </row>
    <row r="368" ht="15.75" customHeight="1">
      <c r="A368" s="188" t="n">
        <v>43838</v>
      </c>
      <c r="B368" s="16" t="n">
        <v>58.38982</v>
      </c>
      <c r="C368" s="16" t="n">
        <v>7717200</v>
      </c>
      <c r="D368" s="186">
        <f>B368/B369-1</f>
        <v/>
      </c>
      <c r="E368" s="198">
        <f>E369*(1+D368)</f>
        <v/>
      </c>
    </row>
    <row r="369" ht="15.75" customHeight="1">
      <c r="A369" s="188" t="n">
        <v>43837</v>
      </c>
      <c r="B369" s="16" t="n">
        <v>58.380005</v>
      </c>
      <c r="C369" s="16" t="n">
        <v>5013600</v>
      </c>
      <c r="D369" s="186">
        <f>B369/B370-1</f>
        <v/>
      </c>
      <c r="E369" s="198">
        <f>E370*(1+D369)</f>
        <v/>
      </c>
    </row>
    <row r="370" ht="15.75" customHeight="1">
      <c r="A370" s="188" t="n">
        <v>43836</v>
      </c>
      <c r="B370" s="16" t="n">
        <v>58.281906</v>
      </c>
      <c r="C370" s="16" t="n">
        <v>5383800</v>
      </c>
      <c r="D370" s="186">
        <f>B370/B371-1</f>
        <v/>
      </c>
      <c r="E370" s="198">
        <f>E371*(1+D370)</f>
        <v/>
      </c>
    </row>
    <row r="371" ht="15.75" customHeight="1">
      <c r="A371" s="188" t="n">
        <v>43833</v>
      </c>
      <c r="B371" s="16" t="n">
        <v>58.075897</v>
      </c>
      <c r="C371" s="16" t="n">
        <v>8391100</v>
      </c>
      <c r="D371" s="186">
        <f>B371/B372-1</f>
        <v/>
      </c>
      <c r="E371" s="198">
        <f>E372*(1+D371)</f>
        <v/>
      </c>
    </row>
    <row r="372" ht="15.75" customHeight="1">
      <c r="A372" s="188" t="n">
        <v>43832</v>
      </c>
      <c r="B372" s="16" t="n">
        <v>58.723362</v>
      </c>
      <c r="C372" s="16" t="n">
        <v>12542300</v>
      </c>
      <c r="D372" s="186">
        <f>B372/B373-1</f>
        <v/>
      </c>
      <c r="E372" s="198" t="n">
        <v>100</v>
      </c>
    </row>
    <row r="373" ht="15.75" customHeight="1">
      <c r="A373" s="188" t="n">
        <v>43830</v>
      </c>
      <c r="B373" s="16" t="n">
        <v>58.115135</v>
      </c>
      <c r="C373" s="16" t="n">
        <v>5113900</v>
      </c>
      <c r="D373" s="186">
        <f>B373/B374-1</f>
        <v/>
      </c>
      <c r="E373" s="198" t="n"/>
    </row>
    <row r="374" ht="15.75" customHeight="1">
      <c r="A374" s="188" t="n">
        <v>43829</v>
      </c>
      <c r="B374" s="16" t="n">
        <v>57.928741</v>
      </c>
      <c r="C374" s="16" t="n">
        <v>6503200</v>
      </c>
      <c r="D374" s="186">
        <f>B374/B375-1</f>
        <v/>
      </c>
      <c r="E374" s="198" t="n"/>
    </row>
    <row r="375" ht="15.75" customHeight="1">
      <c r="A375" s="188" t="n">
        <v>43826</v>
      </c>
      <c r="B375" s="16" t="n">
        <v>58.448677</v>
      </c>
      <c r="C375" s="16" t="n">
        <v>3741900</v>
      </c>
      <c r="D375" s="186">
        <f>B375/B376-1</f>
        <v/>
      </c>
      <c r="E375" s="198" t="n"/>
    </row>
    <row r="376" ht="15.75" customHeight="1">
      <c r="A376" s="188" t="n">
        <v>43825</v>
      </c>
      <c r="B376" s="16" t="n">
        <v>58.556587</v>
      </c>
      <c r="C376" s="16" t="n">
        <v>3554300</v>
      </c>
      <c r="D376" s="186">
        <f>B376/B377-1</f>
        <v/>
      </c>
      <c r="E376" s="198" t="n"/>
    </row>
    <row r="377" ht="15.75" customHeight="1">
      <c r="A377" s="188" t="n">
        <v>43823</v>
      </c>
      <c r="B377" s="16" t="n">
        <v>58.399624</v>
      </c>
      <c r="C377" s="16" t="n">
        <v>3726900</v>
      </c>
      <c r="D377" s="186">
        <f>B377/B378-1</f>
        <v/>
      </c>
      <c r="E377" s="198" t="n"/>
    </row>
    <row r="378" ht="15.75" customHeight="1">
      <c r="A378" s="188" t="n">
        <v>43822</v>
      </c>
      <c r="B378" s="16" t="n">
        <v>58.635071</v>
      </c>
      <c r="C378" s="16" t="n">
        <v>3941900</v>
      </c>
      <c r="D378" s="186">
        <f>B378/B379-1</f>
        <v/>
      </c>
      <c r="E378" s="198" t="n"/>
    </row>
    <row r="379" ht="15.75" customHeight="1">
      <c r="A379" s="188" t="n">
        <v>43819</v>
      </c>
      <c r="B379" s="16" t="n">
        <v>58.68412</v>
      </c>
      <c r="C379" s="16" t="n">
        <v>6446200</v>
      </c>
      <c r="D379" s="186">
        <f>B379/B380-1</f>
        <v/>
      </c>
      <c r="E379" s="198" t="n"/>
    </row>
    <row r="380" ht="15.75" customHeight="1">
      <c r="A380" s="188" t="n">
        <v>43818</v>
      </c>
      <c r="B380" s="16" t="n">
        <v>58.723362</v>
      </c>
      <c r="C380" s="16" t="n">
        <v>3727500</v>
      </c>
      <c r="D380" s="186">
        <f>B380/B381-1</f>
        <v/>
      </c>
      <c r="E380" s="198" t="n"/>
    </row>
    <row r="381" ht="15.75" customHeight="1">
      <c r="A381" s="188" t="n">
        <v>43817</v>
      </c>
      <c r="B381" s="16" t="n">
        <v>58.782219</v>
      </c>
      <c r="C381" s="16" t="n">
        <v>5190000</v>
      </c>
      <c r="D381" s="186">
        <f>B381/B382-1</f>
        <v/>
      </c>
      <c r="E381" s="198" t="n"/>
    </row>
    <row r="382" ht="15.75" customHeight="1">
      <c r="A382" s="188" t="n">
        <v>43816</v>
      </c>
      <c r="B382" s="16" t="n">
        <v>59.017662</v>
      </c>
      <c r="C382" s="16" t="n">
        <v>8097400</v>
      </c>
      <c r="D382" s="186">
        <f>B382/B383-1</f>
        <v/>
      </c>
      <c r="E382" s="198" t="n"/>
    </row>
    <row r="383" ht="15.75" customHeight="1">
      <c r="A383" s="188" t="n">
        <v>43815</v>
      </c>
      <c r="B383" s="16" t="n">
        <v>59.145195</v>
      </c>
      <c r="C383" s="16" t="n">
        <v>7287600</v>
      </c>
      <c r="D383" s="186">
        <f>B383/B384-1</f>
        <v/>
      </c>
      <c r="E383" s="198" t="n"/>
    </row>
    <row r="384" ht="15.75" customHeight="1">
      <c r="A384" s="188" t="n">
        <v>43812</v>
      </c>
      <c r="B384" s="16" t="n">
        <v>58.874432</v>
      </c>
      <c r="C384" s="16" t="n">
        <v>12498600</v>
      </c>
      <c r="D384" s="186">
        <f>B384/B385-1</f>
        <v/>
      </c>
      <c r="E384" s="198" t="n"/>
    </row>
    <row r="385" ht="15.75" customHeight="1">
      <c r="A385" s="188" t="n">
        <v>43811</v>
      </c>
      <c r="B385" s="16" t="n">
        <v>58.719322</v>
      </c>
      <c r="C385" s="16" t="n">
        <v>7777400</v>
      </c>
      <c r="D385" s="186">
        <f>B385/B386-1</f>
        <v/>
      </c>
      <c r="E385" s="198" t="n"/>
    </row>
    <row r="386" ht="15.75" customHeight="1">
      <c r="A386" s="188" t="n">
        <v>43810</v>
      </c>
      <c r="B386" s="16" t="n">
        <v>58.57391</v>
      </c>
      <c r="C386" s="16" t="n">
        <v>5530100</v>
      </c>
      <c r="D386" s="186">
        <f>B386/B387-1</f>
        <v/>
      </c>
      <c r="E386" s="198" t="n"/>
    </row>
    <row r="387" ht="15.75" customHeight="1">
      <c r="A387" s="188" t="n">
        <v>43809</v>
      </c>
      <c r="B387" s="16" t="n">
        <v>58.44788</v>
      </c>
      <c r="C387" s="16" t="n">
        <v>11144200</v>
      </c>
      <c r="D387" s="186">
        <f>B387/B388-1</f>
        <v/>
      </c>
      <c r="E387" s="198" t="n"/>
    </row>
    <row r="388" ht="15.75" customHeight="1">
      <c r="A388" s="188" t="n">
        <v>43808</v>
      </c>
      <c r="B388" s="16" t="n">
        <v>58.476959</v>
      </c>
      <c r="C388" s="16" t="n">
        <v>3941400</v>
      </c>
      <c r="D388" s="186">
        <f>B388/B389-1</f>
        <v/>
      </c>
      <c r="E388" s="198" t="n"/>
    </row>
    <row r="389" ht="15.75" customHeight="1">
      <c r="A389" s="188" t="n">
        <v>43805</v>
      </c>
      <c r="B389" s="16" t="n">
        <v>58.806576</v>
      </c>
      <c r="C389" s="16" t="n">
        <v>10341500</v>
      </c>
      <c r="D389" s="186">
        <f>B389/B390-1</f>
        <v/>
      </c>
      <c r="E389" s="198" t="n"/>
    </row>
    <row r="390" ht="15.75" customHeight="1">
      <c r="A390" s="188" t="n">
        <v>43804</v>
      </c>
      <c r="B390" s="16" t="n">
        <v>58.137657</v>
      </c>
      <c r="C390" s="16" t="n">
        <v>6626400</v>
      </c>
      <c r="D390" s="186">
        <f>B390/B391-1</f>
        <v/>
      </c>
      <c r="E390" s="198" t="n"/>
    </row>
    <row r="391" ht="15.75" customHeight="1">
      <c r="A391" s="188" t="n">
        <v>43803</v>
      </c>
      <c r="B391" s="16" t="n">
        <v>58.370323</v>
      </c>
      <c r="C391" s="16" t="n">
        <v>6889900</v>
      </c>
      <c r="D391" s="186">
        <f>B391/B392-1</f>
        <v/>
      </c>
      <c r="E391" s="198" t="n"/>
    </row>
    <row r="392" ht="15.75" customHeight="1">
      <c r="A392" s="188" t="n">
        <v>43802</v>
      </c>
      <c r="B392" s="16" t="n">
        <v>57.720795</v>
      </c>
      <c r="C392" s="16" t="n">
        <v>6330400</v>
      </c>
      <c r="D392" s="186">
        <f>B392/B393-1</f>
        <v/>
      </c>
      <c r="E392" s="198" t="n"/>
    </row>
    <row r="393" ht="15.75" customHeight="1">
      <c r="A393" s="188" t="n">
        <v>43801</v>
      </c>
      <c r="B393" s="16" t="n">
        <v>57.497826</v>
      </c>
      <c r="C393" s="16" t="n">
        <v>14858500</v>
      </c>
      <c r="D393" s="186">
        <f>B393/B394-1</f>
        <v/>
      </c>
      <c r="E393" s="198" t="n"/>
    </row>
    <row r="394" ht="15.75" customHeight="1">
      <c r="A394" s="188" t="n">
        <v>43798</v>
      </c>
      <c r="B394" s="16" t="n">
        <v>57.614155</v>
      </c>
      <c r="C394" s="16" t="n">
        <v>3708700</v>
      </c>
      <c r="D394" s="186">
        <f>B394/B395-1</f>
        <v/>
      </c>
      <c r="E394" s="198" t="n"/>
    </row>
    <row r="395" ht="15.75" customHeight="1">
      <c r="A395" s="188" t="n">
        <v>43796</v>
      </c>
      <c r="B395" s="16" t="n">
        <v>58.16674</v>
      </c>
      <c r="C395" s="16" t="n">
        <v>6895500</v>
      </c>
      <c r="D395" s="186">
        <f>B395/B396-1</f>
        <v/>
      </c>
      <c r="E395" s="198" t="n"/>
    </row>
    <row r="396" ht="15.75" customHeight="1">
      <c r="A396" s="188" t="n">
        <v>43795</v>
      </c>
      <c r="B396" s="16" t="n">
        <v>58.050411</v>
      </c>
      <c r="C396" s="16" t="n">
        <v>5536900</v>
      </c>
      <c r="D396" s="186">
        <f>B396/B397-1</f>
        <v/>
      </c>
      <c r="E396" s="198" t="n"/>
    </row>
    <row r="397" ht="15.75" customHeight="1">
      <c r="A397" s="188" t="n">
        <v>43794</v>
      </c>
      <c r="B397" s="16" t="n">
        <v>58.14735</v>
      </c>
      <c r="C397" s="16" t="n">
        <v>6873300</v>
      </c>
      <c r="D397" s="186">
        <f>B397/B398-1</f>
        <v/>
      </c>
      <c r="E397" s="198" t="n"/>
    </row>
    <row r="398" ht="15.75" customHeight="1">
      <c r="A398" s="188" t="n">
        <v>43791</v>
      </c>
      <c r="B398" s="16" t="n">
        <v>57.749878</v>
      </c>
      <c r="C398" s="16" t="n">
        <v>3920200</v>
      </c>
      <c r="D398" s="186">
        <f>B398/B399-1</f>
        <v/>
      </c>
      <c r="E398" s="198" t="n"/>
    </row>
    <row r="399" ht="15.75" customHeight="1">
      <c r="A399" s="188" t="n">
        <v>43790</v>
      </c>
      <c r="B399" s="16" t="n">
        <v>57.711098</v>
      </c>
      <c r="C399" s="16" t="n">
        <v>3169700</v>
      </c>
      <c r="D399" s="186">
        <f>B399/B400-1</f>
        <v/>
      </c>
      <c r="E399" s="198" t="n"/>
    </row>
    <row r="400" ht="15.75" customHeight="1">
      <c r="A400" s="188" t="n">
        <v>43789</v>
      </c>
      <c r="B400" s="16" t="n">
        <v>57.652935</v>
      </c>
      <c r="C400" s="16" t="n">
        <v>7449300</v>
      </c>
      <c r="D400" s="186">
        <f>B400/B401-1</f>
        <v/>
      </c>
      <c r="E400" s="198" t="n"/>
    </row>
    <row r="401" ht="15.75" customHeight="1">
      <c r="A401" s="188" t="n">
        <v>43788</v>
      </c>
      <c r="B401" s="16" t="n">
        <v>57.827435</v>
      </c>
      <c r="C401" s="16" t="n">
        <v>3974700</v>
      </c>
      <c r="D401" s="186">
        <f>B401/B402-1</f>
        <v/>
      </c>
      <c r="E401" s="198" t="n"/>
    </row>
    <row r="402" ht="15.75" customHeight="1">
      <c r="A402" s="188" t="n">
        <v>43787</v>
      </c>
      <c r="B402" s="16" t="n">
        <v>58.011627</v>
      </c>
      <c r="C402" s="16" t="n">
        <v>4214900</v>
      </c>
      <c r="D402" s="186">
        <f>B402/B403-1</f>
        <v/>
      </c>
      <c r="E402" s="198" t="n"/>
    </row>
    <row r="403" ht="15.75" customHeight="1">
      <c r="A403" s="188" t="n">
        <v>43784</v>
      </c>
      <c r="B403" s="16" t="n">
        <v>57.963154</v>
      </c>
      <c r="C403" s="16" t="n">
        <v>5070600</v>
      </c>
      <c r="D403" s="186">
        <f>B403/B404-1</f>
        <v/>
      </c>
      <c r="E403" s="198" t="n"/>
    </row>
    <row r="404" ht="15.75" customHeight="1">
      <c r="A404" s="188" t="n">
        <v>43783</v>
      </c>
      <c r="B404" s="16" t="n">
        <v>57.623852</v>
      </c>
      <c r="C404" s="16" t="n">
        <v>6197100</v>
      </c>
      <c r="D404" s="186">
        <f>B404/B405-1</f>
        <v/>
      </c>
      <c r="E404" s="198" t="n"/>
    </row>
    <row r="405" ht="15.75" customHeight="1">
      <c r="A405" s="188" t="n">
        <v>43782</v>
      </c>
      <c r="B405" s="16" t="n">
        <v>57.875908</v>
      </c>
      <c r="C405" s="16" t="n">
        <v>7287600</v>
      </c>
      <c r="D405" s="186">
        <f>B405/B406-1</f>
        <v/>
      </c>
      <c r="E405" s="198" t="n"/>
    </row>
    <row r="406" ht="15.75" customHeight="1">
      <c r="A406" s="188" t="n">
        <v>43781</v>
      </c>
      <c r="B406" s="16" t="n">
        <v>58.079487</v>
      </c>
      <c r="C406" s="16" t="n">
        <v>4600400</v>
      </c>
      <c r="D406" s="186">
        <f>B406/B407-1</f>
        <v/>
      </c>
      <c r="E406" s="198" t="n"/>
    </row>
    <row r="407" ht="15.75" customHeight="1">
      <c r="A407" s="188" t="n">
        <v>43780</v>
      </c>
      <c r="B407" s="16" t="n">
        <v>57.953457</v>
      </c>
      <c r="C407" s="16" t="n">
        <v>2578300</v>
      </c>
      <c r="D407" s="186">
        <f>B407/B408-1</f>
        <v/>
      </c>
      <c r="E407" s="198" t="n"/>
    </row>
    <row r="408" ht="15.75" customHeight="1">
      <c r="A408" s="188" t="n">
        <v>43777</v>
      </c>
      <c r="B408" s="16" t="n">
        <v>58.098881</v>
      </c>
      <c r="C408" s="16" t="n">
        <v>7107900</v>
      </c>
      <c r="D408" s="186">
        <f>B408/B409-1</f>
        <v/>
      </c>
      <c r="E408" s="198" t="n"/>
    </row>
    <row r="409" ht="15.75" customHeight="1">
      <c r="A409" s="188" t="n">
        <v>43776</v>
      </c>
      <c r="B409" s="16" t="n">
        <v>58.127956</v>
      </c>
      <c r="C409" s="16" t="n">
        <v>9191200</v>
      </c>
      <c r="D409" s="186">
        <f>B409/B410-1</f>
        <v/>
      </c>
      <c r="E409" s="198" t="n"/>
    </row>
    <row r="410" ht="15.75" customHeight="1">
      <c r="A410" s="188" t="n">
        <v>43775</v>
      </c>
      <c r="B410" s="16" t="n">
        <v>57.788654</v>
      </c>
      <c r="C410" s="16" t="n">
        <v>13558200</v>
      </c>
      <c r="D410" s="186">
        <f>B410/B411-1</f>
        <v/>
      </c>
      <c r="E410" s="198" t="n"/>
    </row>
    <row r="411" ht="15.75" customHeight="1">
      <c r="A411" s="188" t="n">
        <v>43774</v>
      </c>
      <c r="B411" s="16" t="n">
        <v>57.914684</v>
      </c>
      <c r="C411" s="16" t="n">
        <v>7783200</v>
      </c>
      <c r="D411" s="186">
        <f>B411/B412-1</f>
        <v/>
      </c>
      <c r="E411" s="198" t="n"/>
    </row>
    <row r="412" ht="15.75" customHeight="1">
      <c r="A412" s="188" t="n">
        <v>43773</v>
      </c>
      <c r="B412" s="16" t="n">
        <v>57.837128</v>
      </c>
      <c r="C412" s="16" t="n">
        <v>8163100</v>
      </c>
      <c r="D412" s="186">
        <f>B412/B413-1</f>
        <v/>
      </c>
      <c r="E412" s="198" t="n"/>
    </row>
    <row r="413" ht="15.75" customHeight="1">
      <c r="A413" s="188" t="n">
        <v>43770</v>
      </c>
      <c r="B413" s="16" t="n">
        <v>57.449348</v>
      </c>
      <c r="C413" s="16" t="n">
        <v>7105000</v>
      </c>
      <c r="D413" s="186">
        <f>B413/B414-1</f>
        <v/>
      </c>
      <c r="E413" s="198" t="n"/>
    </row>
    <row r="414" ht="15.75" customHeight="1">
      <c r="A414" s="188" t="n">
        <v>43769</v>
      </c>
      <c r="B414" s="16" t="n">
        <v>56.88707</v>
      </c>
      <c r="C414" s="16" t="n">
        <v>7278200</v>
      </c>
      <c r="D414" s="186">
        <f>B414/B415-1</f>
        <v/>
      </c>
      <c r="E414" s="198" t="n"/>
    </row>
    <row r="415" ht="15.75" customHeight="1">
      <c r="A415" s="188" t="n">
        <v>43768</v>
      </c>
      <c r="B415" s="16" t="n">
        <v>56.877377</v>
      </c>
      <c r="C415" s="16" t="n">
        <v>6798700</v>
      </c>
      <c r="D415" s="186">
        <f>B415/B416-1</f>
        <v/>
      </c>
      <c r="E415" s="198" t="n"/>
    </row>
    <row r="416" ht="15.75" customHeight="1">
      <c r="A416" s="188" t="n">
        <v>43767</v>
      </c>
      <c r="B416" s="16" t="n">
        <v>56.722267</v>
      </c>
      <c r="C416" s="16" t="n">
        <v>5068700</v>
      </c>
      <c r="D416" s="186">
        <f>B416/B417-1</f>
        <v/>
      </c>
      <c r="E416" s="198" t="n"/>
    </row>
    <row r="417" ht="15.75" customHeight="1">
      <c r="A417" s="188" t="n">
        <v>43766</v>
      </c>
      <c r="B417" s="16" t="n">
        <v>56.479904</v>
      </c>
      <c r="C417" s="16" t="n">
        <v>5259300</v>
      </c>
      <c r="D417" s="186">
        <f>B417/B418-1</f>
        <v/>
      </c>
      <c r="E417" s="198" t="n"/>
    </row>
    <row r="418" ht="15.75" customHeight="1">
      <c r="A418" s="188" t="n">
        <v>43763</v>
      </c>
      <c r="B418" s="16" t="n">
        <v>56.315102</v>
      </c>
      <c r="C418" s="16" t="n">
        <v>4427800</v>
      </c>
      <c r="D418" s="186">
        <f>B418/B419-1</f>
        <v/>
      </c>
      <c r="E418" s="198" t="n"/>
    </row>
    <row r="419" ht="15.75" customHeight="1">
      <c r="A419" s="188" t="n">
        <v>43762</v>
      </c>
      <c r="B419" s="16" t="n">
        <v>56.344181</v>
      </c>
      <c r="C419" s="16" t="n">
        <v>4448500</v>
      </c>
      <c r="D419" s="186">
        <f>B419/B420-1</f>
        <v/>
      </c>
      <c r="E419" s="198" t="n"/>
    </row>
    <row r="420" ht="15.75" customHeight="1">
      <c r="A420" s="188" t="n">
        <v>43761</v>
      </c>
      <c r="B420" s="16" t="n">
        <v>56.315102</v>
      </c>
      <c r="C420" s="16" t="n">
        <v>7897800</v>
      </c>
      <c r="D420" s="186">
        <f>B420/B421-1</f>
        <v/>
      </c>
      <c r="E420" s="198" t="n"/>
    </row>
    <row r="421" ht="15.75" customHeight="1">
      <c r="A421" s="188" t="n">
        <v>43760</v>
      </c>
      <c r="B421" s="16" t="n">
        <v>56.082432</v>
      </c>
      <c r="C421" s="16" t="n">
        <v>6971300</v>
      </c>
      <c r="D421" s="186">
        <f>B421/B422-1</f>
        <v/>
      </c>
      <c r="E421" s="198" t="n"/>
    </row>
    <row r="422" ht="15.75" customHeight="1">
      <c r="A422" s="188" t="n">
        <v>43759</v>
      </c>
      <c r="B422" s="16" t="n">
        <v>56.014568</v>
      </c>
      <c r="C422" s="16" t="n">
        <v>4249500</v>
      </c>
      <c r="D422" s="186">
        <f>B422/B423-1</f>
        <v/>
      </c>
      <c r="E422" s="198" t="n"/>
    </row>
    <row r="423" ht="15.75" customHeight="1">
      <c r="A423" s="188" t="n">
        <v>43756</v>
      </c>
      <c r="B423" s="16" t="n">
        <v>55.6171</v>
      </c>
      <c r="C423" s="16" t="n">
        <v>5311200</v>
      </c>
      <c r="D423" s="186">
        <f>B423/B424-1</f>
        <v/>
      </c>
      <c r="E423" s="198" t="n"/>
    </row>
    <row r="424" ht="15.75" customHeight="1">
      <c r="A424" s="188" t="n">
        <v>43755</v>
      </c>
      <c r="B424" s="16" t="n">
        <v>55.723736</v>
      </c>
      <c r="C424" s="16" t="n">
        <v>4833600</v>
      </c>
      <c r="D424" s="186">
        <f>B424/B425-1</f>
        <v/>
      </c>
      <c r="E424" s="198" t="n"/>
    </row>
    <row r="425" ht="15.75" customHeight="1">
      <c r="A425" s="188" t="n">
        <v>43754</v>
      </c>
      <c r="B425" s="16" t="n">
        <v>55.869152</v>
      </c>
      <c r="C425" s="16" t="n">
        <v>4158800</v>
      </c>
      <c r="D425" s="186">
        <f>B425/B426-1</f>
        <v/>
      </c>
      <c r="E425" s="198" t="n"/>
    </row>
    <row r="426" ht="15.75" customHeight="1">
      <c r="A426" s="188" t="n">
        <v>43753</v>
      </c>
      <c r="B426" s="16" t="n">
        <v>55.985485</v>
      </c>
      <c r="C426" s="16" t="n">
        <v>8740600</v>
      </c>
      <c r="D426" s="186">
        <f>B426/B427-1</f>
        <v/>
      </c>
      <c r="E426" s="198" t="n"/>
    </row>
    <row r="427" ht="15.75" customHeight="1">
      <c r="A427" s="188" t="n">
        <v>43752</v>
      </c>
      <c r="B427" s="16" t="n">
        <v>55.161457</v>
      </c>
      <c r="C427" s="16" t="n">
        <v>2334100</v>
      </c>
      <c r="D427" s="186">
        <f>B427/B428-1</f>
        <v/>
      </c>
      <c r="E427" s="198" t="n"/>
    </row>
    <row r="428" ht="15.75" customHeight="1">
      <c r="A428" s="188" t="n">
        <v>43749</v>
      </c>
      <c r="B428" s="16" t="n">
        <v>55.40382</v>
      </c>
      <c r="C428" s="16" t="n">
        <v>14405500</v>
      </c>
      <c r="D428" s="186">
        <f>B428/B429-1</f>
        <v/>
      </c>
      <c r="E428" s="198" t="n"/>
    </row>
    <row r="429" ht="15.75" customHeight="1">
      <c r="A429" s="188" t="n">
        <v>43748</v>
      </c>
      <c r="B429" s="16" t="n">
        <v>54.725208</v>
      </c>
      <c r="C429" s="16" t="n">
        <v>7978400</v>
      </c>
      <c r="D429" s="186">
        <f>B429/B430-1</f>
        <v/>
      </c>
      <c r="E429" s="198" t="n"/>
    </row>
    <row r="430" ht="15.75" customHeight="1">
      <c r="A430" s="188" t="n">
        <v>43747</v>
      </c>
      <c r="B430" s="16" t="n">
        <v>54.793068</v>
      </c>
      <c r="C430" s="16" t="n">
        <v>4710000</v>
      </c>
      <c r="D430" s="186">
        <f>B430/B431-1</f>
        <v/>
      </c>
      <c r="E430" s="198" t="n"/>
    </row>
    <row r="431" ht="15.75" customHeight="1">
      <c r="A431" s="188" t="n">
        <v>43746</v>
      </c>
      <c r="B431" s="16" t="n">
        <v>54.318039</v>
      </c>
      <c r="C431" s="16" t="n">
        <v>6914500</v>
      </c>
      <c r="D431" s="186">
        <f>B431/B432-1</f>
        <v/>
      </c>
      <c r="E431" s="198" t="n"/>
    </row>
    <row r="432" ht="15.75" customHeight="1">
      <c r="A432" s="188" t="n">
        <v>43745</v>
      </c>
      <c r="B432" s="16" t="n">
        <v>54.637955</v>
      </c>
      <c r="C432" s="16" t="n">
        <v>5418600</v>
      </c>
      <c r="D432" s="186">
        <f>B432/B433-1</f>
        <v/>
      </c>
      <c r="E432" s="198" t="n"/>
    </row>
    <row r="433" ht="15.75" customHeight="1">
      <c r="A433" s="188" t="n">
        <v>43742</v>
      </c>
      <c r="B433" s="16" t="n">
        <v>54.986958</v>
      </c>
      <c r="C433" s="16" t="n">
        <v>5242500</v>
      </c>
      <c r="D433" s="186">
        <f>B433/B434-1</f>
        <v/>
      </c>
      <c r="E433" s="198" t="n"/>
    </row>
    <row r="434" ht="15.75" customHeight="1">
      <c r="A434" s="188" t="n">
        <v>43741</v>
      </c>
      <c r="B434" s="16" t="n">
        <v>54.356815</v>
      </c>
      <c r="C434" s="16" t="n">
        <v>9285700</v>
      </c>
      <c r="D434" s="186">
        <f>B434/B435-1</f>
        <v/>
      </c>
      <c r="E434" s="198" t="n"/>
    </row>
    <row r="435" ht="15.75" customHeight="1">
      <c r="A435" s="188" t="n">
        <v>43740</v>
      </c>
      <c r="B435" s="16" t="n">
        <v>54.085373</v>
      </c>
      <c r="C435" s="16" t="n">
        <v>8254600</v>
      </c>
      <c r="D435" s="186">
        <f>B435/B436-1</f>
        <v/>
      </c>
      <c r="E435" s="198" t="n"/>
    </row>
    <row r="436" ht="15.75" customHeight="1">
      <c r="A436" s="188" t="n">
        <v>43739</v>
      </c>
      <c r="B436" s="16" t="n">
        <v>54.763988</v>
      </c>
      <c r="C436" s="16" t="n">
        <v>8235500</v>
      </c>
      <c r="D436" s="186">
        <f>B436/B437-1</f>
        <v/>
      </c>
      <c r="E436" s="198" t="n"/>
    </row>
    <row r="437" ht="15.75" customHeight="1">
      <c r="A437" s="188" t="n">
        <v>43738</v>
      </c>
      <c r="B437" s="16" t="n">
        <v>55.006348</v>
      </c>
      <c r="C437" s="16" t="n">
        <v>5382900</v>
      </c>
      <c r="D437" s="186">
        <f>B437/B438-1</f>
        <v/>
      </c>
      <c r="E437" s="198" t="n"/>
    </row>
    <row r="438" ht="15.75" customHeight="1">
      <c r="A438" s="188" t="n">
        <v>43735</v>
      </c>
      <c r="B438" s="16" t="n">
        <v>54.754288</v>
      </c>
      <c r="C438" s="16" t="n">
        <v>6899800</v>
      </c>
      <c r="D438" s="186">
        <f>B438/B439-1</f>
        <v/>
      </c>
      <c r="E438" s="198" t="n"/>
    </row>
    <row r="439" ht="15.75" customHeight="1">
      <c r="A439" s="188" t="n">
        <v>43734</v>
      </c>
      <c r="B439" s="16" t="n">
        <v>55.549232</v>
      </c>
      <c r="C439" s="16" t="n">
        <v>6357500</v>
      </c>
      <c r="D439" s="186">
        <f>B439/B440-1</f>
        <v/>
      </c>
      <c r="E439" s="198" t="n"/>
    </row>
    <row r="440" ht="15.75" customHeight="1">
      <c r="A440" s="188" t="n">
        <v>43733</v>
      </c>
      <c r="B440" s="16" t="n">
        <v>55.45229</v>
      </c>
      <c r="C440" s="16" t="n">
        <v>5835500</v>
      </c>
      <c r="D440" s="186">
        <f>B440/B441-1</f>
        <v/>
      </c>
      <c r="E440" s="198" t="n"/>
    </row>
    <row r="441" ht="15.75" customHeight="1">
      <c r="A441" s="188" t="n">
        <v>43732</v>
      </c>
      <c r="B441" s="16" t="n">
        <v>55.229321</v>
      </c>
      <c r="C441" s="16" t="n">
        <v>12010400</v>
      </c>
      <c r="D441" s="186">
        <f>B441/B442-1</f>
        <v/>
      </c>
      <c r="E441" s="198" t="n"/>
    </row>
    <row r="442" ht="15.75" customHeight="1">
      <c r="A442" s="188" t="n">
        <v>43731</v>
      </c>
      <c r="B442" s="16" t="n">
        <v>55.15176</v>
      </c>
      <c r="C442" s="16" t="n">
        <v>5283500</v>
      </c>
      <c r="D442" s="186">
        <f>B442/B443-1</f>
        <v/>
      </c>
      <c r="E442" s="198" t="n"/>
    </row>
    <row r="443" ht="15.75" customHeight="1">
      <c r="A443" s="188" t="n">
        <v>43728</v>
      </c>
      <c r="B443" s="16" t="n">
        <v>55.20993</v>
      </c>
      <c r="C443" s="16" t="n">
        <v>6833400</v>
      </c>
      <c r="D443" s="186">
        <f>B443/B444-1</f>
        <v/>
      </c>
      <c r="E443" s="198" t="n"/>
    </row>
    <row r="444" ht="15.75" customHeight="1">
      <c r="A444" s="188" t="n">
        <v>43727</v>
      </c>
      <c r="B444" s="16" t="n">
        <v>55.33596</v>
      </c>
      <c r="C444" s="16" t="n">
        <v>5930900</v>
      </c>
      <c r="D444" s="186">
        <f>B444/B445-1</f>
        <v/>
      </c>
      <c r="E444" s="198" t="n"/>
    </row>
    <row r="445" ht="15.75" customHeight="1">
      <c r="A445" s="188" t="n">
        <v>43726</v>
      </c>
      <c r="B445" s="16" t="n">
        <v>54.928791</v>
      </c>
      <c r="C445" s="16" t="n">
        <v>6341400</v>
      </c>
      <c r="D445" s="186">
        <f>B445/B446-1</f>
        <v/>
      </c>
      <c r="E445" s="198" t="n"/>
    </row>
    <row r="446" ht="15.75" customHeight="1">
      <c r="A446" s="188" t="n">
        <v>43725</v>
      </c>
      <c r="B446" s="16" t="n">
        <v>55.04512</v>
      </c>
      <c r="C446" s="16" t="n">
        <v>6814700</v>
      </c>
      <c r="D446" s="186">
        <f>B446/B447-1</f>
        <v/>
      </c>
      <c r="E446" s="198" t="n"/>
    </row>
    <row r="447" ht="15.75" customHeight="1">
      <c r="A447" s="188" t="n">
        <v>43724</v>
      </c>
      <c r="B447" s="16" t="n">
        <v>54.841537</v>
      </c>
      <c r="C447" s="16" t="n">
        <v>6166600</v>
      </c>
      <c r="D447" s="186">
        <f>B447/B448-1</f>
        <v/>
      </c>
      <c r="E447" s="198" t="n"/>
    </row>
    <row r="448" ht="15.75" customHeight="1">
      <c r="A448" s="188" t="n">
        <v>43721</v>
      </c>
      <c r="B448" s="16" t="n">
        <v>55.132378</v>
      </c>
      <c r="C448" s="16" t="n">
        <v>7997300</v>
      </c>
      <c r="D448" s="186">
        <f>B448/B449-1</f>
        <v/>
      </c>
      <c r="E448" s="198" t="n"/>
    </row>
    <row r="449" ht="15.75" customHeight="1">
      <c r="A449" s="188" t="n">
        <v>43720</v>
      </c>
      <c r="B449" s="16" t="n">
        <v>54.492542</v>
      </c>
      <c r="C449" s="16" t="n">
        <v>9621600</v>
      </c>
      <c r="D449" s="186">
        <f>B449/B450-1</f>
        <v/>
      </c>
      <c r="E449" s="198" t="n"/>
    </row>
    <row r="450" ht="15.75" customHeight="1">
      <c r="A450" s="188" t="n">
        <v>43719</v>
      </c>
      <c r="B450" s="16" t="n">
        <v>54.133842</v>
      </c>
      <c r="C450" s="16" t="n">
        <v>7237900</v>
      </c>
      <c r="D450" s="186">
        <f>B450/B451-1</f>
        <v/>
      </c>
      <c r="E450" s="198" t="n"/>
    </row>
    <row r="451" ht="15.75" customHeight="1">
      <c r="A451" s="188" t="n">
        <v>43718</v>
      </c>
      <c r="B451" s="16" t="n">
        <v>53.658813</v>
      </c>
      <c r="C451" s="16" t="n">
        <v>4182300</v>
      </c>
      <c r="D451" s="186">
        <f>B451/B452-1</f>
        <v/>
      </c>
      <c r="E451" s="198" t="n"/>
    </row>
    <row r="452" ht="15.75" customHeight="1">
      <c r="A452" s="188" t="n">
        <v>43717</v>
      </c>
      <c r="B452" s="16" t="n">
        <v>53.503704</v>
      </c>
      <c r="C452" s="16" t="n">
        <v>15092000</v>
      </c>
      <c r="D452" s="186">
        <f>B452/B453-1</f>
        <v/>
      </c>
      <c r="E452" s="198" t="n"/>
    </row>
    <row r="453" ht="15.75" customHeight="1">
      <c r="A453" s="188" t="n">
        <v>43714</v>
      </c>
      <c r="B453" s="16" t="n">
        <v>53.154709</v>
      </c>
      <c r="C453" s="16" t="n">
        <v>5284400</v>
      </c>
      <c r="D453" s="186">
        <f>B453/B454-1</f>
        <v/>
      </c>
      <c r="E453" s="198" t="n"/>
    </row>
    <row r="454" ht="15.75" customHeight="1">
      <c r="A454" s="188" t="n">
        <v>43713</v>
      </c>
      <c r="B454" s="16" t="n">
        <v>52.970509</v>
      </c>
      <c r="C454" s="16" t="n">
        <v>5378500</v>
      </c>
      <c r="D454" s="186">
        <f>B454/B455-1</f>
        <v/>
      </c>
      <c r="E454" s="198" t="n"/>
    </row>
    <row r="455" ht="15.75" customHeight="1">
      <c r="A455" s="188" t="n">
        <v>43712</v>
      </c>
      <c r="B455" s="16" t="n">
        <v>52.592426</v>
      </c>
      <c r="C455" s="16" t="n">
        <v>3585100</v>
      </c>
      <c r="D455" s="186">
        <f>B455/B456-1</f>
        <v/>
      </c>
      <c r="E455" s="198" t="n"/>
    </row>
    <row r="456" ht="15.75" customHeight="1">
      <c r="A456" s="188" t="n">
        <v>43711</v>
      </c>
      <c r="B456" s="16" t="n">
        <v>52.301594</v>
      </c>
      <c r="C456" s="16" t="n">
        <v>6172000</v>
      </c>
      <c r="D456" s="186">
        <f>B456/B457-1</f>
        <v/>
      </c>
      <c r="E456" s="198" t="n"/>
    </row>
    <row r="457" ht="15.75" customHeight="1">
      <c r="A457" s="188" t="n">
        <v>43707</v>
      </c>
      <c r="B457" s="16" t="n">
        <v>52.272507</v>
      </c>
      <c r="C457" s="16" t="n">
        <v>6970700</v>
      </c>
      <c r="D457" s="186">
        <f>B457/B458-1</f>
        <v/>
      </c>
      <c r="E457" s="198" t="n"/>
    </row>
    <row r="458" ht="15.75" customHeight="1">
      <c r="A458" s="188" t="n">
        <v>43706</v>
      </c>
      <c r="B458" s="16" t="n">
        <v>52.1077</v>
      </c>
      <c r="C458" s="16" t="n">
        <v>3322500</v>
      </c>
      <c r="D458" s="186">
        <f>B458/B459-1</f>
        <v/>
      </c>
      <c r="E458" s="198" t="n"/>
    </row>
    <row r="459" ht="15.75" customHeight="1">
      <c r="A459" s="188" t="n">
        <v>43705</v>
      </c>
      <c r="B459" s="16" t="n">
        <v>51.739315</v>
      </c>
      <c r="C459" s="16" t="n">
        <v>3667100</v>
      </c>
      <c r="D459" s="186">
        <f>B459/B460-1</f>
        <v/>
      </c>
      <c r="E459" s="198" t="n"/>
    </row>
    <row r="460" ht="15.75" customHeight="1">
      <c r="A460" s="188" t="n">
        <v>43704</v>
      </c>
      <c r="B460" s="16" t="n">
        <v>51.758705</v>
      </c>
      <c r="C460" s="16" t="n">
        <v>4638100</v>
      </c>
      <c r="D460" s="186">
        <f>B460/B461-1</f>
        <v/>
      </c>
      <c r="E460" s="198" t="n"/>
    </row>
    <row r="461" ht="15.75" customHeight="1">
      <c r="A461" s="188" t="n">
        <v>43703</v>
      </c>
      <c r="B461" s="16" t="n">
        <v>51.923508</v>
      </c>
      <c r="C461" s="16" t="n">
        <v>5901000</v>
      </c>
      <c r="D461" s="186">
        <f>B461/B462-1</f>
        <v/>
      </c>
      <c r="E461" s="198" t="n"/>
    </row>
    <row r="462" ht="15.75" customHeight="1">
      <c r="A462" s="188" t="n">
        <v>43700</v>
      </c>
      <c r="B462" s="16" t="n">
        <v>51.177036</v>
      </c>
      <c r="C462" s="16" t="n">
        <v>14126700</v>
      </c>
      <c r="D462" s="186">
        <f>B462/B463-1</f>
        <v/>
      </c>
      <c r="E462" s="198" t="n"/>
    </row>
    <row r="463" ht="15.75" customHeight="1">
      <c r="A463" s="188" t="n">
        <v>43699</v>
      </c>
      <c r="B463" s="16" t="n">
        <v>51.758705</v>
      </c>
      <c r="C463" s="16" t="n">
        <v>4619200</v>
      </c>
      <c r="D463" s="186">
        <f>B463/B464-1</f>
        <v/>
      </c>
      <c r="E463" s="198" t="n"/>
    </row>
    <row r="464" ht="15.75" customHeight="1">
      <c r="A464" s="188" t="n">
        <v>43698</v>
      </c>
      <c r="B464" s="16" t="n">
        <v>51.836262</v>
      </c>
      <c r="C464" s="16" t="n">
        <v>7070100</v>
      </c>
      <c r="D464" s="186">
        <f>B464/B465-1</f>
        <v/>
      </c>
      <c r="E464" s="198" t="n"/>
    </row>
    <row r="465" ht="15.75" customHeight="1">
      <c r="A465" s="188" t="n">
        <v>43697</v>
      </c>
      <c r="B465" s="16" t="n">
        <v>51.661758</v>
      </c>
      <c r="C465" s="16" t="n">
        <v>4400500</v>
      </c>
      <c r="D465" s="186">
        <f>B465/B466-1</f>
        <v/>
      </c>
      <c r="E465" s="198" t="n"/>
    </row>
    <row r="466" ht="15.75" customHeight="1">
      <c r="A466" s="188" t="n">
        <v>43696</v>
      </c>
      <c r="B466" s="16" t="n">
        <v>51.768398</v>
      </c>
      <c r="C466" s="16" t="n">
        <v>3672000</v>
      </c>
      <c r="D466" s="186">
        <f>B466/B467-1</f>
        <v/>
      </c>
      <c r="E466" s="198" t="n"/>
    </row>
    <row r="467" ht="15.75" customHeight="1">
      <c r="A467" s="188" t="n">
        <v>43693</v>
      </c>
      <c r="B467" s="16" t="n">
        <v>51.778091</v>
      </c>
      <c r="C467" s="16" t="n">
        <v>5812600</v>
      </c>
      <c r="D467" s="186">
        <f>B467/B468-1</f>
        <v/>
      </c>
      <c r="E467" s="198" t="n"/>
    </row>
    <row r="468" ht="15.75" customHeight="1">
      <c r="A468" s="188" t="n">
        <v>43692</v>
      </c>
      <c r="B468" s="16" t="n">
        <v>51.244896</v>
      </c>
      <c r="C468" s="16" t="n">
        <v>6085400</v>
      </c>
      <c r="D468" s="186">
        <f>B468/B469-1</f>
        <v/>
      </c>
      <c r="E468" s="198" t="n"/>
    </row>
    <row r="469" ht="15.75" customHeight="1">
      <c r="A469" s="188" t="n">
        <v>43691</v>
      </c>
      <c r="B469" s="16" t="n">
        <v>50.760174</v>
      </c>
      <c r="C469" s="16" t="n">
        <v>10064800</v>
      </c>
      <c r="D469" s="186">
        <f>B469/B470-1</f>
        <v/>
      </c>
      <c r="E469" s="198" t="n"/>
    </row>
    <row r="470" ht="15.75" customHeight="1">
      <c r="A470" s="188" t="n">
        <v>43690</v>
      </c>
      <c r="B470" s="16" t="n">
        <v>52.020454</v>
      </c>
      <c r="C470" s="16" t="n">
        <v>9087300</v>
      </c>
      <c r="D470" s="186">
        <f>B470/B471-1</f>
        <v/>
      </c>
      <c r="E470" s="198" t="n"/>
    </row>
    <row r="471" ht="15.75" customHeight="1">
      <c r="A471" s="188" t="n">
        <v>43689</v>
      </c>
      <c r="B471" s="16" t="n">
        <v>51.438786</v>
      </c>
      <c r="C471" s="16" t="n">
        <v>6923300</v>
      </c>
      <c r="D471" s="186">
        <f>B471/B472-1</f>
        <v/>
      </c>
      <c r="E471" s="198" t="n"/>
    </row>
    <row r="472" ht="15.75" customHeight="1">
      <c r="A472" s="188" t="n">
        <v>43686</v>
      </c>
      <c r="B472" s="16" t="n">
        <v>51.933201</v>
      </c>
      <c r="C472" s="16" t="n">
        <v>7035300</v>
      </c>
      <c r="D472" s="186">
        <f>B472/B473-1</f>
        <v/>
      </c>
      <c r="E472" s="198" t="n"/>
    </row>
    <row r="473" ht="15.75" customHeight="1">
      <c r="A473" s="188" t="n">
        <v>43685</v>
      </c>
      <c r="B473" s="16" t="n">
        <v>52.48579</v>
      </c>
      <c r="C473" s="16" t="n">
        <v>10675800</v>
      </c>
      <c r="D473" s="186">
        <f>B473/B474-1</f>
        <v/>
      </c>
      <c r="E473" s="198" t="n"/>
    </row>
    <row r="474" ht="15.75" customHeight="1">
      <c r="A474" s="188" t="n">
        <v>43684</v>
      </c>
      <c r="B474" s="16" t="n">
        <v>52.117397</v>
      </c>
      <c r="C474" s="16" t="n">
        <v>9339000</v>
      </c>
      <c r="D474" s="186">
        <f>B474/B475-1</f>
        <v/>
      </c>
      <c r="E474" s="198" t="n"/>
    </row>
    <row r="475" ht="15.75" customHeight="1">
      <c r="A475" s="188" t="n">
        <v>43683</v>
      </c>
      <c r="B475" s="16" t="n">
        <v>51.758705</v>
      </c>
      <c r="C475" s="16" t="n">
        <v>9647000</v>
      </c>
      <c r="D475" s="186">
        <f>B475/B476-1</f>
        <v/>
      </c>
      <c r="E475" s="198" t="n"/>
    </row>
    <row r="476" ht="15.75" customHeight="1">
      <c r="A476" s="188" t="n">
        <v>43682</v>
      </c>
      <c r="B476" s="16" t="n">
        <v>51.109177</v>
      </c>
      <c r="C476" s="16" t="n">
        <v>8982500</v>
      </c>
      <c r="D476" s="186">
        <f>B476/B477-1</f>
        <v/>
      </c>
      <c r="E476" s="198" t="n"/>
    </row>
    <row r="477" ht="15.75" customHeight="1">
      <c r="A477" s="188" t="n">
        <v>43679</v>
      </c>
      <c r="B477" s="16" t="n">
        <v>52.408234</v>
      </c>
      <c r="C477" s="16" t="n">
        <v>11362800</v>
      </c>
      <c r="D477" s="186">
        <f>B477/B478-1</f>
        <v/>
      </c>
      <c r="E477" s="198" t="n"/>
    </row>
    <row r="478" ht="15.75" customHeight="1">
      <c r="A478" s="188" t="n">
        <v>43678</v>
      </c>
      <c r="B478" s="16" t="n">
        <v>52.679672</v>
      </c>
      <c r="C478" s="16" t="n">
        <v>16478600</v>
      </c>
      <c r="D478" s="186">
        <f>B478/B479-1</f>
        <v/>
      </c>
      <c r="E478" s="198" t="n"/>
    </row>
    <row r="479" ht="15.75" customHeight="1">
      <c r="A479" s="188" t="n">
        <v>43677</v>
      </c>
      <c r="B479" s="16" t="n">
        <v>52.689369</v>
      </c>
      <c r="C479" s="16" t="n">
        <v>8867500</v>
      </c>
      <c r="D479" s="186">
        <f>B479/B480-1</f>
        <v/>
      </c>
      <c r="E479" s="198" t="n"/>
    </row>
    <row r="480" ht="15.75" customHeight="1">
      <c r="A480" s="188" t="n">
        <v>43676</v>
      </c>
      <c r="B480" s="16" t="n">
        <v>52.728146</v>
      </c>
      <c r="C480" s="16" t="n">
        <v>5467200</v>
      </c>
      <c r="D480" s="186">
        <f>B480/B481-1</f>
        <v/>
      </c>
      <c r="E480" s="198" t="n"/>
    </row>
    <row r="481" ht="15.75" customHeight="1">
      <c r="A481" s="188" t="n">
        <v>43675</v>
      </c>
      <c r="B481" s="16" t="n">
        <v>53.067459</v>
      </c>
      <c r="C481" s="16" t="n">
        <v>2483400</v>
      </c>
      <c r="D481" s="186">
        <f>B481/B482-1</f>
        <v/>
      </c>
      <c r="E481" s="198" t="n"/>
    </row>
    <row r="482" ht="15.75" customHeight="1">
      <c r="A482" s="188" t="n">
        <v>43672</v>
      </c>
      <c r="B482" s="16" t="n">
        <v>53.135315</v>
      </c>
      <c r="C482" s="16" t="n">
        <v>3365100</v>
      </c>
      <c r="D482" s="186">
        <f>B482/B483-1</f>
        <v/>
      </c>
      <c r="E482" s="198" t="n"/>
    </row>
    <row r="483" ht="15.75" customHeight="1">
      <c r="A483" s="188" t="n">
        <v>43671</v>
      </c>
      <c r="B483" s="16" t="n">
        <v>52.999592</v>
      </c>
      <c r="C483" s="16" t="n">
        <v>5767600</v>
      </c>
      <c r="D483" s="186">
        <f>B483/B484-1</f>
        <v/>
      </c>
      <c r="E483" s="198" t="n"/>
    </row>
    <row r="484" ht="15.75" customHeight="1">
      <c r="A484" s="188" t="n">
        <v>43670</v>
      </c>
      <c r="B484" s="16" t="n">
        <v>53.571568</v>
      </c>
      <c r="C484" s="16" t="n">
        <v>4780500</v>
      </c>
      <c r="D484" s="186">
        <f>B484/B485-1</f>
        <v/>
      </c>
      <c r="E484" s="198" t="n"/>
    </row>
    <row r="485" ht="15.75" customHeight="1">
      <c r="A485" s="188" t="n">
        <v>43669</v>
      </c>
      <c r="B485" s="16" t="n">
        <v>53.503704</v>
      </c>
      <c r="C485" s="16" t="n">
        <v>3626800</v>
      </c>
      <c r="D485" s="186">
        <f>B485/B486-1</f>
        <v/>
      </c>
      <c r="E485" s="198" t="n"/>
    </row>
    <row r="486" ht="15.75" customHeight="1">
      <c r="A486" s="188" t="n">
        <v>43668</v>
      </c>
      <c r="B486" s="16" t="n">
        <v>53.077148</v>
      </c>
      <c r="C486" s="16" t="n">
        <v>2766500</v>
      </c>
      <c r="D486" s="186">
        <f>B486/B487-1</f>
        <v/>
      </c>
      <c r="E486" s="198" t="n"/>
    </row>
    <row r="487" ht="15.75" customHeight="1">
      <c r="A487" s="188" t="n">
        <v>43665</v>
      </c>
      <c r="B487" s="16" t="n">
        <v>52.999592</v>
      </c>
      <c r="C487" s="16" t="n">
        <v>3560600</v>
      </c>
      <c r="D487" s="186">
        <f>B487/B488-1</f>
        <v/>
      </c>
      <c r="E487" s="198" t="n"/>
    </row>
    <row r="488" ht="15.75" customHeight="1">
      <c r="A488" s="188" t="n">
        <v>43664</v>
      </c>
      <c r="B488" s="16" t="n">
        <v>52.863873</v>
      </c>
      <c r="C488" s="16" t="n">
        <v>4494900</v>
      </c>
      <c r="D488" s="186">
        <f>B488/B489-1</f>
        <v/>
      </c>
      <c r="E488" s="198" t="n"/>
    </row>
    <row r="489" ht="15.75" customHeight="1">
      <c r="A489" s="188" t="n">
        <v>43663</v>
      </c>
      <c r="B489" s="16" t="n">
        <v>52.999592</v>
      </c>
      <c r="C489" s="16" t="n">
        <v>2256600</v>
      </c>
      <c r="D489" s="186">
        <f>B489/B490-1</f>
        <v/>
      </c>
      <c r="E489" s="198" t="n"/>
    </row>
    <row r="490" ht="15.75" customHeight="1">
      <c r="A490" s="188" t="n">
        <v>43662</v>
      </c>
      <c r="B490" s="16" t="n">
        <v>53.048069</v>
      </c>
      <c r="C490" s="16" t="n">
        <v>4354700</v>
      </c>
      <c r="D490" s="186">
        <f>B490/B491-1</f>
        <v/>
      </c>
      <c r="E490" s="198" t="n"/>
    </row>
    <row r="491" ht="15.75" customHeight="1">
      <c r="A491" s="188" t="n">
        <v>43661</v>
      </c>
      <c r="B491" s="16" t="n">
        <v>53.445538</v>
      </c>
      <c r="C491" s="16" t="n">
        <v>2997200</v>
      </c>
      <c r="D491" s="186">
        <f>B491/B492-1</f>
        <v/>
      </c>
      <c r="E491" s="198" t="n"/>
    </row>
    <row r="492" ht="15.75" customHeight="1">
      <c r="A492" s="188" t="n">
        <v>43658</v>
      </c>
      <c r="B492" s="16" t="n">
        <v>53.406761</v>
      </c>
      <c r="C492" s="16" t="n">
        <v>3040600</v>
      </c>
      <c r="D492" s="186">
        <f>B492/B493-1</f>
        <v/>
      </c>
      <c r="E492" s="198" t="n"/>
    </row>
    <row r="493" ht="15.75" customHeight="1">
      <c r="A493" s="188" t="n">
        <v>43657</v>
      </c>
      <c r="B493" s="16" t="n">
        <v>53.387371</v>
      </c>
      <c r="C493" s="16" t="n">
        <v>3393200</v>
      </c>
      <c r="D493" s="186">
        <f>B493/B494-1</f>
        <v/>
      </c>
      <c r="E493" s="198" t="n"/>
    </row>
    <row r="494" ht="15.75" customHeight="1">
      <c r="A494" s="188" t="n">
        <v>43656</v>
      </c>
      <c r="B494" s="16" t="n">
        <v>53.290428</v>
      </c>
      <c r="C494" s="16" t="n">
        <v>5133100</v>
      </c>
      <c r="D494" s="186">
        <f>B494/B495-1</f>
        <v/>
      </c>
      <c r="E494" s="198" t="n"/>
    </row>
    <row r="495" ht="15.75" customHeight="1">
      <c r="A495" s="188" t="n">
        <v>43655</v>
      </c>
      <c r="B495" s="16" t="n">
        <v>52.970509</v>
      </c>
      <c r="C495" s="16" t="n">
        <v>4575300</v>
      </c>
      <c r="D495" s="186">
        <f>B495/B496-1</f>
        <v/>
      </c>
      <c r="E495" s="198" t="n"/>
    </row>
    <row r="496" ht="15.75" customHeight="1">
      <c r="A496" s="188" t="n">
        <v>43654</v>
      </c>
      <c r="B496" s="16" t="n">
        <v>53.445538</v>
      </c>
      <c r="C496" s="16" t="n">
        <v>3914800</v>
      </c>
      <c r="D496" s="186">
        <f>B496/B497-1</f>
        <v/>
      </c>
      <c r="E496" s="198" t="n"/>
    </row>
    <row r="497" ht="15.75" customHeight="1">
      <c r="A497" s="188" t="n">
        <v>43651</v>
      </c>
      <c r="B497" s="16" t="n">
        <v>53.75576</v>
      </c>
      <c r="C497" s="16" t="n">
        <v>3752400</v>
      </c>
      <c r="D497" s="186">
        <f>B497/B498-1</f>
        <v/>
      </c>
      <c r="E497" s="198" t="n"/>
    </row>
    <row r="498" ht="15.75" customHeight="1">
      <c r="A498" s="188" t="n">
        <v>43649</v>
      </c>
      <c r="B498" s="16" t="n">
        <v>53.98843</v>
      </c>
      <c r="C498" s="16" t="n">
        <v>3122800</v>
      </c>
      <c r="D498" s="186">
        <f>B498/B499-1</f>
        <v/>
      </c>
      <c r="E498" s="198" t="n"/>
    </row>
    <row r="499" ht="15.75" customHeight="1">
      <c r="A499" s="188" t="n">
        <v>43648</v>
      </c>
      <c r="B499" s="16" t="n">
        <v>53.833317</v>
      </c>
      <c r="C499" s="16" t="n">
        <v>6973000</v>
      </c>
      <c r="D499" s="186">
        <f>B499/B500-1</f>
        <v/>
      </c>
      <c r="E499" s="198" t="n"/>
    </row>
    <row r="500" ht="15.75" customHeight="1">
      <c r="A500" s="188" t="n">
        <v>43647</v>
      </c>
      <c r="B500" s="16" t="n">
        <v>53.66851</v>
      </c>
      <c r="C500" s="16" t="n">
        <v>7673000</v>
      </c>
      <c r="D500" s="186">
        <f>B500/B501-1</f>
        <v/>
      </c>
      <c r="E500" s="198" t="n"/>
    </row>
    <row r="501" ht="15.75" customHeight="1">
      <c r="A501" s="188" t="n">
        <v>43644</v>
      </c>
      <c r="B501" s="16" t="n">
        <v>52.912346</v>
      </c>
      <c r="C501" s="16" t="n">
        <v>7620200</v>
      </c>
      <c r="D501" s="186">
        <f>B501/B502-1</f>
        <v/>
      </c>
      <c r="E501" s="198" t="n"/>
    </row>
    <row r="502" ht="15.75" customHeight="1">
      <c r="A502" s="188" t="n">
        <v>43643</v>
      </c>
      <c r="B502" s="16" t="n">
        <v>52.699066</v>
      </c>
      <c r="C502" s="16" t="n">
        <v>2904100</v>
      </c>
      <c r="D502" s="186">
        <f>B502/B503-1</f>
        <v/>
      </c>
      <c r="E502" s="198" t="n"/>
    </row>
    <row r="503" ht="15.75" customHeight="1">
      <c r="A503" s="188" t="n">
        <v>43642</v>
      </c>
      <c r="B503" s="16" t="n">
        <v>52.48579</v>
      </c>
      <c r="C503" s="16" t="n">
        <v>3129500</v>
      </c>
      <c r="D503" s="186">
        <f>B503/B504-1</f>
        <v/>
      </c>
      <c r="E503" s="198" t="n"/>
    </row>
    <row r="504" ht="15.75" customHeight="1">
      <c r="A504" s="188" t="n">
        <v>43641</v>
      </c>
      <c r="B504" s="16" t="n">
        <v>52.563347</v>
      </c>
      <c r="C504" s="16" t="n">
        <v>4557800</v>
      </c>
      <c r="D504" s="186">
        <f>B504/B505-1</f>
        <v/>
      </c>
      <c r="E504" s="198" t="n"/>
    </row>
    <row r="505" ht="15.75" customHeight="1">
      <c r="A505" s="188" t="n">
        <v>43640</v>
      </c>
      <c r="B505" s="16" t="n">
        <v>52.796009</v>
      </c>
      <c r="C505" s="16" t="n">
        <v>4630800</v>
      </c>
      <c r="D505" s="186" t="n"/>
      <c r="E505" s="198" t="n"/>
    </row>
    <row r="506" ht="15.75" customHeight="1">
      <c r="D506" s="185" t="n"/>
      <c r="E506" s="198" t="n"/>
    </row>
    <row r="507" ht="15.75" customHeight="1">
      <c r="D507" s="185" t="n"/>
      <c r="E507" s="198" t="n"/>
    </row>
    <row r="508" ht="15.75" customHeight="1">
      <c r="D508" s="185" t="n"/>
      <c r="E508" s="198" t="n"/>
    </row>
    <row r="509" ht="15.75" customHeight="1">
      <c r="D509" s="185" t="n"/>
      <c r="E509" s="198" t="n"/>
    </row>
    <row r="510" ht="15.75" customHeight="1">
      <c r="D510" s="185" t="n"/>
      <c r="E510" s="198" t="n"/>
    </row>
    <row r="511" ht="15.75" customHeight="1">
      <c r="D511" s="185" t="n"/>
      <c r="E511" s="198" t="n"/>
    </row>
    <row r="512" ht="15.75" customHeight="1">
      <c r="D512" s="185" t="n"/>
      <c r="E512" s="198" t="n"/>
    </row>
    <row r="513" ht="15.75" customHeight="1">
      <c r="D513" s="185" t="n"/>
      <c r="E513" s="198" t="n"/>
    </row>
    <row r="514" ht="15.75" customHeight="1">
      <c r="D514" s="185" t="n"/>
      <c r="E514" s="198" t="n"/>
    </row>
    <row r="515" ht="15.75" customHeight="1">
      <c r="D515" s="185" t="n"/>
      <c r="E515" s="198" t="n"/>
    </row>
    <row r="516" ht="15.75" customHeight="1">
      <c r="D516" s="185" t="n"/>
      <c r="E516" s="198" t="n"/>
    </row>
    <row r="517" ht="15.75" customHeight="1">
      <c r="D517" s="185" t="n"/>
      <c r="E517" s="198" t="n"/>
    </row>
    <row r="518" ht="15.75" customHeight="1">
      <c r="D518" s="185" t="n"/>
      <c r="E518" s="198" t="n"/>
    </row>
    <row r="519" ht="15.75" customHeight="1">
      <c r="D519" s="185" t="n"/>
      <c r="E519" s="198" t="n"/>
    </row>
    <row r="520" ht="15.75" customHeight="1">
      <c r="D520" s="185" t="n"/>
      <c r="E520" s="198" t="n"/>
    </row>
    <row r="521" ht="15.75" customHeight="1">
      <c r="D521" s="185" t="n"/>
      <c r="E521" s="198" t="n"/>
    </row>
    <row r="522" ht="15.75" customHeight="1">
      <c r="D522" s="185" t="n"/>
      <c r="E522" s="198" t="n"/>
    </row>
    <row r="523" ht="15.75" customHeight="1">
      <c r="D523" s="185" t="n"/>
      <c r="E523" s="198" t="n"/>
    </row>
    <row r="524" ht="15.75" customHeight="1">
      <c r="D524" s="185" t="n"/>
      <c r="E524" s="198" t="n"/>
    </row>
    <row r="525" ht="15.75" customHeight="1">
      <c r="D525" s="185" t="n"/>
      <c r="E525" s="198" t="n"/>
    </row>
    <row r="526" ht="15.75" customHeight="1">
      <c r="D526" s="185" t="n"/>
      <c r="E526" s="198" t="n"/>
    </row>
    <row r="527" ht="15.75" customHeight="1">
      <c r="D527" s="185" t="n"/>
      <c r="E527" s="198" t="n"/>
    </row>
    <row r="528" ht="15.75" customHeight="1">
      <c r="D528" s="185" t="n"/>
      <c r="E528" s="198" t="n"/>
    </row>
    <row r="529" ht="15.75" customHeight="1">
      <c r="D529" s="185" t="n"/>
      <c r="E529" s="198" t="n"/>
    </row>
    <row r="530" ht="15.75" customHeight="1">
      <c r="D530" s="185" t="n"/>
      <c r="E530" s="198" t="n"/>
    </row>
    <row r="531" ht="15.75" customHeight="1">
      <c r="D531" s="185" t="n"/>
      <c r="E531" s="198" t="n"/>
    </row>
    <row r="532" ht="15.75" customHeight="1">
      <c r="D532" s="185" t="n"/>
      <c r="E532" s="198" t="n"/>
    </row>
    <row r="533" ht="15.75" customHeight="1">
      <c r="D533" s="185" t="n"/>
      <c r="E533" s="198" t="n"/>
    </row>
    <row r="534" ht="15.75" customHeight="1">
      <c r="D534" s="185" t="n"/>
      <c r="E534" s="198" t="n"/>
    </row>
    <row r="535" ht="15.75" customHeight="1">
      <c r="D535" s="185" t="n"/>
      <c r="E535" s="198" t="n"/>
    </row>
    <row r="536" ht="15.75" customHeight="1">
      <c r="D536" s="185" t="n"/>
      <c r="E536" s="198" t="n"/>
    </row>
    <row r="537" ht="15.75" customHeight="1">
      <c r="D537" s="185" t="n"/>
      <c r="E537" s="198" t="n"/>
    </row>
    <row r="538" ht="15.75" customHeight="1">
      <c r="D538" s="185" t="n"/>
      <c r="E538" s="198" t="n"/>
    </row>
    <row r="539" ht="15.75" customHeight="1">
      <c r="D539" s="185" t="n"/>
      <c r="E539" s="198" t="n"/>
    </row>
    <row r="540" ht="15.75" customHeight="1">
      <c r="D540" s="185" t="n"/>
      <c r="E540" s="198" t="n"/>
    </row>
    <row r="541" ht="15.75" customHeight="1">
      <c r="D541" s="185" t="n"/>
      <c r="E541" s="198" t="n"/>
    </row>
    <row r="542" ht="15.75" customHeight="1">
      <c r="D542" s="185" t="n"/>
      <c r="E542" s="198" t="n"/>
    </row>
    <row r="543" ht="15.75" customHeight="1">
      <c r="D543" s="185" t="n"/>
      <c r="E543" s="198" t="n"/>
    </row>
    <row r="544" ht="15.75" customHeight="1">
      <c r="D544" s="185" t="n"/>
      <c r="E544" s="198" t="n"/>
    </row>
    <row r="545" ht="15.75" customHeight="1">
      <c r="D545" s="185" t="n"/>
      <c r="E545" s="198" t="n"/>
    </row>
    <row r="546" ht="15.75" customHeight="1">
      <c r="D546" s="185" t="n"/>
      <c r="E546" s="198" t="n"/>
    </row>
    <row r="547" ht="15.75" customHeight="1">
      <c r="D547" s="185" t="n"/>
      <c r="E547" s="198" t="n"/>
    </row>
    <row r="548" ht="15.75" customHeight="1">
      <c r="D548" s="185" t="n"/>
      <c r="E548" s="198" t="n"/>
    </row>
    <row r="549" ht="15.75" customHeight="1">
      <c r="D549" s="185" t="n"/>
      <c r="E549" s="198" t="n"/>
    </row>
    <row r="550" ht="15.75" customHeight="1">
      <c r="D550" s="185" t="n"/>
      <c r="E550" s="198" t="n"/>
    </row>
    <row r="551" ht="15.75" customHeight="1">
      <c r="D551" s="185" t="n"/>
      <c r="E551" s="198" t="n"/>
    </row>
    <row r="552" ht="15.75" customHeight="1">
      <c r="D552" s="185" t="n"/>
      <c r="E552" s="198" t="n"/>
    </row>
    <row r="553" ht="15.75" customHeight="1">
      <c r="D553" s="185" t="n"/>
      <c r="E553" s="198" t="n"/>
    </row>
    <row r="554" ht="15.75" customHeight="1">
      <c r="D554" s="185" t="n"/>
      <c r="E554" s="198" t="n"/>
    </row>
    <row r="555" ht="15.75" customHeight="1">
      <c r="D555" s="185" t="n"/>
      <c r="E555" s="198" t="n"/>
    </row>
    <row r="556" ht="15.75" customHeight="1">
      <c r="D556" s="185" t="n"/>
      <c r="E556" s="198" t="n"/>
    </row>
    <row r="557" ht="15.75" customHeight="1">
      <c r="D557" s="185" t="n"/>
      <c r="E557" s="198" t="n"/>
    </row>
    <row r="558" ht="15.75" customHeight="1">
      <c r="D558" s="185" t="n"/>
      <c r="E558" s="198" t="n"/>
    </row>
    <row r="559" ht="15.75" customHeight="1">
      <c r="D559" s="185" t="n"/>
      <c r="E559" s="198" t="n"/>
    </row>
    <row r="560" ht="15.75" customHeight="1">
      <c r="D560" s="185" t="n"/>
      <c r="E560" s="198" t="n"/>
    </row>
    <row r="561" ht="15.75" customHeight="1">
      <c r="D561" s="185" t="n"/>
      <c r="E561" s="198" t="n"/>
    </row>
    <row r="562" ht="15.75" customHeight="1">
      <c r="D562" s="185" t="n"/>
      <c r="E562" s="198" t="n"/>
    </row>
    <row r="563" ht="15.75" customHeight="1">
      <c r="D563" s="185" t="n"/>
      <c r="E563" s="198" t="n"/>
    </row>
    <row r="564" ht="15.75" customHeight="1">
      <c r="D564" s="185" t="n"/>
      <c r="E564" s="198" t="n"/>
    </row>
    <row r="565" ht="15.75" customHeight="1">
      <c r="D565" s="185" t="n"/>
      <c r="E565" s="198" t="n"/>
    </row>
    <row r="566" ht="15.75" customHeight="1">
      <c r="D566" s="185" t="n"/>
      <c r="E566" s="198" t="n"/>
    </row>
    <row r="567" ht="15.75" customHeight="1">
      <c r="D567" s="185" t="n"/>
      <c r="E567" s="198" t="n"/>
    </row>
    <row r="568" ht="15.75" customHeight="1">
      <c r="D568" s="185" t="n"/>
      <c r="E568" s="198" t="n"/>
    </row>
    <row r="569" ht="15.75" customHeight="1">
      <c r="D569" s="185" t="n"/>
      <c r="E569" s="198" t="n"/>
    </row>
    <row r="570" ht="15.75" customHeight="1">
      <c r="D570" s="185" t="n"/>
      <c r="E570" s="198" t="n"/>
    </row>
    <row r="571" ht="15.75" customHeight="1">
      <c r="D571" s="185" t="n"/>
      <c r="E571" s="198" t="n"/>
    </row>
    <row r="572" ht="15.75" customHeight="1">
      <c r="D572" s="185" t="n"/>
      <c r="E572" s="198" t="n"/>
    </row>
    <row r="573" ht="15.75" customHeight="1">
      <c r="D573" s="185" t="n"/>
      <c r="E573" s="198" t="n"/>
    </row>
    <row r="574" ht="15.75" customHeight="1">
      <c r="D574" s="185" t="n"/>
      <c r="E574" s="198" t="n"/>
    </row>
    <row r="575" ht="15.75" customHeight="1">
      <c r="D575" s="185" t="n"/>
      <c r="E575" s="198" t="n"/>
    </row>
    <row r="576" ht="15.75" customHeight="1">
      <c r="D576" s="185" t="n"/>
      <c r="E576" s="198" t="n"/>
    </row>
    <row r="577" ht="15.75" customHeight="1">
      <c r="D577" s="185" t="n"/>
      <c r="E577" s="198" t="n"/>
    </row>
    <row r="578" ht="15.75" customHeight="1">
      <c r="D578" s="185" t="n"/>
      <c r="E578" s="198" t="n"/>
    </row>
    <row r="579" ht="15.75" customHeight="1">
      <c r="D579" s="185" t="n"/>
      <c r="E579" s="198" t="n"/>
    </row>
    <row r="580" ht="15.75" customHeight="1">
      <c r="D580" s="185" t="n"/>
      <c r="E580" s="198" t="n"/>
    </row>
    <row r="581" ht="15.75" customHeight="1">
      <c r="D581" s="185" t="n"/>
      <c r="E581" s="198" t="n"/>
    </row>
    <row r="582" ht="15.75" customHeight="1">
      <c r="D582" s="185" t="n"/>
      <c r="E582" s="198" t="n"/>
    </row>
    <row r="583" ht="15.75" customHeight="1">
      <c r="D583" s="185" t="n"/>
      <c r="E583" s="198" t="n"/>
    </row>
    <row r="584" ht="15.75" customHeight="1">
      <c r="D584" s="185" t="n"/>
      <c r="E584" s="198" t="n"/>
    </row>
    <row r="585" ht="15.75" customHeight="1">
      <c r="D585" s="185" t="n"/>
      <c r="E585" s="198" t="n"/>
    </row>
    <row r="586" ht="15.75" customHeight="1">
      <c r="D586" s="185" t="n"/>
      <c r="E586" s="198" t="n"/>
    </row>
    <row r="587" ht="15.75" customHeight="1">
      <c r="D587" s="185" t="n"/>
      <c r="E587" s="198" t="n"/>
    </row>
    <row r="588" ht="15.75" customHeight="1">
      <c r="D588" s="185" t="n"/>
      <c r="E588" s="198" t="n"/>
    </row>
    <row r="589" ht="15.75" customHeight="1">
      <c r="D589" s="185" t="n"/>
      <c r="E589" s="198" t="n"/>
    </row>
    <row r="590" ht="15.75" customHeight="1">
      <c r="D590" s="185" t="n"/>
      <c r="E590" s="198" t="n"/>
    </row>
    <row r="591" ht="15.75" customHeight="1">
      <c r="D591" s="185" t="n"/>
      <c r="E591" s="198" t="n"/>
    </row>
    <row r="592" ht="15.75" customHeight="1">
      <c r="D592" s="185" t="n"/>
      <c r="E592" s="198" t="n"/>
    </row>
    <row r="593" ht="15.75" customHeight="1">
      <c r="D593" s="185" t="n"/>
      <c r="E593" s="198" t="n"/>
    </row>
    <row r="594" ht="15.75" customHeight="1">
      <c r="D594" s="185" t="n"/>
      <c r="E594" s="198" t="n"/>
    </row>
    <row r="595" ht="15.75" customHeight="1">
      <c r="D595" s="185" t="n"/>
      <c r="E595" s="198" t="n"/>
    </row>
    <row r="596" ht="15.75" customHeight="1">
      <c r="D596" s="185" t="n"/>
      <c r="E596" s="198" t="n"/>
    </row>
    <row r="597" ht="15.75" customHeight="1">
      <c r="D597" s="185" t="n"/>
      <c r="E597" s="198" t="n"/>
    </row>
    <row r="598" ht="15.75" customHeight="1">
      <c r="D598" s="185" t="n"/>
      <c r="E598" s="198" t="n"/>
    </row>
    <row r="599" ht="15.75" customHeight="1">
      <c r="D599" s="185" t="n"/>
      <c r="E599" s="198" t="n"/>
    </row>
    <row r="600" ht="15.75" customHeight="1">
      <c r="D600" s="185" t="n"/>
      <c r="E600" s="198" t="n"/>
    </row>
    <row r="601" ht="15.75" customHeight="1">
      <c r="D601" s="185" t="n"/>
      <c r="E601" s="198" t="n"/>
    </row>
    <row r="602" ht="15.75" customHeight="1">
      <c r="D602" s="185" t="n"/>
      <c r="E602" s="198" t="n"/>
    </row>
    <row r="603" ht="15.75" customHeight="1">
      <c r="D603" s="185" t="n"/>
      <c r="E603" s="198" t="n"/>
    </row>
    <row r="604" ht="15.75" customHeight="1">
      <c r="D604" s="185" t="n"/>
      <c r="E604" s="198" t="n"/>
    </row>
    <row r="605" ht="15.75" customHeight="1">
      <c r="D605" s="185" t="n"/>
      <c r="E605" s="198" t="n"/>
    </row>
    <row r="606" ht="15.75" customHeight="1">
      <c r="D606" s="185" t="n"/>
      <c r="E606" s="198" t="n"/>
    </row>
    <row r="607" ht="15.75" customHeight="1">
      <c r="D607" s="185" t="n"/>
      <c r="E607" s="198" t="n"/>
    </row>
    <row r="608" ht="15.75" customHeight="1">
      <c r="D608" s="185" t="n"/>
      <c r="E608" s="198" t="n"/>
    </row>
    <row r="609" ht="15.75" customHeight="1">
      <c r="D609" s="185" t="n"/>
      <c r="E609" s="198" t="n"/>
    </row>
    <row r="610" ht="15.75" customHeight="1">
      <c r="D610" s="185" t="n"/>
      <c r="E610" s="198" t="n"/>
    </row>
    <row r="611" ht="15.75" customHeight="1">
      <c r="D611" s="185" t="n"/>
      <c r="E611" s="198" t="n"/>
    </row>
    <row r="612" ht="15.75" customHeight="1">
      <c r="D612" s="185" t="n"/>
      <c r="E612" s="198" t="n"/>
    </row>
    <row r="613" ht="15.75" customHeight="1">
      <c r="D613" s="185" t="n"/>
      <c r="E613" s="198" t="n"/>
    </row>
    <row r="614" ht="15.75" customHeight="1">
      <c r="D614" s="185" t="n"/>
      <c r="E614" s="198" t="n"/>
    </row>
    <row r="615" ht="15.75" customHeight="1">
      <c r="D615" s="185" t="n"/>
      <c r="E615" s="198" t="n"/>
    </row>
    <row r="616" ht="15.75" customHeight="1">
      <c r="D616" s="185" t="n"/>
      <c r="E616" s="198" t="n"/>
    </row>
    <row r="617" ht="15.75" customHeight="1">
      <c r="D617" s="185" t="n"/>
      <c r="E617" s="198" t="n"/>
    </row>
    <row r="618" ht="15.75" customHeight="1">
      <c r="D618" s="185" t="n"/>
      <c r="E618" s="198" t="n"/>
    </row>
    <row r="619" ht="15.75" customHeight="1">
      <c r="D619" s="185" t="n"/>
      <c r="E619" s="198" t="n"/>
    </row>
    <row r="620" ht="15.75" customHeight="1">
      <c r="D620" s="185" t="n"/>
      <c r="E620" s="198" t="n"/>
    </row>
    <row r="621" ht="15.75" customHeight="1">
      <c r="D621" s="185" t="n"/>
      <c r="E621" s="198" t="n"/>
    </row>
    <row r="622" ht="15.75" customHeight="1">
      <c r="D622" s="185" t="n"/>
      <c r="E622" s="198" t="n"/>
    </row>
    <row r="623" ht="15.75" customHeight="1">
      <c r="D623" s="185" t="n"/>
      <c r="E623" s="198" t="n"/>
    </row>
    <row r="624" ht="15.75" customHeight="1">
      <c r="D624" s="185" t="n"/>
      <c r="E624" s="198" t="n"/>
    </row>
    <row r="625" ht="15.75" customHeight="1">
      <c r="D625" s="185" t="n"/>
      <c r="E625" s="198" t="n"/>
    </row>
    <row r="626" ht="15.75" customHeight="1">
      <c r="D626" s="185" t="n"/>
      <c r="E626" s="198" t="n"/>
    </row>
    <row r="627" ht="15.75" customHeight="1">
      <c r="D627" s="185" t="n"/>
      <c r="E627" s="198" t="n"/>
    </row>
    <row r="628" ht="15.75" customHeight="1">
      <c r="D628" s="185" t="n"/>
      <c r="E628" s="198" t="n"/>
    </row>
    <row r="629" ht="15.75" customHeight="1">
      <c r="D629" s="185" t="n"/>
      <c r="E629" s="198" t="n"/>
    </row>
    <row r="630" ht="15.75" customHeight="1">
      <c r="D630" s="185" t="n"/>
      <c r="E630" s="198" t="n"/>
    </row>
    <row r="631" ht="15.75" customHeight="1">
      <c r="D631" s="185" t="n"/>
      <c r="E631" s="198" t="n"/>
    </row>
    <row r="632" ht="15.75" customHeight="1">
      <c r="D632" s="185" t="n"/>
      <c r="E632" s="198" t="n"/>
    </row>
    <row r="633" ht="15.75" customHeight="1">
      <c r="D633" s="185" t="n"/>
      <c r="E633" s="198" t="n"/>
    </row>
    <row r="634" ht="15.75" customHeight="1">
      <c r="D634" s="185" t="n"/>
      <c r="E634" s="198" t="n"/>
    </row>
    <row r="635" ht="15.75" customHeight="1">
      <c r="D635" s="185" t="n"/>
      <c r="E635" s="198" t="n"/>
    </row>
    <row r="636" ht="15.75" customHeight="1">
      <c r="D636" s="185" t="n"/>
      <c r="E636" s="198" t="n"/>
    </row>
    <row r="637" ht="15.75" customHeight="1">
      <c r="D637" s="185" t="n"/>
      <c r="E637" s="198" t="n"/>
    </row>
    <row r="638" ht="15.75" customHeight="1">
      <c r="D638" s="185" t="n"/>
      <c r="E638" s="198" t="n"/>
    </row>
    <row r="639" ht="15.75" customHeight="1">
      <c r="D639" s="185" t="n"/>
      <c r="E639" s="198" t="n"/>
    </row>
    <row r="640" ht="15.75" customHeight="1">
      <c r="D640" s="185" t="n"/>
      <c r="E640" s="198" t="n"/>
    </row>
    <row r="641" ht="15.75" customHeight="1">
      <c r="D641" s="185" t="n"/>
      <c r="E641" s="198" t="n"/>
    </row>
    <row r="642" ht="15.75" customHeight="1">
      <c r="D642" s="185" t="n"/>
      <c r="E642" s="198" t="n"/>
    </row>
    <row r="643" ht="15.75" customHeight="1">
      <c r="D643" s="185" t="n"/>
      <c r="E643" s="198" t="n"/>
    </row>
    <row r="644" ht="15.75" customHeight="1">
      <c r="D644" s="185" t="n"/>
      <c r="E644" s="198" t="n"/>
    </row>
    <row r="645" ht="15.75" customHeight="1">
      <c r="D645" s="185" t="n"/>
      <c r="E645" s="198" t="n"/>
    </row>
    <row r="646" ht="15.75" customHeight="1">
      <c r="D646" s="185" t="n"/>
      <c r="E646" s="198" t="n"/>
    </row>
    <row r="647" ht="15.75" customHeight="1">
      <c r="D647" s="185" t="n"/>
      <c r="E647" s="198" t="n"/>
    </row>
    <row r="648" ht="15.75" customHeight="1">
      <c r="D648" s="185" t="n"/>
      <c r="E648" s="198" t="n"/>
    </row>
    <row r="649" ht="15.75" customHeight="1">
      <c r="D649" s="185" t="n"/>
      <c r="E649" s="198" t="n"/>
    </row>
    <row r="650" ht="15.75" customHeight="1">
      <c r="D650" s="185" t="n"/>
      <c r="E650" s="198" t="n"/>
    </row>
    <row r="651" ht="15.75" customHeight="1">
      <c r="D651" s="185" t="n"/>
      <c r="E651" s="198" t="n"/>
    </row>
    <row r="652" ht="15.75" customHeight="1">
      <c r="D652" s="185" t="n"/>
      <c r="E652" s="198" t="n"/>
    </row>
    <row r="653" ht="15.75" customHeight="1">
      <c r="D653" s="185" t="n"/>
      <c r="E653" s="198" t="n"/>
    </row>
    <row r="654" ht="15.75" customHeight="1">
      <c r="D654" s="185" t="n"/>
      <c r="E654" s="198" t="n"/>
    </row>
    <row r="655" ht="15.75" customHeight="1">
      <c r="D655" s="185" t="n"/>
      <c r="E655" s="198" t="n"/>
    </row>
    <row r="656" ht="15.75" customHeight="1">
      <c r="D656" s="185" t="n"/>
      <c r="E656" s="198" t="n"/>
    </row>
    <row r="657" ht="15.75" customHeight="1">
      <c r="D657" s="185" t="n"/>
      <c r="E657" s="198" t="n"/>
    </row>
    <row r="658" ht="15.75" customHeight="1">
      <c r="D658" s="185" t="n"/>
      <c r="E658" s="198" t="n"/>
    </row>
    <row r="659" ht="15.75" customHeight="1">
      <c r="D659" s="185" t="n"/>
      <c r="E659" s="198" t="n"/>
    </row>
    <row r="660" ht="15.75" customHeight="1">
      <c r="D660" s="185" t="n"/>
      <c r="E660" s="198" t="n"/>
    </row>
    <row r="661" ht="15.75" customHeight="1">
      <c r="D661" s="185" t="n"/>
      <c r="E661" s="198" t="n"/>
    </row>
    <row r="662" ht="15.75" customHeight="1">
      <c r="D662" s="185" t="n"/>
      <c r="E662" s="198" t="n"/>
    </row>
    <row r="663" ht="15.75" customHeight="1">
      <c r="D663" s="185" t="n"/>
      <c r="E663" s="198" t="n"/>
    </row>
    <row r="664" ht="15.75" customHeight="1">
      <c r="D664" s="185" t="n"/>
      <c r="E664" s="198" t="n"/>
    </row>
    <row r="665" ht="15.75" customHeight="1">
      <c r="D665" s="185" t="n"/>
      <c r="E665" s="198" t="n"/>
    </row>
    <row r="666" ht="15.75" customHeight="1">
      <c r="D666" s="185" t="n"/>
      <c r="E666" s="198" t="n"/>
    </row>
    <row r="667" ht="15.75" customHeight="1">
      <c r="D667" s="185" t="n"/>
      <c r="E667" s="198" t="n"/>
    </row>
    <row r="668" ht="15.75" customHeight="1">
      <c r="D668" s="185" t="n"/>
      <c r="E668" s="198" t="n"/>
    </row>
    <row r="669" ht="15.75" customHeight="1">
      <c r="D669" s="185" t="n"/>
      <c r="E669" s="198" t="n"/>
    </row>
    <row r="670" ht="15.75" customHeight="1">
      <c r="D670" s="185" t="n"/>
      <c r="E670" s="198" t="n"/>
    </row>
    <row r="671" ht="15.75" customHeight="1">
      <c r="D671" s="185" t="n"/>
      <c r="E671" s="198" t="n"/>
    </row>
    <row r="672" ht="15.75" customHeight="1">
      <c r="D672" s="185" t="n"/>
      <c r="E672" s="198" t="n"/>
    </row>
    <row r="673" ht="15.75" customHeight="1">
      <c r="D673" s="185" t="n"/>
      <c r="E673" s="198" t="n"/>
    </row>
    <row r="674" ht="15.75" customHeight="1">
      <c r="D674" s="185" t="n"/>
      <c r="E674" s="198" t="n"/>
    </row>
    <row r="675" ht="15.75" customHeight="1">
      <c r="D675" s="185" t="n"/>
      <c r="E675" s="198" t="n"/>
    </row>
    <row r="676" ht="15.75" customHeight="1">
      <c r="D676" s="185" t="n"/>
      <c r="E676" s="198" t="n"/>
    </row>
    <row r="677" ht="15.75" customHeight="1">
      <c r="D677" s="185" t="n"/>
      <c r="E677" s="198" t="n"/>
    </row>
    <row r="678" ht="15.75" customHeight="1">
      <c r="D678" s="185" t="n"/>
      <c r="E678" s="198" t="n"/>
    </row>
    <row r="679" ht="15.75" customHeight="1">
      <c r="D679" s="185" t="n"/>
      <c r="E679" s="198" t="n"/>
    </row>
    <row r="680" ht="15.75" customHeight="1">
      <c r="D680" s="185" t="n"/>
      <c r="E680" s="198" t="n"/>
    </row>
    <row r="681" ht="15.75" customHeight="1">
      <c r="D681" s="185" t="n"/>
      <c r="E681" s="198" t="n"/>
    </row>
    <row r="682" ht="15.75" customHeight="1">
      <c r="D682" s="185" t="n"/>
      <c r="E682" s="198" t="n"/>
    </row>
    <row r="683" ht="15.75" customHeight="1">
      <c r="D683" s="185" t="n"/>
      <c r="E683" s="198" t="n"/>
    </row>
    <row r="684" ht="15.75" customHeight="1">
      <c r="D684" s="185" t="n"/>
      <c r="E684" s="198" t="n"/>
    </row>
    <row r="685" ht="15.75" customHeight="1">
      <c r="D685" s="185" t="n"/>
      <c r="E685" s="198" t="n"/>
    </row>
    <row r="686" ht="15.75" customHeight="1">
      <c r="D686" s="185" t="n"/>
      <c r="E686" s="198" t="n"/>
    </row>
    <row r="687" ht="15.75" customHeight="1">
      <c r="D687" s="185" t="n"/>
      <c r="E687" s="198" t="n"/>
    </row>
    <row r="688" ht="15.75" customHeight="1">
      <c r="D688" s="185" t="n"/>
      <c r="E688" s="198" t="n"/>
    </row>
    <row r="689" ht="15.75" customHeight="1">
      <c r="D689" s="185" t="n"/>
      <c r="E689" s="198" t="n"/>
    </row>
    <row r="690" ht="15.75" customHeight="1">
      <c r="D690" s="185" t="n"/>
      <c r="E690" s="198" t="n"/>
    </row>
    <row r="691" ht="15.75" customHeight="1">
      <c r="D691" s="185" t="n"/>
      <c r="E691" s="198" t="n"/>
    </row>
    <row r="692" ht="15.75" customHeight="1">
      <c r="D692" s="185" t="n"/>
      <c r="E692" s="198" t="n"/>
    </row>
    <row r="693" ht="15.75" customHeight="1">
      <c r="D693" s="185" t="n"/>
      <c r="E693" s="198" t="n"/>
    </row>
    <row r="694" ht="15.75" customHeight="1">
      <c r="D694" s="185" t="n"/>
      <c r="E694" s="198" t="n"/>
    </row>
    <row r="695" ht="15.75" customHeight="1">
      <c r="D695" s="185" t="n"/>
      <c r="E695" s="198" t="n"/>
    </row>
    <row r="696" ht="15.75" customHeight="1">
      <c r="D696" s="185" t="n"/>
      <c r="E696" s="198" t="n"/>
    </row>
    <row r="697" ht="15.75" customHeight="1">
      <c r="D697" s="185" t="n"/>
      <c r="E697" s="198" t="n"/>
    </row>
    <row r="698" ht="15.75" customHeight="1">
      <c r="D698" s="185" t="n"/>
      <c r="E698" s="198" t="n"/>
    </row>
    <row r="699" ht="15.75" customHeight="1">
      <c r="D699" s="185" t="n"/>
      <c r="E699" s="198" t="n"/>
    </row>
    <row r="700" ht="15.75" customHeight="1">
      <c r="D700" s="185" t="n"/>
      <c r="E700" s="198" t="n"/>
    </row>
    <row r="701" ht="15.75" customHeight="1">
      <c r="D701" s="185" t="n"/>
      <c r="E701" s="198" t="n"/>
    </row>
    <row r="702" ht="15.75" customHeight="1">
      <c r="D702" s="185" t="n"/>
      <c r="E702" s="198" t="n"/>
    </row>
    <row r="703" ht="15.75" customHeight="1">
      <c r="D703" s="185" t="n"/>
      <c r="E703" s="198" t="n"/>
    </row>
    <row r="704" ht="15.75" customHeight="1">
      <c r="D704" s="185" t="n"/>
      <c r="E704" s="198" t="n"/>
    </row>
    <row r="705" ht="15.75" customHeight="1">
      <c r="D705" s="185" t="n"/>
      <c r="E705" s="198" t="n"/>
    </row>
    <row r="706" ht="15.75" customHeight="1">
      <c r="D706" s="185" t="n"/>
      <c r="E706" s="198" t="n"/>
    </row>
    <row r="707" ht="15.75" customHeight="1">
      <c r="D707" s="185" t="n"/>
      <c r="E707" s="198" t="n"/>
    </row>
    <row r="708" ht="15.75" customHeight="1">
      <c r="D708" s="185" t="n"/>
      <c r="E708" s="198" t="n"/>
    </row>
    <row r="709" ht="15.75" customHeight="1">
      <c r="D709" s="185" t="n"/>
      <c r="E709" s="198" t="n"/>
    </row>
    <row r="710" ht="15.75" customHeight="1">
      <c r="D710" s="185" t="n"/>
      <c r="E710" s="198" t="n"/>
    </row>
    <row r="711" ht="15.75" customHeight="1">
      <c r="D711" s="185" t="n"/>
      <c r="E711" s="198" t="n"/>
    </row>
    <row r="712" ht="15.75" customHeight="1">
      <c r="D712" s="185" t="n"/>
      <c r="E712" s="198" t="n"/>
    </row>
    <row r="713" ht="15.75" customHeight="1">
      <c r="D713" s="185" t="n"/>
      <c r="E713" s="198" t="n"/>
    </row>
    <row r="714" ht="15.75" customHeight="1">
      <c r="D714" s="185" t="n"/>
      <c r="E714" s="198" t="n"/>
    </row>
    <row r="715" ht="15.75" customHeight="1">
      <c r="D715" s="185" t="n"/>
      <c r="E715" s="198" t="n"/>
    </row>
    <row r="716" ht="15.75" customHeight="1">
      <c r="D716" s="185" t="n"/>
      <c r="E716" s="198" t="n"/>
    </row>
    <row r="717" ht="15.75" customHeight="1">
      <c r="D717" s="185" t="n"/>
      <c r="E717" s="198" t="n"/>
    </row>
    <row r="718" ht="15.75" customHeight="1">
      <c r="D718" s="185" t="n"/>
      <c r="E718" s="198" t="n"/>
    </row>
    <row r="719" ht="15.75" customHeight="1">
      <c r="D719" s="185" t="n"/>
      <c r="E719" s="198" t="n"/>
    </row>
    <row r="720" ht="15.75" customHeight="1">
      <c r="D720" s="185" t="n"/>
      <c r="E720" s="198" t="n"/>
    </row>
    <row r="721" ht="15.75" customHeight="1">
      <c r="D721" s="185" t="n"/>
      <c r="E721" s="198" t="n"/>
    </row>
    <row r="722" ht="15.75" customHeight="1">
      <c r="D722" s="185" t="n"/>
      <c r="E722" s="198" t="n"/>
    </row>
    <row r="723" ht="15.75" customHeight="1">
      <c r="D723" s="185" t="n"/>
      <c r="E723" s="198" t="n"/>
    </row>
    <row r="724" ht="15.75" customHeight="1">
      <c r="D724" s="185" t="n"/>
      <c r="E724" s="198" t="n"/>
    </row>
    <row r="725" ht="15.75" customHeight="1">
      <c r="D725" s="185" t="n"/>
      <c r="E725" s="198" t="n"/>
    </row>
    <row r="726" ht="15.75" customHeight="1">
      <c r="D726" s="185" t="n"/>
      <c r="E726" s="198" t="n"/>
    </row>
    <row r="727" ht="15.75" customHeight="1">
      <c r="D727" s="185" t="n"/>
      <c r="E727" s="198" t="n"/>
    </row>
    <row r="728" ht="15.75" customHeight="1">
      <c r="D728" s="185" t="n"/>
      <c r="E728" s="198" t="n"/>
    </row>
    <row r="729" ht="15.75" customHeight="1">
      <c r="D729" s="185" t="n"/>
      <c r="E729" s="198" t="n"/>
    </row>
    <row r="730" ht="15.75" customHeight="1">
      <c r="D730" s="185" t="n"/>
      <c r="E730" s="198" t="n"/>
    </row>
    <row r="731" ht="15.75" customHeight="1">
      <c r="D731" s="185" t="n"/>
      <c r="E731" s="198" t="n"/>
    </row>
    <row r="732" ht="15.75" customHeight="1">
      <c r="D732" s="185" t="n"/>
      <c r="E732" s="198" t="n"/>
    </row>
    <row r="733" ht="15.75" customHeight="1">
      <c r="D733" s="185" t="n"/>
      <c r="E733" s="198" t="n"/>
    </row>
    <row r="734" ht="15.75" customHeight="1">
      <c r="D734" s="185" t="n"/>
      <c r="E734" s="198" t="n"/>
    </row>
    <row r="735" ht="15.75" customHeight="1">
      <c r="D735" s="185" t="n"/>
      <c r="E735" s="198" t="n"/>
    </row>
    <row r="736" ht="15.75" customHeight="1">
      <c r="D736" s="185" t="n"/>
      <c r="E736" s="198" t="n"/>
    </row>
    <row r="737" ht="15.75" customHeight="1">
      <c r="D737" s="185" t="n"/>
      <c r="E737" s="198" t="n"/>
    </row>
    <row r="738" ht="15.75" customHeight="1">
      <c r="D738" s="185" t="n"/>
      <c r="E738" s="198" t="n"/>
    </row>
    <row r="739" ht="15.75" customHeight="1">
      <c r="D739" s="185" t="n"/>
      <c r="E739" s="198" t="n"/>
    </row>
    <row r="740" ht="15.75" customHeight="1">
      <c r="D740" s="185" t="n"/>
      <c r="E740" s="198" t="n"/>
    </row>
    <row r="741" ht="15.75" customHeight="1">
      <c r="D741" s="185" t="n"/>
      <c r="E741" s="198" t="n"/>
    </row>
    <row r="742" ht="15.75" customHeight="1">
      <c r="D742" s="185" t="n"/>
      <c r="E742" s="198" t="n"/>
    </row>
    <row r="743" ht="15.75" customHeight="1">
      <c r="D743" s="185" t="n"/>
      <c r="E743" s="198" t="n"/>
    </row>
    <row r="744" ht="15.75" customHeight="1">
      <c r="D744" s="185" t="n"/>
      <c r="E744" s="198" t="n"/>
    </row>
    <row r="745" ht="15.75" customHeight="1">
      <c r="D745" s="185" t="n"/>
      <c r="E745" s="198" t="n"/>
    </row>
    <row r="746" ht="15.75" customHeight="1">
      <c r="D746" s="185" t="n"/>
      <c r="E746" s="198" t="n"/>
    </row>
    <row r="747" ht="15.75" customHeight="1">
      <c r="D747" s="185" t="n"/>
      <c r="E747" s="198" t="n"/>
    </row>
    <row r="748" ht="15.75" customHeight="1">
      <c r="D748" s="185" t="n"/>
      <c r="E748" s="198" t="n"/>
    </row>
    <row r="749" ht="15.75" customHeight="1">
      <c r="D749" s="185" t="n"/>
      <c r="E749" s="198" t="n"/>
    </row>
    <row r="750" ht="15.75" customHeight="1">
      <c r="D750" s="185" t="n"/>
      <c r="E750" s="198" t="n"/>
    </row>
    <row r="751" ht="15.75" customHeight="1">
      <c r="D751" s="185" t="n"/>
      <c r="E751" s="198" t="n"/>
    </row>
    <row r="752" ht="15.75" customHeight="1">
      <c r="D752" s="185" t="n"/>
      <c r="E752" s="198" t="n"/>
    </row>
    <row r="753" ht="15.75" customHeight="1">
      <c r="D753" s="185" t="n"/>
      <c r="E753" s="198" t="n"/>
    </row>
    <row r="754" ht="15.75" customHeight="1">
      <c r="D754" s="185" t="n"/>
      <c r="E754" s="198" t="n"/>
    </row>
    <row r="755" ht="15.75" customHeight="1">
      <c r="D755" s="185" t="n"/>
      <c r="E755" s="198" t="n"/>
    </row>
    <row r="756" ht="15.75" customHeight="1">
      <c r="D756" s="185" t="n"/>
      <c r="E756" s="198" t="n"/>
    </row>
    <row r="757" ht="15.75" customHeight="1">
      <c r="D757" s="185" t="n"/>
      <c r="E757" s="198" t="n"/>
    </row>
    <row r="758" ht="15.75" customHeight="1">
      <c r="D758" s="185" t="n"/>
      <c r="E758" s="198" t="n"/>
    </row>
    <row r="759" ht="15.75" customHeight="1">
      <c r="D759" s="185" t="n"/>
      <c r="E759" s="198" t="n"/>
    </row>
    <row r="760" ht="15.75" customHeight="1">
      <c r="D760" s="185" t="n"/>
      <c r="E760" s="198" t="n"/>
    </row>
    <row r="761" ht="15.75" customHeight="1">
      <c r="D761" s="185" t="n"/>
      <c r="E761" s="198" t="n"/>
    </row>
    <row r="762" ht="15.75" customHeight="1">
      <c r="D762" s="185" t="n"/>
      <c r="E762" s="198" t="n"/>
    </row>
    <row r="763" ht="15.75" customHeight="1">
      <c r="D763" s="185" t="n"/>
      <c r="E763" s="198" t="n"/>
    </row>
    <row r="764" ht="15.75" customHeight="1">
      <c r="D764" s="185" t="n"/>
      <c r="E764" s="198" t="n"/>
    </row>
    <row r="765" ht="15.75" customHeight="1">
      <c r="D765" s="185" t="n"/>
      <c r="E765" s="198" t="n"/>
    </row>
    <row r="766" ht="15.75" customHeight="1">
      <c r="D766" s="185" t="n"/>
      <c r="E766" s="198" t="n"/>
    </row>
    <row r="767" ht="15.75" customHeight="1">
      <c r="D767" s="185" t="n"/>
      <c r="E767" s="198" t="n"/>
    </row>
    <row r="768" ht="15.75" customHeight="1">
      <c r="D768" s="185" t="n"/>
      <c r="E768" s="198" t="n"/>
    </row>
    <row r="769" ht="15.75" customHeight="1">
      <c r="D769" s="185" t="n"/>
      <c r="E769" s="198" t="n"/>
    </row>
    <row r="770" ht="15.75" customHeight="1">
      <c r="D770" s="185" t="n"/>
      <c r="E770" s="198" t="n"/>
    </row>
    <row r="771" ht="15.75" customHeight="1">
      <c r="D771" s="185" t="n"/>
      <c r="E771" s="198" t="n"/>
    </row>
    <row r="772" ht="15.75" customHeight="1">
      <c r="D772" s="185" t="n"/>
      <c r="E772" s="198" t="n"/>
    </row>
    <row r="773" ht="15.75" customHeight="1">
      <c r="D773" s="185" t="n"/>
      <c r="E773" s="198" t="n"/>
    </row>
    <row r="774" ht="15.75" customHeight="1">
      <c r="D774" s="185" t="n"/>
      <c r="E774" s="198" t="n"/>
    </row>
    <row r="775" ht="15.75" customHeight="1">
      <c r="D775" s="185" t="n"/>
      <c r="E775" s="198" t="n"/>
    </row>
    <row r="776" ht="15.75" customHeight="1">
      <c r="D776" s="185" t="n"/>
      <c r="E776" s="198" t="n"/>
    </row>
    <row r="777" ht="15.75" customHeight="1">
      <c r="D777" s="185" t="n"/>
      <c r="E777" s="198" t="n"/>
    </row>
    <row r="778" ht="15.75" customHeight="1">
      <c r="D778" s="185" t="n"/>
      <c r="E778" s="198" t="n"/>
    </row>
    <row r="779" ht="15.75" customHeight="1">
      <c r="D779" s="185" t="n"/>
      <c r="E779" s="198" t="n"/>
    </row>
    <row r="780" ht="15.75" customHeight="1">
      <c r="D780" s="185" t="n"/>
      <c r="E780" s="198" t="n"/>
    </row>
    <row r="781" ht="15.75" customHeight="1">
      <c r="D781" s="185" t="n"/>
      <c r="E781" s="198" t="n"/>
    </row>
    <row r="782" ht="15.75" customHeight="1">
      <c r="D782" s="185" t="n"/>
      <c r="E782" s="198" t="n"/>
    </row>
    <row r="783" ht="15.75" customHeight="1">
      <c r="D783" s="185" t="n"/>
      <c r="E783" s="198" t="n"/>
    </row>
    <row r="784" ht="15.75" customHeight="1">
      <c r="D784" s="185" t="n"/>
      <c r="E784" s="198" t="n"/>
    </row>
    <row r="785" ht="15.75" customHeight="1">
      <c r="D785" s="185" t="n"/>
      <c r="E785" s="198" t="n"/>
    </row>
    <row r="786" ht="15.75" customHeight="1">
      <c r="D786" s="185" t="n"/>
      <c r="E786" s="198" t="n"/>
    </row>
    <row r="787" ht="15.75" customHeight="1">
      <c r="D787" s="185" t="n"/>
      <c r="E787" s="198" t="n"/>
    </row>
    <row r="788" ht="15.75" customHeight="1">
      <c r="D788" s="185" t="n"/>
      <c r="E788" s="198" t="n"/>
    </row>
    <row r="789" ht="15.75" customHeight="1">
      <c r="D789" s="185" t="n"/>
      <c r="E789" s="198" t="n"/>
    </row>
    <row r="790" ht="15.75" customHeight="1">
      <c r="D790" s="185" t="n"/>
      <c r="E790" s="198" t="n"/>
    </row>
    <row r="791" ht="15.75" customHeight="1">
      <c r="D791" s="185" t="n"/>
      <c r="E791" s="198" t="n"/>
    </row>
    <row r="792" ht="15.75" customHeight="1">
      <c r="D792" s="185" t="n"/>
      <c r="E792" s="198" t="n"/>
    </row>
    <row r="793" ht="15.75" customHeight="1">
      <c r="D793" s="185" t="n"/>
      <c r="E793" s="198" t="n"/>
    </row>
    <row r="794" ht="15.75" customHeight="1">
      <c r="D794" s="185" t="n"/>
      <c r="E794" s="198" t="n"/>
    </row>
    <row r="795" ht="15.75" customHeight="1">
      <c r="D795" s="185" t="n"/>
      <c r="E795" s="198" t="n"/>
    </row>
    <row r="796" ht="15.75" customHeight="1">
      <c r="D796" s="185" t="n"/>
      <c r="E796" s="198" t="n"/>
    </row>
    <row r="797" ht="15.75" customHeight="1">
      <c r="D797" s="185" t="n"/>
      <c r="E797" s="198" t="n"/>
    </row>
    <row r="798" ht="15.75" customHeight="1">
      <c r="D798" s="185" t="n"/>
      <c r="E798" s="198" t="n"/>
    </row>
    <row r="799" ht="15.75" customHeight="1">
      <c r="D799" s="185" t="n"/>
      <c r="E799" s="198" t="n"/>
    </row>
    <row r="800" ht="15.75" customHeight="1">
      <c r="D800" s="185" t="n"/>
      <c r="E800" s="198" t="n"/>
    </row>
    <row r="801" ht="15.75" customHeight="1">
      <c r="D801" s="185" t="n"/>
      <c r="E801" s="198" t="n"/>
    </row>
    <row r="802" ht="15.75" customHeight="1">
      <c r="D802" s="185" t="n"/>
      <c r="E802" s="198" t="n"/>
    </row>
    <row r="803" ht="15.75" customHeight="1">
      <c r="D803" s="185" t="n"/>
      <c r="E803" s="198" t="n"/>
    </row>
    <row r="804" ht="15.75" customHeight="1">
      <c r="D804" s="185" t="n"/>
      <c r="E804" s="198" t="n"/>
    </row>
    <row r="805" ht="15.75" customHeight="1">
      <c r="D805" s="185" t="n"/>
      <c r="E805" s="198" t="n"/>
    </row>
    <row r="806" ht="15.75" customHeight="1">
      <c r="D806" s="185" t="n"/>
      <c r="E806" s="198" t="n"/>
    </row>
    <row r="807" ht="15.75" customHeight="1">
      <c r="D807" s="185" t="n"/>
      <c r="E807" s="198" t="n"/>
    </row>
    <row r="808" ht="15.75" customHeight="1">
      <c r="D808" s="185" t="n"/>
      <c r="E808" s="198" t="n"/>
    </row>
    <row r="809" ht="15.75" customHeight="1">
      <c r="D809" s="185" t="n"/>
      <c r="E809" s="198" t="n"/>
    </row>
    <row r="810" ht="15.75" customHeight="1">
      <c r="D810" s="185" t="n"/>
      <c r="E810" s="198" t="n"/>
    </row>
    <row r="811" ht="15.75" customHeight="1">
      <c r="D811" s="185" t="n"/>
      <c r="E811" s="198" t="n"/>
    </row>
    <row r="812" ht="15.75" customHeight="1">
      <c r="D812" s="185" t="n"/>
      <c r="E812" s="198" t="n"/>
    </row>
    <row r="813" ht="15.75" customHeight="1">
      <c r="D813" s="185" t="n"/>
      <c r="E813" s="198" t="n"/>
    </row>
    <row r="814" ht="15.75" customHeight="1">
      <c r="D814" s="185" t="n"/>
      <c r="E814" s="198" t="n"/>
    </row>
    <row r="815" ht="15.75" customHeight="1">
      <c r="D815" s="185" t="n"/>
      <c r="E815" s="198" t="n"/>
    </row>
    <row r="816" ht="15.75" customHeight="1">
      <c r="D816" s="185" t="n"/>
      <c r="E816" s="198" t="n"/>
    </row>
    <row r="817" ht="15.75" customHeight="1">
      <c r="D817" s="185" t="n"/>
      <c r="E817" s="198" t="n"/>
    </row>
    <row r="818" ht="15.75" customHeight="1">
      <c r="D818" s="185" t="n"/>
      <c r="E818" s="198" t="n"/>
    </row>
    <row r="819" ht="15.75" customHeight="1">
      <c r="D819" s="185" t="n"/>
      <c r="E819" s="198" t="n"/>
    </row>
    <row r="820" ht="15.75" customHeight="1">
      <c r="D820" s="185" t="n"/>
      <c r="E820" s="198" t="n"/>
    </row>
    <row r="821" ht="15.75" customHeight="1">
      <c r="D821" s="185" t="n"/>
      <c r="E821" s="198" t="n"/>
    </row>
    <row r="822" ht="15.75" customHeight="1">
      <c r="D822" s="185" t="n"/>
      <c r="E822" s="198" t="n"/>
    </row>
    <row r="823" ht="15.75" customHeight="1">
      <c r="D823" s="185" t="n"/>
      <c r="E823" s="198" t="n"/>
    </row>
    <row r="824" ht="15.75" customHeight="1">
      <c r="D824" s="185" t="n"/>
      <c r="E824" s="198" t="n"/>
    </row>
    <row r="825" ht="15.75" customHeight="1">
      <c r="D825" s="185" t="n"/>
      <c r="E825" s="198" t="n"/>
    </row>
    <row r="826" ht="15.75" customHeight="1">
      <c r="D826" s="185" t="n"/>
      <c r="E826" s="198" t="n"/>
    </row>
    <row r="827" ht="15.75" customHeight="1">
      <c r="D827" s="185" t="n"/>
      <c r="E827" s="198" t="n"/>
    </row>
    <row r="828" ht="15.75" customHeight="1">
      <c r="D828" s="185" t="n"/>
      <c r="E828" s="198" t="n"/>
    </row>
    <row r="829" ht="15.75" customHeight="1">
      <c r="D829" s="185" t="n"/>
      <c r="E829" s="198" t="n"/>
    </row>
    <row r="830" ht="15.75" customHeight="1">
      <c r="D830" s="185" t="n"/>
      <c r="E830" s="198" t="n"/>
    </row>
    <row r="831" ht="15.75" customHeight="1">
      <c r="D831" s="185" t="n"/>
      <c r="E831" s="198" t="n"/>
    </row>
    <row r="832" ht="15.75" customHeight="1">
      <c r="D832" s="185" t="n"/>
      <c r="E832" s="198" t="n"/>
    </row>
    <row r="833" ht="15.75" customHeight="1">
      <c r="D833" s="185" t="n"/>
      <c r="E833" s="198" t="n"/>
    </row>
    <row r="834" ht="15.75" customHeight="1">
      <c r="D834" s="185" t="n"/>
      <c r="E834" s="198" t="n"/>
    </row>
    <row r="835" ht="15.75" customHeight="1">
      <c r="D835" s="185" t="n"/>
      <c r="E835" s="198" t="n"/>
    </row>
    <row r="836" ht="15.75" customHeight="1">
      <c r="D836" s="185" t="n"/>
      <c r="E836" s="198" t="n"/>
    </row>
    <row r="837" ht="15.75" customHeight="1">
      <c r="D837" s="185" t="n"/>
      <c r="E837" s="198" t="n"/>
    </row>
    <row r="838" ht="15.75" customHeight="1">
      <c r="D838" s="185" t="n"/>
      <c r="E838" s="198" t="n"/>
    </row>
    <row r="839" ht="15.75" customHeight="1">
      <c r="D839" s="185" t="n"/>
      <c r="E839" s="198" t="n"/>
    </row>
    <row r="840" ht="15.75" customHeight="1">
      <c r="D840" s="185" t="n"/>
      <c r="E840" s="198" t="n"/>
    </row>
    <row r="841" ht="15.75" customHeight="1">
      <c r="D841" s="185" t="n"/>
      <c r="E841" s="198" t="n"/>
    </row>
    <row r="842" ht="15.75" customHeight="1">
      <c r="D842" s="185" t="n"/>
      <c r="E842" s="198" t="n"/>
    </row>
    <row r="843" ht="15.75" customHeight="1">
      <c r="D843" s="185" t="n"/>
      <c r="E843" s="198" t="n"/>
    </row>
    <row r="844" ht="15.75" customHeight="1">
      <c r="D844" s="185" t="n"/>
      <c r="E844" s="198" t="n"/>
    </row>
    <row r="845" ht="15.75" customHeight="1">
      <c r="D845" s="185" t="n"/>
      <c r="E845" s="198" t="n"/>
    </row>
    <row r="846" ht="15.75" customHeight="1">
      <c r="D846" s="185" t="n"/>
      <c r="E846" s="198" t="n"/>
    </row>
    <row r="847" ht="15.75" customHeight="1">
      <c r="D847" s="185" t="n"/>
      <c r="E847" s="198" t="n"/>
    </row>
    <row r="848" ht="15.75" customHeight="1">
      <c r="D848" s="185" t="n"/>
      <c r="E848" s="198" t="n"/>
    </row>
    <row r="849" ht="15.75" customHeight="1">
      <c r="D849" s="185" t="n"/>
      <c r="E849" s="198" t="n"/>
    </row>
    <row r="850" ht="15.75" customHeight="1">
      <c r="D850" s="185" t="n"/>
      <c r="E850" s="198" t="n"/>
    </row>
    <row r="851" ht="15.75" customHeight="1">
      <c r="D851" s="185" t="n"/>
      <c r="E851" s="198" t="n"/>
    </row>
    <row r="852" ht="15.75" customHeight="1">
      <c r="D852" s="185" t="n"/>
      <c r="E852" s="198" t="n"/>
    </row>
    <row r="853" ht="15.75" customHeight="1">
      <c r="D853" s="185" t="n"/>
      <c r="E853" s="198" t="n"/>
    </row>
    <row r="854" ht="15.75" customHeight="1">
      <c r="D854" s="185" t="n"/>
      <c r="E854" s="198" t="n"/>
    </row>
    <row r="855" ht="15.75" customHeight="1">
      <c r="D855" s="185" t="n"/>
      <c r="E855" s="198" t="n"/>
    </row>
    <row r="856" ht="15.75" customHeight="1">
      <c r="D856" s="185" t="n"/>
      <c r="E856" s="198" t="n"/>
    </row>
    <row r="857" ht="15.75" customHeight="1">
      <c r="D857" s="185" t="n"/>
      <c r="E857" s="198" t="n"/>
    </row>
    <row r="858" ht="15.75" customHeight="1">
      <c r="D858" s="185" t="n"/>
      <c r="E858" s="198" t="n"/>
    </row>
    <row r="859" ht="15.75" customHeight="1">
      <c r="D859" s="185" t="n"/>
      <c r="E859" s="198" t="n"/>
    </row>
    <row r="860" ht="15.75" customHeight="1">
      <c r="D860" s="185" t="n"/>
      <c r="E860" s="198" t="n"/>
    </row>
    <row r="861" ht="15.75" customHeight="1">
      <c r="D861" s="185" t="n"/>
      <c r="E861" s="198" t="n"/>
    </row>
    <row r="862" ht="15.75" customHeight="1">
      <c r="D862" s="185" t="n"/>
      <c r="E862" s="198" t="n"/>
    </row>
    <row r="863" ht="15.75" customHeight="1">
      <c r="D863" s="185" t="n"/>
      <c r="E863" s="198" t="n"/>
    </row>
    <row r="864" ht="15.75" customHeight="1">
      <c r="D864" s="185" t="n"/>
      <c r="E864" s="198" t="n"/>
    </row>
    <row r="865" ht="15.75" customHeight="1">
      <c r="D865" s="185" t="n"/>
      <c r="E865" s="198" t="n"/>
    </row>
    <row r="866" ht="15.75" customHeight="1">
      <c r="D866" s="185" t="n"/>
      <c r="E866" s="198" t="n"/>
    </row>
    <row r="867" ht="15.75" customHeight="1">
      <c r="D867" s="185" t="n"/>
      <c r="E867" s="198" t="n"/>
    </row>
    <row r="868" ht="15.75" customHeight="1">
      <c r="D868" s="185" t="n"/>
      <c r="E868" s="198" t="n"/>
    </row>
    <row r="869" ht="15.75" customHeight="1">
      <c r="D869" s="185" t="n"/>
      <c r="E869" s="198" t="n"/>
    </row>
    <row r="870" ht="15.75" customHeight="1">
      <c r="D870" s="185" t="n"/>
      <c r="E870" s="198" t="n"/>
    </row>
    <row r="871" ht="15.75" customHeight="1">
      <c r="D871" s="185" t="n"/>
      <c r="E871" s="198" t="n"/>
    </row>
    <row r="872" ht="15.75" customHeight="1">
      <c r="D872" s="185" t="n"/>
      <c r="E872" s="198" t="n"/>
    </row>
    <row r="873" ht="15.75" customHeight="1">
      <c r="D873" s="185" t="n"/>
      <c r="E873" s="198" t="n"/>
    </row>
    <row r="874" ht="15.75" customHeight="1">
      <c r="D874" s="185" t="n"/>
      <c r="E874" s="198" t="n"/>
    </row>
    <row r="875" ht="15.75" customHeight="1">
      <c r="D875" s="185" t="n"/>
      <c r="E875" s="198" t="n"/>
    </row>
    <row r="876" ht="15.75" customHeight="1">
      <c r="D876" s="185" t="n"/>
      <c r="E876" s="198" t="n"/>
    </row>
    <row r="877" ht="15.75" customHeight="1">
      <c r="D877" s="185" t="n"/>
      <c r="E877" s="198" t="n"/>
    </row>
    <row r="878" ht="15.75" customHeight="1">
      <c r="D878" s="185" t="n"/>
      <c r="E878" s="198" t="n"/>
    </row>
    <row r="879" ht="15.75" customHeight="1">
      <c r="D879" s="185" t="n"/>
      <c r="E879" s="198" t="n"/>
    </row>
    <row r="880" ht="15.75" customHeight="1">
      <c r="D880" s="185" t="n"/>
      <c r="E880" s="198" t="n"/>
    </row>
    <row r="881" ht="15.75" customHeight="1">
      <c r="D881" s="185" t="n"/>
      <c r="E881" s="198" t="n"/>
    </row>
    <row r="882" ht="15.75" customHeight="1">
      <c r="D882" s="185" t="n"/>
      <c r="E882" s="198" t="n"/>
    </row>
    <row r="883" ht="15.75" customHeight="1">
      <c r="D883" s="185" t="n"/>
      <c r="E883" s="198" t="n"/>
    </row>
    <row r="884" ht="15.75" customHeight="1">
      <c r="D884" s="185" t="n"/>
      <c r="E884" s="198" t="n"/>
    </row>
    <row r="885" ht="15.75" customHeight="1">
      <c r="D885" s="185" t="n"/>
      <c r="E885" s="198" t="n"/>
    </row>
    <row r="886" ht="15.75" customHeight="1">
      <c r="D886" s="185" t="n"/>
      <c r="E886" s="198" t="n"/>
    </row>
    <row r="887" ht="15.75" customHeight="1">
      <c r="D887" s="185" t="n"/>
      <c r="E887" s="198" t="n"/>
    </row>
    <row r="888" ht="15.75" customHeight="1">
      <c r="D888" s="185" t="n"/>
      <c r="E888" s="198" t="n"/>
    </row>
    <row r="889" ht="15.75" customHeight="1">
      <c r="D889" s="185" t="n"/>
      <c r="E889" s="198" t="n"/>
    </row>
    <row r="890" ht="15.75" customHeight="1">
      <c r="D890" s="185" t="n"/>
      <c r="E890" s="198" t="n"/>
    </row>
    <row r="891" ht="15.75" customHeight="1">
      <c r="D891" s="185" t="n"/>
      <c r="E891" s="198" t="n"/>
    </row>
    <row r="892" ht="15.75" customHeight="1">
      <c r="D892" s="185" t="n"/>
      <c r="E892" s="198" t="n"/>
    </row>
    <row r="893" ht="15.75" customHeight="1">
      <c r="D893" s="185" t="n"/>
      <c r="E893" s="198" t="n"/>
    </row>
    <row r="894" ht="15.75" customHeight="1">
      <c r="D894" s="185" t="n"/>
      <c r="E894" s="198" t="n"/>
    </row>
    <row r="895" ht="15.75" customHeight="1">
      <c r="D895" s="185" t="n"/>
      <c r="E895" s="198" t="n"/>
    </row>
    <row r="896" ht="15.75" customHeight="1">
      <c r="D896" s="185" t="n"/>
      <c r="E896" s="198" t="n"/>
    </row>
    <row r="897" ht="15.75" customHeight="1">
      <c r="D897" s="185" t="n"/>
      <c r="E897" s="198" t="n"/>
    </row>
    <row r="898" ht="15.75" customHeight="1">
      <c r="D898" s="185" t="n"/>
      <c r="E898" s="198" t="n"/>
    </row>
    <row r="899" ht="15.75" customHeight="1">
      <c r="D899" s="185" t="n"/>
      <c r="E899" s="198" t="n"/>
    </row>
    <row r="900" ht="15.75" customHeight="1">
      <c r="D900" s="185" t="n"/>
      <c r="E900" s="198" t="n"/>
    </row>
    <row r="901" ht="15.75" customHeight="1">
      <c r="D901" s="185" t="n"/>
      <c r="E901" s="198" t="n"/>
    </row>
    <row r="902" ht="15.75" customHeight="1">
      <c r="D902" s="185" t="n"/>
      <c r="E902" s="198" t="n"/>
    </row>
    <row r="903" ht="15.75" customHeight="1">
      <c r="D903" s="185" t="n"/>
      <c r="E903" s="198" t="n"/>
    </row>
    <row r="904" ht="15.75" customHeight="1">
      <c r="D904" s="185" t="n"/>
      <c r="E904" s="198" t="n"/>
    </row>
    <row r="905" ht="15.75" customHeight="1">
      <c r="D905" s="185" t="n"/>
      <c r="E905" s="198" t="n"/>
    </row>
    <row r="906" ht="15.75" customHeight="1">
      <c r="D906" s="185" t="n"/>
      <c r="E906" s="198" t="n"/>
    </row>
    <row r="907" ht="15.75" customHeight="1">
      <c r="D907" s="185" t="n"/>
      <c r="E907" s="198" t="n"/>
    </row>
    <row r="908" ht="15.75" customHeight="1">
      <c r="D908" s="185" t="n"/>
      <c r="E908" s="198" t="n"/>
    </row>
    <row r="909" ht="15.75" customHeight="1">
      <c r="D909" s="185" t="n"/>
      <c r="E909" s="198" t="n"/>
    </row>
    <row r="910" ht="15.75" customHeight="1">
      <c r="D910" s="185" t="n"/>
      <c r="E910" s="198" t="n"/>
    </row>
    <row r="911" ht="15.75" customHeight="1">
      <c r="D911" s="185" t="n"/>
      <c r="E911" s="198" t="n"/>
    </row>
    <row r="912" ht="15.75" customHeight="1">
      <c r="D912" s="185" t="n"/>
      <c r="E912" s="198" t="n"/>
    </row>
    <row r="913" ht="15.75" customHeight="1">
      <c r="D913" s="185" t="n"/>
      <c r="E913" s="198" t="n"/>
    </row>
    <row r="914" ht="15.75" customHeight="1">
      <c r="D914" s="185" t="n"/>
      <c r="E914" s="198" t="n"/>
    </row>
    <row r="915" ht="15.75" customHeight="1">
      <c r="D915" s="185" t="n"/>
      <c r="E915" s="198" t="n"/>
    </row>
    <row r="916" ht="15.75" customHeight="1">
      <c r="D916" s="185" t="n"/>
      <c r="E916" s="198" t="n"/>
    </row>
    <row r="917" ht="15.75" customHeight="1">
      <c r="D917" s="185" t="n"/>
      <c r="E917" s="198" t="n"/>
    </row>
    <row r="918" ht="15.75" customHeight="1">
      <c r="D918" s="185" t="n"/>
      <c r="E918" s="198" t="n"/>
    </row>
    <row r="919" ht="15.75" customHeight="1">
      <c r="D919" s="185" t="n"/>
      <c r="E919" s="198" t="n"/>
    </row>
    <row r="920" ht="15.75" customHeight="1">
      <c r="D920" s="185" t="n"/>
      <c r="E920" s="198" t="n"/>
    </row>
    <row r="921" ht="15.75" customHeight="1">
      <c r="D921" s="185" t="n"/>
      <c r="E921" s="198" t="n"/>
    </row>
    <row r="922" ht="15.75" customHeight="1">
      <c r="D922" s="185" t="n"/>
      <c r="E922" s="198" t="n"/>
    </row>
    <row r="923" ht="15.75" customHeight="1">
      <c r="D923" s="185" t="n"/>
      <c r="E923" s="198" t="n"/>
    </row>
    <row r="924" ht="15.75" customHeight="1">
      <c r="D924" s="185" t="n"/>
      <c r="E924" s="198" t="n"/>
    </row>
    <row r="925" ht="15.75" customHeight="1">
      <c r="D925" s="185" t="n"/>
      <c r="E925" s="198" t="n"/>
    </row>
    <row r="926" ht="15.75" customHeight="1">
      <c r="D926" s="185" t="n"/>
      <c r="E926" s="198" t="n"/>
    </row>
    <row r="927" ht="15.75" customHeight="1">
      <c r="D927" s="185" t="n"/>
      <c r="E927" s="198" t="n"/>
    </row>
    <row r="928" ht="15.75" customHeight="1">
      <c r="D928" s="185" t="n"/>
      <c r="E928" s="198" t="n"/>
    </row>
    <row r="929" ht="15.75" customHeight="1">
      <c r="D929" s="185" t="n"/>
      <c r="E929" s="198" t="n"/>
    </row>
    <row r="930" ht="15.75" customHeight="1">
      <c r="D930" s="185" t="n"/>
      <c r="E930" s="198" t="n"/>
    </row>
    <row r="931" ht="15.75" customHeight="1">
      <c r="D931" s="185" t="n"/>
      <c r="E931" s="198" t="n"/>
    </row>
    <row r="932" ht="15.75" customHeight="1">
      <c r="D932" s="185" t="n"/>
      <c r="E932" s="198" t="n"/>
    </row>
    <row r="933" ht="15.75" customHeight="1">
      <c r="D933" s="185" t="n"/>
      <c r="E933" s="198" t="n"/>
    </row>
    <row r="934" ht="15.75" customHeight="1">
      <c r="D934" s="185" t="n"/>
      <c r="E934" s="198" t="n"/>
    </row>
    <row r="935" ht="15.75" customHeight="1">
      <c r="D935" s="185" t="n"/>
      <c r="E935" s="198" t="n"/>
    </row>
    <row r="936" ht="15.75" customHeight="1">
      <c r="D936" s="185" t="n"/>
      <c r="E936" s="198" t="n"/>
    </row>
    <row r="937" ht="15.75" customHeight="1">
      <c r="D937" s="185" t="n"/>
      <c r="E937" s="198" t="n"/>
    </row>
    <row r="938" ht="15.75" customHeight="1">
      <c r="D938" s="185" t="n"/>
      <c r="E938" s="198" t="n"/>
    </row>
    <row r="939" ht="15.75" customHeight="1">
      <c r="D939" s="185" t="n"/>
      <c r="E939" s="198" t="n"/>
    </row>
    <row r="940" ht="15.75" customHeight="1">
      <c r="D940" s="185" t="n"/>
      <c r="E940" s="198" t="n"/>
    </row>
    <row r="941" ht="15.75" customHeight="1">
      <c r="D941" s="185" t="n"/>
      <c r="E941" s="198" t="n"/>
    </row>
    <row r="942" ht="15.75" customHeight="1">
      <c r="D942" s="185" t="n"/>
      <c r="E942" s="198" t="n"/>
    </row>
    <row r="943" ht="15.75" customHeight="1">
      <c r="D943" s="185" t="n"/>
      <c r="E943" s="198" t="n"/>
    </row>
    <row r="944" ht="15.75" customHeight="1">
      <c r="D944" s="185" t="n"/>
      <c r="E944" s="198" t="n"/>
    </row>
    <row r="945" ht="15.75" customHeight="1">
      <c r="D945" s="185" t="n"/>
      <c r="E945" s="198" t="n"/>
    </row>
    <row r="946" ht="15.75" customHeight="1">
      <c r="D946" s="185" t="n"/>
      <c r="E946" s="198" t="n"/>
    </row>
    <row r="947" ht="15.75" customHeight="1">
      <c r="D947" s="185" t="n"/>
      <c r="E947" s="198" t="n"/>
    </row>
    <row r="948" ht="15.75" customHeight="1">
      <c r="D948" s="185" t="n"/>
      <c r="E948" s="198" t="n"/>
    </row>
    <row r="949" ht="15.75" customHeight="1">
      <c r="D949" s="185" t="n"/>
      <c r="E949" s="198" t="n"/>
    </row>
    <row r="950" ht="15.75" customHeight="1">
      <c r="D950" s="185" t="n"/>
      <c r="E950" s="198" t="n"/>
    </row>
    <row r="951" ht="15.75" customHeight="1">
      <c r="D951" s="185" t="n"/>
      <c r="E951" s="198" t="n"/>
    </row>
    <row r="952" ht="15.75" customHeight="1">
      <c r="D952" s="185" t="n"/>
      <c r="E952" s="198" t="n"/>
    </row>
    <row r="953" ht="15.75" customHeight="1">
      <c r="D953" s="185" t="n"/>
      <c r="E953" s="198" t="n"/>
    </row>
    <row r="954" ht="15.75" customHeight="1">
      <c r="D954" s="185" t="n"/>
      <c r="E954" s="198" t="n"/>
    </row>
    <row r="955" ht="15.75" customHeight="1">
      <c r="D955" s="185" t="n"/>
      <c r="E955" s="198" t="n"/>
    </row>
    <row r="956" ht="15.75" customHeight="1">
      <c r="D956" s="185" t="n"/>
      <c r="E956" s="198" t="n"/>
    </row>
    <row r="957" ht="15.75" customHeight="1">
      <c r="D957" s="185" t="n"/>
      <c r="E957" s="198" t="n"/>
    </row>
    <row r="958" ht="15.75" customHeight="1">
      <c r="D958" s="185" t="n"/>
      <c r="E958" s="198" t="n"/>
    </row>
    <row r="959" ht="15.75" customHeight="1">
      <c r="D959" s="185" t="n"/>
      <c r="E959" s="198" t="n"/>
    </row>
    <row r="960" ht="15.75" customHeight="1">
      <c r="D960" s="185" t="n"/>
      <c r="E960" s="198" t="n"/>
    </row>
    <row r="961" ht="15.75" customHeight="1">
      <c r="D961" s="185" t="n"/>
      <c r="E961" s="198" t="n"/>
    </row>
    <row r="962" ht="15.75" customHeight="1">
      <c r="D962" s="185" t="n"/>
      <c r="E962" s="198" t="n"/>
    </row>
    <row r="963" ht="15.75" customHeight="1">
      <c r="D963" s="185" t="n"/>
      <c r="E963" s="198" t="n"/>
    </row>
    <row r="964" ht="15.75" customHeight="1">
      <c r="D964" s="185" t="n"/>
      <c r="E964" s="198" t="n"/>
    </row>
    <row r="965" ht="15.75" customHeight="1">
      <c r="D965" s="185" t="n"/>
      <c r="E965" s="198" t="n"/>
    </row>
    <row r="966" ht="15.75" customHeight="1">
      <c r="D966" s="185" t="n"/>
      <c r="E966" s="198" t="n"/>
    </row>
    <row r="967" ht="15.75" customHeight="1">
      <c r="D967" s="185" t="n"/>
      <c r="E967" s="198" t="n"/>
    </row>
    <row r="968" ht="15.75" customHeight="1">
      <c r="D968" s="185" t="n"/>
      <c r="E968" s="198" t="n"/>
    </row>
    <row r="969" ht="15.75" customHeight="1">
      <c r="D969" s="185" t="n"/>
      <c r="E969" s="198" t="n"/>
    </row>
    <row r="970" ht="15.75" customHeight="1">
      <c r="D970" s="185" t="n"/>
      <c r="E970" s="198" t="n"/>
    </row>
    <row r="971" ht="15.75" customHeight="1">
      <c r="D971" s="185" t="n"/>
      <c r="E971" s="198" t="n"/>
    </row>
    <row r="972" ht="15.75" customHeight="1">
      <c r="D972" s="185" t="n"/>
      <c r="E972" s="198" t="n"/>
    </row>
    <row r="973" ht="15.75" customHeight="1">
      <c r="D973" s="185" t="n"/>
      <c r="E973" s="198" t="n"/>
    </row>
    <row r="974" ht="15.75" customHeight="1">
      <c r="D974" s="185" t="n"/>
      <c r="E974" s="198" t="n"/>
    </row>
    <row r="975" ht="15.75" customHeight="1">
      <c r="D975" s="185" t="n"/>
      <c r="E975" s="198" t="n"/>
    </row>
    <row r="976" ht="15.75" customHeight="1">
      <c r="D976" s="185" t="n"/>
      <c r="E976" s="198" t="n"/>
    </row>
    <row r="977" ht="15.75" customHeight="1">
      <c r="D977" s="185" t="n"/>
      <c r="E977" s="198" t="n"/>
    </row>
    <row r="978" ht="15.75" customHeight="1">
      <c r="D978" s="185" t="n"/>
      <c r="E978" s="198" t="n"/>
    </row>
    <row r="979" ht="15.75" customHeight="1">
      <c r="D979" s="185" t="n"/>
      <c r="E979" s="198" t="n"/>
    </row>
    <row r="980" ht="15.75" customHeight="1">
      <c r="D980" s="185" t="n"/>
      <c r="E980" s="198" t="n"/>
    </row>
    <row r="981" ht="15.75" customHeight="1">
      <c r="D981" s="185" t="n"/>
      <c r="E981" s="198" t="n"/>
    </row>
    <row r="982" ht="15.75" customHeight="1">
      <c r="D982" s="185" t="n"/>
      <c r="E982" s="198" t="n"/>
    </row>
    <row r="983" ht="15.75" customHeight="1">
      <c r="D983" s="185" t="n"/>
      <c r="E983" s="198" t="n"/>
    </row>
    <row r="984" ht="15.75" customHeight="1">
      <c r="D984" s="185" t="n"/>
      <c r="E984" s="198" t="n"/>
    </row>
    <row r="985" ht="15.75" customHeight="1">
      <c r="D985" s="185" t="n"/>
      <c r="E985" s="198" t="n"/>
    </row>
    <row r="986" ht="15.75" customHeight="1">
      <c r="D986" s="185" t="n"/>
      <c r="E986" s="198" t="n"/>
    </row>
    <row r="987" ht="15.75" customHeight="1">
      <c r="D987" s="185" t="n"/>
      <c r="E987" s="198" t="n"/>
    </row>
    <row r="988" ht="15.75" customHeight="1">
      <c r="D988" s="185" t="n"/>
      <c r="E988" s="198" t="n"/>
    </row>
    <row r="989" ht="15.75" customHeight="1">
      <c r="D989" s="185" t="n"/>
      <c r="E989" s="198" t="n"/>
    </row>
    <row r="990" ht="15.75" customHeight="1">
      <c r="D990" s="185" t="n"/>
      <c r="E990" s="198" t="n"/>
    </row>
    <row r="991" ht="15.75" customHeight="1">
      <c r="D991" s="185" t="n"/>
      <c r="E991" s="198" t="n"/>
    </row>
    <row r="992" ht="15.75" customHeight="1">
      <c r="D992" s="185" t="n"/>
      <c r="E992" s="198" t="n"/>
    </row>
    <row r="993" ht="15.75" customHeight="1">
      <c r="D993" s="185" t="n"/>
      <c r="E993" s="198" t="n"/>
    </row>
    <row r="994" ht="15.75" customHeight="1">
      <c r="D994" s="185" t="n"/>
      <c r="E994" s="198" t="n"/>
    </row>
    <row r="995" ht="15.75" customHeight="1">
      <c r="D995" s="185" t="n"/>
      <c r="E995" s="198" t="n"/>
    </row>
    <row r="996" ht="15.75" customHeight="1">
      <c r="D996" s="185" t="n"/>
      <c r="E996" s="198" t="n"/>
    </row>
    <row r="997" ht="15.75" customHeight="1">
      <c r="D997" s="185" t="n"/>
      <c r="E997" s="198" t="n"/>
    </row>
    <row r="998" ht="15.75" customHeight="1">
      <c r="D998" s="185" t="n"/>
      <c r="E998" s="198" t="n"/>
    </row>
    <row r="999" ht="15.75" customHeight="1">
      <c r="D999" s="185" t="n"/>
      <c r="E999" s="198" t="n"/>
    </row>
    <row r="1000" ht="15.75" customHeight="1">
      <c r="D1000" s="185" t="n"/>
      <c r="E1000" s="198" t="n"/>
    </row>
  </sheetData>
  <pageMargins left="0.7" right="0.7" top="0.75" bottom="0.75" header="0" footer="0"/>
  <pageSetup orientation="landscape"/>
</worksheet>
</file>

<file path=xl/worksheets/sheet26.xml><?xml version="1.0" encoding="utf-8"?>
<worksheet xmlns="http://schemas.openxmlformats.org/spreadsheetml/2006/main">
  <sheetPr>
    <tabColor rgb="008B6F00"/>
    <outlinePr summaryBelow="1" summaryRight="1"/>
    <pageSetUpPr/>
  </sheetPr>
  <dimension ref="A1:E1000"/>
  <sheetViews>
    <sheetView workbookViewId="0">
      <selection activeCell="A1" sqref="A1"/>
    </sheetView>
  </sheetViews>
  <sheetFormatPr baseColWidth="8" defaultColWidth="14.453125" defaultRowHeight="15" customHeight="1"/>
  <cols>
    <col width="10.7265625" customWidth="1" style="16" min="1" max="1"/>
    <col width="10" customWidth="1" style="16" min="2" max="2"/>
    <col width="9" customWidth="1" style="16" min="3" max="3"/>
    <col width="7.81640625" customWidth="1" style="16" min="4" max="4"/>
    <col width="8.7265625" customWidth="1" style="16" min="5" max="26"/>
    <col width="14.453125" customWidth="1" style="16" min="27" max="16384"/>
  </cols>
  <sheetData>
    <row r="1" ht="14" customHeight="1">
      <c r="A1" s="16" t="inlineStr">
        <is>
          <t>Date</t>
        </is>
      </c>
      <c r="B1" s="16" t="inlineStr">
        <is>
          <t>Adj Close</t>
        </is>
      </c>
      <c r="C1" s="16" t="inlineStr">
        <is>
          <t>Volume</t>
        </is>
      </c>
      <c r="D1" s="185" t="inlineStr">
        <is>
          <t>rtn</t>
        </is>
      </c>
      <c r="E1" s="198" t="inlineStr">
        <is>
          <t>EZU PnL</t>
        </is>
      </c>
    </row>
    <row r="2" ht="14" customHeight="1">
      <c r="A2" s="188" t="n">
        <v>44369</v>
      </c>
      <c r="B2" s="16" t="n">
        <v>49.919998</v>
      </c>
      <c r="C2" s="16" t="n">
        <v>3082900</v>
      </c>
      <c r="D2" s="186">
        <f>B2/B3-1</f>
        <v/>
      </c>
      <c r="E2" s="198">
        <f>E3*(1+D2)</f>
        <v/>
      </c>
    </row>
    <row r="3" ht="14" customHeight="1">
      <c r="A3" s="188" t="n">
        <v>44368</v>
      </c>
      <c r="B3" s="16" t="n">
        <v>49.900002</v>
      </c>
      <c r="C3" s="16" t="n">
        <v>1348800</v>
      </c>
      <c r="D3" s="186">
        <f>B3/B4-1</f>
        <v/>
      </c>
      <c r="E3" s="198">
        <f>E4*(1+D3)</f>
        <v/>
      </c>
    </row>
    <row r="4" ht="14" customHeight="1">
      <c r="A4" s="188" t="n">
        <v>44365</v>
      </c>
      <c r="B4" s="16" t="n">
        <v>49.209999</v>
      </c>
      <c r="C4" s="16" t="n">
        <v>2911800</v>
      </c>
      <c r="D4" s="186">
        <f>B4/B5-1</f>
        <v/>
      </c>
      <c r="E4" s="198">
        <f>E5*(1+D4)</f>
        <v/>
      </c>
    </row>
    <row r="5" ht="14" customHeight="1">
      <c r="A5" s="188" t="n">
        <v>44364</v>
      </c>
      <c r="B5" s="16" t="n">
        <v>50.240002</v>
      </c>
      <c r="C5" s="16" t="n">
        <v>6902300</v>
      </c>
      <c r="D5" s="186">
        <f>B5/B6-1</f>
        <v/>
      </c>
      <c r="E5" s="198">
        <f>E6*(1+D5)</f>
        <v/>
      </c>
    </row>
    <row r="6" ht="14" customHeight="1">
      <c r="A6" s="188" t="n">
        <v>44363</v>
      </c>
      <c r="B6" s="16" t="n">
        <v>50.630001</v>
      </c>
      <c r="C6" s="16" t="n">
        <v>4458500</v>
      </c>
      <c r="D6" s="186">
        <f>B6/B7-1</f>
        <v/>
      </c>
      <c r="E6" s="198">
        <f>E7*(1+D6)</f>
        <v/>
      </c>
    </row>
    <row r="7" ht="14" customHeight="1">
      <c r="A7" s="188" t="n">
        <v>44362</v>
      </c>
      <c r="B7" s="16" t="n">
        <v>51.16</v>
      </c>
      <c r="C7" s="16" t="n">
        <v>1510000</v>
      </c>
      <c r="D7" s="186">
        <f>B7/B8-1</f>
        <v/>
      </c>
      <c r="E7" s="198">
        <f>E8*(1+D7)</f>
        <v/>
      </c>
    </row>
    <row r="8" ht="14" customHeight="1">
      <c r="A8" s="188" t="n">
        <v>44361</v>
      </c>
      <c r="B8" s="16" t="n">
        <v>51.110001</v>
      </c>
      <c r="C8" s="16" t="n">
        <v>3047700</v>
      </c>
      <c r="D8" s="186">
        <f>B8/B9-1</f>
        <v/>
      </c>
      <c r="E8" s="198">
        <f>E9*(1+D8)</f>
        <v/>
      </c>
    </row>
    <row r="9" ht="14" customHeight="1">
      <c r="A9" s="188" t="n">
        <v>44358</v>
      </c>
      <c r="B9" s="16" t="n">
        <v>51</v>
      </c>
      <c r="C9" s="16" t="n">
        <v>4649900</v>
      </c>
      <c r="D9" s="186">
        <f>B9/B10-1</f>
        <v/>
      </c>
      <c r="E9" s="198">
        <f>E10*(1+D9)</f>
        <v/>
      </c>
    </row>
    <row r="10" ht="14" customHeight="1">
      <c r="A10" s="188" t="n">
        <v>44357</v>
      </c>
      <c r="B10" s="16" t="n">
        <v>50.77</v>
      </c>
      <c r="C10" s="16" t="n">
        <v>3779300</v>
      </c>
      <c r="D10" s="186">
        <f>B10/B11-1</f>
        <v/>
      </c>
      <c r="E10" s="198">
        <f>E11*(1+D10)</f>
        <v/>
      </c>
    </row>
    <row r="11" ht="14" customHeight="1">
      <c r="A11" s="188" t="n">
        <v>44356</v>
      </c>
      <c r="B11" s="16" t="n">
        <v>50.795998</v>
      </c>
      <c r="C11" s="16" t="n">
        <v>4077000</v>
      </c>
      <c r="D11" s="186">
        <f>B11/B12-1</f>
        <v/>
      </c>
      <c r="E11" s="198">
        <f>E12*(1+D11)</f>
        <v/>
      </c>
    </row>
    <row r="12" ht="14" customHeight="1">
      <c r="A12" s="188" t="n">
        <v>44355</v>
      </c>
      <c r="B12" s="16" t="n">
        <v>50.885147</v>
      </c>
      <c r="C12" s="16" t="n">
        <v>1811400</v>
      </c>
      <c r="D12" s="186">
        <f>B12/B13-1</f>
        <v/>
      </c>
      <c r="E12" s="198">
        <f>E13*(1+D12)</f>
        <v/>
      </c>
    </row>
    <row r="13" ht="14" customHeight="1">
      <c r="A13" s="188" t="n">
        <v>44354</v>
      </c>
      <c r="B13" s="16" t="n">
        <v>50.954487</v>
      </c>
      <c r="C13" s="16" t="n">
        <v>29296200</v>
      </c>
      <c r="D13" s="186">
        <f>B13/B14-1</f>
        <v/>
      </c>
      <c r="E13" s="198">
        <f>E14*(1+D13)</f>
        <v/>
      </c>
    </row>
    <row r="14" ht="14" customHeight="1">
      <c r="A14" s="188" t="n">
        <v>44351</v>
      </c>
      <c r="B14" s="16" t="n">
        <v>50.637508</v>
      </c>
      <c r="C14" s="16" t="n">
        <v>2005100</v>
      </c>
      <c r="D14" s="186">
        <f>B14/B15-1</f>
        <v/>
      </c>
      <c r="E14" s="198">
        <f>E15*(1+D14)</f>
        <v/>
      </c>
    </row>
    <row r="15" ht="14" customHeight="1">
      <c r="A15" s="188" t="n">
        <v>44350</v>
      </c>
      <c r="B15" s="16" t="n">
        <v>50.290813</v>
      </c>
      <c r="C15" s="16" t="n">
        <v>3166900</v>
      </c>
      <c r="D15" s="186">
        <f>B15/B16-1</f>
        <v/>
      </c>
      <c r="E15" s="198">
        <f>E16*(1+D15)</f>
        <v/>
      </c>
    </row>
    <row r="16" ht="14" customHeight="1">
      <c r="A16" s="188" t="n">
        <v>44349</v>
      </c>
      <c r="B16" s="16" t="n">
        <v>50.637508</v>
      </c>
      <c r="C16" s="16" t="n">
        <v>4886400</v>
      </c>
      <c r="D16" s="186">
        <f>B16/B17-1</f>
        <v/>
      </c>
      <c r="E16" s="198">
        <f>E17*(1+D16)</f>
        <v/>
      </c>
    </row>
    <row r="17" ht="14" customHeight="1">
      <c r="A17" s="188" t="n">
        <v>44348</v>
      </c>
      <c r="B17" s="16" t="n">
        <v>50.587982</v>
      </c>
      <c r="C17" s="16" t="n">
        <v>6218000</v>
      </c>
      <c r="D17" s="186">
        <f>B17/B18-1</f>
        <v/>
      </c>
      <c r="E17" s="198">
        <f>E18*(1+D17)</f>
        <v/>
      </c>
    </row>
    <row r="18" ht="14" customHeight="1">
      <c r="A18" s="188" t="n">
        <v>44344</v>
      </c>
      <c r="B18" s="16" t="n">
        <v>50.241287</v>
      </c>
      <c r="C18" s="16" t="n">
        <v>3109000</v>
      </c>
      <c r="D18" s="186">
        <f>B18/B19-1</f>
        <v/>
      </c>
      <c r="E18" s="198">
        <f>E19*(1+D18)</f>
        <v/>
      </c>
    </row>
    <row r="19" ht="14" customHeight="1">
      <c r="A19" s="188" t="n">
        <v>44343</v>
      </c>
      <c r="B19" s="16" t="n">
        <v>50.043171</v>
      </c>
      <c r="C19" s="16" t="n">
        <v>3660600</v>
      </c>
      <c r="D19" s="186">
        <f>B19/B20-1</f>
        <v/>
      </c>
      <c r="E19" s="198">
        <f>E20*(1+D19)</f>
        <v/>
      </c>
    </row>
    <row r="20" ht="14" customHeight="1">
      <c r="A20" s="188" t="n">
        <v>44342</v>
      </c>
      <c r="B20" s="16" t="n">
        <v>49.944115</v>
      </c>
      <c r="C20" s="16" t="n">
        <v>6261300</v>
      </c>
      <c r="D20" s="186">
        <f>B20/B21-1</f>
        <v/>
      </c>
      <c r="E20" s="198">
        <f>E21*(1+D20)</f>
        <v/>
      </c>
    </row>
    <row r="21" ht="15.75" customHeight="1">
      <c r="A21" s="188" t="n">
        <v>44341</v>
      </c>
      <c r="B21" s="16" t="n">
        <v>50.221474</v>
      </c>
      <c r="C21" s="16" t="n">
        <v>8073800</v>
      </c>
      <c r="D21" s="186">
        <f>B21/B22-1</f>
        <v/>
      </c>
      <c r="E21" s="198">
        <f>E22*(1+D21)</f>
        <v/>
      </c>
    </row>
    <row r="22" ht="15.75" customHeight="1">
      <c r="A22" s="188" t="n">
        <v>44340</v>
      </c>
      <c r="B22" s="16" t="n">
        <v>50.112511</v>
      </c>
      <c r="C22" s="16" t="n">
        <v>5627900</v>
      </c>
      <c r="D22" s="186">
        <f>B22/B23-1</f>
        <v/>
      </c>
      <c r="E22" s="198">
        <f>E23*(1+D22)</f>
        <v/>
      </c>
    </row>
    <row r="23" ht="15.75" customHeight="1">
      <c r="A23" s="188" t="n">
        <v>44337</v>
      </c>
      <c r="B23" s="16" t="n">
        <v>49.716286</v>
      </c>
      <c r="C23" s="16" t="n">
        <v>3741200</v>
      </c>
      <c r="D23" s="186">
        <f>B23/B24-1</f>
        <v/>
      </c>
      <c r="E23" s="198">
        <f>E24*(1+D23)</f>
        <v/>
      </c>
    </row>
    <row r="24" ht="15.75" customHeight="1">
      <c r="A24" s="188" t="n">
        <v>44336</v>
      </c>
      <c r="B24" s="16" t="n">
        <v>49.617229</v>
      </c>
      <c r="C24" s="16" t="n">
        <v>3693200</v>
      </c>
      <c r="D24" s="186">
        <f>B24/B25-1</f>
        <v/>
      </c>
      <c r="E24" s="198">
        <f>E25*(1+D24)</f>
        <v/>
      </c>
    </row>
    <row r="25" ht="15.75" customHeight="1">
      <c r="A25" s="188" t="n">
        <v>44335</v>
      </c>
      <c r="B25" s="16" t="n">
        <v>48.814877</v>
      </c>
      <c r="C25" s="16" t="n">
        <v>4097300</v>
      </c>
      <c r="D25" s="186">
        <f>B25/B26-1</f>
        <v/>
      </c>
      <c r="E25" s="198">
        <f>E26*(1+D25)</f>
        <v/>
      </c>
    </row>
    <row r="26" ht="15.75" customHeight="1">
      <c r="A26" s="188" t="n">
        <v>44334</v>
      </c>
      <c r="B26" s="16" t="n">
        <v>49.419117</v>
      </c>
      <c r="C26" s="16" t="n">
        <v>2620600</v>
      </c>
      <c r="D26" s="186">
        <f>B26/B27-1</f>
        <v/>
      </c>
      <c r="E26" s="198">
        <f>E27*(1+D26)</f>
        <v/>
      </c>
    </row>
    <row r="27" ht="15.75" customHeight="1">
      <c r="A27" s="188" t="n">
        <v>44333</v>
      </c>
      <c r="B27" s="16" t="n">
        <v>49.448833</v>
      </c>
      <c r="C27" s="16" t="n">
        <v>4261200</v>
      </c>
      <c r="D27" s="186">
        <f>B27/B28-1</f>
        <v/>
      </c>
      <c r="E27" s="198">
        <f>E28*(1+D27)</f>
        <v/>
      </c>
    </row>
    <row r="28" ht="15.75" customHeight="1">
      <c r="A28" s="188" t="n">
        <v>44330</v>
      </c>
      <c r="B28" s="16" t="n">
        <v>49.547894</v>
      </c>
      <c r="C28" s="16" t="n">
        <v>6104600</v>
      </c>
      <c r="D28" s="186">
        <f>B28/B29-1</f>
        <v/>
      </c>
      <c r="E28" s="198">
        <f>E29*(1+D28)</f>
        <v/>
      </c>
    </row>
    <row r="29" ht="15.75" customHeight="1">
      <c r="A29" s="188" t="n">
        <v>44329</v>
      </c>
      <c r="B29" s="16" t="n">
        <v>48.487991</v>
      </c>
      <c r="C29" s="16" t="n">
        <v>5312900</v>
      </c>
      <c r="D29" s="186">
        <f>B29/B30-1</f>
        <v/>
      </c>
      <c r="E29" s="198">
        <f>E30*(1+D29)</f>
        <v/>
      </c>
    </row>
    <row r="30" ht="15.75" customHeight="1">
      <c r="A30" s="188" t="n">
        <v>44328</v>
      </c>
      <c r="B30" s="16" t="n">
        <v>47.9729</v>
      </c>
      <c r="C30" s="16" t="n">
        <v>4413600</v>
      </c>
      <c r="D30" s="186">
        <f>B30/B31-1</f>
        <v/>
      </c>
      <c r="E30" s="198">
        <f>E31*(1+D30)</f>
        <v/>
      </c>
    </row>
    <row r="31" ht="15.75" customHeight="1">
      <c r="A31" s="188" t="n">
        <v>44327</v>
      </c>
      <c r="B31" s="16" t="n">
        <v>48.517708</v>
      </c>
      <c r="C31" s="16" t="n">
        <v>4981300</v>
      </c>
      <c r="D31" s="186">
        <f>B31/B32-1</f>
        <v/>
      </c>
      <c r="E31" s="198">
        <f>E32*(1+D31)</f>
        <v/>
      </c>
    </row>
    <row r="32" ht="15.75" customHeight="1">
      <c r="A32" s="188" t="n">
        <v>44326</v>
      </c>
      <c r="B32" s="16" t="n">
        <v>49.082325</v>
      </c>
      <c r="C32" s="16" t="n">
        <v>4445400</v>
      </c>
      <c r="D32" s="186">
        <f>B32/B33-1</f>
        <v/>
      </c>
      <c r="E32" s="198">
        <f>E33*(1+D32)</f>
        <v/>
      </c>
    </row>
    <row r="33" ht="15.75" customHeight="1">
      <c r="A33" s="188" t="n">
        <v>44323</v>
      </c>
      <c r="B33" s="16" t="n">
        <v>49.617229</v>
      </c>
      <c r="C33" s="16" t="n">
        <v>3953800</v>
      </c>
      <c r="D33" s="186">
        <f>B33/B34-1</f>
        <v/>
      </c>
      <c r="E33" s="198">
        <f>E34*(1+D33)</f>
        <v/>
      </c>
    </row>
    <row r="34" ht="15.75" customHeight="1">
      <c r="A34" s="188" t="n">
        <v>44322</v>
      </c>
      <c r="B34" s="16" t="n">
        <v>48.894123</v>
      </c>
      <c r="C34" s="16" t="n">
        <v>2863900</v>
      </c>
      <c r="D34" s="186">
        <f>B34/B35-1</f>
        <v/>
      </c>
      <c r="E34" s="198">
        <f>E35*(1+D34)</f>
        <v/>
      </c>
    </row>
    <row r="35" ht="15.75" customHeight="1">
      <c r="A35" s="188" t="n">
        <v>44321</v>
      </c>
      <c r="B35" s="16" t="n">
        <v>48.458271</v>
      </c>
      <c r="C35" s="16" t="n">
        <v>1676800</v>
      </c>
      <c r="D35" s="186">
        <f>B35/B36-1</f>
        <v/>
      </c>
      <c r="E35" s="198">
        <f>E36*(1+D35)</f>
        <v/>
      </c>
    </row>
    <row r="36" ht="15.75" customHeight="1">
      <c r="A36" s="188" t="n">
        <v>44320</v>
      </c>
      <c r="B36" s="16" t="n">
        <v>47.784695</v>
      </c>
      <c r="C36" s="16" t="n">
        <v>5185700</v>
      </c>
      <c r="D36" s="186">
        <f>B36/B37-1</f>
        <v/>
      </c>
      <c r="E36" s="198">
        <f>E37*(1+D36)</f>
        <v/>
      </c>
    </row>
    <row r="37" ht="15.75" customHeight="1">
      <c r="A37" s="188" t="n">
        <v>44319</v>
      </c>
      <c r="B37" s="16" t="n">
        <v>48.676197</v>
      </c>
      <c r="C37" s="16" t="n">
        <v>2219700</v>
      </c>
      <c r="D37" s="186">
        <f>B37/B38-1</f>
        <v/>
      </c>
      <c r="E37" s="198">
        <f>E38*(1+D37)</f>
        <v/>
      </c>
    </row>
    <row r="38" ht="15.75" customHeight="1">
      <c r="A38" s="188" t="n">
        <v>44316</v>
      </c>
      <c r="B38" s="16" t="n">
        <v>48.13139</v>
      </c>
      <c r="C38" s="16" t="n">
        <v>3846400</v>
      </c>
      <c r="D38" s="186">
        <f>B38/B39-1</f>
        <v/>
      </c>
      <c r="E38" s="198">
        <f>E39*(1+D38)</f>
        <v/>
      </c>
    </row>
    <row r="39" ht="15.75" customHeight="1">
      <c r="A39" s="188" t="n">
        <v>44315</v>
      </c>
      <c r="B39" s="16" t="n">
        <v>48.87431</v>
      </c>
      <c r="C39" s="16" t="n">
        <v>2872200</v>
      </c>
      <c r="D39" s="186">
        <f>B39/B40-1</f>
        <v/>
      </c>
      <c r="E39" s="198">
        <f>E40*(1+D39)</f>
        <v/>
      </c>
    </row>
    <row r="40" ht="15.75" customHeight="1">
      <c r="A40" s="188" t="n">
        <v>44314</v>
      </c>
      <c r="B40" s="16" t="n">
        <v>48.933746</v>
      </c>
      <c r="C40" s="16" t="n">
        <v>3909700</v>
      </c>
      <c r="D40" s="186">
        <f>B40/B41-1</f>
        <v/>
      </c>
      <c r="E40" s="198">
        <f>E41*(1+D40)</f>
        <v/>
      </c>
    </row>
    <row r="41" ht="15.75" customHeight="1">
      <c r="A41" s="188" t="n">
        <v>44313</v>
      </c>
      <c r="B41" s="16" t="n">
        <v>48.73563</v>
      </c>
      <c r="C41" s="16" t="n">
        <v>3700100</v>
      </c>
      <c r="D41" s="186">
        <f>B41/B42-1</f>
        <v/>
      </c>
      <c r="E41" s="198">
        <f>E42*(1+D41)</f>
        <v/>
      </c>
    </row>
    <row r="42" ht="15.75" customHeight="1">
      <c r="A42" s="188" t="n">
        <v>44312</v>
      </c>
      <c r="B42" s="16" t="n">
        <v>48.71582</v>
      </c>
      <c r="C42" s="16" t="n">
        <v>4513100</v>
      </c>
      <c r="D42" s="186">
        <f>B42/B43-1</f>
        <v/>
      </c>
      <c r="E42" s="198">
        <f>E43*(1+D42)</f>
        <v/>
      </c>
    </row>
    <row r="43" ht="15.75" customHeight="1">
      <c r="A43" s="188" t="n">
        <v>44309</v>
      </c>
      <c r="B43" s="16" t="n">
        <v>48.587048</v>
      </c>
      <c r="C43" s="16" t="n">
        <v>1704000</v>
      </c>
      <c r="D43" s="186">
        <f>B43/B44-1</f>
        <v/>
      </c>
      <c r="E43" s="198">
        <f>E44*(1+D43)</f>
        <v/>
      </c>
    </row>
    <row r="44" ht="15.75" customHeight="1">
      <c r="A44" s="188" t="n">
        <v>44308</v>
      </c>
      <c r="B44" s="16" t="n">
        <v>48.052143</v>
      </c>
      <c r="C44" s="16" t="n">
        <v>4065700</v>
      </c>
      <c r="D44" s="186">
        <f>B44/B45-1</f>
        <v/>
      </c>
      <c r="E44" s="198">
        <f>E45*(1+D44)</f>
        <v/>
      </c>
    </row>
    <row r="45" ht="15.75" customHeight="1">
      <c r="A45" s="188" t="n">
        <v>44307</v>
      </c>
      <c r="B45" s="16" t="n">
        <v>48.121483</v>
      </c>
      <c r="C45" s="16" t="n">
        <v>3359000</v>
      </c>
      <c r="D45" s="186">
        <f>B45/B46-1</f>
        <v/>
      </c>
      <c r="E45" s="198">
        <f>E46*(1+D45)</f>
        <v/>
      </c>
    </row>
    <row r="46" ht="15.75" customHeight="1">
      <c r="A46" s="188" t="n">
        <v>44306</v>
      </c>
      <c r="B46" s="16" t="n">
        <v>47.606392</v>
      </c>
      <c r="C46" s="16" t="n">
        <v>5628100</v>
      </c>
      <c r="D46" s="186">
        <f>B46/B47-1</f>
        <v/>
      </c>
      <c r="E46" s="198">
        <f>E47*(1+D46)</f>
        <v/>
      </c>
    </row>
    <row r="47" ht="15.75" customHeight="1">
      <c r="A47" s="188" t="n">
        <v>44305</v>
      </c>
      <c r="B47" s="16" t="n">
        <v>48.487991</v>
      </c>
      <c r="C47" s="16" t="n">
        <v>4550500</v>
      </c>
      <c r="D47" s="186">
        <f>B47/B48-1</f>
        <v/>
      </c>
      <c r="E47" s="198">
        <f>E48*(1+D47)</f>
        <v/>
      </c>
    </row>
    <row r="48" ht="15.75" customHeight="1">
      <c r="A48" s="188" t="n">
        <v>44302</v>
      </c>
      <c r="B48" s="16" t="n">
        <v>48.497894</v>
      </c>
      <c r="C48" s="16" t="n">
        <v>3238900</v>
      </c>
      <c r="D48" s="186">
        <f>B48/B49-1</f>
        <v/>
      </c>
      <c r="E48" s="198">
        <f>E49*(1+D48)</f>
        <v/>
      </c>
    </row>
    <row r="49" ht="15.75" customHeight="1">
      <c r="A49" s="188" t="n">
        <v>44301</v>
      </c>
      <c r="B49" s="16" t="n">
        <v>47.943184</v>
      </c>
      <c r="C49" s="16" t="n">
        <v>2834300</v>
      </c>
      <c r="D49" s="186">
        <f>B49/B50-1</f>
        <v/>
      </c>
      <c r="E49" s="198">
        <f>E50*(1+D49)</f>
        <v/>
      </c>
    </row>
    <row r="50" ht="15.75" customHeight="1">
      <c r="A50" s="188" t="n">
        <v>44300</v>
      </c>
      <c r="B50" s="16" t="n">
        <v>47.616295</v>
      </c>
      <c r="C50" s="16" t="n">
        <v>2084200</v>
      </c>
      <c r="D50" s="186">
        <f>B50/B51-1</f>
        <v/>
      </c>
      <c r="E50" s="198">
        <f>E51*(1+D50)</f>
        <v/>
      </c>
    </row>
    <row r="51" ht="15.75" customHeight="1">
      <c r="A51" s="188" t="n">
        <v>44299</v>
      </c>
      <c r="B51" s="16" t="n">
        <v>47.626205</v>
      </c>
      <c r="C51" s="16" t="n">
        <v>2741000</v>
      </c>
      <c r="D51" s="186">
        <f>B51/B52-1</f>
        <v/>
      </c>
      <c r="E51" s="198">
        <f>E52*(1+D51)</f>
        <v/>
      </c>
    </row>
    <row r="52" ht="15.75" customHeight="1">
      <c r="A52" s="188" t="n">
        <v>44298</v>
      </c>
      <c r="B52" s="16" t="n">
        <v>47.279507</v>
      </c>
      <c r="C52" s="16" t="n">
        <v>3964800</v>
      </c>
      <c r="D52" s="186">
        <f>B52/B53-1</f>
        <v/>
      </c>
      <c r="E52" s="198">
        <f>E53*(1+D52)</f>
        <v/>
      </c>
    </row>
    <row r="53" ht="15.75" customHeight="1">
      <c r="A53" s="188" t="n">
        <v>44295</v>
      </c>
      <c r="B53" s="16" t="n">
        <v>47.477619</v>
      </c>
      <c r="C53" s="16" t="n">
        <v>1857800</v>
      </c>
      <c r="D53" s="186">
        <f>B53/B54-1</f>
        <v/>
      </c>
      <c r="E53" s="198">
        <f>E54*(1+D53)</f>
        <v/>
      </c>
    </row>
    <row r="54" ht="15.75" customHeight="1">
      <c r="A54" s="188" t="n">
        <v>44294</v>
      </c>
      <c r="B54" s="16" t="n">
        <v>47.388466</v>
      </c>
      <c r="C54" s="16" t="n">
        <v>3420700</v>
      </c>
      <c r="D54" s="186">
        <f>B54/B55-1</f>
        <v/>
      </c>
      <c r="E54" s="198">
        <f>E55*(1+D54)</f>
        <v/>
      </c>
    </row>
    <row r="55" ht="15.75" customHeight="1">
      <c r="A55" s="188" t="n">
        <v>44293</v>
      </c>
      <c r="B55" s="16" t="n">
        <v>47.190353</v>
      </c>
      <c r="C55" s="16" t="n">
        <v>1616000</v>
      </c>
      <c r="D55" s="186">
        <f>B55/B56-1</f>
        <v/>
      </c>
      <c r="E55" s="198">
        <f>E56*(1+D55)</f>
        <v/>
      </c>
    </row>
    <row r="56" ht="15.75" customHeight="1">
      <c r="A56" s="188" t="n">
        <v>44292</v>
      </c>
      <c r="B56" s="16" t="n">
        <v>47.071487</v>
      </c>
      <c r="C56" s="16" t="n">
        <v>2957500</v>
      </c>
      <c r="D56" s="186">
        <f>B56/B57-1</f>
        <v/>
      </c>
      <c r="E56" s="198">
        <f>E57*(1+D56)</f>
        <v/>
      </c>
    </row>
    <row r="57" ht="15.75" customHeight="1">
      <c r="A57" s="188" t="n">
        <v>44291</v>
      </c>
      <c r="B57" s="16" t="n">
        <v>47.556862</v>
      </c>
      <c r="C57" s="16" t="n">
        <v>3780800</v>
      </c>
      <c r="D57" s="186">
        <f>B57/B58-1</f>
        <v/>
      </c>
      <c r="E57" s="198">
        <f>E58*(1+D57)</f>
        <v/>
      </c>
    </row>
    <row r="58" ht="15.75" customHeight="1">
      <c r="A58" s="188" t="n">
        <v>44287</v>
      </c>
      <c r="B58" s="16" t="n">
        <v>46.764412</v>
      </c>
      <c r="C58" s="16" t="n">
        <v>3291200</v>
      </c>
      <c r="D58" s="186">
        <f>B58/B59-1</f>
        <v/>
      </c>
      <c r="E58" s="198">
        <f>E59*(1+D58)</f>
        <v/>
      </c>
    </row>
    <row r="59" ht="15.75" customHeight="1">
      <c r="A59" s="188" t="n">
        <v>44286</v>
      </c>
      <c r="B59" s="16" t="n">
        <v>45.991776</v>
      </c>
      <c r="C59" s="16" t="n">
        <v>6224800</v>
      </c>
      <c r="D59" s="186">
        <f>B59/B60-1</f>
        <v/>
      </c>
      <c r="E59" s="198">
        <f>E60*(1+D59)</f>
        <v/>
      </c>
    </row>
    <row r="60" ht="15.75" customHeight="1">
      <c r="A60" s="188" t="n">
        <v>44285</v>
      </c>
      <c r="B60" s="16" t="n">
        <v>46.001678</v>
      </c>
      <c r="C60" s="16" t="n">
        <v>3492300</v>
      </c>
      <c r="D60" s="186">
        <f>B60/B61-1</f>
        <v/>
      </c>
      <c r="E60" s="198">
        <f>E61*(1+D60)</f>
        <v/>
      </c>
    </row>
    <row r="61" ht="15.75" customHeight="1">
      <c r="A61" s="188" t="n">
        <v>44284</v>
      </c>
      <c r="B61" s="16" t="n">
        <v>45.87291</v>
      </c>
      <c r="C61" s="16" t="n">
        <v>2293700</v>
      </c>
      <c r="D61" s="186">
        <f>B61/B62-1</f>
        <v/>
      </c>
      <c r="E61" s="198">
        <f>E62*(1+D61)</f>
        <v/>
      </c>
    </row>
    <row r="62" ht="15.75" customHeight="1">
      <c r="A62" s="188" t="n">
        <v>44281</v>
      </c>
      <c r="B62" s="16" t="n">
        <v>46.041302</v>
      </c>
      <c r="C62" s="16" t="n">
        <v>4952500</v>
      </c>
      <c r="D62" s="186">
        <f>B62/B63-1</f>
        <v/>
      </c>
      <c r="E62" s="198">
        <f>E63*(1+D62)</f>
        <v/>
      </c>
    </row>
    <row r="63" ht="15.75" customHeight="1">
      <c r="A63" s="188" t="n">
        <v>44280</v>
      </c>
      <c r="B63" s="16" t="n">
        <v>45.417248</v>
      </c>
      <c r="C63" s="16" t="n">
        <v>3796200</v>
      </c>
      <c r="D63" s="186">
        <f>B63/B64-1</f>
        <v/>
      </c>
      <c r="E63" s="198">
        <f>E64*(1+D63)</f>
        <v/>
      </c>
    </row>
    <row r="64" ht="15.75" customHeight="1">
      <c r="A64" s="188" t="n">
        <v>44279</v>
      </c>
      <c r="B64" s="16" t="n">
        <v>45.179516</v>
      </c>
      <c r="C64" s="16" t="n">
        <v>8214800</v>
      </c>
      <c r="D64" s="186">
        <f>B64/B65-1</f>
        <v/>
      </c>
      <c r="E64" s="198">
        <f>E65*(1+D64)</f>
        <v/>
      </c>
    </row>
    <row r="65" ht="15.75" customHeight="1">
      <c r="A65" s="188" t="n">
        <v>44278</v>
      </c>
      <c r="B65" s="16" t="n">
        <v>45.278568</v>
      </c>
      <c r="C65" s="16" t="n">
        <v>4289700</v>
      </c>
      <c r="D65" s="186">
        <f>B65/B66-1</f>
        <v/>
      </c>
      <c r="E65" s="198">
        <f>E66*(1+D65)</f>
        <v/>
      </c>
    </row>
    <row r="66" ht="15.75" customHeight="1">
      <c r="A66" s="188" t="n">
        <v>44277</v>
      </c>
      <c r="B66" s="16" t="n">
        <v>45.882813</v>
      </c>
      <c r="C66" s="16" t="n">
        <v>6013300</v>
      </c>
      <c r="D66" s="186">
        <f>B66/B67-1</f>
        <v/>
      </c>
      <c r="E66" s="198">
        <f>E67*(1+D66)</f>
        <v/>
      </c>
    </row>
    <row r="67" ht="15.75" customHeight="1">
      <c r="A67" s="188" t="n">
        <v>44274</v>
      </c>
      <c r="B67" s="16" t="n">
        <v>45.763947</v>
      </c>
      <c r="C67" s="16" t="n">
        <v>1835100</v>
      </c>
      <c r="D67" s="186">
        <f>B67/B68-1</f>
        <v/>
      </c>
      <c r="E67" s="198">
        <f>E68*(1+D67)</f>
        <v/>
      </c>
    </row>
    <row r="68" ht="15.75" customHeight="1">
      <c r="A68" s="188" t="n">
        <v>44273</v>
      </c>
      <c r="B68" s="16" t="n">
        <v>45.793663</v>
      </c>
      <c r="C68" s="16" t="n">
        <v>3631100</v>
      </c>
      <c r="D68" s="186">
        <f>B68/B69-1</f>
        <v/>
      </c>
      <c r="E68" s="198">
        <f>E69*(1+D68)</f>
        <v/>
      </c>
    </row>
    <row r="69" ht="15.75" customHeight="1">
      <c r="A69" s="188" t="n">
        <v>44272</v>
      </c>
      <c r="B69" s="16" t="n">
        <v>46.358284</v>
      </c>
      <c r="C69" s="16" t="n">
        <v>2332900</v>
      </c>
      <c r="D69" s="186">
        <f>B69/B70-1</f>
        <v/>
      </c>
      <c r="E69" s="198">
        <f>E70*(1+D69)</f>
        <v/>
      </c>
    </row>
    <row r="70" ht="15.75" customHeight="1">
      <c r="A70" s="188" t="n">
        <v>44271</v>
      </c>
      <c r="B70" s="16" t="n">
        <v>45.912529</v>
      </c>
      <c r="C70" s="16" t="n">
        <v>2101600</v>
      </c>
      <c r="D70" s="186">
        <f>B70/B71-1</f>
        <v/>
      </c>
      <c r="E70" s="198">
        <f>E71*(1+D70)</f>
        <v/>
      </c>
    </row>
    <row r="71" ht="15.75" customHeight="1">
      <c r="A71" s="188" t="n">
        <v>44270</v>
      </c>
      <c r="B71" s="16" t="n">
        <v>45.991776</v>
      </c>
      <c r="C71" s="16" t="n">
        <v>2124800</v>
      </c>
      <c r="D71" s="186">
        <f>B71/B72-1</f>
        <v/>
      </c>
      <c r="E71" s="198">
        <f>E72*(1+D71)</f>
        <v/>
      </c>
    </row>
    <row r="72" ht="15.75" customHeight="1">
      <c r="A72" s="188" t="n">
        <v>44267</v>
      </c>
      <c r="B72" s="16" t="n">
        <v>46.110641</v>
      </c>
      <c r="C72" s="16" t="n">
        <v>2810900</v>
      </c>
      <c r="D72" s="186">
        <f>B72/B73-1</f>
        <v/>
      </c>
      <c r="E72" s="198">
        <f>E73*(1+D72)</f>
        <v/>
      </c>
    </row>
    <row r="73" ht="15.75" customHeight="1">
      <c r="A73" s="188" t="n">
        <v>44266</v>
      </c>
      <c r="B73" s="16" t="n">
        <v>46.150265</v>
      </c>
      <c r="C73" s="16" t="n">
        <v>3083700</v>
      </c>
      <c r="D73" s="186">
        <f>B73/B74-1</f>
        <v/>
      </c>
      <c r="E73" s="198">
        <f>E74*(1+D73)</f>
        <v/>
      </c>
    </row>
    <row r="74" ht="15.75" customHeight="1">
      <c r="A74" s="188" t="n">
        <v>44265</v>
      </c>
      <c r="B74" s="16" t="n">
        <v>45.6847</v>
      </c>
      <c r="C74" s="16" t="n">
        <v>2465600</v>
      </c>
      <c r="D74" s="186">
        <f>B74/B75-1</f>
        <v/>
      </c>
      <c r="E74" s="198">
        <f>E75*(1+D74)</f>
        <v/>
      </c>
    </row>
    <row r="75" ht="15.75" customHeight="1">
      <c r="A75" s="188" t="n">
        <v>44264</v>
      </c>
      <c r="B75" s="16" t="n">
        <v>45.258759</v>
      </c>
      <c r="C75" s="16" t="n">
        <v>3344100</v>
      </c>
      <c r="D75" s="186">
        <f>B75/B76-1</f>
        <v/>
      </c>
      <c r="E75" s="198">
        <f>E76*(1+D75)</f>
        <v/>
      </c>
    </row>
    <row r="76" ht="15.75" customHeight="1">
      <c r="A76" s="188" t="n">
        <v>44263</v>
      </c>
      <c r="B76" s="16" t="n">
        <v>44.644611</v>
      </c>
      <c r="C76" s="16" t="n">
        <v>4717000</v>
      </c>
      <c r="D76" s="186">
        <f>B76/B77-1</f>
        <v/>
      </c>
      <c r="E76" s="198">
        <f>E77*(1+D76)</f>
        <v/>
      </c>
    </row>
    <row r="77" ht="15.75" customHeight="1">
      <c r="A77" s="188" t="n">
        <v>44260</v>
      </c>
      <c r="B77" s="16" t="n">
        <v>44.545555</v>
      </c>
      <c r="C77" s="16" t="n">
        <v>4527400</v>
      </c>
      <c r="D77" s="186">
        <f>B77/B78-1</f>
        <v/>
      </c>
      <c r="E77" s="198">
        <f>E78*(1+D77)</f>
        <v/>
      </c>
    </row>
    <row r="78" ht="15.75" customHeight="1">
      <c r="A78" s="188" t="n">
        <v>44259</v>
      </c>
      <c r="B78" s="16" t="n">
        <v>44.396973</v>
      </c>
      <c r="C78" s="16" t="n">
        <v>5595300</v>
      </c>
      <c r="D78" s="186">
        <f>B78/B79-1</f>
        <v/>
      </c>
      <c r="E78" s="198">
        <f>E79*(1+D78)</f>
        <v/>
      </c>
    </row>
    <row r="79" ht="15.75" customHeight="1">
      <c r="A79" s="188" t="n">
        <v>44258</v>
      </c>
      <c r="B79" s="16" t="n">
        <v>44.832817</v>
      </c>
      <c r="C79" s="16" t="n">
        <v>3885100</v>
      </c>
      <c r="D79" s="186">
        <f>B79/B80-1</f>
        <v/>
      </c>
      <c r="E79" s="198">
        <f>E80*(1+D79)</f>
        <v/>
      </c>
    </row>
    <row r="80" ht="15.75" customHeight="1">
      <c r="A80" s="188" t="n">
        <v>44257</v>
      </c>
      <c r="B80" s="16" t="n">
        <v>45.179516</v>
      </c>
      <c r="C80" s="16" t="n">
        <v>3058200</v>
      </c>
      <c r="D80" s="186">
        <f>B80/B81-1</f>
        <v/>
      </c>
      <c r="E80" s="198">
        <f>E81*(1+D80)</f>
        <v/>
      </c>
    </row>
    <row r="81" ht="15.75" customHeight="1">
      <c r="A81" s="188" t="n">
        <v>44256</v>
      </c>
      <c r="B81" s="16" t="n">
        <v>45.120079</v>
      </c>
      <c r="C81" s="16" t="n">
        <v>3400400</v>
      </c>
      <c r="D81" s="186">
        <f>B81/B82-1</f>
        <v/>
      </c>
      <c r="E81" s="198">
        <f>E82*(1+D81)</f>
        <v/>
      </c>
    </row>
    <row r="82" ht="15.75" customHeight="1">
      <c r="A82" s="188" t="n">
        <v>44253</v>
      </c>
      <c r="B82" s="16" t="n">
        <v>44.357346</v>
      </c>
      <c r="C82" s="16" t="n">
        <v>6570400</v>
      </c>
      <c r="D82" s="186">
        <f>B82/B83-1</f>
        <v/>
      </c>
      <c r="E82" s="198">
        <f>E83*(1+D82)</f>
        <v/>
      </c>
    </row>
    <row r="83" ht="15.75" customHeight="1">
      <c r="A83" s="188" t="n">
        <v>44252</v>
      </c>
      <c r="B83" s="16" t="n">
        <v>44.783291</v>
      </c>
      <c r="C83" s="16" t="n">
        <v>6022700</v>
      </c>
      <c r="D83" s="186">
        <f>B83/B84-1</f>
        <v/>
      </c>
      <c r="E83" s="198">
        <f>E84*(1+D83)</f>
        <v/>
      </c>
    </row>
    <row r="84" ht="15.75" customHeight="1">
      <c r="A84" s="188" t="n">
        <v>44251</v>
      </c>
      <c r="B84" s="16" t="n">
        <v>45.536118</v>
      </c>
      <c r="C84" s="16" t="n">
        <v>9793800</v>
      </c>
      <c r="D84" s="186">
        <f>B84/B85-1</f>
        <v/>
      </c>
      <c r="E84" s="198">
        <f>E85*(1+D84)</f>
        <v/>
      </c>
    </row>
    <row r="85" ht="15.75" customHeight="1">
      <c r="A85" s="188" t="n">
        <v>44250</v>
      </c>
      <c r="B85" s="16" t="n">
        <v>45.100269</v>
      </c>
      <c r="C85" s="16" t="n">
        <v>3745500</v>
      </c>
      <c r="D85" s="186">
        <f>B85/B86-1</f>
        <v/>
      </c>
      <c r="E85" s="198">
        <f>E86*(1+D85)</f>
        <v/>
      </c>
    </row>
    <row r="86" ht="15.75" customHeight="1">
      <c r="A86" s="188" t="n">
        <v>44249</v>
      </c>
      <c r="B86" s="16" t="n">
        <v>45.110176</v>
      </c>
      <c r="C86" s="16" t="n">
        <v>7053000</v>
      </c>
      <c r="D86" s="186">
        <f>B86/B87-1</f>
        <v/>
      </c>
      <c r="E86" s="198">
        <f>E87*(1+D86)</f>
        <v/>
      </c>
    </row>
    <row r="87" ht="15.75" customHeight="1">
      <c r="A87" s="188" t="n">
        <v>44246</v>
      </c>
      <c r="B87" s="16" t="n">
        <v>45.238945</v>
      </c>
      <c r="C87" s="16" t="n">
        <v>2384800</v>
      </c>
      <c r="D87" s="186">
        <f>B87/B88-1</f>
        <v/>
      </c>
      <c r="E87" s="198">
        <f>E88*(1+D87)</f>
        <v/>
      </c>
    </row>
    <row r="88" ht="15.75" customHeight="1">
      <c r="A88" s="188" t="n">
        <v>44245</v>
      </c>
      <c r="B88" s="16" t="n">
        <v>45.021027</v>
      </c>
      <c r="C88" s="16" t="n">
        <v>2007300</v>
      </c>
      <c r="D88" s="186">
        <f>B88/B89-1</f>
        <v/>
      </c>
      <c r="E88" s="198">
        <f>E89*(1+D88)</f>
        <v/>
      </c>
    </row>
    <row r="89" ht="15.75" customHeight="1">
      <c r="A89" s="188" t="n">
        <v>44244</v>
      </c>
      <c r="B89" s="16" t="n">
        <v>45.12999</v>
      </c>
      <c r="C89" s="16" t="n">
        <v>3010700</v>
      </c>
      <c r="D89" s="186">
        <f>B89/B90-1</f>
        <v/>
      </c>
      <c r="E89" s="198">
        <f>E90*(1+D89)</f>
        <v/>
      </c>
    </row>
    <row r="90" ht="15.75" customHeight="1">
      <c r="A90" s="188" t="n">
        <v>44243</v>
      </c>
      <c r="B90" s="16" t="n">
        <v>45.555931</v>
      </c>
      <c r="C90" s="16" t="n">
        <v>2075800</v>
      </c>
      <c r="D90" s="186">
        <f>B90/B91-1</f>
        <v/>
      </c>
      <c r="E90" s="198">
        <f>E91*(1+D90)</f>
        <v/>
      </c>
    </row>
    <row r="91" ht="15.75" customHeight="1">
      <c r="A91" s="188" t="n">
        <v>44239</v>
      </c>
      <c r="B91" s="16" t="n">
        <v>45.328098</v>
      </c>
      <c r="C91" s="16" t="n">
        <v>3176400</v>
      </c>
      <c r="D91" s="186">
        <f>B91/B92-1</f>
        <v/>
      </c>
      <c r="E91" s="198">
        <f>E92*(1+D91)</f>
        <v/>
      </c>
    </row>
    <row r="92" ht="15.75" customHeight="1">
      <c r="A92" s="188" t="n">
        <v>44238</v>
      </c>
      <c r="B92" s="16" t="n">
        <v>45.12999</v>
      </c>
      <c r="C92" s="16" t="n">
        <v>3054500</v>
      </c>
      <c r="D92" s="186">
        <f>B92/B93-1</f>
        <v/>
      </c>
      <c r="E92" s="198">
        <f>E93*(1+D92)</f>
        <v/>
      </c>
    </row>
    <row r="93" ht="15.75" customHeight="1">
      <c r="A93" s="188" t="n">
        <v>44237</v>
      </c>
      <c r="B93" s="16" t="n">
        <v>44.753574</v>
      </c>
      <c r="C93" s="16" t="n">
        <v>2914700</v>
      </c>
      <c r="D93" s="186">
        <f>B93/B94-1</f>
        <v/>
      </c>
      <c r="E93" s="198">
        <f>E94*(1+D93)</f>
        <v/>
      </c>
    </row>
    <row r="94" ht="15.75" customHeight="1">
      <c r="A94" s="188" t="n">
        <v>44236</v>
      </c>
      <c r="B94" s="16" t="n">
        <v>44.981403</v>
      </c>
      <c r="C94" s="16" t="n">
        <v>1408200</v>
      </c>
      <c r="D94" s="186">
        <f>B94/B95-1</f>
        <v/>
      </c>
      <c r="E94" s="198">
        <f>E95*(1+D94)</f>
        <v/>
      </c>
    </row>
    <row r="95" ht="15.75" customHeight="1">
      <c r="A95" s="188" t="n">
        <v>44235</v>
      </c>
      <c r="B95" s="16" t="n">
        <v>44.862537</v>
      </c>
      <c r="C95" s="16" t="n">
        <v>1936700</v>
      </c>
      <c r="D95" s="186">
        <f>B95/B96-1</f>
        <v/>
      </c>
      <c r="E95" s="198">
        <f>E96*(1+D95)</f>
        <v/>
      </c>
    </row>
    <row r="96" ht="15.75" customHeight="1">
      <c r="A96" s="188" t="n">
        <v>44232</v>
      </c>
      <c r="B96" s="16" t="n">
        <v>44.644611</v>
      </c>
      <c r="C96" s="16" t="n">
        <v>1559400</v>
      </c>
      <c r="D96" s="186">
        <f>B96/B97-1</f>
        <v/>
      </c>
      <c r="E96" s="198">
        <f>E97*(1+D96)</f>
        <v/>
      </c>
    </row>
    <row r="97" ht="15.75" customHeight="1">
      <c r="A97" s="188" t="n">
        <v>44231</v>
      </c>
      <c r="B97" s="16" t="n">
        <v>44.258293</v>
      </c>
      <c r="C97" s="16" t="n">
        <v>2458500</v>
      </c>
      <c r="D97" s="186">
        <f>B97/B98-1</f>
        <v/>
      </c>
      <c r="E97" s="198">
        <f>E98*(1+D97)</f>
        <v/>
      </c>
    </row>
    <row r="98" ht="15.75" customHeight="1">
      <c r="A98" s="188" t="n">
        <v>44230</v>
      </c>
      <c r="B98" s="16" t="n">
        <v>44.12952</v>
      </c>
      <c r="C98" s="16" t="n">
        <v>2349900</v>
      </c>
      <c r="D98" s="186">
        <f>B98/B99-1</f>
        <v/>
      </c>
      <c r="E98" s="198">
        <f>E99*(1+D98)</f>
        <v/>
      </c>
    </row>
    <row r="99" ht="15.75" customHeight="1">
      <c r="A99" s="188" t="n">
        <v>44229</v>
      </c>
      <c r="B99" s="16" t="n">
        <v>44.050274</v>
      </c>
      <c r="C99" s="16" t="n">
        <v>2251900</v>
      </c>
      <c r="D99" s="186">
        <f>B99/B100-1</f>
        <v/>
      </c>
      <c r="E99" s="198">
        <f>E100*(1+D99)</f>
        <v/>
      </c>
    </row>
    <row r="100" ht="15.75" customHeight="1">
      <c r="A100" s="188" t="n">
        <v>44228</v>
      </c>
      <c r="B100" s="16" t="n">
        <v>43.436127</v>
      </c>
      <c r="C100" s="16" t="n">
        <v>3637000</v>
      </c>
      <c r="D100" s="186">
        <f>B100/B101-1</f>
        <v/>
      </c>
      <c r="E100" s="198">
        <f>E101*(1+D100)</f>
        <v/>
      </c>
    </row>
    <row r="101" ht="15.75" customHeight="1">
      <c r="A101" s="188" t="n">
        <v>44225</v>
      </c>
      <c r="B101" s="16" t="n">
        <v>42.901226</v>
      </c>
      <c r="C101" s="16" t="n">
        <v>5366900</v>
      </c>
      <c r="D101" s="186">
        <f>B101/B102-1</f>
        <v/>
      </c>
      <c r="E101" s="198">
        <f>E102*(1+D101)</f>
        <v/>
      </c>
    </row>
    <row r="102" ht="15.75" customHeight="1">
      <c r="A102" s="188" t="n">
        <v>44224</v>
      </c>
      <c r="B102" s="16" t="n">
        <v>43.693672</v>
      </c>
      <c r="C102" s="16" t="n">
        <v>5619100</v>
      </c>
      <c r="D102" s="186">
        <f>B102/B103-1</f>
        <v/>
      </c>
      <c r="E102" s="198">
        <f>E103*(1+D102)</f>
        <v/>
      </c>
    </row>
    <row r="103" ht="15.75" customHeight="1">
      <c r="A103" s="188" t="n">
        <v>44223</v>
      </c>
      <c r="B103" s="16" t="n">
        <v>43.129055</v>
      </c>
      <c r="C103" s="16" t="n">
        <v>6645100</v>
      </c>
      <c r="D103" s="186">
        <f>B103/B104-1</f>
        <v/>
      </c>
      <c r="E103" s="198">
        <f>E104*(1+D103)</f>
        <v/>
      </c>
    </row>
    <row r="104" ht="15.75" customHeight="1">
      <c r="A104" s="188" t="n">
        <v>44222</v>
      </c>
      <c r="B104" s="16" t="n">
        <v>44.297916</v>
      </c>
      <c r="C104" s="16" t="n">
        <v>2154900</v>
      </c>
      <c r="D104" s="186">
        <f>B104/B105-1</f>
        <v/>
      </c>
      <c r="E104" s="198">
        <f>E105*(1+D104)</f>
        <v/>
      </c>
    </row>
    <row r="105" ht="15.75" customHeight="1">
      <c r="A105" s="188" t="n">
        <v>44221</v>
      </c>
      <c r="B105" s="16" t="n">
        <v>44.000744</v>
      </c>
      <c r="C105" s="16" t="n">
        <v>5471800</v>
      </c>
      <c r="D105" s="186">
        <f>B105/B106-1</f>
        <v/>
      </c>
      <c r="E105" s="198">
        <f>E106*(1+D105)</f>
        <v/>
      </c>
    </row>
    <row r="106" ht="15.75" customHeight="1">
      <c r="A106" s="188" t="n">
        <v>44218</v>
      </c>
      <c r="B106" s="16" t="n">
        <v>44.446499</v>
      </c>
      <c r="C106" s="16" t="n">
        <v>2258100</v>
      </c>
      <c r="D106" s="186">
        <f>B106/B107-1</f>
        <v/>
      </c>
      <c r="E106" s="198">
        <f>E107*(1+D106)</f>
        <v/>
      </c>
    </row>
    <row r="107" ht="15.75" customHeight="1">
      <c r="A107" s="188" t="n">
        <v>44217</v>
      </c>
      <c r="B107" s="16" t="n">
        <v>44.763477</v>
      </c>
      <c r="C107" s="16" t="n">
        <v>3274700</v>
      </c>
      <c r="D107" s="186">
        <f>B107/B108-1</f>
        <v/>
      </c>
      <c r="E107" s="198">
        <f>E108*(1+D107)</f>
        <v/>
      </c>
    </row>
    <row r="108" ht="15.75" customHeight="1">
      <c r="A108" s="188" t="n">
        <v>44216</v>
      </c>
      <c r="B108" s="16" t="n">
        <v>44.614895</v>
      </c>
      <c r="C108" s="16" t="n">
        <v>1745500</v>
      </c>
      <c r="D108" s="186">
        <f>B108/B109-1</f>
        <v/>
      </c>
      <c r="E108" s="198">
        <f>E109*(1+D108)</f>
        <v/>
      </c>
    </row>
    <row r="109" ht="15.75" customHeight="1">
      <c r="A109" s="188" t="n">
        <v>44215</v>
      </c>
      <c r="B109" s="16" t="n">
        <v>44.377159</v>
      </c>
      <c r="C109" s="16" t="n">
        <v>4949100</v>
      </c>
      <c r="D109" s="186">
        <f>B109/B110-1</f>
        <v/>
      </c>
      <c r="E109" s="198">
        <f>E110*(1+D109)</f>
        <v/>
      </c>
    </row>
    <row r="110" ht="15.75" customHeight="1">
      <c r="A110" s="188" t="n">
        <v>44211</v>
      </c>
      <c r="B110" s="16" t="n">
        <v>43.980938</v>
      </c>
      <c r="C110" s="16" t="n">
        <v>6595300</v>
      </c>
      <c r="D110" s="186">
        <f>B110/B111-1</f>
        <v/>
      </c>
      <c r="E110" s="198">
        <f>E111*(1+D110)</f>
        <v/>
      </c>
    </row>
    <row r="111" ht="15.75" customHeight="1">
      <c r="A111" s="188" t="n">
        <v>44210</v>
      </c>
      <c r="B111" s="16" t="n">
        <v>44.852627</v>
      </c>
      <c r="C111" s="16" t="n">
        <v>4433200</v>
      </c>
      <c r="D111" s="186">
        <f>B111/B112-1</f>
        <v/>
      </c>
      <c r="E111" s="198">
        <f>E112*(1+D111)</f>
        <v/>
      </c>
    </row>
    <row r="112" ht="15.75" customHeight="1">
      <c r="A112" s="188" t="n">
        <v>44209</v>
      </c>
      <c r="B112" s="16" t="n">
        <v>44.654518</v>
      </c>
      <c r="C112" s="16" t="n">
        <v>2543100</v>
      </c>
      <c r="D112" s="186">
        <f>B112/B113-1</f>
        <v/>
      </c>
      <c r="E112" s="198">
        <f>E113*(1+D112)</f>
        <v/>
      </c>
    </row>
    <row r="113" ht="15.75" customHeight="1">
      <c r="A113" s="188" t="n">
        <v>44208</v>
      </c>
      <c r="B113" s="16" t="n">
        <v>44.733761</v>
      </c>
      <c r="C113" s="16" t="n">
        <v>9728900</v>
      </c>
      <c r="D113" s="186">
        <f>B113/B114-1</f>
        <v/>
      </c>
      <c r="E113" s="198">
        <f>E114*(1+D113)</f>
        <v/>
      </c>
    </row>
    <row r="114" ht="15.75" customHeight="1">
      <c r="A114" s="188" t="n">
        <v>44207</v>
      </c>
      <c r="B114" s="16" t="n">
        <v>44.634708</v>
      </c>
      <c r="C114" s="16" t="n">
        <v>7109300</v>
      </c>
      <c r="D114" s="186">
        <f>B114/B115-1</f>
        <v/>
      </c>
      <c r="E114" s="198">
        <f>E115*(1+D114)</f>
        <v/>
      </c>
    </row>
    <row r="115" ht="15.75" customHeight="1">
      <c r="A115" s="188" t="n">
        <v>44204</v>
      </c>
      <c r="B115" s="16" t="n">
        <v>45.367722</v>
      </c>
      <c r="C115" s="16" t="n">
        <v>3799300</v>
      </c>
      <c r="D115" s="186">
        <f>B115/B116-1</f>
        <v/>
      </c>
      <c r="E115" s="198">
        <f>E116*(1+D115)</f>
        <v/>
      </c>
    </row>
    <row r="116" ht="15.75" customHeight="1">
      <c r="A116" s="188" t="n">
        <v>44203</v>
      </c>
      <c r="B116" s="16" t="n">
        <v>45.139893</v>
      </c>
      <c r="C116" s="16" t="n">
        <v>10396000</v>
      </c>
      <c r="D116" s="186">
        <f>B116/B117-1</f>
        <v/>
      </c>
      <c r="E116" s="198">
        <f>E117*(1+D116)</f>
        <v/>
      </c>
    </row>
    <row r="117" ht="15.75" customHeight="1">
      <c r="A117" s="188" t="n">
        <v>44202</v>
      </c>
      <c r="B117" s="16" t="n">
        <v>44.951687</v>
      </c>
      <c r="C117" s="16" t="n">
        <v>4334200</v>
      </c>
      <c r="D117" s="186">
        <f>B117/B118-1</f>
        <v/>
      </c>
      <c r="E117" s="198">
        <f>E118*(1+D117)</f>
        <v/>
      </c>
    </row>
    <row r="118" ht="15.75" customHeight="1">
      <c r="A118" s="188" t="n">
        <v>44201</v>
      </c>
      <c r="B118" s="16" t="n">
        <v>44.436596</v>
      </c>
      <c r="C118" s="16" t="n">
        <v>2190600</v>
      </c>
      <c r="D118" s="186">
        <f>B118/B119-1</f>
        <v/>
      </c>
      <c r="E118" s="198">
        <f>E119*(1+D118)</f>
        <v/>
      </c>
    </row>
    <row r="119" ht="15.75" customHeight="1">
      <c r="A119" s="188" t="n">
        <v>44200</v>
      </c>
      <c r="B119" s="16" t="n">
        <v>44.179047</v>
      </c>
      <c r="C119" s="16" t="n">
        <v>4195600</v>
      </c>
      <c r="D119" s="186">
        <f>B119/B120-1</f>
        <v/>
      </c>
      <c r="E119" s="198">
        <f>E120*(1+D119)</f>
        <v/>
      </c>
    </row>
    <row r="120" ht="15.75" customHeight="1">
      <c r="A120" s="188" t="n">
        <v>44196</v>
      </c>
      <c r="B120" s="16" t="n">
        <v>43.663956</v>
      </c>
      <c r="C120" s="16" t="n">
        <v>2705100</v>
      </c>
      <c r="D120" s="186">
        <f>B120/B121-1</f>
        <v/>
      </c>
      <c r="E120" s="198">
        <f>E121*(1+D120)</f>
        <v/>
      </c>
    </row>
    <row r="121" ht="15.75" customHeight="1">
      <c r="A121" s="188" t="n">
        <v>44195</v>
      </c>
      <c r="B121" s="16" t="n">
        <v>44.228577</v>
      </c>
      <c r="C121" s="16" t="n">
        <v>1498100</v>
      </c>
      <c r="D121" s="186">
        <f>B121/B122-1</f>
        <v/>
      </c>
      <c r="E121" s="198">
        <f>E122*(1+D121)</f>
        <v/>
      </c>
    </row>
    <row r="122" ht="15.75" customHeight="1">
      <c r="A122" s="188" t="n">
        <v>44194</v>
      </c>
      <c r="B122" s="16" t="n">
        <v>44.21867</v>
      </c>
      <c r="C122" s="16" t="n">
        <v>2613900</v>
      </c>
      <c r="D122" s="186">
        <f>B122/B123-1</f>
        <v/>
      </c>
      <c r="E122" s="198">
        <f>E123*(1+D122)</f>
        <v/>
      </c>
    </row>
    <row r="123" ht="15.75" customHeight="1">
      <c r="A123" s="188" t="n">
        <v>44193</v>
      </c>
      <c r="B123" s="16" t="n">
        <v>44.089897</v>
      </c>
      <c r="C123" s="16" t="n">
        <v>2568100</v>
      </c>
      <c r="D123" s="186">
        <f>B123/B124-1</f>
        <v/>
      </c>
      <c r="E123" s="198">
        <f>E124*(1+D123)</f>
        <v/>
      </c>
    </row>
    <row r="124" ht="15.75" customHeight="1">
      <c r="A124" s="188" t="n">
        <v>44189</v>
      </c>
      <c r="B124" s="16" t="n">
        <v>43.713486</v>
      </c>
      <c r="C124" s="16" t="n">
        <v>1626900</v>
      </c>
      <c r="D124" s="186">
        <f>B124/B125-1</f>
        <v/>
      </c>
      <c r="E124" s="198">
        <f>E125*(1+D124)</f>
        <v/>
      </c>
    </row>
    <row r="125" ht="15.75" customHeight="1">
      <c r="A125" s="188" t="n">
        <v>44188</v>
      </c>
      <c r="B125" s="16" t="n">
        <v>43.644146</v>
      </c>
      <c r="C125" s="16" t="n">
        <v>2302900</v>
      </c>
      <c r="D125" s="186">
        <f>B125/B126-1</f>
        <v/>
      </c>
      <c r="E125" s="198">
        <f>E126*(1+D125)</f>
        <v/>
      </c>
    </row>
    <row r="126" ht="15.75" customHeight="1">
      <c r="A126" s="188" t="n">
        <v>44187</v>
      </c>
      <c r="B126" s="16" t="n">
        <v>43.049805</v>
      </c>
      <c r="C126" s="16" t="n">
        <v>4808600</v>
      </c>
      <c r="D126" s="186">
        <f>B126/B127-1</f>
        <v/>
      </c>
      <c r="E126" s="198">
        <f>E127*(1+D126)</f>
        <v/>
      </c>
    </row>
    <row r="127" ht="15.75" customHeight="1">
      <c r="A127" s="188" t="n">
        <v>44186</v>
      </c>
      <c r="B127" s="16" t="n">
        <v>43.138958</v>
      </c>
      <c r="C127" s="16" t="n">
        <v>5348100</v>
      </c>
      <c r="D127" s="186">
        <f>B127/B128-1</f>
        <v/>
      </c>
      <c r="E127" s="198">
        <f>E128*(1+D127)</f>
        <v/>
      </c>
    </row>
    <row r="128" ht="15.75" customHeight="1">
      <c r="A128" s="188" t="n">
        <v>44183</v>
      </c>
      <c r="B128" s="16" t="n">
        <v>43.832352</v>
      </c>
      <c r="C128" s="16" t="n">
        <v>4330800</v>
      </c>
      <c r="D128" s="186">
        <f>B128/B129-1</f>
        <v/>
      </c>
      <c r="E128" s="198">
        <f>E129*(1+D128)</f>
        <v/>
      </c>
    </row>
    <row r="129" ht="15.75" customHeight="1">
      <c r="A129" s="188" t="n">
        <v>44182</v>
      </c>
      <c r="B129" s="16" t="n">
        <v>44.020557</v>
      </c>
      <c r="C129" s="16" t="n">
        <v>6116700</v>
      </c>
      <c r="D129" s="186">
        <f>B129/B130-1</f>
        <v/>
      </c>
      <c r="E129" s="198">
        <f>E130*(1+D129)</f>
        <v/>
      </c>
    </row>
    <row r="130" ht="15.75" customHeight="1">
      <c r="A130" s="188" t="n">
        <v>44181</v>
      </c>
      <c r="B130" s="16" t="n">
        <v>43.654049</v>
      </c>
      <c r="C130" s="16" t="n">
        <v>2597300</v>
      </c>
      <c r="D130" s="186">
        <f>B130/B131-1</f>
        <v/>
      </c>
      <c r="E130" s="198">
        <f>E131*(1+D130)</f>
        <v/>
      </c>
    </row>
    <row r="131" ht="15.75" customHeight="1">
      <c r="A131" s="188" t="n">
        <v>44180</v>
      </c>
      <c r="B131" s="16" t="n">
        <v>43.455936</v>
      </c>
      <c r="C131" s="16" t="n">
        <v>2774300</v>
      </c>
      <c r="D131" s="186">
        <f>B131/B132-1</f>
        <v/>
      </c>
      <c r="E131" s="198">
        <f>E132*(1+D131)</f>
        <v/>
      </c>
    </row>
    <row r="132" ht="15.75" customHeight="1">
      <c r="A132" s="188" t="n">
        <v>44179</v>
      </c>
      <c r="B132" s="16" t="n">
        <v>42.891315</v>
      </c>
      <c r="C132" s="16" t="n">
        <v>4169300</v>
      </c>
      <c r="D132" s="186">
        <f>B132/B133-1</f>
        <v/>
      </c>
      <c r="E132" s="198">
        <f>E133*(1+D132)</f>
        <v/>
      </c>
    </row>
    <row r="133" ht="15.75" customHeight="1">
      <c r="A133" s="188" t="n">
        <v>44176</v>
      </c>
      <c r="B133" s="16" t="n">
        <v>42.799194</v>
      </c>
      <c r="C133" s="16" t="n">
        <v>5598200</v>
      </c>
      <c r="D133" s="186">
        <f>B133/B134-1</f>
        <v/>
      </c>
      <c r="E133" s="198">
        <f>E134*(1+D133)</f>
        <v/>
      </c>
    </row>
    <row r="134" ht="15.75" customHeight="1">
      <c r="A134" s="188" t="n">
        <v>44175</v>
      </c>
      <c r="B134" s="16" t="n">
        <v>43.121433</v>
      </c>
      <c r="C134" s="16" t="n">
        <v>3748000</v>
      </c>
      <c r="D134" s="186">
        <f>B134/B135-1</f>
        <v/>
      </c>
      <c r="E134" s="198">
        <f>E135*(1+D134)</f>
        <v/>
      </c>
    </row>
    <row r="135" ht="15.75" customHeight="1">
      <c r="A135" s="188" t="n">
        <v>44174</v>
      </c>
      <c r="B135" s="16" t="n">
        <v>43.004253</v>
      </c>
      <c r="C135" s="16" t="n">
        <v>2637900</v>
      </c>
      <c r="D135" s="186">
        <f>B135/B136-1</f>
        <v/>
      </c>
      <c r="E135" s="198">
        <f>E136*(1+D135)</f>
        <v/>
      </c>
    </row>
    <row r="136" ht="15.75" customHeight="1">
      <c r="A136" s="188" t="n">
        <v>44173</v>
      </c>
      <c r="B136" s="16" t="n">
        <v>43.199554</v>
      </c>
      <c r="C136" s="16" t="n">
        <v>1318500</v>
      </c>
      <c r="D136" s="186">
        <f>B136/B137-1</f>
        <v/>
      </c>
      <c r="E136" s="198">
        <f>E137*(1+D136)</f>
        <v/>
      </c>
    </row>
    <row r="137" ht="15.75" customHeight="1">
      <c r="A137" s="188" t="n">
        <v>44172</v>
      </c>
      <c r="B137" s="16" t="n">
        <v>43.082371</v>
      </c>
      <c r="C137" s="16" t="n">
        <v>2238000</v>
      </c>
      <c r="D137" s="186">
        <f>B137/B138-1</f>
        <v/>
      </c>
      <c r="E137" s="198">
        <f>E138*(1+D137)</f>
        <v/>
      </c>
    </row>
    <row r="138" ht="15.75" customHeight="1">
      <c r="A138" s="188" t="n">
        <v>44169</v>
      </c>
      <c r="B138" s="16" t="n">
        <v>43.34602</v>
      </c>
      <c r="C138" s="16" t="n">
        <v>6929100</v>
      </c>
      <c r="D138" s="186">
        <f>B138/B139-1</f>
        <v/>
      </c>
      <c r="E138" s="198">
        <f>E139*(1+D138)</f>
        <v/>
      </c>
    </row>
    <row r="139" ht="15.75" customHeight="1">
      <c r="A139" s="188" t="n">
        <v>44168</v>
      </c>
      <c r="B139" s="16" t="n">
        <v>42.945667</v>
      </c>
      <c r="C139" s="16" t="n">
        <v>2860000</v>
      </c>
      <c r="D139" s="186">
        <f>B139/B140-1</f>
        <v/>
      </c>
      <c r="E139" s="198">
        <f>E140*(1+D139)</f>
        <v/>
      </c>
    </row>
    <row r="140" ht="15.75" customHeight="1">
      <c r="A140" s="188" t="n">
        <v>44167</v>
      </c>
      <c r="B140" s="16" t="n">
        <v>42.945667</v>
      </c>
      <c r="C140" s="16" t="n">
        <v>3264600</v>
      </c>
      <c r="D140" s="186">
        <f>B140/B141-1</f>
        <v/>
      </c>
      <c r="E140" s="198">
        <f>E141*(1+D140)</f>
        <v/>
      </c>
    </row>
    <row r="141" ht="15.75" customHeight="1">
      <c r="A141" s="188" t="n">
        <v>44166</v>
      </c>
      <c r="B141" s="16" t="n">
        <v>42.91637</v>
      </c>
      <c r="C141" s="16" t="n">
        <v>3071600</v>
      </c>
      <c r="D141" s="186">
        <f>B141/B142-1</f>
        <v/>
      </c>
      <c r="E141" s="198">
        <f>E142*(1+D141)</f>
        <v/>
      </c>
    </row>
    <row r="142" ht="15.75" customHeight="1">
      <c r="A142" s="188" t="n">
        <v>44165</v>
      </c>
      <c r="B142" s="16" t="n">
        <v>41.930122</v>
      </c>
      <c r="C142" s="16" t="n">
        <v>6241200</v>
      </c>
      <c r="D142" s="186">
        <f>B142/B143-1</f>
        <v/>
      </c>
      <c r="E142" s="198">
        <f>E143*(1+D142)</f>
        <v/>
      </c>
    </row>
    <row r="143" ht="15.75" customHeight="1">
      <c r="A143" s="188" t="n">
        <v>44162</v>
      </c>
      <c r="B143" s="16" t="n">
        <v>42.5746</v>
      </c>
      <c r="C143" s="16" t="n">
        <v>3225800</v>
      </c>
      <c r="D143" s="186">
        <f>B143/B144-1</f>
        <v/>
      </c>
      <c r="E143" s="198">
        <f>E144*(1+D143)</f>
        <v/>
      </c>
    </row>
    <row r="144" ht="15.75" customHeight="1">
      <c r="A144" s="188" t="n">
        <v>44160</v>
      </c>
      <c r="B144" s="16" t="n">
        <v>42.262127</v>
      </c>
      <c r="C144" s="16" t="n">
        <v>4986800</v>
      </c>
      <c r="D144" s="186">
        <f>B144/B145-1</f>
        <v/>
      </c>
      <c r="E144" s="198">
        <f>E145*(1+D144)</f>
        <v/>
      </c>
    </row>
    <row r="145" ht="15.75" customHeight="1">
      <c r="A145" s="188" t="n">
        <v>44159</v>
      </c>
      <c r="B145" s="16" t="n">
        <v>42.154713</v>
      </c>
      <c r="C145" s="16" t="n">
        <v>3037500</v>
      </c>
      <c r="D145" s="186">
        <f>B145/B146-1</f>
        <v/>
      </c>
      <c r="E145" s="198">
        <f>E146*(1+D145)</f>
        <v/>
      </c>
    </row>
    <row r="146" ht="15.75" customHeight="1">
      <c r="A146" s="188" t="n">
        <v>44158</v>
      </c>
      <c r="B146" s="16" t="n">
        <v>41.500473</v>
      </c>
      <c r="C146" s="16" t="n">
        <v>4799400</v>
      </c>
      <c r="D146" s="186">
        <f>B146/B147-1</f>
        <v/>
      </c>
      <c r="E146" s="198">
        <f>E147*(1+D146)</f>
        <v/>
      </c>
    </row>
    <row r="147" ht="15.75" customHeight="1">
      <c r="A147" s="188" t="n">
        <v>44155</v>
      </c>
      <c r="B147" s="16" t="n">
        <v>41.451649</v>
      </c>
      <c r="C147" s="16" t="n">
        <v>4354200</v>
      </c>
      <c r="D147" s="186">
        <f>B147/B148-1</f>
        <v/>
      </c>
      <c r="E147" s="198">
        <f>E148*(1+D147)</f>
        <v/>
      </c>
    </row>
    <row r="148" ht="15.75" customHeight="1">
      <c r="A148" s="188" t="n">
        <v>44154</v>
      </c>
      <c r="B148" s="16" t="n">
        <v>41.510235</v>
      </c>
      <c r="C148" s="16" t="n">
        <v>2719300</v>
      </c>
      <c r="D148" s="186">
        <f>B148/B149-1</f>
        <v/>
      </c>
      <c r="E148" s="198">
        <f>E149*(1+D148)</f>
        <v/>
      </c>
    </row>
    <row r="149" ht="15.75" customHeight="1">
      <c r="A149" s="188" t="n">
        <v>44153</v>
      </c>
      <c r="B149" s="16" t="n">
        <v>41.217293</v>
      </c>
      <c r="C149" s="16" t="n">
        <v>3225200</v>
      </c>
      <c r="D149" s="186">
        <f>B149/B150-1</f>
        <v/>
      </c>
      <c r="E149" s="198">
        <f>E150*(1+D149)</f>
        <v/>
      </c>
    </row>
    <row r="150" ht="15.75" customHeight="1">
      <c r="A150" s="188" t="n">
        <v>44152</v>
      </c>
      <c r="B150" s="16" t="n">
        <v>41.441883</v>
      </c>
      <c r="C150" s="16" t="n">
        <v>3769100</v>
      </c>
      <c r="D150" s="186">
        <f>B150/B151-1</f>
        <v/>
      </c>
      <c r="E150" s="198">
        <f>E151*(1+D150)</f>
        <v/>
      </c>
    </row>
    <row r="151" ht="15.75" customHeight="1">
      <c r="A151" s="188" t="n">
        <v>44151</v>
      </c>
      <c r="B151" s="16" t="n">
        <v>41.383297</v>
      </c>
      <c r="C151" s="16" t="n">
        <v>6719400</v>
      </c>
      <c r="D151" s="186">
        <f>B151/B152-1</f>
        <v/>
      </c>
      <c r="E151" s="198">
        <f>E152*(1+D151)</f>
        <v/>
      </c>
    </row>
    <row r="152" ht="15.75" customHeight="1">
      <c r="A152" s="188" t="n">
        <v>44148</v>
      </c>
      <c r="B152" s="16" t="n">
        <v>40.992702</v>
      </c>
      <c r="C152" s="16" t="n">
        <v>5627400</v>
      </c>
      <c r="D152" s="186">
        <f>B152/B153-1</f>
        <v/>
      </c>
      <c r="E152" s="198">
        <f>E153*(1+D152)</f>
        <v/>
      </c>
    </row>
    <row r="153" ht="15.75" customHeight="1">
      <c r="A153" s="188" t="n">
        <v>44147</v>
      </c>
      <c r="B153" s="16" t="n">
        <v>40.260342</v>
      </c>
      <c r="C153" s="16" t="n">
        <v>7479100</v>
      </c>
      <c r="D153" s="186">
        <f>B153/B154-1</f>
        <v/>
      </c>
      <c r="E153" s="198">
        <f>E154*(1+D153)</f>
        <v/>
      </c>
    </row>
    <row r="154" ht="15.75" customHeight="1">
      <c r="A154" s="188" t="n">
        <v>44146</v>
      </c>
      <c r="B154" s="16" t="n">
        <v>40.904819</v>
      </c>
      <c r="C154" s="16" t="n">
        <v>6886200</v>
      </c>
      <c r="D154" s="186">
        <f>B154/B155-1</f>
        <v/>
      </c>
      <c r="E154" s="198">
        <f>E155*(1+D154)</f>
        <v/>
      </c>
    </row>
    <row r="155" ht="15.75" customHeight="1">
      <c r="A155" s="188" t="n">
        <v>44145</v>
      </c>
      <c r="B155" s="16" t="n">
        <v>40.641167</v>
      </c>
      <c r="C155" s="16" t="n">
        <v>8034100</v>
      </c>
      <c r="D155" s="186">
        <f>B155/B156-1</f>
        <v/>
      </c>
      <c r="E155" s="198">
        <f>E156*(1+D155)</f>
        <v/>
      </c>
    </row>
    <row r="156" ht="15.75" customHeight="1">
      <c r="A156" s="188" t="n">
        <v>44144</v>
      </c>
      <c r="B156" s="16" t="n">
        <v>39.947868</v>
      </c>
      <c r="C156" s="16" t="n">
        <v>20079900</v>
      </c>
      <c r="D156" s="186">
        <f>B156/B157-1</f>
        <v/>
      </c>
      <c r="E156" s="198">
        <f>E157*(1+D156)</f>
        <v/>
      </c>
    </row>
    <row r="157" ht="15.75" customHeight="1">
      <c r="A157" s="188" t="n">
        <v>44141</v>
      </c>
      <c r="B157" s="16" t="n">
        <v>38.365967</v>
      </c>
      <c r="C157" s="16" t="n">
        <v>4661100</v>
      </c>
      <c r="D157" s="186">
        <f>B157/B158-1</f>
        <v/>
      </c>
      <c r="E157" s="198">
        <f>E158*(1+D157)</f>
        <v/>
      </c>
    </row>
    <row r="158" ht="15.75" customHeight="1">
      <c r="A158" s="188" t="n">
        <v>44140</v>
      </c>
      <c r="B158" s="16" t="n">
        <v>38.258553</v>
      </c>
      <c r="C158" s="16" t="n">
        <v>7875300</v>
      </c>
      <c r="D158" s="186">
        <f>B158/B159-1</f>
        <v/>
      </c>
      <c r="E158" s="198">
        <f>E159*(1+D158)</f>
        <v/>
      </c>
    </row>
    <row r="159" ht="15.75" customHeight="1">
      <c r="A159" s="188" t="n">
        <v>44139</v>
      </c>
      <c r="B159" s="16" t="n">
        <v>37.243011</v>
      </c>
      <c r="C159" s="16" t="n">
        <v>7925900</v>
      </c>
      <c r="D159" s="186">
        <f>B159/B160-1</f>
        <v/>
      </c>
      <c r="E159" s="198">
        <f>E160*(1+D159)</f>
        <v/>
      </c>
    </row>
    <row r="160" ht="15.75" customHeight="1">
      <c r="A160" s="188" t="n">
        <v>44138</v>
      </c>
      <c r="B160" s="16" t="n">
        <v>36.68642</v>
      </c>
      <c r="C160" s="16" t="n">
        <v>5826500</v>
      </c>
      <c r="D160" s="186">
        <f>B160/B161-1</f>
        <v/>
      </c>
      <c r="E160" s="198">
        <f>E161*(1+D160)</f>
        <v/>
      </c>
    </row>
    <row r="161" ht="15.75" customHeight="1">
      <c r="A161" s="188" t="n">
        <v>44137</v>
      </c>
      <c r="B161" s="16" t="n">
        <v>35.602524</v>
      </c>
      <c r="C161" s="16" t="n">
        <v>5792100</v>
      </c>
      <c r="D161" s="186">
        <f>B161/B162-1</f>
        <v/>
      </c>
      <c r="E161" s="198">
        <f>E162*(1+D161)</f>
        <v/>
      </c>
    </row>
    <row r="162" ht="15.75" customHeight="1">
      <c r="A162" s="188" t="n">
        <v>44134</v>
      </c>
      <c r="B162" s="16" t="n">
        <v>35.036163</v>
      </c>
      <c r="C162" s="16" t="n">
        <v>9222700</v>
      </c>
      <c r="D162" s="186">
        <f>B162/B163-1</f>
        <v/>
      </c>
      <c r="E162" s="198">
        <f>E163*(1+D162)</f>
        <v/>
      </c>
    </row>
    <row r="163" ht="15.75" customHeight="1">
      <c r="A163" s="188" t="n">
        <v>44133</v>
      </c>
      <c r="B163" s="16" t="n">
        <v>35.133812</v>
      </c>
      <c r="C163" s="16" t="n">
        <v>10482400</v>
      </c>
      <c r="D163" s="186">
        <f>B163/B164-1</f>
        <v/>
      </c>
      <c r="E163" s="198">
        <f>E164*(1+D163)</f>
        <v/>
      </c>
    </row>
    <row r="164" ht="15.75" customHeight="1">
      <c r="A164" s="188" t="n">
        <v>44132</v>
      </c>
      <c r="B164" s="16" t="n">
        <v>35.06546</v>
      </c>
      <c r="C164" s="16" t="n">
        <v>7638000</v>
      </c>
      <c r="D164" s="186">
        <f>B164/B165-1</f>
        <v/>
      </c>
      <c r="E164" s="198">
        <f>E165*(1+D164)</f>
        <v/>
      </c>
    </row>
    <row r="165" ht="15.75" customHeight="1">
      <c r="A165" s="188" t="n">
        <v>44131</v>
      </c>
      <c r="B165" s="16" t="n">
        <v>36.530178</v>
      </c>
      <c r="C165" s="16" t="n">
        <v>5728400</v>
      </c>
      <c r="D165" s="186">
        <f>B165/B166-1</f>
        <v/>
      </c>
      <c r="E165" s="198">
        <f>E166*(1+D165)</f>
        <v/>
      </c>
    </row>
    <row r="166" ht="15.75" customHeight="1">
      <c r="A166" s="188" t="n">
        <v>44130</v>
      </c>
      <c r="B166" s="16" t="n">
        <v>37.164894</v>
      </c>
      <c r="C166" s="16" t="n">
        <v>5056600</v>
      </c>
      <c r="D166" s="186">
        <f>B166/B167-1</f>
        <v/>
      </c>
      <c r="E166" s="198">
        <f>E167*(1+D166)</f>
        <v/>
      </c>
    </row>
    <row r="167" ht="15.75" customHeight="1">
      <c r="A167" s="188" t="n">
        <v>44127</v>
      </c>
      <c r="B167" s="16" t="n">
        <v>38.258553</v>
      </c>
      <c r="C167" s="16" t="n">
        <v>2700400</v>
      </c>
      <c r="D167" s="186">
        <f>B167/B168-1</f>
        <v/>
      </c>
      <c r="E167" s="198">
        <f>E168*(1+D167)</f>
        <v/>
      </c>
    </row>
    <row r="168" ht="15.75" customHeight="1">
      <c r="A168" s="188" t="n">
        <v>44126</v>
      </c>
      <c r="B168" s="16" t="n">
        <v>37.848431</v>
      </c>
      <c r="C168" s="16" t="n">
        <v>3571700</v>
      </c>
      <c r="D168" s="186">
        <f>B168/B169-1</f>
        <v/>
      </c>
      <c r="E168" s="198">
        <f>E169*(1+D168)</f>
        <v/>
      </c>
    </row>
    <row r="169" ht="15.75" customHeight="1">
      <c r="A169" s="188" t="n">
        <v>44125</v>
      </c>
      <c r="B169" s="16" t="n">
        <v>37.828903</v>
      </c>
      <c r="C169" s="16" t="n">
        <v>5427700</v>
      </c>
      <c r="D169" s="186">
        <f>B169/B170-1</f>
        <v/>
      </c>
      <c r="E169" s="198">
        <f>E170*(1+D169)</f>
        <v/>
      </c>
    </row>
    <row r="170" ht="15.75" customHeight="1">
      <c r="A170" s="188" t="n">
        <v>44124</v>
      </c>
      <c r="B170" s="16" t="n">
        <v>38.346436</v>
      </c>
      <c r="C170" s="16" t="n">
        <v>3583500</v>
      </c>
      <c r="D170" s="186">
        <f>B170/B171-1</f>
        <v/>
      </c>
      <c r="E170" s="198">
        <f>E171*(1+D170)</f>
        <v/>
      </c>
    </row>
    <row r="171" ht="15.75" customHeight="1">
      <c r="A171" s="188" t="n">
        <v>44123</v>
      </c>
      <c r="B171" s="16" t="n">
        <v>38.004665</v>
      </c>
      <c r="C171" s="16" t="n">
        <v>5278200</v>
      </c>
      <c r="D171" s="186">
        <f>B171/B172-1</f>
        <v/>
      </c>
      <c r="E171" s="198">
        <f>E172*(1+D171)</f>
        <v/>
      </c>
    </row>
    <row r="172" ht="15.75" customHeight="1">
      <c r="A172" s="188" t="n">
        <v>44120</v>
      </c>
      <c r="B172" s="16" t="n">
        <v>38.190201</v>
      </c>
      <c r="C172" s="16" t="n">
        <v>7033800</v>
      </c>
      <c r="D172" s="186">
        <f>B172/B173-1</f>
        <v/>
      </c>
      <c r="E172" s="198">
        <f>E173*(1+D172)</f>
        <v/>
      </c>
    </row>
    <row r="173" ht="15.75" customHeight="1">
      <c r="A173" s="188" t="n">
        <v>44119</v>
      </c>
      <c r="B173" s="16" t="n">
        <v>37.867962</v>
      </c>
      <c r="C173" s="16" t="n">
        <v>7164800</v>
      </c>
      <c r="D173" s="186">
        <f>B173/B174-1</f>
        <v/>
      </c>
      <c r="E173" s="198">
        <f>E174*(1+D173)</f>
        <v/>
      </c>
    </row>
    <row r="174" ht="15.75" customHeight="1">
      <c r="A174" s="188" t="n">
        <v>44118</v>
      </c>
      <c r="B174" s="16" t="n">
        <v>38.287849</v>
      </c>
      <c r="C174" s="16" t="n">
        <v>3332700</v>
      </c>
      <c r="D174" s="186">
        <f>B174/B175-1</f>
        <v/>
      </c>
      <c r="E174" s="198">
        <f>E175*(1+D174)</f>
        <v/>
      </c>
    </row>
    <row r="175" ht="15.75" customHeight="1">
      <c r="A175" s="188" t="n">
        <v>44117</v>
      </c>
      <c r="B175" s="16" t="n">
        <v>38.326908</v>
      </c>
      <c r="C175" s="16" t="n">
        <v>2691900</v>
      </c>
      <c r="D175" s="186">
        <f>B175/B176-1</f>
        <v/>
      </c>
      <c r="E175" s="198">
        <f>E176*(1+D175)</f>
        <v/>
      </c>
    </row>
    <row r="176" ht="15.75" customHeight="1">
      <c r="A176" s="188" t="n">
        <v>44116</v>
      </c>
      <c r="B176" s="16" t="n">
        <v>38.90303</v>
      </c>
      <c r="C176" s="16" t="n">
        <v>1145400</v>
      </c>
      <c r="D176" s="186">
        <f>B176/B177-1</f>
        <v/>
      </c>
      <c r="E176" s="198">
        <f>E177*(1+D176)</f>
        <v/>
      </c>
    </row>
    <row r="177" ht="15.75" customHeight="1">
      <c r="A177" s="188" t="n">
        <v>44113</v>
      </c>
      <c r="B177" s="16" t="n">
        <v>38.619854</v>
      </c>
      <c r="C177" s="16" t="n">
        <v>3471700</v>
      </c>
      <c r="D177" s="186">
        <f>B177/B178-1</f>
        <v/>
      </c>
      <c r="E177" s="198">
        <f>E178*(1+D177)</f>
        <v/>
      </c>
    </row>
    <row r="178" ht="15.75" customHeight="1">
      <c r="A178" s="188" t="n">
        <v>44112</v>
      </c>
      <c r="B178" s="16" t="n">
        <v>38.307377</v>
      </c>
      <c r="C178" s="16" t="n">
        <v>2687500</v>
      </c>
      <c r="D178" s="186">
        <f>B178/B179-1</f>
        <v/>
      </c>
      <c r="E178" s="198">
        <f>E179*(1+D178)</f>
        <v/>
      </c>
    </row>
    <row r="179" ht="15.75" customHeight="1">
      <c r="A179" s="188" t="n">
        <v>44111</v>
      </c>
      <c r="B179" s="16" t="n">
        <v>37.965611</v>
      </c>
      <c r="C179" s="16" t="n">
        <v>2351900</v>
      </c>
      <c r="D179" s="186">
        <f>B179/B180-1</f>
        <v/>
      </c>
      <c r="E179" s="198">
        <f>E180*(1+D179)</f>
        <v/>
      </c>
    </row>
    <row r="180" ht="15.75" customHeight="1">
      <c r="A180" s="188" t="n">
        <v>44110</v>
      </c>
      <c r="B180" s="16" t="n">
        <v>37.575016</v>
      </c>
      <c r="C180" s="16" t="n">
        <v>4264900</v>
      </c>
      <c r="D180" s="186">
        <f>B180/B181-1</f>
        <v/>
      </c>
      <c r="E180" s="198">
        <f>E181*(1+D180)</f>
        <v/>
      </c>
    </row>
    <row r="181" ht="15.75" customHeight="1">
      <c r="A181" s="188" t="n">
        <v>44109</v>
      </c>
      <c r="B181" s="16" t="n">
        <v>38.004665</v>
      </c>
      <c r="C181" s="16" t="n">
        <v>2885900</v>
      </c>
      <c r="D181" s="186">
        <f>B181/B182-1</f>
        <v/>
      </c>
      <c r="E181" s="198">
        <f>E182*(1+D181)</f>
        <v/>
      </c>
    </row>
    <row r="182" ht="15.75" customHeight="1">
      <c r="A182" s="188" t="n">
        <v>44106</v>
      </c>
      <c r="B182" s="16" t="n">
        <v>37.252781</v>
      </c>
      <c r="C182" s="16" t="n">
        <v>5053100</v>
      </c>
      <c r="D182" s="186">
        <f>B182/B183-1</f>
        <v/>
      </c>
      <c r="E182" s="198">
        <f>E183*(1+D182)</f>
        <v/>
      </c>
    </row>
    <row r="183" ht="15.75" customHeight="1">
      <c r="A183" s="188" t="n">
        <v>44105</v>
      </c>
      <c r="B183" s="16" t="n">
        <v>37.340664</v>
      </c>
      <c r="C183" s="16" t="n">
        <v>6124000</v>
      </c>
      <c r="D183" s="186">
        <f>B183/B184-1</f>
        <v/>
      </c>
      <c r="E183" s="198">
        <f>E184*(1+D183)</f>
        <v/>
      </c>
    </row>
    <row r="184" ht="15.75" customHeight="1">
      <c r="A184" s="188" t="n">
        <v>44104</v>
      </c>
      <c r="B184" s="16" t="n">
        <v>37.028187</v>
      </c>
      <c r="C184" s="16" t="n">
        <v>7152800</v>
      </c>
      <c r="D184" s="186">
        <f>B184/B185-1</f>
        <v/>
      </c>
      <c r="E184" s="198">
        <f>E185*(1+D184)</f>
        <v/>
      </c>
    </row>
    <row r="185" ht="15.75" customHeight="1">
      <c r="A185" s="188" t="n">
        <v>44103</v>
      </c>
      <c r="B185" s="16" t="n">
        <v>37.272305</v>
      </c>
      <c r="C185" s="16" t="n">
        <v>2679500</v>
      </c>
      <c r="D185" s="186">
        <f>B185/B186-1</f>
        <v/>
      </c>
      <c r="E185" s="198">
        <f>E186*(1+D185)</f>
        <v/>
      </c>
    </row>
    <row r="186" ht="15.75" customHeight="1">
      <c r="A186" s="188" t="n">
        <v>44102</v>
      </c>
      <c r="B186" s="16" t="n">
        <v>37.213722</v>
      </c>
      <c r="C186" s="16" t="n">
        <v>3684500</v>
      </c>
      <c r="D186" s="186">
        <f>B186/B187-1</f>
        <v/>
      </c>
      <c r="E186" s="198">
        <f>E187*(1+D186)</f>
        <v/>
      </c>
    </row>
    <row r="187" ht="15.75" customHeight="1">
      <c r="A187" s="188" t="n">
        <v>44099</v>
      </c>
      <c r="B187" s="16" t="n">
        <v>36.452065</v>
      </c>
      <c r="C187" s="16" t="n">
        <v>6132600</v>
      </c>
      <c r="D187" s="186">
        <f>B187/B188-1</f>
        <v/>
      </c>
      <c r="E187" s="198">
        <f>E188*(1+D187)</f>
        <v/>
      </c>
    </row>
    <row r="188" ht="15.75" customHeight="1">
      <c r="A188" s="188" t="n">
        <v>44098</v>
      </c>
      <c r="B188" s="16" t="n">
        <v>36.539944</v>
      </c>
      <c r="C188" s="16" t="n">
        <v>5140600</v>
      </c>
      <c r="D188" s="186">
        <f>B188/B189-1</f>
        <v/>
      </c>
      <c r="E188" s="198">
        <f>E189*(1+D188)</f>
        <v/>
      </c>
    </row>
    <row r="189" ht="15.75" customHeight="1">
      <c r="A189" s="188" t="n">
        <v>44097</v>
      </c>
      <c r="B189" s="16" t="n">
        <v>36.383709</v>
      </c>
      <c r="C189" s="16" t="n">
        <v>4256100</v>
      </c>
      <c r="D189" s="186">
        <f>B189/B190-1</f>
        <v/>
      </c>
      <c r="E189" s="198">
        <f>E190*(1+D189)</f>
        <v/>
      </c>
    </row>
    <row r="190" ht="15.75" customHeight="1">
      <c r="A190" s="188" t="n">
        <v>44096</v>
      </c>
      <c r="B190" s="16" t="n">
        <v>36.930538</v>
      </c>
      <c r="C190" s="16" t="n">
        <v>5788500</v>
      </c>
      <c r="D190" s="186">
        <f>B190/B191-1</f>
        <v/>
      </c>
      <c r="E190" s="198">
        <f>E191*(1+D190)</f>
        <v/>
      </c>
    </row>
    <row r="191" ht="15.75" customHeight="1">
      <c r="A191" s="188" t="n">
        <v>44095</v>
      </c>
      <c r="B191" s="16" t="n">
        <v>37.086773</v>
      </c>
      <c r="C191" s="16" t="n">
        <v>17354000</v>
      </c>
      <c r="D191" s="186">
        <f>B191/B192-1</f>
        <v/>
      </c>
      <c r="E191" s="198">
        <f>E192*(1+D191)</f>
        <v/>
      </c>
    </row>
    <row r="192" ht="15.75" customHeight="1">
      <c r="A192" s="188" t="n">
        <v>44092</v>
      </c>
      <c r="B192" s="16" t="n">
        <v>38.405029</v>
      </c>
      <c r="C192" s="16" t="n">
        <v>7380500</v>
      </c>
      <c r="D192" s="186">
        <f>B192/B193-1</f>
        <v/>
      </c>
      <c r="E192" s="198">
        <f>E193*(1+D192)</f>
        <v/>
      </c>
    </row>
    <row r="193" ht="15.75" customHeight="1">
      <c r="A193" s="188" t="n">
        <v>44091</v>
      </c>
      <c r="B193" s="16" t="n">
        <v>38.795616</v>
      </c>
      <c r="C193" s="16" t="n">
        <v>3430200</v>
      </c>
      <c r="D193" s="186">
        <f>B193/B194-1</f>
        <v/>
      </c>
      <c r="E193" s="198">
        <f>E194*(1+D193)</f>
        <v/>
      </c>
    </row>
    <row r="194" ht="15.75" customHeight="1">
      <c r="A194" s="188" t="n">
        <v>44090</v>
      </c>
      <c r="B194" s="16" t="n">
        <v>38.658913</v>
      </c>
      <c r="C194" s="16" t="n">
        <v>2159900</v>
      </c>
      <c r="D194" s="186">
        <f>B194/B195-1</f>
        <v/>
      </c>
      <c r="E194" s="198">
        <f>E195*(1+D194)</f>
        <v/>
      </c>
    </row>
    <row r="195" ht="15.75" customHeight="1">
      <c r="A195" s="188" t="n">
        <v>44089</v>
      </c>
      <c r="B195" s="16" t="n">
        <v>38.824913</v>
      </c>
      <c r="C195" s="16" t="n">
        <v>3584200</v>
      </c>
      <c r="D195" s="186">
        <f>B195/B196-1</f>
        <v/>
      </c>
      <c r="E195" s="198">
        <f>E196*(1+D195)</f>
        <v/>
      </c>
    </row>
    <row r="196" ht="15.75" customHeight="1">
      <c r="A196" s="188" t="n">
        <v>44088</v>
      </c>
      <c r="B196" s="16" t="n">
        <v>38.639381</v>
      </c>
      <c r="C196" s="16" t="n">
        <v>2796700</v>
      </c>
      <c r="D196" s="186">
        <f>B196/B197-1</f>
        <v/>
      </c>
      <c r="E196" s="198">
        <f>E197*(1+D196)</f>
        <v/>
      </c>
    </row>
    <row r="197" ht="15.75" customHeight="1">
      <c r="A197" s="188" t="n">
        <v>44085</v>
      </c>
      <c r="B197" s="16" t="n">
        <v>38.51244</v>
      </c>
      <c r="C197" s="16" t="n">
        <v>5241600</v>
      </c>
      <c r="D197" s="186">
        <f>B197/B198-1</f>
        <v/>
      </c>
      <c r="E197" s="198">
        <f>E198*(1+D197)</f>
        <v/>
      </c>
    </row>
    <row r="198" ht="15.75" customHeight="1">
      <c r="A198" s="188" t="n">
        <v>44084</v>
      </c>
      <c r="B198" s="16" t="n">
        <v>38.239025</v>
      </c>
      <c r="C198" s="16" t="n">
        <v>8541100</v>
      </c>
      <c r="D198" s="186">
        <f>B198/B199-1</f>
        <v/>
      </c>
      <c r="E198" s="198">
        <f>E199*(1+D198)</f>
        <v/>
      </c>
    </row>
    <row r="199" ht="15.75" customHeight="1">
      <c r="A199" s="188" t="n">
        <v>44083</v>
      </c>
      <c r="B199" s="16" t="n">
        <v>38.619854</v>
      </c>
      <c r="C199" s="16" t="n">
        <v>8930300</v>
      </c>
      <c r="D199" s="186">
        <f>B199/B200-1</f>
        <v/>
      </c>
      <c r="E199" s="198">
        <f>E200*(1+D199)</f>
        <v/>
      </c>
    </row>
    <row r="200" ht="15.75" customHeight="1">
      <c r="A200" s="188" t="n">
        <v>44082</v>
      </c>
      <c r="B200" s="16" t="n">
        <v>37.692192</v>
      </c>
      <c r="C200" s="16" t="n">
        <v>5943000</v>
      </c>
      <c r="D200" s="186">
        <f>B200/B201-1</f>
        <v/>
      </c>
      <c r="E200" s="198">
        <f>E201*(1+D200)</f>
        <v/>
      </c>
    </row>
    <row r="201" ht="15.75" customHeight="1">
      <c r="A201" s="188" t="n">
        <v>44078</v>
      </c>
      <c r="B201" s="16" t="n">
        <v>38.317146</v>
      </c>
      <c r="C201" s="16" t="n">
        <v>11493400</v>
      </c>
      <c r="D201" s="186">
        <f>B201/B202-1</f>
        <v/>
      </c>
      <c r="E201" s="198">
        <f>E202*(1+D201)</f>
        <v/>
      </c>
    </row>
    <row r="202" ht="15.75" customHeight="1">
      <c r="A202" s="188" t="n">
        <v>44077</v>
      </c>
      <c r="B202" s="16" t="n">
        <v>38.278088</v>
      </c>
      <c r="C202" s="16" t="n">
        <v>15361200</v>
      </c>
      <c r="D202" s="186">
        <f>B202/B203-1</f>
        <v/>
      </c>
      <c r="E202" s="198">
        <f>E203*(1+D202)</f>
        <v/>
      </c>
    </row>
    <row r="203" ht="15.75" customHeight="1">
      <c r="A203" s="188" t="n">
        <v>44076</v>
      </c>
      <c r="B203" s="16" t="n">
        <v>39.147156</v>
      </c>
      <c r="C203" s="16" t="n">
        <v>4849700</v>
      </c>
      <c r="D203" s="186">
        <f>B203/B204-1</f>
        <v/>
      </c>
      <c r="E203" s="198">
        <f>E204*(1+D203)</f>
        <v/>
      </c>
    </row>
    <row r="204" ht="15.75" customHeight="1">
      <c r="A204" s="188" t="n">
        <v>44075</v>
      </c>
      <c r="B204" s="16" t="n">
        <v>38.492908</v>
      </c>
      <c r="C204" s="16" t="n">
        <v>6525000</v>
      </c>
      <c r="D204" s="186">
        <f>B204/B205-1</f>
        <v/>
      </c>
      <c r="E204" s="198">
        <f>E205*(1+D204)</f>
        <v/>
      </c>
    </row>
    <row r="205" ht="15.75" customHeight="1">
      <c r="A205" s="188" t="n">
        <v>44074</v>
      </c>
      <c r="B205" s="16" t="n">
        <v>38.463615</v>
      </c>
      <c r="C205" s="16" t="n">
        <v>4961500</v>
      </c>
      <c r="D205" s="186">
        <f>B205/B206-1</f>
        <v/>
      </c>
      <c r="E205" s="198">
        <f>E206*(1+D205)</f>
        <v/>
      </c>
    </row>
    <row r="206" ht="15.75" customHeight="1">
      <c r="A206" s="188" t="n">
        <v>44071</v>
      </c>
      <c r="B206" s="16" t="n">
        <v>38.942093</v>
      </c>
      <c r="C206" s="16" t="n">
        <v>2089000</v>
      </c>
      <c r="D206" s="186">
        <f>B206/B207-1</f>
        <v/>
      </c>
      <c r="E206" s="198">
        <f>E207*(1+D206)</f>
        <v/>
      </c>
    </row>
    <row r="207" ht="15.75" customHeight="1">
      <c r="A207" s="188" t="n">
        <v>44070</v>
      </c>
      <c r="B207" s="16" t="n">
        <v>38.590557</v>
      </c>
      <c r="C207" s="16" t="n">
        <v>3531200</v>
      </c>
      <c r="D207" s="186">
        <f>B207/B208-1</f>
        <v/>
      </c>
      <c r="E207" s="198">
        <f>E208*(1+D207)</f>
        <v/>
      </c>
    </row>
    <row r="208" ht="15.75" customHeight="1">
      <c r="A208" s="188" t="n">
        <v>44069</v>
      </c>
      <c r="B208" s="16" t="n">
        <v>39.137386</v>
      </c>
      <c r="C208" s="16" t="n">
        <v>2460500</v>
      </c>
      <c r="D208" s="186">
        <f>B208/B209-1</f>
        <v/>
      </c>
      <c r="E208" s="198">
        <f>E209*(1+D208)</f>
        <v/>
      </c>
    </row>
    <row r="209" ht="15.75" customHeight="1">
      <c r="A209" s="188" t="n">
        <v>44068</v>
      </c>
      <c r="B209" s="16" t="n">
        <v>38.824913</v>
      </c>
      <c r="C209" s="16" t="n">
        <v>3591900</v>
      </c>
      <c r="D209" s="186">
        <f>B209/B210-1</f>
        <v/>
      </c>
      <c r="E209" s="198">
        <f>E210*(1+D209)</f>
        <v/>
      </c>
    </row>
    <row r="210" ht="15.75" customHeight="1">
      <c r="A210" s="188" t="n">
        <v>44067</v>
      </c>
      <c r="B210" s="16" t="n">
        <v>38.62962</v>
      </c>
      <c r="C210" s="16" t="n">
        <v>2222500</v>
      </c>
      <c r="D210" s="186">
        <f>B210/B211-1</f>
        <v/>
      </c>
      <c r="E210" s="198">
        <f>E211*(1+D210)</f>
        <v/>
      </c>
    </row>
    <row r="211" ht="15.75" customHeight="1">
      <c r="A211" s="188" t="n">
        <v>44064</v>
      </c>
      <c r="B211" s="16" t="n">
        <v>37.936314</v>
      </c>
      <c r="C211" s="16" t="n">
        <v>3802400</v>
      </c>
      <c r="D211" s="186">
        <f>B211/B212-1</f>
        <v/>
      </c>
      <c r="E211" s="198">
        <f>E212*(1+D211)</f>
        <v/>
      </c>
    </row>
    <row r="212" ht="15.75" customHeight="1">
      <c r="A212" s="188" t="n">
        <v>44063</v>
      </c>
      <c r="B212" s="16" t="n">
        <v>38.239025</v>
      </c>
      <c r="C212" s="16" t="n">
        <v>3393300</v>
      </c>
      <c r="D212" s="186">
        <f>B212/B213-1</f>
        <v/>
      </c>
      <c r="E212" s="198">
        <f>E213*(1+D212)</f>
        <v/>
      </c>
    </row>
    <row r="213" ht="15.75" customHeight="1">
      <c r="A213" s="188" t="n">
        <v>44062</v>
      </c>
      <c r="B213" s="16" t="n">
        <v>38.463615</v>
      </c>
      <c r="C213" s="16" t="n">
        <v>4710900</v>
      </c>
      <c r="D213" s="186">
        <f>B213/B214-1</f>
        <v/>
      </c>
      <c r="E213" s="198">
        <f>E214*(1+D213)</f>
        <v/>
      </c>
    </row>
    <row r="214" ht="15.75" customHeight="1">
      <c r="A214" s="188" t="n">
        <v>44061</v>
      </c>
      <c r="B214" s="16" t="n">
        <v>38.590557</v>
      </c>
      <c r="C214" s="16" t="n">
        <v>1676400</v>
      </c>
      <c r="D214" s="186">
        <f>B214/B215-1</f>
        <v/>
      </c>
      <c r="E214" s="198">
        <f>E215*(1+D214)</f>
        <v/>
      </c>
    </row>
    <row r="215" ht="15.75" customHeight="1">
      <c r="A215" s="188" t="n">
        <v>44060</v>
      </c>
      <c r="B215" s="16" t="n">
        <v>38.62962</v>
      </c>
      <c r="C215" s="16" t="n">
        <v>3069200</v>
      </c>
      <c r="D215" s="186">
        <f>B215/B216-1</f>
        <v/>
      </c>
      <c r="E215" s="198">
        <f>E216*(1+D215)</f>
        <v/>
      </c>
    </row>
    <row r="216" ht="15.75" customHeight="1">
      <c r="A216" s="188" t="n">
        <v>44057</v>
      </c>
      <c r="B216" s="16" t="n">
        <v>38.375729</v>
      </c>
      <c r="C216" s="16" t="n">
        <v>1932200</v>
      </c>
      <c r="D216" s="186">
        <f>B216/B217-1</f>
        <v/>
      </c>
      <c r="E216" s="198">
        <f>E217*(1+D216)</f>
        <v/>
      </c>
    </row>
    <row r="217" ht="15.75" customHeight="1">
      <c r="A217" s="188" t="n">
        <v>44056</v>
      </c>
      <c r="B217" s="16" t="n">
        <v>38.73703</v>
      </c>
      <c r="C217" s="16" t="n">
        <v>3159900</v>
      </c>
      <c r="D217" s="186">
        <f>B217/B218-1</f>
        <v/>
      </c>
      <c r="E217" s="198">
        <f>E218*(1+D217)</f>
        <v/>
      </c>
    </row>
    <row r="218" ht="15.75" customHeight="1">
      <c r="A218" s="188" t="n">
        <v>44055</v>
      </c>
      <c r="B218" s="16" t="n">
        <v>38.971386</v>
      </c>
      <c r="C218" s="16" t="n">
        <v>5589800</v>
      </c>
      <c r="D218" s="186">
        <f>B218/B219-1</f>
        <v/>
      </c>
      <c r="E218" s="198">
        <f>E219*(1+D218)</f>
        <v/>
      </c>
    </row>
    <row r="219" ht="15.75" customHeight="1">
      <c r="A219" s="188" t="n">
        <v>44054</v>
      </c>
      <c r="B219" s="16" t="n">
        <v>38.043724</v>
      </c>
      <c r="C219" s="16" t="n">
        <v>8154900</v>
      </c>
      <c r="D219" s="186">
        <f>B219/B220-1</f>
        <v/>
      </c>
      <c r="E219" s="198">
        <f>E220*(1+D219)</f>
        <v/>
      </c>
    </row>
    <row r="220" ht="15.75" customHeight="1">
      <c r="A220" s="188" t="n">
        <v>44053</v>
      </c>
      <c r="B220" s="16" t="n">
        <v>37.809372</v>
      </c>
      <c r="C220" s="16" t="n">
        <v>5840900</v>
      </c>
      <c r="D220" s="186">
        <f>B220/B221-1</f>
        <v/>
      </c>
      <c r="E220" s="198">
        <f>E221*(1+D220)</f>
        <v/>
      </c>
    </row>
    <row r="221" ht="15.75" customHeight="1">
      <c r="A221" s="188" t="n">
        <v>44050</v>
      </c>
      <c r="B221" s="16" t="n">
        <v>37.760548</v>
      </c>
      <c r="C221" s="16" t="n">
        <v>3411000</v>
      </c>
      <c r="D221" s="186">
        <f>B221/B222-1</f>
        <v/>
      </c>
      <c r="E221" s="198">
        <f>E222*(1+D221)</f>
        <v/>
      </c>
    </row>
    <row r="222" ht="15.75" customHeight="1">
      <c r="A222" s="188" t="n">
        <v>44049</v>
      </c>
      <c r="B222" s="16" t="n">
        <v>37.975376</v>
      </c>
      <c r="C222" s="16" t="n">
        <v>3136800</v>
      </c>
      <c r="D222" s="186">
        <f>B222/B223-1</f>
        <v/>
      </c>
      <c r="E222" s="198">
        <f>E223*(1+D222)</f>
        <v/>
      </c>
    </row>
    <row r="223" ht="15.75" customHeight="1">
      <c r="A223" s="188" t="n">
        <v>44048</v>
      </c>
      <c r="B223" s="16" t="n">
        <v>37.897259</v>
      </c>
      <c r="C223" s="16" t="n">
        <v>5512700</v>
      </c>
      <c r="D223" s="186">
        <f>B223/B224-1</f>
        <v/>
      </c>
      <c r="E223" s="198">
        <f>E224*(1+D223)</f>
        <v/>
      </c>
    </row>
    <row r="224" ht="15.75" customHeight="1">
      <c r="A224" s="188" t="n">
        <v>44047</v>
      </c>
      <c r="B224" s="16" t="n">
        <v>37.711723</v>
      </c>
      <c r="C224" s="16" t="n">
        <v>3425900</v>
      </c>
      <c r="D224" s="186">
        <f>B224/B225-1</f>
        <v/>
      </c>
      <c r="E224" s="198">
        <f>E225*(1+D224)</f>
        <v/>
      </c>
    </row>
    <row r="225" ht="15.75" customHeight="1">
      <c r="A225" s="188" t="n">
        <v>44046</v>
      </c>
      <c r="B225" s="16" t="n">
        <v>37.526196</v>
      </c>
      <c r="C225" s="16" t="n">
        <v>4922000</v>
      </c>
      <c r="D225" s="186">
        <f>B225/B226-1</f>
        <v/>
      </c>
      <c r="E225" s="198">
        <f>E226*(1+D225)</f>
        <v/>
      </c>
    </row>
    <row r="226" ht="15.75" customHeight="1">
      <c r="A226" s="188" t="n">
        <v>44043</v>
      </c>
      <c r="B226" s="16" t="n">
        <v>36.784065</v>
      </c>
      <c r="C226" s="16" t="n">
        <v>6102200</v>
      </c>
      <c r="D226" s="186">
        <f>B226/B227-1</f>
        <v/>
      </c>
      <c r="E226" s="198">
        <f>E227*(1+D226)</f>
        <v/>
      </c>
    </row>
    <row r="227" ht="15.75" customHeight="1">
      <c r="A227" s="188" t="n">
        <v>44042</v>
      </c>
      <c r="B227" s="16" t="n">
        <v>37.584782</v>
      </c>
      <c r="C227" s="16" t="n">
        <v>4270800</v>
      </c>
      <c r="D227" s="186">
        <f>B227/B228-1</f>
        <v/>
      </c>
      <c r="E227" s="198">
        <f>E228*(1+D227)</f>
        <v/>
      </c>
    </row>
    <row r="228" ht="15.75" customHeight="1">
      <c r="A228" s="188" t="n">
        <v>44041</v>
      </c>
      <c r="B228" s="16" t="n">
        <v>38.268314</v>
      </c>
      <c r="C228" s="16" t="n">
        <v>5493300</v>
      </c>
      <c r="D228" s="186">
        <f>B228/B229-1</f>
        <v/>
      </c>
      <c r="E228" s="198">
        <f>E229*(1+D228)</f>
        <v/>
      </c>
    </row>
    <row r="229" ht="15.75" customHeight="1">
      <c r="A229" s="188" t="n">
        <v>44040</v>
      </c>
      <c r="B229" s="16" t="n">
        <v>37.799606</v>
      </c>
      <c r="C229" s="16" t="n">
        <v>1906200</v>
      </c>
      <c r="D229" s="186">
        <f>B229/B230-1</f>
        <v/>
      </c>
      <c r="E229" s="198">
        <f>E230*(1+D229)</f>
        <v/>
      </c>
    </row>
    <row r="230" ht="15.75" customHeight="1">
      <c r="A230" s="188" t="n">
        <v>44039</v>
      </c>
      <c r="B230" s="16" t="n">
        <v>38.102318</v>
      </c>
      <c r="C230" s="16" t="n">
        <v>2730200</v>
      </c>
      <c r="D230" s="186">
        <f>B230/B231-1</f>
        <v/>
      </c>
      <c r="E230" s="198">
        <f>E231*(1+D230)</f>
        <v/>
      </c>
    </row>
    <row r="231" ht="15.75" customHeight="1">
      <c r="A231" s="188" t="n">
        <v>44036</v>
      </c>
      <c r="B231" s="16" t="n">
        <v>37.721489</v>
      </c>
      <c r="C231" s="16" t="n">
        <v>2804700</v>
      </c>
      <c r="D231" s="186">
        <f>B231/B232-1</f>
        <v/>
      </c>
      <c r="E231" s="198">
        <f>E232*(1+D231)</f>
        <v/>
      </c>
    </row>
    <row r="232" ht="15.75" customHeight="1">
      <c r="A232" s="188" t="n">
        <v>44035</v>
      </c>
      <c r="B232" s="16" t="n">
        <v>37.994904</v>
      </c>
      <c r="C232" s="16" t="n">
        <v>3864700</v>
      </c>
      <c r="D232" s="186">
        <f>B232/B233-1</f>
        <v/>
      </c>
      <c r="E232" s="198">
        <f>E233*(1+D232)</f>
        <v/>
      </c>
    </row>
    <row r="233" ht="15.75" customHeight="1">
      <c r="A233" s="188" t="n">
        <v>44034</v>
      </c>
      <c r="B233" s="16" t="n">
        <v>38.346436</v>
      </c>
      <c r="C233" s="16" t="n">
        <v>3450200</v>
      </c>
      <c r="D233" s="186">
        <f>B233/B234-1</f>
        <v/>
      </c>
      <c r="E233" s="198">
        <f>E234*(1+D233)</f>
        <v/>
      </c>
    </row>
    <row r="234" ht="15.75" customHeight="1">
      <c r="A234" s="188" t="n">
        <v>44033</v>
      </c>
      <c r="B234" s="16" t="n">
        <v>38.141376</v>
      </c>
      <c r="C234" s="16" t="n">
        <v>3561000</v>
      </c>
      <c r="D234" s="186">
        <f>B234/B235-1</f>
        <v/>
      </c>
      <c r="E234" s="198">
        <f>E235*(1+D234)</f>
        <v/>
      </c>
    </row>
    <row r="235" ht="15.75" customHeight="1">
      <c r="A235" s="188" t="n">
        <v>44032</v>
      </c>
      <c r="B235" s="16" t="n">
        <v>38.004665</v>
      </c>
      <c r="C235" s="16" t="n">
        <v>3221000</v>
      </c>
      <c r="D235" s="186">
        <f>B235/B236-1</f>
        <v/>
      </c>
      <c r="E235" s="198">
        <f>E236*(1+D235)</f>
        <v/>
      </c>
    </row>
    <row r="236" ht="15.75" customHeight="1">
      <c r="A236" s="188" t="n">
        <v>44029</v>
      </c>
      <c r="B236" s="16" t="n">
        <v>37.701958</v>
      </c>
      <c r="C236" s="16" t="n">
        <v>2518500</v>
      </c>
      <c r="D236" s="186">
        <f>B236/B237-1</f>
        <v/>
      </c>
      <c r="E236" s="198">
        <f>E237*(1+D236)</f>
        <v/>
      </c>
    </row>
    <row r="237" ht="15.75" customHeight="1">
      <c r="A237" s="188" t="n">
        <v>44028</v>
      </c>
      <c r="B237" s="16" t="n">
        <v>37.535957</v>
      </c>
      <c r="C237" s="16" t="n">
        <v>2658200</v>
      </c>
      <c r="D237" s="186">
        <f>B237/B238-1</f>
        <v/>
      </c>
      <c r="E237" s="198">
        <f>E238*(1+D237)</f>
        <v/>
      </c>
    </row>
    <row r="238" ht="15.75" customHeight="1">
      <c r="A238" s="188" t="n">
        <v>44027</v>
      </c>
      <c r="B238" s="16" t="n">
        <v>37.584782</v>
      </c>
      <c r="C238" s="16" t="n">
        <v>4889200</v>
      </c>
      <c r="D238" s="186">
        <f>B238/B239-1</f>
        <v/>
      </c>
      <c r="E238" s="198">
        <f>E239*(1+D238)</f>
        <v/>
      </c>
    </row>
    <row r="239" ht="15.75" customHeight="1">
      <c r="A239" s="188" t="n">
        <v>44026</v>
      </c>
      <c r="B239" s="16" t="n">
        <v>37.164894</v>
      </c>
      <c r="C239" s="16" t="n">
        <v>8413700</v>
      </c>
      <c r="D239" s="186">
        <f>B239/B240-1</f>
        <v/>
      </c>
      <c r="E239" s="198">
        <f>E240*(1+D239)</f>
        <v/>
      </c>
    </row>
    <row r="240" ht="15.75" customHeight="1">
      <c r="A240" s="188" t="n">
        <v>44025</v>
      </c>
      <c r="B240" s="16" t="n">
        <v>36.579006</v>
      </c>
      <c r="C240" s="16" t="n">
        <v>4715900</v>
      </c>
      <c r="D240" s="186">
        <f>B240/B241-1</f>
        <v/>
      </c>
      <c r="E240" s="198">
        <f>E241*(1+D240)</f>
        <v/>
      </c>
    </row>
    <row r="241" ht="15.75" customHeight="1">
      <c r="A241" s="188" t="n">
        <v>44022</v>
      </c>
      <c r="B241" s="16" t="n">
        <v>36.705948</v>
      </c>
      <c r="C241" s="16" t="n">
        <v>4695900</v>
      </c>
      <c r="D241" s="186">
        <f>B241/B242-1</f>
        <v/>
      </c>
      <c r="E241" s="198">
        <f>E242*(1+D241)</f>
        <v/>
      </c>
    </row>
    <row r="242" ht="15.75" customHeight="1">
      <c r="A242" s="188" t="n">
        <v>44021</v>
      </c>
      <c r="B242" s="16" t="n">
        <v>36.276299</v>
      </c>
      <c r="C242" s="16" t="n">
        <v>11749700</v>
      </c>
      <c r="D242" s="186">
        <f>B242/B243-1</f>
        <v/>
      </c>
      <c r="E242" s="198">
        <f>E243*(1+D242)</f>
        <v/>
      </c>
    </row>
    <row r="243" ht="15.75" customHeight="1">
      <c r="A243" s="188" t="n">
        <v>44020</v>
      </c>
      <c r="B243" s="16" t="n">
        <v>36.823124</v>
      </c>
      <c r="C243" s="16" t="n">
        <v>2988600</v>
      </c>
      <c r="D243" s="186">
        <f>B243/B244-1</f>
        <v/>
      </c>
      <c r="E243" s="198">
        <f>E244*(1+D243)</f>
        <v/>
      </c>
    </row>
    <row r="244" ht="15.75" customHeight="1">
      <c r="A244" s="188" t="n">
        <v>44019</v>
      </c>
      <c r="B244" s="16" t="n">
        <v>36.403236</v>
      </c>
      <c r="C244" s="16" t="n">
        <v>3591400</v>
      </c>
      <c r="D244" s="186">
        <f>B244/B245-1</f>
        <v/>
      </c>
      <c r="E244" s="198">
        <f>E245*(1+D244)</f>
        <v/>
      </c>
    </row>
    <row r="245" ht="15.75" customHeight="1">
      <c r="A245" s="188" t="n">
        <v>44018</v>
      </c>
      <c r="B245" s="16" t="n">
        <v>37.008659</v>
      </c>
      <c r="C245" s="16" t="n">
        <v>5047700</v>
      </c>
      <c r="D245" s="186">
        <f>B245/B246-1</f>
        <v/>
      </c>
      <c r="E245" s="198">
        <f>E246*(1+D245)</f>
        <v/>
      </c>
    </row>
    <row r="246" ht="15.75" customHeight="1">
      <c r="A246" s="188" t="n">
        <v>44014</v>
      </c>
      <c r="B246" s="16" t="n">
        <v>36.266533</v>
      </c>
      <c r="C246" s="16" t="n">
        <v>6439400</v>
      </c>
      <c r="D246" s="186">
        <f>B246/B247-1</f>
        <v/>
      </c>
      <c r="E246" s="198">
        <f>E247*(1+D246)</f>
        <v/>
      </c>
    </row>
    <row r="247" ht="15.75" customHeight="1">
      <c r="A247" s="188" t="n">
        <v>44013</v>
      </c>
      <c r="B247" s="16" t="n">
        <v>35.729465</v>
      </c>
      <c r="C247" s="16" t="n">
        <v>3947400</v>
      </c>
      <c r="D247" s="186">
        <f>B247/B248-1</f>
        <v/>
      </c>
      <c r="E247" s="198">
        <f>E248*(1+D247)</f>
        <v/>
      </c>
    </row>
    <row r="248" ht="15.75" customHeight="1">
      <c r="A248" s="188" t="n">
        <v>44012</v>
      </c>
      <c r="B248" s="16" t="n">
        <v>35.622055</v>
      </c>
      <c r="C248" s="16" t="n">
        <v>4046000</v>
      </c>
      <c r="D248" s="186">
        <f>B248/B249-1</f>
        <v/>
      </c>
      <c r="E248" s="198">
        <f>E249*(1+D248)</f>
        <v/>
      </c>
    </row>
    <row r="249" ht="15.75" customHeight="1">
      <c r="A249" s="188" t="n">
        <v>44011</v>
      </c>
      <c r="B249" s="16" t="n">
        <v>35.651344</v>
      </c>
      <c r="C249" s="16" t="n">
        <v>3659600</v>
      </c>
      <c r="D249" s="186">
        <f>B249/B250-1</f>
        <v/>
      </c>
      <c r="E249" s="198">
        <f>E250*(1+D249)</f>
        <v/>
      </c>
    </row>
    <row r="250" ht="15.75" customHeight="1">
      <c r="A250" s="188" t="n">
        <v>44008</v>
      </c>
      <c r="B250" s="16" t="n">
        <v>35.133812</v>
      </c>
      <c r="C250" s="16" t="n">
        <v>4680300</v>
      </c>
      <c r="D250" s="186">
        <f>B250/B251-1</f>
        <v/>
      </c>
      <c r="E250" s="198">
        <f>E251*(1+D250)</f>
        <v/>
      </c>
    </row>
    <row r="251" ht="15.75" customHeight="1">
      <c r="A251" s="188" t="n">
        <v>44007</v>
      </c>
      <c r="B251" s="16" t="n">
        <v>35.77829</v>
      </c>
      <c r="C251" s="16" t="n">
        <v>5539900</v>
      </c>
      <c r="D251" s="186">
        <f>B251/B252-1</f>
        <v/>
      </c>
      <c r="E251" s="198">
        <f>E252*(1+D251)</f>
        <v/>
      </c>
    </row>
    <row r="252" ht="15.75" customHeight="1">
      <c r="A252" s="188" t="n">
        <v>44006</v>
      </c>
      <c r="B252" s="16" t="n">
        <v>35.211933</v>
      </c>
      <c r="C252" s="16" t="n">
        <v>5009000</v>
      </c>
      <c r="D252" s="186">
        <f>B252/B253-1</f>
        <v/>
      </c>
      <c r="E252" s="198">
        <f>E253*(1+D252)</f>
        <v/>
      </c>
    </row>
    <row r="253" ht="15.75" customHeight="1">
      <c r="A253" s="188" t="n">
        <v>44005</v>
      </c>
      <c r="B253" s="16" t="n">
        <v>36.207943</v>
      </c>
      <c r="C253" s="16" t="n">
        <v>6891300</v>
      </c>
      <c r="D253" s="186">
        <f>B253/B254-1</f>
        <v/>
      </c>
      <c r="E253" s="198">
        <f>E254*(1+D253)</f>
        <v/>
      </c>
    </row>
    <row r="254" ht="15.75" customHeight="1">
      <c r="A254" s="188" t="n">
        <v>44004</v>
      </c>
      <c r="B254" s="16" t="n">
        <v>35.856411</v>
      </c>
      <c r="C254" s="16" t="n">
        <v>4535300</v>
      </c>
      <c r="D254" s="186">
        <f>B254/B255-1</f>
        <v/>
      </c>
      <c r="E254" s="198">
        <f>E255*(1+D254)</f>
        <v/>
      </c>
    </row>
    <row r="255" ht="15.75" customHeight="1">
      <c r="A255" s="188" t="n">
        <v>44001</v>
      </c>
      <c r="B255" s="16" t="n">
        <v>35.299816</v>
      </c>
      <c r="C255" s="16" t="n">
        <v>7652000</v>
      </c>
      <c r="D255" s="186">
        <f>B255/B256-1</f>
        <v/>
      </c>
      <c r="E255" s="198">
        <f>E256*(1+D255)</f>
        <v/>
      </c>
    </row>
    <row r="256" ht="15.75" customHeight="1">
      <c r="A256" s="188" t="n">
        <v>44000</v>
      </c>
      <c r="B256" s="16" t="n">
        <v>35.543934</v>
      </c>
      <c r="C256" s="16" t="n">
        <v>4199500</v>
      </c>
      <c r="D256" s="186">
        <f>B256/B257-1</f>
        <v/>
      </c>
      <c r="E256" s="198">
        <f>E257*(1+D256)</f>
        <v/>
      </c>
    </row>
    <row r="257" ht="15.75" customHeight="1">
      <c r="A257" s="188" t="n">
        <v>43999</v>
      </c>
      <c r="B257" s="16" t="n">
        <v>35.768524</v>
      </c>
      <c r="C257" s="16" t="n">
        <v>5150600</v>
      </c>
      <c r="D257" s="186">
        <f>B257/B258-1</f>
        <v/>
      </c>
      <c r="E257" s="198">
        <f>E258*(1+D257)</f>
        <v/>
      </c>
    </row>
    <row r="258" ht="15.75" customHeight="1">
      <c r="A258" s="188" t="n">
        <v>43998</v>
      </c>
      <c r="B258" s="16" t="n">
        <v>35.719704</v>
      </c>
      <c r="C258" s="16" t="n">
        <v>7876100</v>
      </c>
      <c r="D258" s="186">
        <f>B258/B259-1</f>
        <v/>
      </c>
      <c r="E258" s="198">
        <f>E259*(1+D258)</f>
        <v/>
      </c>
    </row>
    <row r="259" ht="15.75" customHeight="1">
      <c r="A259" s="188" t="n">
        <v>43997</v>
      </c>
      <c r="B259" s="16" t="n">
        <v>35.299816</v>
      </c>
      <c r="C259" s="16" t="n">
        <v>3187100</v>
      </c>
      <c r="D259" s="186">
        <f>B259/B260-1</f>
        <v/>
      </c>
      <c r="E259" s="198">
        <f>E260*(1+D259)</f>
        <v/>
      </c>
    </row>
    <row r="260" ht="15.75" customHeight="1">
      <c r="A260" s="188" t="n">
        <v>43994</v>
      </c>
      <c r="B260" s="16" t="n">
        <v>34.940468</v>
      </c>
      <c r="C260" s="16" t="n">
        <v>6666300</v>
      </c>
      <c r="D260" s="186">
        <f>B260/B261-1</f>
        <v/>
      </c>
      <c r="E260" s="198">
        <f>E261*(1+D260)</f>
        <v/>
      </c>
    </row>
    <row r="261" ht="15.75" customHeight="1">
      <c r="A261" s="188" t="n">
        <v>43993</v>
      </c>
      <c r="B261" s="16" t="n">
        <v>34.28231</v>
      </c>
      <c r="C261" s="16" t="n">
        <v>8301500</v>
      </c>
      <c r="D261" s="186">
        <f>B261/B262-1</f>
        <v/>
      </c>
      <c r="E261" s="198">
        <f>E262*(1+D261)</f>
        <v/>
      </c>
    </row>
    <row r="262" ht="15.75" customHeight="1">
      <c r="A262" s="188" t="n">
        <v>43992</v>
      </c>
      <c r="B262" s="16" t="n">
        <v>36.537472</v>
      </c>
      <c r="C262" s="16" t="n">
        <v>5956200</v>
      </c>
      <c r="D262" s="186">
        <f>B262/B263-1</f>
        <v/>
      </c>
      <c r="E262" s="198">
        <f>E263*(1+D262)</f>
        <v/>
      </c>
    </row>
    <row r="263" ht="15.75" customHeight="1">
      <c r="A263" s="188" t="n">
        <v>43991</v>
      </c>
      <c r="B263" s="16" t="n">
        <v>36.798801</v>
      </c>
      <c r="C263" s="16" t="n">
        <v>4984500</v>
      </c>
      <c r="D263" s="186">
        <f>B263/B264-1</f>
        <v/>
      </c>
      <c r="E263" s="198">
        <f>E264*(1+D263)</f>
        <v/>
      </c>
    </row>
    <row r="264" ht="15.75" customHeight="1">
      <c r="A264" s="188" t="n">
        <v>43990</v>
      </c>
      <c r="B264" s="16" t="n">
        <v>37.534389</v>
      </c>
      <c r="C264" s="16" t="n">
        <v>4899500</v>
      </c>
      <c r="D264" s="186">
        <f>B264/B265-1</f>
        <v/>
      </c>
      <c r="E264" s="198">
        <f>E265*(1+D264)</f>
        <v/>
      </c>
    </row>
    <row r="265" ht="15.75" customHeight="1">
      <c r="A265" s="188" t="n">
        <v>43987</v>
      </c>
      <c r="B265" s="16" t="n">
        <v>37.060127</v>
      </c>
      <c r="C265" s="16" t="n">
        <v>9514400</v>
      </c>
      <c r="D265" s="186">
        <f>B265/B266-1</f>
        <v/>
      </c>
      <c r="E265" s="198">
        <f>E266*(1+D265)</f>
        <v/>
      </c>
    </row>
    <row r="266" ht="15.75" customHeight="1">
      <c r="A266" s="188" t="n">
        <v>43986</v>
      </c>
      <c r="B266" s="16" t="n">
        <v>36.324539</v>
      </c>
      <c r="C266" s="16" t="n">
        <v>3345900</v>
      </c>
      <c r="D266" s="186">
        <f>B266/B267-1</f>
        <v/>
      </c>
      <c r="E266" s="198">
        <f>E267*(1+D266)</f>
        <v/>
      </c>
    </row>
    <row r="267" ht="15.75" customHeight="1">
      <c r="A267" s="188" t="n">
        <v>43985</v>
      </c>
      <c r="B267" s="16" t="n">
        <v>36.247108</v>
      </c>
      <c r="C267" s="16" t="n">
        <v>6456100</v>
      </c>
      <c r="D267" s="186">
        <f>B267/B268-1</f>
        <v/>
      </c>
      <c r="E267" s="198">
        <f>E268*(1+D267)</f>
        <v/>
      </c>
    </row>
    <row r="268" ht="15.75" customHeight="1">
      <c r="A268" s="188" t="n">
        <v>43984</v>
      </c>
      <c r="B268" s="16" t="n">
        <v>34.998543</v>
      </c>
      <c r="C268" s="16" t="n">
        <v>4494100</v>
      </c>
      <c r="D268" s="186">
        <f>B268/B269-1</f>
        <v/>
      </c>
      <c r="E268" s="198">
        <f>E269*(1+D268)</f>
        <v/>
      </c>
    </row>
    <row r="269" ht="15.75" customHeight="1">
      <c r="A269" s="188" t="n">
        <v>43983</v>
      </c>
      <c r="B269" s="16" t="n">
        <v>34.437176</v>
      </c>
      <c r="C269" s="16" t="n">
        <v>7430600</v>
      </c>
      <c r="D269" s="186">
        <f>B269/B270-1</f>
        <v/>
      </c>
      <c r="E269" s="198">
        <f>E270*(1+D269)</f>
        <v/>
      </c>
    </row>
    <row r="270" ht="15.75" customHeight="1">
      <c r="A270" s="188" t="n">
        <v>43980</v>
      </c>
      <c r="B270" s="16" t="n">
        <v>33.662865</v>
      </c>
      <c r="C270" s="16" t="n">
        <v>5916400</v>
      </c>
      <c r="D270" s="186">
        <f>B270/B271-1</f>
        <v/>
      </c>
      <c r="E270" s="198">
        <f>E271*(1+D270)</f>
        <v/>
      </c>
    </row>
    <row r="271" ht="15.75" customHeight="1">
      <c r="A271" s="188" t="n">
        <v>43979</v>
      </c>
      <c r="B271" s="16" t="n">
        <v>33.604797</v>
      </c>
      <c r="C271" s="16" t="n">
        <v>4669300</v>
      </c>
      <c r="D271" s="186">
        <f>B271/B272-1</f>
        <v/>
      </c>
      <c r="E271" s="198">
        <f>E272*(1+D271)</f>
        <v/>
      </c>
    </row>
    <row r="272" ht="15.75" customHeight="1">
      <c r="A272" s="188" t="n">
        <v>43978</v>
      </c>
      <c r="B272" s="16" t="n">
        <v>33.382183</v>
      </c>
      <c r="C272" s="16" t="n">
        <v>15205300</v>
      </c>
      <c r="D272" s="186">
        <f>B272/B273-1</f>
        <v/>
      </c>
      <c r="E272" s="198">
        <f>E273*(1+D272)</f>
        <v/>
      </c>
    </row>
    <row r="273" ht="15.75" customHeight="1">
      <c r="A273" s="188" t="n">
        <v>43977</v>
      </c>
      <c r="B273" s="16" t="n">
        <v>32.578842</v>
      </c>
      <c r="C273" s="16" t="n">
        <v>2176800</v>
      </c>
      <c r="D273" s="186">
        <f>B273/B274-1</f>
        <v/>
      </c>
      <c r="E273" s="198">
        <f>E274*(1+D273)</f>
        <v/>
      </c>
    </row>
    <row r="274" ht="15.75" customHeight="1">
      <c r="A274" s="188" t="n">
        <v>43973</v>
      </c>
      <c r="B274" s="16" t="n">
        <v>31.533535</v>
      </c>
      <c r="C274" s="16" t="n">
        <v>2263600</v>
      </c>
      <c r="D274" s="186">
        <f>B274/B275-1</f>
        <v/>
      </c>
      <c r="E274" s="198">
        <f>E275*(1+D274)</f>
        <v/>
      </c>
    </row>
    <row r="275" ht="15.75" customHeight="1">
      <c r="A275" s="188" t="n">
        <v>43972</v>
      </c>
      <c r="B275" s="16" t="n">
        <v>31.465776</v>
      </c>
      <c r="C275" s="16" t="n">
        <v>3978100</v>
      </c>
      <c r="D275" s="186">
        <f>B275/B276-1</f>
        <v/>
      </c>
      <c r="E275" s="198">
        <f>E276*(1+D275)</f>
        <v/>
      </c>
    </row>
    <row r="276" ht="15.75" customHeight="1">
      <c r="A276" s="188" t="n">
        <v>43971</v>
      </c>
      <c r="B276" s="16" t="n">
        <v>31.76582</v>
      </c>
      <c r="C276" s="16" t="n">
        <v>2704200</v>
      </c>
      <c r="D276" s="186">
        <f>B276/B277-1</f>
        <v/>
      </c>
      <c r="E276" s="198">
        <f>E277*(1+D276)</f>
        <v/>
      </c>
    </row>
    <row r="277" ht="15.75" customHeight="1">
      <c r="A277" s="188" t="n">
        <v>43970</v>
      </c>
      <c r="B277" s="16" t="n">
        <v>30.972162</v>
      </c>
      <c r="C277" s="16" t="n">
        <v>3267300</v>
      </c>
      <c r="D277" s="186">
        <f>B277/B278-1</f>
        <v/>
      </c>
      <c r="E277" s="198">
        <f>E278*(1+D277)</f>
        <v/>
      </c>
    </row>
    <row r="278" ht="15.75" customHeight="1">
      <c r="A278" s="188" t="n">
        <v>43969</v>
      </c>
      <c r="B278" s="16" t="n">
        <v>31.572245</v>
      </c>
      <c r="C278" s="16" t="n">
        <v>5609600</v>
      </c>
      <c r="D278" s="186">
        <f>B278/B279-1</f>
        <v/>
      </c>
      <c r="E278" s="198">
        <f>E279*(1+D278)</f>
        <v/>
      </c>
    </row>
    <row r="279" ht="15.75" customHeight="1">
      <c r="A279" s="188" t="n">
        <v>43966</v>
      </c>
      <c r="B279" s="16" t="n">
        <v>29.936531</v>
      </c>
      <c r="C279" s="16" t="n">
        <v>7125500</v>
      </c>
      <c r="D279" s="186">
        <f>B279/B280-1</f>
        <v/>
      </c>
      <c r="E279" s="198">
        <f>E280*(1+D279)</f>
        <v/>
      </c>
    </row>
    <row r="280" ht="15.75" customHeight="1">
      <c r="A280" s="188" t="n">
        <v>43965</v>
      </c>
      <c r="B280" s="16" t="n">
        <v>29.907492</v>
      </c>
      <c r="C280" s="16" t="n">
        <v>6698100</v>
      </c>
      <c r="D280" s="186">
        <f>B280/B281-1</f>
        <v/>
      </c>
      <c r="E280" s="198">
        <f>E281*(1+D280)</f>
        <v/>
      </c>
    </row>
    <row r="281" ht="15.75" customHeight="1">
      <c r="A281" s="188" t="n">
        <v>43964</v>
      </c>
      <c r="B281" s="16" t="n">
        <v>30.120426</v>
      </c>
      <c r="C281" s="16" t="n">
        <v>6535500</v>
      </c>
      <c r="D281" s="186">
        <f>B281/B282-1</f>
        <v/>
      </c>
      <c r="E281" s="198">
        <f>E282*(1+D281)</f>
        <v/>
      </c>
    </row>
    <row r="282" ht="15.75" customHeight="1">
      <c r="A282" s="188" t="n">
        <v>43963</v>
      </c>
      <c r="B282" s="16" t="n">
        <v>30.585009</v>
      </c>
      <c r="C282" s="16" t="n">
        <v>5681800</v>
      </c>
      <c r="D282" s="186">
        <f>B282/B283-1</f>
        <v/>
      </c>
      <c r="E282" s="198">
        <f>E283*(1+D282)</f>
        <v/>
      </c>
    </row>
    <row r="283" ht="15.75" customHeight="1">
      <c r="A283" s="188" t="n">
        <v>43962</v>
      </c>
      <c r="B283" s="16" t="n">
        <v>31.059269</v>
      </c>
      <c r="C283" s="16" t="n">
        <v>4081000</v>
      </c>
      <c r="D283" s="186">
        <f>B283/B284-1</f>
        <v/>
      </c>
      <c r="E283" s="198">
        <f>E284*(1+D283)</f>
        <v/>
      </c>
    </row>
    <row r="284" ht="15.75" customHeight="1">
      <c r="A284" s="188" t="n">
        <v>43959</v>
      </c>
      <c r="B284" s="16" t="n">
        <v>31.262524</v>
      </c>
      <c r="C284" s="16" t="n">
        <v>3085300</v>
      </c>
      <c r="D284" s="186">
        <f>B284/B285-1</f>
        <v/>
      </c>
      <c r="E284" s="198">
        <f>E285*(1+D284)</f>
        <v/>
      </c>
    </row>
    <row r="285" ht="15.75" customHeight="1">
      <c r="A285" s="188" t="n">
        <v>43958</v>
      </c>
      <c r="B285" s="16" t="n">
        <v>30.73987</v>
      </c>
      <c r="C285" s="16" t="n">
        <v>2998500</v>
      </c>
      <c r="D285" s="186">
        <f>B285/B286-1</f>
        <v/>
      </c>
      <c r="E285" s="198">
        <f>E286*(1+D285)</f>
        <v/>
      </c>
    </row>
    <row r="286" ht="15.75" customHeight="1">
      <c r="A286" s="188" t="n">
        <v>43957</v>
      </c>
      <c r="B286" s="16" t="n">
        <v>30.149464</v>
      </c>
      <c r="C286" s="16" t="n">
        <v>2574900</v>
      </c>
      <c r="D286" s="186">
        <f>B286/B287-1</f>
        <v/>
      </c>
      <c r="E286" s="198">
        <f>E287*(1+D286)</f>
        <v/>
      </c>
    </row>
    <row r="287" ht="15.75" customHeight="1">
      <c r="A287" s="188" t="n">
        <v>43956</v>
      </c>
      <c r="B287" s="16" t="n">
        <v>30.459185</v>
      </c>
      <c r="C287" s="16" t="n">
        <v>3603900</v>
      </c>
      <c r="D287" s="186">
        <f>B287/B288-1</f>
        <v/>
      </c>
      <c r="E287" s="198">
        <f>E288*(1+D287)</f>
        <v/>
      </c>
    </row>
    <row r="288" ht="15.75" customHeight="1">
      <c r="A288" s="188" t="n">
        <v>43955</v>
      </c>
      <c r="B288" s="16" t="n">
        <v>30.526936</v>
      </c>
      <c r="C288" s="16" t="n">
        <v>5233700</v>
      </c>
      <c r="D288" s="186">
        <f>B288/B289-1</f>
        <v/>
      </c>
      <c r="E288" s="198">
        <f>E289*(1+D288)</f>
        <v/>
      </c>
    </row>
    <row r="289" ht="15.75" customHeight="1">
      <c r="A289" s="188" t="n">
        <v>43952</v>
      </c>
      <c r="B289" s="16" t="n">
        <v>30.730192</v>
      </c>
      <c r="C289" s="16" t="n">
        <v>4210400</v>
      </c>
      <c r="D289" s="186">
        <f>B289/B290-1</f>
        <v/>
      </c>
      <c r="E289" s="198">
        <f>E290*(1+D289)</f>
        <v/>
      </c>
    </row>
    <row r="290" ht="15.75" customHeight="1">
      <c r="A290" s="188" t="n">
        <v>43951</v>
      </c>
      <c r="B290" s="16" t="n">
        <v>31.349632</v>
      </c>
      <c r="C290" s="16" t="n">
        <v>6392400</v>
      </c>
      <c r="D290" s="186">
        <f>B290/B291-1</f>
        <v/>
      </c>
      <c r="E290" s="198">
        <f>E291*(1+D290)</f>
        <v/>
      </c>
    </row>
    <row r="291" ht="15.75" customHeight="1">
      <c r="A291" s="188" t="n">
        <v>43950</v>
      </c>
      <c r="B291" s="16" t="n">
        <v>31.940042</v>
      </c>
      <c r="C291" s="16" t="n">
        <v>4142400</v>
      </c>
      <c r="D291" s="186">
        <f>B291/B292-1</f>
        <v/>
      </c>
      <c r="E291" s="198">
        <f>E292*(1+D291)</f>
        <v/>
      </c>
    </row>
    <row r="292" ht="15.75" customHeight="1">
      <c r="A292" s="188" t="n">
        <v>43949</v>
      </c>
      <c r="B292" s="16" t="n">
        <v>30.817301</v>
      </c>
      <c r="C292" s="16" t="n">
        <v>3578900</v>
      </c>
      <c r="D292" s="186">
        <f>B292/B293-1</f>
        <v/>
      </c>
      <c r="E292" s="198">
        <f>E293*(1+D292)</f>
        <v/>
      </c>
    </row>
    <row r="293" ht="15.75" customHeight="1">
      <c r="A293" s="188" t="n">
        <v>43948</v>
      </c>
      <c r="B293" s="16" t="n">
        <v>30.662439</v>
      </c>
      <c r="C293" s="16" t="n">
        <v>2571100</v>
      </c>
      <c r="D293" s="186">
        <f>B293/B294-1</f>
        <v/>
      </c>
      <c r="E293" s="198">
        <f>E294*(1+D293)</f>
        <v/>
      </c>
    </row>
    <row r="294" ht="15.75" customHeight="1">
      <c r="A294" s="188" t="n">
        <v>43945</v>
      </c>
      <c r="B294" s="16" t="n">
        <v>30.149464</v>
      </c>
      <c r="C294" s="16" t="n">
        <v>5446800</v>
      </c>
      <c r="D294" s="186">
        <f>B294/B295-1</f>
        <v/>
      </c>
      <c r="E294" s="198">
        <f>E295*(1+D294)</f>
        <v/>
      </c>
    </row>
    <row r="295" ht="15.75" customHeight="1">
      <c r="A295" s="188" t="n">
        <v>43944</v>
      </c>
      <c r="B295" s="16" t="n">
        <v>29.752632</v>
      </c>
      <c r="C295" s="16" t="n">
        <v>6478400</v>
      </c>
      <c r="D295" s="186">
        <f>B295/B296-1</f>
        <v/>
      </c>
      <c r="E295" s="198">
        <f>E296*(1+D295)</f>
        <v/>
      </c>
    </row>
    <row r="296" ht="15.75" customHeight="1">
      <c r="A296" s="188" t="n">
        <v>43943</v>
      </c>
      <c r="B296" s="16" t="n">
        <v>30.01396</v>
      </c>
      <c r="C296" s="16" t="n">
        <v>4315700</v>
      </c>
      <c r="D296" s="186">
        <f>B296/B297-1</f>
        <v/>
      </c>
      <c r="E296" s="198">
        <f>E297*(1+D296)</f>
        <v/>
      </c>
    </row>
    <row r="297" ht="15.75" customHeight="1">
      <c r="A297" s="188" t="n">
        <v>43942</v>
      </c>
      <c r="B297" s="16" t="n">
        <v>29.61713</v>
      </c>
      <c r="C297" s="16" t="n">
        <v>4069400</v>
      </c>
      <c r="D297" s="186">
        <f>B297/B298-1</f>
        <v/>
      </c>
      <c r="E297" s="198">
        <f>E298*(1+D297)</f>
        <v/>
      </c>
    </row>
    <row r="298" ht="15.75" customHeight="1">
      <c r="A298" s="188" t="n">
        <v>43941</v>
      </c>
      <c r="B298" s="16" t="n">
        <v>30.246252</v>
      </c>
      <c r="C298" s="16" t="n">
        <v>8399800</v>
      </c>
      <c r="D298" s="186">
        <f>B298/B299-1</f>
        <v/>
      </c>
      <c r="E298" s="198">
        <f>E299*(1+D298)</f>
        <v/>
      </c>
    </row>
    <row r="299" ht="15.75" customHeight="1">
      <c r="A299" s="188" t="n">
        <v>43938</v>
      </c>
      <c r="B299" s="16" t="n">
        <v>30.691475</v>
      </c>
      <c r="C299" s="16" t="n">
        <v>8610100</v>
      </c>
      <c r="D299" s="186">
        <f>B299/B300-1</f>
        <v/>
      </c>
      <c r="E299" s="198">
        <f>E300*(1+D299)</f>
        <v/>
      </c>
    </row>
    <row r="300" ht="15.75" customHeight="1">
      <c r="A300" s="188" t="n">
        <v>43937</v>
      </c>
      <c r="B300" s="16" t="n">
        <v>29.665522</v>
      </c>
      <c r="C300" s="16" t="n">
        <v>8510500</v>
      </c>
      <c r="D300" s="186">
        <f>B300/B301-1</f>
        <v/>
      </c>
      <c r="E300" s="198">
        <f>E301*(1+D300)</f>
        <v/>
      </c>
    </row>
    <row r="301" ht="15.75" customHeight="1">
      <c r="A301" s="188" t="n">
        <v>43936</v>
      </c>
      <c r="B301" s="16" t="n">
        <v>29.791348</v>
      </c>
      <c r="C301" s="16" t="n">
        <v>4905600</v>
      </c>
      <c r="D301" s="186">
        <f>B301/B302-1</f>
        <v/>
      </c>
      <c r="E301" s="198">
        <f>E302*(1+D301)</f>
        <v/>
      </c>
    </row>
    <row r="302" ht="15.75" customHeight="1">
      <c r="A302" s="188" t="n">
        <v>43935</v>
      </c>
      <c r="B302" s="16" t="n">
        <v>31.127022</v>
      </c>
      <c r="C302" s="16" t="n">
        <v>5616300</v>
      </c>
      <c r="D302" s="186">
        <f>B302/B303-1</f>
        <v/>
      </c>
      <c r="E302" s="198">
        <f>E303*(1+D302)</f>
        <v/>
      </c>
    </row>
    <row r="303" ht="15.75" customHeight="1">
      <c r="A303" s="188" t="n">
        <v>43934</v>
      </c>
      <c r="B303" s="16" t="n">
        <v>30.565653</v>
      </c>
      <c r="C303" s="16" t="n">
        <v>2683500</v>
      </c>
      <c r="D303" s="186">
        <f>B303/B304-1</f>
        <v/>
      </c>
      <c r="E303" s="198">
        <f>E304*(1+D303)</f>
        <v/>
      </c>
    </row>
    <row r="304" ht="15.75" customHeight="1">
      <c r="A304" s="188" t="n">
        <v>43930</v>
      </c>
      <c r="B304" s="16" t="n">
        <v>31.020555</v>
      </c>
      <c r="C304" s="16" t="n">
        <v>4454000</v>
      </c>
      <c r="D304" s="186">
        <f>B304/B305-1</f>
        <v/>
      </c>
      <c r="E304" s="198">
        <f>E305*(1+D304)</f>
        <v/>
      </c>
    </row>
    <row r="305" ht="15.75" customHeight="1">
      <c r="A305" s="188" t="n">
        <v>43929</v>
      </c>
      <c r="B305" s="16" t="n">
        <v>30.207537</v>
      </c>
      <c r="C305" s="16" t="n">
        <v>4373000</v>
      </c>
      <c r="D305" s="186">
        <f>B305/B306-1</f>
        <v/>
      </c>
      <c r="E305" s="198">
        <f>E306*(1+D305)</f>
        <v/>
      </c>
    </row>
    <row r="306" ht="15.75" customHeight="1">
      <c r="A306" s="188" t="n">
        <v>43928</v>
      </c>
      <c r="B306" s="16" t="n">
        <v>29.801027</v>
      </c>
      <c r="C306" s="16" t="n">
        <v>8132900</v>
      </c>
      <c r="D306" s="186">
        <f>B306/B307-1</f>
        <v/>
      </c>
      <c r="E306" s="198">
        <f>E307*(1+D306)</f>
        <v/>
      </c>
    </row>
    <row r="307" ht="15.75" customHeight="1">
      <c r="A307" s="188" t="n">
        <v>43927</v>
      </c>
      <c r="B307" s="16" t="n">
        <v>29.61713</v>
      </c>
      <c r="C307" s="16" t="n">
        <v>8233400</v>
      </c>
      <c r="D307" s="186">
        <f>B307/B308-1</f>
        <v/>
      </c>
      <c r="E307" s="198">
        <f>E308*(1+D307)</f>
        <v/>
      </c>
    </row>
    <row r="308" ht="15.75" customHeight="1">
      <c r="A308" s="188" t="n">
        <v>43924</v>
      </c>
      <c r="B308" s="16" t="n">
        <v>27.962053</v>
      </c>
      <c r="C308" s="16" t="n">
        <v>5999700</v>
      </c>
      <c r="D308" s="186">
        <f>B308/B309-1</f>
        <v/>
      </c>
      <c r="E308" s="198">
        <f>E309*(1+D308)</f>
        <v/>
      </c>
    </row>
    <row r="309" ht="15.75" customHeight="1">
      <c r="A309" s="188" t="n">
        <v>43923</v>
      </c>
      <c r="B309" s="16" t="n">
        <v>28.533102</v>
      </c>
      <c r="C309" s="16" t="n">
        <v>7453100</v>
      </c>
      <c r="D309" s="186">
        <f>B309/B310-1</f>
        <v/>
      </c>
      <c r="E309" s="198">
        <f>E310*(1+D309)</f>
        <v/>
      </c>
    </row>
    <row r="310" ht="15.75" customHeight="1">
      <c r="A310" s="188" t="n">
        <v>43922</v>
      </c>
      <c r="B310" s="16" t="n">
        <v>28.107237</v>
      </c>
      <c r="C310" s="16" t="n">
        <v>4987300</v>
      </c>
      <c r="D310" s="186">
        <f>B310/B311-1</f>
        <v/>
      </c>
      <c r="E310" s="198">
        <f>E311*(1+D310)</f>
        <v/>
      </c>
    </row>
    <row r="311" ht="15.75" customHeight="1">
      <c r="A311" s="188" t="n">
        <v>43921</v>
      </c>
      <c r="B311" s="16" t="n">
        <v>29.53002</v>
      </c>
      <c r="C311" s="16" t="n">
        <v>9874400</v>
      </c>
      <c r="D311" s="186">
        <f>B311/B312-1</f>
        <v/>
      </c>
      <c r="E311" s="198">
        <f>E312*(1+D311)</f>
        <v/>
      </c>
    </row>
    <row r="312" ht="15.75" customHeight="1">
      <c r="A312" s="188" t="n">
        <v>43920</v>
      </c>
      <c r="B312" s="16" t="n">
        <v>29.694559</v>
      </c>
      <c r="C312" s="16" t="n">
        <v>6155700</v>
      </c>
      <c r="D312" s="186">
        <f>B312/B313-1</f>
        <v/>
      </c>
      <c r="E312" s="198">
        <f>E313*(1+D312)</f>
        <v/>
      </c>
    </row>
    <row r="313" ht="15.75" customHeight="1">
      <c r="A313" s="188" t="n">
        <v>43917</v>
      </c>
      <c r="B313" s="16" t="n">
        <v>29.336443</v>
      </c>
      <c r="C313" s="16" t="n">
        <v>8414300</v>
      </c>
      <c r="D313" s="186">
        <f>B313/B314-1</f>
        <v/>
      </c>
      <c r="E313" s="198">
        <f>E314*(1+D313)</f>
        <v/>
      </c>
    </row>
    <row r="314" ht="15.75" customHeight="1">
      <c r="A314" s="188" t="n">
        <v>43916</v>
      </c>
      <c r="B314" s="16" t="n">
        <v>30.585009</v>
      </c>
      <c r="C314" s="16" t="n">
        <v>12863500</v>
      </c>
      <c r="D314" s="186">
        <f>B314/B315-1</f>
        <v/>
      </c>
      <c r="E314" s="198">
        <f>E315*(1+D314)</f>
        <v/>
      </c>
    </row>
    <row r="315" ht="15.75" customHeight="1">
      <c r="A315" s="188" t="n">
        <v>43915</v>
      </c>
      <c r="B315" s="16" t="n">
        <v>29.27837</v>
      </c>
      <c r="C315" s="16" t="n">
        <v>14001900</v>
      </c>
      <c r="D315" s="186">
        <f>B315/B316-1</f>
        <v/>
      </c>
      <c r="E315" s="198">
        <f>E316*(1+D315)</f>
        <v/>
      </c>
    </row>
    <row r="316" ht="15.75" customHeight="1">
      <c r="A316" s="188" t="n">
        <v>43914</v>
      </c>
      <c r="B316" s="16" t="n">
        <v>28.184668</v>
      </c>
      <c r="C316" s="16" t="n">
        <v>6132800</v>
      </c>
      <c r="D316" s="186">
        <f>B316/B317-1</f>
        <v/>
      </c>
      <c r="E316" s="198">
        <f>E317*(1+D316)</f>
        <v/>
      </c>
    </row>
    <row r="317" ht="15.75" customHeight="1">
      <c r="A317" s="188" t="n">
        <v>43913</v>
      </c>
      <c r="B317" s="16" t="n">
        <v>25.929508</v>
      </c>
      <c r="C317" s="16" t="n">
        <v>7489100</v>
      </c>
      <c r="D317" s="186">
        <f>B317/B318-1</f>
        <v/>
      </c>
      <c r="E317" s="198">
        <f>E318*(1+D317)</f>
        <v/>
      </c>
    </row>
    <row r="318" ht="15.75" customHeight="1">
      <c r="A318" s="188" t="n">
        <v>43910</v>
      </c>
      <c r="B318" s="16" t="n">
        <v>25.639143</v>
      </c>
      <c r="C318" s="16" t="n">
        <v>10220600</v>
      </c>
      <c r="D318" s="186">
        <f>B318/B319-1</f>
        <v/>
      </c>
      <c r="E318" s="198">
        <f>E319*(1+D318)</f>
        <v/>
      </c>
    </row>
    <row r="319" ht="15.75" customHeight="1">
      <c r="A319" s="188" t="n">
        <v>43909</v>
      </c>
      <c r="B319" s="16" t="n">
        <v>25.542353</v>
      </c>
      <c r="C319" s="16" t="n">
        <v>8722000</v>
      </c>
      <c r="D319" s="186">
        <f>B319/B320-1</f>
        <v/>
      </c>
      <c r="E319" s="198">
        <f>E320*(1+D319)</f>
        <v/>
      </c>
    </row>
    <row r="320" ht="15.75" customHeight="1">
      <c r="A320" s="188" t="n">
        <v>43908</v>
      </c>
      <c r="B320" s="16" t="n">
        <v>25.174561</v>
      </c>
      <c r="C320" s="16" t="n">
        <v>8045700</v>
      </c>
      <c r="D320" s="186">
        <f>B320/B321-1</f>
        <v/>
      </c>
      <c r="E320" s="198">
        <f>E321*(1+D320)</f>
        <v/>
      </c>
    </row>
    <row r="321" ht="15.75" customHeight="1">
      <c r="A321" s="188" t="n">
        <v>43907</v>
      </c>
      <c r="B321" s="16" t="n">
        <v>27.03289</v>
      </c>
      <c r="C321" s="16" t="n">
        <v>7853300</v>
      </c>
      <c r="D321" s="186">
        <f>B321/B322-1</f>
        <v/>
      </c>
      <c r="E321" s="198">
        <f>E322*(1+D321)</f>
        <v/>
      </c>
    </row>
    <row r="322" ht="15.75" customHeight="1">
      <c r="A322" s="188" t="n">
        <v>43906</v>
      </c>
      <c r="B322" s="16" t="n">
        <v>25.929508</v>
      </c>
      <c r="C322" s="16" t="n">
        <v>6716300</v>
      </c>
      <c r="D322" s="186">
        <f>B322/B323-1</f>
        <v/>
      </c>
      <c r="E322" s="198">
        <f>E323*(1+D322)</f>
        <v/>
      </c>
    </row>
    <row r="323" ht="15.75" customHeight="1">
      <c r="A323" s="188" t="n">
        <v>43903</v>
      </c>
      <c r="B323" s="16" t="n">
        <v>29.452589</v>
      </c>
      <c r="C323" s="16" t="n">
        <v>7486100</v>
      </c>
      <c r="D323" s="186">
        <f>B323/B324-1</f>
        <v/>
      </c>
      <c r="E323" s="198">
        <f>E324*(1+D323)</f>
        <v/>
      </c>
    </row>
    <row r="324" ht="15.75" customHeight="1">
      <c r="A324" s="188" t="n">
        <v>43902</v>
      </c>
      <c r="B324" s="16" t="n">
        <v>27.66201</v>
      </c>
      <c r="C324" s="16" t="n">
        <v>14319100</v>
      </c>
      <c r="D324" s="186">
        <f>B324/B325-1</f>
        <v/>
      </c>
      <c r="E324" s="198">
        <f>E325*(1+D324)</f>
        <v/>
      </c>
    </row>
    <row r="325" ht="15.75" customHeight="1">
      <c r="A325" s="188" t="n">
        <v>43901</v>
      </c>
      <c r="B325" s="16" t="n">
        <v>31.678711</v>
      </c>
      <c r="C325" s="16" t="n">
        <v>7609400</v>
      </c>
      <c r="D325" s="186">
        <f>B325/B326-1</f>
        <v/>
      </c>
      <c r="E325" s="198">
        <f>E326*(1+D325)</f>
        <v/>
      </c>
    </row>
    <row r="326" ht="15.75" customHeight="1">
      <c r="A326" s="188" t="n">
        <v>43900</v>
      </c>
      <c r="B326" s="16" t="n">
        <v>33.566078</v>
      </c>
      <c r="C326" s="16" t="n">
        <v>16175600</v>
      </c>
      <c r="D326" s="186">
        <f>B326/B327-1</f>
        <v/>
      </c>
      <c r="E326" s="198">
        <f>E327*(1+D326)</f>
        <v/>
      </c>
    </row>
    <row r="327" ht="15.75" customHeight="1">
      <c r="A327" s="188" t="n">
        <v>43899</v>
      </c>
      <c r="B327" s="16" t="n">
        <v>32.559483</v>
      </c>
      <c r="C327" s="16" t="n">
        <v>6654400</v>
      </c>
      <c r="D327" s="186">
        <f>B327/B328-1</f>
        <v/>
      </c>
      <c r="E327" s="198">
        <f>E328*(1+D327)</f>
        <v/>
      </c>
    </row>
    <row r="328" ht="15.75" customHeight="1">
      <c r="A328" s="188" t="n">
        <v>43896</v>
      </c>
      <c r="B328" s="16" t="n">
        <v>35.821239</v>
      </c>
      <c r="C328" s="16" t="n">
        <v>8635500</v>
      </c>
      <c r="D328" s="186">
        <f>B328/B329-1</f>
        <v/>
      </c>
      <c r="E328" s="198">
        <f>E329*(1+D328)</f>
        <v/>
      </c>
    </row>
    <row r="329" ht="15.75" customHeight="1">
      <c r="A329" s="188" t="n">
        <v>43895</v>
      </c>
      <c r="B329" s="16" t="n">
        <v>36.440685</v>
      </c>
      <c r="C329" s="16" t="n">
        <v>4831300</v>
      </c>
      <c r="D329" s="186">
        <f>B329/B330-1</f>
        <v/>
      </c>
      <c r="E329" s="198">
        <f>E330*(1+D329)</f>
        <v/>
      </c>
    </row>
    <row r="330" ht="15.75" customHeight="1">
      <c r="A330" s="188" t="n">
        <v>43894</v>
      </c>
      <c r="B330" s="16" t="n">
        <v>37.776356</v>
      </c>
      <c r="C330" s="16" t="n">
        <v>10054200</v>
      </c>
      <c r="D330" s="186">
        <f>B330/B331-1</f>
        <v/>
      </c>
      <c r="E330" s="198">
        <f>E331*(1+D330)</f>
        <v/>
      </c>
    </row>
    <row r="331" ht="15.75" customHeight="1">
      <c r="A331" s="188" t="n">
        <v>43893</v>
      </c>
      <c r="B331" s="16" t="n">
        <v>36.489082</v>
      </c>
      <c r="C331" s="16" t="n">
        <v>15592500</v>
      </c>
      <c r="D331" s="186">
        <f>B331/B332-1</f>
        <v/>
      </c>
      <c r="E331" s="198">
        <f>E332*(1+D331)</f>
        <v/>
      </c>
    </row>
    <row r="332" ht="15.75" customHeight="1">
      <c r="A332" s="188" t="n">
        <v>43892</v>
      </c>
      <c r="B332" s="16" t="n">
        <v>36.992374</v>
      </c>
      <c r="C332" s="16" t="n">
        <v>19064700</v>
      </c>
      <c r="D332" s="186">
        <f>B332/B333-1</f>
        <v/>
      </c>
      <c r="E332" s="198">
        <f>E333*(1+D332)</f>
        <v/>
      </c>
    </row>
    <row r="333" ht="15.75" customHeight="1">
      <c r="A333" s="188" t="n">
        <v>43889</v>
      </c>
      <c r="B333" s="16" t="n">
        <v>36.285828</v>
      </c>
      <c r="C333" s="16" t="n">
        <v>14907900</v>
      </c>
      <c r="D333" s="186">
        <f>B333/B334-1</f>
        <v/>
      </c>
      <c r="E333" s="198">
        <f>E334*(1+D333)</f>
        <v/>
      </c>
    </row>
    <row r="334" ht="15.75" customHeight="1">
      <c r="A334" s="188" t="n">
        <v>43888</v>
      </c>
      <c r="B334" s="16" t="n">
        <v>36.498756</v>
      </c>
      <c r="C334" s="16" t="n">
        <v>10123200</v>
      </c>
      <c r="D334" s="186">
        <f>B334/B335-1</f>
        <v/>
      </c>
      <c r="E334" s="198">
        <f>E335*(1+D334)</f>
        <v/>
      </c>
    </row>
    <row r="335" ht="15.75" customHeight="1">
      <c r="A335" s="188" t="n">
        <v>43887</v>
      </c>
      <c r="B335" s="16" t="n">
        <v>37.563423</v>
      </c>
      <c r="C335" s="16" t="n">
        <v>8552900</v>
      </c>
      <c r="D335" s="186">
        <f>B335/B336-1</f>
        <v/>
      </c>
      <c r="E335" s="198">
        <f>E336*(1+D335)</f>
        <v/>
      </c>
    </row>
    <row r="336" ht="15.75" customHeight="1">
      <c r="A336" s="188" t="n">
        <v>43886</v>
      </c>
      <c r="B336" s="16" t="n">
        <v>37.524712</v>
      </c>
      <c r="C336" s="16" t="n">
        <v>8179300</v>
      </c>
      <c r="D336" s="186">
        <f>B336/B337-1</f>
        <v/>
      </c>
      <c r="E336" s="198">
        <f>E337*(1+D336)</f>
        <v/>
      </c>
    </row>
    <row r="337" ht="15.75" customHeight="1">
      <c r="A337" s="188" t="n">
        <v>43885</v>
      </c>
      <c r="B337" s="16" t="n">
        <v>38.434513</v>
      </c>
      <c r="C337" s="16" t="n">
        <v>7719500</v>
      </c>
      <c r="D337" s="186">
        <f>B337/B338-1</f>
        <v/>
      </c>
      <c r="E337" s="198">
        <f>E338*(1+D337)</f>
        <v/>
      </c>
    </row>
    <row r="338" ht="15.75" customHeight="1">
      <c r="A338" s="188" t="n">
        <v>43882</v>
      </c>
      <c r="B338" s="16" t="n">
        <v>40.176701</v>
      </c>
      <c r="C338" s="16" t="n">
        <v>2885800</v>
      </c>
      <c r="D338" s="186">
        <f>B338/B339-1</f>
        <v/>
      </c>
      <c r="E338" s="198">
        <f>E339*(1+D338)</f>
        <v/>
      </c>
    </row>
    <row r="339" ht="15.75" customHeight="1">
      <c r="A339" s="188" t="n">
        <v>43881</v>
      </c>
      <c r="B339" s="16" t="n">
        <v>40.418667</v>
      </c>
      <c r="C339" s="16" t="n">
        <v>5454000</v>
      </c>
      <c r="D339" s="186">
        <f>B339/B340-1</f>
        <v/>
      </c>
      <c r="E339" s="198">
        <f>E340*(1+D339)</f>
        <v/>
      </c>
    </row>
    <row r="340" ht="15.75" customHeight="1">
      <c r="A340" s="188" t="n">
        <v>43880</v>
      </c>
      <c r="B340" s="16" t="n">
        <v>40.68</v>
      </c>
      <c r="C340" s="16" t="n">
        <v>3787100</v>
      </c>
      <c r="D340" s="186">
        <f>B340/B341-1</f>
        <v/>
      </c>
      <c r="E340" s="198">
        <f>E341*(1+D340)</f>
        <v/>
      </c>
    </row>
    <row r="341" ht="15.75" customHeight="1">
      <c r="A341" s="188" t="n">
        <v>43879</v>
      </c>
      <c r="B341" s="16" t="n">
        <v>40.408989</v>
      </c>
      <c r="C341" s="16" t="n">
        <v>1603400</v>
      </c>
      <c r="D341" s="186">
        <f>B341/B342-1</f>
        <v/>
      </c>
      <c r="E341" s="198">
        <f>E342*(1+D341)</f>
        <v/>
      </c>
    </row>
    <row r="342" ht="15.75" customHeight="1">
      <c r="A342" s="188" t="n">
        <v>43875</v>
      </c>
      <c r="B342" s="16" t="n">
        <v>40.592888</v>
      </c>
      <c r="C342" s="16" t="n">
        <v>3445600</v>
      </c>
      <c r="D342" s="186">
        <f>B342/B343-1</f>
        <v/>
      </c>
      <c r="E342" s="198">
        <f>E343*(1+D342)</f>
        <v/>
      </c>
    </row>
    <row r="343" ht="15.75" customHeight="1">
      <c r="A343" s="188" t="n">
        <v>43874</v>
      </c>
      <c r="B343" s="16" t="n">
        <v>40.573528</v>
      </c>
      <c r="C343" s="16" t="n">
        <v>3493400</v>
      </c>
      <c r="D343" s="186">
        <f>B343/B344-1</f>
        <v/>
      </c>
      <c r="E343" s="198">
        <f>E344*(1+D343)</f>
        <v/>
      </c>
    </row>
    <row r="344" ht="15.75" customHeight="1">
      <c r="A344" s="188" t="n">
        <v>43873</v>
      </c>
      <c r="B344" s="16" t="n">
        <v>40.84454</v>
      </c>
      <c r="C344" s="16" t="n">
        <v>2382800</v>
      </c>
      <c r="D344" s="186">
        <f>B344/B345-1</f>
        <v/>
      </c>
      <c r="E344" s="198">
        <f>E345*(1+D344)</f>
        <v/>
      </c>
    </row>
    <row r="345" ht="15.75" customHeight="1">
      <c r="A345" s="188" t="n">
        <v>43872</v>
      </c>
      <c r="B345" s="16" t="n">
        <v>40.631603</v>
      </c>
      <c r="C345" s="16" t="n">
        <v>3247000</v>
      </c>
      <c r="D345" s="186">
        <f>B345/B346-1</f>
        <v/>
      </c>
      <c r="E345" s="198">
        <f>E346*(1+D345)</f>
        <v/>
      </c>
    </row>
    <row r="346" ht="15.75" customHeight="1">
      <c r="A346" s="188" t="n">
        <v>43871</v>
      </c>
      <c r="B346" s="16" t="n">
        <v>40.370274</v>
      </c>
      <c r="C346" s="16" t="n">
        <v>1541600</v>
      </c>
      <c r="D346" s="186">
        <f>B346/B347-1</f>
        <v/>
      </c>
      <c r="E346" s="198">
        <f>E347*(1+D346)</f>
        <v/>
      </c>
    </row>
    <row r="347" ht="15.75" customHeight="1">
      <c r="A347" s="188" t="n">
        <v>43868</v>
      </c>
      <c r="B347" s="16" t="n">
        <v>40.29285</v>
      </c>
      <c r="C347" s="16" t="n">
        <v>3294200</v>
      </c>
      <c r="D347" s="186">
        <f>B347/B348-1</f>
        <v/>
      </c>
      <c r="E347" s="198">
        <f>E348*(1+D347)</f>
        <v/>
      </c>
    </row>
    <row r="348" ht="15.75" customHeight="1">
      <c r="A348" s="188" t="n">
        <v>43867</v>
      </c>
      <c r="B348" s="16" t="n">
        <v>40.641285</v>
      </c>
      <c r="C348" s="16" t="n">
        <v>5217800</v>
      </c>
      <c r="D348" s="186">
        <f>B348/B349-1</f>
        <v/>
      </c>
      <c r="E348" s="198">
        <f>E349*(1+D348)</f>
        <v/>
      </c>
    </row>
    <row r="349" ht="15.75" customHeight="1">
      <c r="A349" s="188" t="n">
        <v>43866</v>
      </c>
      <c r="B349" s="16" t="n">
        <v>40.438026</v>
      </c>
      <c r="C349" s="16" t="n">
        <v>5124500</v>
      </c>
      <c r="D349" s="186">
        <f>B349/B350-1</f>
        <v/>
      </c>
      <c r="E349" s="198">
        <f>E350*(1+D349)</f>
        <v/>
      </c>
    </row>
    <row r="350" ht="15.75" customHeight="1">
      <c r="A350" s="188" t="n">
        <v>43865</v>
      </c>
      <c r="B350" s="16" t="n">
        <v>39.992802</v>
      </c>
      <c r="C350" s="16" t="n">
        <v>2800100</v>
      </c>
      <c r="D350" s="186">
        <f>B350/B351-1</f>
        <v/>
      </c>
      <c r="E350" s="198">
        <f>E351*(1+D350)</f>
        <v/>
      </c>
    </row>
    <row r="351" ht="15.75" customHeight="1">
      <c r="A351" s="188" t="n">
        <v>43864</v>
      </c>
      <c r="B351" s="16" t="n">
        <v>39.334644</v>
      </c>
      <c r="C351" s="16" t="n">
        <v>2120000</v>
      </c>
      <c r="D351" s="186">
        <f>B351/B352-1</f>
        <v/>
      </c>
      <c r="E351" s="198">
        <f>E352*(1+D351)</f>
        <v/>
      </c>
    </row>
    <row r="352" ht="15.75" customHeight="1">
      <c r="A352" s="188" t="n">
        <v>43861</v>
      </c>
      <c r="B352" s="16" t="n">
        <v>39.179783</v>
      </c>
      <c r="C352" s="16" t="n">
        <v>4542000</v>
      </c>
      <c r="D352" s="186">
        <f>B352/B353-1</f>
        <v/>
      </c>
      <c r="E352" s="198">
        <f>E353*(1+D352)</f>
        <v/>
      </c>
    </row>
    <row r="353" ht="15.75" customHeight="1">
      <c r="A353" s="188" t="n">
        <v>43860</v>
      </c>
      <c r="B353" s="16" t="n">
        <v>39.866982</v>
      </c>
      <c r="C353" s="16" t="n">
        <v>3159000</v>
      </c>
      <c r="D353" s="186">
        <f>B353/B354-1</f>
        <v/>
      </c>
      <c r="E353" s="198">
        <f>E354*(1+D353)</f>
        <v/>
      </c>
    </row>
    <row r="354" ht="15.75" customHeight="1">
      <c r="A354" s="188" t="n">
        <v>43859</v>
      </c>
      <c r="B354" s="16" t="n">
        <v>39.896015</v>
      </c>
      <c r="C354" s="16" t="n">
        <v>1739000</v>
      </c>
      <c r="D354" s="186">
        <f>B354/B355-1</f>
        <v/>
      </c>
      <c r="E354" s="198">
        <f>E355*(1+D354)</f>
        <v/>
      </c>
    </row>
    <row r="355" ht="15.75" customHeight="1">
      <c r="A355" s="188" t="n">
        <v>43858</v>
      </c>
      <c r="B355" s="16" t="n">
        <v>39.828266</v>
      </c>
      <c r="C355" s="16" t="n">
        <v>4801900</v>
      </c>
      <c r="D355" s="186">
        <f>B355/B356-1</f>
        <v/>
      </c>
      <c r="E355" s="198">
        <f>E356*(1+D355)</f>
        <v/>
      </c>
    </row>
    <row r="356" ht="15.75" customHeight="1">
      <c r="A356" s="188" t="n">
        <v>43857</v>
      </c>
      <c r="B356" s="16" t="n">
        <v>39.383038</v>
      </c>
      <c r="C356" s="16" t="n">
        <v>4301500</v>
      </c>
      <c r="D356" s="186">
        <f>B356/B357-1</f>
        <v/>
      </c>
      <c r="E356" s="198">
        <f>E357*(1+D356)</f>
        <v/>
      </c>
    </row>
    <row r="357" ht="15.75" customHeight="1">
      <c r="A357" s="188" t="n">
        <v>43854</v>
      </c>
      <c r="B357" s="16" t="n">
        <v>40.273491</v>
      </c>
      <c r="C357" s="16" t="n">
        <v>3557900</v>
      </c>
      <c r="D357" s="186">
        <f>B357/B358-1</f>
        <v/>
      </c>
      <c r="E357" s="198">
        <f>E358*(1+D357)</f>
        <v/>
      </c>
    </row>
    <row r="358" ht="15.75" customHeight="1">
      <c r="A358" s="188" t="n">
        <v>43853</v>
      </c>
      <c r="B358" s="16" t="n">
        <v>40.389633</v>
      </c>
      <c r="C358" s="16" t="n">
        <v>3483700</v>
      </c>
      <c r="D358" s="186">
        <f>B358/B359-1</f>
        <v/>
      </c>
      <c r="E358" s="198">
        <f>E359*(1+D358)</f>
        <v/>
      </c>
    </row>
    <row r="359" ht="15.75" customHeight="1">
      <c r="A359" s="188" t="n">
        <v>43852</v>
      </c>
      <c r="B359" s="16" t="n">
        <v>40.496105</v>
      </c>
      <c r="C359" s="16" t="n">
        <v>4840400</v>
      </c>
      <c r="D359" s="186">
        <f>B359/B360-1</f>
        <v/>
      </c>
      <c r="E359" s="198">
        <f>E360*(1+D359)</f>
        <v/>
      </c>
    </row>
    <row r="360" ht="15.75" customHeight="1">
      <c r="A360" s="188" t="n">
        <v>43851</v>
      </c>
      <c r="B360" s="16" t="n">
        <v>40.60257</v>
      </c>
      <c r="C360" s="16" t="n">
        <v>5387600</v>
      </c>
      <c r="D360" s="186">
        <f>B360/B361-1</f>
        <v/>
      </c>
      <c r="E360" s="198">
        <f>E361*(1+D360)</f>
        <v/>
      </c>
    </row>
    <row r="361" ht="15.75" customHeight="1">
      <c r="A361" s="188" t="n">
        <v>43847</v>
      </c>
      <c r="B361" s="16" t="n">
        <v>40.941322</v>
      </c>
      <c r="C361" s="16" t="n">
        <v>3623600</v>
      </c>
      <c r="D361" s="186">
        <f>B361/B362-1</f>
        <v/>
      </c>
      <c r="E361" s="198">
        <f>E362*(1+D361)</f>
        <v/>
      </c>
    </row>
    <row r="362" ht="15.75" customHeight="1">
      <c r="A362" s="188" t="n">
        <v>43846</v>
      </c>
      <c r="B362" s="16" t="n">
        <v>40.815498</v>
      </c>
      <c r="C362" s="16" t="n">
        <v>6524000</v>
      </c>
      <c r="D362" s="186">
        <f>B362/B363-1</f>
        <v/>
      </c>
      <c r="E362" s="198">
        <f>E363*(1+D362)</f>
        <v/>
      </c>
    </row>
    <row r="363" ht="15.75" customHeight="1">
      <c r="A363" s="188" t="n">
        <v>43845</v>
      </c>
      <c r="B363" s="16" t="n">
        <v>40.60257</v>
      </c>
      <c r="C363" s="16" t="n">
        <v>6109900</v>
      </c>
      <c r="D363" s="186">
        <f>B363/B364-1</f>
        <v/>
      </c>
      <c r="E363" s="198">
        <f>E364*(1+D363)</f>
        <v/>
      </c>
    </row>
    <row r="364" ht="15.75" customHeight="1">
      <c r="A364" s="188" t="n">
        <v>43844</v>
      </c>
      <c r="B364" s="16" t="n">
        <v>40.709038</v>
      </c>
      <c r="C364" s="16" t="n">
        <v>5038200</v>
      </c>
      <c r="D364" s="186">
        <f>B364/B365-1</f>
        <v/>
      </c>
      <c r="E364" s="198">
        <f>E365*(1+D364)</f>
        <v/>
      </c>
    </row>
    <row r="365" ht="15.75" customHeight="1">
      <c r="A365" s="188" t="n">
        <v>43843</v>
      </c>
      <c r="B365" s="16" t="n">
        <v>40.718712</v>
      </c>
      <c r="C365" s="16" t="n">
        <v>2659800</v>
      </c>
      <c r="D365" s="186">
        <f>B365/B366-1</f>
        <v/>
      </c>
      <c r="E365" s="198">
        <f>E366*(1+D365)</f>
        <v/>
      </c>
    </row>
    <row r="366" ht="15.75" customHeight="1">
      <c r="A366" s="188" t="n">
        <v>43840</v>
      </c>
      <c r="B366" s="16" t="n">
        <v>40.554173</v>
      </c>
      <c r="C366" s="16" t="n">
        <v>3013600</v>
      </c>
      <c r="D366" s="186">
        <f>B366/B367-1</f>
        <v/>
      </c>
      <c r="E366" s="198">
        <f>E367*(1+D366)</f>
        <v/>
      </c>
    </row>
    <row r="367" ht="15.75" customHeight="1">
      <c r="A367" s="188" t="n">
        <v>43839</v>
      </c>
      <c r="B367" s="16" t="n">
        <v>40.709038</v>
      </c>
      <c r="C367" s="16" t="n">
        <v>4164300</v>
      </c>
      <c r="D367" s="186">
        <f>B367/B368-1</f>
        <v/>
      </c>
      <c r="E367" s="198">
        <f>E368*(1+D367)</f>
        <v/>
      </c>
    </row>
    <row r="368" ht="15.75" customHeight="1">
      <c r="A368" s="188" t="n">
        <v>43838</v>
      </c>
      <c r="B368" s="16" t="n">
        <v>40.554173</v>
      </c>
      <c r="C368" s="16" t="n">
        <v>4608100</v>
      </c>
      <c r="D368" s="186">
        <f>B368/B369-1</f>
        <v/>
      </c>
      <c r="E368" s="198">
        <f>E369*(1+D368)</f>
        <v/>
      </c>
    </row>
    <row r="369" ht="15.75" customHeight="1">
      <c r="A369" s="188" t="n">
        <v>43837</v>
      </c>
      <c r="B369" s="16" t="n">
        <v>40.379959</v>
      </c>
      <c r="C369" s="16" t="n">
        <v>1741000</v>
      </c>
      <c r="D369" s="186">
        <f>B369/B370-1</f>
        <v/>
      </c>
      <c r="E369" s="198">
        <f>E370*(1+D369)</f>
        <v/>
      </c>
    </row>
    <row r="370" ht="15.75" customHeight="1">
      <c r="A370" s="188" t="n">
        <v>43836</v>
      </c>
      <c r="B370" s="16" t="n">
        <v>40.60257</v>
      </c>
      <c r="C370" s="16" t="n">
        <v>2499800</v>
      </c>
      <c r="D370" s="186">
        <f>B370/B371-1</f>
        <v/>
      </c>
      <c r="E370" s="198">
        <f>E371*(1+D370)</f>
        <v/>
      </c>
    </row>
    <row r="371" ht="15.75" customHeight="1">
      <c r="A371" s="188" t="n">
        <v>43833</v>
      </c>
      <c r="B371" s="16" t="n">
        <v>40.496105</v>
      </c>
      <c r="C371" s="16" t="n">
        <v>2927600</v>
      </c>
      <c r="D371" s="186">
        <f>B371/B372-1</f>
        <v/>
      </c>
      <c r="E371" s="198">
        <f>E372*(1+D371)</f>
        <v/>
      </c>
    </row>
    <row r="372" ht="15.75" customHeight="1">
      <c r="A372" s="188" t="n">
        <v>43832</v>
      </c>
      <c r="B372" s="16" t="n">
        <v>41.076828</v>
      </c>
      <c r="C372" s="16" t="n">
        <v>7985600</v>
      </c>
      <c r="D372" s="186">
        <f>B372/B373-1</f>
        <v/>
      </c>
      <c r="E372" s="198" t="n">
        <v>100</v>
      </c>
    </row>
    <row r="373" ht="15.75" customHeight="1">
      <c r="A373" s="188" t="n">
        <v>43830</v>
      </c>
      <c r="B373" s="16" t="n">
        <v>40.573528</v>
      </c>
      <c r="C373" s="16" t="n">
        <v>1812100</v>
      </c>
      <c r="D373" s="186">
        <f>B373/B374-1</f>
        <v/>
      </c>
      <c r="E373" s="198" t="n"/>
    </row>
    <row r="374" ht="15.75" customHeight="1">
      <c r="A374" s="188" t="n">
        <v>43829</v>
      </c>
      <c r="B374" s="16" t="n">
        <v>40.370274</v>
      </c>
      <c r="C374" s="16" t="n">
        <v>2991200</v>
      </c>
      <c r="D374" s="186">
        <f>B374/B375-1</f>
        <v/>
      </c>
      <c r="E374" s="198" t="n"/>
    </row>
    <row r="375" ht="15.75" customHeight="1">
      <c r="A375" s="188" t="n">
        <v>43826</v>
      </c>
      <c r="B375" s="16" t="n">
        <v>40.670319</v>
      </c>
      <c r="C375" s="16" t="n">
        <v>1491300</v>
      </c>
      <c r="D375" s="186">
        <f>B375/B376-1</f>
        <v/>
      </c>
      <c r="E375" s="198" t="n"/>
    </row>
    <row r="376" ht="15.75" customHeight="1">
      <c r="A376" s="188" t="n">
        <v>43825</v>
      </c>
      <c r="B376" s="16" t="n">
        <v>40.525135</v>
      </c>
      <c r="C376" s="16" t="n">
        <v>2939200</v>
      </c>
      <c r="D376" s="186">
        <f>B376/B377-1</f>
        <v/>
      </c>
      <c r="E376" s="198" t="n"/>
    </row>
    <row r="377" ht="15.75" customHeight="1">
      <c r="A377" s="188" t="n">
        <v>43823</v>
      </c>
      <c r="B377" s="16" t="n">
        <v>40.312206</v>
      </c>
      <c r="C377" s="16" t="n">
        <v>1244800</v>
      </c>
      <c r="D377" s="186">
        <f>B377/B378-1</f>
        <v/>
      </c>
      <c r="E377" s="198" t="n"/>
    </row>
    <row r="378" ht="15.75" customHeight="1">
      <c r="A378" s="188" t="n">
        <v>43822</v>
      </c>
      <c r="B378" s="16" t="n">
        <v>40.370274</v>
      </c>
      <c r="C378" s="16" t="n">
        <v>2105100</v>
      </c>
      <c r="D378" s="186">
        <f>B378/B379-1</f>
        <v/>
      </c>
      <c r="E378" s="198" t="n"/>
    </row>
    <row r="379" ht="15.75" customHeight="1">
      <c r="A379" s="188" t="n">
        <v>43819</v>
      </c>
      <c r="B379" s="16" t="n">
        <v>40.283169</v>
      </c>
      <c r="C379" s="16" t="n">
        <v>4362100</v>
      </c>
      <c r="D379" s="186">
        <f>B379/B380-1</f>
        <v/>
      </c>
      <c r="E379" s="198" t="n"/>
    </row>
    <row r="380" ht="15.75" customHeight="1">
      <c r="A380" s="188" t="n">
        <v>43818</v>
      </c>
      <c r="B380" s="16" t="n">
        <v>40.196056</v>
      </c>
      <c r="C380" s="16" t="n">
        <v>3417100</v>
      </c>
      <c r="D380" s="186">
        <f>B380/B381-1</f>
        <v/>
      </c>
      <c r="E380" s="198" t="n"/>
    </row>
    <row r="381" ht="15.75" customHeight="1">
      <c r="A381" s="188" t="n">
        <v>43817</v>
      </c>
      <c r="B381" s="16" t="n">
        <v>40.157345</v>
      </c>
      <c r="C381" s="16" t="n">
        <v>3142800</v>
      </c>
      <c r="D381" s="186">
        <f>B381/B382-1</f>
        <v/>
      </c>
      <c r="E381" s="198" t="n"/>
    </row>
    <row r="382" ht="15.75" customHeight="1">
      <c r="A382" s="188" t="n">
        <v>43816</v>
      </c>
      <c r="B382" s="16" t="n">
        <v>40.283169</v>
      </c>
      <c r="C382" s="16" t="n">
        <v>5370700</v>
      </c>
      <c r="D382" s="186">
        <f>B382/B383-1</f>
        <v/>
      </c>
      <c r="E382" s="198" t="n"/>
    </row>
    <row r="383" ht="15.75" customHeight="1">
      <c r="A383" s="188" t="n">
        <v>43815</v>
      </c>
      <c r="B383" s="16" t="n">
        <v>40.428349</v>
      </c>
      <c r="C383" s="16" t="n">
        <v>5880700</v>
      </c>
      <c r="D383" s="186">
        <f>B383/B384-1</f>
        <v/>
      </c>
      <c r="E383" s="198" t="n"/>
    </row>
    <row r="384" ht="15.75" customHeight="1">
      <c r="A384" s="188" t="n">
        <v>43812</v>
      </c>
      <c r="B384" s="16" t="n">
        <v>40.021835</v>
      </c>
      <c r="C384" s="16" t="n">
        <v>4777200</v>
      </c>
      <c r="D384" s="186">
        <f>B384/B385-1</f>
        <v/>
      </c>
      <c r="E384" s="198" t="n"/>
    </row>
    <row r="385" ht="15.75" customHeight="1">
      <c r="A385" s="188" t="n">
        <v>43811</v>
      </c>
      <c r="B385" s="16" t="n">
        <v>39.88689</v>
      </c>
      <c r="C385" s="16" t="n">
        <v>4604700</v>
      </c>
      <c r="D385" s="186">
        <f>B385/B386-1</f>
        <v/>
      </c>
      <c r="E385" s="198" t="n"/>
    </row>
    <row r="386" ht="15.75" customHeight="1">
      <c r="A386" s="188" t="n">
        <v>43810</v>
      </c>
      <c r="B386" s="16" t="n">
        <v>39.549519</v>
      </c>
      <c r="C386" s="16" t="n">
        <v>4334400</v>
      </c>
      <c r="D386" s="186">
        <f>B386/B387-1</f>
        <v/>
      </c>
      <c r="E386" s="198" t="n"/>
    </row>
    <row r="387" ht="15.75" customHeight="1">
      <c r="A387" s="188" t="n">
        <v>43809</v>
      </c>
      <c r="B387" s="16" t="n">
        <v>39.289257</v>
      </c>
      <c r="C387" s="16" t="n">
        <v>2066800</v>
      </c>
      <c r="D387" s="186">
        <f>B387/B388-1</f>
        <v/>
      </c>
      <c r="E387" s="198" t="n"/>
    </row>
    <row r="388" ht="15.75" customHeight="1">
      <c r="A388" s="188" t="n">
        <v>43808</v>
      </c>
      <c r="B388" s="16" t="n">
        <v>39.163956</v>
      </c>
      <c r="C388" s="16" t="n">
        <v>3361100</v>
      </c>
      <c r="D388" s="186">
        <f>B388/B389-1</f>
        <v/>
      </c>
      <c r="E388" s="198" t="n"/>
    </row>
    <row r="389" ht="15.75" customHeight="1">
      <c r="A389" s="188" t="n">
        <v>43805</v>
      </c>
      <c r="B389" s="16" t="n">
        <v>39.424213</v>
      </c>
      <c r="C389" s="16" t="n">
        <v>4229100</v>
      </c>
      <c r="D389" s="186">
        <f>B389/B390-1</f>
        <v/>
      </c>
      <c r="E389" s="198" t="n"/>
    </row>
    <row r="390" ht="15.75" customHeight="1">
      <c r="A390" s="188" t="n">
        <v>43804</v>
      </c>
      <c r="B390" s="16" t="n">
        <v>39.183231</v>
      </c>
      <c r="C390" s="16" t="n">
        <v>3149100</v>
      </c>
      <c r="D390" s="186">
        <f>B390/B391-1</f>
        <v/>
      </c>
      <c r="E390" s="198" t="n"/>
    </row>
    <row r="391" ht="15.75" customHeight="1">
      <c r="A391" s="188" t="n">
        <v>43803</v>
      </c>
      <c r="B391" s="16" t="n">
        <v>39.202507</v>
      </c>
      <c r="C391" s="16" t="n">
        <v>3117800</v>
      </c>
      <c r="D391" s="186">
        <f>B391/B392-1</f>
        <v/>
      </c>
      <c r="E391" s="198" t="n"/>
    </row>
    <row r="392" ht="15.75" customHeight="1">
      <c r="A392" s="188" t="n">
        <v>43802</v>
      </c>
      <c r="B392" s="16" t="n">
        <v>38.884418</v>
      </c>
      <c r="C392" s="16" t="n">
        <v>4118500</v>
      </c>
      <c r="D392" s="186">
        <f>B392/B393-1</f>
        <v/>
      </c>
      <c r="E392" s="198" t="n"/>
    </row>
    <row r="393" ht="15.75" customHeight="1">
      <c r="A393" s="188" t="n">
        <v>43801</v>
      </c>
      <c r="B393" s="16" t="n">
        <v>38.942257</v>
      </c>
      <c r="C393" s="16" t="n">
        <v>4036100</v>
      </c>
      <c r="D393" s="186">
        <f>B393/B394-1</f>
        <v/>
      </c>
      <c r="E393" s="198" t="n"/>
    </row>
    <row r="394" ht="15.75" customHeight="1">
      <c r="A394" s="188" t="n">
        <v>43798</v>
      </c>
      <c r="B394" s="16" t="n">
        <v>39.31818</v>
      </c>
      <c r="C394" s="16" t="n">
        <v>3269700</v>
      </c>
      <c r="D394" s="186">
        <f>B394/B395-1</f>
        <v/>
      </c>
      <c r="E394" s="198" t="n"/>
    </row>
    <row r="395" ht="15.75" customHeight="1">
      <c r="A395" s="188" t="n">
        <v>43796</v>
      </c>
      <c r="B395" s="16" t="n">
        <v>39.491688</v>
      </c>
      <c r="C395" s="16" t="n">
        <v>5673800</v>
      </c>
      <c r="D395" s="186">
        <f>B395/B396-1</f>
        <v/>
      </c>
      <c r="E395" s="198" t="n"/>
    </row>
    <row r="396" ht="15.75" customHeight="1">
      <c r="A396" s="188" t="n">
        <v>43795</v>
      </c>
      <c r="B396" s="16" t="n">
        <v>39.520603</v>
      </c>
      <c r="C396" s="16" t="n">
        <v>3908000</v>
      </c>
      <c r="D396" s="186">
        <f>B396/B397-1</f>
        <v/>
      </c>
      <c r="E396" s="198" t="n"/>
    </row>
    <row r="397" ht="15.75" customHeight="1">
      <c r="A397" s="188" t="n">
        <v>43794</v>
      </c>
      <c r="B397" s="16" t="n">
        <v>39.424213</v>
      </c>
      <c r="C397" s="16" t="n">
        <v>4381800</v>
      </c>
      <c r="D397" s="186">
        <f>B397/B398-1</f>
        <v/>
      </c>
      <c r="E397" s="198" t="n"/>
    </row>
    <row r="398" ht="15.75" customHeight="1">
      <c r="A398" s="188" t="n">
        <v>43791</v>
      </c>
      <c r="B398" s="16" t="n">
        <v>39.289257</v>
      </c>
      <c r="C398" s="16" t="n">
        <v>2403000</v>
      </c>
      <c r="D398" s="186">
        <f>B398/B399-1</f>
        <v/>
      </c>
      <c r="E398" s="198" t="n"/>
    </row>
    <row r="399" ht="15.75" customHeight="1">
      <c r="A399" s="188" t="n">
        <v>43790</v>
      </c>
      <c r="B399" s="16" t="n">
        <v>39.250706</v>
      </c>
      <c r="C399" s="16" t="n">
        <v>2451200</v>
      </c>
      <c r="D399" s="186">
        <f>B399/B400-1</f>
        <v/>
      </c>
      <c r="E399" s="198" t="n"/>
    </row>
    <row r="400" ht="15.75" customHeight="1">
      <c r="A400" s="188" t="n">
        <v>43789</v>
      </c>
      <c r="B400" s="16" t="n">
        <v>39.279625</v>
      </c>
      <c r="C400" s="16" t="n">
        <v>3489000</v>
      </c>
      <c r="D400" s="186">
        <f>B400/B401-1</f>
        <v/>
      </c>
      <c r="E400" s="198" t="n"/>
    </row>
    <row r="401" ht="15.75" customHeight="1">
      <c r="A401" s="188" t="n">
        <v>43788</v>
      </c>
      <c r="B401" s="16" t="n">
        <v>39.482044</v>
      </c>
      <c r="C401" s="16" t="n">
        <v>2016000</v>
      </c>
      <c r="D401" s="186">
        <f>B401/B402-1</f>
        <v/>
      </c>
      <c r="E401" s="198" t="n"/>
    </row>
    <row r="402" ht="15.75" customHeight="1">
      <c r="A402" s="188" t="n">
        <v>43787</v>
      </c>
      <c r="B402" s="16" t="n">
        <v>39.578438</v>
      </c>
      <c r="C402" s="16" t="n">
        <v>2912700</v>
      </c>
      <c r="D402" s="186">
        <f>B402/B403-1</f>
        <v/>
      </c>
      <c r="E402" s="198" t="n"/>
    </row>
    <row r="403" ht="15.75" customHeight="1">
      <c r="A403" s="188" t="n">
        <v>43784</v>
      </c>
      <c r="B403" s="16" t="n">
        <v>39.559162</v>
      </c>
      <c r="C403" s="16" t="n">
        <v>2871300</v>
      </c>
      <c r="D403" s="186">
        <f>B403/B404-1</f>
        <v/>
      </c>
      <c r="E403" s="198" t="n"/>
    </row>
    <row r="404" ht="15.75" customHeight="1">
      <c r="A404" s="188" t="n">
        <v>43783</v>
      </c>
      <c r="B404" s="16" t="n">
        <v>39.279625</v>
      </c>
      <c r="C404" s="16" t="n">
        <v>5157100</v>
      </c>
      <c r="D404" s="186">
        <f>B404/B405-1</f>
        <v/>
      </c>
      <c r="E404" s="198" t="n"/>
    </row>
    <row r="405" ht="15.75" customHeight="1">
      <c r="A405" s="188" t="n">
        <v>43782</v>
      </c>
      <c r="B405" s="16" t="n">
        <v>39.298901</v>
      </c>
      <c r="C405" s="16" t="n">
        <v>7485400</v>
      </c>
      <c r="D405" s="186">
        <f>B405/B406-1</f>
        <v/>
      </c>
      <c r="E405" s="198" t="n"/>
    </row>
    <row r="406" ht="15.75" customHeight="1">
      <c r="A406" s="188" t="n">
        <v>43781</v>
      </c>
      <c r="B406" s="16" t="n">
        <v>39.433849</v>
      </c>
      <c r="C406" s="16" t="n">
        <v>4146200</v>
      </c>
      <c r="D406" s="186">
        <f>B406/B407-1</f>
        <v/>
      </c>
      <c r="E406" s="198" t="n"/>
    </row>
    <row r="407" ht="15.75" customHeight="1">
      <c r="A407" s="188" t="n">
        <v>43780</v>
      </c>
      <c r="B407" s="16" t="n">
        <v>39.433849</v>
      </c>
      <c r="C407" s="16" t="n">
        <v>2898400</v>
      </c>
      <c r="D407" s="186">
        <f>B407/B408-1</f>
        <v/>
      </c>
      <c r="E407" s="198" t="n"/>
    </row>
    <row r="408" ht="15.75" customHeight="1">
      <c r="A408" s="188" t="n">
        <v>43777</v>
      </c>
      <c r="B408" s="16" t="n">
        <v>39.453129</v>
      </c>
      <c r="C408" s="16" t="n">
        <v>2964600</v>
      </c>
      <c r="D408" s="186">
        <f>B408/B409-1</f>
        <v/>
      </c>
      <c r="E408" s="198" t="n"/>
    </row>
    <row r="409" ht="15.75" customHeight="1">
      <c r="A409" s="188" t="n">
        <v>43776</v>
      </c>
      <c r="B409" s="16" t="n">
        <v>39.472404</v>
      </c>
      <c r="C409" s="16" t="n">
        <v>10741800</v>
      </c>
      <c r="D409" s="186">
        <f>B409/B410-1</f>
        <v/>
      </c>
      <c r="E409" s="198" t="n"/>
    </row>
    <row r="410" ht="15.75" customHeight="1">
      <c r="A410" s="188" t="n">
        <v>43775</v>
      </c>
      <c r="B410" s="16" t="n">
        <v>39.433849</v>
      </c>
      <c r="C410" s="16" t="n">
        <v>6880900</v>
      </c>
      <c r="D410" s="186">
        <f>B410/B411-1</f>
        <v/>
      </c>
      <c r="E410" s="198" t="n"/>
    </row>
    <row r="411" ht="15.75" customHeight="1">
      <c r="A411" s="188" t="n">
        <v>43774</v>
      </c>
      <c r="B411" s="16" t="n">
        <v>39.443485</v>
      </c>
      <c r="C411" s="16" t="n">
        <v>3810400</v>
      </c>
      <c r="D411" s="186">
        <f>B411/B412-1</f>
        <v/>
      </c>
      <c r="E411" s="198" t="n"/>
    </row>
    <row r="412" ht="15.75" customHeight="1">
      <c r="A412" s="188" t="n">
        <v>43773</v>
      </c>
      <c r="B412" s="16" t="n">
        <v>39.520603</v>
      </c>
      <c r="C412" s="16" t="n">
        <v>4124700</v>
      </c>
      <c r="D412" s="186">
        <f>B412/B413-1</f>
        <v/>
      </c>
      <c r="E412" s="198" t="n"/>
    </row>
    <row r="413" ht="15.75" customHeight="1">
      <c r="A413" s="188" t="n">
        <v>43770</v>
      </c>
      <c r="B413" s="16" t="n">
        <v>39.250706</v>
      </c>
      <c r="C413" s="16" t="n">
        <v>2934000</v>
      </c>
      <c r="D413" s="186">
        <f>B413/B414-1</f>
        <v/>
      </c>
      <c r="E413" s="198" t="n"/>
    </row>
    <row r="414" ht="15.75" customHeight="1">
      <c r="A414" s="188" t="n">
        <v>43769</v>
      </c>
      <c r="B414" s="16" t="n">
        <v>38.961529</v>
      </c>
      <c r="C414" s="16" t="n">
        <v>8518300</v>
      </c>
      <c r="D414" s="186">
        <f>B414/B415-1</f>
        <v/>
      </c>
      <c r="E414" s="198" t="n"/>
    </row>
    <row r="415" ht="15.75" customHeight="1">
      <c r="A415" s="188" t="n">
        <v>43768</v>
      </c>
      <c r="B415" s="16" t="n">
        <v>39.067558</v>
      </c>
      <c r="C415" s="16" t="n">
        <v>5298500</v>
      </c>
      <c r="D415" s="186">
        <f>B415/B416-1</f>
        <v/>
      </c>
      <c r="E415" s="198" t="n"/>
    </row>
    <row r="416" ht="15.75" customHeight="1">
      <c r="A416" s="188" t="n">
        <v>43767</v>
      </c>
      <c r="B416" s="16" t="n">
        <v>38.922977</v>
      </c>
      <c r="C416" s="16" t="n">
        <v>2040400</v>
      </c>
      <c r="D416" s="186">
        <f>B416/B417-1</f>
        <v/>
      </c>
      <c r="E416" s="198" t="n"/>
    </row>
    <row r="417" ht="15.75" customHeight="1">
      <c r="A417" s="188" t="n">
        <v>43766</v>
      </c>
      <c r="B417" s="16" t="n">
        <v>38.93261</v>
      </c>
      <c r="C417" s="16" t="n">
        <v>3393900</v>
      </c>
      <c r="D417" s="186">
        <f>B417/B418-1</f>
        <v/>
      </c>
      <c r="E417" s="198" t="n"/>
    </row>
    <row r="418" ht="15.75" customHeight="1">
      <c r="A418" s="188" t="n">
        <v>43763</v>
      </c>
      <c r="B418" s="16" t="n">
        <v>38.74947</v>
      </c>
      <c r="C418" s="16" t="n">
        <v>2320000</v>
      </c>
      <c r="D418" s="186">
        <f>B418/B419-1</f>
        <v/>
      </c>
      <c r="E418" s="198" t="n"/>
    </row>
    <row r="419" ht="15.75" customHeight="1">
      <c r="A419" s="188" t="n">
        <v>43762</v>
      </c>
      <c r="B419" s="16" t="n">
        <v>38.778385</v>
      </c>
      <c r="C419" s="16" t="n">
        <v>3687000</v>
      </c>
      <c r="D419" s="186">
        <f>B419/B420-1</f>
        <v/>
      </c>
      <c r="E419" s="198" t="n"/>
    </row>
    <row r="420" ht="15.75" customHeight="1">
      <c r="A420" s="188" t="n">
        <v>43761</v>
      </c>
      <c r="B420" s="16" t="n">
        <v>38.73983</v>
      </c>
      <c r="C420" s="16" t="n">
        <v>4283700</v>
      </c>
      <c r="D420" s="186">
        <f>B420/B421-1</f>
        <v/>
      </c>
      <c r="E420" s="198" t="n"/>
    </row>
    <row r="421" ht="15.75" customHeight="1">
      <c r="A421" s="188" t="n">
        <v>43760</v>
      </c>
      <c r="B421" s="16" t="n">
        <v>38.566322</v>
      </c>
      <c r="C421" s="16" t="n">
        <v>7868300</v>
      </c>
      <c r="D421" s="186">
        <f>B421/B422-1</f>
        <v/>
      </c>
      <c r="E421" s="198" t="n"/>
    </row>
    <row r="422" ht="15.75" customHeight="1">
      <c r="A422" s="188" t="n">
        <v>43759</v>
      </c>
      <c r="B422" s="16" t="n">
        <v>38.778385</v>
      </c>
      <c r="C422" s="16" t="n">
        <v>9994200</v>
      </c>
      <c r="D422" s="186">
        <f>B422/B423-1</f>
        <v/>
      </c>
      <c r="E422" s="198" t="n"/>
    </row>
    <row r="423" ht="15.75" customHeight="1">
      <c r="A423" s="188" t="n">
        <v>43756</v>
      </c>
      <c r="B423" s="16" t="n">
        <v>38.614521</v>
      </c>
      <c r="C423" s="16" t="n">
        <v>5113200</v>
      </c>
      <c r="D423" s="186">
        <f>B423/B424-1</f>
        <v/>
      </c>
      <c r="E423" s="198" t="n"/>
    </row>
    <row r="424" ht="15.75" customHeight="1">
      <c r="A424" s="188" t="n">
        <v>43755</v>
      </c>
      <c r="B424" s="16" t="n">
        <v>38.556686</v>
      </c>
      <c r="C424" s="16" t="n">
        <v>3807500</v>
      </c>
      <c r="D424" s="186">
        <f>B424/B425-1</f>
        <v/>
      </c>
      <c r="E424" s="198" t="n"/>
    </row>
    <row r="425" ht="15.75" customHeight="1">
      <c r="A425" s="188" t="n">
        <v>43754</v>
      </c>
      <c r="B425" s="16" t="n">
        <v>38.412098</v>
      </c>
      <c r="C425" s="16" t="n">
        <v>4019400</v>
      </c>
      <c r="D425" s="186">
        <f>B425/B426-1</f>
        <v/>
      </c>
      <c r="E425" s="198" t="n"/>
    </row>
    <row r="426" ht="15.75" customHeight="1">
      <c r="A426" s="188" t="n">
        <v>43753</v>
      </c>
      <c r="B426" s="16" t="n">
        <v>38.296429</v>
      </c>
      <c r="C426" s="16" t="n">
        <v>6671600</v>
      </c>
      <c r="D426" s="186">
        <f>B426/B427-1</f>
        <v/>
      </c>
      <c r="E426" s="198" t="n"/>
    </row>
    <row r="427" ht="15.75" customHeight="1">
      <c r="A427" s="188" t="n">
        <v>43752</v>
      </c>
      <c r="B427" s="16" t="n">
        <v>37.814465</v>
      </c>
      <c r="C427" s="16" t="n">
        <v>2453100</v>
      </c>
      <c r="D427" s="186">
        <f>B427/B428-1</f>
        <v/>
      </c>
      <c r="E427" s="198" t="n"/>
    </row>
    <row r="428" ht="15.75" customHeight="1">
      <c r="A428" s="188" t="n">
        <v>43749</v>
      </c>
      <c r="B428" s="16" t="n">
        <v>37.862663</v>
      </c>
      <c r="C428" s="16" t="n">
        <v>8475700</v>
      </c>
      <c r="D428" s="186">
        <f>B428/B429-1</f>
        <v/>
      </c>
      <c r="E428" s="198" t="n"/>
    </row>
    <row r="429" ht="15.75" customHeight="1">
      <c r="A429" s="188" t="n">
        <v>43748</v>
      </c>
      <c r="B429" s="16" t="n">
        <v>37.081894</v>
      </c>
      <c r="C429" s="16" t="n">
        <v>4611600</v>
      </c>
      <c r="D429" s="186">
        <f>B429/B430-1</f>
        <v/>
      </c>
      <c r="E429" s="198" t="n"/>
    </row>
    <row r="430" ht="15.75" customHeight="1">
      <c r="A430" s="188" t="n">
        <v>43747</v>
      </c>
      <c r="B430" s="16" t="n">
        <v>36.754162</v>
      </c>
      <c r="C430" s="16" t="n">
        <v>3436900</v>
      </c>
      <c r="D430" s="186">
        <f>B430/B431-1</f>
        <v/>
      </c>
      <c r="E430" s="198" t="n"/>
    </row>
    <row r="431" ht="15.75" customHeight="1">
      <c r="A431" s="188" t="n">
        <v>43746</v>
      </c>
      <c r="B431" s="16" t="n">
        <v>36.378235</v>
      </c>
      <c r="C431" s="16" t="n">
        <v>4566700</v>
      </c>
      <c r="D431" s="186">
        <f>B431/B432-1</f>
        <v/>
      </c>
      <c r="E431" s="198" t="n"/>
    </row>
    <row r="432" ht="15.75" customHeight="1">
      <c r="A432" s="188" t="n">
        <v>43745</v>
      </c>
      <c r="B432" s="16" t="n">
        <v>36.811993</v>
      </c>
      <c r="C432" s="16" t="n">
        <v>3638400</v>
      </c>
      <c r="D432" s="186">
        <f>B432/B433-1</f>
        <v/>
      </c>
      <c r="E432" s="198" t="n"/>
    </row>
    <row r="433" ht="15.75" customHeight="1">
      <c r="A433" s="188" t="n">
        <v>43742</v>
      </c>
      <c r="B433" s="16" t="n">
        <v>36.802357</v>
      </c>
      <c r="C433" s="16" t="n">
        <v>3413300</v>
      </c>
      <c r="D433" s="186">
        <f>B433/B434-1</f>
        <v/>
      </c>
      <c r="E433" s="198" t="n"/>
    </row>
    <row r="434" ht="15.75" customHeight="1">
      <c r="A434" s="188" t="n">
        <v>43741</v>
      </c>
      <c r="B434" s="16" t="n">
        <v>36.4939</v>
      </c>
      <c r="C434" s="16" t="n">
        <v>5287400</v>
      </c>
      <c r="D434" s="186">
        <f>B434/B435-1</f>
        <v/>
      </c>
      <c r="E434" s="198" t="n"/>
    </row>
    <row r="435" ht="15.75" customHeight="1">
      <c r="A435" s="188" t="n">
        <v>43740</v>
      </c>
      <c r="B435" s="16" t="n">
        <v>36.214367</v>
      </c>
      <c r="C435" s="16" t="n">
        <v>8670200</v>
      </c>
      <c r="D435" s="186">
        <f>B435/B436-1</f>
        <v/>
      </c>
      <c r="E435" s="198" t="n"/>
    </row>
    <row r="436" ht="15.75" customHeight="1">
      <c r="A436" s="188" t="n">
        <v>43739</v>
      </c>
      <c r="B436" s="16" t="n">
        <v>37.139725</v>
      </c>
      <c r="C436" s="16" t="n">
        <v>7081000</v>
      </c>
      <c r="D436" s="186">
        <f>B436/B437-1</f>
        <v/>
      </c>
      <c r="E436" s="198" t="n"/>
    </row>
    <row r="437" ht="15.75" customHeight="1">
      <c r="A437" s="188" t="n">
        <v>43738</v>
      </c>
      <c r="B437" s="16" t="n">
        <v>37.486736</v>
      </c>
      <c r="C437" s="16" t="n">
        <v>1863800</v>
      </c>
      <c r="D437" s="186">
        <f>B437/B438-1</f>
        <v/>
      </c>
      <c r="E437" s="198" t="n"/>
    </row>
    <row r="438" ht="15.75" customHeight="1">
      <c r="A438" s="188" t="n">
        <v>43735</v>
      </c>
      <c r="B438" s="16" t="n">
        <v>37.27467</v>
      </c>
      <c r="C438" s="16" t="n">
        <v>4174800</v>
      </c>
      <c r="D438" s="186">
        <f>B438/B439-1</f>
        <v/>
      </c>
      <c r="E438" s="198" t="n"/>
    </row>
    <row r="439" ht="15.75" customHeight="1">
      <c r="A439" s="188" t="n">
        <v>43734</v>
      </c>
      <c r="B439" s="16" t="n">
        <v>37.303593</v>
      </c>
      <c r="C439" s="16" t="n">
        <v>10540800</v>
      </c>
      <c r="D439" s="186">
        <f>B439/B440-1</f>
        <v/>
      </c>
      <c r="E439" s="198" t="n"/>
    </row>
    <row r="440" ht="15.75" customHeight="1">
      <c r="A440" s="188" t="n">
        <v>43733</v>
      </c>
      <c r="B440" s="16" t="n">
        <v>37.197559</v>
      </c>
      <c r="C440" s="16" t="n">
        <v>3084900</v>
      </c>
      <c r="D440" s="186">
        <f>B440/B441-1</f>
        <v/>
      </c>
      <c r="E440" s="198" t="n"/>
    </row>
    <row r="441" ht="15.75" customHeight="1">
      <c r="A441" s="188" t="n">
        <v>43732</v>
      </c>
      <c r="B441" s="16" t="n">
        <v>37.380699</v>
      </c>
      <c r="C441" s="16" t="n">
        <v>10078000</v>
      </c>
      <c r="D441" s="186">
        <f>B441/B442-1</f>
        <v/>
      </c>
      <c r="E441" s="198" t="n"/>
    </row>
    <row r="442" ht="15.75" customHeight="1">
      <c r="A442" s="188" t="n">
        <v>43731</v>
      </c>
      <c r="B442" s="16" t="n">
        <v>37.58313</v>
      </c>
      <c r="C442" s="16" t="n">
        <v>1644200</v>
      </c>
      <c r="D442" s="186">
        <f>B442/B443-1</f>
        <v/>
      </c>
      <c r="E442" s="198" t="n"/>
    </row>
    <row r="443" ht="15.75" customHeight="1">
      <c r="A443" s="188" t="n">
        <v>43728</v>
      </c>
      <c r="B443" s="16" t="n">
        <v>37.775909</v>
      </c>
      <c r="C443" s="16" t="n">
        <v>2674700</v>
      </c>
      <c r="D443" s="186">
        <f>B443/B444-1</f>
        <v/>
      </c>
      <c r="E443" s="198" t="n"/>
    </row>
    <row r="444" ht="15.75" customHeight="1">
      <c r="A444" s="188" t="n">
        <v>43727</v>
      </c>
      <c r="B444" s="16" t="n">
        <v>37.901226</v>
      </c>
      <c r="C444" s="16" t="n">
        <v>1544400</v>
      </c>
      <c r="D444" s="186">
        <f>B444/B445-1</f>
        <v/>
      </c>
      <c r="E444" s="198" t="n"/>
    </row>
    <row r="445" ht="15.75" customHeight="1">
      <c r="A445" s="188" t="n">
        <v>43726</v>
      </c>
      <c r="B445" s="16" t="n">
        <v>37.775909</v>
      </c>
      <c r="C445" s="16" t="n">
        <v>2378300</v>
      </c>
      <c r="D445" s="186">
        <f>B445/B446-1</f>
        <v/>
      </c>
      <c r="E445" s="198" t="n"/>
    </row>
    <row r="446" ht="15.75" customHeight="1">
      <c r="A446" s="188" t="n">
        <v>43725</v>
      </c>
      <c r="B446" s="16" t="n">
        <v>37.804829</v>
      </c>
      <c r="C446" s="16" t="n">
        <v>5829200</v>
      </c>
      <c r="D446" s="186">
        <f>B446/B447-1</f>
        <v/>
      </c>
      <c r="E446" s="198" t="n"/>
    </row>
    <row r="447" ht="15.75" customHeight="1">
      <c r="A447" s="188" t="n">
        <v>43724</v>
      </c>
      <c r="B447" s="16" t="n">
        <v>37.640965</v>
      </c>
      <c r="C447" s="16" t="n">
        <v>3096100</v>
      </c>
      <c r="D447" s="186">
        <f>B447/B448-1</f>
        <v/>
      </c>
      <c r="E447" s="198" t="n"/>
    </row>
    <row r="448" ht="15.75" customHeight="1">
      <c r="A448" s="188" t="n">
        <v>43721</v>
      </c>
      <c r="B448" s="16" t="n">
        <v>38.094006</v>
      </c>
      <c r="C448" s="16" t="n">
        <v>4703800</v>
      </c>
      <c r="D448" s="186">
        <f>B448/B449-1</f>
        <v/>
      </c>
      <c r="E448" s="198" t="n"/>
    </row>
    <row r="449" ht="15.75" customHeight="1">
      <c r="A449" s="188" t="n">
        <v>43720</v>
      </c>
      <c r="B449" s="16" t="n">
        <v>37.997612</v>
      </c>
      <c r="C449" s="16" t="n">
        <v>3955000</v>
      </c>
      <c r="D449" s="186">
        <f>B449/B450-1</f>
        <v/>
      </c>
      <c r="E449" s="198" t="n"/>
    </row>
    <row r="450" ht="15.75" customHeight="1">
      <c r="A450" s="188" t="n">
        <v>43719</v>
      </c>
      <c r="B450" s="16" t="n">
        <v>37.650604</v>
      </c>
      <c r="C450" s="16" t="n">
        <v>3530400</v>
      </c>
      <c r="D450" s="186">
        <f>B450/B451-1</f>
        <v/>
      </c>
      <c r="E450" s="198" t="n"/>
    </row>
    <row r="451" ht="15.75" customHeight="1">
      <c r="A451" s="188" t="n">
        <v>43718</v>
      </c>
      <c r="B451" s="16" t="n">
        <v>37.544571</v>
      </c>
      <c r="C451" s="16" t="n">
        <v>10218700</v>
      </c>
      <c r="D451" s="186">
        <f>B451/B452-1</f>
        <v/>
      </c>
      <c r="E451" s="198" t="n"/>
    </row>
    <row r="452" ht="15.75" customHeight="1">
      <c r="A452" s="188" t="n">
        <v>43717</v>
      </c>
      <c r="B452" s="16" t="n">
        <v>37.467461</v>
      </c>
      <c r="C452" s="16" t="n">
        <v>2501600</v>
      </c>
      <c r="D452" s="186">
        <f>B452/B453-1</f>
        <v/>
      </c>
      <c r="E452" s="198" t="n"/>
    </row>
    <row r="453" ht="15.75" customHeight="1">
      <c r="A453" s="188" t="n">
        <v>43714</v>
      </c>
      <c r="B453" s="16" t="n">
        <v>37.332512</v>
      </c>
      <c r="C453" s="16" t="n">
        <v>2269600</v>
      </c>
      <c r="D453" s="186">
        <f>B453/B454-1</f>
        <v/>
      </c>
      <c r="E453" s="198" t="n"/>
    </row>
    <row r="454" ht="15.75" customHeight="1">
      <c r="A454" s="188" t="n">
        <v>43713</v>
      </c>
      <c r="B454" s="16" t="n">
        <v>37.265034</v>
      </c>
      <c r="C454" s="16" t="n">
        <v>7405500</v>
      </c>
      <c r="D454" s="186">
        <f>B454/B455-1</f>
        <v/>
      </c>
      <c r="E454" s="198" t="n"/>
    </row>
    <row r="455" ht="15.75" customHeight="1">
      <c r="A455" s="188" t="n">
        <v>43712</v>
      </c>
      <c r="B455" s="16" t="n">
        <v>37.004776</v>
      </c>
      <c r="C455" s="16" t="n">
        <v>3221600</v>
      </c>
      <c r="D455" s="186">
        <f>B455/B456-1</f>
        <v/>
      </c>
      <c r="E455" s="198" t="n"/>
    </row>
    <row r="456" ht="15.75" customHeight="1">
      <c r="A456" s="188" t="n">
        <v>43711</v>
      </c>
      <c r="B456" s="16" t="n">
        <v>36.41679</v>
      </c>
      <c r="C456" s="16" t="n">
        <v>7509800</v>
      </c>
      <c r="D456" s="186">
        <f>B456/B457-1</f>
        <v/>
      </c>
      <c r="E456" s="198" t="n"/>
    </row>
    <row r="457" ht="15.75" customHeight="1">
      <c r="A457" s="188" t="n">
        <v>43707</v>
      </c>
      <c r="B457" s="16" t="n">
        <v>36.542095</v>
      </c>
      <c r="C457" s="16" t="n">
        <v>5179800</v>
      </c>
      <c r="D457" s="186">
        <f>B457/B458-1</f>
        <v/>
      </c>
      <c r="E457" s="198" t="n"/>
    </row>
    <row r="458" ht="15.75" customHeight="1">
      <c r="A458" s="188" t="n">
        <v>43706</v>
      </c>
      <c r="B458" s="16" t="n">
        <v>36.436066</v>
      </c>
      <c r="C458" s="16" t="n">
        <v>3697200</v>
      </c>
      <c r="D458" s="186">
        <f>B458/B459-1</f>
        <v/>
      </c>
      <c r="E458" s="198" t="n"/>
    </row>
    <row r="459" ht="15.75" customHeight="1">
      <c r="A459" s="188" t="n">
        <v>43705</v>
      </c>
      <c r="B459" s="16" t="n">
        <v>35.992664</v>
      </c>
      <c r="C459" s="16" t="n">
        <v>2276400</v>
      </c>
      <c r="D459" s="186">
        <f>B459/B460-1</f>
        <v/>
      </c>
      <c r="E459" s="198" t="n"/>
    </row>
    <row r="460" ht="15.75" customHeight="1">
      <c r="A460" s="188" t="n">
        <v>43704</v>
      </c>
      <c r="B460" s="16" t="n">
        <v>36.021584</v>
      </c>
      <c r="C460" s="16" t="n">
        <v>4156200</v>
      </c>
      <c r="D460" s="186">
        <f>B460/B461-1</f>
        <v/>
      </c>
      <c r="E460" s="198" t="n"/>
    </row>
    <row r="461" ht="15.75" customHeight="1">
      <c r="A461" s="188" t="n">
        <v>43703</v>
      </c>
      <c r="B461" s="16" t="n">
        <v>35.992664</v>
      </c>
      <c r="C461" s="16" t="n">
        <v>2692800</v>
      </c>
      <c r="D461" s="186">
        <f>B461/B462-1</f>
        <v/>
      </c>
      <c r="E461" s="198" t="n"/>
    </row>
    <row r="462" ht="15.75" customHeight="1">
      <c r="A462" s="188" t="n">
        <v>43700</v>
      </c>
      <c r="B462" s="16" t="n">
        <v>35.674568</v>
      </c>
      <c r="C462" s="16" t="n">
        <v>5901700</v>
      </c>
      <c r="D462" s="186">
        <f>B462/B463-1</f>
        <v/>
      </c>
      <c r="E462" s="198" t="n"/>
    </row>
    <row r="463" ht="15.75" customHeight="1">
      <c r="A463" s="188" t="n">
        <v>43699</v>
      </c>
      <c r="B463" s="16" t="n">
        <v>36.185448</v>
      </c>
      <c r="C463" s="16" t="n">
        <v>2454400</v>
      </c>
      <c r="D463" s="186">
        <f>B463/B464-1</f>
        <v/>
      </c>
      <c r="E463" s="198" t="n"/>
    </row>
    <row r="464" ht="15.75" customHeight="1">
      <c r="A464" s="188" t="n">
        <v>43698</v>
      </c>
      <c r="B464" s="16" t="n">
        <v>36.301117</v>
      </c>
      <c r="C464" s="16" t="n">
        <v>2037900</v>
      </c>
      <c r="D464" s="186">
        <f>B464/B465-1</f>
        <v/>
      </c>
      <c r="E464" s="198" t="n"/>
    </row>
    <row r="465" ht="15.75" customHeight="1">
      <c r="A465" s="188" t="n">
        <v>43697</v>
      </c>
      <c r="B465" s="16" t="n">
        <v>35.828796</v>
      </c>
      <c r="C465" s="16" t="n">
        <v>1984500</v>
      </c>
      <c r="D465" s="186">
        <f>B465/B466-1</f>
        <v/>
      </c>
      <c r="E465" s="198" t="n"/>
    </row>
    <row r="466" ht="15.75" customHeight="1">
      <c r="A466" s="188" t="n">
        <v>43696</v>
      </c>
      <c r="B466" s="16" t="n">
        <v>36.002304</v>
      </c>
      <c r="C466" s="16" t="n">
        <v>4436700</v>
      </c>
      <c r="D466" s="186">
        <f>B466/B467-1</f>
        <v/>
      </c>
      <c r="E466" s="198" t="n"/>
    </row>
    <row r="467" ht="15.75" customHeight="1">
      <c r="A467" s="188" t="n">
        <v>43693</v>
      </c>
      <c r="B467" s="16" t="n">
        <v>35.693855</v>
      </c>
      <c r="C467" s="16" t="n">
        <v>4990800</v>
      </c>
      <c r="D467" s="186">
        <f>B467/B468-1</f>
        <v/>
      </c>
      <c r="E467" s="198" t="n"/>
    </row>
    <row r="468" ht="15.75" customHeight="1">
      <c r="A468" s="188" t="n">
        <v>43692</v>
      </c>
      <c r="B468" s="16" t="n">
        <v>35.221535</v>
      </c>
      <c r="C468" s="16" t="n">
        <v>3633400</v>
      </c>
      <c r="D468" s="186">
        <f>B468/B469-1</f>
        <v/>
      </c>
      <c r="E468" s="198" t="n"/>
    </row>
    <row r="469" ht="15.75" customHeight="1">
      <c r="A469" s="188" t="n">
        <v>43691</v>
      </c>
      <c r="B469" s="16" t="n">
        <v>35.26973</v>
      </c>
      <c r="C469" s="16" t="n">
        <v>4532100</v>
      </c>
      <c r="D469" s="186">
        <f>B469/B470-1</f>
        <v/>
      </c>
      <c r="E469" s="198" t="n"/>
    </row>
    <row r="470" ht="15.75" customHeight="1">
      <c r="A470" s="188" t="n">
        <v>43690</v>
      </c>
      <c r="B470" s="16" t="n">
        <v>36.41679</v>
      </c>
      <c r="C470" s="16" t="n">
        <v>5267000</v>
      </c>
      <c r="D470" s="186">
        <f>B470/B471-1</f>
        <v/>
      </c>
      <c r="E470" s="198" t="n"/>
    </row>
    <row r="471" ht="15.75" customHeight="1">
      <c r="A471" s="188" t="n">
        <v>43689</v>
      </c>
      <c r="B471" s="16" t="n">
        <v>36.079418</v>
      </c>
      <c r="C471" s="16" t="n">
        <v>2756800</v>
      </c>
      <c r="D471" s="186">
        <f>B471/B472-1</f>
        <v/>
      </c>
      <c r="E471" s="198" t="n"/>
    </row>
    <row r="472" ht="15.75" customHeight="1">
      <c r="A472" s="188" t="n">
        <v>43686</v>
      </c>
      <c r="B472" s="16" t="n">
        <v>36.378235</v>
      </c>
      <c r="C472" s="16" t="n">
        <v>5014000</v>
      </c>
      <c r="D472" s="186">
        <f>B472/B473-1</f>
        <v/>
      </c>
      <c r="E472" s="198" t="n"/>
    </row>
    <row r="473" ht="15.75" customHeight="1">
      <c r="A473" s="188" t="n">
        <v>43685</v>
      </c>
      <c r="B473" s="16" t="n">
        <v>36.59029</v>
      </c>
      <c r="C473" s="16" t="n">
        <v>4145700</v>
      </c>
      <c r="D473" s="186">
        <f>B473/B474-1</f>
        <v/>
      </c>
      <c r="E473" s="198" t="n"/>
    </row>
    <row r="474" ht="15.75" customHeight="1">
      <c r="A474" s="188" t="n">
        <v>43684</v>
      </c>
      <c r="B474" s="16" t="n">
        <v>36.310757</v>
      </c>
      <c r="C474" s="16" t="n">
        <v>13163200</v>
      </c>
      <c r="D474" s="186">
        <f>B474/B475-1</f>
        <v/>
      </c>
      <c r="E474" s="198" t="n"/>
    </row>
    <row r="475" ht="15.75" customHeight="1">
      <c r="A475" s="188" t="n">
        <v>43683</v>
      </c>
      <c r="B475" s="16" t="n">
        <v>36.098698</v>
      </c>
      <c r="C475" s="16" t="n">
        <v>8582300</v>
      </c>
      <c r="D475" s="186">
        <f>B475/B476-1</f>
        <v/>
      </c>
      <c r="E475" s="198" t="n"/>
    </row>
    <row r="476" ht="15.75" customHeight="1">
      <c r="A476" s="188" t="n">
        <v>43682</v>
      </c>
      <c r="B476" s="16" t="n">
        <v>35.886635</v>
      </c>
      <c r="C476" s="16" t="n">
        <v>6665500</v>
      </c>
      <c r="D476" s="186">
        <f>B476/B477-1</f>
        <v/>
      </c>
      <c r="E476" s="198" t="n"/>
    </row>
    <row r="477" ht="15.75" customHeight="1">
      <c r="A477" s="188" t="n">
        <v>43679</v>
      </c>
      <c r="B477" s="16" t="n">
        <v>36.599937</v>
      </c>
      <c r="C477" s="16" t="n">
        <v>6126200</v>
      </c>
      <c r="D477" s="186">
        <f>B477/B478-1</f>
        <v/>
      </c>
      <c r="E477" s="198" t="n"/>
    </row>
    <row r="478" ht="15.75" customHeight="1">
      <c r="A478" s="188" t="n">
        <v>43678</v>
      </c>
      <c r="B478" s="16" t="n">
        <v>36.99514</v>
      </c>
      <c r="C478" s="16" t="n">
        <v>5108500</v>
      </c>
      <c r="D478" s="186">
        <f>B478/B479-1</f>
        <v/>
      </c>
      <c r="E478" s="198" t="n"/>
    </row>
    <row r="479" ht="15.75" customHeight="1">
      <c r="A479" s="188" t="n">
        <v>43677</v>
      </c>
      <c r="B479" s="16" t="n">
        <v>37.101173</v>
      </c>
      <c r="C479" s="16" t="n">
        <v>5934700</v>
      </c>
      <c r="D479" s="186">
        <f>B479/B480-1</f>
        <v/>
      </c>
      <c r="E479" s="198" t="n"/>
    </row>
    <row r="480" ht="15.75" customHeight="1">
      <c r="A480" s="188" t="n">
        <v>43676</v>
      </c>
      <c r="B480" s="16" t="n">
        <v>37.322872</v>
      </c>
      <c r="C480" s="16" t="n">
        <v>7646300</v>
      </c>
      <c r="D480" s="186">
        <f>B480/B481-1</f>
        <v/>
      </c>
      <c r="E480" s="198" t="n"/>
    </row>
    <row r="481" ht="15.75" customHeight="1">
      <c r="A481" s="188" t="n">
        <v>43675</v>
      </c>
      <c r="B481" s="16" t="n">
        <v>38.045811</v>
      </c>
      <c r="C481" s="16" t="n">
        <v>1426800</v>
      </c>
      <c r="D481" s="186">
        <f>B481/B482-1</f>
        <v/>
      </c>
      <c r="E481" s="198" t="n"/>
    </row>
    <row r="482" ht="15.75" customHeight="1">
      <c r="A482" s="188" t="n">
        <v>43672</v>
      </c>
      <c r="B482" s="16" t="n">
        <v>37.997612</v>
      </c>
      <c r="C482" s="16" t="n">
        <v>3355800</v>
      </c>
      <c r="D482" s="186">
        <f>B482/B483-1</f>
        <v/>
      </c>
      <c r="E482" s="198" t="n"/>
    </row>
    <row r="483" ht="15.75" customHeight="1">
      <c r="A483" s="188" t="n">
        <v>43671</v>
      </c>
      <c r="B483" s="16" t="n">
        <v>37.920502</v>
      </c>
      <c r="C483" s="16" t="n">
        <v>3157600</v>
      </c>
      <c r="D483" s="186">
        <f>B483/B484-1</f>
        <v/>
      </c>
      <c r="E483" s="198" t="n"/>
    </row>
    <row r="484" ht="15.75" customHeight="1">
      <c r="A484" s="188" t="n">
        <v>43670</v>
      </c>
      <c r="B484" s="16" t="n">
        <v>38.296429</v>
      </c>
      <c r="C484" s="16" t="n">
        <v>2861200</v>
      </c>
      <c r="D484" s="186">
        <f>B484/B485-1</f>
        <v/>
      </c>
      <c r="E484" s="198" t="n"/>
    </row>
    <row r="485" ht="15.75" customHeight="1">
      <c r="A485" s="188" t="n">
        <v>43669</v>
      </c>
      <c r="B485" s="16" t="n">
        <v>38.209675</v>
      </c>
      <c r="C485" s="16" t="n">
        <v>1919300</v>
      </c>
      <c r="D485" s="186">
        <f>B485/B486-1</f>
        <v/>
      </c>
      <c r="E485" s="198" t="n"/>
    </row>
    <row r="486" ht="15.75" customHeight="1">
      <c r="A486" s="188" t="n">
        <v>43668</v>
      </c>
      <c r="B486" s="16" t="n">
        <v>37.881943</v>
      </c>
      <c r="C486" s="16" t="n">
        <v>2395900</v>
      </c>
      <c r="D486" s="186">
        <f>B486/B487-1</f>
        <v/>
      </c>
      <c r="E486" s="198" t="n"/>
    </row>
    <row r="487" ht="15.75" customHeight="1">
      <c r="A487" s="188" t="n">
        <v>43665</v>
      </c>
      <c r="B487" s="16" t="n">
        <v>37.718079</v>
      </c>
      <c r="C487" s="16" t="n">
        <v>7751000</v>
      </c>
      <c r="D487" s="186">
        <f>B487/B488-1</f>
        <v/>
      </c>
      <c r="E487" s="198" t="n"/>
    </row>
    <row r="488" ht="15.75" customHeight="1">
      <c r="A488" s="188" t="n">
        <v>43664</v>
      </c>
      <c r="B488" s="16" t="n">
        <v>38.026531</v>
      </c>
      <c r="C488" s="16" t="n">
        <v>3017000</v>
      </c>
      <c r="D488" s="186">
        <f>B488/B489-1</f>
        <v/>
      </c>
      <c r="E488" s="198" t="n"/>
    </row>
    <row r="489" ht="15.75" customHeight="1">
      <c r="A489" s="188" t="n">
        <v>43663</v>
      </c>
      <c r="B489" s="16" t="n">
        <v>37.930141</v>
      </c>
      <c r="C489" s="16" t="n">
        <v>2051800</v>
      </c>
      <c r="D489" s="186">
        <f>B489/B490-1</f>
        <v/>
      </c>
      <c r="E489" s="198" t="n"/>
    </row>
    <row r="490" ht="15.75" customHeight="1">
      <c r="A490" s="188" t="n">
        <v>43662</v>
      </c>
      <c r="B490" s="16" t="n">
        <v>38.113285</v>
      </c>
      <c r="C490" s="16" t="n">
        <v>2655900</v>
      </c>
      <c r="D490" s="186">
        <f>B490/B491-1</f>
        <v/>
      </c>
      <c r="E490" s="198" t="n"/>
    </row>
    <row r="491" ht="15.75" customHeight="1">
      <c r="A491" s="188" t="n">
        <v>43661</v>
      </c>
      <c r="B491" s="16" t="n">
        <v>38.17112</v>
      </c>
      <c r="C491" s="16" t="n">
        <v>2734200</v>
      </c>
      <c r="D491" s="186">
        <f>B491/B492-1</f>
        <v/>
      </c>
      <c r="E491" s="198" t="n"/>
    </row>
    <row r="492" ht="15.75" customHeight="1">
      <c r="A492" s="188" t="n">
        <v>43658</v>
      </c>
      <c r="B492" s="16" t="n">
        <v>38.103645</v>
      </c>
      <c r="C492" s="16" t="n">
        <v>2896400</v>
      </c>
      <c r="D492" s="186">
        <f>B492/B493-1</f>
        <v/>
      </c>
      <c r="E492" s="198" t="n"/>
    </row>
    <row r="493" ht="15.75" customHeight="1">
      <c r="A493" s="188" t="n">
        <v>43657</v>
      </c>
      <c r="B493" s="16" t="n">
        <v>38.016891</v>
      </c>
      <c r="C493" s="16" t="n">
        <v>2398200</v>
      </c>
      <c r="D493" s="186">
        <f>B493/B494-1</f>
        <v/>
      </c>
      <c r="E493" s="198" t="n"/>
    </row>
    <row r="494" ht="15.75" customHeight="1">
      <c r="A494" s="188" t="n">
        <v>43656</v>
      </c>
      <c r="B494" s="16" t="n">
        <v>38.07473</v>
      </c>
      <c r="C494" s="16" t="n">
        <v>3194200</v>
      </c>
      <c r="D494" s="186">
        <f>B494/B495-1</f>
        <v/>
      </c>
      <c r="E494" s="198" t="n"/>
    </row>
    <row r="495" ht="15.75" customHeight="1">
      <c r="A495" s="188" t="n">
        <v>43655</v>
      </c>
      <c r="B495" s="16" t="n">
        <v>37.9687</v>
      </c>
      <c r="C495" s="16" t="n">
        <v>1994300</v>
      </c>
      <c r="D495" s="186">
        <f>B495/B496-1</f>
        <v/>
      </c>
      <c r="E495" s="198" t="n"/>
    </row>
    <row r="496" ht="15.75" customHeight="1">
      <c r="A496" s="188" t="n">
        <v>43654</v>
      </c>
      <c r="B496" s="16" t="n">
        <v>38.084366</v>
      </c>
      <c r="C496" s="16" t="n">
        <v>1536400</v>
      </c>
      <c r="D496" s="186">
        <f>B496/B497-1</f>
        <v/>
      </c>
      <c r="E496" s="198" t="n"/>
    </row>
    <row r="497" ht="15.75" customHeight="1">
      <c r="A497" s="188" t="n">
        <v>43651</v>
      </c>
      <c r="B497" s="16" t="n">
        <v>38.325344</v>
      </c>
      <c r="C497" s="16" t="n">
        <v>2475700</v>
      </c>
      <c r="D497" s="186">
        <f>B497/B498-1</f>
        <v/>
      </c>
      <c r="E497" s="198" t="n"/>
    </row>
    <row r="498" ht="15.75" customHeight="1">
      <c r="A498" s="188" t="n">
        <v>43649</v>
      </c>
      <c r="B498" s="16" t="n">
        <v>38.64344</v>
      </c>
      <c r="C498" s="16" t="n">
        <v>1551700</v>
      </c>
      <c r="D498" s="186">
        <f>B498/B499-1</f>
        <v/>
      </c>
      <c r="E498" s="198" t="n"/>
    </row>
    <row r="499" ht="15.75" customHeight="1">
      <c r="A499" s="188" t="n">
        <v>43648</v>
      </c>
      <c r="B499" s="16" t="n">
        <v>38.238594</v>
      </c>
      <c r="C499" s="16" t="n">
        <v>3082000</v>
      </c>
      <c r="D499" s="186">
        <f>B499/B500-1</f>
        <v/>
      </c>
      <c r="E499" s="198" t="n"/>
    </row>
    <row r="500" ht="15.75" customHeight="1">
      <c r="A500" s="188" t="n">
        <v>43647</v>
      </c>
      <c r="B500" s="16" t="n">
        <v>38.219322</v>
      </c>
      <c r="C500" s="16" t="n">
        <v>2469000</v>
      </c>
      <c r="D500" s="186">
        <f>B500/B501-1</f>
        <v/>
      </c>
      <c r="E500" s="198" t="n"/>
    </row>
    <row r="501" ht="15.75" customHeight="1">
      <c r="A501" s="188" t="n">
        <v>43644</v>
      </c>
      <c r="B501" s="16" t="n">
        <v>38.132565</v>
      </c>
      <c r="C501" s="16" t="n">
        <v>7726800</v>
      </c>
      <c r="D501" s="186">
        <f>B501/B502-1</f>
        <v/>
      </c>
      <c r="E501" s="198" t="n"/>
    </row>
    <row r="502" ht="15.75" customHeight="1">
      <c r="A502" s="188" t="n">
        <v>43643</v>
      </c>
      <c r="B502" s="16" t="n">
        <v>37.833744</v>
      </c>
      <c r="C502" s="16" t="n">
        <v>11255900</v>
      </c>
      <c r="D502" s="186">
        <f>B502/B503-1</f>
        <v/>
      </c>
      <c r="E502" s="198" t="n"/>
    </row>
    <row r="503" ht="15.75" customHeight="1">
      <c r="A503" s="188" t="n">
        <v>43642</v>
      </c>
      <c r="B503" s="16" t="n">
        <v>37.795189</v>
      </c>
      <c r="C503" s="16" t="n">
        <v>2393000</v>
      </c>
      <c r="D503" s="186">
        <f>B503/B504-1</f>
        <v/>
      </c>
      <c r="E503" s="198" t="n"/>
    </row>
    <row r="504" ht="15.75" customHeight="1">
      <c r="A504" s="188" t="n">
        <v>43641</v>
      </c>
      <c r="B504" s="16" t="n">
        <v>37.718079</v>
      </c>
      <c r="C504" s="16" t="n">
        <v>2674100</v>
      </c>
      <c r="D504" s="186">
        <f>B504/B505-1</f>
        <v/>
      </c>
      <c r="E504" s="198" t="n"/>
    </row>
    <row r="505" ht="15.75" customHeight="1">
      <c r="A505" s="188" t="n">
        <v>43640</v>
      </c>
      <c r="B505" s="16" t="n">
        <v>38.007256</v>
      </c>
      <c r="C505" s="16" t="n">
        <v>2521000</v>
      </c>
      <c r="D505" s="186" t="n"/>
      <c r="E505" s="198" t="n"/>
    </row>
    <row r="506" ht="15.75" customHeight="1">
      <c r="D506" s="185" t="n"/>
      <c r="E506" s="198" t="n"/>
    </row>
    <row r="507" ht="15.75" customHeight="1">
      <c r="D507" s="185" t="n"/>
      <c r="E507" s="198" t="n"/>
    </row>
    <row r="508" ht="15.75" customHeight="1">
      <c r="D508" s="185" t="n"/>
      <c r="E508" s="198" t="n"/>
    </row>
    <row r="509" ht="15.75" customHeight="1">
      <c r="D509" s="185" t="n"/>
      <c r="E509" s="198" t="n"/>
    </row>
    <row r="510" ht="15.75" customHeight="1">
      <c r="D510" s="185" t="n"/>
      <c r="E510" s="198" t="n"/>
    </row>
    <row r="511" ht="15.75" customHeight="1">
      <c r="D511" s="185" t="n"/>
      <c r="E511" s="198" t="n"/>
    </row>
    <row r="512" ht="15.75" customHeight="1">
      <c r="D512" s="185" t="n"/>
      <c r="E512" s="198" t="n"/>
    </row>
    <row r="513" ht="15.75" customHeight="1">
      <c r="D513" s="185" t="n"/>
      <c r="E513" s="198" t="n"/>
    </row>
    <row r="514" ht="15.75" customHeight="1">
      <c r="D514" s="185" t="n"/>
      <c r="E514" s="198" t="n"/>
    </row>
    <row r="515" ht="15.75" customHeight="1">
      <c r="D515" s="185" t="n"/>
      <c r="E515" s="198" t="n"/>
    </row>
    <row r="516" ht="15.75" customHeight="1">
      <c r="D516" s="185" t="n"/>
      <c r="E516" s="198" t="n"/>
    </row>
    <row r="517" ht="15.75" customHeight="1">
      <c r="D517" s="185" t="n"/>
      <c r="E517" s="198" t="n"/>
    </row>
    <row r="518" ht="15.75" customHeight="1">
      <c r="D518" s="185" t="n"/>
      <c r="E518" s="198" t="n"/>
    </row>
    <row r="519" ht="15.75" customHeight="1">
      <c r="D519" s="185" t="n"/>
      <c r="E519" s="198" t="n"/>
    </row>
    <row r="520" ht="15.75" customHeight="1">
      <c r="D520" s="185" t="n"/>
      <c r="E520" s="198" t="n"/>
    </row>
    <row r="521" ht="15.75" customHeight="1">
      <c r="D521" s="185" t="n"/>
      <c r="E521" s="198" t="n"/>
    </row>
    <row r="522" ht="15.75" customHeight="1">
      <c r="D522" s="185" t="n"/>
      <c r="E522" s="198" t="n"/>
    </row>
    <row r="523" ht="15.75" customHeight="1">
      <c r="D523" s="185" t="n"/>
      <c r="E523" s="198" t="n"/>
    </row>
    <row r="524" ht="15.75" customHeight="1">
      <c r="D524" s="185" t="n"/>
      <c r="E524" s="198" t="n"/>
    </row>
    <row r="525" ht="15.75" customHeight="1">
      <c r="D525" s="185" t="n"/>
      <c r="E525" s="198" t="n"/>
    </row>
    <row r="526" ht="15.75" customHeight="1">
      <c r="D526" s="185" t="n"/>
      <c r="E526" s="198" t="n"/>
    </row>
    <row r="527" ht="15.75" customHeight="1">
      <c r="D527" s="185" t="n"/>
      <c r="E527" s="198" t="n"/>
    </row>
    <row r="528" ht="15.75" customHeight="1">
      <c r="D528" s="185" t="n"/>
      <c r="E528" s="198" t="n"/>
    </row>
    <row r="529" ht="15.75" customHeight="1">
      <c r="D529" s="185" t="n"/>
      <c r="E529" s="198" t="n"/>
    </row>
    <row r="530" ht="15.75" customHeight="1">
      <c r="D530" s="185" t="n"/>
      <c r="E530" s="198" t="n"/>
    </row>
    <row r="531" ht="15.75" customHeight="1">
      <c r="D531" s="185" t="n"/>
      <c r="E531" s="198" t="n"/>
    </row>
    <row r="532" ht="15.75" customHeight="1">
      <c r="D532" s="185" t="n"/>
      <c r="E532" s="198" t="n"/>
    </row>
    <row r="533" ht="15.75" customHeight="1">
      <c r="D533" s="185" t="n"/>
      <c r="E533" s="198" t="n"/>
    </row>
    <row r="534" ht="15.75" customHeight="1">
      <c r="D534" s="185" t="n"/>
      <c r="E534" s="198" t="n"/>
    </row>
    <row r="535" ht="15.75" customHeight="1">
      <c r="D535" s="185" t="n"/>
      <c r="E535" s="198" t="n"/>
    </row>
    <row r="536" ht="15.75" customHeight="1">
      <c r="D536" s="185" t="n"/>
      <c r="E536" s="198" t="n"/>
    </row>
    <row r="537" ht="15.75" customHeight="1">
      <c r="D537" s="185" t="n"/>
      <c r="E537" s="198" t="n"/>
    </row>
    <row r="538" ht="15.75" customHeight="1">
      <c r="D538" s="185" t="n"/>
      <c r="E538" s="198" t="n"/>
    </row>
    <row r="539" ht="15.75" customHeight="1">
      <c r="D539" s="185" t="n"/>
      <c r="E539" s="198" t="n"/>
    </row>
    <row r="540" ht="15.75" customHeight="1">
      <c r="D540" s="185" t="n"/>
      <c r="E540" s="198" t="n"/>
    </row>
    <row r="541" ht="15.75" customHeight="1">
      <c r="D541" s="185" t="n"/>
      <c r="E541" s="198" t="n"/>
    </row>
    <row r="542" ht="15.75" customHeight="1">
      <c r="D542" s="185" t="n"/>
      <c r="E542" s="198" t="n"/>
    </row>
    <row r="543" ht="15.75" customHeight="1">
      <c r="D543" s="185" t="n"/>
      <c r="E543" s="198" t="n"/>
    </row>
    <row r="544" ht="15.75" customHeight="1">
      <c r="D544" s="185" t="n"/>
      <c r="E544" s="198" t="n"/>
    </row>
    <row r="545" ht="15.75" customHeight="1">
      <c r="D545" s="185" t="n"/>
      <c r="E545" s="198" t="n"/>
    </row>
    <row r="546" ht="15.75" customHeight="1">
      <c r="D546" s="185" t="n"/>
      <c r="E546" s="198" t="n"/>
    </row>
    <row r="547" ht="15.75" customHeight="1">
      <c r="D547" s="185" t="n"/>
      <c r="E547" s="198" t="n"/>
    </row>
    <row r="548" ht="15.75" customHeight="1">
      <c r="D548" s="185" t="n"/>
      <c r="E548" s="198" t="n"/>
    </row>
    <row r="549" ht="15.75" customHeight="1">
      <c r="D549" s="185" t="n"/>
      <c r="E549" s="198" t="n"/>
    </row>
    <row r="550" ht="15.75" customHeight="1">
      <c r="D550" s="185" t="n"/>
      <c r="E550" s="198" t="n"/>
    </row>
    <row r="551" ht="15.75" customHeight="1">
      <c r="D551" s="185" t="n"/>
      <c r="E551" s="198" t="n"/>
    </row>
    <row r="552" ht="15.75" customHeight="1">
      <c r="D552" s="185" t="n"/>
      <c r="E552" s="198" t="n"/>
    </row>
    <row r="553" ht="15.75" customHeight="1">
      <c r="D553" s="185" t="n"/>
      <c r="E553" s="198" t="n"/>
    </row>
    <row r="554" ht="15.75" customHeight="1">
      <c r="D554" s="185" t="n"/>
      <c r="E554" s="198" t="n"/>
    </row>
    <row r="555" ht="15.75" customHeight="1">
      <c r="D555" s="185" t="n"/>
      <c r="E555" s="198" t="n"/>
    </row>
    <row r="556" ht="15.75" customHeight="1">
      <c r="D556" s="185" t="n"/>
      <c r="E556" s="198" t="n"/>
    </row>
    <row r="557" ht="15.75" customHeight="1">
      <c r="D557" s="185" t="n"/>
      <c r="E557" s="198" t="n"/>
    </row>
    <row r="558" ht="15.75" customHeight="1">
      <c r="D558" s="185" t="n"/>
      <c r="E558" s="198" t="n"/>
    </row>
    <row r="559" ht="15.75" customHeight="1">
      <c r="D559" s="185" t="n"/>
      <c r="E559" s="198" t="n"/>
    </row>
    <row r="560" ht="15.75" customHeight="1">
      <c r="D560" s="185" t="n"/>
      <c r="E560" s="198" t="n"/>
    </row>
    <row r="561" ht="15.75" customHeight="1">
      <c r="D561" s="185" t="n"/>
      <c r="E561" s="198" t="n"/>
    </row>
    <row r="562" ht="15.75" customHeight="1">
      <c r="D562" s="185" t="n"/>
      <c r="E562" s="198" t="n"/>
    </row>
    <row r="563" ht="15.75" customHeight="1">
      <c r="D563" s="185" t="n"/>
      <c r="E563" s="198" t="n"/>
    </row>
    <row r="564" ht="15.75" customHeight="1">
      <c r="D564" s="185" t="n"/>
      <c r="E564" s="198" t="n"/>
    </row>
    <row r="565" ht="15.75" customHeight="1">
      <c r="D565" s="185" t="n"/>
      <c r="E565" s="198" t="n"/>
    </row>
    <row r="566" ht="15.75" customHeight="1">
      <c r="D566" s="185" t="n"/>
      <c r="E566" s="198" t="n"/>
    </row>
    <row r="567" ht="15.75" customHeight="1">
      <c r="D567" s="185" t="n"/>
      <c r="E567" s="198" t="n"/>
    </row>
    <row r="568" ht="15.75" customHeight="1">
      <c r="D568" s="185" t="n"/>
      <c r="E568" s="198" t="n"/>
    </row>
    <row r="569" ht="15.75" customHeight="1">
      <c r="D569" s="185" t="n"/>
      <c r="E569" s="198" t="n"/>
    </row>
    <row r="570" ht="15.75" customHeight="1">
      <c r="D570" s="185" t="n"/>
      <c r="E570" s="198" t="n"/>
    </row>
    <row r="571" ht="15.75" customHeight="1">
      <c r="D571" s="185" t="n"/>
      <c r="E571" s="198" t="n"/>
    </row>
    <row r="572" ht="15.75" customHeight="1">
      <c r="D572" s="185" t="n"/>
      <c r="E572" s="198" t="n"/>
    </row>
    <row r="573" ht="15.75" customHeight="1">
      <c r="D573" s="185" t="n"/>
      <c r="E573" s="198" t="n"/>
    </row>
    <row r="574" ht="15.75" customHeight="1">
      <c r="D574" s="185" t="n"/>
      <c r="E574" s="198" t="n"/>
    </row>
    <row r="575" ht="15.75" customHeight="1">
      <c r="D575" s="185" t="n"/>
      <c r="E575" s="198" t="n"/>
    </row>
    <row r="576" ht="15.75" customHeight="1">
      <c r="D576" s="185" t="n"/>
      <c r="E576" s="198" t="n"/>
    </row>
    <row r="577" ht="15.75" customHeight="1">
      <c r="D577" s="185" t="n"/>
      <c r="E577" s="198" t="n"/>
    </row>
    <row r="578" ht="15.75" customHeight="1">
      <c r="D578" s="185" t="n"/>
      <c r="E578" s="198" t="n"/>
    </row>
    <row r="579" ht="15.75" customHeight="1">
      <c r="D579" s="185" t="n"/>
      <c r="E579" s="198" t="n"/>
    </row>
    <row r="580" ht="15.75" customHeight="1">
      <c r="D580" s="185" t="n"/>
      <c r="E580" s="198" t="n"/>
    </row>
    <row r="581" ht="15.75" customHeight="1">
      <c r="D581" s="185" t="n"/>
      <c r="E581" s="198" t="n"/>
    </row>
    <row r="582" ht="15.75" customHeight="1">
      <c r="D582" s="185" t="n"/>
      <c r="E582" s="198" t="n"/>
    </row>
    <row r="583" ht="15.75" customHeight="1">
      <c r="D583" s="185" t="n"/>
      <c r="E583" s="198" t="n"/>
    </row>
    <row r="584" ht="15.75" customHeight="1">
      <c r="D584" s="185" t="n"/>
      <c r="E584" s="198" t="n"/>
    </row>
    <row r="585" ht="15.75" customHeight="1">
      <c r="D585" s="185" t="n"/>
      <c r="E585" s="198" t="n"/>
    </row>
    <row r="586" ht="15.75" customHeight="1">
      <c r="D586" s="185" t="n"/>
      <c r="E586" s="198" t="n"/>
    </row>
    <row r="587" ht="15.75" customHeight="1">
      <c r="D587" s="185" t="n"/>
      <c r="E587" s="198" t="n"/>
    </row>
    <row r="588" ht="15.75" customHeight="1">
      <c r="D588" s="185" t="n"/>
      <c r="E588" s="198" t="n"/>
    </row>
    <row r="589" ht="15.75" customHeight="1">
      <c r="D589" s="185" t="n"/>
      <c r="E589" s="198" t="n"/>
    </row>
    <row r="590" ht="15.75" customHeight="1">
      <c r="D590" s="185" t="n"/>
      <c r="E590" s="198" t="n"/>
    </row>
    <row r="591" ht="15.75" customHeight="1">
      <c r="D591" s="185" t="n"/>
      <c r="E591" s="198" t="n"/>
    </row>
    <row r="592" ht="15.75" customHeight="1">
      <c r="D592" s="185" t="n"/>
      <c r="E592" s="198" t="n"/>
    </row>
    <row r="593" ht="15.75" customHeight="1">
      <c r="D593" s="185" t="n"/>
      <c r="E593" s="198" t="n"/>
    </row>
    <row r="594" ht="15.75" customHeight="1">
      <c r="D594" s="185" t="n"/>
      <c r="E594" s="198" t="n"/>
    </row>
    <row r="595" ht="15.75" customHeight="1">
      <c r="D595" s="185" t="n"/>
      <c r="E595" s="198" t="n"/>
    </row>
    <row r="596" ht="15.75" customHeight="1">
      <c r="D596" s="185" t="n"/>
      <c r="E596" s="198" t="n"/>
    </row>
    <row r="597" ht="15.75" customHeight="1">
      <c r="D597" s="185" t="n"/>
      <c r="E597" s="198" t="n"/>
    </row>
    <row r="598" ht="15.75" customHeight="1">
      <c r="D598" s="185" t="n"/>
      <c r="E598" s="198" t="n"/>
    </row>
    <row r="599" ht="15.75" customHeight="1">
      <c r="D599" s="185" t="n"/>
      <c r="E599" s="198" t="n"/>
    </row>
    <row r="600" ht="15.75" customHeight="1">
      <c r="D600" s="185" t="n"/>
      <c r="E600" s="198" t="n"/>
    </row>
    <row r="601" ht="15.75" customHeight="1">
      <c r="D601" s="185" t="n"/>
      <c r="E601" s="198" t="n"/>
    </row>
    <row r="602" ht="15.75" customHeight="1">
      <c r="D602" s="185" t="n"/>
      <c r="E602" s="198" t="n"/>
    </row>
    <row r="603" ht="15.75" customHeight="1">
      <c r="D603" s="185" t="n"/>
      <c r="E603" s="198" t="n"/>
    </row>
    <row r="604" ht="15.75" customHeight="1">
      <c r="D604" s="185" t="n"/>
      <c r="E604" s="198" t="n"/>
    </row>
    <row r="605" ht="15.75" customHeight="1">
      <c r="D605" s="185" t="n"/>
      <c r="E605" s="198" t="n"/>
    </row>
    <row r="606" ht="15.75" customHeight="1">
      <c r="D606" s="185" t="n"/>
      <c r="E606" s="198" t="n"/>
    </row>
    <row r="607" ht="15.75" customHeight="1">
      <c r="D607" s="185" t="n"/>
      <c r="E607" s="198" t="n"/>
    </row>
    <row r="608" ht="15.75" customHeight="1">
      <c r="D608" s="185" t="n"/>
      <c r="E608" s="198" t="n"/>
    </row>
    <row r="609" ht="15.75" customHeight="1">
      <c r="D609" s="185" t="n"/>
      <c r="E609" s="198" t="n"/>
    </row>
    <row r="610" ht="15.75" customHeight="1">
      <c r="D610" s="185" t="n"/>
      <c r="E610" s="198" t="n"/>
    </row>
    <row r="611" ht="15.75" customHeight="1">
      <c r="D611" s="185" t="n"/>
      <c r="E611" s="198" t="n"/>
    </row>
    <row r="612" ht="15.75" customHeight="1">
      <c r="D612" s="185" t="n"/>
      <c r="E612" s="198" t="n"/>
    </row>
    <row r="613" ht="15.75" customHeight="1">
      <c r="D613" s="185" t="n"/>
      <c r="E613" s="198" t="n"/>
    </row>
    <row r="614" ht="15.75" customHeight="1">
      <c r="D614" s="185" t="n"/>
      <c r="E614" s="198" t="n"/>
    </row>
    <row r="615" ht="15.75" customHeight="1">
      <c r="D615" s="185" t="n"/>
      <c r="E615" s="198" t="n"/>
    </row>
    <row r="616" ht="15.75" customHeight="1">
      <c r="D616" s="185" t="n"/>
      <c r="E616" s="198" t="n"/>
    </row>
    <row r="617" ht="15.75" customHeight="1">
      <c r="D617" s="185" t="n"/>
      <c r="E617" s="198" t="n"/>
    </row>
    <row r="618" ht="15.75" customHeight="1">
      <c r="D618" s="185" t="n"/>
      <c r="E618" s="198" t="n"/>
    </row>
    <row r="619" ht="15.75" customHeight="1">
      <c r="D619" s="185" t="n"/>
      <c r="E619" s="198" t="n"/>
    </row>
    <row r="620" ht="15.75" customHeight="1">
      <c r="D620" s="185" t="n"/>
      <c r="E620" s="198" t="n"/>
    </row>
    <row r="621" ht="15.75" customHeight="1">
      <c r="D621" s="185" t="n"/>
      <c r="E621" s="198" t="n"/>
    </row>
    <row r="622" ht="15.75" customHeight="1">
      <c r="D622" s="185" t="n"/>
      <c r="E622" s="198" t="n"/>
    </row>
    <row r="623" ht="15.75" customHeight="1">
      <c r="D623" s="185" t="n"/>
      <c r="E623" s="198" t="n"/>
    </row>
    <row r="624" ht="15.75" customHeight="1">
      <c r="D624" s="185" t="n"/>
      <c r="E624" s="198" t="n"/>
    </row>
    <row r="625" ht="15.75" customHeight="1">
      <c r="D625" s="185" t="n"/>
      <c r="E625" s="198" t="n"/>
    </row>
    <row r="626" ht="15.75" customHeight="1">
      <c r="D626" s="185" t="n"/>
      <c r="E626" s="198" t="n"/>
    </row>
    <row r="627" ht="15.75" customHeight="1">
      <c r="D627" s="185" t="n"/>
      <c r="E627" s="198" t="n"/>
    </row>
    <row r="628" ht="15.75" customHeight="1">
      <c r="D628" s="185" t="n"/>
      <c r="E628" s="198" t="n"/>
    </row>
    <row r="629" ht="15.75" customHeight="1">
      <c r="D629" s="185" t="n"/>
      <c r="E629" s="198" t="n"/>
    </row>
    <row r="630" ht="15.75" customHeight="1">
      <c r="D630" s="185" t="n"/>
      <c r="E630" s="198" t="n"/>
    </row>
    <row r="631" ht="15.75" customHeight="1">
      <c r="D631" s="185" t="n"/>
      <c r="E631" s="198" t="n"/>
    </row>
    <row r="632" ht="15.75" customHeight="1">
      <c r="D632" s="185" t="n"/>
      <c r="E632" s="198" t="n"/>
    </row>
    <row r="633" ht="15.75" customHeight="1">
      <c r="D633" s="185" t="n"/>
      <c r="E633" s="198" t="n"/>
    </row>
    <row r="634" ht="15.75" customHeight="1">
      <c r="D634" s="185" t="n"/>
      <c r="E634" s="198" t="n"/>
    </row>
    <row r="635" ht="15.75" customHeight="1">
      <c r="D635" s="185" t="n"/>
      <c r="E635" s="198" t="n"/>
    </row>
    <row r="636" ht="15.75" customHeight="1">
      <c r="D636" s="185" t="n"/>
      <c r="E636" s="198" t="n"/>
    </row>
    <row r="637" ht="15.75" customHeight="1">
      <c r="D637" s="185" t="n"/>
      <c r="E637" s="198" t="n"/>
    </row>
    <row r="638" ht="15.75" customHeight="1">
      <c r="D638" s="185" t="n"/>
      <c r="E638" s="198" t="n"/>
    </row>
    <row r="639" ht="15.75" customHeight="1">
      <c r="D639" s="185" t="n"/>
      <c r="E639" s="198" t="n"/>
    </row>
    <row r="640" ht="15.75" customHeight="1">
      <c r="D640" s="185" t="n"/>
      <c r="E640" s="198" t="n"/>
    </row>
    <row r="641" ht="15.75" customHeight="1">
      <c r="D641" s="185" t="n"/>
      <c r="E641" s="198" t="n"/>
    </row>
    <row r="642" ht="15.75" customHeight="1">
      <c r="D642" s="185" t="n"/>
      <c r="E642" s="198" t="n"/>
    </row>
    <row r="643" ht="15.75" customHeight="1">
      <c r="D643" s="185" t="n"/>
      <c r="E643" s="198" t="n"/>
    </row>
    <row r="644" ht="15.75" customHeight="1">
      <c r="D644" s="185" t="n"/>
      <c r="E644" s="198" t="n"/>
    </row>
    <row r="645" ht="15.75" customHeight="1">
      <c r="D645" s="185" t="n"/>
      <c r="E645" s="198" t="n"/>
    </row>
    <row r="646" ht="15.75" customHeight="1">
      <c r="D646" s="185" t="n"/>
      <c r="E646" s="198" t="n"/>
    </row>
    <row r="647" ht="15.75" customHeight="1">
      <c r="D647" s="185" t="n"/>
      <c r="E647" s="198" t="n"/>
    </row>
    <row r="648" ht="15.75" customHeight="1">
      <c r="D648" s="185" t="n"/>
      <c r="E648" s="198" t="n"/>
    </row>
    <row r="649" ht="15.75" customHeight="1">
      <c r="D649" s="185" t="n"/>
      <c r="E649" s="198" t="n"/>
    </row>
    <row r="650" ht="15.75" customHeight="1">
      <c r="D650" s="185" t="n"/>
      <c r="E650" s="198" t="n"/>
    </row>
    <row r="651" ht="15.75" customHeight="1">
      <c r="D651" s="185" t="n"/>
      <c r="E651" s="198" t="n"/>
    </row>
    <row r="652" ht="15.75" customHeight="1">
      <c r="D652" s="185" t="n"/>
      <c r="E652" s="198" t="n"/>
    </row>
    <row r="653" ht="15.75" customHeight="1">
      <c r="D653" s="185" t="n"/>
      <c r="E653" s="198" t="n"/>
    </row>
    <row r="654" ht="15.75" customHeight="1">
      <c r="D654" s="185" t="n"/>
      <c r="E654" s="198" t="n"/>
    </row>
    <row r="655" ht="15.75" customHeight="1">
      <c r="D655" s="185" t="n"/>
      <c r="E655" s="198" t="n"/>
    </row>
    <row r="656" ht="15.75" customHeight="1">
      <c r="D656" s="185" t="n"/>
      <c r="E656" s="198" t="n"/>
    </row>
    <row r="657" ht="15.75" customHeight="1">
      <c r="D657" s="185" t="n"/>
      <c r="E657" s="198" t="n"/>
    </row>
    <row r="658" ht="15.75" customHeight="1">
      <c r="D658" s="185" t="n"/>
      <c r="E658" s="198" t="n"/>
    </row>
    <row r="659" ht="15.75" customHeight="1">
      <c r="D659" s="185" t="n"/>
      <c r="E659" s="198" t="n"/>
    </row>
    <row r="660" ht="15.75" customHeight="1">
      <c r="D660" s="185" t="n"/>
      <c r="E660" s="198" t="n"/>
    </row>
    <row r="661" ht="15.75" customHeight="1">
      <c r="D661" s="185" t="n"/>
      <c r="E661" s="198" t="n"/>
    </row>
    <row r="662" ht="15.75" customHeight="1">
      <c r="D662" s="185" t="n"/>
      <c r="E662" s="198" t="n"/>
    </row>
    <row r="663" ht="15.75" customHeight="1">
      <c r="D663" s="185" t="n"/>
      <c r="E663" s="198" t="n"/>
    </row>
    <row r="664" ht="15.75" customHeight="1">
      <c r="D664" s="185" t="n"/>
      <c r="E664" s="198" t="n"/>
    </row>
    <row r="665" ht="15.75" customHeight="1">
      <c r="D665" s="185" t="n"/>
      <c r="E665" s="198" t="n"/>
    </row>
    <row r="666" ht="15.75" customHeight="1">
      <c r="D666" s="185" t="n"/>
      <c r="E666" s="198" t="n"/>
    </row>
    <row r="667" ht="15.75" customHeight="1">
      <c r="D667" s="185" t="n"/>
      <c r="E667" s="198" t="n"/>
    </row>
    <row r="668" ht="15.75" customHeight="1">
      <c r="D668" s="185" t="n"/>
      <c r="E668" s="198" t="n"/>
    </row>
    <row r="669" ht="15.75" customHeight="1">
      <c r="D669" s="185" t="n"/>
      <c r="E669" s="198" t="n"/>
    </row>
    <row r="670" ht="15.75" customHeight="1">
      <c r="D670" s="185" t="n"/>
      <c r="E670" s="198" t="n"/>
    </row>
    <row r="671" ht="15.75" customHeight="1">
      <c r="D671" s="185" t="n"/>
      <c r="E671" s="198" t="n"/>
    </row>
    <row r="672" ht="15.75" customHeight="1">
      <c r="D672" s="185" t="n"/>
      <c r="E672" s="198" t="n"/>
    </row>
    <row r="673" ht="15.75" customHeight="1">
      <c r="D673" s="185" t="n"/>
      <c r="E673" s="198" t="n"/>
    </row>
    <row r="674" ht="15.75" customHeight="1">
      <c r="D674" s="185" t="n"/>
      <c r="E674" s="198" t="n"/>
    </row>
    <row r="675" ht="15.75" customHeight="1">
      <c r="D675" s="185" t="n"/>
      <c r="E675" s="198" t="n"/>
    </row>
    <row r="676" ht="15.75" customHeight="1">
      <c r="D676" s="185" t="n"/>
      <c r="E676" s="198" t="n"/>
    </row>
    <row r="677" ht="15.75" customHeight="1">
      <c r="D677" s="185" t="n"/>
      <c r="E677" s="198" t="n"/>
    </row>
    <row r="678" ht="15.75" customHeight="1">
      <c r="D678" s="185" t="n"/>
      <c r="E678" s="198" t="n"/>
    </row>
    <row r="679" ht="15.75" customHeight="1">
      <c r="D679" s="185" t="n"/>
      <c r="E679" s="198" t="n"/>
    </row>
    <row r="680" ht="15.75" customHeight="1">
      <c r="D680" s="185" t="n"/>
      <c r="E680" s="198" t="n"/>
    </row>
    <row r="681" ht="15.75" customHeight="1">
      <c r="D681" s="185" t="n"/>
      <c r="E681" s="198" t="n"/>
    </row>
    <row r="682" ht="15.75" customHeight="1">
      <c r="D682" s="185" t="n"/>
      <c r="E682" s="198" t="n"/>
    </row>
    <row r="683" ht="15.75" customHeight="1">
      <c r="D683" s="185" t="n"/>
      <c r="E683" s="198" t="n"/>
    </row>
    <row r="684" ht="15.75" customHeight="1">
      <c r="D684" s="185" t="n"/>
      <c r="E684" s="198" t="n"/>
    </row>
    <row r="685" ht="15.75" customHeight="1">
      <c r="D685" s="185" t="n"/>
      <c r="E685" s="198" t="n"/>
    </row>
    <row r="686" ht="15.75" customHeight="1">
      <c r="D686" s="185" t="n"/>
      <c r="E686" s="198" t="n"/>
    </row>
    <row r="687" ht="15.75" customHeight="1">
      <c r="D687" s="185" t="n"/>
      <c r="E687" s="198" t="n"/>
    </row>
    <row r="688" ht="15.75" customHeight="1">
      <c r="D688" s="185" t="n"/>
      <c r="E688" s="198" t="n"/>
    </row>
    <row r="689" ht="15.75" customHeight="1">
      <c r="D689" s="185" t="n"/>
      <c r="E689" s="198" t="n"/>
    </row>
    <row r="690" ht="15.75" customHeight="1">
      <c r="D690" s="185" t="n"/>
      <c r="E690" s="198" t="n"/>
    </row>
    <row r="691" ht="15.75" customHeight="1">
      <c r="D691" s="185" t="n"/>
      <c r="E691" s="198" t="n"/>
    </row>
    <row r="692" ht="15.75" customHeight="1">
      <c r="D692" s="185" t="n"/>
      <c r="E692" s="198" t="n"/>
    </row>
    <row r="693" ht="15.75" customHeight="1">
      <c r="D693" s="185" t="n"/>
      <c r="E693" s="198" t="n"/>
    </row>
    <row r="694" ht="15.75" customHeight="1">
      <c r="D694" s="185" t="n"/>
      <c r="E694" s="198" t="n"/>
    </row>
    <row r="695" ht="15.75" customHeight="1">
      <c r="D695" s="185" t="n"/>
      <c r="E695" s="198" t="n"/>
    </row>
    <row r="696" ht="15.75" customHeight="1">
      <c r="D696" s="185" t="n"/>
      <c r="E696" s="198" t="n"/>
    </row>
    <row r="697" ht="15.75" customHeight="1">
      <c r="D697" s="185" t="n"/>
      <c r="E697" s="198" t="n"/>
    </row>
    <row r="698" ht="15.75" customHeight="1">
      <c r="D698" s="185" t="n"/>
      <c r="E698" s="198" t="n"/>
    </row>
    <row r="699" ht="15.75" customHeight="1">
      <c r="D699" s="185" t="n"/>
      <c r="E699" s="198" t="n"/>
    </row>
    <row r="700" ht="15.75" customHeight="1">
      <c r="D700" s="185" t="n"/>
      <c r="E700" s="198" t="n"/>
    </row>
    <row r="701" ht="15.75" customHeight="1">
      <c r="D701" s="185" t="n"/>
      <c r="E701" s="198" t="n"/>
    </row>
    <row r="702" ht="15.75" customHeight="1">
      <c r="D702" s="185" t="n"/>
      <c r="E702" s="198" t="n"/>
    </row>
    <row r="703" ht="15.75" customHeight="1">
      <c r="D703" s="185" t="n"/>
      <c r="E703" s="198" t="n"/>
    </row>
    <row r="704" ht="15.75" customHeight="1">
      <c r="D704" s="185" t="n"/>
      <c r="E704" s="198" t="n"/>
    </row>
    <row r="705" ht="15.75" customHeight="1">
      <c r="D705" s="185" t="n"/>
      <c r="E705" s="198" t="n"/>
    </row>
    <row r="706" ht="15.75" customHeight="1">
      <c r="D706" s="185" t="n"/>
      <c r="E706" s="198" t="n"/>
    </row>
    <row r="707" ht="15.75" customHeight="1">
      <c r="D707" s="185" t="n"/>
      <c r="E707" s="198" t="n"/>
    </row>
    <row r="708" ht="15.75" customHeight="1">
      <c r="D708" s="185" t="n"/>
      <c r="E708" s="198" t="n"/>
    </row>
    <row r="709" ht="15.75" customHeight="1">
      <c r="D709" s="185" t="n"/>
      <c r="E709" s="198" t="n"/>
    </row>
    <row r="710" ht="15.75" customHeight="1">
      <c r="D710" s="185" t="n"/>
      <c r="E710" s="198" t="n"/>
    </row>
    <row r="711" ht="15.75" customHeight="1">
      <c r="D711" s="185" t="n"/>
      <c r="E711" s="198" t="n"/>
    </row>
    <row r="712" ht="15.75" customHeight="1">
      <c r="D712" s="185" t="n"/>
      <c r="E712" s="198" t="n"/>
    </row>
    <row r="713" ht="15.75" customHeight="1">
      <c r="D713" s="185" t="n"/>
      <c r="E713" s="198" t="n"/>
    </row>
    <row r="714" ht="15.75" customHeight="1">
      <c r="D714" s="185" t="n"/>
      <c r="E714" s="198" t="n"/>
    </row>
    <row r="715" ht="15.75" customHeight="1">
      <c r="D715" s="185" t="n"/>
      <c r="E715" s="198" t="n"/>
    </row>
    <row r="716" ht="15.75" customHeight="1">
      <c r="D716" s="185" t="n"/>
      <c r="E716" s="198" t="n"/>
    </row>
    <row r="717" ht="15.75" customHeight="1">
      <c r="D717" s="185" t="n"/>
      <c r="E717" s="198" t="n"/>
    </row>
    <row r="718" ht="15.75" customHeight="1">
      <c r="D718" s="185" t="n"/>
      <c r="E718" s="198" t="n"/>
    </row>
    <row r="719" ht="15.75" customHeight="1">
      <c r="D719" s="185" t="n"/>
      <c r="E719" s="198" t="n"/>
    </row>
    <row r="720" ht="15.75" customHeight="1">
      <c r="D720" s="185" t="n"/>
      <c r="E720" s="198" t="n"/>
    </row>
    <row r="721" ht="15.75" customHeight="1">
      <c r="D721" s="185" t="n"/>
      <c r="E721" s="198" t="n"/>
    </row>
    <row r="722" ht="15.75" customHeight="1">
      <c r="D722" s="185" t="n"/>
      <c r="E722" s="198" t="n"/>
    </row>
    <row r="723" ht="15.75" customHeight="1">
      <c r="D723" s="185" t="n"/>
      <c r="E723" s="198" t="n"/>
    </row>
    <row r="724" ht="15.75" customHeight="1">
      <c r="D724" s="185" t="n"/>
      <c r="E724" s="198" t="n"/>
    </row>
    <row r="725" ht="15.75" customHeight="1">
      <c r="D725" s="185" t="n"/>
      <c r="E725" s="198" t="n"/>
    </row>
    <row r="726" ht="15.75" customHeight="1">
      <c r="D726" s="185" t="n"/>
      <c r="E726" s="198" t="n"/>
    </row>
    <row r="727" ht="15.75" customHeight="1">
      <c r="D727" s="185" t="n"/>
      <c r="E727" s="198" t="n"/>
    </row>
    <row r="728" ht="15.75" customHeight="1">
      <c r="D728" s="185" t="n"/>
      <c r="E728" s="198" t="n"/>
    </row>
    <row r="729" ht="15.75" customHeight="1">
      <c r="D729" s="185" t="n"/>
      <c r="E729" s="198" t="n"/>
    </row>
    <row r="730" ht="15.75" customHeight="1">
      <c r="D730" s="185" t="n"/>
      <c r="E730" s="198" t="n"/>
    </row>
    <row r="731" ht="15.75" customHeight="1">
      <c r="D731" s="185" t="n"/>
      <c r="E731" s="198" t="n"/>
    </row>
    <row r="732" ht="15.75" customHeight="1">
      <c r="D732" s="185" t="n"/>
      <c r="E732" s="198" t="n"/>
    </row>
    <row r="733" ht="15.75" customHeight="1">
      <c r="D733" s="185" t="n"/>
      <c r="E733" s="198" t="n"/>
    </row>
    <row r="734" ht="15.75" customHeight="1">
      <c r="D734" s="185" t="n"/>
      <c r="E734" s="198" t="n"/>
    </row>
    <row r="735" ht="15.75" customHeight="1">
      <c r="D735" s="185" t="n"/>
      <c r="E735" s="198" t="n"/>
    </row>
    <row r="736" ht="15.75" customHeight="1">
      <c r="D736" s="185" t="n"/>
      <c r="E736" s="198" t="n"/>
    </row>
    <row r="737" ht="15.75" customHeight="1">
      <c r="D737" s="185" t="n"/>
      <c r="E737" s="198" t="n"/>
    </row>
    <row r="738" ht="15.75" customHeight="1">
      <c r="D738" s="185" t="n"/>
      <c r="E738" s="198" t="n"/>
    </row>
    <row r="739" ht="15.75" customHeight="1">
      <c r="D739" s="185" t="n"/>
      <c r="E739" s="198" t="n"/>
    </row>
    <row r="740" ht="15.75" customHeight="1">
      <c r="D740" s="185" t="n"/>
      <c r="E740" s="198" t="n"/>
    </row>
    <row r="741" ht="15.75" customHeight="1">
      <c r="D741" s="185" t="n"/>
      <c r="E741" s="198" t="n"/>
    </row>
    <row r="742" ht="15.75" customHeight="1">
      <c r="D742" s="185" t="n"/>
      <c r="E742" s="198" t="n"/>
    </row>
    <row r="743" ht="15.75" customHeight="1">
      <c r="D743" s="185" t="n"/>
      <c r="E743" s="198" t="n"/>
    </row>
    <row r="744" ht="15.75" customHeight="1">
      <c r="D744" s="185" t="n"/>
      <c r="E744" s="198" t="n"/>
    </row>
    <row r="745" ht="15.75" customHeight="1">
      <c r="D745" s="185" t="n"/>
      <c r="E745" s="198" t="n"/>
    </row>
    <row r="746" ht="15.75" customHeight="1">
      <c r="D746" s="185" t="n"/>
      <c r="E746" s="198" t="n"/>
    </row>
    <row r="747" ht="15.75" customHeight="1">
      <c r="D747" s="185" t="n"/>
      <c r="E747" s="198" t="n"/>
    </row>
    <row r="748" ht="15.75" customHeight="1">
      <c r="D748" s="185" t="n"/>
      <c r="E748" s="198" t="n"/>
    </row>
    <row r="749" ht="15.75" customHeight="1">
      <c r="D749" s="185" t="n"/>
      <c r="E749" s="198" t="n"/>
    </row>
    <row r="750" ht="15.75" customHeight="1">
      <c r="D750" s="185" t="n"/>
      <c r="E750" s="198" t="n"/>
    </row>
    <row r="751" ht="15.75" customHeight="1">
      <c r="D751" s="185" t="n"/>
      <c r="E751" s="198" t="n"/>
    </row>
    <row r="752" ht="15.75" customHeight="1">
      <c r="D752" s="185" t="n"/>
      <c r="E752" s="198" t="n"/>
    </row>
    <row r="753" ht="15.75" customHeight="1">
      <c r="D753" s="185" t="n"/>
      <c r="E753" s="198" t="n"/>
    </row>
    <row r="754" ht="15.75" customHeight="1">
      <c r="D754" s="185" t="n"/>
      <c r="E754" s="198" t="n"/>
    </row>
    <row r="755" ht="15.75" customHeight="1">
      <c r="D755" s="185" t="n"/>
      <c r="E755" s="198" t="n"/>
    </row>
    <row r="756" ht="15.75" customHeight="1">
      <c r="D756" s="185" t="n"/>
      <c r="E756" s="198" t="n"/>
    </row>
    <row r="757" ht="15.75" customHeight="1">
      <c r="D757" s="185" t="n"/>
      <c r="E757" s="198" t="n"/>
    </row>
    <row r="758" ht="15.75" customHeight="1">
      <c r="D758" s="185" t="n"/>
      <c r="E758" s="198" t="n"/>
    </row>
    <row r="759" ht="15.75" customHeight="1">
      <c r="D759" s="185" t="n"/>
      <c r="E759" s="198" t="n"/>
    </row>
    <row r="760" ht="15.75" customHeight="1">
      <c r="D760" s="185" t="n"/>
      <c r="E760" s="198" t="n"/>
    </row>
    <row r="761" ht="15.75" customHeight="1">
      <c r="D761" s="185" t="n"/>
      <c r="E761" s="198" t="n"/>
    </row>
    <row r="762" ht="15.75" customHeight="1">
      <c r="D762" s="185" t="n"/>
      <c r="E762" s="198" t="n"/>
    </row>
    <row r="763" ht="15.75" customHeight="1">
      <c r="D763" s="185" t="n"/>
      <c r="E763" s="198" t="n"/>
    </row>
    <row r="764" ht="15.75" customHeight="1">
      <c r="D764" s="185" t="n"/>
      <c r="E764" s="198" t="n"/>
    </row>
    <row r="765" ht="15.75" customHeight="1">
      <c r="D765" s="185" t="n"/>
      <c r="E765" s="198" t="n"/>
    </row>
    <row r="766" ht="15.75" customHeight="1">
      <c r="D766" s="185" t="n"/>
      <c r="E766" s="198" t="n"/>
    </row>
    <row r="767" ht="15.75" customHeight="1">
      <c r="D767" s="185" t="n"/>
      <c r="E767" s="198" t="n"/>
    </row>
    <row r="768" ht="15.75" customHeight="1">
      <c r="D768" s="185" t="n"/>
      <c r="E768" s="198" t="n"/>
    </row>
    <row r="769" ht="15.75" customHeight="1">
      <c r="D769" s="185" t="n"/>
      <c r="E769" s="198" t="n"/>
    </row>
    <row r="770" ht="15.75" customHeight="1">
      <c r="D770" s="185" t="n"/>
      <c r="E770" s="198" t="n"/>
    </row>
    <row r="771" ht="15.75" customHeight="1">
      <c r="D771" s="185" t="n"/>
      <c r="E771" s="198" t="n"/>
    </row>
    <row r="772" ht="15.75" customHeight="1">
      <c r="D772" s="185" t="n"/>
      <c r="E772" s="198" t="n"/>
    </row>
    <row r="773" ht="15.75" customHeight="1">
      <c r="D773" s="185" t="n"/>
      <c r="E773" s="198" t="n"/>
    </row>
    <row r="774" ht="15.75" customHeight="1">
      <c r="D774" s="185" t="n"/>
      <c r="E774" s="198" t="n"/>
    </row>
    <row r="775" ht="15.75" customHeight="1">
      <c r="D775" s="185" t="n"/>
      <c r="E775" s="198" t="n"/>
    </row>
    <row r="776" ht="15.75" customHeight="1">
      <c r="D776" s="185" t="n"/>
      <c r="E776" s="198" t="n"/>
    </row>
    <row r="777" ht="15.75" customHeight="1">
      <c r="D777" s="185" t="n"/>
      <c r="E777" s="198" t="n"/>
    </row>
    <row r="778" ht="15.75" customHeight="1">
      <c r="D778" s="185" t="n"/>
      <c r="E778" s="198" t="n"/>
    </row>
    <row r="779" ht="15.75" customHeight="1">
      <c r="D779" s="185" t="n"/>
      <c r="E779" s="198" t="n"/>
    </row>
    <row r="780" ht="15.75" customHeight="1">
      <c r="D780" s="185" t="n"/>
      <c r="E780" s="198" t="n"/>
    </row>
    <row r="781" ht="15.75" customHeight="1">
      <c r="D781" s="185" t="n"/>
      <c r="E781" s="198" t="n"/>
    </row>
    <row r="782" ht="15.75" customHeight="1">
      <c r="D782" s="185" t="n"/>
      <c r="E782" s="198" t="n"/>
    </row>
    <row r="783" ht="15.75" customHeight="1">
      <c r="D783" s="185" t="n"/>
      <c r="E783" s="198" t="n"/>
    </row>
    <row r="784" ht="15.75" customHeight="1">
      <c r="D784" s="185" t="n"/>
      <c r="E784" s="198" t="n"/>
    </row>
    <row r="785" ht="15.75" customHeight="1">
      <c r="D785" s="185" t="n"/>
      <c r="E785" s="198" t="n"/>
    </row>
    <row r="786" ht="15.75" customHeight="1">
      <c r="D786" s="185" t="n"/>
      <c r="E786" s="198" t="n"/>
    </row>
    <row r="787" ht="15.75" customHeight="1">
      <c r="D787" s="185" t="n"/>
      <c r="E787" s="198" t="n"/>
    </row>
    <row r="788" ht="15.75" customHeight="1">
      <c r="D788" s="185" t="n"/>
      <c r="E788" s="198" t="n"/>
    </row>
    <row r="789" ht="15.75" customHeight="1">
      <c r="D789" s="185" t="n"/>
      <c r="E789" s="198" t="n"/>
    </row>
    <row r="790" ht="15.75" customHeight="1">
      <c r="D790" s="185" t="n"/>
      <c r="E790" s="198" t="n"/>
    </row>
    <row r="791" ht="15.75" customHeight="1">
      <c r="D791" s="185" t="n"/>
      <c r="E791" s="198" t="n"/>
    </row>
    <row r="792" ht="15.75" customHeight="1">
      <c r="D792" s="185" t="n"/>
      <c r="E792" s="198" t="n"/>
    </row>
    <row r="793" ht="15.75" customHeight="1">
      <c r="D793" s="185" t="n"/>
      <c r="E793" s="198" t="n"/>
    </row>
    <row r="794" ht="15.75" customHeight="1">
      <c r="D794" s="185" t="n"/>
      <c r="E794" s="198" t="n"/>
    </row>
    <row r="795" ht="15.75" customHeight="1">
      <c r="D795" s="185" t="n"/>
      <c r="E795" s="198" t="n"/>
    </row>
    <row r="796" ht="15.75" customHeight="1">
      <c r="D796" s="185" t="n"/>
      <c r="E796" s="198" t="n"/>
    </row>
    <row r="797" ht="15.75" customHeight="1">
      <c r="D797" s="185" t="n"/>
      <c r="E797" s="198" t="n"/>
    </row>
    <row r="798" ht="15.75" customHeight="1">
      <c r="D798" s="185" t="n"/>
      <c r="E798" s="198" t="n"/>
    </row>
    <row r="799" ht="15.75" customHeight="1">
      <c r="D799" s="185" t="n"/>
      <c r="E799" s="198" t="n"/>
    </row>
    <row r="800" ht="15.75" customHeight="1">
      <c r="D800" s="185" t="n"/>
      <c r="E800" s="198" t="n"/>
    </row>
    <row r="801" ht="15.75" customHeight="1">
      <c r="D801" s="185" t="n"/>
      <c r="E801" s="198" t="n"/>
    </row>
    <row r="802" ht="15.75" customHeight="1">
      <c r="D802" s="185" t="n"/>
      <c r="E802" s="198" t="n"/>
    </row>
    <row r="803" ht="15.75" customHeight="1">
      <c r="D803" s="185" t="n"/>
      <c r="E803" s="198" t="n"/>
    </row>
    <row r="804" ht="15.75" customHeight="1">
      <c r="D804" s="185" t="n"/>
      <c r="E804" s="198" t="n"/>
    </row>
    <row r="805" ht="15.75" customHeight="1">
      <c r="D805" s="185" t="n"/>
      <c r="E805" s="198" t="n"/>
    </row>
    <row r="806" ht="15.75" customHeight="1">
      <c r="D806" s="185" t="n"/>
      <c r="E806" s="198" t="n"/>
    </row>
    <row r="807" ht="15.75" customHeight="1">
      <c r="D807" s="185" t="n"/>
      <c r="E807" s="198" t="n"/>
    </row>
    <row r="808" ht="15.75" customHeight="1">
      <c r="D808" s="185" t="n"/>
      <c r="E808" s="198" t="n"/>
    </row>
    <row r="809" ht="15.75" customHeight="1">
      <c r="D809" s="185" t="n"/>
      <c r="E809" s="198" t="n"/>
    </row>
    <row r="810" ht="15.75" customHeight="1">
      <c r="D810" s="185" t="n"/>
      <c r="E810" s="198" t="n"/>
    </row>
    <row r="811" ht="15.75" customHeight="1">
      <c r="D811" s="185" t="n"/>
      <c r="E811" s="198" t="n"/>
    </row>
    <row r="812" ht="15.75" customHeight="1">
      <c r="D812" s="185" t="n"/>
      <c r="E812" s="198" t="n"/>
    </row>
    <row r="813" ht="15.75" customHeight="1">
      <c r="D813" s="185" t="n"/>
      <c r="E813" s="198" t="n"/>
    </row>
    <row r="814" ht="15.75" customHeight="1">
      <c r="D814" s="185" t="n"/>
      <c r="E814" s="198" t="n"/>
    </row>
    <row r="815" ht="15.75" customHeight="1">
      <c r="D815" s="185" t="n"/>
      <c r="E815" s="198" t="n"/>
    </row>
    <row r="816" ht="15.75" customHeight="1">
      <c r="D816" s="185" t="n"/>
      <c r="E816" s="198" t="n"/>
    </row>
    <row r="817" ht="15.75" customHeight="1">
      <c r="D817" s="185" t="n"/>
      <c r="E817" s="198" t="n"/>
    </row>
    <row r="818" ht="15.75" customHeight="1">
      <c r="D818" s="185" t="n"/>
      <c r="E818" s="198" t="n"/>
    </row>
    <row r="819" ht="15.75" customHeight="1">
      <c r="D819" s="185" t="n"/>
      <c r="E819" s="198" t="n"/>
    </row>
    <row r="820" ht="15.75" customHeight="1">
      <c r="D820" s="185" t="n"/>
      <c r="E820" s="198" t="n"/>
    </row>
    <row r="821" ht="15.75" customHeight="1">
      <c r="D821" s="185" t="n"/>
      <c r="E821" s="198" t="n"/>
    </row>
    <row r="822" ht="15.75" customHeight="1">
      <c r="D822" s="185" t="n"/>
      <c r="E822" s="198" t="n"/>
    </row>
    <row r="823" ht="15.75" customHeight="1">
      <c r="D823" s="185" t="n"/>
      <c r="E823" s="198" t="n"/>
    </row>
    <row r="824" ht="15.75" customHeight="1">
      <c r="D824" s="185" t="n"/>
      <c r="E824" s="198" t="n"/>
    </row>
    <row r="825" ht="15.75" customHeight="1">
      <c r="D825" s="185" t="n"/>
      <c r="E825" s="198" t="n"/>
    </row>
    <row r="826" ht="15.75" customHeight="1">
      <c r="D826" s="185" t="n"/>
      <c r="E826" s="198" t="n"/>
    </row>
    <row r="827" ht="15.75" customHeight="1">
      <c r="D827" s="185" t="n"/>
      <c r="E827" s="198" t="n"/>
    </row>
    <row r="828" ht="15.75" customHeight="1">
      <c r="D828" s="185" t="n"/>
      <c r="E828" s="198" t="n"/>
    </row>
    <row r="829" ht="15.75" customHeight="1">
      <c r="D829" s="185" t="n"/>
      <c r="E829" s="198" t="n"/>
    </row>
    <row r="830" ht="15.75" customHeight="1">
      <c r="D830" s="185" t="n"/>
      <c r="E830" s="198" t="n"/>
    </row>
    <row r="831" ht="15.75" customHeight="1">
      <c r="D831" s="185" t="n"/>
      <c r="E831" s="198" t="n"/>
    </row>
    <row r="832" ht="15.75" customHeight="1">
      <c r="D832" s="185" t="n"/>
      <c r="E832" s="198" t="n"/>
    </row>
    <row r="833" ht="15.75" customHeight="1">
      <c r="D833" s="185" t="n"/>
      <c r="E833" s="198" t="n"/>
    </row>
    <row r="834" ht="15.75" customHeight="1">
      <c r="D834" s="185" t="n"/>
      <c r="E834" s="198" t="n"/>
    </row>
    <row r="835" ht="15.75" customHeight="1">
      <c r="D835" s="185" t="n"/>
      <c r="E835" s="198" t="n"/>
    </row>
    <row r="836" ht="15.75" customHeight="1">
      <c r="D836" s="185" t="n"/>
      <c r="E836" s="198" t="n"/>
    </row>
    <row r="837" ht="15.75" customHeight="1">
      <c r="D837" s="185" t="n"/>
      <c r="E837" s="198" t="n"/>
    </row>
    <row r="838" ht="15.75" customHeight="1">
      <c r="D838" s="185" t="n"/>
      <c r="E838" s="198" t="n"/>
    </row>
    <row r="839" ht="15.75" customHeight="1">
      <c r="D839" s="185" t="n"/>
      <c r="E839" s="198" t="n"/>
    </row>
    <row r="840" ht="15.75" customHeight="1">
      <c r="D840" s="185" t="n"/>
      <c r="E840" s="198" t="n"/>
    </row>
    <row r="841" ht="15.75" customHeight="1">
      <c r="D841" s="185" t="n"/>
      <c r="E841" s="198" t="n"/>
    </row>
    <row r="842" ht="15.75" customHeight="1">
      <c r="D842" s="185" t="n"/>
      <c r="E842" s="198" t="n"/>
    </row>
    <row r="843" ht="15.75" customHeight="1">
      <c r="D843" s="185" t="n"/>
      <c r="E843" s="198" t="n"/>
    </row>
    <row r="844" ht="15.75" customHeight="1">
      <c r="D844" s="185" t="n"/>
      <c r="E844" s="198" t="n"/>
    </row>
    <row r="845" ht="15.75" customHeight="1">
      <c r="D845" s="185" t="n"/>
      <c r="E845" s="198" t="n"/>
    </row>
    <row r="846" ht="15.75" customHeight="1">
      <c r="D846" s="185" t="n"/>
      <c r="E846" s="198" t="n"/>
    </row>
    <row r="847" ht="15.75" customHeight="1">
      <c r="D847" s="185" t="n"/>
      <c r="E847" s="198" t="n"/>
    </row>
    <row r="848" ht="15.75" customHeight="1">
      <c r="D848" s="185" t="n"/>
      <c r="E848" s="198" t="n"/>
    </row>
    <row r="849" ht="15.75" customHeight="1">
      <c r="D849" s="185" t="n"/>
      <c r="E849" s="198" t="n"/>
    </row>
    <row r="850" ht="15.75" customHeight="1">
      <c r="D850" s="185" t="n"/>
      <c r="E850" s="198" t="n"/>
    </row>
    <row r="851" ht="15.75" customHeight="1">
      <c r="D851" s="185" t="n"/>
      <c r="E851" s="198" t="n"/>
    </row>
    <row r="852" ht="15.75" customHeight="1">
      <c r="D852" s="185" t="n"/>
      <c r="E852" s="198" t="n"/>
    </row>
    <row r="853" ht="15.75" customHeight="1">
      <c r="D853" s="185" t="n"/>
      <c r="E853" s="198" t="n"/>
    </row>
    <row r="854" ht="15.75" customHeight="1">
      <c r="D854" s="185" t="n"/>
      <c r="E854" s="198" t="n"/>
    </row>
    <row r="855" ht="15.75" customHeight="1">
      <c r="D855" s="185" t="n"/>
      <c r="E855" s="198" t="n"/>
    </row>
    <row r="856" ht="15.75" customHeight="1">
      <c r="D856" s="185" t="n"/>
      <c r="E856" s="198" t="n"/>
    </row>
    <row r="857" ht="15.75" customHeight="1">
      <c r="D857" s="185" t="n"/>
      <c r="E857" s="198" t="n"/>
    </row>
    <row r="858" ht="15.75" customHeight="1">
      <c r="D858" s="185" t="n"/>
      <c r="E858" s="198" t="n"/>
    </row>
    <row r="859" ht="15.75" customHeight="1">
      <c r="D859" s="185" t="n"/>
      <c r="E859" s="198" t="n"/>
    </row>
    <row r="860" ht="15.75" customHeight="1">
      <c r="D860" s="185" t="n"/>
      <c r="E860" s="198" t="n"/>
    </row>
    <row r="861" ht="15.75" customHeight="1">
      <c r="D861" s="185" t="n"/>
      <c r="E861" s="198" t="n"/>
    </row>
    <row r="862" ht="15.75" customHeight="1">
      <c r="D862" s="185" t="n"/>
      <c r="E862" s="198" t="n"/>
    </row>
    <row r="863" ht="15.75" customHeight="1">
      <c r="D863" s="185" t="n"/>
      <c r="E863" s="198" t="n"/>
    </row>
    <row r="864" ht="15.75" customHeight="1">
      <c r="D864" s="185" t="n"/>
      <c r="E864" s="198" t="n"/>
    </row>
    <row r="865" ht="15.75" customHeight="1">
      <c r="D865" s="185" t="n"/>
      <c r="E865" s="198" t="n"/>
    </row>
    <row r="866" ht="15.75" customHeight="1">
      <c r="D866" s="185" t="n"/>
      <c r="E866" s="198" t="n"/>
    </row>
    <row r="867" ht="15.75" customHeight="1">
      <c r="D867" s="185" t="n"/>
      <c r="E867" s="198" t="n"/>
    </row>
    <row r="868" ht="15.75" customHeight="1">
      <c r="D868" s="185" t="n"/>
      <c r="E868" s="198" t="n"/>
    </row>
    <row r="869" ht="15.75" customHeight="1">
      <c r="D869" s="185" t="n"/>
      <c r="E869" s="198" t="n"/>
    </row>
    <row r="870" ht="15.75" customHeight="1">
      <c r="D870" s="185" t="n"/>
      <c r="E870" s="198" t="n"/>
    </row>
    <row r="871" ht="15.75" customHeight="1">
      <c r="D871" s="185" t="n"/>
      <c r="E871" s="198" t="n"/>
    </row>
    <row r="872" ht="15.75" customHeight="1">
      <c r="D872" s="185" t="n"/>
      <c r="E872" s="198" t="n"/>
    </row>
    <row r="873" ht="15.75" customHeight="1">
      <c r="D873" s="185" t="n"/>
      <c r="E873" s="198" t="n"/>
    </row>
    <row r="874" ht="15.75" customHeight="1">
      <c r="D874" s="185" t="n"/>
      <c r="E874" s="198" t="n"/>
    </row>
    <row r="875" ht="15.75" customHeight="1">
      <c r="D875" s="185" t="n"/>
      <c r="E875" s="198" t="n"/>
    </row>
    <row r="876" ht="15.75" customHeight="1">
      <c r="D876" s="185" t="n"/>
      <c r="E876" s="198" t="n"/>
    </row>
    <row r="877" ht="15.75" customHeight="1">
      <c r="D877" s="185" t="n"/>
      <c r="E877" s="198" t="n"/>
    </row>
    <row r="878" ht="15.75" customHeight="1">
      <c r="D878" s="185" t="n"/>
      <c r="E878" s="198" t="n"/>
    </row>
    <row r="879" ht="15.75" customHeight="1">
      <c r="D879" s="185" t="n"/>
      <c r="E879" s="198" t="n"/>
    </row>
    <row r="880" ht="15.75" customHeight="1">
      <c r="D880" s="185" t="n"/>
      <c r="E880" s="198" t="n"/>
    </row>
    <row r="881" ht="15.75" customHeight="1">
      <c r="D881" s="185" t="n"/>
      <c r="E881" s="198" t="n"/>
    </row>
    <row r="882" ht="15.75" customHeight="1">
      <c r="D882" s="185" t="n"/>
      <c r="E882" s="198" t="n"/>
    </row>
    <row r="883" ht="15.75" customHeight="1">
      <c r="D883" s="185" t="n"/>
      <c r="E883" s="198" t="n"/>
    </row>
    <row r="884" ht="15.75" customHeight="1">
      <c r="D884" s="185" t="n"/>
      <c r="E884" s="198" t="n"/>
    </row>
    <row r="885" ht="15.75" customHeight="1">
      <c r="D885" s="185" t="n"/>
      <c r="E885" s="198" t="n"/>
    </row>
    <row r="886" ht="15.75" customHeight="1">
      <c r="D886" s="185" t="n"/>
      <c r="E886" s="198" t="n"/>
    </row>
    <row r="887" ht="15.75" customHeight="1">
      <c r="D887" s="185" t="n"/>
      <c r="E887" s="198" t="n"/>
    </row>
    <row r="888" ht="15.75" customHeight="1">
      <c r="D888" s="185" t="n"/>
      <c r="E888" s="198" t="n"/>
    </row>
    <row r="889" ht="15.75" customHeight="1">
      <c r="D889" s="185" t="n"/>
      <c r="E889" s="198" t="n"/>
    </row>
    <row r="890" ht="15.75" customHeight="1">
      <c r="D890" s="185" t="n"/>
      <c r="E890" s="198" t="n"/>
    </row>
    <row r="891" ht="15.75" customHeight="1">
      <c r="D891" s="185" t="n"/>
      <c r="E891" s="198" t="n"/>
    </row>
    <row r="892" ht="15.75" customHeight="1">
      <c r="D892" s="185" t="n"/>
      <c r="E892" s="198" t="n"/>
    </row>
    <row r="893" ht="15.75" customHeight="1">
      <c r="D893" s="185" t="n"/>
      <c r="E893" s="198" t="n"/>
    </row>
    <row r="894" ht="15.75" customHeight="1">
      <c r="D894" s="185" t="n"/>
      <c r="E894" s="198" t="n"/>
    </row>
    <row r="895" ht="15.75" customHeight="1">
      <c r="D895" s="185" t="n"/>
      <c r="E895" s="198" t="n"/>
    </row>
    <row r="896" ht="15.75" customHeight="1">
      <c r="D896" s="185" t="n"/>
      <c r="E896" s="198" t="n"/>
    </row>
    <row r="897" ht="15.75" customHeight="1">
      <c r="D897" s="185" t="n"/>
      <c r="E897" s="198" t="n"/>
    </row>
    <row r="898" ht="15.75" customHeight="1">
      <c r="D898" s="185" t="n"/>
      <c r="E898" s="198" t="n"/>
    </row>
    <row r="899" ht="15.75" customHeight="1">
      <c r="D899" s="185" t="n"/>
      <c r="E899" s="198" t="n"/>
    </row>
    <row r="900" ht="15.75" customHeight="1">
      <c r="D900" s="185" t="n"/>
      <c r="E900" s="198" t="n"/>
    </row>
    <row r="901" ht="15.75" customHeight="1">
      <c r="D901" s="185" t="n"/>
      <c r="E901" s="198" t="n"/>
    </row>
    <row r="902" ht="15.75" customHeight="1">
      <c r="D902" s="185" t="n"/>
      <c r="E902" s="198" t="n"/>
    </row>
    <row r="903" ht="15.75" customHeight="1">
      <c r="D903" s="185" t="n"/>
      <c r="E903" s="198" t="n"/>
    </row>
    <row r="904" ht="15.75" customHeight="1">
      <c r="D904" s="185" t="n"/>
      <c r="E904" s="198" t="n"/>
    </row>
    <row r="905" ht="15.75" customHeight="1">
      <c r="D905" s="185" t="n"/>
      <c r="E905" s="198" t="n"/>
    </row>
    <row r="906" ht="15.75" customHeight="1">
      <c r="D906" s="185" t="n"/>
      <c r="E906" s="198" t="n"/>
    </row>
    <row r="907" ht="15.75" customHeight="1">
      <c r="D907" s="185" t="n"/>
      <c r="E907" s="198" t="n"/>
    </row>
    <row r="908" ht="15.75" customHeight="1">
      <c r="D908" s="185" t="n"/>
      <c r="E908" s="198" t="n"/>
    </row>
    <row r="909" ht="15.75" customHeight="1">
      <c r="D909" s="185" t="n"/>
      <c r="E909" s="198" t="n"/>
    </row>
    <row r="910" ht="15.75" customHeight="1">
      <c r="D910" s="185" t="n"/>
      <c r="E910" s="198" t="n"/>
    </row>
    <row r="911" ht="15.75" customHeight="1">
      <c r="D911" s="185" t="n"/>
      <c r="E911" s="198" t="n"/>
    </row>
    <row r="912" ht="15.75" customHeight="1">
      <c r="D912" s="185" t="n"/>
      <c r="E912" s="198" t="n"/>
    </row>
    <row r="913" ht="15.75" customHeight="1">
      <c r="D913" s="185" t="n"/>
      <c r="E913" s="198" t="n"/>
    </row>
    <row r="914" ht="15.75" customHeight="1">
      <c r="D914" s="185" t="n"/>
      <c r="E914" s="198" t="n"/>
    </row>
    <row r="915" ht="15.75" customHeight="1">
      <c r="D915" s="185" t="n"/>
      <c r="E915" s="198" t="n"/>
    </row>
    <row r="916" ht="15.75" customHeight="1">
      <c r="D916" s="185" t="n"/>
      <c r="E916" s="198" t="n"/>
    </row>
    <row r="917" ht="15.75" customHeight="1">
      <c r="D917" s="185" t="n"/>
      <c r="E917" s="198" t="n"/>
    </row>
    <row r="918" ht="15.75" customHeight="1">
      <c r="D918" s="185" t="n"/>
      <c r="E918" s="198" t="n"/>
    </row>
    <row r="919" ht="15.75" customHeight="1">
      <c r="D919" s="185" t="n"/>
      <c r="E919" s="198" t="n"/>
    </row>
    <row r="920" ht="15.75" customHeight="1">
      <c r="D920" s="185" t="n"/>
      <c r="E920" s="198" t="n"/>
    </row>
    <row r="921" ht="15.75" customHeight="1">
      <c r="D921" s="185" t="n"/>
      <c r="E921" s="198" t="n"/>
    </row>
    <row r="922" ht="15.75" customHeight="1">
      <c r="D922" s="185" t="n"/>
      <c r="E922" s="198" t="n"/>
    </row>
    <row r="923" ht="15.75" customHeight="1">
      <c r="D923" s="185" t="n"/>
      <c r="E923" s="198" t="n"/>
    </row>
    <row r="924" ht="15.75" customHeight="1">
      <c r="D924" s="185" t="n"/>
      <c r="E924" s="198" t="n"/>
    </row>
    <row r="925" ht="15.75" customHeight="1">
      <c r="D925" s="185" t="n"/>
      <c r="E925" s="198" t="n"/>
    </row>
    <row r="926" ht="15.75" customHeight="1">
      <c r="D926" s="185" t="n"/>
      <c r="E926" s="198" t="n"/>
    </row>
    <row r="927" ht="15.75" customHeight="1">
      <c r="D927" s="185" t="n"/>
      <c r="E927" s="198" t="n"/>
    </row>
    <row r="928" ht="15.75" customHeight="1">
      <c r="D928" s="185" t="n"/>
      <c r="E928" s="198" t="n"/>
    </row>
    <row r="929" ht="15.75" customHeight="1">
      <c r="D929" s="185" t="n"/>
      <c r="E929" s="198" t="n"/>
    </row>
    <row r="930" ht="15.75" customHeight="1">
      <c r="D930" s="185" t="n"/>
      <c r="E930" s="198" t="n"/>
    </row>
    <row r="931" ht="15.75" customHeight="1">
      <c r="D931" s="185" t="n"/>
      <c r="E931" s="198" t="n"/>
    </row>
    <row r="932" ht="15.75" customHeight="1">
      <c r="D932" s="185" t="n"/>
      <c r="E932" s="198" t="n"/>
    </row>
    <row r="933" ht="15.75" customHeight="1">
      <c r="D933" s="185" t="n"/>
      <c r="E933" s="198" t="n"/>
    </row>
    <row r="934" ht="15.75" customHeight="1">
      <c r="D934" s="185" t="n"/>
      <c r="E934" s="198" t="n"/>
    </row>
    <row r="935" ht="15.75" customHeight="1">
      <c r="D935" s="185" t="n"/>
      <c r="E935" s="198" t="n"/>
    </row>
    <row r="936" ht="15.75" customHeight="1">
      <c r="D936" s="185" t="n"/>
      <c r="E936" s="198" t="n"/>
    </row>
    <row r="937" ht="15.75" customHeight="1">
      <c r="D937" s="185" t="n"/>
      <c r="E937" s="198" t="n"/>
    </row>
    <row r="938" ht="15.75" customHeight="1">
      <c r="D938" s="185" t="n"/>
      <c r="E938" s="198" t="n"/>
    </row>
    <row r="939" ht="15.75" customHeight="1">
      <c r="D939" s="185" t="n"/>
      <c r="E939" s="198" t="n"/>
    </row>
    <row r="940" ht="15.75" customHeight="1">
      <c r="D940" s="185" t="n"/>
      <c r="E940" s="198" t="n"/>
    </row>
    <row r="941" ht="15.75" customHeight="1">
      <c r="D941" s="185" t="n"/>
      <c r="E941" s="198" t="n"/>
    </row>
    <row r="942" ht="15.75" customHeight="1">
      <c r="D942" s="185" t="n"/>
      <c r="E942" s="198" t="n"/>
    </row>
    <row r="943" ht="15.75" customHeight="1">
      <c r="D943" s="185" t="n"/>
      <c r="E943" s="198" t="n"/>
    </row>
    <row r="944" ht="15.75" customHeight="1">
      <c r="D944" s="185" t="n"/>
      <c r="E944" s="198" t="n"/>
    </row>
    <row r="945" ht="15.75" customHeight="1">
      <c r="D945" s="185" t="n"/>
      <c r="E945" s="198" t="n"/>
    </row>
    <row r="946" ht="15.75" customHeight="1">
      <c r="D946" s="185" t="n"/>
      <c r="E946" s="198" t="n"/>
    </row>
    <row r="947" ht="15.75" customHeight="1">
      <c r="D947" s="185" t="n"/>
      <c r="E947" s="198" t="n"/>
    </row>
    <row r="948" ht="15.75" customHeight="1">
      <c r="D948" s="185" t="n"/>
      <c r="E948" s="198" t="n"/>
    </row>
    <row r="949" ht="15.75" customHeight="1">
      <c r="D949" s="185" t="n"/>
      <c r="E949" s="198" t="n"/>
    </row>
    <row r="950" ht="15.75" customHeight="1">
      <c r="D950" s="185" t="n"/>
      <c r="E950" s="198" t="n"/>
    </row>
    <row r="951" ht="15.75" customHeight="1">
      <c r="D951" s="185" t="n"/>
      <c r="E951" s="198" t="n"/>
    </row>
    <row r="952" ht="15.75" customHeight="1">
      <c r="D952" s="185" t="n"/>
      <c r="E952" s="198" t="n"/>
    </row>
    <row r="953" ht="15.75" customHeight="1">
      <c r="D953" s="185" t="n"/>
      <c r="E953" s="198" t="n"/>
    </row>
    <row r="954" ht="15.75" customHeight="1">
      <c r="D954" s="185" t="n"/>
      <c r="E954" s="198" t="n"/>
    </row>
    <row r="955" ht="15.75" customHeight="1">
      <c r="D955" s="185" t="n"/>
      <c r="E955" s="198" t="n"/>
    </row>
    <row r="956" ht="15.75" customHeight="1">
      <c r="D956" s="185" t="n"/>
      <c r="E956" s="198" t="n"/>
    </row>
    <row r="957" ht="15.75" customHeight="1">
      <c r="D957" s="185" t="n"/>
      <c r="E957" s="198" t="n"/>
    </row>
    <row r="958" ht="15.75" customHeight="1">
      <c r="D958" s="185" t="n"/>
      <c r="E958" s="198" t="n"/>
    </row>
    <row r="959" ht="15.75" customHeight="1">
      <c r="D959" s="185" t="n"/>
      <c r="E959" s="198" t="n"/>
    </row>
    <row r="960" ht="15.75" customHeight="1">
      <c r="D960" s="185" t="n"/>
      <c r="E960" s="198" t="n"/>
    </row>
    <row r="961" ht="15.75" customHeight="1">
      <c r="D961" s="185" t="n"/>
      <c r="E961" s="198" t="n"/>
    </row>
    <row r="962" ht="15.75" customHeight="1">
      <c r="D962" s="185" t="n"/>
      <c r="E962" s="198" t="n"/>
    </row>
    <row r="963" ht="15.75" customHeight="1">
      <c r="D963" s="185" t="n"/>
      <c r="E963" s="198" t="n"/>
    </row>
    <row r="964" ht="15.75" customHeight="1">
      <c r="D964" s="185" t="n"/>
      <c r="E964" s="198" t="n"/>
    </row>
    <row r="965" ht="15.75" customHeight="1">
      <c r="D965" s="185" t="n"/>
      <c r="E965" s="198" t="n"/>
    </row>
    <row r="966" ht="15.75" customHeight="1">
      <c r="D966" s="185" t="n"/>
      <c r="E966" s="198" t="n"/>
    </row>
    <row r="967" ht="15.75" customHeight="1">
      <c r="D967" s="185" t="n"/>
      <c r="E967" s="198" t="n"/>
    </row>
    <row r="968" ht="15.75" customHeight="1">
      <c r="D968" s="185" t="n"/>
      <c r="E968" s="198" t="n"/>
    </row>
    <row r="969" ht="15.75" customHeight="1">
      <c r="D969" s="185" t="n"/>
      <c r="E969" s="198" t="n"/>
    </row>
    <row r="970" ht="15.75" customHeight="1">
      <c r="D970" s="185" t="n"/>
      <c r="E970" s="198" t="n"/>
    </row>
    <row r="971" ht="15.75" customHeight="1">
      <c r="D971" s="185" t="n"/>
      <c r="E971" s="198" t="n"/>
    </row>
    <row r="972" ht="15.75" customHeight="1">
      <c r="D972" s="185" t="n"/>
      <c r="E972" s="198" t="n"/>
    </row>
    <row r="973" ht="15.75" customHeight="1">
      <c r="D973" s="185" t="n"/>
      <c r="E973" s="198" t="n"/>
    </row>
    <row r="974" ht="15.75" customHeight="1">
      <c r="D974" s="185" t="n"/>
      <c r="E974" s="198" t="n"/>
    </row>
    <row r="975" ht="15.75" customHeight="1">
      <c r="D975" s="185" t="n"/>
      <c r="E975" s="198" t="n"/>
    </row>
    <row r="976" ht="15.75" customHeight="1">
      <c r="D976" s="185" t="n"/>
      <c r="E976" s="198" t="n"/>
    </row>
    <row r="977" ht="15.75" customHeight="1">
      <c r="D977" s="185" t="n"/>
      <c r="E977" s="198" t="n"/>
    </row>
    <row r="978" ht="15.75" customHeight="1">
      <c r="D978" s="185" t="n"/>
      <c r="E978" s="198" t="n"/>
    </row>
    <row r="979" ht="15.75" customHeight="1">
      <c r="D979" s="185" t="n"/>
      <c r="E979" s="198" t="n"/>
    </row>
    <row r="980" ht="15.75" customHeight="1">
      <c r="D980" s="185" t="n"/>
      <c r="E980" s="198" t="n"/>
    </row>
    <row r="981" ht="15.75" customHeight="1">
      <c r="D981" s="185" t="n"/>
      <c r="E981" s="198" t="n"/>
    </row>
    <row r="982" ht="15.75" customHeight="1">
      <c r="D982" s="185" t="n"/>
      <c r="E982" s="198" t="n"/>
    </row>
    <row r="983" ht="15.75" customHeight="1">
      <c r="D983" s="185" t="n"/>
      <c r="E983" s="198" t="n"/>
    </row>
    <row r="984" ht="15.75" customHeight="1">
      <c r="D984" s="185" t="n"/>
      <c r="E984" s="198" t="n"/>
    </row>
    <row r="985" ht="15.75" customHeight="1">
      <c r="D985" s="185" t="n"/>
      <c r="E985" s="198" t="n"/>
    </row>
    <row r="986" ht="15.75" customHeight="1">
      <c r="D986" s="185" t="n"/>
      <c r="E986" s="198" t="n"/>
    </row>
    <row r="987" ht="15.75" customHeight="1">
      <c r="D987" s="185" t="n"/>
      <c r="E987" s="198" t="n"/>
    </row>
    <row r="988" ht="15.75" customHeight="1">
      <c r="D988" s="185" t="n"/>
      <c r="E988" s="198" t="n"/>
    </row>
    <row r="989" ht="15.75" customHeight="1">
      <c r="D989" s="185" t="n"/>
      <c r="E989" s="198" t="n"/>
    </row>
    <row r="990" ht="15.75" customHeight="1">
      <c r="D990" s="185" t="n"/>
      <c r="E990" s="198" t="n"/>
    </row>
    <row r="991" ht="15.75" customHeight="1">
      <c r="D991" s="185" t="n"/>
      <c r="E991" s="198" t="n"/>
    </row>
    <row r="992" ht="15.75" customHeight="1">
      <c r="D992" s="185" t="n"/>
      <c r="E992" s="198" t="n"/>
    </row>
    <row r="993" ht="15.75" customHeight="1">
      <c r="D993" s="185" t="n"/>
      <c r="E993" s="198" t="n"/>
    </row>
    <row r="994" ht="15.75" customHeight="1">
      <c r="D994" s="185" t="n"/>
      <c r="E994" s="198" t="n"/>
    </row>
    <row r="995" ht="15.75" customHeight="1">
      <c r="D995" s="185" t="n"/>
      <c r="E995" s="198" t="n"/>
    </row>
    <row r="996" ht="15.75" customHeight="1">
      <c r="D996" s="185" t="n"/>
      <c r="E996" s="198" t="n"/>
    </row>
    <row r="997" ht="15.75" customHeight="1">
      <c r="D997" s="185" t="n"/>
      <c r="E997" s="198" t="n"/>
    </row>
    <row r="998" ht="15.75" customHeight="1">
      <c r="D998" s="185" t="n"/>
      <c r="E998" s="198" t="n"/>
    </row>
    <row r="999" ht="15.75" customHeight="1">
      <c r="D999" s="185" t="n"/>
      <c r="E999" s="198" t="n"/>
    </row>
    <row r="1000" ht="15.75" customHeight="1">
      <c r="D1000" s="185" t="n"/>
      <c r="E1000" s="198" t="n"/>
    </row>
  </sheetData>
  <pageMargins left="0.7" right="0.7" top="0.75" bottom="0.75" header="0" footer="0"/>
  <pageSetup orientation="landscape"/>
</worksheet>
</file>

<file path=xl/worksheets/sheet27.xml><?xml version="1.0" encoding="utf-8"?>
<worksheet xmlns="http://schemas.openxmlformats.org/spreadsheetml/2006/main">
  <sheetPr>
    <tabColor rgb="008B6F00"/>
    <outlinePr summaryBelow="1" summaryRight="1"/>
    <pageSetUpPr/>
  </sheetPr>
  <dimension ref="A1:Z1000"/>
  <sheetViews>
    <sheetView workbookViewId="0">
      <selection activeCell="A1" sqref="A1"/>
    </sheetView>
  </sheetViews>
  <sheetFormatPr baseColWidth="8" defaultColWidth="14.453125" defaultRowHeight="15" customHeight="1"/>
  <cols>
    <col width="14" customWidth="1" style="16" min="1" max="1"/>
    <col width="12.54296875" customWidth="1" style="16" min="2" max="2"/>
    <col width="12" customWidth="1" style="16" min="3" max="3"/>
    <col width="10" customWidth="1" style="16" min="4" max="4"/>
    <col width="10.7265625" customWidth="1" style="16" min="5" max="5"/>
    <col width="8.7265625" customWidth="1" style="16" min="6" max="26"/>
    <col width="14.453125" customWidth="1" style="16" min="27" max="16384"/>
  </cols>
  <sheetData>
    <row r="1" ht="17.5" customHeight="1">
      <c r="A1" s="204" t="inlineStr">
        <is>
          <t>Date</t>
        </is>
      </c>
      <c r="B1" s="204" t="inlineStr">
        <is>
          <t>Adj Close</t>
        </is>
      </c>
      <c r="C1" s="204" t="inlineStr">
        <is>
          <t>Volume</t>
        </is>
      </c>
      <c r="D1" s="206" t="inlineStr">
        <is>
          <t>rtn</t>
        </is>
      </c>
      <c r="E1" s="205" t="inlineStr">
        <is>
          <t>EWA PnL</t>
        </is>
      </c>
      <c r="F1" s="204" t="n"/>
      <c r="G1" s="204" t="n"/>
      <c r="H1" s="204" t="n"/>
      <c r="I1" s="204" t="n"/>
      <c r="J1" s="204" t="n"/>
      <c r="K1" s="204" t="n"/>
      <c r="L1" s="204" t="n"/>
      <c r="M1" s="204" t="n"/>
      <c r="N1" s="204" t="n"/>
      <c r="O1" s="204" t="n"/>
      <c r="P1" s="204" t="n"/>
      <c r="Q1" s="204" t="n"/>
      <c r="R1" s="204" t="n"/>
      <c r="S1" s="204" t="n"/>
      <c r="T1" s="204" t="n"/>
      <c r="U1" s="204" t="n"/>
      <c r="V1" s="204" t="n"/>
      <c r="W1" s="204" t="n"/>
      <c r="X1" s="204" t="n"/>
      <c r="Y1" s="204" t="n"/>
      <c r="Z1" s="204" t="n"/>
    </row>
    <row r="2" ht="17.5" customHeight="1">
      <c r="A2" s="176" t="n">
        <v>44369</v>
      </c>
      <c r="B2" s="204" t="n">
        <v>26.360001</v>
      </c>
      <c r="C2" s="204" t="n">
        <v>1378200</v>
      </c>
      <c r="D2" s="178">
        <f>B2/B3-1</f>
        <v/>
      </c>
      <c r="E2" s="205">
        <f>E3*(1+D2)</f>
        <v/>
      </c>
      <c r="F2" s="204" t="n"/>
      <c r="G2" s="204" t="n"/>
      <c r="H2" s="204" t="n"/>
      <c r="I2" s="204" t="n"/>
      <c r="J2" s="204" t="n"/>
      <c r="K2" s="204" t="n"/>
      <c r="L2" s="204" t="n"/>
      <c r="M2" s="204" t="n"/>
      <c r="N2" s="204" t="n"/>
      <c r="O2" s="204" t="n"/>
      <c r="P2" s="204" t="n"/>
      <c r="Q2" s="204" t="n"/>
      <c r="R2" s="204" t="n"/>
      <c r="S2" s="204" t="n"/>
      <c r="T2" s="204" t="n"/>
      <c r="U2" s="204" t="n"/>
      <c r="V2" s="204" t="n"/>
      <c r="W2" s="204" t="n"/>
      <c r="X2" s="204" t="n"/>
      <c r="Y2" s="204" t="n"/>
      <c r="Z2" s="204" t="n"/>
    </row>
    <row r="3" ht="17.5" customHeight="1">
      <c r="A3" s="176" t="n">
        <v>44368</v>
      </c>
      <c r="B3" s="204" t="n">
        <v>26.360001</v>
      </c>
      <c r="C3" s="204" t="n">
        <v>1220500</v>
      </c>
      <c r="D3" s="178">
        <f>B3/B4-1</f>
        <v/>
      </c>
      <c r="E3" s="205">
        <f>E4*(1+D3)</f>
        <v/>
      </c>
      <c r="F3" s="204" t="n"/>
      <c r="G3" s="204" t="n"/>
      <c r="H3" s="204" t="n"/>
      <c r="I3" s="204" t="n"/>
      <c r="J3" s="204" t="n"/>
      <c r="K3" s="204" t="n"/>
      <c r="L3" s="204" t="n"/>
      <c r="M3" s="204" t="n"/>
      <c r="N3" s="204" t="n"/>
      <c r="O3" s="204" t="n"/>
      <c r="P3" s="204" t="n"/>
      <c r="Q3" s="204" t="n"/>
      <c r="R3" s="204" t="n"/>
      <c r="S3" s="204" t="n"/>
      <c r="T3" s="204" t="n"/>
      <c r="U3" s="204" t="n"/>
      <c r="V3" s="204" t="n"/>
      <c r="W3" s="204" t="n"/>
      <c r="X3" s="204" t="n"/>
      <c r="Y3" s="204" t="n"/>
      <c r="Z3" s="204" t="n"/>
    </row>
    <row r="4" ht="17.5" customHeight="1">
      <c r="A4" s="176" t="n">
        <v>44365</v>
      </c>
      <c r="B4" s="204" t="n">
        <v>26.01</v>
      </c>
      <c r="C4" s="204" t="n">
        <v>2633900</v>
      </c>
      <c r="D4" s="178">
        <f>B4/B5-1</f>
        <v/>
      </c>
      <c r="E4" s="205">
        <f>E5*(1+D4)</f>
        <v/>
      </c>
      <c r="F4" s="204" t="n"/>
      <c r="G4" s="204" t="n"/>
      <c r="H4" s="204" t="n"/>
      <c r="I4" s="204" t="n"/>
      <c r="J4" s="204" t="n"/>
      <c r="K4" s="204" t="n"/>
      <c r="L4" s="204" t="n"/>
      <c r="M4" s="204" t="n"/>
      <c r="N4" s="204" t="n"/>
      <c r="O4" s="204" t="n"/>
      <c r="P4" s="204" t="n"/>
      <c r="Q4" s="204" t="n"/>
      <c r="R4" s="204" t="n"/>
      <c r="S4" s="204" t="n"/>
      <c r="T4" s="204" t="n"/>
      <c r="U4" s="204" t="n"/>
      <c r="V4" s="204" t="n"/>
      <c r="W4" s="204" t="n"/>
      <c r="X4" s="204" t="n"/>
      <c r="Y4" s="204" t="n"/>
      <c r="Z4" s="204" t="n"/>
    </row>
    <row r="5" ht="17.5" customHeight="1">
      <c r="A5" s="176" t="n">
        <v>44364</v>
      </c>
      <c r="B5" s="204" t="n">
        <v>26.67</v>
      </c>
      <c r="C5" s="204" t="n">
        <v>3426200</v>
      </c>
      <c r="D5" s="178">
        <f>B5/B6-1</f>
        <v/>
      </c>
      <c r="E5" s="205">
        <f>E6*(1+D5)</f>
        <v/>
      </c>
      <c r="F5" s="204" t="n"/>
      <c r="G5" s="204" t="n"/>
      <c r="H5" s="204" t="n"/>
      <c r="I5" s="204" t="n"/>
      <c r="J5" s="204" t="n"/>
      <c r="K5" s="204" t="n"/>
      <c r="L5" s="204" t="n"/>
      <c r="M5" s="204" t="n"/>
      <c r="N5" s="204" t="n"/>
      <c r="O5" s="204" t="n"/>
      <c r="P5" s="204" t="n"/>
      <c r="Q5" s="204" t="n"/>
      <c r="R5" s="204" t="n"/>
      <c r="S5" s="204" t="n"/>
      <c r="T5" s="204" t="n"/>
      <c r="U5" s="204" t="n"/>
      <c r="V5" s="204" t="n"/>
      <c r="W5" s="204" t="n"/>
      <c r="X5" s="204" t="n"/>
      <c r="Y5" s="204" t="n"/>
      <c r="Z5" s="204" t="n"/>
    </row>
    <row r="6" ht="17.5" customHeight="1">
      <c r="A6" s="176" t="n">
        <v>44363</v>
      </c>
      <c r="B6" s="204" t="n">
        <v>26.889999</v>
      </c>
      <c r="C6" s="204" t="n">
        <v>2001500</v>
      </c>
      <c r="D6" s="178">
        <f>B6/B7-1</f>
        <v/>
      </c>
      <c r="E6" s="205">
        <f>E7*(1+D6)</f>
        <v/>
      </c>
      <c r="F6" s="204" t="n"/>
      <c r="G6" s="204" t="n"/>
      <c r="H6" s="204" t="n"/>
      <c r="I6" s="204" t="n"/>
      <c r="J6" s="204" t="n"/>
      <c r="K6" s="204" t="n"/>
      <c r="L6" s="204" t="n"/>
      <c r="M6" s="204" t="n"/>
      <c r="N6" s="204" t="n"/>
      <c r="O6" s="204" t="n"/>
      <c r="P6" s="204" t="n"/>
      <c r="Q6" s="204" t="n"/>
      <c r="R6" s="204" t="n"/>
      <c r="S6" s="204" t="n"/>
      <c r="T6" s="204" t="n"/>
      <c r="U6" s="204" t="n"/>
      <c r="V6" s="204" t="n"/>
      <c r="W6" s="204" t="n"/>
      <c r="X6" s="204" t="n"/>
      <c r="Y6" s="204" t="n"/>
      <c r="Z6" s="204" t="n"/>
    </row>
    <row r="7" ht="17.5" customHeight="1">
      <c r="A7" s="176" t="n">
        <v>44362</v>
      </c>
      <c r="B7" s="204" t="n">
        <v>27.01</v>
      </c>
      <c r="C7" s="204" t="n">
        <v>4244700</v>
      </c>
      <c r="D7" s="178">
        <f>B7/B8-1</f>
        <v/>
      </c>
      <c r="E7" s="205">
        <f>E8*(1+D7)</f>
        <v/>
      </c>
      <c r="F7" s="204" t="n"/>
      <c r="G7" s="204" t="n"/>
      <c r="H7" s="204" t="n"/>
      <c r="I7" s="204" t="n"/>
      <c r="J7" s="204" t="n"/>
      <c r="K7" s="204" t="n"/>
      <c r="L7" s="204" t="n"/>
      <c r="M7" s="204" t="n"/>
      <c r="N7" s="204" t="n"/>
      <c r="O7" s="204" t="n"/>
      <c r="P7" s="204" t="n"/>
      <c r="Q7" s="204" t="n"/>
      <c r="R7" s="204" t="n"/>
      <c r="S7" s="204" t="n"/>
      <c r="T7" s="204" t="n"/>
      <c r="U7" s="204" t="n"/>
      <c r="V7" s="204" t="n"/>
      <c r="W7" s="204" t="n"/>
      <c r="X7" s="204" t="n"/>
      <c r="Y7" s="204" t="n"/>
      <c r="Z7" s="204" t="n"/>
    </row>
    <row r="8" ht="17.5" customHeight="1">
      <c r="A8" s="176" t="n">
        <v>44361</v>
      </c>
      <c r="B8" s="204" t="n">
        <v>27.049999</v>
      </c>
      <c r="C8" s="204" t="n">
        <v>902400</v>
      </c>
      <c r="D8" s="178">
        <f>B8/B9-1</f>
        <v/>
      </c>
      <c r="E8" s="205">
        <f>E9*(1+D8)</f>
        <v/>
      </c>
      <c r="F8" s="204" t="n"/>
      <c r="G8" s="204" t="n"/>
      <c r="H8" s="204" t="n"/>
      <c r="I8" s="204" t="n"/>
      <c r="J8" s="204" t="n"/>
      <c r="K8" s="204" t="n"/>
      <c r="L8" s="204" t="n"/>
      <c r="M8" s="204" t="n"/>
      <c r="N8" s="204" t="n"/>
      <c r="O8" s="204" t="n"/>
      <c r="P8" s="204" t="n"/>
      <c r="Q8" s="204" t="n"/>
      <c r="R8" s="204" t="n"/>
      <c r="S8" s="204" t="n"/>
      <c r="T8" s="204" t="n"/>
      <c r="U8" s="204" t="n"/>
      <c r="V8" s="204" t="n"/>
      <c r="W8" s="204" t="n"/>
      <c r="X8" s="204" t="n"/>
      <c r="Y8" s="204" t="n"/>
      <c r="Z8" s="204" t="n"/>
    </row>
    <row r="9" ht="17.5" customHeight="1">
      <c r="A9" s="176" t="n">
        <v>44358</v>
      </c>
      <c r="B9" s="204" t="n">
        <v>26.99</v>
      </c>
      <c r="C9" s="204" t="n">
        <v>1908900</v>
      </c>
      <c r="D9" s="178">
        <f>B9/B10-1</f>
        <v/>
      </c>
      <c r="E9" s="205">
        <f>E10*(1+D9)</f>
        <v/>
      </c>
      <c r="F9" s="204" t="n"/>
      <c r="G9" s="204" t="n"/>
      <c r="H9" s="204" t="n"/>
      <c r="I9" s="204" t="n"/>
      <c r="J9" s="204" t="n"/>
      <c r="K9" s="204" t="n"/>
      <c r="L9" s="204" t="n"/>
      <c r="M9" s="204" t="n"/>
      <c r="N9" s="204" t="n"/>
      <c r="O9" s="204" t="n"/>
      <c r="P9" s="204" t="n"/>
      <c r="Q9" s="204" t="n"/>
      <c r="R9" s="204" t="n"/>
      <c r="S9" s="204" t="n"/>
      <c r="T9" s="204" t="n"/>
      <c r="U9" s="204" t="n"/>
      <c r="V9" s="204" t="n"/>
      <c r="W9" s="204" t="n"/>
      <c r="X9" s="204" t="n"/>
      <c r="Y9" s="204" t="n"/>
      <c r="Z9" s="204" t="n"/>
    </row>
    <row r="10" ht="17.5" customHeight="1">
      <c r="A10" s="176" t="n">
        <v>44357</v>
      </c>
      <c r="B10" s="204" t="n">
        <v>27.01</v>
      </c>
      <c r="C10" s="204" t="n">
        <v>2148000</v>
      </c>
      <c r="D10" s="178">
        <f>B10/B11-1</f>
        <v/>
      </c>
      <c r="E10" s="205">
        <f>E11*(1+D10)</f>
        <v/>
      </c>
      <c r="F10" s="204" t="n"/>
      <c r="G10" s="204" t="n"/>
      <c r="H10" s="204" t="n"/>
      <c r="I10" s="204" t="n"/>
      <c r="J10" s="204" t="n"/>
      <c r="K10" s="204" t="n"/>
      <c r="L10" s="204" t="n"/>
      <c r="M10" s="204" t="n"/>
      <c r="N10" s="204" t="n"/>
      <c r="O10" s="204" t="n"/>
      <c r="P10" s="204" t="n"/>
      <c r="Q10" s="204" t="n"/>
      <c r="R10" s="204" t="n"/>
      <c r="S10" s="204" t="n"/>
      <c r="T10" s="204" t="n"/>
      <c r="U10" s="204" t="n"/>
      <c r="V10" s="204" t="n"/>
      <c r="W10" s="204" t="n"/>
      <c r="X10" s="204" t="n"/>
      <c r="Y10" s="204" t="n"/>
      <c r="Z10" s="204" t="n"/>
    </row>
    <row r="11" ht="17.5" customHeight="1">
      <c r="A11" s="176" t="n">
        <v>44356</v>
      </c>
      <c r="B11" s="204" t="n">
        <v>26.734001</v>
      </c>
      <c r="C11" s="204" t="n">
        <v>2785000</v>
      </c>
      <c r="D11" s="178">
        <f>B11/B12-1</f>
        <v/>
      </c>
      <c r="E11" s="205">
        <f>E12*(1+D11)</f>
        <v/>
      </c>
      <c r="F11" s="204" t="n"/>
      <c r="G11" s="204" t="n"/>
      <c r="H11" s="204" t="n"/>
      <c r="I11" s="204" t="n"/>
      <c r="J11" s="204" t="n"/>
      <c r="K11" s="204" t="n"/>
      <c r="L11" s="204" t="n"/>
      <c r="M11" s="204" t="n"/>
      <c r="N11" s="204" t="n"/>
      <c r="O11" s="204" t="n"/>
      <c r="P11" s="204" t="n"/>
      <c r="Q11" s="204" t="n"/>
      <c r="R11" s="204" t="n"/>
      <c r="S11" s="204" t="n"/>
      <c r="T11" s="204" t="n"/>
      <c r="U11" s="204" t="n"/>
      <c r="V11" s="204" t="n"/>
      <c r="W11" s="204" t="n"/>
      <c r="X11" s="204" t="n"/>
      <c r="Y11" s="204" t="n"/>
      <c r="Z11" s="204" t="n"/>
    </row>
    <row r="12" ht="17.5" customHeight="1">
      <c r="A12" s="176" t="n">
        <v>44355</v>
      </c>
      <c r="B12" s="204" t="n">
        <v>26.990395</v>
      </c>
      <c r="C12" s="204" t="n">
        <v>997100</v>
      </c>
      <c r="D12" s="178">
        <f>B12/B13-1</f>
        <v/>
      </c>
      <c r="E12" s="205">
        <f>E13*(1+D12)</f>
        <v/>
      </c>
      <c r="F12" s="204" t="n"/>
      <c r="G12" s="204" t="n"/>
      <c r="H12" s="204" t="n"/>
      <c r="I12" s="204" t="n"/>
      <c r="J12" s="204" t="n"/>
      <c r="K12" s="204" t="n"/>
      <c r="L12" s="204" t="n"/>
      <c r="M12" s="204" t="n"/>
      <c r="N12" s="204" t="n"/>
      <c r="O12" s="204" t="n"/>
      <c r="P12" s="204" t="n"/>
      <c r="Q12" s="204" t="n"/>
      <c r="R12" s="204" t="n"/>
      <c r="S12" s="204" t="n"/>
      <c r="T12" s="204" t="n"/>
      <c r="U12" s="204" t="n"/>
      <c r="V12" s="204" t="n"/>
      <c r="W12" s="204" t="n"/>
      <c r="X12" s="204" t="n"/>
      <c r="Y12" s="204" t="n"/>
      <c r="Z12" s="204" t="n"/>
    </row>
    <row r="13" ht="17.5" customHeight="1">
      <c r="A13" s="176" t="n">
        <v>44354</v>
      </c>
      <c r="B13" s="204" t="n">
        <v>26.950949</v>
      </c>
      <c r="C13" s="204" t="n">
        <v>1823200</v>
      </c>
      <c r="D13" s="178">
        <f>B13/B14-1</f>
        <v/>
      </c>
      <c r="E13" s="205">
        <f>E14*(1+D13)</f>
        <v/>
      </c>
      <c r="F13" s="204" t="n"/>
      <c r="G13" s="204" t="n"/>
      <c r="H13" s="204" t="n"/>
      <c r="I13" s="204" t="n"/>
      <c r="J13" s="204" t="n"/>
      <c r="K13" s="204" t="n"/>
      <c r="L13" s="204" t="n"/>
      <c r="M13" s="204" t="n"/>
      <c r="N13" s="204" t="n"/>
      <c r="O13" s="204" t="n"/>
      <c r="P13" s="204" t="n"/>
      <c r="Q13" s="204" t="n"/>
      <c r="R13" s="204" t="n"/>
      <c r="S13" s="204" t="n"/>
      <c r="T13" s="204" t="n"/>
      <c r="U13" s="204" t="n"/>
      <c r="V13" s="204" t="n"/>
      <c r="W13" s="204" t="n"/>
      <c r="X13" s="204" t="n"/>
      <c r="Y13" s="204" t="n"/>
      <c r="Z13" s="204" t="n"/>
    </row>
    <row r="14" ht="17.5" customHeight="1">
      <c r="A14" s="176" t="n">
        <v>44351</v>
      </c>
      <c r="B14" s="204" t="n">
        <v>27.000256</v>
      </c>
      <c r="C14" s="204" t="n">
        <v>2910200</v>
      </c>
      <c r="D14" s="178">
        <f>B14/B15-1</f>
        <v/>
      </c>
      <c r="E14" s="205">
        <f>E15*(1+D14)</f>
        <v/>
      </c>
      <c r="F14" s="204" t="n"/>
      <c r="G14" s="204" t="n"/>
      <c r="H14" s="204" t="n"/>
      <c r="I14" s="204" t="n"/>
      <c r="J14" s="204" t="n"/>
      <c r="K14" s="204" t="n"/>
      <c r="L14" s="204" t="n"/>
      <c r="M14" s="204" t="n"/>
      <c r="N14" s="204" t="n"/>
      <c r="O14" s="204" t="n"/>
      <c r="P14" s="204" t="n"/>
      <c r="Q14" s="204" t="n"/>
      <c r="R14" s="204" t="n"/>
      <c r="S14" s="204" t="n"/>
      <c r="T14" s="204" t="n"/>
      <c r="U14" s="204" t="n"/>
      <c r="V14" s="204" t="n"/>
      <c r="W14" s="204" t="n"/>
      <c r="X14" s="204" t="n"/>
      <c r="Y14" s="204" t="n"/>
      <c r="Z14" s="204" t="n"/>
    </row>
    <row r="15" ht="17.5" customHeight="1">
      <c r="A15" s="176" t="n">
        <v>44350</v>
      </c>
      <c r="B15" s="204" t="n">
        <v>26.566359</v>
      </c>
      <c r="C15" s="204" t="n">
        <v>1562700</v>
      </c>
      <c r="D15" s="178">
        <f>B15/B16-1</f>
        <v/>
      </c>
      <c r="E15" s="205">
        <f>E16*(1+D15)</f>
        <v/>
      </c>
      <c r="F15" s="204" t="n"/>
      <c r="G15" s="204" t="n"/>
      <c r="H15" s="204" t="n"/>
      <c r="I15" s="204" t="n"/>
      <c r="J15" s="204" t="n"/>
      <c r="K15" s="204" t="n"/>
      <c r="L15" s="204" t="n"/>
      <c r="M15" s="204" t="n"/>
      <c r="N15" s="204" t="n"/>
      <c r="O15" s="204" t="n"/>
      <c r="P15" s="204" t="n"/>
      <c r="Q15" s="204" t="n"/>
      <c r="R15" s="204" t="n"/>
      <c r="S15" s="204" t="n"/>
      <c r="T15" s="204" t="n"/>
      <c r="U15" s="204" t="n"/>
      <c r="V15" s="204" t="n"/>
      <c r="W15" s="204" t="n"/>
      <c r="X15" s="204" t="n"/>
      <c r="Y15" s="204" t="n"/>
      <c r="Z15" s="204" t="n"/>
    </row>
    <row r="16" ht="17.5" customHeight="1">
      <c r="A16" s="176" t="n">
        <v>44349</v>
      </c>
      <c r="B16" s="204" t="n">
        <v>26.743862</v>
      </c>
      <c r="C16" s="204" t="n">
        <v>1833400</v>
      </c>
      <c r="D16" s="178">
        <f>B16/B17-1</f>
        <v/>
      </c>
      <c r="E16" s="205">
        <f>E17*(1+D16)</f>
        <v/>
      </c>
      <c r="F16" s="204" t="n"/>
      <c r="G16" s="204" t="n"/>
      <c r="H16" s="204" t="n"/>
      <c r="I16" s="204" t="n"/>
      <c r="J16" s="204" t="n"/>
      <c r="K16" s="204" t="n"/>
      <c r="L16" s="204" t="n"/>
      <c r="M16" s="204" t="n"/>
      <c r="N16" s="204" t="n"/>
      <c r="O16" s="204" t="n"/>
      <c r="P16" s="204" t="n"/>
      <c r="Q16" s="204" t="n"/>
      <c r="R16" s="204" t="n"/>
      <c r="S16" s="204" t="n"/>
      <c r="T16" s="204" t="n"/>
      <c r="U16" s="204" t="n"/>
      <c r="V16" s="204" t="n"/>
      <c r="W16" s="204" t="n"/>
      <c r="X16" s="204" t="n"/>
      <c r="Y16" s="204" t="n"/>
      <c r="Z16" s="204" t="n"/>
    </row>
    <row r="17" ht="17.5" customHeight="1">
      <c r="A17" s="176" t="n">
        <v>44348</v>
      </c>
      <c r="B17" s="204" t="n">
        <v>26.487469</v>
      </c>
      <c r="C17" s="204" t="n">
        <v>1720200</v>
      </c>
      <c r="D17" s="178">
        <f>B17/B18-1</f>
        <v/>
      </c>
      <c r="E17" s="205">
        <f>E18*(1+D17)</f>
        <v/>
      </c>
      <c r="F17" s="204" t="n"/>
      <c r="G17" s="204" t="n"/>
      <c r="H17" s="204" t="n"/>
      <c r="I17" s="204" t="n"/>
      <c r="J17" s="204" t="n"/>
      <c r="K17" s="204" t="n"/>
      <c r="L17" s="204" t="n"/>
      <c r="M17" s="204" t="n"/>
      <c r="N17" s="204" t="n"/>
      <c r="O17" s="204" t="n"/>
      <c r="P17" s="204" t="n"/>
      <c r="Q17" s="204" t="n"/>
      <c r="R17" s="204" t="n"/>
      <c r="S17" s="204" t="n"/>
      <c r="T17" s="204" t="n"/>
      <c r="U17" s="204" t="n"/>
      <c r="V17" s="204" t="n"/>
      <c r="W17" s="204" t="n"/>
      <c r="X17" s="204" t="n"/>
      <c r="Y17" s="204" t="n"/>
      <c r="Z17" s="204" t="n"/>
    </row>
    <row r="18" ht="17.5" customHeight="1">
      <c r="A18" s="176" t="n">
        <v>44344</v>
      </c>
      <c r="B18" s="204" t="n">
        <v>26.369131</v>
      </c>
      <c r="C18" s="204" t="n">
        <v>2120400</v>
      </c>
      <c r="D18" s="178">
        <f>B18/B19-1</f>
        <v/>
      </c>
      <c r="E18" s="205">
        <f>E19*(1+D18)</f>
        <v/>
      </c>
      <c r="F18" s="204" t="n"/>
      <c r="G18" s="204" t="n"/>
      <c r="H18" s="204" t="n"/>
      <c r="I18" s="204" t="n"/>
      <c r="J18" s="204" t="n"/>
      <c r="K18" s="204" t="n"/>
      <c r="L18" s="204" t="n"/>
      <c r="M18" s="204" t="n"/>
      <c r="N18" s="204" t="n"/>
      <c r="O18" s="204" t="n"/>
      <c r="P18" s="204" t="n"/>
      <c r="Q18" s="204" t="n"/>
      <c r="R18" s="204" t="n"/>
      <c r="S18" s="204" t="n"/>
      <c r="T18" s="204" t="n"/>
      <c r="U18" s="204" t="n"/>
      <c r="V18" s="204" t="n"/>
      <c r="W18" s="204" t="n"/>
      <c r="X18" s="204" t="n"/>
      <c r="Y18" s="204" t="n"/>
      <c r="Z18" s="204" t="n"/>
    </row>
    <row r="19" ht="17.5" customHeight="1">
      <c r="A19" s="176" t="n">
        <v>44343</v>
      </c>
      <c r="B19" s="204" t="n">
        <v>26.369131</v>
      </c>
      <c r="C19" s="204" t="n">
        <v>2431100</v>
      </c>
      <c r="D19" s="178">
        <f>B19/B20-1</f>
        <v/>
      </c>
      <c r="E19" s="205">
        <f>E20*(1+D19)</f>
        <v/>
      </c>
      <c r="F19" s="204" t="n"/>
      <c r="G19" s="204" t="n"/>
      <c r="H19" s="204" t="n"/>
      <c r="I19" s="204" t="n"/>
      <c r="J19" s="204" t="n"/>
      <c r="K19" s="204" t="n"/>
      <c r="L19" s="204" t="n"/>
      <c r="M19" s="204" t="n"/>
      <c r="N19" s="204" t="n"/>
      <c r="O19" s="204" t="n"/>
      <c r="P19" s="204" t="n"/>
      <c r="Q19" s="204" t="n"/>
      <c r="R19" s="204" t="n"/>
      <c r="S19" s="204" t="n"/>
      <c r="T19" s="204" t="n"/>
      <c r="U19" s="204" t="n"/>
      <c r="V19" s="204" t="n"/>
      <c r="W19" s="204" t="n"/>
      <c r="X19" s="204" t="n"/>
      <c r="Y19" s="204" t="n"/>
      <c r="Z19" s="204" t="n"/>
    </row>
    <row r="20" ht="17.5" customHeight="1">
      <c r="A20" s="176" t="n">
        <v>44342</v>
      </c>
      <c r="B20" s="204" t="n">
        <v>26.221212</v>
      </c>
      <c r="C20" s="204" t="n">
        <v>2254700</v>
      </c>
      <c r="D20" s="178">
        <f>B20/B21-1</f>
        <v/>
      </c>
      <c r="E20" s="205">
        <f>E21*(1+D20)</f>
        <v/>
      </c>
      <c r="F20" s="204" t="n"/>
      <c r="G20" s="204" t="n"/>
      <c r="H20" s="204" t="n"/>
      <c r="I20" s="204" t="n"/>
      <c r="J20" s="204" t="n"/>
      <c r="K20" s="204" t="n"/>
      <c r="L20" s="204" t="n"/>
      <c r="M20" s="204" t="n"/>
      <c r="N20" s="204" t="n"/>
      <c r="O20" s="204" t="n"/>
      <c r="P20" s="204" t="n"/>
      <c r="Q20" s="204" t="n"/>
      <c r="R20" s="204" t="n"/>
      <c r="S20" s="204" t="n"/>
      <c r="T20" s="204" t="n"/>
      <c r="U20" s="204" t="n"/>
      <c r="V20" s="204" t="n"/>
      <c r="W20" s="204" t="n"/>
      <c r="X20" s="204" t="n"/>
      <c r="Y20" s="204" t="n"/>
      <c r="Z20" s="204" t="n"/>
    </row>
    <row r="21" ht="15.75" customHeight="1">
      <c r="A21" s="176" t="n">
        <v>44341</v>
      </c>
      <c r="B21" s="204" t="n">
        <v>26.181767</v>
      </c>
      <c r="C21" s="204" t="n">
        <v>1374100</v>
      </c>
      <c r="D21" s="178">
        <f>B21/B22-1</f>
        <v/>
      </c>
      <c r="E21" s="205">
        <f>E22*(1+D21)</f>
        <v/>
      </c>
      <c r="F21" s="204" t="n"/>
      <c r="G21" s="204" t="n"/>
      <c r="H21" s="204" t="n"/>
      <c r="I21" s="204" t="n"/>
      <c r="J21" s="204" t="n"/>
      <c r="K21" s="204" t="n"/>
      <c r="L21" s="204" t="n"/>
      <c r="M21" s="204" t="n"/>
      <c r="N21" s="204" t="n"/>
      <c r="O21" s="204" t="n"/>
      <c r="P21" s="204" t="n"/>
      <c r="Q21" s="204" t="n"/>
      <c r="R21" s="204" t="n"/>
      <c r="S21" s="204" t="n"/>
      <c r="T21" s="204" t="n"/>
      <c r="U21" s="204" t="n"/>
      <c r="V21" s="204" t="n"/>
      <c r="W21" s="204" t="n"/>
      <c r="X21" s="204" t="n"/>
      <c r="Y21" s="204" t="n"/>
      <c r="Z21" s="204" t="n"/>
    </row>
    <row r="22" ht="15.75" customHeight="1">
      <c r="A22" s="176" t="n">
        <v>44340</v>
      </c>
      <c r="B22" s="204" t="n">
        <v>26.122599</v>
      </c>
      <c r="C22" s="204" t="n">
        <v>2129400</v>
      </c>
      <c r="D22" s="178">
        <f>B22/B23-1</f>
        <v/>
      </c>
      <c r="E22" s="205">
        <f>E23*(1+D22)</f>
        <v/>
      </c>
      <c r="F22" s="204" t="n"/>
      <c r="G22" s="204" t="n"/>
      <c r="H22" s="204" t="n"/>
      <c r="I22" s="204" t="n"/>
      <c r="J22" s="204" t="n"/>
      <c r="K22" s="204" t="n"/>
      <c r="L22" s="204" t="n"/>
      <c r="M22" s="204" t="n"/>
      <c r="N22" s="204" t="n"/>
      <c r="O22" s="204" t="n"/>
      <c r="P22" s="204" t="n"/>
      <c r="Q22" s="204" t="n"/>
      <c r="R22" s="204" t="n"/>
      <c r="S22" s="204" t="n"/>
      <c r="T22" s="204" t="n"/>
      <c r="U22" s="204" t="n"/>
      <c r="V22" s="204" t="n"/>
      <c r="W22" s="204" t="n"/>
      <c r="X22" s="204" t="n"/>
      <c r="Y22" s="204" t="n"/>
      <c r="Z22" s="204" t="n"/>
    </row>
    <row r="23" ht="15.75" customHeight="1">
      <c r="A23" s="176" t="n">
        <v>44337</v>
      </c>
      <c r="B23" s="204" t="n">
        <v>25.935234</v>
      </c>
      <c r="C23" s="204" t="n">
        <v>2016700</v>
      </c>
      <c r="D23" s="178">
        <f>B23/B24-1</f>
        <v/>
      </c>
      <c r="E23" s="205">
        <f>E24*(1+D23)</f>
        <v/>
      </c>
      <c r="F23" s="204" t="n"/>
      <c r="G23" s="204" t="n"/>
      <c r="H23" s="204" t="n"/>
      <c r="I23" s="204" t="n"/>
      <c r="J23" s="204" t="n"/>
      <c r="K23" s="204" t="n"/>
      <c r="L23" s="204" t="n"/>
      <c r="M23" s="204" t="n"/>
      <c r="N23" s="204" t="n"/>
      <c r="O23" s="204" t="n"/>
      <c r="P23" s="204" t="n"/>
      <c r="Q23" s="204" t="n"/>
      <c r="R23" s="204" t="n"/>
      <c r="S23" s="204" t="n"/>
      <c r="T23" s="204" t="n"/>
      <c r="U23" s="204" t="n"/>
      <c r="V23" s="204" t="n"/>
      <c r="W23" s="204" t="n"/>
      <c r="X23" s="204" t="n"/>
      <c r="Y23" s="204" t="n"/>
      <c r="Z23" s="204" t="n"/>
    </row>
    <row r="24" ht="15.75" customHeight="1">
      <c r="A24" s="176" t="n">
        <v>44336</v>
      </c>
      <c r="B24" s="204" t="n">
        <v>26.171907</v>
      </c>
      <c r="C24" s="204" t="n">
        <v>2611200</v>
      </c>
      <c r="D24" s="178">
        <f>B24/B25-1</f>
        <v/>
      </c>
      <c r="E24" s="205">
        <f>E25*(1+D24)</f>
        <v/>
      </c>
      <c r="F24" s="204" t="n"/>
      <c r="G24" s="204" t="n"/>
      <c r="H24" s="204" t="n"/>
      <c r="I24" s="204" t="n"/>
      <c r="J24" s="204" t="n"/>
      <c r="K24" s="204" t="n"/>
      <c r="L24" s="204" t="n"/>
      <c r="M24" s="204" t="n"/>
      <c r="N24" s="204" t="n"/>
      <c r="O24" s="204" t="n"/>
      <c r="P24" s="204" t="n"/>
      <c r="Q24" s="204" t="n"/>
      <c r="R24" s="204" t="n"/>
      <c r="S24" s="204" t="n"/>
      <c r="T24" s="204" t="n"/>
      <c r="U24" s="204" t="n"/>
      <c r="V24" s="204" t="n"/>
      <c r="W24" s="204" t="n"/>
      <c r="X24" s="204" t="n"/>
      <c r="Y24" s="204" t="n"/>
      <c r="Z24" s="204" t="n"/>
    </row>
    <row r="25" ht="15.75" customHeight="1">
      <c r="A25" s="176" t="n">
        <v>44335</v>
      </c>
      <c r="B25" s="204" t="n">
        <v>25.550644</v>
      </c>
      <c r="C25" s="204" t="n">
        <v>4152600</v>
      </c>
      <c r="D25" s="178">
        <f>B25/B26-1</f>
        <v/>
      </c>
      <c r="E25" s="205">
        <f>E26*(1+D25)</f>
        <v/>
      </c>
      <c r="F25" s="204" t="n"/>
      <c r="G25" s="204" t="n"/>
      <c r="H25" s="204" t="n"/>
      <c r="I25" s="204" t="n"/>
      <c r="J25" s="204" t="n"/>
      <c r="K25" s="204" t="n"/>
      <c r="L25" s="204" t="n"/>
      <c r="M25" s="204" t="n"/>
      <c r="N25" s="204" t="n"/>
      <c r="O25" s="204" t="n"/>
      <c r="P25" s="204" t="n"/>
      <c r="Q25" s="204" t="n"/>
      <c r="R25" s="204" t="n"/>
      <c r="S25" s="204" t="n"/>
      <c r="T25" s="204" t="n"/>
      <c r="U25" s="204" t="n"/>
      <c r="V25" s="204" t="n"/>
      <c r="W25" s="204" t="n"/>
      <c r="X25" s="204" t="n"/>
      <c r="Y25" s="204" t="n"/>
      <c r="Z25" s="204" t="n"/>
    </row>
    <row r="26" ht="15.75" customHeight="1">
      <c r="A26" s="176" t="n">
        <v>44334</v>
      </c>
      <c r="B26" s="204" t="n">
        <v>26.004265</v>
      </c>
      <c r="C26" s="204" t="n">
        <v>8541200</v>
      </c>
      <c r="D26" s="178">
        <f>B26/B27-1</f>
        <v/>
      </c>
      <c r="E26" s="205">
        <f>E27*(1+D26)</f>
        <v/>
      </c>
      <c r="F26" s="204" t="n"/>
      <c r="G26" s="204" t="n"/>
      <c r="H26" s="204" t="n"/>
      <c r="I26" s="204" t="n"/>
      <c r="J26" s="204" t="n"/>
      <c r="K26" s="204" t="n"/>
      <c r="L26" s="204" t="n"/>
      <c r="M26" s="204" t="n"/>
      <c r="N26" s="204" t="n"/>
      <c r="O26" s="204" t="n"/>
      <c r="P26" s="204" t="n"/>
      <c r="Q26" s="204" t="n"/>
      <c r="R26" s="204" t="n"/>
      <c r="S26" s="204" t="n"/>
      <c r="T26" s="204" t="n"/>
      <c r="U26" s="204" t="n"/>
      <c r="V26" s="204" t="n"/>
      <c r="W26" s="204" t="n"/>
      <c r="X26" s="204" t="n"/>
      <c r="Y26" s="204" t="n"/>
      <c r="Z26" s="204" t="n"/>
    </row>
    <row r="27" ht="15.75" customHeight="1">
      <c r="A27" s="176" t="n">
        <v>44333</v>
      </c>
      <c r="B27" s="204" t="n">
        <v>26.083155</v>
      </c>
      <c r="C27" s="204" t="n">
        <v>2665800</v>
      </c>
      <c r="D27" s="178">
        <f>B27/B28-1</f>
        <v/>
      </c>
      <c r="E27" s="205">
        <f>E28*(1+D27)</f>
        <v/>
      </c>
      <c r="F27" s="204" t="n"/>
      <c r="G27" s="204" t="n"/>
      <c r="H27" s="204" t="n"/>
      <c r="I27" s="204" t="n"/>
      <c r="J27" s="204" t="n"/>
      <c r="K27" s="204" t="n"/>
      <c r="L27" s="204" t="n"/>
      <c r="M27" s="204" t="n"/>
      <c r="N27" s="204" t="n"/>
      <c r="O27" s="204" t="n"/>
      <c r="P27" s="204" t="n"/>
      <c r="Q27" s="204" t="n"/>
      <c r="R27" s="204" t="n"/>
      <c r="S27" s="204" t="n"/>
      <c r="T27" s="204" t="n"/>
      <c r="U27" s="204" t="n"/>
      <c r="V27" s="204" t="n"/>
      <c r="W27" s="204" t="n"/>
      <c r="X27" s="204" t="n"/>
      <c r="Y27" s="204" t="n"/>
      <c r="Z27" s="204" t="n"/>
    </row>
    <row r="28" ht="15.75" customHeight="1">
      <c r="A28" s="176" t="n">
        <v>44330</v>
      </c>
      <c r="B28" s="204" t="n">
        <v>26.132462</v>
      </c>
      <c r="C28" s="204" t="n">
        <v>1927700</v>
      </c>
      <c r="D28" s="178">
        <f>B28/B29-1</f>
        <v/>
      </c>
      <c r="E28" s="205">
        <f>E29*(1+D28)</f>
        <v/>
      </c>
      <c r="F28" s="204" t="n"/>
      <c r="G28" s="204" t="n"/>
      <c r="H28" s="204" t="n"/>
      <c r="I28" s="204" t="n"/>
      <c r="J28" s="204" t="n"/>
      <c r="K28" s="204" t="n"/>
      <c r="L28" s="204" t="n"/>
      <c r="M28" s="204" t="n"/>
      <c r="N28" s="204" t="n"/>
      <c r="O28" s="204" t="n"/>
      <c r="P28" s="204" t="n"/>
      <c r="Q28" s="204" t="n"/>
      <c r="R28" s="204" t="n"/>
      <c r="S28" s="204" t="n"/>
      <c r="T28" s="204" t="n"/>
      <c r="U28" s="204" t="n"/>
      <c r="V28" s="204" t="n"/>
      <c r="W28" s="204" t="n"/>
      <c r="X28" s="204" t="n"/>
      <c r="Y28" s="204" t="n"/>
      <c r="Z28" s="204" t="n"/>
    </row>
    <row r="29" ht="15.75" customHeight="1">
      <c r="A29" s="176" t="n">
        <v>44329</v>
      </c>
      <c r="B29" s="204" t="n">
        <v>25.885927</v>
      </c>
      <c r="C29" s="204" t="n">
        <v>1911400</v>
      </c>
      <c r="D29" s="178">
        <f>B29/B30-1</f>
        <v/>
      </c>
      <c r="E29" s="205">
        <f>E30*(1+D29)</f>
        <v/>
      </c>
      <c r="F29" s="204" t="n"/>
      <c r="G29" s="204" t="n"/>
      <c r="H29" s="204" t="n"/>
      <c r="I29" s="204" t="n"/>
      <c r="J29" s="204" t="n"/>
      <c r="K29" s="204" t="n"/>
      <c r="L29" s="204" t="n"/>
      <c r="M29" s="204" t="n"/>
      <c r="N29" s="204" t="n"/>
      <c r="O29" s="204" t="n"/>
      <c r="P29" s="204" t="n"/>
      <c r="Q29" s="204" t="n"/>
      <c r="R29" s="204" t="n"/>
      <c r="S29" s="204" t="n"/>
      <c r="T29" s="204" t="n"/>
      <c r="U29" s="204" t="n"/>
      <c r="V29" s="204" t="n"/>
      <c r="W29" s="204" t="n"/>
      <c r="X29" s="204" t="n"/>
      <c r="Y29" s="204" t="n"/>
      <c r="Z29" s="204" t="n"/>
    </row>
    <row r="30" ht="15.75" customHeight="1">
      <c r="A30" s="176" t="n">
        <v>44328</v>
      </c>
      <c r="B30" s="204" t="n">
        <v>25.777452</v>
      </c>
      <c r="C30" s="204" t="n">
        <v>2547000</v>
      </c>
      <c r="D30" s="178">
        <f>B30/B31-1</f>
        <v/>
      </c>
      <c r="E30" s="205">
        <f>E31*(1+D30)</f>
        <v/>
      </c>
      <c r="F30" s="204" t="n"/>
      <c r="G30" s="204" t="n"/>
      <c r="H30" s="204" t="n"/>
      <c r="I30" s="204" t="n"/>
      <c r="J30" s="204" t="n"/>
      <c r="K30" s="204" t="n"/>
      <c r="L30" s="204" t="n"/>
      <c r="M30" s="204" t="n"/>
      <c r="N30" s="204" t="n"/>
      <c r="O30" s="204" t="n"/>
      <c r="P30" s="204" t="n"/>
      <c r="Q30" s="204" t="n"/>
      <c r="R30" s="204" t="n"/>
      <c r="S30" s="204" t="n"/>
      <c r="T30" s="204" t="n"/>
      <c r="U30" s="204" t="n"/>
      <c r="V30" s="204" t="n"/>
      <c r="W30" s="204" t="n"/>
      <c r="X30" s="204" t="n"/>
      <c r="Y30" s="204" t="n"/>
      <c r="Z30" s="204" t="n"/>
    </row>
    <row r="31" ht="15.75" customHeight="1">
      <c r="A31" s="176" t="n">
        <v>44327</v>
      </c>
      <c r="B31" s="204" t="n">
        <v>26.231073</v>
      </c>
      <c r="C31" s="204" t="n">
        <v>3492800</v>
      </c>
      <c r="D31" s="178">
        <f>B31/B32-1</f>
        <v/>
      </c>
      <c r="E31" s="205">
        <f>E32*(1+D31)</f>
        <v/>
      </c>
      <c r="F31" s="204" t="n"/>
      <c r="G31" s="204" t="n"/>
      <c r="H31" s="204" t="n"/>
      <c r="I31" s="204" t="n"/>
      <c r="J31" s="204" t="n"/>
      <c r="K31" s="204" t="n"/>
      <c r="L31" s="204" t="n"/>
      <c r="M31" s="204" t="n"/>
      <c r="N31" s="204" t="n"/>
      <c r="O31" s="204" t="n"/>
      <c r="P31" s="204" t="n"/>
      <c r="Q31" s="204" t="n"/>
      <c r="R31" s="204" t="n"/>
      <c r="S31" s="204" t="n"/>
      <c r="T31" s="204" t="n"/>
      <c r="U31" s="204" t="n"/>
      <c r="V31" s="204" t="n"/>
      <c r="W31" s="204" t="n"/>
      <c r="X31" s="204" t="n"/>
      <c r="Y31" s="204" t="n"/>
      <c r="Z31" s="204" t="n"/>
    </row>
    <row r="32" ht="15.75" customHeight="1">
      <c r="A32" s="176" t="n">
        <v>44326</v>
      </c>
      <c r="B32" s="204" t="n">
        <v>26.457884</v>
      </c>
      <c r="C32" s="204" t="n">
        <v>2305900</v>
      </c>
      <c r="D32" s="178">
        <f>B32/B33-1</f>
        <v/>
      </c>
      <c r="E32" s="205">
        <f>E33*(1+D32)</f>
        <v/>
      </c>
      <c r="F32" s="204" t="n"/>
      <c r="G32" s="204" t="n"/>
      <c r="H32" s="204" t="n"/>
      <c r="I32" s="204" t="n"/>
      <c r="J32" s="204" t="n"/>
      <c r="K32" s="204" t="n"/>
      <c r="L32" s="204" t="n"/>
      <c r="M32" s="204" t="n"/>
      <c r="N32" s="204" t="n"/>
      <c r="O32" s="204" t="n"/>
      <c r="P32" s="204" t="n"/>
      <c r="Q32" s="204" t="n"/>
      <c r="R32" s="204" t="n"/>
      <c r="S32" s="204" t="n"/>
      <c r="T32" s="204" t="n"/>
      <c r="U32" s="204" t="n"/>
      <c r="V32" s="204" t="n"/>
      <c r="W32" s="204" t="n"/>
      <c r="X32" s="204" t="n"/>
      <c r="Y32" s="204" t="n"/>
      <c r="Z32" s="204" t="n"/>
    </row>
    <row r="33" ht="15.75" customHeight="1">
      <c r="A33" s="176" t="n">
        <v>44323</v>
      </c>
      <c r="B33" s="204" t="n">
        <v>26.388855</v>
      </c>
      <c r="C33" s="204" t="n">
        <v>2012100</v>
      </c>
      <c r="D33" s="178">
        <f>B33/B34-1</f>
        <v/>
      </c>
      <c r="E33" s="205">
        <f>E34*(1+D33)</f>
        <v/>
      </c>
      <c r="F33" s="204" t="n"/>
      <c r="G33" s="204" t="n"/>
      <c r="H33" s="204" t="n"/>
      <c r="I33" s="204" t="n"/>
      <c r="J33" s="204" t="n"/>
      <c r="K33" s="204" t="n"/>
      <c r="L33" s="204" t="n"/>
      <c r="M33" s="204" t="n"/>
      <c r="N33" s="204" t="n"/>
      <c r="O33" s="204" t="n"/>
      <c r="P33" s="204" t="n"/>
      <c r="Q33" s="204" t="n"/>
      <c r="R33" s="204" t="n"/>
      <c r="S33" s="204" t="n"/>
      <c r="T33" s="204" t="n"/>
      <c r="U33" s="204" t="n"/>
      <c r="V33" s="204" t="n"/>
      <c r="W33" s="204" t="n"/>
      <c r="X33" s="204" t="n"/>
      <c r="Y33" s="204" t="n"/>
      <c r="Z33" s="204" t="n"/>
    </row>
    <row r="34" ht="15.75" customHeight="1">
      <c r="A34" s="176" t="n">
        <v>44322</v>
      </c>
      <c r="B34" s="204" t="n">
        <v>26.093014</v>
      </c>
      <c r="C34" s="204" t="n">
        <v>2594200</v>
      </c>
      <c r="D34" s="178">
        <f>B34/B35-1</f>
        <v/>
      </c>
      <c r="E34" s="205">
        <f>E35*(1+D34)</f>
        <v/>
      </c>
      <c r="F34" s="204" t="n"/>
      <c r="G34" s="204" t="n"/>
      <c r="H34" s="204" t="n"/>
      <c r="I34" s="204" t="n"/>
      <c r="J34" s="204" t="n"/>
      <c r="K34" s="204" t="n"/>
      <c r="L34" s="204" t="n"/>
      <c r="M34" s="204" t="n"/>
      <c r="N34" s="204" t="n"/>
      <c r="O34" s="204" t="n"/>
      <c r="P34" s="204" t="n"/>
      <c r="Q34" s="204" t="n"/>
      <c r="R34" s="204" t="n"/>
      <c r="S34" s="204" t="n"/>
      <c r="T34" s="204" t="n"/>
      <c r="U34" s="204" t="n"/>
      <c r="V34" s="204" t="n"/>
      <c r="W34" s="204" t="n"/>
      <c r="X34" s="204" t="n"/>
      <c r="Y34" s="204" t="n"/>
      <c r="Z34" s="204" t="n"/>
    </row>
    <row r="35" ht="15.75" customHeight="1">
      <c r="A35" s="176" t="n">
        <v>44321</v>
      </c>
      <c r="B35" s="204" t="n">
        <v>26.05357</v>
      </c>
      <c r="C35" s="204" t="n">
        <v>1955900</v>
      </c>
      <c r="D35" s="178">
        <f>B35/B36-1</f>
        <v/>
      </c>
      <c r="E35" s="205">
        <f>E36*(1+D35)</f>
        <v/>
      </c>
      <c r="F35" s="204" t="n"/>
      <c r="G35" s="204" t="n"/>
      <c r="H35" s="204" t="n"/>
      <c r="I35" s="204" t="n"/>
      <c r="J35" s="204" t="n"/>
      <c r="K35" s="204" t="n"/>
      <c r="L35" s="204" t="n"/>
      <c r="M35" s="204" t="n"/>
      <c r="N35" s="204" t="n"/>
      <c r="O35" s="204" t="n"/>
      <c r="P35" s="204" t="n"/>
      <c r="Q35" s="204" t="n"/>
      <c r="R35" s="204" t="n"/>
      <c r="S35" s="204" t="n"/>
      <c r="T35" s="204" t="n"/>
      <c r="U35" s="204" t="n"/>
      <c r="V35" s="204" t="n"/>
      <c r="W35" s="204" t="n"/>
      <c r="X35" s="204" t="n"/>
      <c r="Y35" s="204" t="n"/>
      <c r="Z35" s="204" t="n"/>
    </row>
    <row r="36" ht="15.75" customHeight="1">
      <c r="A36" s="176" t="n">
        <v>44320</v>
      </c>
      <c r="B36" s="204" t="n">
        <v>25.698563</v>
      </c>
      <c r="C36" s="204" t="n">
        <v>3447500</v>
      </c>
      <c r="D36" s="178">
        <f>B36/B37-1</f>
        <v/>
      </c>
      <c r="E36" s="205">
        <f>E37*(1+D36)</f>
        <v/>
      </c>
      <c r="F36" s="204" t="n"/>
      <c r="G36" s="204" t="n"/>
      <c r="H36" s="204" t="n"/>
      <c r="I36" s="204" t="n"/>
      <c r="J36" s="204" t="n"/>
      <c r="K36" s="204" t="n"/>
      <c r="L36" s="204" t="n"/>
      <c r="M36" s="204" t="n"/>
      <c r="N36" s="204" t="n"/>
      <c r="O36" s="204" t="n"/>
      <c r="P36" s="204" t="n"/>
      <c r="Q36" s="204" t="n"/>
      <c r="R36" s="204" t="n"/>
      <c r="S36" s="204" t="n"/>
      <c r="T36" s="204" t="n"/>
      <c r="U36" s="204" t="n"/>
      <c r="V36" s="204" t="n"/>
      <c r="W36" s="204" t="n"/>
      <c r="X36" s="204" t="n"/>
      <c r="Y36" s="204" t="n"/>
      <c r="Z36" s="204" t="n"/>
    </row>
    <row r="37" ht="15.75" customHeight="1">
      <c r="A37" s="176" t="n">
        <v>44319</v>
      </c>
      <c r="B37" s="204" t="n">
        <v>25.856344</v>
      </c>
      <c r="C37" s="204" t="n">
        <v>2256100</v>
      </c>
      <c r="D37" s="178">
        <f>B37/B38-1</f>
        <v/>
      </c>
      <c r="E37" s="205">
        <f>E38*(1+D37)</f>
        <v/>
      </c>
      <c r="F37" s="204" t="n"/>
      <c r="G37" s="204" t="n"/>
      <c r="H37" s="204" t="n"/>
      <c r="I37" s="204" t="n"/>
      <c r="J37" s="204" t="n"/>
      <c r="K37" s="204" t="n"/>
      <c r="L37" s="204" t="n"/>
      <c r="M37" s="204" t="n"/>
      <c r="N37" s="204" t="n"/>
      <c r="O37" s="204" t="n"/>
      <c r="P37" s="204" t="n"/>
      <c r="Q37" s="204" t="n"/>
      <c r="R37" s="204" t="n"/>
      <c r="S37" s="204" t="n"/>
      <c r="T37" s="204" t="n"/>
      <c r="U37" s="204" t="n"/>
      <c r="V37" s="204" t="n"/>
      <c r="W37" s="204" t="n"/>
      <c r="X37" s="204" t="n"/>
      <c r="Y37" s="204" t="n"/>
      <c r="Z37" s="204" t="n"/>
    </row>
    <row r="38" ht="15.75" customHeight="1">
      <c r="A38" s="176" t="n">
        <v>44316</v>
      </c>
      <c r="B38" s="204" t="n">
        <v>25.521059</v>
      </c>
      <c r="C38" s="204" t="n">
        <v>2008100</v>
      </c>
      <c r="D38" s="178">
        <f>B38/B39-1</f>
        <v/>
      </c>
      <c r="E38" s="205">
        <f>E39*(1+D38)</f>
        <v/>
      </c>
      <c r="F38" s="204" t="n"/>
      <c r="G38" s="204" t="n"/>
      <c r="H38" s="204" t="n"/>
      <c r="I38" s="204" t="n"/>
      <c r="J38" s="204" t="n"/>
      <c r="K38" s="204" t="n"/>
      <c r="L38" s="204" t="n"/>
      <c r="M38" s="204" t="n"/>
      <c r="N38" s="204" t="n"/>
      <c r="O38" s="204" t="n"/>
      <c r="P38" s="204" t="n"/>
      <c r="Q38" s="204" t="n"/>
      <c r="R38" s="204" t="n"/>
      <c r="S38" s="204" t="n"/>
      <c r="T38" s="204" t="n"/>
      <c r="U38" s="204" t="n"/>
      <c r="V38" s="204" t="n"/>
      <c r="W38" s="204" t="n"/>
      <c r="X38" s="204" t="n"/>
      <c r="Y38" s="204" t="n"/>
      <c r="Z38" s="204" t="n"/>
    </row>
    <row r="39" ht="15.75" customHeight="1">
      <c r="A39" s="176" t="n">
        <v>44315</v>
      </c>
      <c r="B39" s="204" t="n">
        <v>25.964819</v>
      </c>
      <c r="C39" s="204" t="n">
        <v>2663800</v>
      </c>
      <c r="D39" s="178">
        <f>B39/B40-1</f>
        <v/>
      </c>
      <c r="E39" s="205">
        <f>E40*(1+D39)</f>
        <v/>
      </c>
      <c r="F39" s="204" t="n"/>
      <c r="G39" s="204" t="n"/>
      <c r="H39" s="204" t="n"/>
      <c r="I39" s="204" t="n"/>
      <c r="J39" s="204" t="n"/>
      <c r="K39" s="204" t="n"/>
      <c r="L39" s="204" t="n"/>
      <c r="M39" s="204" t="n"/>
      <c r="N39" s="204" t="n"/>
      <c r="O39" s="204" t="n"/>
      <c r="P39" s="204" t="n"/>
      <c r="Q39" s="204" t="n"/>
      <c r="R39" s="204" t="n"/>
      <c r="S39" s="204" t="n"/>
      <c r="T39" s="204" t="n"/>
      <c r="U39" s="204" t="n"/>
      <c r="V39" s="204" t="n"/>
      <c r="W39" s="204" t="n"/>
      <c r="X39" s="204" t="n"/>
      <c r="Y39" s="204" t="n"/>
      <c r="Z39" s="204" t="n"/>
    </row>
    <row r="40" ht="15.75" customHeight="1">
      <c r="A40" s="176" t="n">
        <v>44314</v>
      </c>
      <c r="B40" s="204" t="n">
        <v>26.093014</v>
      </c>
      <c r="C40" s="204" t="n">
        <v>1413900</v>
      </c>
      <c r="D40" s="178">
        <f>B40/B41-1</f>
        <v/>
      </c>
      <c r="E40" s="205">
        <f>E41*(1+D40)</f>
        <v/>
      </c>
      <c r="F40" s="204" t="n"/>
      <c r="G40" s="204" t="n"/>
      <c r="H40" s="204" t="n"/>
      <c r="I40" s="204" t="n"/>
      <c r="J40" s="204" t="n"/>
      <c r="K40" s="204" t="n"/>
      <c r="L40" s="204" t="n"/>
      <c r="M40" s="204" t="n"/>
      <c r="N40" s="204" t="n"/>
      <c r="O40" s="204" t="n"/>
      <c r="P40" s="204" t="n"/>
      <c r="Q40" s="204" t="n"/>
      <c r="R40" s="204" t="n"/>
      <c r="S40" s="204" t="n"/>
      <c r="T40" s="204" t="n"/>
      <c r="U40" s="204" t="n"/>
      <c r="V40" s="204" t="n"/>
      <c r="W40" s="204" t="n"/>
      <c r="X40" s="204" t="n"/>
      <c r="Y40" s="204" t="n"/>
      <c r="Z40" s="204" t="n"/>
    </row>
    <row r="41" ht="15.75" customHeight="1">
      <c r="A41" s="176" t="n">
        <v>44313</v>
      </c>
      <c r="B41" s="204" t="n">
        <v>25.866205</v>
      </c>
      <c r="C41" s="204" t="n">
        <v>1238000</v>
      </c>
      <c r="D41" s="178">
        <f>B41/B42-1</f>
        <v/>
      </c>
      <c r="E41" s="205">
        <f>E42*(1+D41)</f>
        <v/>
      </c>
      <c r="F41" s="204" t="n"/>
      <c r="G41" s="204" t="n"/>
      <c r="H41" s="204" t="n"/>
      <c r="I41" s="204" t="n"/>
      <c r="J41" s="204" t="n"/>
      <c r="K41" s="204" t="n"/>
      <c r="L41" s="204" t="n"/>
      <c r="M41" s="204" t="n"/>
      <c r="N41" s="204" t="n"/>
      <c r="O41" s="204" t="n"/>
      <c r="P41" s="204" t="n"/>
      <c r="Q41" s="204" t="n"/>
      <c r="R41" s="204" t="n"/>
      <c r="S41" s="204" t="n"/>
      <c r="T41" s="204" t="n"/>
      <c r="U41" s="204" t="n"/>
      <c r="V41" s="204" t="n"/>
      <c r="W41" s="204" t="n"/>
      <c r="X41" s="204" t="n"/>
      <c r="Y41" s="204" t="n"/>
      <c r="Z41" s="204" t="n"/>
    </row>
    <row r="42" ht="15.75" customHeight="1">
      <c r="A42" s="176" t="n">
        <v>44312</v>
      </c>
      <c r="B42" s="204" t="n">
        <v>26.014124</v>
      </c>
      <c r="C42" s="204" t="n">
        <v>1171900</v>
      </c>
      <c r="D42" s="178">
        <f>B42/B43-1</f>
        <v/>
      </c>
      <c r="E42" s="205">
        <f>E43*(1+D42)</f>
        <v/>
      </c>
      <c r="F42" s="204" t="n"/>
      <c r="G42" s="204" t="n"/>
      <c r="H42" s="204" t="n"/>
      <c r="I42" s="204" t="n"/>
      <c r="J42" s="204" t="n"/>
      <c r="K42" s="204" t="n"/>
      <c r="L42" s="204" t="n"/>
      <c r="M42" s="204" t="n"/>
      <c r="N42" s="204" t="n"/>
      <c r="O42" s="204" t="n"/>
      <c r="P42" s="204" t="n"/>
      <c r="Q42" s="204" t="n"/>
      <c r="R42" s="204" t="n"/>
      <c r="S42" s="204" t="n"/>
      <c r="T42" s="204" t="n"/>
      <c r="U42" s="204" t="n"/>
      <c r="V42" s="204" t="n"/>
      <c r="W42" s="204" t="n"/>
      <c r="X42" s="204" t="n"/>
      <c r="Y42" s="204" t="n"/>
      <c r="Z42" s="204" t="n"/>
    </row>
    <row r="43" ht="15.75" customHeight="1">
      <c r="A43" s="176" t="n">
        <v>44309</v>
      </c>
      <c r="B43" s="204" t="n">
        <v>25.876066</v>
      </c>
      <c r="C43" s="204" t="n">
        <v>2036000</v>
      </c>
      <c r="D43" s="178">
        <f>B43/B44-1</f>
        <v/>
      </c>
      <c r="E43" s="205">
        <f>E44*(1+D43)</f>
        <v/>
      </c>
      <c r="F43" s="204" t="n"/>
      <c r="G43" s="204" t="n"/>
      <c r="H43" s="204" t="n"/>
      <c r="I43" s="204" t="n"/>
      <c r="J43" s="204" t="n"/>
      <c r="K43" s="204" t="n"/>
      <c r="L43" s="204" t="n"/>
      <c r="M43" s="204" t="n"/>
      <c r="N43" s="204" t="n"/>
      <c r="O43" s="204" t="n"/>
      <c r="P43" s="204" t="n"/>
      <c r="Q43" s="204" t="n"/>
      <c r="R43" s="204" t="n"/>
      <c r="S43" s="204" t="n"/>
      <c r="T43" s="204" t="n"/>
      <c r="U43" s="204" t="n"/>
      <c r="V43" s="204" t="n"/>
      <c r="W43" s="204" t="n"/>
      <c r="X43" s="204" t="n"/>
      <c r="Y43" s="204" t="n"/>
      <c r="Z43" s="204" t="n"/>
    </row>
    <row r="44" ht="15.75" customHeight="1">
      <c r="A44" s="176" t="n">
        <v>44308</v>
      </c>
      <c r="B44" s="204" t="n">
        <v>25.560505</v>
      </c>
      <c r="C44" s="204" t="n">
        <v>1877000</v>
      </c>
      <c r="D44" s="178">
        <f>B44/B45-1</f>
        <v/>
      </c>
      <c r="E44" s="205">
        <f>E45*(1+D44)</f>
        <v/>
      </c>
      <c r="F44" s="204" t="n"/>
      <c r="G44" s="204" t="n"/>
      <c r="H44" s="204" t="n"/>
      <c r="I44" s="204" t="n"/>
      <c r="J44" s="204" t="n"/>
      <c r="K44" s="204" t="n"/>
      <c r="L44" s="204" t="n"/>
      <c r="M44" s="204" t="n"/>
      <c r="N44" s="204" t="n"/>
      <c r="O44" s="204" t="n"/>
      <c r="P44" s="204" t="n"/>
      <c r="Q44" s="204" t="n"/>
      <c r="R44" s="204" t="n"/>
      <c r="S44" s="204" t="n"/>
      <c r="T44" s="204" t="n"/>
      <c r="U44" s="204" t="n"/>
      <c r="V44" s="204" t="n"/>
      <c r="W44" s="204" t="n"/>
      <c r="X44" s="204" t="n"/>
      <c r="Y44" s="204" t="n"/>
      <c r="Z44" s="204" t="n"/>
    </row>
    <row r="45" ht="15.75" customHeight="1">
      <c r="A45" s="176" t="n">
        <v>44307</v>
      </c>
      <c r="B45" s="204" t="n">
        <v>25.728148</v>
      </c>
      <c r="C45" s="204" t="n">
        <v>1346400</v>
      </c>
      <c r="D45" s="178">
        <f>B45/B46-1</f>
        <v/>
      </c>
      <c r="E45" s="205">
        <f>E46*(1+D45)</f>
        <v/>
      </c>
      <c r="F45" s="204" t="n"/>
      <c r="G45" s="204" t="n"/>
      <c r="H45" s="204" t="n"/>
      <c r="I45" s="204" t="n"/>
      <c r="J45" s="204" t="n"/>
      <c r="K45" s="204" t="n"/>
      <c r="L45" s="204" t="n"/>
      <c r="M45" s="204" t="n"/>
      <c r="N45" s="204" t="n"/>
      <c r="O45" s="204" t="n"/>
      <c r="P45" s="204" t="n"/>
      <c r="Q45" s="204" t="n"/>
      <c r="R45" s="204" t="n"/>
      <c r="S45" s="204" t="n"/>
      <c r="T45" s="204" t="n"/>
      <c r="U45" s="204" t="n"/>
      <c r="V45" s="204" t="n"/>
      <c r="W45" s="204" t="n"/>
      <c r="X45" s="204" t="n"/>
      <c r="Y45" s="204" t="n"/>
      <c r="Z45" s="204" t="n"/>
    </row>
    <row r="46" ht="15.75" customHeight="1">
      <c r="A46" s="176" t="n">
        <v>44306</v>
      </c>
      <c r="B46" s="204" t="n">
        <v>25.274527</v>
      </c>
      <c r="C46" s="204" t="n">
        <v>2303700</v>
      </c>
      <c r="D46" s="178">
        <f>B46/B47-1</f>
        <v/>
      </c>
      <c r="E46" s="205">
        <f>E47*(1+D46)</f>
        <v/>
      </c>
      <c r="F46" s="204" t="n"/>
      <c r="G46" s="204" t="n"/>
      <c r="H46" s="204" t="n"/>
      <c r="I46" s="204" t="n"/>
      <c r="J46" s="204" t="n"/>
      <c r="K46" s="204" t="n"/>
      <c r="L46" s="204" t="n"/>
      <c r="M46" s="204" t="n"/>
      <c r="N46" s="204" t="n"/>
      <c r="O46" s="204" t="n"/>
      <c r="P46" s="204" t="n"/>
      <c r="Q46" s="204" t="n"/>
      <c r="R46" s="204" t="n"/>
      <c r="S46" s="204" t="n"/>
      <c r="T46" s="204" t="n"/>
      <c r="U46" s="204" t="n"/>
      <c r="V46" s="204" t="n"/>
      <c r="W46" s="204" t="n"/>
      <c r="X46" s="204" t="n"/>
      <c r="Y46" s="204" t="n"/>
      <c r="Z46" s="204" t="n"/>
    </row>
    <row r="47" ht="15.75" customHeight="1">
      <c r="A47" s="176" t="n">
        <v>44305</v>
      </c>
      <c r="B47" s="204" t="n">
        <v>25.767591</v>
      </c>
      <c r="C47" s="204" t="n">
        <v>2650500</v>
      </c>
      <c r="D47" s="178">
        <f>B47/B48-1</f>
        <v/>
      </c>
      <c r="E47" s="205">
        <f>E48*(1+D47)</f>
        <v/>
      </c>
      <c r="F47" s="204" t="n"/>
      <c r="G47" s="204" t="n"/>
      <c r="H47" s="204" t="n"/>
      <c r="I47" s="204" t="n"/>
      <c r="J47" s="204" t="n"/>
      <c r="K47" s="204" t="n"/>
      <c r="L47" s="204" t="n"/>
      <c r="M47" s="204" t="n"/>
      <c r="N47" s="204" t="n"/>
      <c r="O47" s="204" t="n"/>
      <c r="P47" s="204" t="n"/>
      <c r="Q47" s="204" t="n"/>
      <c r="R47" s="204" t="n"/>
      <c r="S47" s="204" t="n"/>
      <c r="T47" s="204" t="n"/>
      <c r="U47" s="204" t="n"/>
      <c r="V47" s="204" t="n"/>
      <c r="W47" s="204" t="n"/>
      <c r="X47" s="204" t="n"/>
      <c r="Y47" s="204" t="n"/>
      <c r="Z47" s="204" t="n"/>
    </row>
    <row r="48" ht="15.75" customHeight="1">
      <c r="A48" s="176" t="n">
        <v>44302</v>
      </c>
      <c r="B48" s="204" t="n">
        <v>25.89579</v>
      </c>
      <c r="C48" s="204" t="n">
        <v>4792600</v>
      </c>
      <c r="D48" s="178">
        <f>B48/B49-1</f>
        <v/>
      </c>
      <c r="E48" s="205">
        <f>E49*(1+D48)</f>
        <v/>
      </c>
      <c r="F48" s="204" t="n"/>
      <c r="G48" s="204" t="n"/>
      <c r="H48" s="204" t="n"/>
      <c r="I48" s="204" t="n"/>
      <c r="J48" s="204" t="n"/>
      <c r="K48" s="204" t="n"/>
      <c r="L48" s="204" t="n"/>
      <c r="M48" s="204" t="n"/>
      <c r="N48" s="204" t="n"/>
      <c r="O48" s="204" t="n"/>
      <c r="P48" s="204" t="n"/>
      <c r="Q48" s="204" t="n"/>
      <c r="R48" s="204" t="n"/>
      <c r="S48" s="204" t="n"/>
      <c r="T48" s="204" t="n"/>
      <c r="U48" s="204" t="n"/>
      <c r="V48" s="204" t="n"/>
      <c r="W48" s="204" t="n"/>
      <c r="X48" s="204" t="n"/>
      <c r="Y48" s="204" t="n"/>
      <c r="Z48" s="204" t="n"/>
    </row>
    <row r="49" ht="15.75" customHeight="1">
      <c r="A49" s="176" t="n">
        <v>44301</v>
      </c>
      <c r="B49" s="204" t="n">
        <v>25.866205</v>
      </c>
      <c r="C49" s="204" t="n">
        <v>4118300</v>
      </c>
      <c r="D49" s="178">
        <f>B49/B50-1</f>
        <v/>
      </c>
      <c r="E49" s="205">
        <f>E50*(1+D49)</f>
        <v/>
      </c>
      <c r="F49" s="204" t="n"/>
      <c r="G49" s="204" t="n"/>
      <c r="H49" s="204" t="n"/>
      <c r="I49" s="204" t="n"/>
      <c r="J49" s="204" t="n"/>
      <c r="K49" s="204" t="n"/>
      <c r="L49" s="204" t="n"/>
      <c r="M49" s="204" t="n"/>
      <c r="N49" s="204" t="n"/>
      <c r="O49" s="204" t="n"/>
      <c r="P49" s="204" t="n"/>
      <c r="Q49" s="204" t="n"/>
      <c r="R49" s="204" t="n"/>
      <c r="S49" s="204" t="n"/>
      <c r="T49" s="204" t="n"/>
      <c r="U49" s="204" t="n"/>
      <c r="V49" s="204" t="n"/>
      <c r="W49" s="204" t="n"/>
      <c r="X49" s="204" t="n"/>
      <c r="Y49" s="204" t="n"/>
      <c r="Z49" s="204" t="n"/>
    </row>
    <row r="50" ht="15.75" customHeight="1">
      <c r="A50" s="176" t="n">
        <v>44300</v>
      </c>
      <c r="B50" s="204" t="n">
        <v>25.392862</v>
      </c>
      <c r="C50" s="204" t="n">
        <v>1471600</v>
      </c>
      <c r="D50" s="178">
        <f>B50/B51-1</f>
        <v/>
      </c>
      <c r="E50" s="205">
        <f>E51*(1+D50)</f>
        <v/>
      </c>
      <c r="F50" s="204" t="n"/>
      <c r="G50" s="204" t="n"/>
      <c r="H50" s="204" t="n"/>
      <c r="I50" s="204" t="n"/>
      <c r="J50" s="204" t="n"/>
      <c r="K50" s="204" t="n"/>
      <c r="L50" s="204" t="n"/>
      <c r="M50" s="204" t="n"/>
      <c r="N50" s="204" t="n"/>
      <c r="O50" s="204" t="n"/>
      <c r="P50" s="204" t="n"/>
      <c r="Q50" s="204" t="n"/>
      <c r="R50" s="204" t="n"/>
      <c r="S50" s="204" t="n"/>
      <c r="T50" s="204" t="n"/>
      <c r="U50" s="204" t="n"/>
      <c r="V50" s="204" t="n"/>
      <c r="W50" s="204" t="n"/>
      <c r="X50" s="204" t="n"/>
      <c r="Y50" s="204" t="n"/>
      <c r="Z50" s="204" t="n"/>
    </row>
    <row r="51" ht="15.75" customHeight="1">
      <c r="A51" s="176" t="n">
        <v>44299</v>
      </c>
      <c r="B51" s="204" t="n">
        <v>25.195637</v>
      </c>
      <c r="C51" s="204" t="n">
        <v>1398300</v>
      </c>
      <c r="D51" s="178">
        <f>B51/B52-1</f>
        <v/>
      </c>
      <c r="E51" s="205">
        <f>E52*(1+D51)</f>
        <v/>
      </c>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c r="Z51" s="204" t="n"/>
    </row>
    <row r="52" ht="15.75" customHeight="1">
      <c r="A52" s="176" t="n">
        <v>44298</v>
      </c>
      <c r="B52" s="204" t="n">
        <v>25.087162</v>
      </c>
      <c r="C52" s="204" t="n">
        <v>947900</v>
      </c>
      <c r="D52" s="178">
        <f>B52/B53-1</f>
        <v/>
      </c>
      <c r="E52" s="205">
        <f>E53*(1+D52)</f>
        <v/>
      </c>
      <c r="F52" s="204" t="n"/>
      <c r="G52" s="204" t="n"/>
      <c r="H52" s="204" t="n"/>
      <c r="I52" s="204" t="n"/>
      <c r="J52" s="204" t="n"/>
      <c r="K52" s="204" t="n"/>
      <c r="L52" s="204" t="n"/>
      <c r="M52" s="204" t="n"/>
      <c r="N52" s="204" t="n"/>
      <c r="O52" s="204" t="n"/>
      <c r="P52" s="204" t="n"/>
      <c r="Q52" s="204" t="n"/>
      <c r="R52" s="204" t="n"/>
      <c r="S52" s="204" t="n"/>
      <c r="T52" s="204" t="n"/>
      <c r="U52" s="204" t="n"/>
      <c r="V52" s="204" t="n"/>
      <c r="W52" s="204" t="n"/>
      <c r="X52" s="204" t="n"/>
      <c r="Y52" s="204" t="n"/>
      <c r="Z52" s="204" t="n"/>
    </row>
    <row r="53" ht="15.75" customHeight="1">
      <c r="A53" s="176" t="n">
        <v>44295</v>
      </c>
      <c r="B53" s="204" t="n">
        <v>25.166054</v>
      </c>
      <c r="C53" s="204" t="n">
        <v>1473400</v>
      </c>
      <c r="D53" s="178">
        <f>B53/B54-1</f>
        <v/>
      </c>
      <c r="E53" s="205">
        <f>E54*(1+D53)</f>
        <v/>
      </c>
      <c r="F53" s="204" t="n"/>
      <c r="G53" s="204" t="n"/>
      <c r="H53" s="204" t="n"/>
      <c r="I53" s="204" t="n"/>
      <c r="J53" s="204" t="n"/>
      <c r="K53" s="204" t="n"/>
      <c r="L53" s="204" t="n"/>
      <c r="M53" s="204" t="n"/>
      <c r="N53" s="204" t="n"/>
      <c r="O53" s="204" t="n"/>
      <c r="P53" s="204" t="n"/>
      <c r="Q53" s="204" t="n"/>
      <c r="R53" s="204" t="n"/>
      <c r="S53" s="204" t="n"/>
      <c r="T53" s="204" t="n"/>
      <c r="U53" s="204" t="n"/>
      <c r="V53" s="204" t="n"/>
      <c r="W53" s="204" t="n"/>
      <c r="X53" s="204" t="n"/>
      <c r="Y53" s="204" t="n"/>
      <c r="Z53" s="204" t="n"/>
    </row>
    <row r="54" ht="15.75" customHeight="1">
      <c r="A54" s="176" t="n">
        <v>44294</v>
      </c>
      <c r="B54" s="204" t="n">
        <v>25.126608</v>
      </c>
      <c r="C54" s="204" t="n">
        <v>2231900</v>
      </c>
      <c r="D54" s="178">
        <f>B54/B55-1</f>
        <v/>
      </c>
      <c r="E54" s="205">
        <f>E55*(1+D54)</f>
        <v/>
      </c>
      <c r="F54" s="204" t="n"/>
      <c r="G54" s="204" t="n"/>
      <c r="H54" s="204" t="n"/>
      <c r="I54" s="204" t="n"/>
      <c r="J54" s="204" t="n"/>
      <c r="K54" s="204" t="n"/>
      <c r="L54" s="204" t="n"/>
      <c r="M54" s="204" t="n"/>
      <c r="N54" s="204" t="n"/>
      <c r="O54" s="204" t="n"/>
      <c r="P54" s="204" t="n"/>
      <c r="Q54" s="204" t="n"/>
      <c r="R54" s="204" t="n"/>
      <c r="S54" s="204" t="n"/>
      <c r="T54" s="204" t="n"/>
      <c r="U54" s="204" t="n"/>
      <c r="V54" s="204" t="n"/>
      <c r="W54" s="204" t="n"/>
      <c r="X54" s="204" t="n"/>
      <c r="Y54" s="204" t="n"/>
      <c r="Z54" s="204" t="n"/>
    </row>
    <row r="55" ht="15.75" customHeight="1">
      <c r="A55" s="176" t="n">
        <v>44293</v>
      </c>
      <c r="B55" s="204" t="n">
        <v>24.958965</v>
      </c>
      <c r="C55" s="204" t="n">
        <v>1696100</v>
      </c>
      <c r="D55" s="178">
        <f>B55/B56-1</f>
        <v/>
      </c>
      <c r="E55" s="205">
        <f>E56*(1+D55)</f>
        <v/>
      </c>
      <c r="F55" s="204" t="n"/>
      <c r="G55" s="204" t="n"/>
      <c r="H55" s="204" t="n"/>
      <c r="I55" s="204" t="n"/>
      <c r="J55" s="204" t="n"/>
      <c r="K55" s="204" t="n"/>
      <c r="L55" s="204" t="n"/>
      <c r="M55" s="204" t="n"/>
      <c r="N55" s="204" t="n"/>
      <c r="O55" s="204" t="n"/>
      <c r="P55" s="204" t="n"/>
      <c r="Q55" s="204" t="n"/>
      <c r="R55" s="204" t="n"/>
      <c r="S55" s="204" t="n"/>
      <c r="T55" s="204" t="n"/>
      <c r="U55" s="204" t="n"/>
      <c r="V55" s="204" t="n"/>
      <c r="W55" s="204" t="n"/>
      <c r="X55" s="204" t="n"/>
      <c r="Y55" s="204" t="n"/>
      <c r="Z55" s="204" t="n"/>
    </row>
    <row r="56" ht="15.75" customHeight="1">
      <c r="A56" s="176" t="n">
        <v>44292</v>
      </c>
      <c r="B56" s="204" t="n">
        <v>24.889936</v>
      </c>
      <c r="C56" s="204" t="n">
        <v>2391600</v>
      </c>
      <c r="D56" s="178">
        <f>B56/B57-1</f>
        <v/>
      </c>
      <c r="E56" s="205">
        <f>E57*(1+D56)</f>
        <v/>
      </c>
      <c r="F56" s="204" t="n"/>
      <c r="G56" s="204" t="n"/>
      <c r="H56" s="204" t="n"/>
      <c r="I56" s="204" t="n"/>
      <c r="J56" s="204" t="n"/>
      <c r="K56" s="204" t="n"/>
      <c r="L56" s="204" t="n"/>
      <c r="M56" s="204" t="n"/>
      <c r="N56" s="204" t="n"/>
      <c r="O56" s="204" t="n"/>
      <c r="P56" s="204" t="n"/>
      <c r="Q56" s="204" t="n"/>
      <c r="R56" s="204" t="n"/>
      <c r="S56" s="204" t="n"/>
      <c r="T56" s="204" t="n"/>
      <c r="U56" s="204" t="n"/>
      <c r="V56" s="204" t="n"/>
      <c r="W56" s="204" t="n"/>
      <c r="X56" s="204" t="n"/>
      <c r="Y56" s="204" t="n"/>
      <c r="Z56" s="204" t="n"/>
    </row>
    <row r="57" ht="15.75" customHeight="1">
      <c r="A57" s="176" t="n">
        <v>44291</v>
      </c>
      <c r="B57" s="204" t="n">
        <v>25.136469</v>
      </c>
      <c r="C57" s="204" t="n">
        <v>2295600</v>
      </c>
      <c r="D57" s="178">
        <f>B57/B58-1</f>
        <v/>
      </c>
      <c r="E57" s="205">
        <f>E58*(1+D57)</f>
        <v/>
      </c>
      <c r="F57" s="204" t="n"/>
      <c r="G57" s="204" t="n"/>
      <c r="H57" s="204" t="n"/>
      <c r="I57" s="204" t="n"/>
      <c r="J57" s="204" t="n"/>
      <c r="K57" s="204" t="n"/>
      <c r="L57" s="204" t="n"/>
      <c r="M57" s="204" t="n"/>
      <c r="N57" s="204" t="n"/>
      <c r="O57" s="204" t="n"/>
      <c r="P57" s="204" t="n"/>
      <c r="Q57" s="204" t="n"/>
      <c r="R57" s="204" t="n"/>
      <c r="S57" s="204" t="n"/>
      <c r="T57" s="204" t="n"/>
      <c r="U57" s="204" t="n"/>
      <c r="V57" s="204" t="n"/>
      <c r="W57" s="204" t="n"/>
      <c r="X57" s="204" t="n"/>
      <c r="Y57" s="204" t="n"/>
      <c r="Z57" s="204" t="n"/>
    </row>
    <row r="58" ht="15.75" customHeight="1">
      <c r="A58" s="176" t="n">
        <v>44287</v>
      </c>
      <c r="B58" s="204" t="n">
        <v>24.781462</v>
      </c>
      <c r="C58" s="204" t="n">
        <v>4335800</v>
      </c>
      <c r="D58" s="178">
        <f>B58/B59-1</f>
        <v/>
      </c>
      <c r="E58" s="205">
        <f>E59*(1+D58)</f>
        <v/>
      </c>
      <c r="F58" s="204" t="n"/>
      <c r="G58" s="204" t="n"/>
      <c r="H58" s="204" t="n"/>
      <c r="I58" s="204" t="n"/>
      <c r="J58" s="204" t="n"/>
      <c r="K58" s="204" t="n"/>
      <c r="L58" s="204" t="n"/>
      <c r="M58" s="204" t="n"/>
      <c r="N58" s="204" t="n"/>
      <c r="O58" s="204" t="n"/>
      <c r="P58" s="204" t="n"/>
      <c r="Q58" s="204" t="n"/>
      <c r="R58" s="204" t="n"/>
      <c r="S58" s="204" t="n"/>
      <c r="T58" s="204" t="n"/>
      <c r="U58" s="204" t="n"/>
      <c r="V58" s="204" t="n"/>
      <c r="W58" s="204" t="n"/>
      <c r="X58" s="204" t="n"/>
      <c r="Y58" s="204" t="n"/>
      <c r="Z58" s="204" t="n"/>
    </row>
    <row r="59" ht="15.75" customHeight="1">
      <c r="A59" s="176" t="n">
        <v>44286</v>
      </c>
      <c r="B59" s="204" t="n">
        <v>24.446178</v>
      </c>
      <c r="C59" s="204" t="n">
        <v>2750500</v>
      </c>
      <c r="D59" s="178">
        <f>B59/B60-1</f>
        <v/>
      </c>
      <c r="E59" s="205">
        <f>E60*(1+D59)</f>
        <v/>
      </c>
      <c r="F59" s="204" t="n"/>
      <c r="G59" s="204" t="n"/>
      <c r="H59" s="204" t="n"/>
      <c r="I59" s="204" t="n"/>
      <c r="J59" s="204" t="n"/>
      <c r="K59" s="204" t="n"/>
      <c r="L59" s="204" t="n"/>
      <c r="M59" s="204" t="n"/>
      <c r="N59" s="204" t="n"/>
      <c r="O59" s="204" t="n"/>
      <c r="P59" s="204" t="n"/>
      <c r="Q59" s="204" t="n"/>
      <c r="R59" s="204" t="n"/>
      <c r="S59" s="204" t="n"/>
      <c r="T59" s="204" t="n"/>
      <c r="U59" s="204" t="n"/>
      <c r="V59" s="204" t="n"/>
      <c r="W59" s="204" t="n"/>
      <c r="X59" s="204" t="n"/>
      <c r="Y59" s="204" t="n"/>
      <c r="Z59" s="204" t="n"/>
    </row>
    <row r="60" ht="15.75" customHeight="1">
      <c r="A60" s="176" t="n">
        <v>44285</v>
      </c>
      <c r="B60" s="204" t="n">
        <v>24.387009</v>
      </c>
      <c r="C60" s="204" t="n">
        <v>1840000</v>
      </c>
      <c r="D60" s="178">
        <f>B60/B61-1</f>
        <v/>
      </c>
      <c r="E60" s="205">
        <f>E61*(1+D60)</f>
        <v/>
      </c>
      <c r="F60" s="204" t="n"/>
      <c r="G60" s="204" t="n"/>
      <c r="H60" s="204" t="n"/>
      <c r="I60" s="204" t="n"/>
      <c r="J60" s="204" t="n"/>
      <c r="K60" s="204" t="n"/>
      <c r="L60" s="204" t="n"/>
      <c r="M60" s="204" t="n"/>
      <c r="N60" s="204" t="n"/>
      <c r="O60" s="204" t="n"/>
      <c r="P60" s="204" t="n"/>
      <c r="Q60" s="204" t="n"/>
      <c r="R60" s="204" t="n"/>
      <c r="S60" s="204" t="n"/>
      <c r="T60" s="204" t="n"/>
      <c r="U60" s="204" t="n"/>
      <c r="V60" s="204" t="n"/>
      <c r="W60" s="204" t="n"/>
      <c r="X60" s="204" t="n"/>
      <c r="Y60" s="204" t="n"/>
      <c r="Z60" s="204" t="n"/>
    </row>
    <row r="61" ht="15.75" customHeight="1">
      <c r="A61" s="176" t="n">
        <v>44284</v>
      </c>
      <c r="B61" s="204" t="n">
        <v>24.594097</v>
      </c>
      <c r="C61" s="204" t="n">
        <v>1964900</v>
      </c>
      <c r="D61" s="178">
        <f>B61/B62-1</f>
        <v/>
      </c>
      <c r="E61" s="205">
        <f>E62*(1+D61)</f>
        <v/>
      </c>
      <c r="F61" s="204" t="n"/>
      <c r="G61" s="204" t="n"/>
      <c r="H61" s="204" t="n"/>
      <c r="I61" s="204" t="n"/>
      <c r="J61" s="204" t="n"/>
      <c r="K61" s="204" t="n"/>
      <c r="L61" s="204" t="n"/>
      <c r="M61" s="204" t="n"/>
      <c r="N61" s="204" t="n"/>
      <c r="O61" s="204" t="n"/>
      <c r="P61" s="204" t="n"/>
      <c r="Q61" s="204" t="n"/>
      <c r="R61" s="204" t="n"/>
      <c r="S61" s="204" t="n"/>
      <c r="T61" s="204" t="n"/>
      <c r="U61" s="204" t="n"/>
      <c r="V61" s="204" t="n"/>
      <c r="W61" s="204" t="n"/>
      <c r="X61" s="204" t="n"/>
      <c r="Y61" s="204" t="n"/>
      <c r="Z61" s="204" t="n"/>
    </row>
    <row r="62" ht="15.75" customHeight="1">
      <c r="A62" s="176" t="n">
        <v>44281</v>
      </c>
      <c r="B62" s="204" t="n">
        <v>24.70257</v>
      </c>
      <c r="C62" s="204" t="n">
        <v>1597200</v>
      </c>
      <c r="D62" s="178">
        <f>B62/B63-1</f>
        <v/>
      </c>
      <c r="E62" s="205">
        <f>E63*(1+D62)</f>
        <v/>
      </c>
      <c r="F62" s="204" t="n"/>
      <c r="G62" s="204" t="n"/>
      <c r="H62" s="204" t="n"/>
      <c r="I62" s="204" t="n"/>
      <c r="J62" s="204" t="n"/>
      <c r="K62" s="204" t="n"/>
      <c r="L62" s="204" t="n"/>
      <c r="M62" s="204" t="n"/>
      <c r="N62" s="204" t="n"/>
      <c r="O62" s="204" t="n"/>
      <c r="P62" s="204" t="n"/>
      <c r="Q62" s="204" t="n"/>
      <c r="R62" s="204" t="n"/>
      <c r="S62" s="204" t="n"/>
      <c r="T62" s="204" t="n"/>
      <c r="U62" s="204" t="n"/>
      <c r="V62" s="204" t="n"/>
      <c r="W62" s="204" t="n"/>
      <c r="X62" s="204" t="n"/>
      <c r="Y62" s="204" t="n"/>
      <c r="Z62" s="204" t="n"/>
    </row>
    <row r="63" ht="15.75" customHeight="1">
      <c r="A63" s="176" t="n">
        <v>44280</v>
      </c>
      <c r="B63" s="204" t="n">
        <v>24.288395</v>
      </c>
      <c r="C63" s="204" t="n">
        <v>3842400</v>
      </c>
      <c r="D63" s="178">
        <f>B63/B64-1</f>
        <v/>
      </c>
      <c r="E63" s="205">
        <f>E64*(1+D63)</f>
        <v/>
      </c>
      <c r="F63" s="204" t="n"/>
      <c r="G63" s="204" t="n"/>
      <c r="H63" s="204" t="n"/>
      <c r="I63" s="204" t="n"/>
      <c r="J63" s="204" t="n"/>
      <c r="K63" s="204" t="n"/>
      <c r="L63" s="204" t="n"/>
      <c r="M63" s="204" t="n"/>
      <c r="N63" s="204" t="n"/>
      <c r="O63" s="204" t="n"/>
      <c r="P63" s="204" t="n"/>
      <c r="Q63" s="204" t="n"/>
      <c r="R63" s="204" t="n"/>
      <c r="S63" s="204" t="n"/>
      <c r="T63" s="204" t="n"/>
      <c r="U63" s="204" t="n"/>
      <c r="V63" s="204" t="n"/>
      <c r="W63" s="204" t="n"/>
      <c r="X63" s="204" t="n"/>
      <c r="Y63" s="204" t="n"/>
      <c r="Z63" s="204" t="n"/>
    </row>
    <row r="64" ht="15.75" customHeight="1">
      <c r="A64" s="176" t="n">
        <v>44279</v>
      </c>
      <c r="B64" s="204" t="n">
        <v>24.199646</v>
      </c>
      <c r="C64" s="204" t="n">
        <v>2912300</v>
      </c>
      <c r="D64" s="178">
        <f>B64/B65-1</f>
        <v/>
      </c>
      <c r="E64" s="205">
        <f>E65*(1+D64)</f>
        <v/>
      </c>
      <c r="F64" s="204" t="n"/>
      <c r="G64" s="204" t="n"/>
      <c r="H64" s="204" t="n"/>
      <c r="I64" s="204" t="n"/>
      <c r="J64" s="204" t="n"/>
      <c r="K64" s="204" t="n"/>
      <c r="L64" s="204" t="n"/>
      <c r="M64" s="204" t="n"/>
      <c r="N64" s="204" t="n"/>
      <c r="O64" s="204" t="n"/>
      <c r="P64" s="204" t="n"/>
      <c r="Q64" s="204" t="n"/>
      <c r="R64" s="204" t="n"/>
      <c r="S64" s="204" t="n"/>
      <c r="T64" s="204" t="n"/>
      <c r="U64" s="204" t="n"/>
      <c r="V64" s="204" t="n"/>
      <c r="W64" s="204" t="n"/>
      <c r="X64" s="204" t="n"/>
      <c r="Y64" s="204" t="n"/>
      <c r="Z64" s="204" t="n"/>
    </row>
    <row r="65" ht="15.75" customHeight="1">
      <c r="A65" s="176" t="n">
        <v>44278</v>
      </c>
      <c r="B65" s="204" t="n">
        <v>24.209505</v>
      </c>
      <c r="C65" s="204" t="n">
        <v>5782500</v>
      </c>
      <c r="D65" s="178">
        <f>B65/B66-1</f>
        <v/>
      </c>
      <c r="E65" s="205">
        <f>E66*(1+D65)</f>
        <v/>
      </c>
      <c r="F65" s="204" t="n"/>
      <c r="G65" s="204" t="n"/>
      <c r="H65" s="204" t="n"/>
      <c r="I65" s="204" t="n"/>
      <c r="J65" s="204" t="n"/>
      <c r="K65" s="204" t="n"/>
      <c r="L65" s="204" t="n"/>
      <c r="M65" s="204" t="n"/>
      <c r="N65" s="204" t="n"/>
      <c r="O65" s="204" t="n"/>
      <c r="P65" s="204" t="n"/>
      <c r="Q65" s="204" t="n"/>
      <c r="R65" s="204" t="n"/>
      <c r="S65" s="204" t="n"/>
      <c r="T65" s="204" t="n"/>
      <c r="U65" s="204" t="n"/>
      <c r="V65" s="204" t="n"/>
      <c r="W65" s="204" t="n"/>
      <c r="X65" s="204" t="n"/>
      <c r="Y65" s="204" t="n"/>
      <c r="Z65" s="204" t="n"/>
    </row>
    <row r="66" ht="15.75" customHeight="1">
      <c r="A66" s="176" t="n">
        <v>44277</v>
      </c>
      <c r="B66" s="204" t="n">
        <v>24.515207</v>
      </c>
      <c r="C66" s="204" t="n">
        <v>7752700</v>
      </c>
      <c r="D66" s="178">
        <f>B66/B67-1</f>
        <v/>
      </c>
      <c r="E66" s="205">
        <f>E67*(1+D66)</f>
        <v/>
      </c>
      <c r="F66" s="204" t="n"/>
      <c r="G66" s="204" t="n"/>
      <c r="H66" s="204" t="n"/>
      <c r="I66" s="204" t="n"/>
      <c r="J66" s="204" t="n"/>
      <c r="K66" s="204" t="n"/>
      <c r="L66" s="204" t="n"/>
      <c r="M66" s="204" t="n"/>
      <c r="N66" s="204" t="n"/>
      <c r="O66" s="204" t="n"/>
      <c r="P66" s="204" t="n"/>
      <c r="Q66" s="204" t="n"/>
      <c r="R66" s="204" t="n"/>
      <c r="S66" s="204" t="n"/>
      <c r="T66" s="204" t="n"/>
      <c r="U66" s="204" t="n"/>
      <c r="V66" s="204" t="n"/>
      <c r="W66" s="204" t="n"/>
      <c r="X66" s="204" t="n"/>
      <c r="Y66" s="204" t="n"/>
      <c r="Z66" s="204" t="n"/>
    </row>
    <row r="67" ht="15.75" customHeight="1">
      <c r="A67" s="176" t="n">
        <v>44274</v>
      </c>
      <c r="B67" s="204" t="n">
        <v>24.337704</v>
      </c>
      <c r="C67" s="204" t="n">
        <v>2258100</v>
      </c>
      <c r="D67" s="178">
        <f>B67/B68-1</f>
        <v/>
      </c>
      <c r="E67" s="205">
        <f>E68*(1+D67)</f>
        <v/>
      </c>
      <c r="F67" s="204" t="n"/>
      <c r="G67" s="204" t="n"/>
      <c r="H67" s="204" t="n"/>
      <c r="I67" s="204" t="n"/>
      <c r="J67" s="204" t="n"/>
      <c r="K67" s="204" t="n"/>
      <c r="L67" s="204" t="n"/>
      <c r="M67" s="204" t="n"/>
      <c r="N67" s="204" t="n"/>
      <c r="O67" s="204" t="n"/>
      <c r="P67" s="204" t="n"/>
      <c r="Q67" s="204" t="n"/>
      <c r="R67" s="204" t="n"/>
      <c r="S67" s="204" t="n"/>
      <c r="T67" s="204" t="n"/>
      <c r="U67" s="204" t="n"/>
      <c r="V67" s="204" t="n"/>
      <c r="W67" s="204" t="n"/>
      <c r="X67" s="204" t="n"/>
      <c r="Y67" s="204" t="n"/>
      <c r="Z67" s="204" t="n"/>
    </row>
    <row r="68" ht="15.75" customHeight="1">
      <c r="A68" s="176" t="n">
        <v>44273</v>
      </c>
      <c r="B68" s="204" t="n">
        <v>24.446178</v>
      </c>
      <c r="C68" s="204" t="n">
        <v>4100700</v>
      </c>
      <c r="D68" s="178">
        <f>B68/B69-1</f>
        <v/>
      </c>
      <c r="E68" s="205">
        <f>E69*(1+D68)</f>
        <v/>
      </c>
      <c r="F68" s="204" t="n"/>
      <c r="G68" s="204" t="n"/>
      <c r="H68" s="204" t="n"/>
      <c r="I68" s="204" t="n"/>
      <c r="J68" s="204" t="n"/>
      <c r="K68" s="204" t="n"/>
      <c r="L68" s="204" t="n"/>
      <c r="M68" s="204" t="n"/>
      <c r="N68" s="204" t="n"/>
      <c r="O68" s="204" t="n"/>
      <c r="P68" s="204" t="n"/>
      <c r="Q68" s="204" t="n"/>
      <c r="R68" s="204" t="n"/>
      <c r="S68" s="204" t="n"/>
      <c r="T68" s="204" t="n"/>
      <c r="U68" s="204" t="n"/>
      <c r="V68" s="204" t="n"/>
      <c r="W68" s="204" t="n"/>
      <c r="X68" s="204" t="n"/>
      <c r="Y68" s="204" t="n"/>
      <c r="Z68" s="204" t="n"/>
    </row>
    <row r="69" ht="15.75" customHeight="1">
      <c r="A69" s="176" t="n">
        <v>44272</v>
      </c>
      <c r="B69" s="204" t="n">
        <v>24.880074</v>
      </c>
      <c r="C69" s="204" t="n">
        <v>4084000</v>
      </c>
      <c r="D69" s="178">
        <f>B69/B70-1</f>
        <v/>
      </c>
      <c r="E69" s="205">
        <f>E70*(1+D69)</f>
        <v/>
      </c>
      <c r="F69" s="204" t="n"/>
      <c r="G69" s="204" t="n"/>
      <c r="H69" s="204" t="n"/>
      <c r="I69" s="204" t="n"/>
      <c r="J69" s="204" t="n"/>
      <c r="K69" s="204" t="n"/>
      <c r="L69" s="204" t="n"/>
      <c r="M69" s="204" t="n"/>
      <c r="N69" s="204" t="n"/>
      <c r="O69" s="204" t="n"/>
      <c r="P69" s="204" t="n"/>
      <c r="Q69" s="204" t="n"/>
      <c r="R69" s="204" t="n"/>
      <c r="S69" s="204" t="n"/>
      <c r="T69" s="204" t="n"/>
      <c r="U69" s="204" t="n"/>
      <c r="V69" s="204" t="n"/>
      <c r="W69" s="204" t="n"/>
      <c r="X69" s="204" t="n"/>
      <c r="Y69" s="204" t="n"/>
      <c r="Z69" s="204" t="n"/>
    </row>
    <row r="70" ht="15.75" customHeight="1">
      <c r="A70" s="176" t="n">
        <v>44271</v>
      </c>
      <c r="B70" s="204" t="n">
        <v>24.830769</v>
      </c>
      <c r="C70" s="204" t="n">
        <v>2969500</v>
      </c>
      <c r="D70" s="178">
        <f>B70/B71-1</f>
        <v/>
      </c>
      <c r="E70" s="205">
        <f>E71*(1+D70)</f>
        <v/>
      </c>
      <c r="F70" s="204" t="n"/>
      <c r="G70" s="204" t="n"/>
      <c r="H70" s="204" t="n"/>
      <c r="I70" s="204" t="n"/>
      <c r="J70" s="204" t="n"/>
      <c r="K70" s="204" t="n"/>
      <c r="L70" s="204" t="n"/>
      <c r="M70" s="204" t="n"/>
      <c r="N70" s="204" t="n"/>
      <c r="O70" s="204" t="n"/>
      <c r="P70" s="204" t="n"/>
      <c r="Q70" s="204" t="n"/>
      <c r="R70" s="204" t="n"/>
      <c r="S70" s="204" t="n"/>
      <c r="T70" s="204" t="n"/>
      <c r="U70" s="204" t="n"/>
      <c r="V70" s="204" t="n"/>
      <c r="W70" s="204" t="n"/>
      <c r="X70" s="204" t="n"/>
      <c r="Y70" s="204" t="n"/>
      <c r="Z70" s="204" t="n"/>
    </row>
    <row r="71" ht="15.75" customHeight="1">
      <c r="A71" s="176" t="n">
        <v>44270</v>
      </c>
      <c r="B71" s="204" t="n">
        <v>24.870213</v>
      </c>
      <c r="C71" s="204" t="n">
        <v>2276200</v>
      </c>
      <c r="D71" s="178">
        <f>B71/B72-1</f>
        <v/>
      </c>
      <c r="E71" s="205">
        <f>E72*(1+D71)</f>
        <v/>
      </c>
      <c r="F71" s="204" t="n"/>
      <c r="G71" s="204" t="n"/>
      <c r="H71" s="204" t="n"/>
      <c r="I71" s="204" t="n"/>
      <c r="J71" s="204" t="n"/>
      <c r="K71" s="204" t="n"/>
      <c r="L71" s="204" t="n"/>
      <c r="M71" s="204" t="n"/>
      <c r="N71" s="204" t="n"/>
      <c r="O71" s="204" t="n"/>
      <c r="P71" s="204" t="n"/>
      <c r="Q71" s="204" t="n"/>
      <c r="R71" s="204" t="n"/>
      <c r="S71" s="204" t="n"/>
      <c r="T71" s="204" t="n"/>
      <c r="U71" s="204" t="n"/>
      <c r="V71" s="204" t="n"/>
      <c r="W71" s="204" t="n"/>
      <c r="X71" s="204" t="n"/>
      <c r="Y71" s="204" t="n"/>
      <c r="Z71" s="204" t="n"/>
    </row>
    <row r="72" ht="15.75" customHeight="1">
      <c r="A72" s="176" t="n">
        <v>44267</v>
      </c>
      <c r="B72" s="204" t="n">
        <v>24.791323</v>
      </c>
      <c r="C72" s="204" t="n">
        <v>2680800</v>
      </c>
      <c r="D72" s="178">
        <f>B72/B73-1</f>
        <v/>
      </c>
      <c r="E72" s="205">
        <f>E73*(1+D72)</f>
        <v/>
      </c>
      <c r="F72" s="204" t="n"/>
      <c r="G72" s="204" t="n"/>
      <c r="H72" s="204" t="n"/>
      <c r="I72" s="204" t="n"/>
      <c r="J72" s="204" t="n"/>
      <c r="K72" s="204" t="n"/>
      <c r="L72" s="204" t="n"/>
      <c r="M72" s="204" t="n"/>
      <c r="N72" s="204" t="n"/>
      <c r="O72" s="204" t="n"/>
      <c r="P72" s="204" t="n"/>
      <c r="Q72" s="204" t="n"/>
      <c r="R72" s="204" t="n"/>
      <c r="S72" s="204" t="n"/>
      <c r="T72" s="204" t="n"/>
      <c r="U72" s="204" t="n"/>
      <c r="V72" s="204" t="n"/>
      <c r="W72" s="204" t="n"/>
      <c r="X72" s="204" t="n"/>
      <c r="Y72" s="204" t="n"/>
      <c r="Z72" s="204" t="n"/>
    </row>
    <row r="73" ht="15.75" customHeight="1">
      <c r="A73" s="176" t="n">
        <v>44266</v>
      </c>
      <c r="B73" s="204" t="n">
        <v>24.84063</v>
      </c>
      <c r="C73" s="204" t="n">
        <v>3102100</v>
      </c>
      <c r="D73" s="178">
        <f>B73/B74-1</f>
        <v/>
      </c>
      <c r="E73" s="205">
        <f>E74*(1+D73)</f>
        <v/>
      </c>
      <c r="F73" s="204" t="n"/>
      <c r="G73" s="204" t="n"/>
      <c r="H73" s="204" t="n"/>
      <c r="I73" s="204" t="n"/>
      <c r="J73" s="204" t="n"/>
      <c r="K73" s="204" t="n"/>
      <c r="L73" s="204" t="n"/>
      <c r="M73" s="204" t="n"/>
      <c r="N73" s="204" t="n"/>
      <c r="O73" s="204" t="n"/>
      <c r="P73" s="204" t="n"/>
      <c r="Q73" s="204" t="n"/>
      <c r="R73" s="204" t="n"/>
      <c r="S73" s="204" t="n"/>
      <c r="T73" s="204" t="n"/>
      <c r="U73" s="204" t="n"/>
      <c r="V73" s="204" t="n"/>
      <c r="W73" s="204" t="n"/>
      <c r="X73" s="204" t="n"/>
      <c r="Y73" s="204" t="n"/>
      <c r="Z73" s="204" t="n"/>
    </row>
    <row r="74" ht="15.75" customHeight="1">
      <c r="A74" s="176" t="n">
        <v>44265</v>
      </c>
      <c r="B74" s="204" t="n">
        <v>24.653265</v>
      </c>
      <c r="C74" s="204" t="n">
        <v>3973000</v>
      </c>
      <c r="D74" s="178">
        <f>B74/B75-1</f>
        <v/>
      </c>
      <c r="E74" s="205">
        <f>E75*(1+D74)</f>
        <v/>
      </c>
      <c r="F74" s="204" t="n"/>
      <c r="G74" s="204" t="n"/>
      <c r="H74" s="204" t="n"/>
      <c r="I74" s="204" t="n"/>
      <c r="J74" s="204" t="n"/>
      <c r="K74" s="204" t="n"/>
      <c r="L74" s="204" t="n"/>
      <c r="M74" s="204" t="n"/>
      <c r="N74" s="204" t="n"/>
      <c r="O74" s="204" t="n"/>
      <c r="P74" s="204" t="n"/>
      <c r="Q74" s="204" t="n"/>
      <c r="R74" s="204" t="n"/>
      <c r="S74" s="204" t="n"/>
      <c r="T74" s="204" t="n"/>
      <c r="U74" s="204" t="n"/>
      <c r="V74" s="204" t="n"/>
      <c r="W74" s="204" t="n"/>
      <c r="X74" s="204" t="n"/>
      <c r="Y74" s="204" t="n"/>
      <c r="Z74" s="204" t="n"/>
    </row>
    <row r="75" ht="15.75" customHeight="1">
      <c r="A75" s="176" t="n">
        <v>44264</v>
      </c>
      <c r="B75" s="204" t="n">
        <v>24.850492</v>
      </c>
      <c r="C75" s="204" t="n">
        <v>3489500</v>
      </c>
      <c r="D75" s="178">
        <f>B75/B76-1</f>
        <v/>
      </c>
      <c r="E75" s="205">
        <f>E76*(1+D75)</f>
        <v/>
      </c>
      <c r="F75" s="204" t="n"/>
      <c r="G75" s="204" t="n"/>
      <c r="H75" s="204" t="n"/>
      <c r="I75" s="204" t="n"/>
      <c r="J75" s="204" t="n"/>
      <c r="K75" s="204" t="n"/>
      <c r="L75" s="204" t="n"/>
      <c r="M75" s="204" t="n"/>
      <c r="N75" s="204" t="n"/>
      <c r="O75" s="204" t="n"/>
      <c r="P75" s="204" t="n"/>
      <c r="Q75" s="204" t="n"/>
      <c r="R75" s="204" t="n"/>
      <c r="S75" s="204" t="n"/>
      <c r="T75" s="204" t="n"/>
      <c r="U75" s="204" t="n"/>
      <c r="V75" s="204" t="n"/>
      <c r="W75" s="204" t="n"/>
      <c r="X75" s="204" t="n"/>
      <c r="Y75" s="204" t="n"/>
      <c r="Z75" s="204" t="n"/>
    </row>
    <row r="76" ht="15.75" customHeight="1">
      <c r="A76" s="176" t="n">
        <v>44263</v>
      </c>
      <c r="B76" s="204" t="n">
        <v>24.584236</v>
      </c>
      <c r="C76" s="204" t="n">
        <v>5296600</v>
      </c>
      <c r="D76" s="178">
        <f>B76/B77-1</f>
        <v/>
      </c>
      <c r="E76" s="205">
        <f>E77*(1+D76)</f>
        <v/>
      </c>
      <c r="F76" s="204" t="n"/>
      <c r="G76" s="204" t="n"/>
      <c r="H76" s="204" t="n"/>
      <c r="I76" s="204" t="n"/>
      <c r="J76" s="204" t="n"/>
      <c r="K76" s="204" t="n"/>
      <c r="L76" s="204" t="n"/>
      <c r="M76" s="204" t="n"/>
      <c r="N76" s="204" t="n"/>
      <c r="O76" s="204" t="n"/>
      <c r="P76" s="204" t="n"/>
      <c r="Q76" s="204" t="n"/>
      <c r="R76" s="204" t="n"/>
      <c r="S76" s="204" t="n"/>
      <c r="T76" s="204" t="n"/>
      <c r="U76" s="204" t="n"/>
      <c r="V76" s="204" t="n"/>
      <c r="W76" s="204" t="n"/>
      <c r="X76" s="204" t="n"/>
      <c r="Y76" s="204" t="n"/>
      <c r="Z76" s="204" t="n"/>
    </row>
    <row r="77" ht="15.75" customHeight="1">
      <c r="A77" s="176" t="n">
        <v>44260</v>
      </c>
      <c r="B77" s="204" t="n">
        <v>24.801184</v>
      </c>
      <c r="C77" s="204" t="n">
        <v>5102100</v>
      </c>
      <c r="D77" s="178">
        <f>B77/B78-1</f>
        <v/>
      </c>
      <c r="E77" s="205">
        <f>E78*(1+D77)</f>
        <v/>
      </c>
      <c r="F77" s="204" t="n"/>
      <c r="G77" s="204" t="n"/>
      <c r="H77" s="204" t="n"/>
      <c r="I77" s="204" t="n"/>
      <c r="J77" s="204" t="n"/>
      <c r="K77" s="204" t="n"/>
      <c r="L77" s="204" t="n"/>
      <c r="M77" s="204" t="n"/>
      <c r="N77" s="204" t="n"/>
      <c r="O77" s="204" t="n"/>
      <c r="P77" s="204" t="n"/>
      <c r="Q77" s="204" t="n"/>
      <c r="R77" s="204" t="n"/>
      <c r="S77" s="204" t="n"/>
      <c r="T77" s="204" t="n"/>
      <c r="U77" s="204" t="n"/>
      <c r="V77" s="204" t="n"/>
      <c r="W77" s="204" t="n"/>
      <c r="X77" s="204" t="n"/>
      <c r="Y77" s="204" t="n"/>
      <c r="Z77" s="204" t="n"/>
    </row>
    <row r="78" ht="15.75" customHeight="1">
      <c r="A78" s="176" t="n">
        <v>44259</v>
      </c>
      <c r="B78" s="204" t="n">
        <v>24.653265</v>
      </c>
      <c r="C78" s="204" t="n">
        <v>7007900</v>
      </c>
      <c r="D78" s="178">
        <f>B78/B79-1</f>
        <v/>
      </c>
      <c r="E78" s="205">
        <f>E79*(1+D78)</f>
        <v/>
      </c>
      <c r="F78" s="204" t="n"/>
      <c r="G78" s="204" t="n"/>
      <c r="H78" s="204" t="n"/>
      <c r="I78" s="204" t="n"/>
      <c r="J78" s="204" t="n"/>
      <c r="K78" s="204" t="n"/>
      <c r="L78" s="204" t="n"/>
      <c r="M78" s="204" t="n"/>
      <c r="N78" s="204" t="n"/>
      <c r="O78" s="204" t="n"/>
      <c r="P78" s="204" t="n"/>
      <c r="Q78" s="204" t="n"/>
      <c r="R78" s="204" t="n"/>
      <c r="S78" s="204" t="n"/>
      <c r="T78" s="204" t="n"/>
      <c r="U78" s="204" t="n"/>
      <c r="V78" s="204" t="n"/>
      <c r="W78" s="204" t="n"/>
      <c r="X78" s="204" t="n"/>
      <c r="Y78" s="204" t="n"/>
      <c r="Z78" s="204" t="n"/>
    </row>
    <row r="79" ht="15.75" customHeight="1">
      <c r="A79" s="176" t="n">
        <v>44258</v>
      </c>
      <c r="B79" s="204" t="n">
        <v>24.820908</v>
      </c>
      <c r="C79" s="204" t="n">
        <v>6444900</v>
      </c>
      <c r="D79" s="178">
        <f>B79/B80-1</f>
        <v/>
      </c>
      <c r="E79" s="205">
        <f>E80*(1+D79)</f>
        <v/>
      </c>
      <c r="F79" s="204" t="n"/>
      <c r="G79" s="204" t="n"/>
      <c r="H79" s="204" t="n"/>
      <c r="I79" s="204" t="n"/>
      <c r="J79" s="204" t="n"/>
      <c r="K79" s="204" t="n"/>
      <c r="L79" s="204" t="n"/>
      <c r="M79" s="204" t="n"/>
      <c r="N79" s="204" t="n"/>
      <c r="O79" s="204" t="n"/>
      <c r="P79" s="204" t="n"/>
      <c r="Q79" s="204" t="n"/>
      <c r="R79" s="204" t="n"/>
      <c r="S79" s="204" t="n"/>
      <c r="T79" s="204" t="n"/>
      <c r="U79" s="204" t="n"/>
      <c r="V79" s="204" t="n"/>
      <c r="W79" s="204" t="n"/>
      <c r="X79" s="204" t="n"/>
      <c r="Y79" s="204" t="n"/>
      <c r="Z79" s="204" t="n"/>
    </row>
    <row r="80" ht="15.75" customHeight="1">
      <c r="A80" s="176" t="n">
        <v>44257</v>
      </c>
      <c r="B80" s="204" t="n">
        <v>24.978687</v>
      </c>
      <c r="C80" s="204" t="n">
        <v>3532300</v>
      </c>
      <c r="D80" s="178">
        <f>B80/B81-1</f>
        <v/>
      </c>
      <c r="E80" s="205">
        <f>E81*(1+D80)</f>
        <v/>
      </c>
      <c r="F80" s="204" t="n"/>
      <c r="G80" s="204" t="n"/>
      <c r="H80" s="204" t="n"/>
      <c r="I80" s="204" t="n"/>
      <c r="J80" s="204" t="n"/>
      <c r="K80" s="204" t="n"/>
      <c r="L80" s="204" t="n"/>
      <c r="M80" s="204" t="n"/>
      <c r="N80" s="204" t="n"/>
      <c r="O80" s="204" t="n"/>
      <c r="P80" s="204" t="n"/>
      <c r="Q80" s="204" t="n"/>
      <c r="R80" s="204" t="n"/>
      <c r="S80" s="204" t="n"/>
      <c r="T80" s="204" t="n"/>
      <c r="U80" s="204" t="n"/>
      <c r="V80" s="204" t="n"/>
      <c r="W80" s="204" t="n"/>
      <c r="X80" s="204" t="n"/>
      <c r="Y80" s="204" t="n"/>
      <c r="Z80" s="204" t="n"/>
    </row>
    <row r="81" ht="15.75" customHeight="1">
      <c r="A81" s="176" t="n">
        <v>44256</v>
      </c>
      <c r="B81" s="204" t="n">
        <v>25.018133</v>
      </c>
      <c r="C81" s="204" t="n">
        <v>3491700</v>
      </c>
      <c r="D81" s="178">
        <f>B81/B82-1</f>
        <v/>
      </c>
      <c r="E81" s="205">
        <f>E82*(1+D81)</f>
        <v/>
      </c>
      <c r="F81" s="204" t="n"/>
      <c r="G81" s="204" t="n"/>
      <c r="H81" s="204" t="n"/>
      <c r="I81" s="204" t="n"/>
      <c r="J81" s="204" t="n"/>
      <c r="K81" s="204" t="n"/>
      <c r="L81" s="204" t="n"/>
      <c r="M81" s="204" t="n"/>
      <c r="N81" s="204" t="n"/>
      <c r="O81" s="204" t="n"/>
      <c r="P81" s="204" t="n"/>
      <c r="Q81" s="204" t="n"/>
      <c r="R81" s="204" t="n"/>
      <c r="S81" s="204" t="n"/>
      <c r="T81" s="204" t="n"/>
      <c r="U81" s="204" t="n"/>
      <c r="V81" s="204" t="n"/>
      <c r="W81" s="204" t="n"/>
      <c r="X81" s="204" t="n"/>
      <c r="Y81" s="204" t="n"/>
      <c r="Z81" s="204" t="n"/>
    </row>
    <row r="82" ht="15.75" customHeight="1">
      <c r="A82" s="176" t="n">
        <v>44253</v>
      </c>
      <c r="B82" s="204" t="n">
        <v>24.170061</v>
      </c>
      <c r="C82" s="204" t="n">
        <v>7178800</v>
      </c>
      <c r="D82" s="178">
        <f>B82/B83-1</f>
        <v/>
      </c>
      <c r="E82" s="205">
        <f>E83*(1+D82)</f>
        <v/>
      </c>
      <c r="F82" s="204" t="n"/>
      <c r="G82" s="204" t="n"/>
      <c r="H82" s="204" t="n"/>
      <c r="I82" s="204" t="n"/>
      <c r="J82" s="204" t="n"/>
      <c r="K82" s="204" t="n"/>
      <c r="L82" s="204" t="n"/>
      <c r="M82" s="204" t="n"/>
      <c r="N82" s="204" t="n"/>
      <c r="O82" s="204" t="n"/>
      <c r="P82" s="204" t="n"/>
      <c r="Q82" s="204" t="n"/>
      <c r="R82" s="204" t="n"/>
      <c r="S82" s="204" t="n"/>
      <c r="T82" s="204" t="n"/>
      <c r="U82" s="204" t="n"/>
      <c r="V82" s="204" t="n"/>
      <c r="W82" s="204" t="n"/>
      <c r="X82" s="204" t="n"/>
      <c r="Y82" s="204" t="n"/>
      <c r="Z82" s="204" t="n"/>
    </row>
    <row r="83" ht="15.75" customHeight="1">
      <c r="A83" s="176" t="n">
        <v>44252</v>
      </c>
      <c r="B83" s="204" t="n">
        <v>24.880074</v>
      </c>
      <c r="C83" s="204" t="n">
        <v>6828800</v>
      </c>
      <c r="D83" s="178">
        <f>B83/B84-1</f>
        <v/>
      </c>
      <c r="E83" s="205">
        <f>E84*(1+D83)</f>
        <v/>
      </c>
      <c r="F83" s="204" t="n"/>
      <c r="G83" s="204" t="n"/>
      <c r="H83" s="204" t="n"/>
      <c r="I83" s="204" t="n"/>
      <c r="J83" s="204" t="n"/>
      <c r="K83" s="204" t="n"/>
      <c r="L83" s="204" t="n"/>
      <c r="M83" s="204" t="n"/>
      <c r="N83" s="204" t="n"/>
      <c r="O83" s="204" t="n"/>
      <c r="P83" s="204" t="n"/>
      <c r="Q83" s="204" t="n"/>
      <c r="R83" s="204" t="n"/>
      <c r="S83" s="204" t="n"/>
      <c r="T83" s="204" t="n"/>
      <c r="U83" s="204" t="n"/>
      <c r="V83" s="204" t="n"/>
      <c r="W83" s="204" t="n"/>
      <c r="X83" s="204" t="n"/>
      <c r="Y83" s="204" t="n"/>
      <c r="Z83" s="204" t="n"/>
    </row>
    <row r="84" ht="15.75" customHeight="1">
      <c r="A84" s="176" t="n">
        <v>44251</v>
      </c>
      <c r="B84" s="204" t="n">
        <v>25.442169</v>
      </c>
      <c r="C84" s="204" t="n">
        <v>2308800</v>
      </c>
      <c r="D84" s="178">
        <f>B84/B85-1</f>
        <v/>
      </c>
      <c r="E84" s="205">
        <f>E85*(1+D84)</f>
        <v/>
      </c>
      <c r="F84" s="204" t="n"/>
      <c r="G84" s="204" t="n"/>
      <c r="H84" s="204" t="n"/>
      <c r="I84" s="204" t="n"/>
      <c r="J84" s="204" t="n"/>
      <c r="K84" s="204" t="n"/>
      <c r="L84" s="204" t="n"/>
      <c r="M84" s="204" t="n"/>
      <c r="N84" s="204" t="n"/>
      <c r="O84" s="204" t="n"/>
      <c r="P84" s="204" t="n"/>
      <c r="Q84" s="204" t="n"/>
      <c r="R84" s="204" t="n"/>
      <c r="S84" s="204" t="n"/>
      <c r="T84" s="204" t="n"/>
      <c r="U84" s="204" t="n"/>
      <c r="V84" s="204" t="n"/>
      <c r="W84" s="204" t="n"/>
      <c r="X84" s="204" t="n"/>
      <c r="Y84" s="204" t="n"/>
      <c r="Z84" s="204" t="n"/>
    </row>
    <row r="85" ht="15.75" customHeight="1">
      <c r="A85" s="176" t="n">
        <v>44250</v>
      </c>
      <c r="B85" s="204" t="n">
        <v>25.264668</v>
      </c>
      <c r="C85" s="204" t="n">
        <v>4135500</v>
      </c>
      <c r="D85" s="178">
        <f>B85/B86-1</f>
        <v/>
      </c>
      <c r="E85" s="205">
        <f>E86*(1+D85)</f>
        <v/>
      </c>
      <c r="F85" s="204" t="n"/>
      <c r="G85" s="204" t="n"/>
      <c r="H85" s="204" t="n"/>
      <c r="I85" s="204" t="n"/>
      <c r="J85" s="204" t="n"/>
      <c r="K85" s="204" t="n"/>
      <c r="L85" s="204" t="n"/>
      <c r="M85" s="204" t="n"/>
      <c r="N85" s="204" t="n"/>
      <c r="O85" s="204" t="n"/>
      <c r="P85" s="204" t="n"/>
      <c r="Q85" s="204" t="n"/>
      <c r="R85" s="204" t="n"/>
      <c r="S85" s="204" t="n"/>
      <c r="T85" s="204" t="n"/>
      <c r="U85" s="204" t="n"/>
      <c r="V85" s="204" t="n"/>
      <c r="W85" s="204" t="n"/>
      <c r="X85" s="204" t="n"/>
      <c r="Y85" s="204" t="n"/>
      <c r="Z85" s="204" t="n"/>
    </row>
    <row r="86" ht="15.75" customHeight="1">
      <c r="A86" s="176" t="n">
        <v>44249</v>
      </c>
      <c r="B86" s="204" t="n">
        <v>25.027994</v>
      </c>
      <c r="C86" s="204" t="n">
        <v>3471300</v>
      </c>
      <c r="D86" s="178">
        <f>B86/B87-1</f>
        <v/>
      </c>
      <c r="E86" s="205">
        <f>E87*(1+D86)</f>
        <v/>
      </c>
      <c r="F86" s="204" t="n"/>
      <c r="G86" s="204" t="n"/>
      <c r="H86" s="204" t="n"/>
      <c r="I86" s="204" t="n"/>
      <c r="J86" s="204" t="n"/>
      <c r="K86" s="204" t="n"/>
      <c r="L86" s="204" t="n"/>
      <c r="M86" s="204" t="n"/>
      <c r="N86" s="204" t="n"/>
      <c r="O86" s="204" t="n"/>
      <c r="P86" s="204" t="n"/>
      <c r="Q86" s="204" t="n"/>
      <c r="R86" s="204" t="n"/>
      <c r="S86" s="204" t="n"/>
      <c r="T86" s="204" t="n"/>
      <c r="U86" s="204" t="n"/>
      <c r="V86" s="204" t="n"/>
      <c r="W86" s="204" t="n"/>
      <c r="X86" s="204" t="n"/>
      <c r="Y86" s="204" t="n"/>
      <c r="Z86" s="204" t="n"/>
    </row>
    <row r="87" ht="15.75" customHeight="1">
      <c r="A87" s="176" t="n">
        <v>44246</v>
      </c>
      <c r="B87" s="204" t="n">
        <v>24.939243</v>
      </c>
      <c r="C87" s="204" t="n">
        <v>2553400</v>
      </c>
      <c r="D87" s="178">
        <f>B87/B88-1</f>
        <v/>
      </c>
      <c r="E87" s="205">
        <f>E88*(1+D87)</f>
        <v/>
      </c>
      <c r="F87" s="204" t="n"/>
      <c r="G87" s="204" t="n"/>
      <c r="H87" s="204" t="n"/>
      <c r="I87" s="204" t="n"/>
      <c r="J87" s="204" t="n"/>
      <c r="K87" s="204" t="n"/>
      <c r="L87" s="204" t="n"/>
      <c r="M87" s="204" t="n"/>
      <c r="N87" s="204" t="n"/>
      <c r="O87" s="204" t="n"/>
      <c r="P87" s="204" t="n"/>
      <c r="Q87" s="204" t="n"/>
      <c r="R87" s="204" t="n"/>
      <c r="S87" s="204" t="n"/>
      <c r="T87" s="204" t="n"/>
      <c r="U87" s="204" t="n"/>
      <c r="V87" s="204" t="n"/>
      <c r="W87" s="204" t="n"/>
      <c r="X87" s="204" t="n"/>
      <c r="Y87" s="204" t="n"/>
      <c r="Z87" s="204" t="n"/>
    </row>
    <row r="88" ht="15.75" customHeight="1">
      <c r="A88" s="176" t="n">
        <v>44245</v>
      </c>
      <c r="B88" s="204" t="n">
        <v>24.919521</v>
      </c>
      <c r="C88" s="204" t="n">
        <v>2579800</v>
      </c>
      <c r="D88" s="178">
        <f>B88/B89-1</f>
        <v/>
      </c>
      <c r="E88" s="205">
        <f>E89*(1+D88)</f>
        <v/>
      </c>
      <c r="F88" s="204" t="n"/>
      <c r="G88" s="204" t="n"/>
      <c r="H88" s="204" t="n"/>
      <c r="I88" s="204" t="n"/>
      <c r="J88" s="204" t="n"/>
      <c r="K88" s="204" t="n"/>
      <c r="L88" s="204" t="n"/>
      <c r="M88" s="204" t="n"/>
      <c r="N88" s="204" t="n"/>
      <c r="O88" s="204" t="n"/>
      <c r="P88" s="204" t="n"/>
      <c r="Q88" s="204" t="n"/>
      <c r="R88" s="204" t="n"/>
      <c r="S88" s="204" t="n"/>
      <c r="T88" s="204" t="n"/>
      <c r="U88" s="204" t="n"/>
      <c r="V88" s="204" t="n"/>
      <c r="W88" s="204" t="n"/>
      <c r="X88" s="204" t="n"/>
      <c r="Y88" s="204" t="n"/>
      <c r="Z88" s="204" t="n"/>
    </row>
    <row r="89" ht="15.75" customHeight="1">
      <c r="A89" s="176" t="n">
        <v>44244</v>
      </c>
      <c r="B89" s="204" t="n">
        <v>24.84063</v>
      </c>
      <c r="C89" s="204" t="n">
        <v>2035500</v>
      </c>
      <c r="D89" s="178">
        <f>B89/B90-1</f>
        <v/>
      </c>
      <c r="E89" s="205">
        <f>E90*(1+D89)</f>
        <v/>
      </c>
      <c r="F89" s="204" t="n"/>
      <c r="G89" s="204" t="n"/>
      <c r="H89" s="204" t="n"/>
      <c r="I89" s="204" t="n"/>
      <c r="J89" s="204" t="n"/>
      <c r="K89" s="204" t="n"/>
      <c r="L89" s="204" t="n"/>
      <c r="M89" s="204" t="n"/>
      <c r="N89" s="204" t="n"/>
      <c r="O89" s="204" t="n"/>
      <c r="P89" s="204" t="n"/>
      <c r="Q89" s="204" t="n"/>
      <c r="R89" s="204" t="n"/>
      <c r="S89" s="204" t="n"/>
      <c r="T89" s="204" t="n"/>
      <c r="U89" s="204" t="n"/>
      <c r="V89" s="204" t="n"/>
      <c r="W89" s="204" t="n"/>
      <c r="X89" s="204" t="n"/>
      <c r="Y89" s="204" t="n"/>
      <c r="Z89" s="204" t="n"/>
    </row>
    <row r="90" ht="15.75" customHeight="1">
      <c r="A90" s="176" t="n">
        <v>44243</v>
      </c>
      <c r="B90" s="204" t="n">
        <v>24.978687</v>
      </c>
      <c r="C90" s="204" t="n">
        <v>4729900</v>
      </c>
      <c r="D90" s="178">
        <f>B90/B91-1</f>
        <v/>
      </c>
      <c r="E90" s="205">
        <f>E91*(1+D90)</f>
        <v/>
      </c>
      <c r="F90" s="204" t="n"/>
      <c r="G90" s="204" t="n"/>
      <c r="H90" s="204" t="n"/>
      <c r="I90" s="204" t="n"/>
      <c r="J90" s="204" t="n"/>
      <c r="K90" s="204" t="n"/>
      <c r="L90" s="204" t="n"/>
      <c r="M90" s="204" t="n"/>
      <c r="N90" s="204" t="n"/>
      <c r="O90" s="204" t="n"/>
      <c r="P90" s="204" t="n"/>
      <c r="Q90" s="204" t="n"/>
      <c r="R90" s="204" t="n"/>
      <c r="S90" s="204" t="n"/>
      <c r="T90" s="204" t="n"/>
      <c r="U90" s="204" t="n"/>
      <c r="V90" s="204" t="n"/>
      <c r="W90" s="204" t="n"/>
      <c r="X90" s="204" t="n"/>
      <c r="Y90" s="204" t="n"/>
      <c r="Z90" s="204" t="n"/>
    </row>
    <row r="91" ht="15.75" customHeight="1">
      <c r="A91" s="176" t="n">
        <v>44239</v>
      </c>
      <c r="B91" s="204" t="n">
        <v>24.781462</v>
      </c>
      <c r="C91" s="204" t="n">
        <v>1057300</v>
      </c>
      <c r="D91" s="178">
        <f>B91/B92-1</f>
        <v/>
      </c>
      <c r="E91" s="205">
        <f>E92*(1+D91)</f>
        <v/>
      </c>
      <c r="F91" s="204" t="n"/>
      <c r="G91" s="204" t="n"/>
      <c r="H91" s="204" t="n"/>
      <c r="I91" s="204" t="n"/>
      <c r="J91" s="204" t="n"/>
      <c r="K91" s="204" t="n"/>
      <c r="L91" s="204" t="n"/>
      <c r="M91" s="204" t="n"/>
      <c r="N91" s="204" t="n"/>
      <c r="O91" s="204" t="n"/>
      <c r="P91" s="204" t="n"/>
      <c r="Q91" s="204" t="n"/>
      <c r="R91" s="204" t="n"/>
      <c r="S91" s="204" t="n"/>
      <c r="T91" s="204" t="n"/>
      <c r="U91" s="204" t="n"/>
      <c r="V91" s="204" t="n"/>
      <c r="W91" s="204" t="n"/>
      <c r="X91" s="204" t="n"/>
      <c r="Y91" s="204" t="n"/>
      <c r="Z91" s="204" t="n"/>
    </row>
    <row r="92" ht="15.75" customHeight="1">
      <c r="A92" s="176" t="n">
        <v>44238</v>
      </c>
      <c r="B92" s="204" t="n">
        <v>24.751879</v>
      </c>
      <c r="C92" s="204" t="n">
        <v>3296500</v>
      </c>
      <c r="D92" s="178">
        <f>B92/B93-1</f>
        <v/>
      </c>
      <c r="E92" s="205">
        <f>E93*(1+D92)</f>
        <v/>
      </c>
      <c r="F92" s="204" t="n"/>
      <c r="G92" s="204" t="n"/>
      <c r="H92" s="204" t="n"/>
      <c r="I92" s="204" t="n"/>
      <c r="J92" s="204" t="n"/>
      <c r="K92" s="204" t="n"/>
      <c r="L92" s="204" t="n"/>
      <c r="M92" s="204" t="n"/>
      <c r="N92" s="204" t="n"/>
      <c r="O92" s="204" t="n"/>
      <c r="P92" s="204" t="n"/>
      <c r="Q92" s="204" t="n"/>
      <c r="R92" s="204" t="n"/>
      <c r="S92" s="204" t="n"/>
      <c r="T92" s="204" t="n"/>
      <c r="U92" s="204" t="n"/>
      <c r="V92" s="204" t="n"/>
      <c r="W92" s="204" t="n"/>
      <c r="X92" s="204" t="n"/>
      <c r="Y92" s="204" t="n"/>
      <c r="Z92" s="204" t="n"/>
    </row>
    <row r="93" ht="15.75" customHeight="1">
      <c r="A93" s="176" t="n">
        <v>44237</v>
      </c>
      <c r="B93" s="204" t="n">
        <v>24.574375</v>
      </c>
      <c r="C93" s="204" t="n">
        <v>1668800</v>
      </c>
      <c r="D93" s="178">
        <f>B93/B94-1</f>
        <v/>
      </c>
      <c r="E93" s="205">
        <f>E94*(1+D93)</f>
        <v/>
      </c>
      <c r="F93" s="204" t="n"/>
      <c r="G93" s="204" t="n"/>
      <c r="H93" s="204" t="n"/>
      <c r="I93" s="204" t="n"/>
      <c r="J93" s="204" t="n"/>
      <c r="K93" s="204" t="n"/>
      <c r="L93" s="204" t="n"/>
      <c r="M93" s="204" t="n"/>
      <c r="N93" s="204" t="n"/>
      <c r="O93" s="204" t="n"/>
      <c r="P93" s="204" t="n"/>
      <c r="Q93" s="204" t="n"/>
      <c r="R93" s="204" t="n"/>
      <c r="S93" s="204" t="n"/>
      <c r="T93" s="204" t="n"/>
      <c r="U93" s="204" t="n"/>
      <c r="V93" s="204" t="n"/>
      <c r="W93" s="204" t="n"/>
      <c r="X93" s="204" t="n"/>
      <c r="Y93" s="204" t="n"/>
      <c r="Z93" s="204" t="n"/>
    </row>
    <row r="94" ht="15.75" customHeight="1">
      <c r="A94" s="176" t="n">
        <v>44236</v>
      </c>
      <c r="B94" s="204" t="n">
        <v>24.62368</v>
      </c>
      <c r="C94" s="204" t="n">
        <v>7238300</v>
      </c>
      <c r="D94" s="178">
        <f>B94/B95-1</f>
        <v/>
      </c>
      <c r="E94" s="205">
        <f>E95*(1+D94)</f>
        <v/>
      </c>
      <c r="F94" s="204" t="n"/>
      <c r="G94" s="204" t="n"/>
      <c r="H94" s="204" t="n"/>
      <c r="I94" s="204" t="n"/>
      <c r="J94" s="204" t="n"/>
      <c r="K94" s="204" t="n"/>
      <c r="L94" s="204" t="n"/>
      <c r="M94" s="204" t="n"/>
      <c r="N94" s="204" t="n"/>
      <c r="O94" s="204" t="n"/>
      <c r="P94" s="204" t="n"/>
      <c r="Q94" s="204" t="n"/>
      <c r="R94" s="204" t="n"/>
      <c r="S94" s="204" t="n"/>
      <c r="T94" s="204" t="n"/>
      <c r="U94" s="204" t="n"/>
      <c r="V94" s="204" t="n"/>
      <c r="W94" s="204" t="n"/>
      <c r="X94" s="204" t="n"/>
      <c r="Y94" s="204" t="n"/>
      <c r="Z94" s="204" t="n"/>
    </row>
    <row r="95" ht="15.75" customHeight="1">
      <c r="A95" s="176" t="n">
        <v>44235</v>
      </c>
      <c r="B95" s="204" t="n">
        <v>24.643404</v>
      </c>
      <c r="C95" s="204" t="n">
        <v>3236200</v>
      </c>
      <c r="D95" s="178">
        <f>B95/B96-1</f>
        <v/>
      </c>
      <c r="E95" s="205">
        <f>E96*(1+D95)</f>
        <v/>
      </c>
      <c r="F95" s="204" t="n"/>
      <c r="G95" s="204" t="n"/>
      <c r="H95" s="204" t="n"/>
      <c r="I95" s="204" t="n"/>
      <c r="J95" s="204" t="n"/>
      <c r="K95" s="204" t="n"/>
      <c r="L95" s="204" t="n"/>
      <c r="M95" s="204" t="n"/>
      <c r="N95" s="204" t="n"/>
      <c r="O95" s="204" t="n"/>
      <c r="P95" s="204" t="n"/>
      <c r="Q95" s="204" t="n"/>
      <c r="R95" s="204" t="n"/>
      <c r="S95" s="204" t="n"/>
      <c r="T95" s="204" t="n"/>
      <c r="U95" s="204" t="n"/>
      <c r="V95" s="204" t="n"/>
      <c r="W95" s="204" t="n"/>
      <c r="X95" s="204" t="n"/>
      <c r="Y95" s="204" t="n"/>
      <c r="Z95" s="204" t="n"/>
    </row>
    <row r="96" ht="15.75" customHeight="1">
      <c r="A96" s="176" t="n">
        <v>44232</v>
      </c>
      <c r="B96" s="204" t="n">
        <v>24.4659</v>
      </c>
      <c r="C96" s="204" t="n">
        <v>1720800</v>
      </c>
      <c r="D96" s="178">
        <f>B96/B97-1</f>
        <v/>
      </c>
      <c r="E96" s="205">
        <f>E97*(1+D96)</f>
        <v/>
      </c>
      <c r="F96" s="204" t="n"/>
      <c r="G96" s="204" t="n"/>
      <c r="H96" s="204" t="n"/>
      <c r="I96" s="204" t="n"/>
      <c r="J96" s="204" t="n"/>
      <c r="K96" s="204" t="n"/>
      <c r="L96" s="204" t="n"/>
      <c r="M96" s="204" t="n"/>
      <c r="N96" s="204" t="n"/>
      <c r="O96" s="204" t="n"/>
      <c r="P96" s="204" t="n"/>
      <c r="Q96" s="204" t="n"/>
      <c r="R96" s="204" t="n"/>
      <c r="S96" s="204" t="n"/>
      <c r="T96" s="204" t="n"/>
      <c r="U96" s="204" t="n"/>
      <c r="V96" s="204" t="n"/>
      <c r="W96" s="204" t="n"/>
      <c r="X96" s="204" t="n"/>
      <c r="Y96" s="204" t="n"/>
      <c r="Z96" s="204" t="n"/>
    </row>
    <row r="97" ht="15.75" customHeight="1">
      <c r="A97" s="176" t="n">
        <v>44231</v>
      </c>
      <c r="B97" s="204" t="n">
        <v>24.209505</v>
      </c>
      <c r="C97" s="204" t="n">
        <v>2496800</v>
      </c>
      <c r="D97" s="178">
        <f>B97/B98-1</f>
        <v/>
      </c>
      <c r="E97" s="205">
        <f>E98*(1+D97)</f>
        <v/>
      </c>
      <c r="F97" s="204" t="n"/>
      <c r="G97" s="204" t="n"/>
      <c r="H97" s="204" t="n"/>
      <c r="I97" s="204" t="n"/>
      <c r="J97" s="204" t="n"/>
      <c r="K97" s="204" t="n"/>
      <c r="L97" s="204" t="n"/>
      <c r="M97" s="204" t="n"/>
      <c r="N97" s="204" t="n"/>
      <c r="O97" s="204" t="n"/>
      <c r="P97" s="204" t="n"/>
      <c r="Q97" s="204" t="n"/>
      <c r="R97" s="204" t="n"/>
      <c r="S97" s="204" t="n"/>
      <c r="T97" s="204" t="n"/>
      <c r="U97" s="204" t="n"/>
      <c r="V97" s="204" t="n"/>
      <c r="W97" s="204" t="n"/>
      <c r="X97" s="204" t="n"/>
      <c r="Y97" s="204" t="n"/>
      <c r="Z97" s="204" t="n"/>
    </row>
    <row r="98" ht="15.75" customHeight="1">
      <c r="A98" s="176" t="n">
        <v>44230</v>
      </c>
      <c r="B98" s="204" t="n">
        <v>24.219366</v>
      </c>
      <c r="C98" s="204" t="n">
        <v>4450700</v>
      </c>
      <c r="D98" s="178">
        <f>B98/B99-1</f>
        <v/>
      </c>
      <c r="E98" s="205">
        <f>E99*(1+D98)</f>
        <v/>
      </c>
      <c r="F98" s="204" t="n"/>
      <c r="G98" s="204" t="n"/>
      <c r="H98" s="204" t="n"/>
      <c r="I98" s="204" t="n"/>
      <c r="J98" s="204" t="n"/>
      <c r="K98" s="204" t="n"/>
      <c r="L98" s="204" t="n"/>
      <c r="M98" s="204" t="n"/>
      <c r="N98" s="204" t="n"/>
      <c r="O98" s="204" t="n"/>
      <c r="P98" s="204" t="n"/>
      <c r="Q98" s="204" t="n"/>
      <c r="R98" s="204" t="n"/>
      <c r="S98" s="204" t="n"/>
      <c r="T98" s="204" t="n"/>
      <c r="U98" s="204" t="n"/>
      <c r="V98" s="204" t="n"/>
      <c r="W98" s="204" t="n"/>
      <c r="X98" s="204" t="n"/>
      <c r="Y98" s="204" t="n"/>
      <c r="Z98" s="204" t="n"/>
    </row>
    <row r="99" ht="15.75" customHeight="1">
      <c r="A99" s="176" t="n">
        <v>44229</v>
      </c>
      <c r="B99" s="204" t="n">
        <v>24.120754</v>
      </c>
      <c r="C99" s="204" t="n">
        <v>3432400</v>
      </c>
      <c r="D99" s="178">
        <f>B99/B100-1</f>
        <v/>
      </c>
      <c r="E99" s="205">
        <f>E100*(1+D99)</f>
        <v/>
      </c>
      <c r="F99" s="204" t="n"/>
      <c r="G99" s="204" t="n"/>
      <c r="H99" s="204" t="n"/>
      <c r="I99" s="204" t="n"/>
      <c r="J99" s="204" t="n"/>
      <c r="K99" s="204" t="n"/>
      <c r="L99" s="204" t="n"/>
      <c r="M99" s="204" t="n"/>
      <c r="N99" s="204" t="n"/>
      <c r="O99" s="204" t="n"/>
      <c r="P99" s="204" t="n"/>
      <c r="Q99" s="204" t="n"/>
      <c r="R99" s="204" t="n"/>
      <c r="S99" s="204" t="n"/>
      <c r="T99" s="204" t="n"/>
      <c r="U99" s="204" t="n"/>
      <c r="V99" s="204" t="n"/>
      <c r="W99" s="204" t="n"/>
      <c r="X99" s="204" t="n"/>
      <c r="Y99" s="204" t="n"/>
      <c r="Z99" s="204" t="n"/>
    </row>
    <row r="100" ht="15.75" customHeight="1">
      <c r="A100" s="176" t="n">
        <v>44228</v>
      </c>
      <c r="B100" s="204" t="n">
        <v>23.824915</v>
      </c>
      <c r="C100" s="204" t="n">
        <v>4897300</v>
      </c>
      <c r="D100" s="178">
        <f>B100/B101-1</f>
        <v/>
      </c>
      <c r="E100" s="205">
        <f>E101*(1+D100)</f>
        <v/>
      </c>
      <c r="F100" s="204" t="n"/>
      <c r="G100" s="204" t="n"/>
      <c r="H100" s="204" t="n"/>
      <c r="I100" s="204" t="n"/>
      <c r="J100" s="204" t="n"/>
      <c r="K100" s="204" t="n"/>
      <c r="L100" s="204" t="n"/>
      <c r="M100" s="204" t="n"/>
      <c r="N100" s="204" t="n"/>
      <c r="O100" s="204" t="n"/>
      <c r="P100" s="204" t="n"/>
      <c r="Q100" s="204" t="n"/>
      <c r="R100" s="204" t="n"/>
      <c r="S100" s="204" t="n"/>
      <c r="T100" s="204" t="n"/>
      <c r="U100" s="204" t="n"/>
      <c r="V100" s="204" t="n"/>
      <c r="W100" s="204" t="n"/>
      <c r="X100" s="204" t="n"/>
      <c r="Y100" s="204" t="n"/>
      <c r="Z100" s="204" t="n"/>
    </row>
    <row r="101" ht="15.75" customHeight="1">
      <c r="A101" s="176" t="n">
        <v>44225</v>
      </c>
      <c r="B101" s="204" t="n">
        <v>23.420601</v>
      </c>
      <c r="C101" s="204" t="n">
        <v>5242300</v>
      </c>
      <c r="D101" s="178">
        <f>B101/B102-1</f>
        <v/>
      </c>
      <c r="E101" s="205">
        <f>E102*(1+D101)</f>
        <v/>
      </c>
      <c r="F101" s="204" t="n"/>
      <c r="G101" s="204" t="n"/>
      <c r="H101" s="204" t="n"/>
      <c r="I101" s="204" t="n"/>
      <c r="J101" s="204" t="n"/>
      <c r="K101" s="204" t="n"/>
      <c r="L101" s="204" t="n"/>
      <c r="M101" s="204" t="n"/>
      <c r="N101" s="204" t="n"/>
      <c r="O101" s="204" t="n"/>
      <c r="P101" s="204" t="n"/>
      <c r="Q101" s="204" t="n"/>
      <c r="R101" s="204" t="n"/>
      <c r="S101" s="204" t="n"/>
      <c r="T101" s="204" t="n"/>
      <c r="U101" s="204" t="n"/>
      <c r="V101" s="204" t="n"/>
      <c r="W101" s="204" t="n"/>
      <c r="X101" s="204" t="n"/>
      <c r="Y101" s="204" t="n"/>
      <c r="Z101" s="204" t="n"/>
    </row>
    <row r="102" ht="15.75" customHeight="1">
      <c r="A102" s="176" t="n">
        <v>44224</v>
      </c>
      <c r="B102" s="204" t="n">
        <v>24.140476</v>
      </c>
      <c r="C102" s="204" t="n">
        <v>3947300</v>
      </c>
      <c r="D102" s="178">
        <f>B102/B103-1</f>
        <v/>
      </c>
      <c r="E102" s="205">
        <f>E103*(1+D102)</f>
        <v/>
      </c>
      <c r="F102" s="204" t="n"/>
      <c r="G102" s="204" t="n"/>
      <c r="H102" s="204" t="n"/>
      <c r="I102" s="204" t="n"/>
      <c r="J102" s="204" t="n"/>
      <c r="K102" s="204" t="n"/>
      <c r="L102" s="204" t="n"/>
      <c r="M102" s="204" t="n"/>
      <c r="N102" s="204" t="n"/>
      <c r="O102" s="204" t="n"/>
      <c r="P102" s="204" t="n"/>
      <c r="Q102" s="204" t="n"/>
      <c r="R102" s="204" t="n"/>
      <c r="S102" s="204" t="n"/>
      <c r="T102" s="204" t="n"/>
      <c r="U102" s="204" t="n"/>
      <c r="V102" s="204" t="n"/>
      <c r="W102" s="204" t="n"/>
      <c r="X102" s="204" t="n"/>
      <c r="Y102" s="204" t="n"/>
      <c r="Z102" s="204" t="n"/>
    </row>
    <row r="103" ht="15.75" customHeight="1">
      <c r="A103" s="176" t="n">
        <v>44223</v>
      </c>
      <c r="B103" s="204" t="n">
        <v>23.972834</v>
      </c>
      <c r="C103" s="204" t="n">
        <v>4740000</v>
      </c>
      <c r="D103" s="178">
        <f>B103/B104-1</f>
        <v/>
      </c>
      <c r="E103" s="205">
        <f>E104*(1+D103)</f>
        <v/>
      </c>
      <c r="F103" s="204" t="n"/>
      <c r="G103" s="204" t="n"/>
      <c r="H103" s="204" t="n"/>
      <c r="I103" s="204" t="n"/>
      <c r="J103" s="204" t="n"/>
      <c r="K103" s="204" t="n"/>
      <c r="L103" s="204" t="n"/>
      <c r="M103" s="204" t="n"/>
      <c r="N103" s="204" t="n"/>
      <c r="O103" s="204" t="n"/>
      <c r="P103" s="204" t="n"/>
      <c r="Q103" s="204" t="n"/>
      <c r="R103" s="204" t="n"/>
      <c r="S103" s="204" t="n"/>
      <c r="T103" s="204" t="n"/>
      <c r="U103" s="204" t="n"/>
      <c r="V103" s="204" t="n"/>
      <c r="W103" s="204" t="n"/>
      <c r="X103" s="204" t="n"/>
      <c r="Y103" s="204" t="n"/>
      <c r="Z103" s="204" t="n"/>
    </row>
    <row r="104" ht="15.75" customHeight="1">
      <c r="A104" s="176" t="n">
        <v>44222</v>
      </c>
      <c r="B104" s="204" t="n">
        <v>24.653265</v>
      </c>
      <c r="C104" s="204" t="n">
        <v>2631100</v>
      </c>
      <c r="D104" s="178">
        <f>B104/B105-1</f>
        <v/>
      </c>
      <c r="E104" s="205">
        <f>E105*(1+D104)</f>
        <v/>
      </c>
      <c r="F104" s="204" t="n"/>
      <c r="G104" s="204" t="n"/>
      <c r="H104" s="204" t="n"/>
      <c r="I104" s="204" t="n"/>
      <c r="J104" s="204" t="n"/>
      <c r="K104" s="204" t="n"/>
      <c r="L104" s="204" t="n"/>
      <c r="M104" s="204" t="n"/>
      <c r="N104" s="204" t="n"/>
      <c r="O104" s="204" t="n"/>
      <c r="P104" s="204" t="n"/>
      <c r="Q104" s="204" t="n"/>
      <c r="R104" s="204" t="n"/>
      <c r="S104" s="204" t="n"/>
      <c r="T104" s="204" t="n"/>
      <c r="U104" s="204" t="n"/>
      <c r="V104" s="204" t="n"/>
      <c r="W104" s="204" t="n"/>
      <c r="X104" s="204" t="n"/>
      <c r="Y104" s="204" t="n"/>
      <c r="Z104" s="204" t="n"/>
    </row>
    <row r="105" ht="15.75" customHeight="1">
      <c r="A105" s="176" t="n">
        <v>44221</v>
      </c>
      <c r="B105" s="204" t="n">
        <v>24.633541</v>
      </c>
      <c r="C105" s="204" t="n">
        <v>3943900</v>
      </c>
      <c r="D105" s="178">
        <f>B105/B106-1</f>
        <v/>
      </c>
      <c r="E105" s="205">
        <f>E106*(1+D105)</f>
        <v/>
      </c>
      <c r="F105" s="204" t="n"/>
      <c r="G105" s="204" t="n"/>
      <c r="H105" s="204" t="n"/>
      <c r="I105" s="204" t="n"/>
      <c r="J105" s="204" t="n"/>
      <c r="K105" s="204" t="n"/>
      <c r="L105" s="204" t="n"/>
      <c r="M105" s="204" t="n"/>
      <c r="N105" s="204" t="n"/>
      <c r="O105" s="204" t="n"/>
      <c r="P105" s="204" t="n"/>
      <c r="Q105" s="204" t="n"/>
      <c r="R105" s="204" t="n"/>
      <c r="S105" s="204" t="n"/>
      <c r="T105" s="204" t="n"/>
      <c r="U105" s="204" t="n"/>
      <c r="V105" s="204" t="n"/>
      <c r="W105" s="204" t="n"/>
      <c r="X105" s="204" t="n"/>
      <c r="Y105" s="204" t="n"/>
      <c r="Z105" s="204" t="n"/>
    </row>
    <row r="106" ht="15.75" customHeight="1">
      <c r="A106" s="176" t="n">
        <v>44218</v>
      </c>
      <c r="B106" s="204" t="n">
        <v>24.525068</v>
      </c>
      <c r="C106" s="204" t="n">
        <v>2985500</v>
      </c>
      <c r="D106" s="178">
        <f>B106/B107-1</f>
        <v/>
      </c>
      <c r="E106" s="205">
        <f>E107*(1+D106)</f>
        <v/>
      </c>
      <c r="F106" s="204" t="n"/>
      <c r="G106" s="204" t="n"/>
      <c r="H106" s="204" t="n"/>
      <c r="I106" s="204" t="n"/>
      <c r="J106" s="204" t="n"/>
      <c r="K106" s="204" t="n"/>
      <c r="L106" s="204" t="n"/>
      <c r="M106" s="204" t="n"/>
      <c r="N106" s="204" t="n"/>
      <c r="O106" s="204" t="n"/>
      <c r="P106" s="204" t="n"/>
      <c r="Q106" s="204" t="n"/>
      <c r="R106" s="204" t="n"/>
      <c r="S106" s="204" t="n"/>
      <c r="T106" s="204" t="n"/>
      <c r="U106" s="204" t="n"/>
      <c r="V106" s="204" t="n"/>
      <c r="W106" s="204" t="n"/>
      <c r="X106" s="204" t="n"/>
      <c r="Y106" s="204" t="n"/>
      <c r="Z106" s="204" t="n"/>
    </row>
    <row r="107" ht="15.75" customHeight="1">
      <c r="A107" s="176" t="n">
        <v>44217</v>
      </c>
      <c r="B107" s="204" t="n">
        <v>24.712433</v>
      </c>
      <c r="C107" s="204" t="n">
        <v>2376000</v>
      </c>
      <c r="D107" s="178">
        <f>B107/B108-1</f>
        <v/>
      </c>
      <c r="E107" s="205">
        <f>E108*(1+D107)</f>
        <v/>
      </c>
      <c r="F107" s="204" t="n"/>
      <c r="G107" s="204" t="n"/>
      <c r="H107" s="204" t="n"/>
      <c r="I107" s="204" t="n"/>
      <c r="J107" s="204" t="n"/>
      <c r="K107" s="204" t="n"/>
      <c r="L107" s="204" t="n"/>
      <c r="M107" s="204" t="n"/>
      <c r="N107" s="204" t="n"/>
      <c r="O107" s="204" t="n"/>
      <c r="P107" s="204" t="n"/>
      <c r="Q107" s="204" t="n"/>
      <c r="R107" s="204" t="n"/>
      <c r="S107" s="204" t="n"/>
      <c r="T107" s="204" t="n"/>
      <c r="U107" s="204" t="n"/>
      <c r="V107" s="204" t="n"/>
      <c r="W107" s="204" t="n"/>
      <c r="X107" s="204" t="n"/>
      <c r="Y107" s="204" t="n"/>
      <c r="Z107" s="204" t="n"/>
    </row>
    <row r="108" ht="15.75" customHeight="1">
      <c r="A108" s="176" t="n">
        <v>44216</v>
      </c>
      <c r="B108" s="204" t="n">
        <v>24.653265</v>
      </c>
      <c r="C108" s="204" t="n">
        <v>2353200</v>
      </c>
      <c r="D108" s="178">
        <f>B108/B109-1</f>
        <v/>
      </c>
      <c r="E108" s="205">
        <f>E109*(1+D108)</f>
        <v/>
      </c>
      <c r="F108" s="204" t="n"/>
      <c r="G108" s="204" t="n"/>
      <c r="H108" s="204" t="n"/>
      <c r="I108" s="204" t="n"/>
      <c r="J108" s="204" t="n"/>
      <c r="K108" s="204" t="n"/>
      <c r="L108" s="204" t="n"/>
      <c r="M108" s="204" t="n"/>
      <c r="N108" s="204" t="n"/>
      <c r="O108" s="204" t="n"/>
      <c r="P108" s="204" t="n"/>
      <c r="Q108" s="204" t="n"/>
      <c r="R108" s="204" t="n"/>
      <c r="S108" s="204" t="n"/>
      <c r="T108" s="204" t="n"/>
      <c r="U108" s="204" t="n"/>
      <c r="V108" s="204" t="n"/>
      <c r="W108" s="204" t="n"/>
      <c r="X108" s="204" t="n"/>
      <c r="Y108" s="204" t="n"/>
      <c r="Z108" s="204" t="n"/>
    </row>
    <row r="109" ht="15.75" customHeight="1">
      <c r="A109" s="176" t="n">
        <v>44215</v>
      </c>
      <c r="B109" s="204" t="n">
        <v>24.229229</v>
      </c>
      <c r="C109" s="204" t="n">
        <v>2887000</v>
      </c>
      <c r="D109" s="178">
        <f>B109/B110-1</f>
        <v/>
      </c>
      <c r="E109" s="205">
        <f>E110*(1+D109)</f>
        <v/>
      </c>
      <c r="F109" s="204" t="n"/>
      <c r="G109" s="204" t="n"/>
      <c r="H109" s="204" t="n"/>
      <c r="I109" s="204" t="n"/>
      <c r="J109" s="204" t="n"/>
      <c r="K109" s="204" t="n"/>
      <c r="L109" s="204" t="n"/>
      <c r="M109" s="204" t="n"/>
      <c r="N109" s="204" t="n"/>
      <c r="O109" s="204" t="n"/>
      <c r="P109" s="204" t="n"/>
      <c r="Q109" s="204" t="n"/>
      <c r="R109" s="204" t="n"/>
      <c r="S109" s="204" t="n"/>
      <c r="T109" s="204" t="n"/>
      <c r="U109" s="204" t="n"/>
      <c r="V109" s="204" t="n"/>
      <c r="W109" s="204" t="n"/>
      <c r="X109" s="204" t="n"/>
      <c r="Y109" s="204" t="n"/>
      <c r="Z109" s="204" t="n"/>
    </row>
    <row r="110" ht="15.75" customHeight="1">
      <c r="A110" s="176" t="n">
        <v>44211</v>
      </c>
      <c r="B110" s="204" t="n">
        <v>24.110893</v>
      </c>
      <c r="C110" s="204" t="n">
        <v>3525500</v>
      </c>
      <c r="D110" s="178">
        <f>B110/B111-1</f>
        <v/>
      </c>
      <c r="E110" s="205">
        <f>E111*(1+D110)</f>
        <v/>
      </c>
      <c r="F110" s="204" t="n"/>
      <c r="G110" s="204" t="n"/>
      <c r="H110" s="204" t="n"/>
      <c r="I110" s="204" t="n"/>
      <c r="J110" s="204" t="n"/>
      <c r="K110" s="204" t="n"/>
      <c r="L110" s="204" t="n"/>
      <c r="M110" s="204" t="n"/>
      <c r="N110" s="204" t="n"/>
      <c r="O110" s="204" t="n"/>
      <c r="P110" s="204" t="n"/>
      <c r="Q110" s="204" t="n"/>
      <c r="R110" s="204" t="n"/>
      <c r="S110" s="204" t="n"/>
      <c r="T110" s="204" t="n"/>
      <c r="U110" s="204" t="n"/>
      <c r="V110" s="204" t="n"/>
      <c r="W110" s="204" t="n"/>
      <c r="X110" s="204" t="n"/>
      <c r="Y110" s="204" t="n"/>
      <c r="Z110" s="204" t="n"/>
    </row>
    <row r="111" ht="15.75" customHeight="1">
      <c r="A111" s="176" t="n">
        <v>44210</v>
      </c>
      <c r="B111" s="204" t="n">
        <v>24.426455</v>
      </c>
      <c r="C111" s="204" t="n">
        <v>4813000</v>
      </c>
      <c r="D111" s="178">
        <f>B111/B112-1</f>
        <v/>
      </c>
      <c r="E111" s="205">
        <f>E112*(1+D111)</f>
        <v/>
      </c>
      <c r="F111" s="204" t="n"/>
      <c r="G111" s="204" t="n"/>
      <c r="H111" s="204" t="n"/>
      <c r="I111" s="204" t="n"/>
      <c r="J111" s="204" t="n"/>
      <c r="K111" s="204" t="n"/>
      <c r="L111" s="204" t="n"/>
      <c r="M111" s="204" t="n"/>
      <c r="N111" s="204" t="n"/>
      <c r="O111" s="204" t="n"/>
      <c r="P111" s="204" t="n"/>
      <c r="Q111" s="204" t="n"/>
      <c r="R111" s="204" t="n"/>
      <c r="S111" s="204" t="n"/>
      <c r="T111" s="204" t="n"/>
      <c r="U111" s="204" t="n"/>
      <c r="V111" s="204" t="n"/>
      <c r="W111" s="204" t="n"/>
      <c r="X111" s="204" t="n"/>
      <c r="Y111" s="204" t="n"/>
      <c r="Z111" s="204" t="n"/>
    </row>
    <row r="112" ht="15.75" customHeight="1">
      <c r="A112" s="176" t="n">
        <v>44209</v>
      </c>
      <c r="B112" s="204" t="n">
        <v>24.140476</v>
      </c>
      <c r="C112" s="204" t="n">
        <v>3247300</v>
      </c>
      <c r="D112" s="178">
        <f>B112/B113-1</f>
        <v/>
      </c>
      <c r="E112" s="205">
        <f>E113*(1+D112)</f>
        <v/>
      </c>
      <c r="F112" s="204" t="n"/>
      <c r="G112" s="204" t="n"/>
      <c r="H112" s="204" t="n"/>
      <c r="I112" s="204" t="n"/>
      <c r="J112" s="204" t="n"/>
      <c r="K112" s="204" t="n"/>
      <c r="L112" s="204" t="n"/>
      <c r="M112" s="204" t="n"/>
      <c r="N112" s="204" t="n"/>
      <c r="O112" s="204" t="n"/>
      <c r="P112" s="204" t="n"/>
      <c r="Q112" s="204" t="n"/>
      <c r="R112" s="204" t="n"/>
      <c r="S112" s="204" t="n"/>
      <c r="T112" s="204" t="n"/>
      <c r="U112" s="204" t="n"/>
      <c r="V112" s="204" t="n"/>
      <c r="W112" s="204" t="n"/>
      <c r="X112" s="204" t="n"/>
      <c r="Y112" s="204" t="n"/>
      <c r="Z112" s="204" t="n"/>
    </row>
    <row r="113" ht="15.75" customHeight="1">
      <c r="A113" s="176" t="n">
        <v>44208</v>
      </c>
      <c r="B113" s="204" t="n">
        <v>24.229229</v>
      </c>
      <c r="C113" s="204" t="n">
        <v>17127200</v>
      </c>
      <c r="D113" s="178">
        <f>B113/B114-1</f>
        <v/>
      </c>
      <c r="E113" s="205">
        <f>E114*(1+D113)</f>
        <v/>
      </c>
      <c r="F113" s="204" t="n"/>
      <c r="G113" s="204" t="n"/>
      <c r="H113" s="204" t="n"/>
      <c r="I113" s="204" t="n"/>
      <c r="J113" s="204" t="n"/>
      <c r="K113" s="204" t="n"/>
      <c r="L113" s="204" t="n"/>
      <c r="M113" s="204" t="n"/>
      <c r="N113" s="204" t="n"/>
      <c r="O113" s="204" t="n"/>
      <c r="P113" s="204" t="n"/>
      <c r="Q113" s="204" t="n"/>
      <c r="R113" s="204" t="n"/>
      <c r="S113" s="204" t="n"/>
      <c r="T113" s="204" t="n"/>
      <c r="U113" s="204" t="n"/>
      <c r="V113" s="204" t="n"/>
      <c r="W113" s="204" t="n"/>
      <c r="X113" s="204" t="n"/>
      <c r="Y113" s="204" t="n"/>
      <c r="Z113" s="204" t="n"/>
    </row>
    <row r="114" ht="15.75" customHeight="1">
      <c r="A114" s="176" t="n">
        <v>44207</v>
      </c>
      <c r="B114" s="204" t="n">
        <v>24.081308</v>
      </c>
      <c r="C114" s="204" t="n">
        <v>3140400</v>
      </c>
      <c r="D114" s="178">
        <f>B114/B115-1</f>
        <v/>
      </c>
      <c r="E114" s="205">
        <f>E115*(1+D114)</f>
        <v/>
      </c>
      <c r="F114" s="204" t="n"/>
      <c r="G114" s="204" t="n"/>
      <c r="H114" s="204" t="n"/>
      <c r="I114" s="204" t="n"/>
      <c r="J114" s="204" t="n"/>
      <c r="K114" s="204" t="n"/>
      <c r="L114" s="204" t="n"/>
      <c r="M114" s="204" t="n"/>
      <c r="N114" s="204" t="n"/>
      <c r="O114" s="204" t="n"/>
      <c r="P114" s="204" t="n"/>
      <c r="Q114" s="204" t="n"/>
      <c r="R114" s="204" t="n"/>
      <c r="S114" s="204" t="n"/>
      <c r="T114" s="204" t="n"/>
      <c r="U114" s="204" t="n"/>
      <c r="V114" s="204" t="n"/>
      <c r="W114" s="204" t="n"/>
      <c r="X114" s="204" t="n"/>
      <c r="Y114" s="204" t="n"/>
      <c r="Z114" s="204" t="n"/>
    </row>
    <row r="115" ht="15.75" customHeight="1">
      <c r="A115" s="176" t="n">
        <v>44204</v>
      </c>
      <c r="B115" s="204" t="n">
        <v>24.485622</v>
      </c>
      <c r="C115" s="204" t="n">
        <v>3480200</v>
      </c>
      <c r="D115" s="178">
        <f>B115/B116-1</f>
        <v/>
      </c>
      <c r="E115" s="205">
        <f>E116*(1+D115)</f>
        <v/>
      </c>
      <c r="F115" s="204" t="n"/>
      <c r="G115" s="204" t="n"/>
      <c r="H115" s="204" t="n"/>
      <c r="I115" s="204" t="n"/>
      <c r="J115" s="204" t="n"/>
      <c r="K115" s="204" t="n"/>
      <c r="L115" s="204" t="n"/>
      <c r="M115" s="204" t="n"/>
      <c r="N115" s="204" t="n"/>
      <c r="O115" s="204" t="n"/>
      <c r="P115" s="204" t="n"/>
      <c r="Q115" s="204" t="n"/>
      <c r="R115" s="204" t="n"/>
      <c r="S115" s="204" t="n"/>
      <c r="T115" s="204" t="n"/>
      <c r="U115" s="204" t="n"/>
      <c r="V115" s="204" t="n"/>
      <c r="W115" s="204" t="n"/>
      <c r="X115" s="204" t="n"/>
      <c r="Y115" s="204" t="n"/>
      <c r="Z115" s="204" t="n"/>
    </row>
    <row r="116" ht="15.75" customHeight="1">
      <c r="A116" s="176" t="n">
        <v>44203</v>
      </c>
      <c r="B116" s="204" t="n">
        <v>24.367287</v>
      </c>
      <c r="C116" s="204" t="n">
        <v>3392400</v>
      </c>
      <c r="D116" s="178">
        <f>B116/B117-1</f>
        <v/>
      </c>
      <c r="E116" s="205">
        <f>E117*(1+D116)</f>
        <v/>
      </c>
      <c r="F116" s="204" t="n"/>
      <c r="G116" s="204" t="n"/>
      <c r="H116" s="204" t="n"/>
      <c r="I116" s="204" t="n"/>
      <c r="J116" s="204" t="n"/>
      <c r="K116" s="204" t="n"/>
      <c r="L116" s="204" t="n"/>
      <c r="M116" s="204" t="n"/>
      <c r="N116" s="204" t="n"/>
      <c r="O116" s="204" t="n"/>
      <c r="P116" s="204" t="n"/>
      <c r="Q116" s="204" t="n"/>
      <c r="R116" s="204" t="n"/>
      <c r="S116" s="204" t="n"/>
      <c r="T116" s="204" t="n"/>
      <c r="U116" s="204" t="n"/>
      <c r="V116" s="204" t="n"/>
      <c r="W116" s="204" t="n"/>
      <c r="X116" s="204" t="n"/>
      <c r="Y116" s="204" t="n"/>
      <c r="Z116" s="204" t="n"/>
    </row>
    <row r="117" ht="15.75" customHeight="1">
      <c r="A117" s="176" t="n">
        <v>44202</v>
      </c>
      <c r="B117" s="204" t="n">
        <v>24.357426</v>
      </c>
      <c r="C117" s="204" t="n">
        <v>11030400</v>
      </c>
      <c r="D117" s="178">
        <f>B117/B118-1</f>
        <v/>
      </c>
      <c r="E117" s="205">
        <f>E118*(1+D117)</f>
        <v/>
      </c>
      <c r="F117" s="204" t="n"/>
      <c r="G117" s="204" t="n"/>
      <c r="H117" s="204" t="n"/>
      <c r="I117" s="204" t="n"/>
      <c r="J117" s="204" t="n"/>
      <c r="K117" s="204" t="n"/>
      <c r="L117" s="204" t="n"/>
      <c r="M117" s="204" t="n"/>
      <c r="N117" s="204" t="n"/>
      <c r="O117" s="204" t="n"/>
      <c r="P117" s="204" t="n"/>
      <c r="Q117" s="204" t="n"/>
      <c r="R117" s="204" t="n"/>
      <c r="S117" s="204" t="n"/>
      <c r="T117" s="204" t="n"/>
      <c r="U117" s="204" t="n"/>
      <c r="V117" s="204" t="n"/>
      <c r="W117" s="204" t="n"/>
      <c r="X117" s="204" t="n"/>
      <c r="Y117" s="204" t="n"/>
      <c r="Z117" s="204" t="n"/>
    </row>
    <row r="118" ht="15.75" customHeight="1">
      <c r="A118" s="176" t="n">
        <v>44201</v>
      </c>
      <c r="B118" s="204" t="n">
        <v>24.032003</v>
      </c>
      <c r="C118" s="204" t="n">
        <v>8767000</v>
      </c>
      <c r="D118" s="178">
        <f>B118/B119-1</f>
        <v/>
      </c>
      <c r="E118" s="205">
        <f>E119*(1+D118)</f>
        <v/>
      </c>
      <c r="F118" s="204" t="n"/>
      <c r="G118" s="204" t="n"/>
      <c r="H118" s="204" t="n"/>
      <c r="I118" s="204" t="n"/>
      <c r="J118" s="204" t="n"/>
      <c r="K118" s="204" t="n"/>
      <c r="L118" s="204" t="n"/>
      <c r="M118" s="204" t="n"/>
      <c r="N118" s="204" t="n"/>
      <c r="O118" s="204" t="n"/>
      <c r="P118" s="204" t="n"/>
      <c r="Q118" s="204" t="n"/>
      <c r="R118" s="204" t="n"/>
      <c r="S118" s="204" t="n"/>
      <c r="T118" s="204" t="n"/>
      <c r="U118" s="204" t="n"/>
      <c r="V118" s="204" t="n"/>
      <c r="W118" s="204" t="n"/>
      <c r="X118" s="204" t="n"/>
      <c r="Y118" s="204" t="n"/>
      <c r="Z118" s="204" t="n"/>
    </row>
    <row r="119" ht="15.75" customHeight="1">
      <c r="A119" s="176" t="n">
        <v>44200</v>
      </c>
      <c r="B119" s="204" t="n">
        <v>23.696718</v>
      </c>
      <c r="C119" s="204" t="n">
        <v>5276200</v>
      </c>
      <c r="D119" s="178">
        <f>B119/B120-1</f>
        <v/>
      </c>
      <c r="E119" s="205">
        <f>E120*(1+D119)</f>
        <v/>
      </c>
      <c r="F119" s="204" t="n"/>
      <c r="G119" s="204" t="n"/>
      <c r="H119" s="204" t="n"/>
      <c r="I119" s="204" t="n"/>
      <c r="J119" s="204" t="n"/>
      <c r="K119" s="204" t="n"/>
      <c r="L119" s="204" t="n"/>
      <c r="M119" s="204" t="n"/>
      <c r="N119" s="204" t="n"/>
      <c r="O119" s="204" t="n"/>
      <c r="P119" s="204" t="n"/>
      <c r="Q119" s="204" t="n"/>
      <c r="R119" s="204" t="n"/>
      <c r="S119" s="204" t="n"/>
      <c r="T119" s="204" t="n"/>
      <c r="U119" s="204" t="n"/>
      <c r="V119" s="204" t="n"/>
      <c r="W119" s="204" t="n"/>
      <c r="X119" s="204" t="n"/>
      <c r="Y119" s="204" t="n"/>
      <c r="Z119" s="204" t="n"/>
    </row>
    <row r="120" ht="15.75" customHeight="1">
      <c r="A120" s="176" t="n">
        <v>44196</v>
      </c>
      <c r="B120" s="204" t="n">
        <v>23.617828</v>
      </c>
      <c r="C120" s="204" t="n">
        <v>3304200</v>
      </c>
      <c r="D120" s="178">
        <f>B120/B121-1</f>
        <v/>
      </c>
      <c r="E120" s="205">
        <f>E121*(1+D120)</f>
        <v/>
      </c>
      <c r="F120" s="204" t="n"/>
      <c r="G120" s="204" t="n"/>
      <c r="H120" s="204" t="n"/>
      <c r="I120" s="204" t="n"/>
      <c r="J120" s="204" t="n"/>
      <c r="K120" s="204" t="n"/>
      <c r="L120" s="204" t="n"/>
      <c r="M120" s="204" t="n"/>
      <c r="N120" s="204" t="n"/>
      <c r="O120" s="204" t="n"/>
      <c r="P120" s="204" t="n"/>
      <c r="Q120" s="204" t="n"/>
      <c r="R120" s="204" t="n"/>
      <c r="S120" s="204" t="n"/>
      <c r="T120" s="204" t="n"/>
      <c r="U120" s="204" t="n"/>
      <c r="V120" s="204" t="n"/>
      <c r="W120" s="204" t="n"/>
      <c r="X120" s="204" t="n"/>
      <c r="Y120" s="204" t="n"/>
      <c r="Z120" s="204" t="n"/>
    </row>
    <row r="121" ht="15.75" customHeight="1">
      <c r="A121" s="176" t="n">
        <v>44195</v>
      </c>
      <c r="B121" s="204" t="n">
        <v>23.755886</v>
      </c>
      <c r="C121" s="204" t="n">
        <v>2069300</v>
      </c>
      <c r="D121" s="178">
        <f>B121/B122-1</f>
        <v/>
      </c>
      <c r="E121" s="205">
        <f>E122*(1+D121)</f>
        <v/>
      </c>
      <c r="F121" s="204" t="n"/>
      <c r="G121" s="204" t="n"/>
      <c r="H121" s="204" t="n"/>
      <c r="I121" s="204" t="n"/>
      <c r="J121" s="204" t="n"/>
      <c r="K121" s="204" t="n"/>
      <c r="L121" s="204" t="n"/>
      <c r="M121" s="204" t="n"/>
      <c r="N121" s="204" t="n"/>
      <c r="O121" s="204" t="n"/>
      <c r="P121" s="204" t="n"/>
      <c r="Q121" s="204" t="n"/>
      <c r="R121" s="204" t="n"/>
      <c r="S121" s="204" t="n"/>
      <c r="T121" s="204" t="n"/>
      <c r="U121" s="204" t="n"/>
      <c r="V121" s="204" t="n"/>
      <c r="W121" s="204" t="n"/>
      <c r="X121" s="204" t="n"/>
      <c r="Y121" s="204" t="n"/>
      <c r="Z121" s="204" t="n"/>
    </row>
    <row r="122" ht="15.75" customHeight="1">
      <c r="A122" s="176" t="n">
        <v>44194</v>
      </c>
      <c r="B122" s="204" t="n">
        <v>23.627687</v>
      </c>
      <c r="C122" s="204" t="n">
        <v>1993700</v>
      </c>
      <c r="D122" s="178">
        <f>B122/B123-1</f>
        <v/>
      </c>
      <c r="E122" s="205">
        <f>E123*(1+D122)</f>
        <v/>
      </c>
      <c r="F122" s="204" t="n"/>
      <c r="G122" s="204" t="n"/>
      <c r="H122" s="204" t="n"/>
      <c r="I122" s="204" t="n"/>
      <c r="J122" s="204" t="n"/>
      <c r="K122" s="204" t="n"/>
      <c r="L122" s="204" t="n"/>
      <c r="M122" s="204" t="n"/>
      <c r="N122" s="204" t="n"/>
      <c r="O122" s="204" t="n"/>
      <c r="P122" s="204" t="n"/>
      <c r="Q122" s="204" t="n"/>
      <c r="R122" s="204" t="n"/>
      <c r="S122" s="204" t="n"/>
      <c r="T122" s="204" t="n"/>
      <c r="U122" s="204" t="n"/>
      <c r="V122" s="204" t="n"/>
      <c r="W122" s="204" t="n"/>
      <c r="X122" s="204" t="n"/>
      <c r="Y122" s="204" t="n"/>
      <c r="Z122" s="204" t="n"/>
    </row>
    <row r="123" ht="15.75" customHeight="1">
      <c r="A123" s="176" t="n">
        <v>44193</v>
      </c>
      <c r="B123" s="204" t="n">
        <v>23.71644</v>
      </c>
      <c r="C123" s="204" t="n">
        <v>1960400</v>
      </c>
      <c r="D123" s="178">
        <f>B123/B124-1</f>
        <v/>
      </c>
      <c r="E123" s="205">
        <f>E124*(1+D123)</f>
        <v/>
      </c>
      <c r="F123" s="204" t="n"/>
      <c r="G123" s="204" t="n"/>
      <c r="H123" s="204" t="n"/>
      <c r="I123" s="204" t="n"/>
      <c r="J123" s="204" t="n"/>
      <c r="K123" s="204" t="n"/>
      <c r="L123" s="204" t="n"/>
      <c r="M123" s="204" t="n"/>
      <c r="N123" s="204" t="n"/>
      <c r="O123" s="204" t="n"/>
      <c r="P123" s="204" t="n"/>
      <c r="Q123" s="204" t="n"/>
      <c r="R123" s="204" t="n"/>
      <c r="S123" s="204" t="n"/>
      <c r="T123" s="204" t="n"/>
      <c r="U123" s="204" t="n"/>
      <c r="V123" s="204" t="n"/>
      <c r="W123" s="204" t="n"/>
      <c r="X123" s="204" t="n"/>
      <c r="Y123" s="204" t="n"/>
      <c r="Z123" s="204" t="n"/>
    </row>
    <row r="124" ht="15.75" customHeight="1">
      <c r="A124" s="176" t="n">
        <v>44189</v>
      </c>
      <c r="B124" s="204" t="n">
        <v>23.607967</v>
      </c>
      <c r="C124" s="204" t="n">
        <v>853600</v>
      </c>
      <c r="D124" s="178">
        <f>B124/B125-1</f>
        <v/>
      </c>
      <c r="E124" s="205">
        <f>E125*(1+D124)</f>
        <v/>
      </c>
      <c r="F124" s="204" t="n"/>
      <c r="G124" s="204" t="n"/>
      <c r="H124" s="204" t="n"/>
      <c r="I124" s="204" t="n"/>
      <c r="J124" s="204" t="n"/>
      <c r="K124" s="204" t="n"/>
      <c r="L124" s="204" t="n"/>
      <c r="M124" s="204" t="n"/>
      <c r="N124" s="204" t="n"/>
      <c r="O124" s="204" t="n"/>
      <c r="P124" s="204" t="n"/>
      <c r="Q124" s="204" t="n"/>
      <c r="R124" s="204" t="n"/>
      <c r="S124" s="204" t="n"/>
      <c r="T124" s="204" t="n"/>
      <c r="U124" s="204" t="n"/>
      <c r="V124" s="204" t="n"/>
      <c r="W124" s="204" t="n"/>
      <c r="X124" s="204" t="n"/>
      <c r="Y124" s="204" t="n"/>
      <c r="Z124" s="204" t="n"/>
    </row>
    <row r="125" ht="15.75" customHeight="1">
      <c r="A125" s="176" t="n">
        <v>44188</v>
      </c>
      <c r="B125" s="204" t="n">
        <v>23.598106</v>
      </c>
      <c r="C125" s="204" t="n">
        <v>1471900</v>
      </c>
      <c r="D125" s="178">
        <f>B125/B126-1</f>
        <v/>
      </c>
      <c r="E125" s="205">
        <f>E126*(1+D125)</f>
        <v/>
      </c>
      <c r="F125" s="204" t="n"/>
      <c r="G125" s="204" t="n"/>
      <c r="H125" s="204" t="n"/>
      <c r="I125" s="204" t="n"/>
      <c r="J125" s="204" t="n"/>
      <c r="K125" s="204" t="n"/>
      <c r="L125" s="204" t="n"/>
      <c r="M125" s="204" t="n"/>
      <c r="N125" s="204" t="n"/>
      <c r="O125" s="204" t="n"/>
      <c r="P125" s="204" t="n"/>
      <c r="Q125" s="204" t="n"/>
      <c r="R125" s="204" t="n"/>
      <c r="S125" s="204" t="n"/>
      <c r="T125" s="204" t="n"/>
      <c r="U125" s="204" t="n"/>
      <c r="V125" s="204" t="n"/>
      <c r="W125" s="204" t="n"/>
      <c r="X125" s="204" t="n"/>
      <c r="Y125" s="204" t="n"/>
      <c r="Z125" s="204" t="n"/>
    </row>
    <row r="126" ht="15.75" customHeight="1">
      <c r="A126" s="176" t="n">
        <v>44187</v>
      </c>
      <c r="B126" s="204" t="n">
        <v>23.321989</v>
      </c>
      <c r="C126" s="204" t="n">
        <v>3107300</v>
      </c>
      <c r="D126" s="178">
        <f>B126/B127-1</f>
        <v/>
      </c>
      <c r="E126" s="205">
        <f>E127*(1+D126)</f>
        <v/>
      </c>
      <c r="F126" s="204" t="n"/>
      <c r="G126" s="204" t="n"/>
      <c r="H126" s="204" t="n"/>
      <c r="I126" s="204" t="n"/>
      <c r="J126" s="204" t="n"/>
      <c r="K126" s="204" t="n"/>
      <c r="L126" s="204" t="n"/>
      <c r="M126" s="204" t="n"/>
      <c r="N126" s="204" t="n"/>
      <c r="O126" s="204" t="n"/>
      <c r="P126" s="204" t="n"/>
      <c r="Q126" s="204" t="n"/>
      <c r="R126" s="204" t="n"/>
      <c r="S126" s="204" t="n"/>
      <c r="T126" s="204" t="n"/>
      <c r="U126" s="204" t="n"/>
      <c r="V126" s="204" t="n"/>
      <c r="W126" s="204" t="n"/>
      <c r="X126" s="204" t="n"/>
      <c r="Y126" s="204" t="n"/>
      <c r="Z126" s="204" t="n"/>
    </row>
    <row r="127" ht="15.75" customHeight="1">
      <c r="A127" s="176" t="n">
        <v>44186</v>
      </c>
      <c r="B127" s="204" t="n">
        <v>23.469908</v>
      </c>
      <c r="C127" s="204" t="n">
        <v>3431800</v>
      </c>
      <c r="D127" s="178">
        <f>B127/B128-1</f>
        <v/>
      </c>
      <c r="E127" s="205">
        <f>E128*(1+D127)</f>
        <v/>
      </c>
      <c r="F127" s="204" t="n"/>
      <c r="G127" s="204" t="n"/>
      <c r="H127" s="204" t="n"/>
      <c r="I127" s="204" t="n"/>
      <c r="J127" s="204" t="n"/>
      <c r="K127" s="204" t="n"/>
      <c r="L127" s="204" t="n"/>
      <c r="M127" s="204" t="n"/>
      <c r="N127" s="204" t="n"/>
      <c r="O127" s="204" t="n"/>
      <c r="P127" s="204" t="n"/>
      <c r="Q127" s="204" t="n"/>
      <c r="R127" s="204" t="n"/>
      <c r="S127" s="204" t="n"/>
      <c r="T127" s="204" t="n"/>
      <c r="U127" s="204" t="n"/>
      <c r="V127" s="204" t="n"/>
      <c r="W127" s="204" t="n"/>
      <c r="X127" s="204" t="n"/>
      <c r="Y127" s="204" t="n"/>
      <c r="Z127" s="204" t="n"/>
    </row>
    <row r="128" ht="15.75" customHeight="1">
      <c r="A128" s="176" t="n">
        <v>44183</v>
      </c>
      <c r="B128" s="204" t="n">
        <v>23.657272</v>
      </c>
      <c r="C128" s="204" t="n">
        <v>2671500</v>
      </c>
      <c r="D128" s="178">
        <f>B128/B129-1</f>
        <v/>
      </c>
      <c r="E128" s="205">
        <f>E129*(1+D128)</f>
        <v/>
      </c>
      <c r="F128" s="204" t="n"/>
      <c r="G128" s="204" t="n"/>
      <c r="H128" s="204" t="n"/>
      <c r="I128" s="204" t="n"/>
      <c r="J128" s="204" t="n"/>
      <c r="K128" s="204" t="n"/>
      <c r="L128" s="204" t="n"/>
      <c r="M128" s="204" t="n"/>
      <c r="N128" s="204" t="n"/>
      <c r="O128" s="204" t="n"/>
      <c r="P128" s="204" t="n"/>
      <c r="Q128" s="204" t="n"/>
      <c r="R128" s="204" t="n"/>
      <c r="S128" s="204" t="n"/>
      <c r="T128" s="204" t="n"/>
      <c r="U128" s="204" t="n"/>
      <c r="V128" s="204" t="n"/>
      <c r="W128" s="204" t="n"/>
      <c r="X128" s="204" t="n"/>
      <c r="Y128" s="204" t="n"/>
      <c r="Z128" s="204" t="n"/>
    </row>
    <row r="129" ht="15.75" customHeight="1">
      <c r="A129" s="176" t="n">
        <v>44182</v>
      </c>
      <c r="B129" s="204" t="n">
        <v>23.953114</v>
      </c>
      <c r="C129" s="204" t="n">
        <v>2405500</v>
      </c>
      <c r="D129" s="178">
        <f>B129/B130-1</f>
        <v/>
      </c>
      <c r="E129" s="205">
        <f>E130*(1+D129)</f>
        <v/>
      </c>
      <c r="F129" s="204" t="n"/>
      <c r="G129" s="204" t="n"/>
      <c r="H129" s="204" t="n"/>
      <c r="I129" s="204" t="n"/>
      <c r="J129" s="204" t="n"/>
      <c r="K129" s="204" t="n"/>
      <c r="L129" s="204" t="n"/>
      <c r="M129" s="204" t="n"/>
      <c r="N129" s="204" t="n"/>
      <c r="O129" s="204" t="n"/>
      <c r="P129" s="204" t="n"/>
      <c r="Q129" s="204" t="n"/>
      <c r="R129" s="204" t="n"/>
      <c r="S129" s="204" t="n"/>
      <c r="T129" s="204" t="n"/>
      <c r="U129" s="204" t="n"/>
      <c r="V129" s="204" t="n"/>
      <c r="W129" s="204" t="n"/>
      <c r="X129" s="204" t="n"/>
      <c r="Y129" s="204" t="n"/>
      <c r="Z129" s="204" t="n"/>
    </row>
    <row r="130" ht="15.75" customHeight="1">
      <c r="A130" s="176" t="n">
        <v>44181</v>
      </c>
      <c r="B130" s="204" t="n">
        <v>23.63755</v>
      </c>
      <c r="C130" s="204" t="n">
        <v>1558300</v>
      </c>
      <c r="D130" s="178">
        <f>B130/B131-1</f>
        <v/>
      </c>
      <c r="E130" s="205">
        <f>E131*(1+D130)</f>
        <v/>
      </c>
      <c r="F130" s="204" t="n"/>
      <c r="G130" s="204" t="n"/>
      <c r="H130" s="204" t="n"/>
      <c r="I130" s="204" t="n"/>
      <c r="J130" s="204" t="n"/>
      <c r="K130" s="204" t="n"/>
      <c r="L130" s="204" t="n"/>
      <c r="M130" s="204" t="n"/>
      <c r="N130" s="204" t="n"/>
      <c r="O130" s="204" t="n"/>
      <c r="P130" s="204" t="n"/>
      <c r="Q130" s="204" t="n"/>
      <c r="R130" s="204" t="n"/>
      <c r="S130" s="204" t="n"/>
      <c r="T130" s="204" t="n"/>
      <c r="U130" s="204" t="n"/>
      <c r="V130" s="204" t="n"/>
      <c r="W130" s="204" t="n"/>
      <c r="X130" s="204" t="n"/>
      <c r="Y130" s="204" t="n"/>
      <c r="Z130" s="204" t="n"/>
    </row>
    <row r="131" ht="15.75" customHeight="1">
      <c r="A131" s="176" t="n">
        <v>44180</v>
      </c>
      <c r="B131" s="204" t="n">
        <v>23.568521</v>
      </c>
      <c r="C131" s="204" t="n">
        <v>3668500</v>
      </c>
      <c r="D131" s="178">
        <f>B131/B132-1</f>
        <v/>
      </c>
      <c r="E131" s="205">
        <f>E132*(1+D131)</f>
        <v/>
      </c>
      <c r="F131" s="204" t="n"/>
      <c r="G131" s="204" t="n"/>
      <c r="H131" s="204" t="n"/>
      <c r="I131" s="204" t="n"/>
      <c r="J131" s="204" t="n"/>
      <c r="K131" s="204" t="n"/>
      <c r="L131" s="204" t="n"/>
      <c r="M131" s="204" t="n"/>
      <c r="N131" s="204" t="n"/>
      <c r="O131" s="204" t="n"/>
      <c r="P131" s="204" t="n"/>
      <c r="Q131" s="204" t="n"/>
      <c r="R131" s="204" t="n"/>
      <c r="S131" s="204" t="n"/>
      <c r="T131" s="204" t="n"/>
      <c r="U131" s="204" t="n"/>
      <c r="V131" s="204" t="n"/>
      <c r="W131" s="204" t="n"/>
      <c r="X131" s="204" t="n"/>
      <c r="Y131" s="204" t="n"/>
      <c r="Z131" s="204" t="n"/>
    </row>
    <row r="132" ht="15.75" customHeight="1">
      <c r="A132" s="176" t="n">
        <v>44179</v>
      </c>
      <c r="B132" s="204" t="n">
        <v>23.292406</v>
      </c>
      <c r="C132" s="204" t="n">
        <v>3038200</v>
      </c>
      <c r="D132" s="178">
        <f>B132/B133-1</f>
        <v/>
      </c>
      <c r="E132" s="205">
        <f>E133*(1+D132)</f>
        <v/>
      </c>
      <c r="F132" s="204" t="n"/>
      <c r="G132" s="204" t="n"/>
      <c r="H132" s="204" t="n"/>
      <c r="I132" s="204" t="n"/>
      <c r="J132" s="204" t="n"/>
      <c r="K132" s="204" t="n"/>
      <c r="L132" s="204" t="n"/>
      <c r="M132" s="204" t="n"/>
      <c r="N132" s="204" t="n"/>
      <c r="O132" s="204" t="n"/>
      <c r="P132" s="204" t="n"/>
      <c r="Q132" s="204" t="n"/>
      <c r="R132" s="204" t="n"/>
      <c r="S132" s="204" t="n"/>
      <c r="T132" s="204" t="n"/>
      <c r="U132" s="204" t="n"/>
      <c r="V132" s="204" t="n"/>
      <c r="W132" s="204" t="n"/>
      <c r="X132" s="204" t="n"/>
      <c r="Y132" s="204" t="n"/>
      <c r="Z132" s="204" t="n"/>
    </row>
    <row r="133" ht="15.75" customHeight="1">
      <c r="A133" s="176" t="n">
        <v>44176</v>
      </c>
      <c r="B133" s="204" t="n">
        <v>23.223375</v>
      </c>
      <c r="C133" s="204" t="n">
        <v>2133800</v>
      </c>
      <c r="D133" s="178">
        <f>B133/B134-1</f>
        <v/>
      </c>
      <c r="E133" s="205">
        <f>E134*(1+D133)</f>
        <v/>
      </c>
      <c r="F133" s="204" t="n"/>
      <c r="G133" s="204" t="n"/>
      <c r="H133" s="204" t="n"/>
      <c r="I133" s="204" t="n"/>
      <c r="J133" s="204" t="n"/>
      <c r="K133" s="204" t="n"/>
      <c r="L133" s="204" t="n"/>
      <c r="M133" s="204" t="n"/>
      <c r="N133" s="204" t="n"/>
      <c r="O133" s="204" t="n"/>
      <c r="P133" s="204" t="n"/>
      <c r="Q133" s="204" t="n"/>
      <c r="R133" s="204" t="n"/>
      <c r="S133" s="204" t="n"/>
      <c r="T133" s="204" t="n"/>
      <c r="U133" s="204" t="n"/>
      <c r="V133" s="204" t="n"/>
      <c r="W133" s="204" t="n"/>
      <c r="X133" s="204" t="n"/>
      <c r="Y133" s="204" t="n"/>
      <c r="Z133" s="204" t="n"/>
    </row>
    <row r="134" ht="15.75" customHeight="1">
      <c r="A134" s="176" t="n">
        <v>44175</v>
      </c>
      <c r="B134" s="204" t="n">
        <v>23.330938</v>
      </c>
      <c r="C134" s="204" t="n">
        <v>2815200</v>
      </c>
      <c r="D134" s="178">
        <f>B134/B135-1</f>
        <v/>
      </c>
      <c r="E134" s="205">
        <f>E135*(1+D134)</f>
        <v/>
      </c>
      <c r="F134" s="204" t="n"/>
      <c r="G134" s="204" t="n"/>
      <c r="H134" s="204" t="n"/>
      <c r="I134" s="204" t="n"/>
      <c r="J134" s="204" t="n"/>
      <c r="K134" s="204" t="n"/>
      <c r="L134" s="204" t="n"/>
      <c r="M134" s="204" t="n"/>
      <c r="N134" s="204" t="n"/>
      <c r="O134" s="204" t="n"/>
      <c r="P134" s="204" t="n"/>
      <c r="Q134" s="204" t="n"/>
      <c r="R134" s="204" t="n"/>
      <c r="S134" s="204" t="n"/>
      <c r="T134" s="204" t="n"/>
      <c r="U134" s="204" t="n"/>
      <c r="V134" s="204" t="n"/>
      <c r="W134" s="204" t="n"/>
      <c r="X134" s="204" t="n"/>
      <c r="Y134" s="204" t="n"/>
      <c r="Z134" s="204" t="n"/>
    </row>
    <row r="135" ht="15.75" customHeight="1">
      <c r="A135" s="176" t="n">
        <v>44174</v>
      </c>
      <c r="B135" s="204" t="n">
        <v>23.184261</v>
      </c>
      <c r="C135" s="204" t="n">
        <v>3036800</v>
      </c>
      <c r="D135" s="178">
        <f>B135/B136-1</f>
        <v/>
      </c>
      <c r="E135" s="205">
        <f>E136*(1+D135)</f>
        <v/>
      </c>
      <c r="F135" s="204" t="n"/>
      <c r="G135" s="204" t="n"/>
      <c r="H135" s="204" t="n"/>
      <c r="I135" s="204" t="n"/>
      <c r="J135" s="204" t="n"/>
      <c r="K135" s="204" t="n"/>
      <c r="L135" s="204" t="n"/>
      <c r="M135" s="204" t="n"/>
      <c r="N135" s="204" t="n"/>
      <c r="O135" s="204" t="n"/>
      <c r="P135" s="204" t="n"/>
      <c r="Q135" s="204" t="n"/>
      <c r="R135" s="204" t="n"/>
      <c r="S135" s="204" t="n"/>
      <c r="T135" s="204" t="n"/>
      <c r="U135" s="204" t="n"/>
      <c r="V135" s="204" t="n"/>
      <c r="W135" s="204" t="n"/>
      <c r="X135" s="204" t="n"/>
      <c r="Y135" s="204" t="n"/>
      <c r="Z135" s="204" t="n"/>
    </row>
    <row r="136" ht="15.75" customHeight="1">
      <c r="A136" s="176" t="n">
        <v>44173</v>
      </c>
      <c r="B136" s="204" t="n">
        <v>23.145149</v>
      </c>
      <c r="C136" s="204" t="n">
        <v>1747900</v>
      </c>
      <c r="D136" s="178">
        <f>B136/B137-1</f>
        <v/>
      </c>
      <c r="E136" s="205">
        <f>E137*(1+D136)</f>
        <v/>
      </c>
      <c r="F136" s="204" t="n"/>
      <c r="G136" s="204" t="n"/>
      <c r="H136" s="204" t="n"/>
      <c r="I136" s="204" t="n"/>
      <c r="J136" s="204" t="n"/>
      <c r="K136" s="204" t="n"/>
      <c r="L136" s="204" t="n"/>
      <c r="M136" s="204" t="n"/>
      <c r="N136" s="204" t="n"/>
      <c r="O136" s="204" t="n"/>
      <c r="P136" s="204" t="n"/>
      <c r="Q136" s="204" t="n"/>
      <c r="R136" s="204" t="n"/>
      <c r="S136" s="204" t="n"/>
      <c r="T136" s="204" t="n"/>
      <c r="U136" s="204" t="n"/>
      <c r="V136" s="204" t="n"/>
      <c r="W136" s="204" t="n"/>
      <c r="X136" s="204" t="n"/>
      <c r="Y136" s="204" t="n"/>
      <c r="Z136" s="204" t="n"/>
    </row>
    <row r="137" ht="15.75" customHeight="1">
      <c r="A137" s="176" t="n">
        <v>44172</v>
      </c>
      <c r="B137" s="204" t="n">
        <v>22.988697</v>
      </c>
      <c r="C137" s="204" t="n">
        <v>2780400</v>
      </c>
      <c r="D137" s="178">
        <f>B137/B138-1</f>
        <v/>
      </c>
      <c r="E137" s="205">
        <f>E138*(1+D137)</f>
        <v/>
      </c>
      <c r="F137" s="204" t="n"/>
      <c r="G137" s="204" t="n"/>
      <c r="H137" s="204" t="n"/>
      <c r="I137" s="204" t="n"/>
      <c r="J137" s="204" t="n"/>
      <c r="K137" s="204" t="n"/>
      <c r="L137" s="204" t="n"/>
      <c r="M137" s="204" t="n"/>
      <c r="N137" s="204" t="n"/>
      <c r="O137" s="204" t="n"/>
      <c r="P137" s="204" t="n"/>
      <c r="Q137" s="204" t="n"/>
      <c r="R137" s="204" t="n"/>
      <c r="S137" s="204" t="n"/>
      <c r="T137" s="204" t="n"/>
      <c r="U137" s="204" t="n"/>
      <c r="V137" s="204" t="n"/>
      <c r="W137" s="204" t="n"/>
      <c r="X137" s="204" t="n"/>
      <c r="Y137" s="204" t="n"/>
      <c r="Z137" s="204" t="n"/>
    </row>
    <row r="138" ht="15.75" customHeight="1">
      <c r="A138" s="176" t="n">
        <v>44169</v>
      </c>
      <c r="B138" s="204" t="n">
        <v>23.047365</v>
      </c>
      <c r="C138" s="204" t="n">
        <v>3540400</v>
      </c>
      <c r="D138" s="178">
        <f>B138/B139-1</f>
        <v/>
      </c>
      <c r="E138" s="205">
        <f>E139*(1+D138)</f>
        <v/>
      </c>
      <c r="F138" s="204" t="n"/>
      <c r="G138" s="204" t="n"/>
      <c r="H138" s="204" t="n"/>
      <c r="I138" s="204" t="n"/>
      <c r="J138" s="204" t="n"/>
      <c r="K138" s="204" t="n"/>
      <c r="L138" s="204" t="n"/>
      <c r="M138" s="204" t="n"/>
      <c r="N138" s="204" t="n"/>
      <c r="O138" s="204" t="n"/>
      <c r="P138" s="204" t="n"/>
      <c r="Q138" s="204" t="n"/>
      <c r="R138" s="204" t="n"/>
      <c r="S138" s="204" t="n"/>
      <c r="T138" s="204" t="n"/>
      <c r="U138" s="204" t="n"/>
      <c r="V138" s="204" t="n"/>
      <c r="W138" s="204" t="n"/>
      <c r="X138" s="204" t="n"/>
      <c r="Y138" s="204" t="n"/>
      <c r="Z138" s="204" t="n"/>
    </row>
    <row r="139" ht="15.75" customHeight="1">
      <c r="A139" s="176" t="n">
        <v>44168</v>
      </c>
      <c r="B139" s="204" t="n">
        <v>22.851803</v>
      </c>
      <c r="C139" s="204" t="n">
        <v>10197100</v>
      </c>
      <c r="D139" s="178">
        <f>B139/B140-1</f>
        <v/>
      </c>
      <c r="E139" s="205">
        <f>E140*(1+D139)</f>
        <v/>
      </c>
      <c r="F139" s="204" t="n"/>
      <c r="G139" s="204" t="n"/>
      <c r="H139" s="204" t="n"/>
      <c r="I139" s="204" t="n"/>
      <c r="J139" s="204" t="n"/>
      <c r="K139" s="204" t="n"/>
      <c r="L139" s="204" t="n"/>
      <c r="M139" s="204" t="n"/>
      <c r="N139" s="204" t="n"/>
      <c r="O139" s="204" t="n"/>
      <c r="P139" s="204" t="n"/>
      <c r="Q139" s="204" t="n"/>
      <c r="R139" s="204" t="n"/>
      <c r="S139" s="204" t="n"/>
      <c r="T139" s="204" t="n"/>
      <c r="U139" s="204" t="n"/>
      <c r="V139" s="204" t="n"/>
      <c r="W139" s="204" t="n"/>
      <c r="X139" s="204" t="n"/>
      <c r="Y139" s="204" t="n"/>
      <c r="Z139" s="204" t="n"/>
    </row>
    <row r="140" ht="15.75" customHeight="1">
      <c r="A140" s="176" t="n">
        <v>44167</v>
      </c>
      <c r="B140" s="204" t="n">
        <v>22.74424</v>
      </c>
      <c r="C140" s="204" t="n">
        <v>8319700</v>
      </c>
      <c r="D140" s="178">
        <f>B140/B141-1</f>
        <v/>
      </c>
      <c r="E140" s="205">
        <f>E141*(1+D140)</f>
        <v/>
      </c>
      <c r="F140" s="204" t="n"/>
      <c r="G140" s="204" t="n"/>
      <c r="H140" s="204" t="n"/>
      <c r="I140" s="204" t="n"/>
      <c r="J140" s="204" t="n"/>
      <c r="K140" s="204" t="n"/>
      <c r="L140" s="204" t="n"/>
      <c r="M140" s="204" t="n"/>
      <c r="N140" s="204" t="n"/>
      <c r="O140" s="204" t="n"/>
      <c r="P140" s="204" t="n"/>
      <c r="Q140" s="204" t="n"/>
      <c r="R140" s="204" t="n"/>
      <c r="S140" s="204" t="n"/>
      <c r="T140" s="204" t="n"/>
      <c r="U140" s="204" t="n"/>
      <c r="V140" s="204" t="n"/>
      <c r="W140" s="204" t="n"/>
      <c r="X140" s="204" t="n"/>
      <c r="Y140" s="204" t="n"/>
      <c r="Z140" s="204" t="n"/>
    </row>
    <row r="141" ht="15.75" customHeight="1">
      <c r="A141" s="176" t="n">
        <v>44166</v>
      </c>
      <c r="B141" s="204" t="n">
        <v>22.656237</v>
      </c>
      <c r="C141" s="204" t="n">
        <v>3778300</v>
      </c>
      <c r="D141" s="178">
        <f>B141/B142-1</f>
        <v/>
      </c>
      <c r="E141" s="205">
        <f>E142*(1+D141)</f>
        <v/>
      </c>
      <c r="F141" s="204" t="n"/>
      <c r="G141" s="204" t="n"/>
      <c r="H141" s="204" t="n"/>
      <c r="I141" s="204" t="n"/>
      <c r="J141" s="204" t="n"/>
      <c r="K141" s="204" t="n"/>
      <c r="L141" s="204" t="n"/>
      <c r="M141" s="204" t="n"/>
      <c r="N141" s="204" t="n"/>
      <c r="O141" s="204" t="n"/>
      <c r="P141" s="204" t="n"/>
      <c r="Q141" s="204" t="n"/>
      <c r="R141" s="204" t="n"/>
      <c r="S141" s="204" t="n"/>
      <c r="T141" s="204" t="n"/>
      <c r="U141" s="204" t="n"/>
      <c r="V141" s="204" t="n"/>
      <c r="W141" s="204" t="n"/>
      <c r="X141" s="204" t="n"/>
      <c r="Y141" s="204" t="n"/>
      <c r="Z141" s="204" t="n"/>
    </row>
    <row r="142" ht="15.75" customHeight="1">
      <c r="A142" s="176" t="n">
        <v>44165</v>
      </c>
      <c r="B142" s="204" t="n">
        <v>22.216213</v>
      </c>
      <c r="C142" s="204" t="n">
        <v>4833600</v>
      </c>
      <c r="D142" s="178">
        <f>B142/B143-1</f>
        <v/>
      </c>
      <c r="E142" s="205">
        <f>E143*(1+D142)</f>
        <v/>
      </c>
      <c r="F142" s="204" t="n"/>
      <c r="G142" s="204" t="n"/>
      <c r="H142" s="204" t="n"/>
      <c r="I142" s="204" t="n"/>
      <c r="J142" s="204" t="n"/>
      <c r="K142" s="204" t="n"/>
      <c r="L142" s="204" t="n"/>
      <c r="M142" s="204" t="n"/>
      <c r="N142" s="204" t="n"/>
      <c r="O142" s="204" t="n"/>
      <c r="P142" s="204" t="n"/>
      <c r="Q142" s="204" t="n"/>
      <c r="R142" s="204" t="n"/>
      <c r="S142" s="204" t="n"/>
      <c r="T142" s="204" t="n"/>
      <c r="U142" s="204" t="n"/>
      <c r="V142" s="204" t="n"/>
      <c r="W142" s="204" t="n"/>
      <c r="X142" s="204" t="n"/>
      <c r="Y142" s="204" t="n"/>
      <c r="Z142" s="204" t="n"/>
    </row>
    <row r="143" ht="15.75" customHeight="1">
      <c r="A143" s="176" t="n">
        <v>44162</v>
      </c>
      <c r="B143" s="204" t="n">
        <v>22.783354</v>
      </c>
      <c r="C143" s="204" t="n">
        <v>1492000</v>
      </c>
      <c r="D143" s="178">
        <f>B143/B144-1</f>
        <v/>
      </c>
      <c r="E143" s="205">
        <f>E144*(1+D143)</f>
        <v/>
      </c>
      <c r="F143" s="204" t="n"/>
      <c r="G143" s="204" t="n"/>
      <c r="H143" s="204" t="n"/>
      <c r="I143" s="204" t="n"/>
      <c r="J143" s="204" t="n"/>
      <c r="K143" s="204" t="n"/>
      <c r="L143" s="204" t="n"/>
      <c r="M143" s="204" t="n"/>
      <c r="N143" s="204" t="n"/>
      <c r="O143" s="204" t="n"/>
      <c r="P143" s="204" t="n"/>
      <c r="Q143" s="204" t="n"/>
      <c r="R143" s="204" t="n"/>
      <c r="S143" s="204" t="n"/>
      <c r="T143" s="204" t="n"/>
      <c r="U143" s="204" t="n"/>
      <c r="V143" s="204" t="n"/>
      <c r="W143" s="204" t="n"/>
      <c r="X143" s="204" t="n"/>
      <c r="Y143" s="204" t="n"/>
      <c r="Z143" s="204" t="n"/>
    </row>
    <row r="144" ht="15.75" customHeight="1">
      <c r="A144" s="176" t="n">
        <v>44160</v>
      </c>
      <c r="B144" s="204" t="n">
        <v>22.910471</v>
      </c>
      <c r="C144" s="204" t="n">
        <v>2807900</v>
      </c>
      <c r="D144" s="178">
        <f>B144/B145-1</f>
        <v/>
      </c>
      <c r="E144" s="205">
        <f>E145*(1+D144)</f>
        <v/>
      </c>
      <c r="F144" s="204" t="n"/>
      <c r="G144" s="204" t="n"/>
      <c r="H144" s="204" t="n"/>
      <c r="I144" s="204" t="n"/>
      <c r="J144" s="204" t="n"/>
      <c r="K144" s="204" t="n"/>
      <c r="L144" s="204" t="n"/>
      <c r="M144" s="204" t="n"/>
      <c r="N144" s="204" t="n"/>
      <c r="O144" s="204" t="n"/>
      <c r="P144" s="204" t="n"/>
      <c r="Q144" s="204" t="n"/>
      <c r="R144" s="204" t="n"/>
      <c r="S144" s="204" t="n"/>
      <c r="T144" s="204" t="n"/>
      <c r="U144" s="204" t="n"/>
      <c r="V144" s="204" t="n"/>
      <c r="W144" s="204" t="n"/>
      <c r="X144" s="204" t="n"/>
      <c r="Y144" s="204" t="n"/>
      <c r="Z144" s="204" t="n"/>
    </row>
    <row r="145" ht="15.75" customHeight="1">
      <c r="A145" s="176" t="n">
        <v>44159</v>
      </c>
      <c r="B145" s="204" t="n">
        <v>22.890915</v>
      </c>
      <c r="C145" s="204" t="n">
        <v>2778100</v>
      </c>
      <c r="D145" s="178">
        <f>B145/B146-1</f>
        <v/>
      </c>
      <c r="E145" s="205">
        <f>E146*(1+D145)</f>
        <v/>
      </c>
      <c r="F145" s="204" t="n"/>
      <c r="G145" s="204" t="n"/>
      <c r="H145" s="204" t="n"/>
      <c r="I145" s="204" t="n"/>
      <c r="J145" s="204" t="n"/>
      <c r="K145" s="204" t="n"/>
      <c r="L145" s="204" t="n"/>
      <c r="M145" s="204" t="n"/>
      <c r="N145" s="204" t="n"/>
      <c r="O145" s="204" t="n"/>
      <c r="P145" s="204" t="n"/>
      <c r="Q145" s="204" t="n"/>
      <c r="R145" s="204" t="n"/>
      <c r="S145" s="204" t="n"/>
      <c r="T145" s="204" t="n"/>
      <c r="U145" s="204" t="n"/>
      <c r="V145" s="204" t="n"/>
      <c r="W145" s="204" t="n"/>
      <c r="X145" s="204" t="n"/>
      <c r="Y145" s="204" t="n"/>
      <c r="Z145" s="204" t="n"/>
    </row>
    <row r="146" ht="15.75" customHeight="1">
      <c r="A146" s="176" t="n">
        <v>44158</v>
      </c>
      <c r="B146" s="204" t="n">
        <v>22.304218</v>
      </c>
      <c r="C146" s="204" t="n">
        <v>4199000</v>
      </c>
      <c r="D146" s="178">
        <f>B146/B147-1</f>
        <v/>
      </c>
      <c r="E146" s="205">
        <f>E147*(1+D146)</f>
        <v/>
      </c>
      <c r="F146" s="204" t="n"/>
      <c r="G146" s="204" t="n"/>
      <c r="H146" s="204" t="n"/>
      <c r="I146" s="204" t="n"/>
      <c r="J146" s="204" t="n"/>
      <c r="K146" s="204" t="n"/>
      <c r="L146" s="204" t="n"/>
      <c r="M146" s="204" t="n"/>
      <c r="N146" s="204" t="n"/>
      <c r="O146" s="204" t="n"/>
      <c r="P146" s="204" t="n"/>
      <c r="Q146" s="204" t="n"/>
      <c r="R146" s="204" t="n"/>
      <c r="S146" s="204" t="n"/>
      <c r="T146" s="204" t="n"/>
      <c r="U146" s="204" t="n"/>
      <c r="V146" s="204" t="n"/>
      <c r="W146" s="204" t="n"/>
      <c r="X146" s="204" t="n"/>
      <c r="Y146" s="204" t="n"/>
      <c r="Z146" s="204" t="n"/>
    </row>
    <row r="147" ht="15.75" customHeight="1">
      <c r="A147" s="176" t="n">
        <v>44155</v>
      </c>
      <c r="B147" s="204" t="n">
        <v>22.294439</v>
      </c>
      <c r="C147" s="204" t="n">
        <v>2378100</v>
      </c>
      <c r="D147" s="178">
        <f>B147/B148-1</f>
        <v/>
      </c>
      <c r="E147" s="205">
        <f>E148*(1+D147)</f>
        <v/>
      </c>
      <c r="F147" s="204" t="n"/>
      <c r="G147" s="204" t="n"/>
      <c r="H147" s="204" t="n"/>
      <c r="I147" s="204" t="n"/>
      <c r="J147" s="204" t="n"/>
      <c r="K147" s="204" t="n"/>
      <c r="L147" s="204" t="n"/>
      <c r="M147" s="204" t="n"/>
      <c r="N147" s="204" t="n"/>
      <c r="O147" s="204" t="n"/>
      <c r="P147" s="204" t="n"/>
      <c r="Q147" s="204" t="n"/>
      <c r="R147" s="204" t="n"/>
      <c r="S147" s="204" t="n"/>
      <c r="T147" s="204" t="n"/>
      <c r="U147" s="204" t="n"/>
      <c r="V147" s="204" t="n"/>
      <c r="W147" s="204" t="n"/>
      <c r="X147" s="204" t="n"/>
      <c r="Y147" s="204" t="n"/>
      <c r="Z147" s="204" t="n"/>
    </row>
    <row r="148" ht="15.75" customHeight="1">
      <c r="A148" s="176" t="n">
        <v>44154</v>
      </c>
      <c r="B148" s="204" t="n">
        <v>22.255327</v>
      </c>
      <c r="C148" s="204" t="n">
        <v>2692800</v>
      </c>
      <c r="D148" s="178">
        <f>B148/B149-1</f>
        <v/>
      </c>
      <c r="E148" s="205">
        <f>E149*(1+D148)</f>
        <v/>
      </c>
      <c r="F148" s="204" t="n"/>
      <c r="G148" s="204" t="n"/>
      <c r="H148" s="204" t="n"/>
      <c r="I148" s="204" t="n"/>
      <c r="J148" s="204" t="n"/>
      <c r="K148" s="204" t="n"/>
      <c r="L148" s="204" t="n"/>
      <c r="M148" s="204" t="n"/>
      <c r="N148" s="204" t="n"/>
      <c r="O148" s="204" t="n"/>
      <c r="P148" s="204" t="n"/>
      <c r="Q148" s="204" t="n"/>
      <c r="R148" s="204" t="n"/>
      <c r="S148" s="204" t="n"/>
      <c r="T148" s="204" t="n"/>
      <c r="U148" s="204" t="n"/>
      <c r="V148" s="204" t="n"/>
      <c r="W148" s="204" t="n"/>
      <c r="X148" s="204" t="n"/>
      <c r="Y148" s="204" t="n"/>
      <c r="Z148" s="204" t="n"/>
    </row>
    <row r="149" ht="15.75" customHeight="1">
      <c r="A149" s="176" t="n">
        <v>44153</v>
      </c>
      <c r="B149" s="204" t="n">
        <v>22.089096</v>
      </c>
      <c r="C149" s="204" t="n">
        <v>4644300</v>
      </c>
      <c r="D149" s="178">
        <f>B149/B150-1</f>
        <v/>
      </c>
      <c r="E149" s="205">
        <f>E150*(1+D149)</f>
        <v/>
      </c>
      <c r="F149" s="204" t="n"/>
      <c r="G149" s="204" t="n"/>
      <c r="H149" s="204" t="n"/>
      <c r="I149" s="204" t="n"/>
      <c r="J149" s="204" t="n"/>
      <c r="K149" s="204" t="n"/>
      <c r="L149" s="204" t="n"/>
      <c r="M149" s="204" t="n"/>
      <c r="N149" s="204" t="n"/>
      <c r="O149" s="204" t="n"/>
      <c r="P149" s="204" t="n"/>
      <c r="Q149" s="204" t="n"/>
      <c r="R149" s="204" t="n"/>
      <c r="S149" s="204" t="n"/>
      <c r="T149" s="204" t="n"/>
      <c r="U149" s="204" t="n"/>
      <c r="V149" s="204" t="n"/>
      <c r="W149" s="204" t="n"/>
      <c r="X149" s="204" t="n"/>
      <c r="Y149" s="204" t="n"/>
      <c r="Z149" s="204" t="n"/>
    </row>
    <row r="150" ht="15.75" customHeight="1">
      <c r="A150" s="176" t="n">
        <v>44152</v>
      </c>
      <c r="B150" s="204" t="n">
        <v>22.059763</v>
      </c>
      <c r="C150" s="204" t="n">
        <v>1445000</v>
      </c>
      <c r="D150" s="178">
        <f>B150/B151-1</f>
        <v/>
      </c>
      <c r="E150" s="205">
        <f>E151*(1+D150)</f>
        <v/>
      </c>
      <c r="F150" s="204" t="n"/>
      <c r="G150" s="204" t="n"/>
      <c r="H150" s="204" t="n"/>
      <c r="I150" s="204" t="n"/>
      <c r="J150" s="204" t="n"/>
      <c r="K150" s="204" t="n"/>
      <c r="L150" s="204" t="n"/>
      <c r="M150" s="204" t="n"/>
      <c r="N150" s="204" t="n"/>
      <c r="O150" s="204" t="n"/>
      <c r="P150" s="204" t="n"/>
      <c r="Q150" s="204" t="n"/>
      <c r="R150" s="204" t="n"/>
      <c r="S150" s="204" t="n"/>
      <c r="T150" s="204" t="n"/>
      <c r="U150" s="204" t="n"/>
      <c r="V150" s="204" t="n"/>
      <c r="W150" s="204" t="n"/>
      <c r="X150" s="204" t="n"/>
      <c r="Y150" s="204" t="n"/>
      <c r="Z150" s="204" t="n"/>
    </row>
    <row r="151" ht="15.75" customHeight="1">
      <c r="A151" s="176" t="n">
        <v>44151</v>
      </c>
      <c r="B151" s="204" t="n">
        <v>22.020649</v>
      </c>
      <c r="C151" s="204" t="n">
        <v>2993600</v>
      </c>
      <c r="D151" s="178">
        <f>B151/B152-1</f>
        <v/>
      </c>
      <c r="E151" s="205">
        <f>E152*(1+D151)</f>
        <v/>
      </c>
      <c r="F151" s="204" t="n"/>
      <c r="G151" s="204" t="n"/>
      <c r="H151" s="204" t="n"/>
      <c r="I151" s="204" t="n"/>
      <c r="J151" s="204" t="n"/>
      <c r="K151" s="204" t="n"/>
      <c r="L151" s="204" t="n"/>
      <c r="M151" s="204" t="n"/>
      <c r="N151" s="204" t="n"/>
      <c r="O151" s="204" t="n"/>
      <c r="P151" s="204" t="n"/>
      <c r="Q151" s="204" t="n"/>
      <c r="R151" s="204" t="n"/>
      <c r="S151" s="204" t="n"/>
      <c r="T151" s="204" t="n"/>
      <c r="U151" s="204" t="n"/>
      <c r="V151" s="204" t="n"/>
      <c r="W151" s="204" t="n"/>
      <c r="X151" s="204" t="n"/>
      <c r="Y151" s="204" t="n"/>
      <c r="Z151" s="204" t="n"/>
    </row>
    <row r="152" ht="15.75" customHeight="1">
      <c r="A152" s="176" t="n">
        <v>44148</v>
      </c>
      <c r="B152" s="204" t="n">
        <v>21.697968</v>
      </c>
      <c r="C152" s="204" t="n">
        <v>2692800</v>
      </c>
      <c r="D152" s="178">
        <f>B152/B153-1</f>
        <v/>
      </c>
      <c r="E152" s="205">
        <f>E153*(1+D152)</f>
        <v/>
      </c>
      <c r="F152" s="204" t="n"/>
      <c r="G152" s="204" t="n"/>
      <c r="H152" s="204" t="n"/>
      <c r="I152" s="204" t="n"/>
      <c r="J152" s="204" t="n"/>
      <c r="K152" s="204" t="n"/>
      <c r="L152" s="204" t="n"/>
      <c r="M152" s="204" t="n"/>
      <c r="N152" s="204" t="n"/>
      <c r="O152" s="204" t="n"/>
      <c r="P152" s="204" t="n"/>
      <c r="Q152" s="204" t="n"/>
      <c r="R152" s="204" t="n"/>
      <c r="S152" s="204" t="n"/>
      <c r="T152" s="204" t="n"/>
      <c r="U152" s="204" t="n"/>
      <c r="V152" s="204" t="n"/>
      <c r="W152" s="204" t="n"/>
      <c r="X152" s="204" t="n"/>
      <c r="Y152" s="204" t="n"/>
      <c r="Z152" s="204" t="n"/>
    </row>
    <row r="153" ht="15.75" customHeight="1">
      <c r="A153" s="176" t="n">
        <v>44147</v>
      </c>
      <c r="B153" s="204" t="n">
        <v>21.424175</v>
      </c>
      <c r="C153" s="204" t="n">
        <v>1915600</v>
      </c>
      <c r="D153" s="178">
        <f>B153/B154-1</f>
        <v/>
      </c>
      <c r="E153" s="205">
        <f>E154*(1+D153)</f>
        <v/>
      </c>
      <c r="F153" s="204" t="n"/>
      <c r="G153" s="204" t="n"/>
      <c r="H153" s="204" t="n"/>
      <c r="I153" s="204" t="n"/>
      <c r="J153" s="204" t="n"/>
      <c r="K153" s="204" t="n"/>
      <c r="L153" s="204" t="n"/>
      <c r="M153" s="204" t="n"/>
      <c r="N153" s="204" t="n"/>
      <c r="O153" s="204" t="n"/>
      <c r="P153" s="204" t="n"/>
      <c r="Q153" s="204" t="n"/>
      <c r="R153" s="204" t="n"/>
      <c r="S153" s="204" t="n"/>
      <c r="T153" s="204" t="n"/>
      <c r="U153" s="204" t="n"/>
      <c r="V153" s="204" t="n"/>
      <c r="W153" s="204" t="n"/>
      <c r="X153" s="204" t="n"/>
      <c r="Y153" s="204" t="n"/>
      <c r="Z153" s="204" t="n"/>
    </row>
    <row r="154" ht="15.75" customHeight="1">
      <c r="A154" s="176" t="n">
        <v>44146</v>
      </c>
      <c r="B154" s="204" t="n">
        <v>21.834862</v>
      </c>
      <c r="C154" s="204" t="n">
        <v>3353100</v>
      </c>
      <c r="D154" s="178">
        <f>B154/B155-1</f>
        <v/>
      </c>
      <c r="E154" s="205">
        <f>E155*(1+D154)</f>
        <v/>
      </c>
      <c r="F154" s="204" t="n"/>
      <c r="G154" s="204" t="n"/>
      <c r="H154" s="204" t="n"/>
      <c r="I154" s="204" t="n"/>
      <c r="J154" s="204" t="n"/>
      <c r="K154" s="204" t="n"/>
      <c r="L154" s="204" t="n"/>
      <c r="M154" s="204" t="n"/>
      <c r="N154" s="204" t="n"/>
      <c r="O154" s="204" t="n"/>
      <c r="P154" s="204" t="n"/>
      <c r="Q154" s="204" t="n"/>
      <c r="R154" s="204" t="n"/>
      <c r="S154" s="204" t="n"/>
      <c r="T154" s="204" t="n"/>
      <c r="U154" s="204" t="n"/>
      <c r="V154" s="204" t="n"/>
      <c r="W154" s="204" t="n"/>
      <c r="X154" s="204" t="n"/>
      <c r="Y154" s="204" t="n"/>
      <c r="Z154" s="204" t="n"/>
    </row>
    <row r="155" ht="15.75" customHeight="1">
      <c r="A155" s="176" t="n">
        <v>44145</v>
      </c>
      <c r="B155" s="204" t="n">
        <v>21.541513</v>
      </c>
      <c r="C155" s="204" t="n">
        <v>4285400</v>
      </c>
      <c r="D155" s="178">
        <f>B155/B156-1</f>
        <v/>
      </c>
      <c r="E155" s="205">
        <f>E156*(1+D155)</f>
        <v/>
      </c>
      <c r="F155" s="204" t="n"/>
      <c r="G155" s="204" t="n"/>
      <c r="H155" s="204" t="n"/>
      <c r="I155" s="204" t="n"/>
      <c r="J155" s="204" t="n"/>
      <c r="K155" s="204" t="n"/>
      <c r="L155" s="204" t="n"/>
      <c r="M155" s="204" t="n"/>
      <c r="N155" s="204" t="n"/>
      <c r="O155" s="204" t="n"/>
      <c r="P155" s="204" t="n"/>
      <c r="Q155" s="204" t="n"/>
      <c r="R155" s="204" t="n"/>
      <c r="S155" s="204" t="n"/>
      <c r="T155" s="204" t="n"/>
      <c r="U155" s="204" t="n"/>
      <c r="V155" s="204" t="n"/>
      <c r="W155" s="204" t="n"/>
      <c r="X155" s="204" t="n"/>
      <c r="Y155" s="204" t="n"/>
      <c r="Z155" s="204" t="n"/>
    </row>
    <row r="156" ht="15.75" customHeight="1">
      <c r="A156" s="176" t="n">
        <v>44144</v>
      </c>
      <c r="B156" s="204" t="n">
        <v>21.590405</v>
      </c>
      <c r="C156" s="204" t="n">
        <v>6026500</v>
      </c>
      <c r="D156" s="178">
        <f>B156/B157-1</f>
        <v/>
      </c>
      <c r="E156" s="205">
        <f>E157*(1+D156)</f>
        <v/>
      </c>
      <c r="F156" s="204" t="n"/>
      <c r="G156" s="204" t="n"/>
      <c r="H156" s="204" t="n"/>
      <c r="I156" s="204" t="n"/>
      <c r="J156" s="204" t="n"/>
      <c r="K156" s="204" t="n"/>
      <c r="L156" s="204" t="n"/>
      <c r="M156" s="204" t="n"/>
      <c r="N156" s="204" t="n"/>
      <c r="O156" s="204" t="n"/>
      <c r="P156" s="204" t="n"/>
      <c r="Q156" s="204" t="n"/>
      <c r="R156" s="204" t="n"/>
      <c r="S156" s="204" t="n"/>
      <c r="T156" s="204" t="n"/>
      <c r="U156" s="204" t="n"/>
      <c r="V156" s="204" t="n"/>
      <c r="W156" s="204" t="n"/>
      <c r="X156" s="204" t="n"/>
      <c r="Y156" s="204" t="n"/>
      <c r="Z156" s="204" t="n"/>
    </row>
    <row r="157" ht="15.75" customHeight="1">
      <c r="A157" s="176" t="n">
        <v>44141</v>
      </c>
      <c r="B157" s="204" t="n">
        <v>20.769032</v>
      </c>
      <c r="C157" s="204" t="n">
        <v>2925400</v>
      </c>
      <c r="D157" s="178">
        <f>B157/B158-1</f>
        <v/>
      </c>
      <c r="E157" s="205">
        <f>E158*(1+D157)</f>
        <v/>
      </c>
      <c r="F157" s="204" t="n"/>
      <c r="G157" s="204" t="n"/>
      <c r="H157" s="204" t="n"/>
      <c r="I157" s="204" t="n"/>
      <c r="J157" s="204" t="n"/>
      <c r="K157" s="204" t="n"/>
      <c r="L157" s="204" t="n"/>
      <c r="M157" s="204" t="n"/>
      <c r="N157" s="204" t="n"/>
      <c r="O157" s="204" t="n"/>
      <c r="P157" s="204" t="n"/>
      <c r="Q157" s="204" t="n"/>
      <c r="R157" s="204" t="n"/>
      <c r="S157" s="204" t="n"/>
      <c r="T157" s="204" t="n"/>
      <c r="U157" s="204" t="n"/>
      <c r="V157" s="204" t="n"/>
      <c r="W157" s="204" t="n"/>
      <c r="X157" s="204" t="n"/>
      <c r="Y157" s="204" t="n"/>
      <c r="Z157" s="204" t="n"/>
    </row>
    <row r="158" ht="15.75" customHeight="1">
      <c r="A158" s="176" t="n">
        <v>44140</v>
      </c>
      <c r="B158" s="204" t="n">
        <v>20.729919</v>
      </c>
      <c r="C158" s="204" t="n">
        <v>3918800</v>
      </c>
      <c r="D158" s="178">
        <f>B158/B159-1</f>
        <v/>
      </c>
      <c r="E158" s="205">
        <f>E159*(1+D158)</f>
        <v/>
      </c>
      <c r="F158" s="204" t="n"/>
      <c r="G158" s="204" t="n"/>
      <c r="H158" s="204" t="n"/>
      <c r="I158" s="204" t="n"/>
      <c r="J158" s="204" t="n"/>
      <c r="K158" s="204" t="n"/>
      <c r="L158" s="204" t="n"/>
      <c r="M158" s="204" t="n"/>
      <c r="N158" s="204" t="n"/>
      <c r="O158" s="204" t="n"/>
      <c r="P158" s="204" t="n"/>
      <c r="Q158" s="204" t="n"/>
      <c r="R158" s="204" t="n"/>
      <c r="S158" s="204" t="n"/>
      <c r="T158" s="204" t="n"/>
      <c r="U158" s="204" t="n"/>
      <c r="V158" s="204" t="n"/>
      <c r="W158" s="204" t="n"/>
      <c r="X158" s="204" t="n"/>
      <c r="Y158" s="204" t="n"/>
      <c r="Z158" s="204" t="n"/>
    </row>
    <row r="159" ht="15.75" customHeight="1">
      <c r="A159" s="176" t="n">
        <v>44139</v>
      </c>
      <c r="B159" s="204" t="n">
        <v>20.074776</v>
      </c>
      <c r="C159" s="204" t="n">
        <v>4353500</v>
      </c>
      <c r="D159" s="178">
        <f>B159/B160-1</f>
        <v/>
      </c>
      <c r="E159" s="205">
        <f>E160*(1+D159)</f>
        <v/>
      </c>
      <c r="F159" s="204" t="n"/>
      <c r="G159" s="204" t="n"/>
      <c r="H159" s="204" t="n"/>
      <c r="I159" s="204" t="n"/>
      <c r="J159" s="204" t="n"/>
      <c r="K159" s="204" t="n"/>
      <c r="L159" s="204" t="n"/>
      <c r="M159" s="204" t="n"/>
      <c r="N159" s="204" t="n"/>
      <c r="O159" s="204" t="n"/>
      <c r="P159" s="204" t="n"/>
      <c r="Q159" s="204" t="n"/>
      <c r="R159" s="204" t="n"/>
      <c r="S159" s="204" t="n"/>
      <c r="T159" s="204" t="n"/>
      <c r="U159" s="204" t="n"/>
      <c r="V159" s="204" t="n"/>
      <c r="W159" s="204" t="n"/>
      <c r="X159" s="204" t="n"/>
      <c r="Y159" s="204" t="n"/>
      <c r="Z159" s="204" t="n"/>
    </row>
    <row r="160" ht="15.75" customHeight="1">
      <c r="A160" s="176" t="n">
        <v>44138</v>
      </c>
      <c r="B160" s="204" t="n">
        <v>20.064997</v>
      </c>
      <c r="C160" s="204" t="n">
        <v>3150400</v>
      </c>
      <c r="D160" s="178">
        <f>B160/B161-1</f>
        <v/>
      </c>
      <c r="E160" s="205">
        <f>E161*(1+D160)</f>
        <v/>
      </c>
      <c r="F160" s="204" t="n"/>
      <c r="G160" s="204" t="n"/>
      <c r="H160" s="204" t="n"/>
      <c r="I160" s="204" t="n"/>
      <c r="J160" s="204" t="n"/>
      <c r="K160" s="204" t="n"/>
      <c r="L160" s="204" t="n"/>
      <c r="M160" s="204" t="n"/>
      <c r="N160" s="204" t="n"/>
      <c r="O160" s="204" t="n"/>
      <c r="P160" s="204" t="n"/>
      <c r="Q160" s="204" t="n"/>
      <c r="R160" s="204" t="n"/>
      <c r="S160" s="204" t="n"/>
      <c r="T160" s="204" t="n"/>
      <c r="U160" s="204" t="n"/>
      <c r="V160" s="204" t="n"/>
      <c r="W160" s="204" t="n"/>
      <c r="X160" s="204" t="n"/>
      <c r="Y160" s="204" t="n"/>
      <c r="Z160" s="204" t="n"/>
    </row>
    <row r="161" ht="15.75" customHeight="1">
      <c r="A161" s="176" t="n">
        <v>44137</v>
      </c>
      <c r="B161" s="204" t="n">
        <v>19.439186</v>
      </c>
      <c r="C161" s="204" t="n">
        <v>3047400</v>
      </c>
      <c r="D161" s="178">
        <f>B161/B162-1</f>
        <v/>
      </c>
      <c r="E161" s="205">
        <f>E162*(1+D161)</f>
        <v/>
      </c>
      <c r="F161" s="204" t="n"/>
      <c r="G161" s="204" t="n"/>
      <c r="H161" s="204" t="n"/>
      <c r="I161" s="204" t="n"/>
      <c r="J161" s="204" t="n"/>
      <c r="K161" s="204" t="n"/>
      <c r="L161" s="204" t="n"/>
      <c r="M161" s="204" t="n"/>
      <c r="N161" s="204" t="n"/>
      <c r="O161" s="204" t="n"/>
      <c r="P161" s="204" t="n"/>
      <c r="Q161" s="204" t="n"/>
      <c r="R161" s="204" t="n"/>
      <c r="S161" s="204" t="n"/>
      <c r="T161" s="204" t="n"/>
      <c r="U161" s="204" t="n"/>
      <c r="V161" s="204" t="n"/>
      <c r="W161" s="204" t="n"/>
      <c r="X161" s="204" t="n"/>
      <c r="Y161" s="204" t="n"/>
      <c r="Z161" s="204" t="n"/>
    </row>
    <row r="162" ht="15.75" customHeight="1">
      <c r="A162" s="176" t="n">
        <v>44134</v>
      </c>
      <c r="B162" s="204" t="n">
        <v>19.331627</v>
      </c>
      <c r="C162" s="204" t="n">
        <v>3980900</v>
      </c>
      <c r="D162" s="178">
        <f>B162/B163-1</f>
        <v/>
      </c>
      <c r="E162" s="205">
        <f>E163*(1+D162)</f>
        <v/>
      </c>
      <c r="F162" s="204" t="n"/>
      <c r="G162" s="204" t="n"/>
      <c r="H162" s="204" t="n"/>
      <c r="I162" s="204" t="n"/>
      <c r="J162" s="204" t="n"/>
      <c r="K162" s="204" t="n"/>
      <c r="L162" s="204" t="n"/>
      <c r="M162" s="204" t="n"/>
      <c r="N162" s="204" t="n"/>
      <c r="O162" s="204" t="n"/>
      <c r="P162" s="204" t="n"/>
      <c r="Q162" s="204" t="n"/>
      <c r="R162" s="204" t="n"/>
      <c r="S162" s="204" t="n"/>
      <c r="T162" s="204" t="n"/>
      <c r="U162" s="204" t="n"/>
      <c r="V162" s="204" t="n"/>
      <c r="W162" s="204" t="n"/>
      <c r="X162" s="204" t="n"/>
      <c r="Y162" s="204" t="n"/>
      <c r="Z162" s="204" t="n"/>
    </row>
    <row r="163" ht="15.75" customHeight="1">
      <c r="A163" s="176" t="n">
        <v>44133</v>
      </c>
      <c r="B163" s="204" t="n">
        <v>19.429409</v>
      </c>
      <c r="C163" s="204" t="n">
        <v>3921900</v>
      </c>
      <c r="D163" s="178">
        <f>B163/B164-1</f>
        <v/>
      </c>
      <c r="E163" s="205">
        <f>E164*(1+D163)</f>
        <v/>
      </c>
      <c r="F163" s="204" t="n"/>
      <c r="G163" s="204" t="n"/>
      <c r="H163" s="204" t="n"/>
      <c r="I163" s="204" t="n"/>
      <c r="J163" s="204" t="n"/>
      <c r="K163" s="204" t="n"/>
      <c r="L163" s="204" t="n"/>
      <c r="M163" s="204" t="n"/>
      <c r="N163" s="204" t="n"/>
      <c r="O163" s="204" t="n"/>
      <c r="P163" s="204" t="n"/>
      <c r="Q163" s="204" t="n"/>
      <c r="R163" s="204" t="n"/>
      <c r="S163" s="204" t="n"/>
      <c r="T163" s="204" t="n"/>
      <c r="U163" s="204" t="n"/>
      <c r="V163" s="204" t="n"/>
      <c r="W163" s="204" t="n"/>
      <c r="X163" s="204" t="n"/>
      <c r="Y163" s="204" t="n"/>
      <c r="Z163" s="204" t="n"/>
    </row>
    <row r="164" ht="15.75" customHeight="1">
      <c r="A164" s="176" t="n">
        <v>44132</v>
      </c>
      <c r="B164" s="204" t="n">
        <v>19.341404</v>
      </c>
      <c r="C164" s="204" t="n">
        <v>4361400</v>
      </c>
      <c r="D164" s="178">
        <f>B164/B165-1</f>
        <v/>
      </c>
      <c r="E164" s="205">
        <f>E165*(1+D164)</f>
        <v/>
      </c>
      <c r="F164" s="204" t="n"/>
      <c r="G164" s="204" t="n"/>
      <c r="H164" s="204" t="n"/>
      <c r="I164" s="204" t="n"/>
      <c r="J164" s="204" t="n"/>
      <c r="K164" s="204" t="n"/>
      <c r="L164" s="204" t="n"/>
      <c r="M164" s="204" t="n"/>
      <c r="N164" s="204" t="n"/>
      <c r="O164" s="204" t="n"/>
      <c r="P164" s="204" t="n"/>
      <c r="Q164" s="204" t="n"/>
      <c r="R164" s="204" t="n"/>
      <c r="S164" s="204" t="n"/>
      <c r="T164" s="204" t="n"/>
      <c r="U164" s="204" t="n"/>
      <c r="V164" s="204" t="n"/>
      <c r="W164" s="204" t="n"/>
      <c r="X164" s="204" t="n"/>
      <c r="Y164" s="204" t="n"/>
      <c r="Z164" s="204" t="n"/>
    </row>
    <row r="165" ht="15.75" customHeight="1">
      <c r="A165" s="176" t="n">
        <v>44131</v>
      </c>
      <c r="B165" s="204" t="n">
        <v>19.87921</v>
      </c>
      <c r="C165" s="204" t="n">
        <v>2176400</v>
      </c>
      <c r="D165" s="178">
        <f>B165/B166-1</f>
        <v/>
      </c>
      <c r="E165" s="205">
        <f>E166*(1+D165)</f>
        <v/>
      </c>
      <c r="F165" s="204" t="n"/>
      <c r="G165" s="204" t="n"/>
      <c r="H165" s="204" t="n"/>
      <c r="I165" s="204" t="n"/>
      <c r="J165" s="204" t="n"/>
      <c r="K165" s="204" t="n"/>
      <c r="L165" s="204" t="n"/>
      <c r="M165" s="204" t="n"/>
      <c r="N165" s="204" t="n"/>
      <c r="O165" s="204" t="n"/>
      <c r="P165" s="204" t="n"/>
      <c r="Q165" s="204" t="n"/>
      <c r="R165" s="204" t="n"/>
      <c r="S165" s="204" t="n"/>
      <c r="T165" s="204" t="n"/>
      <c r="U165" s="204" t="n"/>
      <c r="V165" s="204" t="n"/>
      <c r="W165" s="204" t="n"/>
      <c r="X165" s="204" t="n"/>
      <c r="Y165" s="204" t="n"/>
      <c r="Z165" s="204" t="n"/>
    </row>
    <row r="166" ht="15.75" customHeight="1">
      <c r="A166" s="176" t="n">
        <v>44130</v>
      </c>
      <c r="B166" s="204" t="n">
        <v>20.113888</v>
      </c>
      <c r="C166" s="204" t="n">
        <v>3175300</v>
      </c>
      <c r="D166" s="178">
        <f>B166/B167-1</f>
        <v/>
      </c>
      <c r="E166" s="205">
        <f>E167*(1+D166)</f>
        <v/>
      </c>
      <c r="F166" s="204" t="n"/>
      <c r="G166" s="204" t="n"/>
      <c r="H166" s="204" t="n"/>
      <c r="I166" s="204" t="n"/>
      <c r="J166" s="204" t="n"/>
      <c r="K166" s="204" t="n"/>
      <c r="L166" s="204" t="n"/>
      <c r="M166" s="204" t="n"/>
      <c r="N166" s="204" t="n"/>
      <c r="O166" s="204" t="n"/>
      <c r="P166" s="204" t="n"/>
      <c r="Q166" s="204" t="n"/>
      <c r="R166" s="204" t="n"/>
      <c r="S166" s="204" t="n"/>
      <c r="T166" s="204" t="n"/>
      <c r="U166" s="204" t="n"/>
      <c r="V166" s="204" t="n"/>
      <c r="W166" s="204" t="n"/>
      <c r="X166" s="204" t="n"/>
      <c r="Y166" s="204" t="n"/>
      <c r="Z166" s="204" t="n"/>
    </row>
    <row r="167" ht="15.75" customHeight="1">
      <c r="A167" s="176" t="n">
        <v>44127</v>
      </c>
      <c r="B167" s="204" t="n">
        <v>20.417013</v>
      </c>
      <c r="C167" s="204" t="n">
        <v>2722000</v>
      </c>
      <c r="D167" s="178">
        <f>B167/B168-1</f>
        <v/>
      </c>
      <c r="E167" s="205">
        <f>E168*(1+D167)</f>
        <v/>
      </c>
      <c r="F167" s="204" t="n"/>
      <c r="G167" s="204" t="n"/>
      <c r="H167" s="204" t="n"/>
      <c r="I167" s="204" t="n"/>
      <c r="J167" s="204" t="n"/>
      <c r="K167" s="204" t="n"/>
      <c r="L167" s="204" t="n"/>
      <c r="M167" s="204" t="n"/>
      <c r="N167" s="204" t="n"/>
      <c r="O167" s="204" t="n"/>
      <c r="P167" s="204" t="n"/>
      <c r="Q167" s="204" t="n"/>
      <c r="R167" s="204" t="n"/>
      <c r="S167" s="204" t="n"/>
      <c r="T167" s="204" t="n"/>
      <c r="U167" s="204" t="n"/>
      <c r="V167" s="204" t="n"/>
      <c r="W167" s="204" t="n"/>
      <c r="X167" s="204" t="n"/>
      <c r="Y167" s="204" t="n"/>
      <c r="Z167" s="204" t="n"/>
    </row>
    <row r="168" ht="15.75" customHeight="1">
      <c r="A168" s="176" t="n">
        <v>44126</v>
      </c>
      <c r="B168" s="204" t="n">
        <v>20.27034</v>
      </c>
      <c r="C168" s="204" t="n">
        <v>2601300</v>
      </c>
      <c r="D168" s="178">
        <f>B168/B169-1</f>
        <v/>
      </c>
      <c r="E168" s="205">
        <f>E169*(1+D168)</f>
        <v/>
      </c>
      <c r="F168" s="204" t="n"/>
      <c r="G168" s="204" t="n"/>
      <c r="H168" s="204" t="n"/>
      <c r="I168" s="204" t="n"/>
      <c r="J168" s="204" t="n"/>
      <c r="K168" s="204" t="n"/>
      <c r="L168" s="204" t="n"/>
      <c r="M168" s="204" t="n"/>
      <c r="N168" s="204" t="n"/>
      <c r="O168" s="204" t="n"/>
      <c r="P168" s="204" t="n"/>
      <c r="Q168" s="204" t="n"/>
      <c r="R168" s="204" t="n"/>
      <c r="S168" s="204" t="n"/>
      <c r="T168" s="204" t="n"/>
      <c r="U168" s="204" t="n"/>
      <c r="V168" s="204" t="n"/>
      <c r="W168" s="204" t="n"/>
      <c r="X168" s="204" t="n"/>
      <c r="Y168" s="204" t="n"/>
      <c r="Z168" s="204" t="n"/>
    </row>
    <row r="169" ht="15.75" customHeight="1">
      <c r="A169" s="176" t="n">
        <v>44125</v>
      </c>
      <c r="B169" s="204" t="n">
        <v>20.09433</v>
      </c>
      <c r="C169" s="204" t="n">
        <v>1853400</v>
      </c>
      <c r="D169" s="178">
        <f>B169/B170-1</f>
        <v/>
      </c>
      <c r="E169" s="205">
        <f>E170*(1+D169)</f>
        <v/>
      </c>
      <c r="F169" s="204" t="n"/>
      <c r="G169" s="204" t="n"/>
      <c r="H169" s="204" t="n"/>
      <c r="I169" s="204" t="n"/>
      <c r="J169" s="204" t="n"/>
      <c r="K169" s="204" t="n"/>
      <c r="L169" s="204" t="n"/>
      <c r="M169" s="204" t="n"/>
      <c r="N169" s="204" t="n"/>
      <c r="O169" s="204" t="n"/>
      <c r="P169" s="204" t="n"/>
      <c r="Q169" s="204" t="n"/>
      <c r="R169" s="204" t="n"/>
      <c r="S169" s="204" t="n"/>
      <c r="T169" s="204" t="n"/>
      <c r="U169" s="204" t="n"/>
      <c r="V169" s="204" t="n"/>
      <c r="W169" s="204" t="n"/>
      <c r="X169" s="204" t="n"/>
      <c r="Y169" s="204" t="n"/>
      <c r="Z169" s="204" t="n"/>
    </row>
    <row r="170" ht="15.75" customHeight="1">
      <c r="A170" s="176" t="n">
        <v>44124</v>
      </c>
      <c r="B170" s="204" t="n">
        <v>20.104109</v>
      </c>
      <c r="C170" s="204" t="n">
        <v>1904500</v>
      </c>
      <c r="D170" s="178">
        <f>B170/B171-1</f>
        <v/>
      </c>
      <c r="E170" s="205">
        <f>E171*(1+D170)</f>
        <v/>
      </c>
      <c r="F170" s="204" t="n"/>
      <c r="G170" s="204" t="n"/>
      <c r="H170" s="204" t="n"/>
      <c r="I170" s="204" t="n"/>
      <c r="J170" s="204" t="n"/>
      <c r="K170" s="204" t="n"/>
      <c r="L170" s="204" t="n"/>
      <c r="M170" s="204" t="n"/>
      <c r="N170" s="204" t="n"/>
      <c r="O170" s="204" t="n"/>
      <c r="P170" s="204" t="n"/>
      <c r="Q170" s="204" t="n"/>
      <c r="R170" s="204" t="n"/>
      <c r="S170" s="204" t="n"/>
      <c r="T170" s="204" t="n"/>
      <c r="U170" s="204" t="n"/>
      <c r="V170" s="204" t="n"/>
      <c r="W170" s="204" t="n"/>
      <c r="X170" s="204" t="n"/>
      <c r="Y170" s="204" t="n"/>
      <c r="Z170" s="204" t="n"/>
    </row>
    <row r="171" ht="15.75" customHeight="1">
      <c r="A171" s="176" t="n">
        <v>44123</v>
      </c>
      <c r="B171" s="204" t="n">
        <v>20.123665</v>
      </c>
      <c r="C171" s="204" t="n">
        <v>2146100</v>
      </c>
      <c r="D171" s="178">
        <f>B171/B172-1</f>
        <v/>
      </c>
      <c r="E171" s="205">
        <f>E172*(1+D171)</f>
        <v/>
      </c>
      <c r="F171" s="204" t="n"/>
      <c r="G171" s="204" t="n"/>
      <c r="H171" s="204" t="n"/>
      <c r="I171" s="204" t="n"/>
      <c r="J171" s="204" t="n"/>
      <c r="K171" s="204" t="n"/>
      <c r="L171" s="204" t="n"/>
      <c r="M171" s="204" t="n"/>
      <c r="N171" s="204" t="n"/>
      <c r="O171" s="204" t="n"/>
      <c r="P171" s="204" t="n"/>
      <c r="Q171" s="204" t="n"/>
      <c r="R171" s="204" t="n"/>
      <c r="S171" s="204" t="n"/>
      <c r="T171" s="204" t="n"/>
      <c r="U171" s="204" t="n"/>
      <c r="V171" s="204" t="n"/>
      <c r="W171" s="204" t="n"/>
      <c r="X171" s="204" t="n"/>
      <c r="Y171" s="204" t="n"/>
      <c r="Z171" s="204" t="n"/>
    </row>
    <row r="172" ht="15.75" customHeight="1">
      <c r="A172" s="176" t="n">
        <v>44120</v>
      </c>
      <c r="B172" s="204" t="n">
        <v>20.289896</v>
      </c>
      <c r="C172" s="204" t="n">
        <v>1226600</v>
      </c>
      <c r="D172" s="178">
        <f>B172/B173-1</f>
        <v/>
      </c>
      <c r="E172" s="205">
        <f>E173*(1+D172)</f>
        <v/>
      </c>
      <c r="F172" s="204" t="n"/>
      <c r="G172" s="204" t="n"/>
      <c r="H172" s="204" t="n"/>
      <c r="I172" s="204" t="n"/>
      <c r="J172" s="204" t="n"/>
      <c r="K172" s="204" t="n"/>
      <c r="L172" s="204" t="n"/>
      <c r="M172" s="204" t="n"/>
      <c r="N172" s="204" t="n"/>
      <c r="O172" s="204" t="n"/>
      <c r="P172" s="204" t="n"/>
      <c r="Q172" s="204" t="n"/>
      <c r="R172" s="204" t="n"/>
      <c r="S172" s="204" t="n"/>
      <c r="T172" s="204" t="n"/>
      <c r="U172" s="204" t="n"/>
      <c r="V172" s="204" t="n"/>
      <c r="W172" s="204" t="n"/>
      <c r="X172" s="204" t="n"/>
      <c r="Y172" s="204" t="n"/>
      <c r="Z172" s="204" t="n"/>
    </row>
    <row r="173" ht="15.75" customHeight="1">
      <c r="A173" s="176" t="n">
        <v>44119</v>
      </c>
      <c r="B173" s="204" t="n">
        <v>20.289896</v>
      </c>
      <c r="C173" s="204" t="n">
        <v>2257900</v>
      </c>
      <c r="D173" s="178">
        <f>B173/B174-1</f>
        <v/>
      </c>
      <c r="E173" s="205">
        <f>E174*(1+D173)</f>
        <v/>
      </c>
      <c r="F173" s="204" t="n"/>
      <c r="G173" s="204" t="n"/>
      <c r="H173" s="204" t="n"/>
      <c r="I173" s="204" t="n"/>
      <c r="J173" s="204" t="n"/>
      <c r="K173" s="204" t="n"/>
      <c r="L173" s="204" t="n"/>
      <c r="M173" s="204" t="n"/>
      <c r="N173" s="204" t="n"/>
      <c r="O173" s="204" t="n"/>
      <c r="P173" s="204" t="n"/>
      <c r="Q173" s="204" t="n"/>
      <c r="R173" s="204" t="n"/>
      <c r="S173" s="204" t="n"/>
      <c r="T173" s="204" t="n"/>
      <c r="U173" s="204" t="n"/>
      <c r="V173" s="204" t="n"/>
      <c r="W173" s="204" t="n"/>
      <c r="X173" s="204" t="n"/>
      <c r="Y173" s="204" t="n"/>
      <c r="Z173" s="204" t="n"/>
    </row>
    <row r="174" ht="15.75" customHeight="1">
      <c r="A174" s="176" t="n">
        <v>44118</v>
      </c>
      <c r="B174" s="204" t="n">
        <v>20.319231</v>
      </c>
      <c r="C174" s="204" t="n">
        <v>2406800</v>
      </c>
      <c r="D174" s="178">
        <f>B174/B175-1</f>
        <v/>
      </c>
      <c r="E174" s="205">
        <f>E175*(1+D174)</f>
        <v/>
      </c>
      <c r="F174" s="204" t="n"/>
      <c r="G174" s="204" t="n"/>
      <c r="H174" s="204" t="n"/>
      <c r="I174" s="204" t="n"/>
      <c r="J174" s="204" t="n"/>
      <c r="K174" s="204" t="n"/>
      <c r="L174" s="204" t="n"/>
      <c r="M174" s="204" t="n"/>
      <c r="N174" s="204" t="n"/>
      <c r="O174" s="204" t="n"/>
      <c r="P174" s="204" t="n"/>
      <c r="Q174" s="204" t="n"/>
      <c r="R174" s="204" t="n"/>
      <c r="S174" s="204" t="n"/>
      <c r="T174" s="204" t="n"/>
      <c r="U174" s="204" t="n"/>
      <c r="V174" s="204" t="n"/>
      <c r="W174" s="204" t="n"/>
      <c r="X174" s="204" t="n"/>
      <c r="Y174" s="204" t="n"/>
      <c r="Z174" s="204" t="n"/>
    </row>
    <row r="175" ht="15.75" customHeight="1">
      <c r="A175" s="176" t="n">
        <v>44117</v>
      </c>
      <c r="B175" s="204" t="n">
        <v>20.338787</v>
      </c>
      <c r="C175" s="204" t="n">
        <v>2478600</v>
      </c>
      <c r="D175" s="178">
        <f>B175/B176-1</f>
        <v/>
      </c>
      <c r="E175" s="205">
        <f>E176*(1+D175)</f>
        <v/>
      </c>
      <c r="F175" s="204" t="n"/>
      <c r="G175" s="204" t="n"/>
      <c r="H175" s="204" t="n"/>
      <c r="I175" s="204" t="n"/>
      <c r="J175" s="204" t="n"/>
      <c r="K175" s="204" t="n"/>
      <c r="L175" s="204" t="n"/>
      <c r="M175" s="204" t="n"/>
      <c r="N175" s="204" t="n"/>
      <c r="O175" s="204" t="n"/>
      <c r="P175" s="204" t="n"/>
      <c r="Q175" s="204" t="n"/>
      <c r="R175" s="204" t="n"/>
      <c r="S175" s="204" t="n"/>
      <c r="T175" s="204" t="n"/>
      <c r="U175" s="204" t="n"/>
      <c r="V175" s="204" t="n"/>
      <c r="W175" s="204" t="n"/>
      <c r="X175" s="204" t="n"/>
      <c r="Y175" s="204" t="n"/>
      <c r="Z175" s="204" t="n"/>
    </row>
    <row r="176" ht="15.75" customHeight="1">
      <c r="A176" s="176" t="n">
        <v>44116</v>
      </c>
      <c r="B176" s="204" t="n">
        <v>20.495239</v>
      </c>
      <c r="C176" s="204" t="n">
        <v>2155500</v>
      </c>
      <c r="D176" s="178">
        <f>B176/B177-1</f>
        <v/>
      </c>
      <c r="E176" s="205">
        <f>E177*(1+D176)</f>
        <v/>
      </c>
      <c r="F176" s="204" t="n"/>
      <c r="G176" s="204" t="n"/>
      <c r="H176" s="204" t="n"/>
      <c r="I176" s="204" t="n"/>
      <c r="J176" s="204" t="n"/>
      <c r="K176" s="204" t="n"/>
      <c r="L176" s="204" t="n"/>
      <c r="M176" s="204" t="n"/>
      <c r="N176" s="204" t="n"/>
      <c r="O176" s="204" t="n"/>
      <c r="P176" s="204" t="n"/>
      <c r="Q176" s="204" t="n"/>
      <c r="R176" s="204" t="n"/>
      <c r="S176" s="204" t="n"/>
      <c r="T176" s="204" t="n"/>
      <c r="U176" s="204" t="n"/>
      <c r="V176" s="204" t="n"/>
      <c r="W176" s="204" t="n"/>
      <c r="X176" s="204" t="n"/>
      <c r="Y176" s="204" t="n"/>
      <c r="Z176" s="204" t="n"/>
    </row>
    <row r="177" ht="15.75" customHeight="1">
      <c r="A177" s="176" t="n">
        <v>44113</v>
      </c>
      <c r="B177" s="204" t="n">
        <v>20.358343</v>
      </c>
      <c r="C177" s="204" t="n">
        <v>2472000</v>
      </c>
      <c r="D177" s="178">
        <f>B177/B178-1</f>
        <v/>
      </c>
      <c r="E177" s="205">
        <f>E178*(1+D177)</f>
        <v/>
      </c>
      <c r="F177" s="204" t="n"/>
      <c r="G177" s="204" t="n"/>
      <c r="H177" s="204" t="n"/>
      <c r="I177" s="204" t="n"/>
      <c r="J177" s="204" t="n"/>
      <c r="K177" s="204" t="n"/>
      <c r="L177" s="204" t="n"/>
      <c r="M177" s="204" t="n"/>
      <c r="N177" s="204" t="n"/>
      <c r="O177" s="204" t="n"/>
      <c r="P177" s="204" t="n"/>
      <c r="Q177" s="204" t="n"/>
      <c r="R177" s="204" t="n"/>
      <c r="S177" s="204" t="n"/>
      <c r="T177" s="204" t="n"/>
      <c r="U177" s="204" t="n"/>
      <c r="V177" s="204" t="n"/>
      <c r="W177" s="204" t="n"/>
      <c r="X177" s="204" t="n"/>
      <c r="Y177" s="204" t="n"/>
      <c r="Z177" s="204" t="n"/>
    </row>
    <row r="178" ht="15.75" customHeight="1">
      <c r="A178" s="176" t="n">
        <v>44112</v>
      </c>
      <c r="B178" s="204" t="n">
        <v>20.231226</v>
      </c>
      <c r="C178" s="204" t="n">
        <v>10048400</v>
      </c>
      <c r="D178" s="178">
        <f>B178/B179-1</f>
        <v/>
      </c>
      <c r="E178" s="205">
        <f>E179*(1+D178)</f>
        <v/>
      </c>
      <c r="F178" s="204" t="n"/>
      <c r="G178" s="204" t="n"/>
      <c r="H178" s="204" t="n"/>
      <c r="I178" s="204" t="n"/>
      <c r="J178" s="204" t="n"/>
      <c r="K178" s="204" t="n"/>
      <c r="L178" s="204" t="n"/>
      <c r="M178" s="204" t="n"/>
      <c r="N178" s="204" t="n"/>
      <c r="O178" s="204" t="n"/>
      <c r="P178" s="204" t="n"/>
      <c r="Q178" s="204" t="n"/>
      <c r="R178" s="204" t="n"/>
      <c r="S178" s="204" t="n"/>
      <c r="T178" s="204" t="n"/>
      <c r="U178" s="204" t="n"/>
      <c r="V178" s="204" t="n"/>
      <c r="W178" s="204" t="n"/>
      <c r="X178" s="204" t="n"/>
      <c r="Y178" s="204" t="n"/>
      <c r="Z178" s="204" t="n"/>
    </row>
    <row r="179" ht="15.75" customHeight="1">
      <c r="A179" s="176" t="n">
        <v>44111</v>
      </c>
      <c r="B179" s="204" t="n">
        <v>19.937878</v>
      </c>
      <c r="C179" s="204" t="n">
        <v>3429200</v>
      </c>
      <c r="D179" s="178">
        <f>B179/B180-1</f>
        <v/>
      </c>
      <c r="E179" s="205">
        <f>E180*(1+D179)</f>
        <v/>
      </c>
      <c r="F179" s="204" t="n"/>
      <c r="G179" s="204" t="n"/>
      <c r="H179" s="204" t="n"/>
      <c r="I179" s="204" t="n"/>
      <c r="J179" s="204" t="n"/>
      <c r="K179" s="204" t="n"/>
      <c r="L179" s="204" t="n"/>
      <c r="M179" s="204" t="n"/>
      <c r="N179" s="204" t="n"/>
      <c r="O179" s="204" t="n"/>
      <c r="P179" s="204" t="n"/>
      <c r="Q179" s="204" t="n"/>
      <c r="R179" s="204" t="n"/>
      <c r="S179" s="204" t="n"/>
      <c r="T179" s="204" t="n"/>
      <c r="U179" s="204" t="n"/>
      <c r="V179" s="204" t="n"/>
      <c r="W179" s="204" t="n"/>
      <c r="X179" s="204" t="n"/>
      <c r="Y179" s="204" t="n"/>
      <c r="Z179" s="204" t="n"/>
    </row>
    <row r="180" ht="15.75" customHeight="1">
      <c r="A180" s="176" t="n">
        <v>44110</v>
      </c>
      <c r="B180" s="204" t="n">
        <v>19.556526</v>
      </c>
      <c r="C180" s="204" t="n">
        <v>5039400</v>
      </c>
      <c r="D180" s="178">
        <f>B180/B181-1</f>
        <v/>
      </c>
      <c r="E180" s="205">
        <f>E181*(1+D180)</f>
        <v/>
      </c>
      <c r="F180" s="204" t="n"/>
      <c r="G180" s="204" t="n"/>
      <c r="H180" s="204" t="n"/>
      <c r="I180" s="204" t="n"/>
      <c r="J180" s="204" t="n"/>
      <c r="K180" s="204" t="n"/>
      <c r="L180" s="204" t="n"/>
      <c r="M180" s="204" t="n"/>
      <c r="N180" s="204" t="n"/>
      <c r="O180" s="204" t="n"/>
      <c r="P180" s="204" t="n"/>
      <c r="Q180" s="204" t="n"/>
      <c r="R180" s="204" t="n"/>
      <c r="S180" s="204" t="n"/>
      <c r="T180" s="204" t="n"/>
      <c r="U180" s="204" t="n"/>
      <c r="V180" s="204" t="n"/>
      <c r="W180" s="204" t="n"/>
      <c r="X180" s="204" t="n"/>
      <c r="Y180" s="204" t="n"/>
      <c r="Z180" s="204" t="n"/>
    </row>
    <row r="181" ht="15.75" customHeight="1">
      <c r="A181" s="176" t="n">
        <v>44109</v>
      </c>
      <c r="B181" s="204" t="n">
        <v>19.800983</v>
      </c>
      <c r="C181" s="204" t="n">
        <v>2277200</v>
      </c>
      <c r="D181" s="178">
        <f>B181/B182-1</f>
        <v/>
      </c>
      <c r="E181" s="205">
        <f>E182*(1+D181)</f>
        <v/>
      </c>
      <c r="F181" s="204" t="n"/>
      <c r="G181" s="204" t="n"/>
      <c r="H181" s="204" t="n"/>
      <c r="I181" s="204" t="n"/>
      <c r="J181" s="204" t="n"/>
      <c r="K181" s="204" t="n"/>
      <c r="L181" s="204" t="n"/>
      <c r="M181" s="204" t="n"/>
      <c r="N181" s="204" t="n"/>
      <c r="O181" s="204" t="n"/>
      <c r="P181" s="204" t="n"/>
      <c r="Q181" s="204" t="n"/>
      <c r="R181" s="204" t="n"/>
      <c r="S181" s="204" t="n"/>
      <c r="T181" s="204" t="n"/>
      <c r="U181" s="204" t="n"/>
      <c r="V181" s="204" t="n"/>
      <c r="W181" s="204" t="n"/>
      <c r="X181" s="204" t="n"/>
      <c r="Y181" s="204" t="n"/>
      <c r="Z181" s="204" t="n"/>
    </row>
    <row r="182" ht="15.75" customHeight="1">
      <c r="A182" s="176" t="n">
        <v>44106</v>
      </c>
      <c r="B182" s="204" t="n">
        <v>19.409853</v>
      </c>
      <c r="C182" s="204" t="n">
        <v>3736100</v>
      </c>
      <c r="D182" s="178">
        <f>B182/B183-1</f>
        <v/>
      </c>
      <c r="E182" s="205">
        <f>E183*(1+D182)</f>
        <v/>
      </c>
      <c r="F182" s="204" t="n"/>
      <c r="G182" s="204" t="n"/>
      <c r="H182" s="204" t="n"/>
      <c r="I182" s="204" t="n"/>
      <c r="J182" s="204" t="n"/>
      <c r="K182" s="204" t="n"/>
      <c r="L182" s="204" t="n"/>
      <c r="M182" s="204" t="n"/>
      <c r="N182" s="204" t="n"/>
      <c r="O182" s="204" t="n"/>
      <c r="P182" s="204" t="n"/>
      <c r="Q182" s="204" t="n"/>
      <c r="R182" s="204" t="n"/>
      <c r="S182" s="204" t="n"/>
      <c r="T182" s="204" t="n"/>
      <c r="U182" s="204" t="n"/>
      <c r="V182" s="204" t="n"/>
      <c r="W182" s="204" t="n"/>
      <c r="X182" s="204" t="n"/>
      <c r="Y182" s="204" t="n"/>
      <c r="Z182" s="204" t="n"/>
    </row>
    <row r="183" ht="15.75" customHeight="1">
      <c r="A183" s="176" t="n">
        <v>44105</v>
      </c>
      <c r="B183" s="204" t="n">
        <v>19.439186</v>
      </c>
      <c r="C183" s="204" t="n">
        <v>3133700</v>
      </c>
      <c r="D183" s="178">
        <f>B183/B184-1</f>
        <v/>
      </c>
      <c r="E183" s="205">
        <f>E184*(1+D183)</f>
        <v/>
      </c>
      <c r="F183" s="204" t="n"/>
      <c r="G183" s="204" t="n"/>
      <c r="H183" s="204" t="n"/>
      <c r="I183" s="204" t="n"/>
      <c r="J183" s="204" t="n"/>
      <c r="K183" s="204" t="n"/>
      <c r="L183" s="204" t="n"/>
      <c r="M183" s="204" t="n"/>
      <c r="N183" s="204" t="n"/>
      <c r="O183" s="204" t="n"/>
      <c r="P183" s="204" t="n"/>
      <c r="Q183" s="204" t="n"/>
      <c r="R183" s="204" t="n"/>
      <c r="S183" s="204" t="n"/>
      <c r="T183" s="204" t="n"/>
      <c r="U183" s="204" t="n"/>
      <c r="V183" s="204" t="n"/>
      <c r="W183" s="204" t="n"/>
      <c r="X183" s="204" t="n"/>
      <c r="Y183" s="204" t="n"/>
      <c r="Z183" s="204" t="n"/>
    </row>
    <row r="184" ht="15.75" customHeight="1">
      <c r="A184" s="176" t="n">
        <v>44104</v>
      </c>
      <c r="B184" s="204" t="n">
        <v>19.282736</v>
      </c>
      <c r="C184" s="204" t="n">
        <v>3361500</v>
      </c>
      <c r="D184" s="178">
        <f>B184/B185-1</f>
        <v/>
      </c>
      <c r="E184" s="205">
        <f>E185*(1+D184)</f>
        <v/>
      </c>
      <c r="F184" s="204" t="n"/>
      <c r="G184" s="204" t="n"/>
      <c r="H184" s="204" t="n"/>
      <c r="I184" s="204" t="n"/>
      <c r="J184" s="204" t="n"/>
      <c r="K184" s="204" t="n"/>
      <c r="L184" s="204" t="n"/>
      <c r="M184" s="204" t="n"/>
      <c r="N184" s="204" t="n"/>
      <c r="O184" s="204" t="n"/>
      <c r="P184" s="204" t="n"/>
      <c r="Q184" s="204" t="n"/>
      <c r="R184" s="204" t="n"/>
      <c r="S184" s="204" t="n"/>
      <c r="T184" s="204" t="n"/>
      <c r="U184" s="204" t="n"/>
      <c r="V184" s="204" t="n"/>
      <c r="W184" s="204" t="n"/>
      <c r="X184" s="204" t="n"/>
      <c r="Y184" s="204" t="n"/>
      <c r="Z184" s="204" t="n"/>
    </row>
    <row r="185" ht="15.75" customHeight="1">
      <c r="A185" s="176" t="n">
        <v>44103</v>
      </c>
      <c r="B185" s="204" t="n">
        <v>19.409853</v>
      </c>
      <c r="C185" s="204" t="n">
        <v>4069700</v>
      </c>
      <c r="D185" s="178">
        <f>B185/B186-1</f>
        <v/>
      </c>
      <c r="E185" s="205">
        <f>E186*(1+D185)</f>
        <v/>
      </c>
      <c r="F185" s="204" t="n"/>
      <c r="G185" s="204" t="n"/>
      <c r="H185" s="204" t="n"/>
      <c r="I185" s="204" t="n"/>
      <c r="J185" s="204" t="n"/>
      <c r="K185" s="204" t="n"/>
      <c r="L185" s="204" t="n"/>
      <c r="M185" s="204" t="n"/>
      <c r="N185" s="204" t="n"/>
      <c r="O185" s="204" t="n"/>
      <c r="P185" s="204" t="n"/>
      <c r="Q185" s="204" t="n"/>
      <c r="R185" s="204" t="n"/>
      <c r="S185" s="204" t="n"/>
      <c r="T185" s="204" t="n"/>
      <c r="U185" s="204" t="n"/>
      <c r="V185" s="204" t="n"/>
      <c r="W185" s="204" t="n"/>
      <c r="X185" s="204" t="n"/>
      <c r="Y185" s="204" t="n"/>
      <c r="Z185" s="204" t="n"/>
    </row>
    <row r="186" ht="15.75" customHeight="1">
      <c r="A186" s="176" t="n">
        <v>44102</v>
      </c>
      <c r="B186" s="204" t="n">
        <v>19.615194</v>
      </c>
      <c r="C186" s="204" t="n">
        <v>4688500</v>
      </c>
      <c r="D186" s="178">
        <f>B186/B187-1</f>
        <v/>
      </c>
      <c r="E186" s="205">
        <f>E187*(1+D186)</f>
        <v/>
      </c>
      <c r="F186" s="204" t="n"/>
      <c r="G186" s="204" t="n"/>
      <c r="H186" s="204" t="n"/>
      <c r="I186" s="204" t="n"/>
      <c r="J186" s="204" t="n"/>
      <c r="K186" s="204" t="n"/>
      <c r="L186" s="204" t="n"/>
      <c r="M186" s="204" t="n"/>
      <c r="N186" s="204" t="n"/>
      <c r="O186" s="204" t="n"/>
      <c r="P186" s="204" t="n"/>
      <c r="Q186" s="204" t="n"/>
      <c r="R186" s="204" t="n"/>
      <c r="S186" s="204" t="n"/>
      <c r="T186" s="204" t="n"/>
      <c r="U186" s="204" t="n"/>
      <c r="V186" s="204" t="n"/>
      <c r="W186" s="204" t="n"/>
      <c r="X186" s="204" t="n"/>
      <c r="Y186" s="204" t="n"/>
      <c r="Z186" s="204" t="n"/>
    </row>
    <row r="187" ht="15.75" customHeight="1">
      <c r="A187" s="176" t="n">
        <v>44099</v>
      </c>
      <c r="B187" s="204" t="n">
        <v>19.439186</v>
      </c>
      <c r="C187" s="204" t="n">
        <v>2990900</v>
      </c>
      <c r="D187" s="178">
        <f>B187/B188-1</f>
        <v/>
      </c>
      <c r="E187" s="205">
        <f>E188*(1+D187)</f>
        <v/>
      </c>
      <c r="F187" s="204" t="n"/>
      <c r="G187" s="204" t="n"/>
      <c r="H187" s="204" t="n"/>
      <c r="I187" s="204" t="n"/>
      <c r="J187" s="204" t="n"/>
      <c r="K187" s="204" t="n"/>
      <c r="L187" s="204" t="n"/>
      <c r="M187" s="204" t="n"/>
      <c r="N187" s="204" t="n"/>
      <c r="O187" s="204" t="n"/>
      <c r="P187" s="204" t="n"/>
      <c r="Q187" s="204" t="n"/>
      <c r="R187" s="204" t="n"/>
      <c r="S187" s="204" t="n"/>
      <c r="T187" s="204" t="n"/>
      <c r="U187" s="204" t="n"/>
      <c r="V187" s="204" t="n"/>
      <c r="W187" s="204" t="n"/>
      <c r="X187" s="204" t="n"/>
      <c r="Y187" s="204" t="n"/>
      <c r="Z187" s="204" t="n"/>
    </row>
    <row r="188" ht="15.75" customHeight="1">
      <c r="A188" s="176" t="n">
        <v>44098</v>
      </c>
      <c r="B188" s="204" t="n">
        <v>19.136063</v>
      </c>
      <c r="C188" s="204" t="n">
        <v>5955600</v>
      </c>
      <c r="D188" s="178">
        <f>B188/B189-1</f>
        <v/>
      </c>
      <c r="E188" s="205">
        <f>E189*(1+D188)</f>
        <v/>
      </c>
      <c r="F188" s="204" t="n"/>
      <c r="G188" s="204" t="n"/>
      <c r="H188" s="204" t="n"/>
      <c r="I188" s="204" t="n"/>
      <c r="J188" s="204" t="n"/>
      <c r="K188" s="204" t="n"/>
      <c r="L188" s="204" t="n"/>
      <c r="M188" s="204" t="n"/>
      <c r="N188" s="204" t="n"/>
      <c r="O188" s="204" t="n"/>
      <c r="P188" s="204" t="n"/>
      <c r="Q188" s="204" t="n"/>
      <c r="R188" s="204" t="n"/>
      <c r="S188" s="204" t="n"/>
      <c r="T188" s="204" t="n"/>
      <c r="U188" s="204" t="n"/>
      <c r="V188" s="204" t="n"/>
      <c r="W188" s="204" t="n"/>
      <c r="X188" s="204" t="n"/>
      <c r="Y188" s="204" t="n"/>
      <c r="Z188" s="204" t="n"/>
    </row>
    <row r="189" ht="15.75" customHeight="1">
      <c r="A189" s="176" t="n">
        <v>44097</v>
      </c>
      <c r="B189" s="204" t="n">
        <v>19.14584</v>
      </c>
      <c r="C189" s="204" t="n">
        <v>4551000</v>
      </c>
      <c r="D189" s="178">
        <f>B189/B190-1</f>
        <v/>
      </c>
      <c r="E189" s="205">
        <f>E190*(1+D189)</f>
        <v/>
      </c>
      <c r="F189" s="204" t="n"/>
      <c r="G189" s="204" t="n"/>
      <c r="H189" s="204" t="n"/>
      <c r="I189" s="204" t="n"/>
      <c r="J189" s="204" t="n"/>
      <c r="K189" s="204" t="n"/>
      <c r="L189" s="204" t="n"/>
      <c r="M189" s="204" t="n"/>
      <c r="N189" s="204" t="n"/>
      <c r="O189" s="204" t="n"/>
      <c r="P189" s="204" t="n"/>
      <c r="Q189" s="204" t="n"/>
      <c r="R189" s="204" t="n"/>
      <c r="S189" s="204" t="n"/>
      <c r="T189" s="204" t="n"/>
      <c r="U189" s="204" t="n"/>
      <c r="V189" s="204" t="n"/>
      <c r="W189" s="204" t="n"/>
      <c r="X189" s="204" t="n"/>
      <c r="Y189" s="204" t="n"/>
      <c r="Z189" s="204" t="n"/>
    </row>
    <row r="190" ht="15.75" customHeight="1">
      <c r="A190" s="176" t="n">
        <v>44096</v>
      </c>
      <c r="B190" s="204" t="n">
        <v>19.419632</v>
      </c>
      <c r="C190" s="204" t="n">
        <v>6331700</v>
      </c>
      <c r="D190" s="178">
        <f>B190/B191-1</f>
        <v/>
      </c>
      <c r="E190" s="205">
        <f>E191*(1+D190)</f>
        <v/>
      </c>
      <c r="F190" s="204" t="n"/>
      <c r="G190" s="204" t="n"/>
      <c r="H190" s="204" t="n"/>
      <c r="I190" s="204" t="n"/>
      <c r="J190" s="204" t="n"/>
      <c r="K190" s="204" t="n"/>
      <c r="L190" s="204" t="n"/>
      <c r="M190" s="204" t="n"/>
      <c r="N190" s="204" t="n"/>
      <c r="O190" s="204" t="n"/>
      <c r="P190" s="204" t="n"/>
      <c r="Q190" s="204" t="n"/>
      <c r="R190" s="204" t="n"/>
      <c r="S190" s="204" t="n"/>
      <c r="T190" s="204" t="n"/>
      <c r="U190" s="204" t="n"/>
      <c r="V190" s="204" t="n"/>
      <c r="W190" s="204" t="n"/>
      <c r="X190" s="204" t="n"/>
      <c r="Y190" s="204" t="n"/>
      <c r="Z190" s="204" t="n"/>
    </row>
    <row r="191" ht="15.75" customHeight="1">
      <c r="A191" s="176" t="n">
        <v>44095</v>
      </c>
      <c r="B191" s="204" t="n">
        <v>19.214287</v>
      </c>
      <c r="C191" s="204" t="n">
        <v>6812300</v>
      </c>
      <c r="D191" s="178">
        <f>B191/B192-1</f>
        <v/>
      </c>
      <c r="E191" s="205">
        <f>E192*(1+D191)</f>
        <v/>
      </c>
      <c r="F191" s="204" t="n"/>
      <c r="G191" s="204" t="n"/>
      <c r="H191" s="204" t="n"/>
      <c r="I191" s="204" t="n"/>
      <c r="J191" s="204" t="n"/>
      <c r="K191" s="204" t="n"/>
      <c r="L191" s="204" t="n"/>
      <c r="M191" s="204" t="n"/>
      <c r="N191" s="204" t="n"/>
      <c r="O191" s="204" t="n"/>
      <c r="P191" s="204" t="n"/>
      <c r="Q191" s="204" t="n"/>
      <c r="R191" s="204" t="n"/>
      <c r="S191" s="204" t="n"/>
      <c r="T191" s="204" t="n"/>
      <c r="U191" s="204" t="n"/>
      <c r="V191" s="204" t="n"/>
      <c r="W191" s="204" t="n"/>
      <c r="X191" s="204" t="n"/>
      <c r="Y191" s="204" t="n"/>
      <c r="Z191" s="204" t="n"/>
    </row>
    <row r="192" ht="15.75" customHeight="1">
      <c r="A192" s="176" t="n">
        <v>44092</v>
      </c>
      <c r="B192" s="204" t="n">
        <v>19.683641</v>
      </c>
      <c r="C192" s="204" t="n">
        <v>4240700</v>
      </c>
      <c r="D192" s="178">
        <f>B192/B193-1</f>
        <v/>
      </c>
      <c r="E192" s="205">
        <f>E193*(1+D192)</f>
        <v/>
      </c>
      <c r="F192" s="204" t="n"/>
      <c r="G192" s="204" t="n"/>
      <c r="H192" s="204" t="n"/>
      <c r="I192" s="204" t="n"/>
      <c r="J192" s="204" t="n"/>
      <c r="K192" s="204" t="n"/>
      <c r="L192" s="204" t="n"/>
      <c r="M192" s="204" t="n"/>
      <c r="N192" s="204" t="n"/>
      <c r="O192" s="204" t="n"/>
      <c r="P192" s="204" t="n"/>
      <c r="Q192" s="204" t="n"/>
      <c r="R192" s="204" t="n"/>
      <c r="S192" s="204" t="n"/>
      <c r="T192" s="204" t="n"/>
      <c r="U192" s="204" t="n"/>
      <c r="V192" s="204" t="n"/>
      <c r="W192" s="204" t="n"/>
      <c r="X192" s="204" t="n"/>
      <c r="Y192" s="204" t="n"/>
      <c r="Z192" s="204" t="n"/>
    </row>
    <row r="193" ht="15.75" customHeight="1">
      <c r="A193" s="176" t="n">
        <v>44091</v>
      </c>
      <c r="B193" s="204" t="n">
        <v>19.918324</v>
      </c>
      <c r="C193" s="204" t="n">
        <v>3877500</v>
      </c>
      <c r="D193" s="178">
        <f>B193/B194-1</f>
        <v/>
      </c>
      <c r="E193" s="205">
        <f>E194*(1+D193)</f>
        <v/>
      </c>
      <c r="F193" s="204" t="n"/>
      <c r="G193" s="204" t="n"/>
      <c r="H193" s="204" t="n"/>
      <c r="I193" s="204" t="n"/>
      <c r="J193" s="204" t="n"/>
      <c r="K193" s="204" t="n"/>
      <c r="L193" s="204" t="n"/>
      <c r="M193" s="204" t="n"/>
      <c r="N193" s="204" t="n"/>
      <c r="O193" s="204" t="n"/>
      <c r="P193" s="204" t="n"/>
      <c r="Q193" s="204" t="n"/>
      <c r="R193" s="204" t="n"/>
      <c r="S193" s="204" t="n"/>
      <c r="T193" s="204" t="n"/>
      <c r="U193" s="204" t="n"/>
      <c r="V193" s="204" t="n"/>
      <c r="W193" s="204" t="n"/>
      <c r="X193" s="204" t="n"/>
      <c r="Y193" s="204" t="n"/>
      <c r="Z193" s="204" t="n"/>
    </row>
    <row r="194" ht="15.75" customHeight="1">
      <c r="A194" s="176" t="n">
        <v>44090</v>
      </c>
      <c r="B194" s="204" t="n">
        <v>20.045441</v>
      </c>
      <c r="C194" s="204" t="n">
        <v>3770800</v>
      </c>
      <c r="D194" s="178">
        <f>B194/B195-1</f>
        <v/>
      </c>
      <c r="E194" s="205">
        <f>E195*(1+D194)</f>
        <v/>
      </c>
      <c r="F194" s="204" t="n"/>
      <c r="G194" s="204" t="n"/>
      <c r="H194" s="204" t="n"/>
      <c r="I194" s="204" t="n"/>
      <c r="J194" s="204" t="n"/>
      <c r="K194" s="204" t="n"/>
      <c r="L194" s="204" t="n"/>
      <c r="M194" s="204" t="n"/>
      <c r="N194" s="204" t="n"/>
      <c r="O194" s="204" t="n"/>
      <c r="P194" s="204" t="n"/>
      <c r="Q194" s="204" t="n"/>
      <c r="R194" s="204" t="n"/>
      <c r="S194" s="204" t="n"/>
      <c r="T194" s="204" t="n"/>
      <c r="U194" s="204" t="n"/>
      <c r="V194" s="204" t="n"/>
      <c r="W194" s="204" t="n"/>
      <c r="X194" s="204" t="n"/>
      <c r="Y194" s="204" t="n"/>
      <c r="Z194" s="204" t="n"/>
    </row>
    <row r="195" ht="15.75" customHeight="1">
      <c r="A195" s="176" t="n">
        <v>44089</v>
      </c>
      <c r="B195" s="204" t="n">
        <v>20.025883</v>
      </c>
      <c r="C195" s="204" t="n">
        <v>2988500</v>
      </c>
      <c r="D195" s="178">
        <f>B195/B196-1</f>
        <v/>
      </c>
      <c r="E195" s="205">
        <f>E196*(1+D195)</f>
        <v/>
      </c>
      <c r="F195" s="204" t="n"/>
      <c r="G195" s="204" t="n"/>
      <c r="H195" s="204" t="n"/>
      <c r="I195" s="204" t="n"/>
      <c r="J195" s="204" t="n"/>
      <c r="K195" s="204" t="n"/>
      <c r="L195" s="204" t="n"/>
      <c r="M195" s="204" t="n"/>
      <c r="N195" s="204" t="n"/>
      <c r="O195" s="204" t="n"/>
      <c r="P195" s="204" t="n"/>
      <c r="Q195" s="204" t="n"/>
      <c r="R195" s="204" t="n"/>
      <c r="S195" s="204" t="n"/>
      <c r="T195" s="204" t="n"/>
      <c r="U195" s="204" t="n"/>
      <c r="V195" s="204" t="n"/>
      <c r="W195" s="204" t="n"/>
      <c r="X195" s="204" t="n"/>
      <c r="Y195" s="204" t="n"/>
      <c r="Z195" s="204" t="n"/>
    </row>
    <row r="196" ht="15.75" customHeight="1">
      <c r="A196" s="176" t="n">
        <v>44088</v>
      </c>
      <c r="B196" s="204" t="n">
        <v>19.87921</v>
      </c>
      <c r="C196" s="204" t="n">
        <v>2417700</v>
      </c>
      <c r="D196" s="178">
        <f>B196/B197-1</f>
        <v/>
      </c>
      <c r="E196" s="205">
        <f>E197*(1+D196)</f>
        <v/>
      </c>
      <c r="F196" s="204" t="n"/>
      <c r="G196" s="204" t="n"/>
      <c r="H196" s="204" t="n"/>
      <c r="I196" s="204" t="n"/>
      <c r="J196" s="204" t="n"/>
      <c r="K196" s="204" t="n"/>
      <c r="L196" s="204" t="n"/>
      <c r="M196" s="204" t="n"/>
      <c r="N196" s="204" t="n"/>
      <c r="O196" s="204" t="n"/>
      <c r="P196" s="204" t="n"/>
      <c r="Q196" s="204" t="n"/>
      <c r="R196" s="204" t="n"/>
      <c r="S196" s="204" t="n"/>
      <c r="T196" s="204" t="n"/>
      <c r="U196" s="204" t="n"/>
      <c r="V196" s="204" t="n"/>
      <c r="W196" s="204" t="n"/>
      <c r="X196" s="204" t="n"/>
      <c r="Y196" s="204" t="n"/>
      <c r="Z196" s="204" t="n"/>
    </row>
    <row r="197" ht="15.75" customHeight="1">
      <c r="A197" s="176" t="n">
        <v>44085</v>
      </c>
      <c r="B197" s="204" t="n">
        <v>19.703199</v>
      </c>
      <c r="C197" s="204" t="n">
        <v>3688000</v>
      </c>
      <c r="D197" s="178">
        <f>B197/B198-1</f>
        <v/>
      </c>
      <c r="E197" s="205">
        <f>E198*(1+D197)</f>
        <v/>
      </c>
      <c r="F197" s="204" t="n"/>
      <c r="G197" s="204" t="n"/>
      <c r="H197" s="204" t="n"/>
      <c r="I197" s="204" t="n"/>
      <c r="J197" s="204" t="n"/>
      <c r="K197" s="204" t="n"/>
      <c r="L197" s="204" t="n"/>
      <c r="M197" s="204" t="n"/>
      <c r="N197" s="204" t="n"/>
      <c r="O197" s="204" t="n"/>
      <c r="P197" s="204" t="n"/>
      <c r="Q197" s="204" t="n"/>
      <c r="R197" s="204" t="n"/>
      <c r="S197" s="204" t="n"/>
      <c r="T197" s="204" t="n"/>
      <c r="U197" s="204" t="n"/>
      <c r="V197" s="204" t="n"/>
      <c r="W197" s="204" t="n"/>
      <c r="X197" s="204" t="n"/>
      <c r="Y197" s="204" t="n"/>
      <c r="Z197" s="204" t="n"/>
    </row>
    <row r="198" ht="15.75" customHeight="1">
      <c r="A198" s="176" t="n">
        <v>44084</v>
      </c>
      <c r="B198" s="204" t="n">
        <v>19.507635</v>
      </c>
      <c r="C198" s="204" t="n">
        <v>5461700</v>
      </c>
      <c r="D198" s="178">
        <f>B198/B199-1</f>
        <v/>
      </c>
      <c r="E198" s="205">
        <f>E199*(1+D198)</f>
        <v/>
      </c>
      <c r="F198" s="204" t="n"/>
      <c r="G198" s="204" t="n"/>
      <c r="H198" s="204" t="n"/>
      <c r="I198" s="204" t="n"/>
      <c r="J198" s="204" t="n"/>
      <c r="K198" s="204" t="n"/>
      <c r="L198" s="204" t="n"/>
      <c r="M198" s="204" t="n"/>
      <c r="N198" s="204" t="n"/>
      <c r="O198" s="204" t="n"/>
      <c r="P198" s="204" t="n"/>
      <c r="Q198" s="204" t="n"/>
      <c r="R198" s="204" t="n"/>
      <c r="S198" s="204" t="n"/>
      <c r="T198" s="204" t="n"/>
      <c r="U198" s="204" t="n"/>
      <c r="V198" s="204" t="n"/>
      <c r="W198" s="204" t="n"/>
      <c r="X198" s="204" t="n"/>
      <c r="Y198" s="204" t="n"/>
      <c r="Z198" s="204" t="n"/>
    </row>
    <row r="199" ht="15.75" customHeight="1">
      <c r="A199" s="176" t="n">
        <v>44083</v>
      </c>
      <c r="B199" s="204" t="n">
        <v>20.035662</v>
      </c>
      <c r="C199" s="204" t="n">
        <v>3270100</v>
      </c>
      <c r="D199" s="178">
        <f>B199/B200-1</f>
        <v/>
      </c>
      <c r="E199" s="205">
        <f>E200*(1+D199)</f>
        <v/>
      </c>
      <c r="F199" s="204" t="n"/>
      <c r="G199" s="204" t="n"/>
      <c r="H199" s="204" t="n"/>
      <c r="I199" s="204" t="n"/>
      <c r="J199" s="204" t="n"/>
      <c r="K199" s="204" t="n"/>
      <c r="L199" s="204" t="n"/>
      <c r="M199" s="204" t="n"/>
      <c r="N199" s="204" t="n"/>
      <c r="O199" s="204" t="n"/>
      <c r="P199" s="204" t="n"/>
      <c r="Q199" s="204" t="n"/>
      <c r="R199" s="204" t="n"/>
      <c r="S199" s="204" t="n"/>
      <c r="T199" s="204" t="n"/>
      <c r="U199" s="204" t="n"/>
      <c r="V199" s="204" t="n"/>
      <c r="W199" s="204" t="n"/>
      <c r="X199" s="204" t="n"/>
      <c r="Y199" s="204" t="n"/>
      <c r="Z199" s="204" t="n"/>
    </row>
    <row r="200" ht="15.75" customHeight="1">
      <c r="A200" s="176" t="n">
        <v>44082</v>
      </c>
      <c r="B200" s="204" t="n">
        <v>19.644531</v>
      </c>
      <c r="C200" s="204" t="n">
        <v>6467100</v>
      </c>
      <c r="D200" s="178">
        <f>B200/B201-1</f>
        <v/>
      </c>
      <c r="E200" s="205">
        <f>E201*(1+D200)</f>
        <v/>
      </c>
      <c r="F200" s="204" t="n"/>
      <c r="G200" s="204" t="n"/>
      <c r="H200" s="204" t="n"/>
      <c r="I200" s="204" t="n"/>
      <c r="J200" s="204" t="n"/>
      <c r="K200" s="204" t="n"/>
      <c r="L200" s="204" t="n"/>
      <c r="M200" s="204" t="n"/>
      <c r="N200" s="204" t="n"/>
      <c r="O200" s="204" t="n"/>
      <c r="P200" s="204" t="n"/>
      <c r="Q200" s="204" t="n"/>
      <c r="R200" s="204" t="n"/>
      <c r="S200" s="204" t="n"/>
      <c r="T200" s="204" t="n"/>
      <c r="U200" s="204" t="n"/>
      <c r="V200" s="204" t="n"/>
      <c r="W200" s="204" t="n"/>
      <c r="X200" s="204" t="n"/>
      <c r="Y200" s="204" t="n"/>
      <c r="Z200" s="204" t="n"/>
    </row>
    <row r="201" ht="15.75" customHeight="1">
      <c r="A201" s="176" t="n">
        <v>44078</v>
      </c>
      <c r="B201" s="204" t="n">
        <v>19.840097</v>
      </c>
      <c r="C201" s="204" t="n">
        <v>6377700</v>
      </c>
      <c r="D201" s="178">
        <f>B201/B202-1</f>
        <v/>
      </c>
      <c r="E201" s="205">
        <f>E202*(1+D201)</f>
        <v/>
      </c>
      <c r="F201" s="204" t="n"/>
      <c r="G201" s="204" t="n"/>
      <c r="H201" s="204" t="n"/>
      <c r="I201" s="204" t="n"/>
      <c r="J201" s="204" t="n"/>
      <c r="K201" s="204" t="n"/>
      <c r="L201" s="204" t="n"/>
      <c r="M201" s="204" t="n"/>
      <c r="N201" s="204" t="n"/>
      <c r="O201" s="204" t="n"/>
      <c r="P201" s="204" t="n"/>
      <c r="Q201" s="204" t="n"/>
      <c r="R201" s="204" t="n"/>
      <c r="S201" s="204" t="n"/>
      <c r="T201" s="204" t="n"/>
      <c r="U201" s="204" t="n"/>
      <c r="V201" s="204" t="n"/>
      <c r="W201" s="204" t="n"/>
      <c r="X201" s="204" t="n"/>
      <c r="Y201" s="204" t="n"/>
      <c r="Z201" s="204" t="n"/>
    </row>
    <row r="202" ht="15.75" customHeight="1">
      <c r="A202" s="176" t="n">
        <v>44077</v>
      </c>
      <c r="B202" s="204" t="n">
        <v>20.09433</v>
      </c>
      <c r="C202" s="204" t="n">
        <v>6024100</v>
      </c>
      <c r="D202" s="178">
        <f>B202/B203-1</f>
        <v/>
      </c>
      <c r="E202" s="205">
        <f>E203*(1+D202)</f>
        <v/>
      </c>
      <c r="F202" s="204" t="n"/>
      <c r="G202" s="204" t="n"/>
      <c r="H202" s="204" t="n"/>
      <c r="I202" s="204" t="n"/>
      <c r="J202" s="204" t="n"/>
      <c r="K202" s="204" t="n"/>
      <c r="L202" s="204" t="n"/>
      <c r="M202" s="204" t="n"/>
      <c r="N202" s="204" t="n"/>
      <c r="O202" s="204" t="n"/>
      <c r="P202" s="204" t="n"/>
      <c r="Q202" s="204" t="n"/>
      <c r="R202" s="204" t="n"/>
      <c r="S202" s="204" t="n"/>
      <c r="T202" s="204" t="n"/>
      <c r="U202" s="204" t="n"/>
      <c r="V202" s="204" t="n"/>
      <c r="W202" s="204" t="n"/>
      <c r="X202" s="204" t="n"/>
      <c r="Y202" s="204" t="n"/>
      <c r="Z202" s="204" t="n"/>
    </row>
    <row r="203" ht="15.75" customHeight="1">
      <c r="A203" s="176" t="n">
        <v>44076</v>
      </c>
      <c r="B203" s="204" t="n">
        <v>20.651693</v>
      </c>
      <c r="C203" s="204" t="n">
        <v>3042600</v>
      </c>
      <c r="D203" s="178">
        <f>B203/B204-1</f>
        <v/>
      </c>
      <c r="E203" s="205">
        <f>E204*(1+D203)</f>
        <v/>
      </c>
      <c r="F203" s="204" t="n"/>
      <c r="G203" s="204" t="n"/>
      <c r="H203" s="204" t="n"/>
      <c r="I203" s="204" t="n"/>
      <c r="J203" s="204" t="n"/>
      <c r="K203" s="204" t="n"/>
      <c r="L203" s="204" t="n"/>
      <c r="M203" s="204" t="n"/>
      <c r="N203" s="204" t="n"/>
      <c r="O203" s="204" t="n"/>
      <c r="P203" s="204" t="n"/>
      <c r="Q203" s="204" t="n"/>
      <c r="R203" s="204" t="n"/>
      <c r="S203" s="204" t="n"/>
      <c r="T203" s="204" t="n"/>
      <c r="U203" s="204" t="n"/>
      <c r="V203" s="204" t="n"/>
      <c r="W203" s="204" t="n"/>
      <c r="X203" s="204" t="n"/>
      <c r="Y203" s="204" t="n"/>
      <c r="Z203" s="204" t="n"/>
    </row>
    <row r="204" ht="15.75" customHeight="1">
      <c r="A204" s="176" t="n">
        <v>44075</v>
      </c>
      <c r="B204" s="204" t="n">
        <v>20.309454</v>
      </c>
      <c r="C204" s="204" t="n">
        <v>2509100</v>
      </c>
      <c r="D204" s="178">
        <f>B204/B205-1</f>
        <v/>
      </c>
      <c r="E204" s="205">
        <f>E205*(1+D204)</f>
        <v/>
      </c>
      <c r="F204" s="204" t="n"/>
      <c r="G204" s="204" t="n"/>
      <c r="H204" s="204" t="n"/>
      <c r="I204" s="204" t="n"/>
      <c r="J204" s="204" t="n"/>
      <c r="K204" s="204" t="n"/>
      <c r="L204" s="204" t="n"/>
      <c r="M204" s="204" t="n"/>
      <c r="N204" s="204" t="n"/>
      <c r="O204" s="204" t="n"/>
      <c r="P204" s="204" t="n"/>
      <c r="Q204" s="204" t="n"/>
      <c r="R204" s="204" t="n"/>
      <c r="S204" s="204" t="n"/>
      <c r="T204" s="204" t="n"/>
      <c r="U204" s="204" t="n"/>
      <c r="V204" s="204" t="n"/>
      <c r="W204" s="204" t="n"/>
      <c r="X204" s="204" t="n"/>
      <c r="Y204" s="204" t="n"/>
      <c r="Z204" s="204" t="n"/>
    </row>
    <row r="205" ht="15.75" customHeight="1">
      <c r="A205" s="176" t="n">
        <v>44074</v>
      </c>
      <c r="B205" s="204" t="n">
        <v>20.32901</v>
      </c>
      <c r="C205" s="204" t="n">
        <v>4087000</v>
      </c>
      <c r="D205" s="178">
        <f>B205/B206-1</f>
        <v/>
      </c>
      <c r="E205" s="205">
        <f>E206*(1+D205)</f>
        <v/>
      </c>
      <c r="F205" s="204" t="n"/>
      <c r="G205" s="204" t="n"/>
      <c r="H205" s="204" t="n"/>
      <c r="I205" s="204" t="n"/>
      <c r="J205" s="204" t="n"/>
      <c r="K205" s="204" t="n"/>
      <c r="L205" s="204" t="n"/>
      <c r="M205" s="204" t="n"/>
      <c r="N205" s="204" t="n"/>
      <c r="O205" s="204" t="n"/>
      <c r="P205" s="204" t="n"/>
      <c r="Q205" s="204" t="n"/>
      <c r="R205" s="204" t="n"/>
      <c r="S205" s="204" t="n"/>
      <c r="T205" s="204" t="n"/>
      <c r="U205" s="204" t="n"/>
      <c r="V205" s="204" t="n"/>
      <c r="W205" s="204" t="n"/>
      <c r="X205" s="204" t="n"/>
      <c r="Y205" s="204" t="n"/>
      <c r="Z205" s="204" t="n"/>
    </row>
    <row r="206" ht="15.75" customHeight="1">
      <c r="A206" s="176" t="n">
        <v>44071</v>
      </c>
      <c r="B206" s="204" t="n">
        <v>20.436569</v>
      </c>
      <c r="C206" s="204" t="n">
        <v>2300200</v>
      </c>
      <c r="D206" s="178">
        <f>B206/B207-1</f>
        <v/>
      </c>
      <c r="E206" s="205">
        <f>E207*(1+D206)</f>
        <v/>
      </c>
      <c r="F206" s="204" t="n"/>
      <c r="G206" s="204" t="n"/>
      <c r="H206" s="204" t="n"/>
      <c r="I206" s="204" t="n"/>
      <c r="J206" s="204" t="n"/>
      <c r="K206" s="204" t="n"/>
      <c r="L206" s="204" t="n"/>
      <c r="M206" s="204" t="n"/>
      <c r="N206" s="204" t="n"/>
      <c r="O206" s="204" t="n"/>
      <c r="P206" s="204" t="n"/>
      <c r="Q206" s="204" t="n"/>
      <c r="R206" s="204" t="n"/>
      <c r="S206" s="204" t="n"/>
      <c r="T206" s="204" t="n"/>
      <c r="U206" s="204" t="n"/>
      <c r="V206" s="204" t="n"/>
      <c r="W206" s="204" t="n"/>
      <c r="X206" s="204" t="n"/>
      <c r="Y206" s="204" t="n"/>
      <c r="Z206" s="204" t="n"/>
    </row>
    <row r="207" ht="15.75" customHeight="1">
      <c r="A207" s="176" t="n">
        <v>44070</v>
      </c>
      <c r="B207" s="204" t="n">
        <v>20.358343</v>
      </c>
      <c r="C207" s="204" t="n">
        <v>3180000</v>
      </c>
      <c r="D207" s="178">
        <f>B207/B208-1</f>
        <v/>
      </c>
      <c r="E207" s="205">
        <f>E208*(1+D207)</f>
        <v/>
      </c>
      <c r="F207" s="204" t="n"/>
      <c r="G207" s="204" t="n"/>
      <c r="H207" s="204" t="n"/>
      <c r="I207" s="204" t="n"/>
      <c r="J207" s="204" t="n"/>
      <c r="K207" s="204" t="n"/>
      <c r="L207" s="204" t="n"/>
      <c r="M207" s="204" t="n"/>
      <c r="N207" s="204" t="n"/>
      <c r="O207" s="204" t="n"/>
      <c r="P207" s="204" t="n"/>
      <c r="Q207" s="204" t="n"/>
      <c r="R207" s="204" t="n"/>
      <c r="S207" s="204" t="n"/>
      <c r="T207" s="204" t="n"/>
      <c r="U207" s="204" t="n"/>
      <c r="V207" s="204" t="n"/>
      <c r="W207" s="204" t="n"/>
      <c r="X207" s="204" t="n"/>
      <c r="Y207" s="204" t="n"/>
      <c r="Z207" s="204" t="n"/>
    </row>
    <row r="208" ht="15.75" customHeight="1">
      <c r="A208" s="176" t="n">
        <v>44069</v>
      </c>
      <c r="B208" s="204" t="n">
        <v>20.377901</v>
      </c>
      <c r="C208" s="204" t="n">
        <v>3017800</v>
      </c>
      <c r="D208" s="178">
        <f>B208/B209-1</f>
        <v/>
      </c>
      <c r="E208" s="205">
        <f>E209*(1+D208)</f>
        <v/>
      </c>
      <c r="F208" s="204" t="n"/>
      <c r="G208" s="204" t="n"/>
      <c r="H208" s="204" t="n"/>
      <c r="I208" s="204" t="n"/>
      <c r="J208" s="204" t="n"/>
      <c r="K208" s="204" t="n"/>
      <c r="L208" s="204" t="n"/>
      <c r="M208" s="204" t="n"/>
      <c r="N208" s="204" t="n"/>
      <c r="O208" s="204" t="n"/>
      <c r="P208" s="204" t="n"/>
      <c r="Q208" s="204" t="n"/>
      <c r="R208" s="204" t="n"/>
      <c r="S208" s="204" t="n"/>
      <c r="T208" s="204" t="n"/>
      <c r="U208" s="204" t="n"/>
      <c r="V208" s="204" t="n"/>
      <c r="W208" s="204" t="n"/>
      <c r="X208" s="204" t="n"/>
      <c r="Y208" s="204" t="n"/>
      <c r="Z208" s="204" t="n"/>
    </row>
    <row r="209" ht="15.75" customHeight="1">
      <c r="A209" s="176" t="n">
        <v>44068</v>
      </c>
      <c r="B209" s="204" t="n">
        <v>20.27034</v>
      </c>
      <c r="C209" s="204" t="n">
        <v>2014900</v>
      </c>
      <c r="D209" s="178">
        <f>B209/B210-1</f>
        <v/>
      </c>
      <c r="E209" s="205">
        <f>E210*(1+D209)</f>
        <v/>
      </c>
      <c r="F209" s="204" t="n"/>
      <c r="G209" s="204" t="n"/>
      <c r="H209" s="204" t="n"/>
      <c r="I209" s="204" t="n"/>
      <c r="J209" s="204" t="n"/>
      <c r="K209" s="204" t="n"/>
      <c r="L209" s="204" t="n"/>
      <c r="M209" s="204" t="n"/>
      <c r="N209" s="204" t="n"/>
      <c r="O209" s="204" t="n"/>
      <c r="P209" s="204" t="n"/>
      <c r="Q209" s="204" t="n"/>
      <c r="R209" s="204" t="n"/>
      <c r="S209" s="204" t="n"/>
      <c r="T209" s="204" t="n"/>
      <c r="U209" s="204" t="n"/>
      <c r="V209" s="204" t="n"/>
      <c r="W209" s="204" t="n"/>
      <c r="X209" s="204" t="n"/>
      <c r="Y209" s="204" t="n"/>
      <c r="Z209" s="204" t="n"/>
    </row>
    <row r="210" ht="15.75" customHeight="1">
      <c r="A210" s="176" t="n">
        <v>44067</v>
      </c>
      <c r="B210" s="204" t="n">
        <v>20.32901</v>
      </c>
      <c r="C210" s="204" t="n">
        <v>1408200</v>
      </c>
      <c r="D210" s="178">
        <f>B210/B211-1</f>
        <v/>
      </c>
      <c r="E210" s="205">
        <f>E211*(1+D210)</f>
        <v/>
      </c>
      <c r="F210" s="204" t="n"/>
      <c r="G210" s="204" t="n"/>
      <c r="H210" s="204" t="n"/>
      <c r="I210" s="204" t="n"/>
      <c r="J210" s="204" t="n"/>
      <c r="K210" s="204" t="n"/>
      <c r="L210" s="204" t="n"/>
      <c r="M210" s="204" t="n"/>
      <c r="N210" s="204" t="n"/>
      <c r="O210" s="204" t="n"/>
      <c r="P210" s="204" t="n"/>
      <c r="Q210" s="204" t="n"/>
      <c r="R210" s="204" t="n"/>
      <c r="S210" s="204" t="n"/>
      <c r="T210" s="204" t="n"/>
      <c r="U210" s="204" t="n"/>
      <c r="V210" s="204" t="n"/>
      <c r="W210" s="204" t="n"/>
      <c r="X210" s="204" t="n"/>
      <c r="Y210" s="204" t="n"/>
      <c r="Z210" s="204" t="n"/>
    </row>
    <row r="211" ht="15.75" customHeight="1">
      <c r="A211" s="176" t="n">
        <v>44064</v>
      </c>
      <c r="B211" s="204" t="n">
        <v>20.143223</v>
      </c>
      <c r="C211" s="204" t="n">
        <v>2265700</v>
      </c>
      <c r="D211" s="178">
        <f>B211/B212-1</f>
        <v/>
      </c>
      <c r="E211" s="205">
        <f>E212*(1+D211)</f>
        <v/>
      </c>
      <c r="F211" s="204" t="n"/>
      <c r="G211" s="204" t="n"/>
      <c r="H211" s="204" t="n"/>
      <c r="I211" s="204" t="n"/>
      <c r="J211" s="204" t="n"/>
      <c r="K211" s="204" t="n"/>
      <c r="L211" s="204" t="n"/>
      <c r="M211" s="204" t="n"/>
      <c r="N211" s="204" t="n"/>
      <c r="O211" s="204" t="n"/>
      <c r="P211" s="204" t="n"/>
      <c r="Q211" s="204" t="n"/>
      <c r="R211" s="204" t="n"/>
      <c r="S211" s="204" t="n"/>
      <c r="T211" s="204" t="n"/>
      <c r="U211" s="204" t="n"/>
      <c r="V211" s="204" t="n"/>
      <c r="W211" s="204" t="n"/>
      <c r="X211" s="204" t="n"/>
      <c r="Y211" s="204" t="n"/>
      <c r="Z211" s="204" t="n"/>
    </row>
    <row r="212" ht="15.75" customHeight="1">
      <c r="A212" s="176" t="n">
        <v>44063</v>
      </c>
      <c r="B212" s="204" t="n">
        <v>20.348566</v>
      </c>
      <c r="C212" s="204" t="n">
        <v>1874200</v>
      </c>
      <c r="D212" s="178">
        <f>B212/B213-1</f>
        <v/>
      </c>
      <c r="E212" s="205">
        <f>E213*(1+D212)</f>
        <v/>
      </c>
      <c r="F212" s="204" t="n"/>
      <c r="G212" s="204" t="n"/>
      <c r="H212" s="204" t="n"/>
      <c r="I212" s="204" t="n"/>
      <c r="J212" s="204" t="n"/>
      <c r="K212" s="204" t="n"/>
      <c r="L212" s="204" t="n"/>
      <c r="M212" s="204" t="n"/>
      <c r="N212" s="204" t="n"/>
      <c r="O212" s="204" t="n"/>
      <c r="P212" s="204" t="n"/>
      <c r="Q212" s="204" t="n"/>
      <c r="R212" s="204" t="n"/>
      <c r="S212" s="204" t="n"/>
      <c r="T212" s="204" t="n"/>
      <c r="U212" s="204" t="n"/>
      <c r="V212" s="204" t="n"/>
      <c r="W212" s="204" t="n"/>
      <c r="X212" s="204" t="n"/>
      <c r="Y212" s="204" t="n"/>
      <c r="Z212" s="204" t="n"/>
    </row>
    <row r="213" ht="15.75" customHeight="1">
      <c r="A213" s="176" t="n">
        <v>44062</v>
      </c>
      <c r="B213" s="204" t="n">
        <v>20.417013</v>
      </c>
      <c r="C213" s="204" t="n">
        <v>2183500</v>
      </c>
      <c r="D213" s="178">
        <f>B213/B214-1</f>
        <v/>
      </c>
      <c r="E213" s="205">
        <f>E214*(1+D213)</f>
        <v/>
      </c>
      <c r="F213" s="204" t="n"/>
      <c r="G213" s="204" t="n"/>
      <c r="H213" s="204" t="n"/>
      <c r="I213" s="204" t="n"/>
      <c r="J213" s="204" t="n"/>
      <c r="K213" s="204" t="n"/>
      <c r="L213" s="204" t="n"/>
      <c r="M213" s="204" t="n"/>
      <c r="N213" s="204" t="n"/>
      <c r="O213" s="204" t="n"/>
      <c r="P213" s="204" t="n"/>
      <c r="Q213" s="204" t="n"/>
      <c r="R213" s="204" t="n"/>
      <c r="S213" s="204" t="n"/>
      <c r="T213" s="204" t="n"/>
      <c r="U213" s="204" t="n"/>
      <c r="V213" s="204" t="n"/>
      <c r="W213" s="204" t="n"/>
      <c r="X213" s="204" t="n"/>
      <c r="Y213" s="204" t="n"/>
      <c r="Z213" s="204" t="n"/>
    </row>
    <row r="214" ht="15.75" customHeight="1">
      <c r="A214" s="176" t="n">
        <v>44061</v>
      </c>
      <c r="B214" s="204" t="n">
        <v>20.397457</v>
      </c>
      <c r="C214" s="204" t="n">
        <v>2019700</v>
      </c>
      <c r="D214" s="178">
        <f>B214/B215-1</f>
        <v/>
      </c>
      <c r="E214" s="205">
        <f>E215*(1+D214)</f>
        <v/>
      </c>
      <c r="F214" s="204" t="n"/>
      <c r="G214" s="204" t="n"/>
      <c r="H214" s="204" t="n"/>
      <c r="I214" s="204" t="n"/>
      <c r="J214" s="204" t="n"/>
      <c r="K214" s="204" t="n"/>
      <c r="L214" s="204" t="n"/>
      <c r="M214" s="204" t="n"/>
      <c r="N214" s="204" t="n"/>
      <c r="O214" s="204" t="n"/>
      <c r="P214" s="204" t="n"/>
      <c r="Q214" s="204" t="n"/>
      <c r="R214" s="204" t="n"/>
      <c r="S214" s="204" t="n"/>
      <c r="T214" s="204" t="n"/>
      <c r="U214" s="204" t="n"/>
      <c r="V214" s="204" t="n"/>
      <c r="W214" s="204" t="n"/>
      <c r="X214" s="204" t="n"/>
      <c r="Y214" s="204" t="n"/>
      <c r="Z214" s="204" t="n"/>
    </row>
    <row r="215" ht="15.75" customHeight="1">
      <c r="A215" s="176" t="n">
        <v>44060</v>
      </c>
      <c r="B215" s="204" t="n">
        <v>20.309454</v>
      </c>
      <c r="C215" s="204" t="n">
        <v>2004100</v>
      </c>
      <c r="D215" s="178">
        <f>B215/B216-1</f>
        <v/>
      </c>
      <c r="E215" s="205">
        <f>E216*(1+D215)</f>
        <v/>
      </c>
      <c r="F215" s="204" t="n"/>
      <c r="G215" s="204" t="n"/>
      <c r="H215" s="204" t="n"/>
      <c r="I215" s="204" t="n"/>
      <c r="J215" s="204" t="n"/>
      <c r="K215" s="204" t="n"/>
      <c r="L215" s="204" t="n"/>
      <c r="M215" s="204" t="n"/>
      <c r="N215" s="204" t="n"/>
      <c r="O215" s="204" t="n"/>
      <c r="P215" s="204" t="n"/>
      <c r="Q215" s="204" t="n"/>
      <c r="R215" s="204" t="n"/>
      <c r="S215" s="204" t="n"/>
      <c r="T215" s="204" t="n"/>
      <c r="U215" s="204" t="n"/>
      <c r="V215" s="204" t="n"/>
      <c r="W215" s="204" t="n"/>
      <c r="X215" s="204" t="n"/>
      <c r="Y215" s="204" t="n"/>
      <c r="Z215" s="204" t="n"/>
    </row>
    <row r="216" ht="15.75" customHeight="1">
      <c r="A216" s="176" t="n">
        <v>44057</v>
      </c>
      <c r="B216" s="204" t="n">
        <v>20.113888</v>
      </c>
      <c r="C216" s="204" t="n">
        <v>2705300</v>
      </c>
      <c r="D216" s="178">
        <f>B216/B217-1</f>
        <v/>
      </c>
      <c r="E216" s="205">
        <f>E217*(1+D216)</f>
        <v/>
      </c>
      <c r="F216" s="204" t="n"/>
      <c r="G216" s="204" t="n"/>
      <c r="H216" s="204" t="n"/>
      <c r="I216" s="204" t="n"/>
      <c r="J216" s="204" t="n"/>
      <c r="K216" s="204" t="n"/>
      <c r="L216" s="204" t="n"/>
      <c r="M216" s="204" t="n"/>
      <c r="N216" s="204" t="n"/>
      <c r="O216" s="204" t="n"/>
      <c r="P216" s="204" t="n"/>
      <c r="Q216" s="204" t="n"/>
      <c r="R216" s="204" t="n"/>
      <c r="S216" s="204" t="n"/>
      <c r="T216" s="204" t="n"/>
      <c r="U216" s="204" t="n"/>
      <c r="V216" s="204" t="n"/>
      <c r="W216" s="204" t="n"/>
      <c r="X216" s="204" t="n"/>
      <c r="Y216" s="204" t="n"/>
      <c r="Z216" s="204" t="n"/>
    </row>
    <row r="217" ht="15.75" customHeight="1">
      <c r="A217" s="176" t="n">
        <v>44056</v>
      </c>
      <c r="B217" s="204" t="n">
        <v>20.104109</v>
      </c>
      <c r="C217" s="204" t="n">
        <v>2377000</v>
      </c>
      <c r="D217" s="178">
        <f>B217/B218-1</f>
        <v/>
      </c>
      <c r="E217" s="205">
        <f>E218*(1+D217)</f>
        <v/>
      </c>
      <c r="F217" s="204" t="n"/>
      <c r="G217" s="204" t="n"/>
      <c r="H217" s="204" t="n"/>
      <c r="I217" s="204" t="n"/>
      <c r="J217" s="204" t="n"/>
      <c r="K217" s="204" t="n"/>
      <c r="L217" s="204" t="n"/>
      <c r="M217" s="204" t="n"/>
      <c r="N217" s="204" t="n"/>
      <c r="O217" s="204" t="n"/>
      <c r="P217" s="204" t="n"/>
      <c r="Q217" s="204" t="n"/>
      <c r="R217" s="204" t="n"/>
      <c r="S217" s="204" t="n"/>
      <c r="T217" s="204" t="n"/>
      <c r="U217" s="204" t="n"/>
      <c r="V217" s="204" t="n"/>
      <c r="W217" s="204" t="n"/>
      <c r="X217" s="204" t="n"/>
      <c r="Y217" s="204" t="n"/>
      <c r="Z217" s="204" t="n"/>
    </row>
    <row r="218" ht="15.75" customHeight="1">
      <c r="A218" s="176" t="n">
        <v>44055</v>
      </c>
      <c r="B218" s="204" t="n">
        <v>20.426792</v>
      </c>
      <c r="C218" s="204" t="n">
        <v>2555200</v>
      </c>
      <c r="D218" s="178">
        <f>B218/B219-1</f>
        <v/>
      </c>
      <c r="E218" s="205">
        <f>E219*(1+D218)</f>
        <v/>
      </c>
      <c r="F218" s="204" t="n"/>
      <c r="G218" s="204" t="n"/>
      <c r="H218" s="204" t="n"/>
      <c r="I218" s="204" t="n"/>
      <c r="J218" s="204" t="n"/>
      <c r="K218" s="204" t="n"/>
      <c r="L218" s="204" t="n"/>
      <c r="M218" s="204" t="n"/>
      <c r="N218" s="204" t="n"/>
      <c r="O218" s="204" t="n"/>
      <c r="P218" s="204" t="n"/>
      <c r="Q218" s="204" t="n"/>
      <c r="R218" s="204" t="n"/>
      <c r="S218" s="204" t="n"/>
      <c r="T218" s="204" t="n"/>
      <c r="U218" s="204" t="n"/>
      <c r="V218" s="204" t="n"/>
      <c r="W218" s="204" t="n"/>
      <c r="X218" s="204" t="n"/>
      <c r="Y218" s="204" t="n"/>
      <c r="Z218" s="204" t="n"/>
    </row>
    <row r="219" ht="15.75" customHeight="1">
      <c r="A219" s="176" t="n">
        <v>44054</v>
      </c>
      <c r="B219" s="204" t="n">
        <v>20.172558</v>
      </c>
      <c r="C219" s="204" t="n">
        <v>2376100</v>
      </c>
      <c r="D219" s="178">
        <f>B219/B220-1</f>
        <v/>
      </c>
      <c r="E219" s="205">
        <f>E220*(1+D219)</f>
        <v/>
      </c>
      <c r="F219" s="204" t="n"/>
      <c r="G219" s="204" t="n"/>
      <c r="H219" s="204" t="n"/>
      <c r="I219" s="204" t="n"/>
      <c r="J219" s="204" t="n"/>
      <c r="K219" s="204" t="n"/>
      <c r="L219" s="204" t="n"/>
      <c r="M219" s="204" t="n"/>
      <c r="N219" s="204" t="n"/>
      <c r="O219" s="204" t="n"/>
      <c r="P219" s="204" t="n"/>
      <c r="Q219" s="204" t="n"/>
      <c r="R219" s="204" t="n"/>
      <c r="S219" s="204" t="n"/>
      <c r="T219" s="204" t="n"/>
      <c r="U219" s="204" t="n"/>
      <c r="V219" s="204" t="n"/>
      <c r="W219" s="204" t="n"/>
      <c r="X219" s="204" t="n"/>
      <c r="Y219" s="204" t="n"/>
      <c r="Z219" s="204" t="n"/>
    </row>
    <row r="220" ht="15.75" customHeight="1">
      <c r="A220" s="176" t="n">
        <v>44053</v>
      </c>
      <c r="B220" s="204" t="n">
        <v>20.153002</v>
      </c>
      <c r="C220" s="204" t="n">
        <v>1792200</v>
      </c>
      <c r="D220" s="178">
        <f>B220/B221-1</f>
        <v/>
      </c>
      <c r="E220" s="205">
        <f>E221*(1+D220)</f>
        <v/>
      </c>
      <c r="F220" s="204" t="n"/>
      <c r="G220" s="204" t="n"/>
      <c r="H220" s="204" t="n"/>
      <c r="I220" s="204" t="n"/>
      <c r="J220" s="204" t="n"/>
      <c r="K220" s="204" t="n"/>
      <c r="L220" s="204" t="n"/>
      <c r="M220" s="204" t="n"/>
      <c r="N220" s="204" t="n"/>
      <c r="O220" s="204" t="n"/>
      <c r="P220" s="204" t="n"/>
      <c r="Q220" s="204" t="n"/>
      <c r="R220" s="204" t="n"/>
      <c r="S220" s="204" t="n"/>
      <c r="T220" s="204" t="n"/>
      <c r="U220" s="204" t="n"/>
      <c r="V220" s="204" t="n"/>
      <c r="W220" s="204" t="n"/>
      <c r="X220" s="204" t="n"/>
      <c r="Y220" s="204" t="n"/>
      <c r="Z220" s="204" t="n"/>
    </row>
    <row r="221" ht="15.75" customHeight="1">
      <c r="A221" s="176" t="n">
        <v>44050</v>
      </c>
      <c r="B221" s="204" t="n">
        <v>19.937878</v>
      </c>
      <c r="C221" s="204" t="n">
        <v>2054000</v>
      </c>
      <c r="D221" s="178">
        <f>B221/B222-1</f>
        <v/>
      </c>
      <c r="E221" s="205">
        <f>E222*(1+D221)</f>
        <v/>
      </c>
      <c r="F221" s="204" t="n"/>
      <c r="G221" s="204" t="n"/>
      <c r="H221" s="204" t="n"/>
      <c r="I221" s="204" t="n"/>
      <c r="J221" s="204" t="n"/>
      <c r="K221" s="204" t="n"/>
      <c r="L221" s="204" t="n"/>
      <c r="M221" s="204" t="n"/>
      <c r="N221" s="204" t="n"/>
      <c r="O221" s="204" t="n"/>
      <c r="P221" s="204" t="n"/>
      <c r="Q221" s="204" t="n"/>
      <c r="R221" s="204" t="n"/>
      <c r="S221" s="204" t="n"/>
      <c r="T221" s="204" t="n"/>
      <c r="U221" s="204" t="n"/>
      <c r="V221" s="204" t="n"/>
      <c r="W221" s="204" t="n"/>
      <c r="X221" s="204" t="n"/>
      <c r="Y221" s="204" t="n"/>
      <c r="Z221" s="204" t="n"/>
    </row>
    <row r="222" ht="15.75" customHeight="1">
      <c r="A222" s="176" t="n">
        <v>44049</v>
      </c>
      <c r="B222" s="204" t="n">
        <v>20.084553</v>
      </c>
      <c r="C222" s="204" t="n">
        <v>2667400</v>
      </c>
      <c r="D222" s="178">
        <f>B222/B223-1</f>
        <v/>
      </c>
      <c r="E222" s="205">
        <f>E223*(1+D222)</f>
        <v/>
      </c>
      <c r="F222" s="204" t="n"/>
      <c r="G222" s="204" t="n"/>
      <c r="H222" s="204" t="n"/>
      <c r="I222" s="204" t="n"/>
      <c r="J222" s="204" t="n"/>
      <c r="K222" s="204" t="n"/>
      <c r="L222" s="204" t="n"/>
      <c r="M222" s="204" t="n"/>
      <c r="N222" s="204" t="n"/>
      <c r="O222" s="204" t="n"/>
      <c r="P222" s="204" t="n"/>
      <c r="Q222" s="204" t="n"/>
      <c r="R222" s="204" t="n"/>
      <c r="S222" s="204" t="n"/>
      <c r="T222" s="204" t="n"/>
      <c r="U222" s="204" t="n"/>
      <c r="V222" s="204" t="n"/>
      <c r="W222" s="204" t="n"/>
      <c r="X222" s="204" t="n"/>
      <c r="Y222" s="204" t="n"/>
      <c r="Z222" s="204" t="n"/>
    </row>
    <row r="223" ht="15.75" customHeight="1">
      <c r="A223" s="176" t="n">
        <v>44048</v>
      </c>
      <c r="B223" s="204" t="n">
        <v>19.947657</v>
      </c>
      <c r="C223" s="204" t="n">
        <v>2448700</v>
      </c>
      <c r="D223" s="178">
        <f>B223/B224-1</f>
        <v/>
      </c>
      <c r="E223" s="205">
        <f>E224*(1+D223)</f>
        <v/>
      </c>
      <c r="F223" s="204" t="n"/>
      <c r="G223" s="204" t="n"/>
      <c r="H223" s="204" t="n"/>
      <c r="I223" s="204" t="n"/>
      <c r="J223" s="204" t="n"/>
      <c r="K223" s="204" t="n"/>
      <c r="L223" s="204" t="n"/>
      <c r="M223" s="204" t="n"/>
      <c r="N223" s="204" t="n"/>
      <c r="O223" s="204" t="n"/>
      <c r="P223" s="204" t="n"/>
      <c r="Q223" s="204" t="n"/>
      <c r="R223" s="204" t="n"/>
      <c r="S223" s="204" t="n"/>
      <c r="T223" s="204" t="n"/>
      <c r="U223" s="204" t="n"/>
      <c r="V223" s="204" t="n"/>
      <c r="W223" s="204" t="n"/>
      <c r="X223" s="204" t="n"/>
      <c r="Y223" s="204" t="n"/>
      <c r="Z223" s="204" t="n"/>
    </row>
    <row r="224" ht="15.75" customHeight="1">
      <c r="A224" s="176" t="n">
        <v>44047</v>
      </c>
      <c r="B224" s="204" t="n">
        <v>19.869431</v>
      </c>
      <c r="C224" s="204" t="n">
        <v>2133000</v>
      </c>
      <c r="D224" s="178">
        <f>B224/B225-1</f>
        <v/>
      </c>
      <c r="E224" s="205">
        <f>E225*(1+D224)</f>
        <v/>
      </c>
      <c r="F224" s="204" t="n"/>
      <c r="G224" s="204" t="n"/>
      <c r="H224" s="204" t="n"/>
      <c r="I224" s="204" t="n"/>
      <c r="J224" s="204" t="n"/>
      <c r="K224" s="204" t="n"/>
      <c r="L224" s="204" t="n"/>
      <c r="M224" s="204" t="n"/>
      <c r="N224" s="204" t="n"/>
      <c r="O224" s="204" t="n"/>
      <c r="P224" s="204" t="n"/>
      <c r="Q224" s="204" t="n"/>
      <c r="R224" s="204" t="n"/>
      <c r="S224" s="204" t="n"/>
      <c r="T224" s="204" t="n"/>
      <c r="U224" s="204" t="n"/>
      <c r="V224" s="204" t="n"/>
      <c r="W224" s="204" t="n"/>
      <c r="X224" s="204" t="n"/>
      <c r="Y224" s="204" t="n"/>
      <c r="Z224" s="204" t="n"/>
    </row>
    <row r="225" ht="15.75" customHeight="1">
      <c r="A225" s="176" t="n">
        <v>44046</v>
      </c>
      <c r="B225" s="204" t="n">
        <v>19.742313</v>
      </c>
      <c r="C225" s="204" t="n">
        <v>1515200</v>
      </c>
      <c r="D225" s="178">
        <f>B225/B226-1</f>
        <v/>
      </c>
      <c r="E225" s="205">
        <f>E226*(1+D225)</f>
        <v/>
      </c>
      <c r="F225" s="204" t="n"/>
      <c r="G225" s="204" t="n"/>
      <c r="H225" s="204" t="n"/>
      <c r="I225" s="204" t="n"/>
      <c r="J225" s="204" t="n"/>
      <c r="K225" s="204" t="n"/>
      <c r="L225" s="204" t="n"/>
      <c r="M225" s="204" t="n"/>
      <c r="N225" s="204" t="n"/>
      <c r="O225" s="204" t="n"/>
      <c r="P225" s="204" t="n"/>
      <c r="Q225" s="204" t="n"/>
      <c r="R225" s="204" t="n"/>
      <c r="S225" s="204" t="n"/>
      <c r="T225" s="204" t="n"/>
      <c r="U225" s="204" t="n"/>
      <c r="V225" s="204" t="n"/>
      <c r="W225" s="204" t="n"/>
      <c r="X225" s="204" t="n"/>
      <c r="Y225" s="204" t="n"/>
      <c r="Z225" s="204" t="n"/>
    </row>
    <row r="226" ht="15.75" customHeight="1">
      <c r="A226" s="176" t="n">
        <v>44043</v>
      </c>
      <c r="B226" s="204" t="n">
        <v>19.468521</v>
      </c>
      <c r="C226" s="204" t="n">
        <v>3038100</v>
      </c>
      <c r="D226" s="178">
        <f>B226/B227-1</f>
        <v/>
      </c>
      <c r="E226" s="205">
        <f>E227*(1+D226)</f>
        <v/>
      </c>
      <c r="F226" s="204" t="n"/>
      <c r="G226" s="204" t="n"/>
      <c r="H226" s="204" t="n"/>
      <c r="I226" s="204" t="n"/>
      <c r="J226" s="204" t="n"/>
      <c r="K226" s="204" t="n"/>
      <c r="L226" s="204" t="n"/>
      <c r="M226" s="204" t="n"/>
      <c r="N226" s="204" t="n"/>
      <c r="O226" s="204" t="n"/>
      <c r="P226" s="204" t="n"/>
      <c r="Q226" s="204" t="n"/>
      <c r="R226" s="204" t="n"/>
      <c r="S226" s="204" t="n"/>
      <c r="T226" s="204" t="n"/>
      <c r="U226" s="204" t="n"/>
      <c r="V226" s="204" t="n"/>
      <c r="W226" s="204" t="n"/>
      <c r="X226" s="204" t="n"/>
      <c r="Y226" s="204" t="n"/>
      <c r="Z226" s="204" t="n"/>
    </row>
    <row r="227" ht="15.75" customHeight="1">
      <c r="A227" s="176" t="n">
        <v>44042</v>
      </c>
      <c r="B227" s="204" t="n">
        <v>19.849873</v>
      </c>
      <c r="C227" s="204" t="n">
        <v>2254800</v>
      </c>
      <c r="D227" s="178">
        <f>B227/B228-1</f>
        <v/>
      </c>
      <c r="E227" s="205">
        <f>E228*(1+D227)</f>
        <v/>
      </c>
      <c r="F227" s="204" t="n"/>
      <c r="G227" s="204" t="n"/>
      <c r="H227" s="204" t="n"/>
      <c r="I227" s="204" t="n"/>
      <c r="J227" s="204" t="n"/>
      <c r="K227" s="204" t="n"/>
      <c r="L227" s="204" t="n"/>
      <c r="M227" s="204" t="n"/>
      <c r="N227" s="204" t="n"/>
      <c r="O227" s="204" t="n"/>
      <c r="P227" s="204" t="n"/>
      <c r="Q227" s="204" t="n"/>
      <c r="R227" s="204" t="n"/>
      <c r="S227" s="204" t="n"/>
      <c r="T227" s="204" t="n"/>
      <c r="U227" s="204" t="n"/>
      <c r="V227" s="204" t="n"/>
      <c r="W227" s="204" t="n"/>
      <c r="X227" s="204" t="n"/>
      <c r="Y227" s="204" t="n"/>
      <c r="Z227" s="204" t="n"/>
    </row>
    <row r="228" ht="15.75" customHeight="1">
      <c r="A228" s="176" t="n">
        <v>44041</v>
      </c>
      <c r="B228" s="204" t="n">
        <v>20.025883</v>
      </c>
      <c r="C228" s="204" t="n">
        <v>1662900</v>
      </c>
      <c r="D228" s="178">
        <f>B228/B229-1</f>
        <v/>
      </c>
      <c r="E228" s="205">
        <f>E229*(1+D228)</f>
        <v/>
      </c>
      <c r="F228" s="204" t="n"/>
      <c r="G228" s="204" t="n"/>
      <c r="H228" s="204" t="n"/>
      <c r="I228" s="204" t="n"/>
      <c r="J228" s="204" t="n"/>
      <c r="K228" s="204" t="n"/>
      <c r="L228" s="204" t="n"/>
      <c r="M228" s="204" t="n"/>
      <c r="N228" s="204" t="n"/>
      <c r="O228" s="204" t="n"/>
      <c r="P228" s="204" t="n"/>
      <c r="Q228" s="204" t="n"/>
      <c r="R228" s="204" t="n"/>
      <c r="S228" s="204" t="n"/>
      <c r="T228" s="204" t="n"/>
      <c r="U228" s="204" t="n"/>
      <c r="V228" s="204" t="n"/>
      <c r="W228" s="204" t="n"/>
      <c r="X228" s="204" t="n"/>
      <c r="Y228" s="204" t="n"/>
      <c r="Z228" s="204" t="n"/>
    </row>
    <row r="229" ht="15.75" customHeight="1">
      <c r="A229" s="176" t="n">
        <v>44040</v>
      </c>
      <c r="B229" s="204" t="n">
        <v>19.703199</v>
      </c>
      <c r="C229" s="204" t="n">
        <v>1123300</v>
      </c>
      <c r="D229" s="178">
        <f>B229/B230-1</f>
        <v/>
      </c>
      <c r="E229" s="205">
        <f>E230*(1+D229)</f>
        <v/>
      </c>
      <c r="F229" s="204" t="n"/>
      <c r="G229" s="204" t="n"/>
      <c r="H229" s="204" t="n"/>
      <c r="I229" s="204" t="n"/>
      <c r="J229" s="204" t="n"/>
      <c r="K229" s="204" t="n"/>
      <c r="L229" s="204" t="n"/>
      <c r="M229" s="204" t="n"/>
      <c r="N229" s="204" t="n"/>
      <c r="O229" s="204" t="n"/>
      <c r="P229" s="204" t="n"/>
      <c r="Q229" s="204" t="n"/>
      <c r="R229" s="204" t="n"/>
      <c r="S229" s="204" t="n"/>
      <c r="T229" s="204" t="n"/>
      <c r="U229" s="204" t="n"/>
      <c r="V229" s="204" t="n"/>
      <c r="W229" s="204" t="n"/>
      <c r="X229" s="204" t="n"/>
      <c r="Y229" s="204" t="n"/>
      <c r="Z229" s="204" t="n"/>
    </row>
    <row r="230" ht="15.75" customHeight="1">
      <c r="A230" s="176" t="n">
        <v>44039</v>
      </c>
      <c r="B230" s="204" t="n">
        <v>19.908545</v>
      </c>
      <c r="C230" s="204" t="n">
        <v>2070400</v>
      </c>
      <c r="D230" s="178">
        <f>B230/B231-1</f>
        <v/>
      </c>
      <c r="E230" s="205">
        <f>E231*(1+D230)</f>
        <v/>
      </c>
      <c r="F230" s="204" t="n"/>
      <c r="G230" s="204" t="n"/>
      <c r="H230" s="204" t="n"/>
      <c r="I230" s="204" t="n"/>
      <c r="J230" s="204" t="n"/>
      <c r="K230" s="204" t="n"/>
      <c r="L230" s="204" t="n"/>
      <c r="M230" s="204" t="n"/>
      <c r="N230" s="204" t="n"/>
      <c r="O230" s="204" t="n"/>
      <c r="P230" s="204" t="n"/>
      <c r="Q230" s="204" t="n"/>
      <c r="R230" s="204" t="n"/>
      <c r="S230" s="204" t="n"/>
      <c r="T230" s="204" t="n"/>
      <c r="U230" s="204" t="n"/>
      <c r="V230" s="204" t="n"/>
      <c r="W230" s="204" t="n"/>
      <c r="X230" s="204" t="n"/>
      <c r="Y230" s="204" t="n"/>
      <c r="Z230" s="204" t="n"/>
    </row>
    <row r="231" ht="15.75" customHeight="1">
      <c r="A231" s="176" t="n">
        <v>44036</v>
      </c>
      <c r="B231" s="204" t="n">
        <v>19.585863</v>
      </c>
      <c r="C231" s="204" t="n">
        <v>2098300</v>
      </c>
      <c r="D231" s="178">
        <f>B231/B232-1</f>
        <v/>
      </c>
      <c r="E231" s="205">
        <f>E232*(1+D231)</f>
        <v/>
      </c>
      <c r="F231" s="204" t="n"/>
      <c r="G231" s="204" t="n"/>
      <c r="H231" s="204" t="n"/>
      <c r="I231" s="204" t="n"/>
      <c r="J231" s="204" t="n"/>
      <c r="K231" s="204" t="n"/>
      <c r="L231" s="204" t="n"/>
      <c r="M231" s="204" t="n"/>
      <c r="N231" s="204" t="n"/>
      <c r="O231" s="204" t="n"/>
      <c r="P231" s="204" t="n"/>
      <c r="Q231" s="204" t="n"/>
      <c r="R231" s="204" t="n"/>
      <c r="S231" s="204" t="n"/>
      <c r="T231" s="204" t="n"/>
      <c r="U231" s="204" t="n"/>
      <c r="V231" s="204" t="n"/>
      <c r="W231" s="204" t="n"/>
      <c r="X231" s="204" t="n"/>
      <c r="Y231" s="204" t="n"/>
      <c r="Z231" s="204" t="n"/>
    </row>
    <row r="232" ht="15.75" customHeight="1">
      <c r="A232" s="176" t="n">
        <v>44035</v>
      </c>
      <c r="B232" s="204" t="n">
        <v>19.712978</v>
      </c>
      <c r="C232" s="204" t="n">
        <v>1689900</v>
      </c>
      <c r="D232" s="178">
        <f>B232/B233-1</f>
        <v/>
      </c>
      <c r="E232" s="205">
        <f>E233*(1+D232)</f>
        <v/>
      </c>
      <c r="F232" s="204" t="n"/>
      <c r="G232" s="204" t="n"/>
      <c r="H232" s="204" t="n"/>
      <c r="I232" s="204" t="n"/>
      <c r="J232" s="204" t="n"/>
      <c r="K232" s="204" t="n"/>
      <c r="L232" s="204" t="n"/>
      <c r="M232" s="204" t="n"/>
      <c r="N232" s="204" t="n"/>
      <c r="O232" s="204" t="n"/>
      <c r="P232" s="204" t="n"/>
      <c r="Q232" s="204" t="n"/>
      <c r="R232" s="204" t="n"/>
      <c r="S232" s="204" t="n"/>
      <c r="T232" s="204" t="n"/>
      <c r="U232" s="204" t="n"/>
      <c r="V232" s="204" t="n"/>
      <c r="W232" s="204" t="n"/>
      <c r="X232" s="204" t="n"/>
      <c r="Y232" s="204" t="n"/>
      <c r="Z232" s="204" t="n"/>
    </row>
    <row r="233" ht="15.75" customHeight="1">
      <c r="A233" s="176" t="n">
        <v>44034</v>
      </c>
      <c r="B233" s="204" t="n">
        <v>19.976992</v>
      </c>
      <c r="C233" s="204" t="n">
        <v>1856300</v>
      </c>
      <c r="D233" s="178">
        <f>B233/B234-1</f>
        <v/>
      </c>
      <c r="E233" s="205">
        <f>E234*(1+D233)</f>
        <v/>
      </c>
      <c r="F233" s="204" t="n"/>
      <c r="G233" s="204" t="n"/>
      <c r="H233" s="204" t="n"/>
      <c r="I233" s="204" t="n"/>
      <c r="J233" s="204" t="n"/>
      <c r="K233" s="204" t="n"/>
      <c r="L233" s="204" t="n"/>
      <c r="M233" s="204" t="n"/>
      <c r="N233" s="204" t="n"/>
      <c r="O233" s="204" t="n"/>
      <c r="P233" s="204" t="n"/>
      <c r="Q233" s="204" t="n"/>
      <c r="R233" s="204" t="n"/>
      <c r="S233" s="204" t="n"/>
      <c r="T233" s="204" t="n"/>
      <c r="U233" s="204" t="n"/>
      <c r="V233" s="204" t="n"/>
      <c r="W233" s="204" t="n"/>
      <c r="X233" s="204" t="n"/>
      <c r="Y233" s="204" t="n"/>
      <c r="Z233" s="204" t="n"/>
    </row>
    <row r="234" ht="15.75" customHeight="1">
      <c r="A234" s="176" t="n">
        <v>44033</v>
      </c>
      <c r="B234" s="204" t="n">
        <v>20.025883</v>
      </c>
      <c r="C234" s="204" t="n">
        <v>2761200</v>
      </c>
      <c r="D234" s="178">
        <f>B234/B235-1</f>
        <v/>
      </c>
      <c r="E234" s="205">
        <f>E235*(1+D234)</f>
        <v/>
      </c>
      <c r="F234" s="204" t="n"/>
      <c r="G234" s="204" t="n"/>
      <c r="H234" s="204" t="n"/>
      <c r="I234" s="204" t="n"/>
      <c r="J234" s="204" t="n"/>
      <c r="K234" s="204" t="n"/>
      <c r="L234" s="204" t="n"/>
      <c r="M234" s="204" t="n"/>
      <c r="N234" s="204" t="n"/>
      <c r="O234" s="204" t="n"/>
      <c r="P234" s="204" t="n"/>
      <c r="Q234" s="204" t="n"/>
      <c r="R234" s="204" t="n"/>
      <c r="S234" s="204" t="n"/>
      <c r="T234" s="204" t="n"/>
      <c r="U234" s="204" t="n"/>
      <c r="V234" s="204" t="n"/>
      <c r="W234" s="204" t="n"/>
      <c r="X234" s="204" t="n"/>
      <c r="Y234" s="204" t="n"/>
      <c r="Z234" s="204" t="n"/>
    </row>
    <row r="235" ht="15.75" customHeight="1">
      <c r="A235" s="176" t="n">
        <v>44032</v>
      </c>
      <c r="B235" s="204" t="n">
        <v>19.556526</v>
      </c>
      <c r="C235" s="204" t="n">
        <v>1268600</v>
      </c>
      <c r="D235" s="178">
        <f>B235/B236-1</f>
        <v/>
      </c>
      <c r="E235" s="205">
        <f>E236*(1+D235)</f>
        <v/>
      </c>
      <c r="F235" s="204" t="n"/>
      <c r="G235" s="204" t="n"/>
      <c r="H235" s="204" t="n"/>
      <c r="I235" s="204" t="n"/>
      <c r="J235" s="204" t="n"/>
      <c r="K235" s="204" t="n"/>
      <c r="L235" s="204" t="n"/>
      <c r="M235" s="204" t="n"/>
      <c r="N235" s="204" t="n"/>
      <c r="O235" s="204" t="n"/>
      <c r="P235" s="204" t="n"/>
      <c r="Q235" s="204" t="n"/>
      <c r="R235" s="204" t="n"/>
      <c r="S235" s="204" t="n"/>
      <c r="T235" s="204" t="n"/>
      <c r="U235" s="204" t="n"/>
      <c r="V235" s="204" t="n"/>
      <c r="W235" s="204" t="n"/>
      <c r="X235" s="204" t="n"/>
      <c r="Y235" s="204" t="n"/>
      <c r="Z235" s="204" t="n"/>
    </row>
    <row r="236" ht="15.75" customHeight="1">
      <c r="A236" s="176" t="n">
        <v>44029</v>
      </c>
      <c r="B236" s="204" t="n">
        <v>19.4783</v>
      </c>
      <c r="C236" s="204" t="n">
        <v>2207700</v>
      </c>
      <c r="D236" s="178">
        <f>B236/B237-1</f>
        <v/>
      </c>
      <c r="E236" s="205">
        <f>E237*(1+D236)</f>
        <v/>
      </c>
      <c r="F236" s="204" t="n"/>
      <c r="G236" s="204" t="n"/>
      <c r="H236" s="204" t="n"/>
      <c r="I236" s="204" t="n"/>
      <c r="J236" s="204" t="n"/>
      <c r="K236" s="204" t="n"/>
      <c r="L236" s="204" t="n"/>
      <c r="M236" s="204" t="n"/>
      <c r="N236" s="204" t="n"/>
      <c r="O236" s="204" t="n"/>
      <c r="P236" s="204" t="n"/>
      <c r="Q236" s="204" t="n"/>
      <c r="R236" s="204" t="n"/>
      <c r="S236" s="204" t="n"/>
      <c r="T236" s="204" t="n"/>
      <c r="U236" s="204" t="n"/>
      <c r="V236" s="204" t="n"/>
      <c r="W236" s="204" t="n"/>
      <c r="X236" s="204" t="n"/>
      <c r="Y236" s="204" t="n"/>
      <c r="Z236" s="204" t="n"/>
    </row>
    <row r="237" ht="15.75" customHeight="1">
      <c r="A237" s="176" t="n">
        <v>44028</v>
      </c>
      <c r="B237" s="204" t="n">
        <v>19.370739</v>
      </c>
      <c r="C237" s="204" t="n">
        <v>1769800</v>
      </c>
      <c r="D237" s="178">
        <f>B237/B238-1</f>
        <v/>
      </c>
      <c r="E237" s="205">
        <f>E238*(1+D237)</f>
        <v/>
      </c>
      <c r="F237" s="204" t="n"/>
      <c r="G237" s="204" t="n"/>
      <c r="H237" s="204" t="n"/>
      <c r="I237" s="204" t="n"/>
      <c r="J237" s="204" t="n"/>
      <c r="K237" s="204" t="n"/>
      <c r="L237" s="204" t="n"/>
      <c r="M237" s="204" t="n"/>
      <c r="N237" s="204" t="n"/>
      <c r="O237" s="204" t="n"/>
      <c r="P237" s="204" t="n"/>
      <c r="Q237" s="204" t="n"/>
      <c r="R237" s="204" t="n"/>
      <c r="S237" s="204" t="n"/>
      <c r="T237" s="204" t="n"/>
      <c r="U237" s="204" t="n"/>
      <c r="V237" s="204" t="n"/>
      <c r="W237" s="204" t="n"/>
      <c r="X237" s="204" t="n"/>
      <c r="Y237" s="204" t="n"/>
      <c r="Z237" s="204" t="n"/>
    </row>
    <row r="238" ht="15.75" customHeight="1">
      <c r="A238" s="176" t="n">
        <v>44027</v>
      </c>
      <c r="B238" s="204" t="n">
        <v>19.624975</v>
      </c>
      <c r="C238" s="204" t="n">
        <v>2366500</v>
      </c>
      <c r="D238" s="178">
        <f>B238/B239-1</f>
        <v/>
      </c>
      <c r="E238" s="205">
        <f>E239*(1+D238)</f>
        <v/>
      </c>
      <c r="F238" s="204" t="n"/>
      <c r="G238" s="204" t="n"/>
      <c r="H238" s="204" t="n"/>
      <c r="I238" s="204" t="n"/>
      <c r="J238" s="204" t="n"/>
      <c r="K238" s="204" t="n"/>
      <c r="L238" s="204" t="n"/>
      <c r="M238" s="204" t="n"/>
      <c r="N238" s="204" t="n"/>
      <c r="O238" s="204" t="n"/>
      <c r="P238" s="204" t="n"/>
      <c r="Q238" s="204" t="n"/>
      <c r="R238" s="204" t="n"/>
      <c r="S238" s="204" t="n"/>
      <c r="T238" s="204" t="n"/>
      <c r="U238" s="204" t="n"/>
      <c r="V238" s="204" t="n"/>
      <c r="W238" s="204" t="n"/>
      <c r="X238" s="204" t="n"/>
      <c r="Y238" s="204" t="n"/>
      <c r="Z238" s="204" t="n"/>
    </row>
    <row r="239" ht="15.75" customHeight="1">
      <c r="A239" s="176" t="n">
        <v>44026</v>
      </c>
      <c r="B239" s="204" t="n">
        <v>19.20451</v>
      </c>
      <c r="C239" s="204" t="n">
        <v>3799500</v>
      </c>
      <c r="D239" s="178">
        <f>B239/B240-1</f>
        <v/>
      </c>
      <c r="E239" s="205">
        <f>E240*(1+D239)</f>
        <v/>
      </c>
      <c r="F239" s="204" t="n"/>
      <c r="G239" s="204" t="n"/>
      <c r="H239" s="204" t="n"/>
      <c r="I239" s="204" t="n"/>
      <c r="J239" s="204" t="n"/>
      <c r="K239" s="204" t="n"/>
      <c r="L239" s="204" t="n"/>
      <c r="M239" s="204" t="n"/>
      <c r="N239" s="204" t="n"/>
      <c r="O239" s="204" t="n"/>
      <c r="P239" s="204" t="n"/>
      <c r="Q239" s="204" t="n"/>
      <c r="R239" s="204" t="n"/>
      <c r="S239" s="204" t="n"/>
      <c r="T239" s="204" t="n"/>
      <c r="U239" s="204" t="n"/>
      <c r="V239" s="204" t="n"/>
      <c r="W239" s="204" t="n"/>
      <c r="X239" s="204" t="n"/>
      <c r="Y239" s="204" t="n"/>
      <c r="Z239" s="204" t="n"/>
    </row>
    <row r="240" ht="15.75" customHeight="1">
      <c r="A240" s="176" t="n">
        <v>44025</v>
      </c>
      <c r="B240" s="204" t="n">
        <v>18.920938</v>
      </c>
      <c r="C240" s="204" t="n">
        <v>2075200</v>
      </c>
      <c r="D240" s="178">
        <f>B240/B241-1</f>
        <v/>
      </c>
      <c r="E240" s="205">
        <f>E241*(1+D240)</f>
        <v/>
      </c>
      <c r="F240" s="204" t="n"/>
      <c r="G240" s="204" t="n"/>
      <c r="H240" s="204" t="n"/>
      <c r="I240" s="204" t="n"/>
      <c r="J240" s="204" t="n"/>
      <c r="K240" s="204" t="n"/>
      <c r="L240" s="204" t="n"/>
      <c r="M240" s="204" t="n"/>
      <c r="N240" s="204" t="n"/>
      <c r="O240" s="204" t="n"/>
      <c r="P240" s="204" t="n"/>
      <c r="Q240" s="204" t="n"/>
      <c r="R240" s="204" t="n"/>
      <c r="S240" s="204" t="n"/>
      <c r="T240" s="204" t="n"/>
      <c r="U240" s="204" t="n"/>
      <c r="V240" s="204" t="n"/>
      <c r="W240" s="204" t="n"/>
      <c r="X240" s="204" t="n"/>
      <c r="Y240" s="204" t="n"/>
      <c r="Z240" s="204" t="n"/>
    </row>
    <row r="241" ht="15.75" customHeight="1">
      <c r="A241" s="176" t="n">
        <v>44022</v>
      </c>
      <c r="B241" s="204" t="n">
        <v>19.194729</v>
      </c>
      <c r="C241" s="204" t="n">
        <v>2329800</v>
      </c>
      <c r="D241" s="178">
        <f>B241/B242-1</f>
        <v/>
      </c>
      <c r="E241" s="205">
        <f>E242*(1+D241)</f>
        <v/>
      </c>
      <c r="F241" s="204" t="n"/>
      <c r="G241" s="204" t="n"/>
      <c r="H241" s="204" t="n"/>
      <c r="I241" s="204" t="n"/>
      <c r="J241" s="204" t="n"/>
      <c r="K241" s="204" t="n"/>
      <c r="L241" s="204" t="n"/>
      <c r="M241" s="204" t="n"/>
      <c r="N241" s="204" t="n"/>
      <c r="O241" s="204" t="n"/>
      <c r="P241" s="204" t="n"/>
      <c r="Q241" s="204" t="n"/>
      <c r="R241" s="204" t="n"/>
      <c r="S241" s="204" t="n"/>
      <c r="T241" s="204" t="n"/>
      <c r="U241" s="204" t="n"/>
      <c r="V241" s="204" t="n"/>
      <c r="W241" s="204" t="n"/>
      <c r="X241" s="204" t="n"/>
      <c r="Y241" s="204" t="n"/>
      <c r="Z241" s="204" t="n"/>
    </row>
    <row r="242" ht="15.75" customHeight="1">
      <c r="A242" s="176" t="n">
        <v>44021</v>
      </c>
      <c r="B242" s="204" t="n">
        <v>18.979609</v>
      </c>
      <c r="C242" s="204" t="n">
        <v>2708400</v>
      </c>
      <c r="D242" s="178">
        <f>B242/B243-1</f>
        <v/>
      </c>
      <c r="E242" s="205">
        <f>E243*(1+D242)</f>
        <v/>
      </c>
      <c r="F242" s="204" t="n"/>
      <c r="G242" s="204" t="n"/>
      <c r="H242" s="204" t="n"/>
      <c r="I242" s="204" t="n"/>
      <c r="J242" s="204" t="n"/>
      <c r="K242" s="204" t="n"/>
      <c r="L242" s="204" t="n"/>
      <c r="M242" s="204" t="n"/>
      <c r="N242" s="204" t="n"/>
      <c r="O242" s="204" t="n"/>
      <c r="P242" s="204" t="n"/>
      <c r="Q242" s="204" t="n"/>
      <c r="R242" s="204" t="n"/>
      <c r="S242" s="204" t="n"/>
      <c r="T242" s="204" t="n"/>
      <c r="U242" s="204" t="n"/>
      <c r="V242" s="204" t="n"/>
      <c r="W242" s="204" t="n"/>
      <c r="X242" s="204" t="n"/>
      <c r="Y242" s="204" t="n"/>
      <c r="Z242" s="204" t="n"/>
    </row>
    <row r="243" ht="15.75" customHeight="1">
      <c r="A243" s="176" t="n">
        <v>44020</v>
      </c>
      <c r="B243" s="204" t="n">
        <v>19.165396</v>
      </c>
      <c r="C243" s="204" t="n">
        <v>2669300</v>
      </c>
      <c r="D243" s="178">
        <f>B243/B244-1</f>
        <v/>
      </c>
      <c r="E243" s="205">
        <f>E244*(1+D243)</f>
        <v/>
      </c>
      <c r="F243" s="204" t="n"/>
      <c r="G243" s="204" t="n"/>
      <c r="H243" s="204" t="n"/>
      <c r="I243" s="204" t="n"/>
      <c r="J243" s="204" t="n"/>
      <c r="K243" s="204" t="n"/>
      <c r="L243" s="204" t="n"/>
      <c r="M243" s="204" t="n"/>
      <c r="N243" s="204" t="n"/>
      <c r="O243" s="204" t="n"/>
      <c r="P243" s="204" t="n"/>
      <c r="Q243" s="204" t="n"/>
      <c r="R243" s="204" t="n"/>
      <c r="S243" s="204" t="n"/>
      <c r="T243" s="204" t="n"/>
      <c r="U243" s="204" t="n"/>
      <c r="V243" s="204" t="n"/>
      <c r="W243" s="204" t="n"/>
      <c r="X243" s="204" t="n"/>
      <c r="Y243" s="204" t="n"/>
      <c r="Z243" s="204" t="n"/>
    </row>
    <row r="244" ht="15.75" customHeight="1">
      <c r="A244" s="176" t="n">
        <v>44019</v>
      </c>
      <c r="B244" s="204" t="n">
        <v>19.116505</v>
      </c>
      <c r="C244" s="204" t="n">
        <v>1941600</v>
      </c>
      <c r="D244" s="178">
        <f>B244/B245-1</f>
        <v/>
      </c>
      <c r="E244" s="205">
        <f>E245*(1+D244)</f>
        <v/>
      </c>
      <c r="F244" s="204" t="n"/>
      <c r="G244" s="204" t="n"/>
      <c r="H244" s="204" t="n"/>
      <c r="I244" s="204" t="n"/>
      <c r="J244" s="204" t="n"/>
      <c r="K244" s="204" t="n"/>
      <c r="L244" s="204" t="n"/>
      <c r="M244" s="204" t="n"/>
      <c r="N244" s="204" t="n"/>
      <c r="O244" s="204" t="n"/>
      <c r="P244" s="204" t="n"/>
      <c r="Q244" s="204" t="n"/>
      <c r="R244" s="204" t="n"/>
      <c r="S244" s="204" t="n"/>
      <c r="T244" s="204" t="n"/>
      <c r="U244" s="204" t="n"/>
      <c r="V244" s="204" t="n"/>
      <c r="W244" s="204" t="n"/>
      <c r="X244" s="204" t="n"/>
      <c r="Y244" s="204" t="n"/>
      <c r="Z244" s="204" t="n"/>
    </row>
    <row r="245" ht="15.75" customHeight="1">
      <c r="A245" s="176" t="n">
        <v>44018</v>
      </c>
      <c r="B245" s="204" t="n">
        <v>19.409853</v>
      </c>
      <c r="C245" s="204" t="n">
        <v>2203600</v>
      </c>
      <c r="D245" s="178">
        <f>B245/B246-1</f>
        <v/>
      </c>
      <c r="E245" s="205">
        <f>E246*(1+D245)</f>
        <v/>
      </c>
      <c r="F245" s="204" t="n"/>
      <c r="G245" s="204" t="n"/>
      <c r="H245" s="204" t="n"/>
      <c r="I245" s="204" t="n"/>
      <c r="J245" s="204" t="n"/>
      <c r="K245" s="204" t="n"/>
      <c r="L245" s="204" t="n"/>
      <c r="M245" s="204" t="n"/>
      <c r="N245" s="204" t="n"/>
      <c r="O245" s="204" t="n"/>
      <c r="P245" s="204" t="n"/>
      <c r="Q245" s="204" t="n"/>
      <c r="R245" s="204" t="n"/>
      <c r="S245" s="204" t="n"/>
      <c r="T245" s="204" t="n"/>
      <c r="U245" s="204" t="n"/>
      <c r="V245" s="204" t="n"/>
      <c r="W245" s="204" t="n"/>
      <c r="X245" s="204" t="n"/>
      <c r="Y245" s="204" t="n"/>
      <c r="Z245" s="204" t="n"/>
    </row>
    <row r="246" ht="15.75" customHeight="1">
      <c r="A246" s="176" t="n">
        <v>44014</v>
      </c>
      <c r="B246" s="204" t="n">
        <v>19.390297</v>
      </c>
      <c r="C246" s="204" t="n">
        <v>3496800</v>
      </c>
      <c r="D246" s="178">
        <f>B246/B247-1</f>
        <v/>
      </c>
      <c r="E246" s="205">
        <f>E247*(1+D246)</f>
        <v/>
      </c>
      <c r="F246" s="204" t="n"/>
      <c r="G246" s="204" t="n"/>
      <c r="H246" s="204" t="n"/>
      <c r="I246" s="204" t="n"/>
      <c r="J246" s="204" t="n"/>
      <c r="K246" s="204" t="n"/>
      <c r="L246" s="204" t="n"/>
      <c r="M246" s="204" t="n"/>
      <c r="N246" s="204" t="n"/>
      <c r="O246" s="204" t="n"/>
      <c r="P246" s="204" t="n"/>
      <c r="Q246" s="204" t="n"/>
      <c r="R246" s="204" t="n"/>
      <c r="S246" s="204" t="n"/>
      <c r="T246" s="204" t="n"/>
      <c r="U246" s="204" t="n"/>
      <c r="V246" s="204" t="n"/>
      <c r="W246" s="204" t="n"/>
      <c r="X246" s="204" t="n"/>
      <c r="Y246" s="204" t="n"/>
      <c r="Z246" s="204" t="n"/>
    </row>
    <row r="247" ht="15.75" customHeight="1">
      <c r="A247" s="176" t="n">
        <v>44013</v>
      </c>
      <c r="B247" s="204" t="n">
        <v>19.0285</v>
      </c>
      <c r="C247" s="204" t="n">
        <v>3357300</v>
      </c>
      <c r="D247" s="178">
        <f>B247/B248-1</f>
        <v/>
      </c>
      <c r="E247" s="205">
        <f>E248*(1+D247)</f>
        <v/>
      </c>
      <c r="F247" s="204" t="n"/>
      <c r="G247" s="204" t="n"/>
      <c r="H247" s="204" t="n"/>
      <c r="I247" s="204" t="n"/>
      <c r="J247" s="204" t="n"/>
      <c r="K247" s="204" t="n"/>
      <c r="L247" s="204" t="n"/>
      <c r="M247" s="204" t="n"/>
      <c r="N247" s="204" t="n"/>
      <c r="O247" s="204" t="n"/>
      <c r="P247" s="204" t="n"/>
      <c r="Q247" s="204" t="n"/>
      <c r="R247" s="204" t="n"/>
      <c r="S247" s="204" t="n"/>
      <c r="T247" s="204" t="n"/>
      <c r="U247" s="204" t="n"/>
      <c r="V247" s="204" t="n"/>
      <c r="W247" s="204" t="n"/>
      <c r="X247" s="204" t="n"/>
      <c r="Y247" s="204" t="n"/>
      <c r="Z247" s="204" t="n"/>
    </row>
    <row r="248" ht="15.75" customHeight="1">
      <c r="A248" s="176" t="n">
        <v>44012</v>
      </c>
      <c r="B248" s="204" t="n">
        <v>18.842714</v>
      </c>
      <c r="C248" s="204" t="n">
        <v>2204500</v>
      </c>
      <c r="D248" s="178">
        <f>B248/B249-1</f>
        <v/>
      </c>
      <c r="E248" s="205">
        <f>E249*(1+D248)</f>
        <v/>
      </c>
      <c r="F248" s="204" t="n"/>
      <c r="G248" s="204" t="n"/>
      <c r="H248" s="204" t="n"/>
      <c r="I248" s="204" t="n"/>
      <c r="J248" s="204" t="n"/>
      <c r="K248" s="204" t="n"/>
      <c r="L248" s="204" t="n"/>
      <c r="M248" s="204" t="n"/>
      <c r="N248" s="204" t="n"/>
      <c r="O248" s="204" t="n"/>
      <c r="P248" s="204" t="n"/>
      <c r="Q248" s="204" t="n"/>
      <c r="R248" s="204" t="n"/>
      <c r="S248" s="204" t="n"/>
      <c r="T248" s="204" t="n"/>
      <c r="U248" s="204" t="n"/>
      <c r="V248" s="204" t="n"/>
      <c r="W248" s="204" t="n"/>
      <c r="X248" s="204" t="n"/>
      <c r="Y248" s="204" t="n"/>
      <c r="Z248" s="204" t="n"/>
    </row>
    <row r="249" ht="15.75" customHeight="1">
      <c r="A249" s="176" t="n">
        <v>44011</v>
      </c>
      <c r="B249" s="204" t="n">
        <v>18.725374</v>
      </c>
      <c r="C249" s="204" t="n">
        <v>2945200</v>
      </c>
      <c r="D249" s="178">
        <f>B249/B250-1</f>
        <v/>
      </c>
      <c r="E249" s="205">
        <f>E250*(1+D249)</f>
        <v/>
      </c>
      <c r="F249" s="204" t="n"/>
      <c r="G249" s="204" t="n"/>
      <c r="H249" s="204" t="n"/>
      <c r="I249" s="204" t="n"/>
      <c r="J249" s="204" t="n"/>
      <c r="K249" s="204" t="n"/>
      <c r="L249" s="204" t="n"/>
      <c r="M249" s="204" t="n"/>
      <c r="N249" s="204" t="n"/>
      <c r="O249" s="204" t="n"/>
      <c r="P249" s="204" t="n"/>
      <c r="Q249" s="204" t="n"/>
      <c r="R249" s="204" t="n"/>
      <c r="S249" s="204" t="n"/>
      <c r="T249" s="204" t="n"/>
      <c r="U249" s="204" t="n"/>
      <c r="V249" s="204" t="n"/>
      <c r="W249" s="204" t="n"/>
      <c r="X249" s="204" t="n"/>
      <c r="Y249" s="204" t="n"/>
      <c r="Z249" s="204" t="n"/>
    </row>
    <row r="250" ht="15.75" customHeight="1">
      <c r="A250" s="176" t="n">
        <v>44008</v>
      </c>
      <c r="B250" s="204" t="n">
        <v>18.373358</v>
      </c>
      <c r="C250" s="204" t="n">
        <v>3185700</v>
      </c>
      <c r="D250" s="178">
        <f>B250/B251-1</f>
        <v/>
      </c>
      <c r="E250" s="205">
        <f>E251*(1+D250)</f>
        <v/>
      </c>
      <c r="F250" s="204" t="n"/>
      <c r="G250" s="204" t="n"/>
      <c r="H250" s="204" t="n"/>
      <c r="I250" s="204" t="n"/>
      <c r="J250" s="204" t="n"/>
      <c r="K250" s="204" t="n"/>
      <c r="L250" s="204" t="n"/>
      <c r="M250" s="204" t="n"/>
      <c r="N250" s="204" t="n"/>
      <c r="O250" s="204" t="n"/>
      <c r="P250" s="204" t="n"/>
      <c r="Q250" s="204" t="n"/>
      <c r="R250" s="204" t="n"/>
      <c r="S250" s="204" t="n"/>
      <c r="T250" s="204" t="n"/>
      <c r="U250" s="204" t="n"/>
      <c r="V250" s="204" t="n"/>
      <c r="W250" s="204" t="n"/>
      <c r="X250" s="204" t="n"/>
      <c r="Y250" s="204" t="n"/>
      <c r="Z250" s="204" t="n"/>
    </row>
    <row r="251" ht="15.75" customHeight="1">
      <c r="A251" s="176" t="n">
        <v>44007</v>
      </c>
      <c r="B251" s="204" t="n">
        <v>18.68626</v>
      </c>
      <c r="C251" s="204" t="n">
        <v>3616900</v>
      </c>
      <c r="D251" s="178">
        <f>B251/B252-1</f>
        <v/>
      </c>
      <c r="E251" s="205">
        <f>E252*(1+D251)</f>
        <v/>
      </c>
      <c r="F251" s="204" t="n"/>
      <c r="G251" s="204" t="n"/>
      <c r="H251" s="204" t="n"/>
      <c r="I251" s="204" t="n"/>
      <c r="J251" s="204" t="n"/>
      <c r="K251" s="204" t="n"/>
      <c r="L251" s="204" t="n"/>
      <c r="M251" s="204" t="n"/>
      <c r="N251" s="204" t="n"/>
      <c r="O251" s="204" t="n"/>
      <c r="P251" s="204" t="n"/>
      <c r="Q251" s="204" t="n"/>
      <c r="R251" s="204" t="n"/>
      <c r="S251" s="204" t="n"/>
      <c r="T251" s="204" t="n"/>
      <c r="U251" s="204" t="n"/>
      <c r="V251" s="204" t="n"/>
      <c r="W251" s="204" t="n"/>
      <c r="X251" s="204" t="n"/>
      <c r="Y251" s="204" t="n"/>
      <c r="Z251" s="204" t="n"/>
    </row>
    <row r="252" ht="15.75" customHeight="1">
      <c r="A252" s="176" t="n">
        <v>44006</v>
      </c>
      <c r="B252" s="204" t="n">
        <v>18.510252</v>
      </c>
      <c r="C252" s="204" t="n">
        <v>3718100</v>
      </c>
      <c r="D252" s="178">
        <f>B252/B253-1</f>
        <v/>
      </c>
      <c r="E252" s="205">
        <f>E253*(1+D252)</f>
        <v/>
      </c>
      <c r="F252" s="204" t="n"/>
      <c r="G252" s="204" t="n"/>
      <c r="H252" s="204" t="n"/>
      <c r="I252" s="204" t="n"/>
      <c r="J252" s="204" t="n"/>
      <c r="K252" s="204" t="n"/>
      <c r="L252" s="204" t="n"/>
      <c r="M252" s="204" t="n"/>
      <c r="N252" s="204" t="n"/>
      <c r="O252" s="204" t="n"/>
      <c r="P252" s="204" t="n"/>
      <c r="Q252" s="204" t="n"/>
      <c r="R252" s="204" t="n"/>
      <c r="S252" s="204" t="n"/>
      <c r="T252" s="204" t="n"/>
      <c r="U252" s="204" t="n"/>
      <c r="V252" s="204" t="n"/>
      <c r="W252" s="204" t="n"/>
      <c r="X252" s="204" t="n"/>
      <c r="Y252" s="204" t="n"/>
      <c r="Z252" s="204" t="n"/>
    </row>
    <row r="253" ht="15.75" customHeight="1">
      <c r="A253" s="176" t="n">
        <v>44005</v>
      </c>
      <c r="B253" s="204" t="n">
        <v>19.048056</v>
      </c>
      <c r="C253" s="204" t="n">
        <v>1644100</v>
      </c>
      <c r="D253" s="178">
        <f>B253/B254-1</f>
        <v/>
      </c>
      <c r="E253" s="205">
        <f>E254*(1+D253)</f>
        <v/>
      </c>
      <c r="F253" s="204" t="n"/>
      <c r="G253" s="204" t="n"/>
      <c r="H253" s="204" t="n"/>
      <c r="I253" s="204" t="n"/>
      <c r="J253" s="204" t="n"/>
      <c r="K253" s="204" t="n"/>
      <c r="L253" s="204" t="n"/>
      <c r="M253" s="204" t="n"/>
      <c r="N253" s="204" t="n"/>
      <c r="O253" s="204" t="n"/>
      <c r="P253" s="204" t="n"/>
      <c r="Q253" s="204" t="n"/>
      <c r="R253" s="204" t="n"/>
      <c r="S253" s="204" t="n"/>
      <c r="T253" s="204" t="n"/>
      <c r="U253" s="204" t="n"/>
      <c r="V253" s="204" t="n"/>
      <c r="W253" s="204" t="n"/>
      <c r="X253" s="204" t="n"/>
      <c r="Y253" s="204" t="n"/>
      <c r="Z253" s="204" t="n"/>
    </row>
    <row r="254" ht="15.75" customHeight="1">
      <c r="A254" s="176" t="n">
        <v>44004</v>
      </c>
      <c r="B254" s="204" t="n">
        <v>19.018723</v>
      </c>
      <c r="C254" s="204" t="n">
        <v>2043100</v>
      </c>
      <c r="D254" s="178">
        <f>B254/B255-1</f>
        <v/>
      </c>
      <c r="E254" s="205">
        <f>E255*(1+D254)</f>
        <v/>
      </c>
      <c r="F254" s="204" t="n"/>
      <c r="G254" s="204" t="n"/>
      <c r="H254" s="204" t="n"/>
      <c r="I254" s="204" t="n"/>
      <c r="J254" s="204" t="n"/>
      <c r="K254" s="204" t="n"/>
      <c r="L254" s="204" t="n"/>
      <c r="M254" s="204" t="n"/>
      <c r="N254" s="204" t="n"/>
      <c r="O254" s="204" t="n"/>
      <c r="P254" s="204" t="n"/>
      <c r="Q254" s="204" t="n"/>
      <c r="R254" s="204" t="n"/>
      <c r="S254" s="204" t="n"/>
      <c r="T254" s="204" t="n"/>
      <c r="U254" s="204" t="n"/>
      <c r="V254" s="204" t="n"/>
      <c r="W254" s="204" t="n"/>
      <c r="X254" s="204" t="n"/>
      <c r="Y254" s="204" t="n"/>
      <c r="Z254" s="204" t="n"/>
    </row>
    <row r="255" ht="15.75" customHeight="1">
      <c r="A255" s="176" t="n">
        <v>44001</v>
      </c>
      <c r="B255" s="204" t="n">
        <v>18.598257</v>
      </c>
      <c r="C255" s="204" t="n">
        <v>2862200</v>
      </c>
      <c r="D255" s="178">
        <f>B255/B256-1</f>
        <v/>
      </c>
      <c r="E255" s="205">
        <f>E256*(1+D255)</f>
        <v/>
      </c>
      <c r="F255" s="204" t="n"/>
      <c r="G255" s="204" t="n"/>
      <c r="H255" s="204" t="n"/>
      <c r="I255" s="204" t="n"/>
      <c r="J255" s="204" t="n"/>
      <c r="K255" s="204" t="n"/>
      <c r="L255" s="204" t="n"/>
      <c r="M255" s="204" t="n"/>
      <c r="N255" s="204" t="n"/>
      <c r="O255" s="204" t="n"/>
      <c r="P255" s="204" t="n"/>
      <c r="Q255" s="204" t="n"/>
      <c r="R255" s="204" t="n"/>
      <c r="S255" s="204" t="n"/>
      <c r="T255" s="204" t="n"/>
      <c r="U255" s="204" t="n"/>
      <c r="V255" s="204" t="n"/>
      <c r="W255" s="204" t="n"/>
      <c r="X255" s="204" t="n"/>
      <c r="Y255" s="204" t="n"/>
      <c r="Z255" s="204" t="n"/>
    </row>
    <row r="256" ht="15.75" customHeight="1">
      <c r="A256" s="176" t="n">
        <v>44000</v>
      </c>
      <c r="B256" s="204" t="n">
        <v>18.823156</v>
      </c>
      <c r="C256" s="204" t="n">
        <v>2535600</v>
      </c>
      <c r="D256" s="178">
        <f>B256/B257-1</f>
        <v/>
      </c>
      <c r="E256" s="205">
        <f>E257*(1+D256)</f>
        <v/>
      </c>
      <c r="F256" s="204" t="n"/>
      <c r="G256" s="204" t="n"/>
      <c r="H256" s="204" t="n"/>
      <c r="I256" s="204" t="n"/>
      <c r="J256" s="204" t="n"/>
      <c r="K256" s="204" t="n"/>
      <c r="L256" s="204" t="n"/>
      <c r="M256" s="204" t="n"/>
      <c r="N256" s="204" t="n"/>
      <c r="O256" s="204" t="n"/>
      <c r="P256" s="204" t="n"/>
      <c r="Q256" s="204" t="n"/>
      <c r="R256" s="204" t="n"/>
      <c r="S256" s="204" t="n"/>
      <c r="T256" s="204" t="n"/>
      <c r="U256" s="204" t="n"/>
      <c r="V256" s="204" t="n"/>
      <c r="W256" s="204" t="n"/>
      <c r="X256" s="204" t="n"/>
      <c r="Y256" s="204" t="n"/>
      <c r="Z256" s="204" t="n"/>
    </row>
    <row r="257" ht="15.75" customHeight="1">
      <c r="A257" s="176" t="n">
        <v>43999</v>
      </c>
      <c r="B257" s="204" t="n">
        <v>18.920938</v>
      </c>
      <c r="C257" s="204" t="n">
        <v>2761900</v>
      </c>
      <c r="D257" s="178">
        <f>B257/B258-1</f>
        <v/>
      </c>
      <c r="E257" s="205">
        <f>E258*(1+D257)</f>
        <v/>
      </c>
      <c r="F257" s="204" t="n"/>
      <c r="G257" s="204" t="n"/>
      <c r="H257" s="204" t="n"/>
      <c r="I257" s="204" t="n"/>
      <c r="J257" s="204" t="n"/>
      <c r="K257" s="204" t="n"/>
      <c r="L257" s="204" t="n"/>
      <c r="M257" s="204" t="n"/>
      <c r="N257" s="204" t="n"/>
      <c r="O257" s="204" t="n"/>
      <c r="P257" s="204" t="n"/>
      <c r="Q257" s="204" t="n"/>
      <c r="R257" s="204" t="n"/>
      <c r="S257" s="204" t="n"/>
      <c r="T257" s="204" t="n"/>
      <c r="U257" s="204" t="n"/>
      <c r="V257" s="204" t="n"/>
      <c r="W257" s="204" t="n"/>
      <c r="X257" s="204" t="n"/>
      <c r="Y257" s="204" t="n"/>
      <c r="Z257" s="204" t="n"/>
    </row>
    <row r="258" ht="15.75" customHeight="1">
      <c r="A258" s="176" t="n">
        <v>43998</v>
      </c>
      <c r="B258" s="204" t="n">
        <v>18.950274</v>
      </c>
      <c r="C258" s="204" t="n">
        <v>7222800</v>
      </c>
      <c r="D258" s="178">
        <f>B258/B259-1</f>
        <v/>
      </c>
      <c r="E258" s="205">
        <f>E259*(1+D258)</f>
        <v/>
      </c>
      <c r="F258" s="204" t="n"/>
      <c r="G258" s="204" t="n"/>
      <c r="H258" s="204" t="n"/>
      <c r="I258" s="204" t="n"/>
      <c r="J258" s="204" t="n"/>
      <c r="K258" s="204" t="n"/>
      <c r="L258" s="204" t="n"/>
      <c r="M258" s="204" t="n"/>
      <c r="N258" s="204" t="n"/>
      <c r="O258" s="204" t="n"/>
      <c r="P258" s="204" t="n"/>
      <c r="Q258" s="204" t="n"/>
      <c r="R258" s="204" t="n"/>
      <c r="S258" s="204" t="n"/>
      <c r="T258" s="204" t="n"/>
      <c r="U258" s="204" t="n"/>
      <c r="V258" s="204" t="n"/>
      <c r="W258" s="204" t="n"/>
      <c r="X258" s="204" t="n"/>
      <c r="Y258" s="204" t="n"/>
      <c r="Z258" s="204" t="n"/>
    </row>
    <row r="259" ht="15.75" customHeight="1">
      <c r="A259" s="176" t="n">
        <v>43997</v>
      </c>
      <c r="B259" s="204" t="n">
        <v>18.754709</v>
      </c>
      <c r="C259" s="204" t="n">
        <v>5516900</v>
      </c>
      <c r="D259" s="178">
        <f>B259/B260-1</f>
        <v/>
      </c>
      <c r="E259" s="205">
        <f>E260*(1+D259)</f>
        <v/>
      </c>
      <c r="F259" s="204" t="n"/>
      <c r="G259" s="204" t="n"/>
      <c r="H259" s="204" t="n"/>
      <c r="I259" s="204" t="n"/>
      <c r="J259" s="204" t="n"/>
      <c r="K259" s="204" t="n"/>
      <c r="L259" s="204" t="n"/>
      <c r="M259" s="204" t="n"/>
      <c r="N259" s="204" t="n"/>
      <c r="O259" s="204" t="n"/>
      <c r="P259" s="204" t="n"/>
      <c r="Q259" s="204" t="n"/>
      <c r="R259" s="204" t="n"/>
      <c r="S259" s="204" t="n"/>
      <c r="T259" s="204" t="n"/>
      <c r="U259" s="204" t="n"/>
      <c r="V259" s="204" t="n"/>
      <c r="W259" s="204" t="n"/>
      <c r="X259" s="204" t="n"/>
      <c r="Y259" s="204" t="n"/>
      <c r="Z259" s="204" t="n"/>
    </row>
    <row r="260" ht="15.75" customHeight="1">
      <c r="A260" s="176" t="n">
        <v>43994</v>
      </c>
      <c r="B260" s="204" t="n">
        <v>18.496563</v>
      </c>
      <c r="C260" s="204" t="n">
        <v>6222100</v>
      </c>
      <c r="D260" s="178">
        <f>B260/B261-1</f>
        <v/>
      </c>
      <c r="E260" s="205">
        <f>E261*(1+D260)</f>
        <v/>
      </c>
      <c r="F260" s="204" t="n"/>
      <c r="G260" s="204" t="n"/>
      <c r="H260" s="204" t="n"/>
      <c r="I260" s="204" t="n"/>
      <c r="J260" s="204" t="n"/>
      <c r="K260" s="204" t="n"/>
      <c r="L260" s="204" t="n"/>
      <c r="M260" s="204" t="n"/>
      <c r="N260" s="204" t="n"/>
      <c r="O260" s="204" t="n"/>
      <c r="P260" s="204" t="n"/>
      <c r="Q260" s="204" t="n"/>
      <c r="R260" s="204" t="n"/>
      <c r="S260" s="204" t="n"/>
      <c r="T260" s="204" t="n"/>
      <c r="U260" s="204" t="n"/>
      <c r="V260" s="204" t="n"/>
      <c r="W260" s="204" t="n"/>
      <c r="X260" s="204" t="n"/>
      <c r="Y260" s="204" t="n"/>
      <c r="Z260" s="204" t="n"/>
    </row>
    <row r="261" ht="15.75" customHeight="1">
      <c r="A261" s="176" t="n">
        <v>43993</v>
      </c>
      <c r="B261" s="204" t="n">
        <v>18.159386</v>
      </c>
      <c r="C261" s="204" t="n">
        <v>7386000</v>
      </c>
      <c r="D261" s="178">
        <f>B261/B262-1</f>
        <v/>
      </c>
      <c r="E261" s="205">
        <f>E262*(1+D261)</f>
        <v/>
      </c>
      <c r="F261" s="204" t="n"/>
      <c r="G261" s="204" t="n"/>
      <c r="H261" s="204" t="n"/>
      <c r="I261" s="204" t="n"/>
      <c r="J261" s="204" t="n"/>
      <c r="K261" s="204" t="n"/>
      <c r="L261" s="204" t="n"/>
      <c r="M261" s="204" t="n"/>
      <c r="N261" s="204" t="n"/>
      <c r="O261" s="204" t="n"/>
      <c r="P261" s="204" t="n"/>
      <c r="Q261" s="204" t="n"/>
      <c r="R261" s="204" t="n"/>
      <c r="S261" s="204" t="n"/>
      <c r="T261" s="204" t="n"/>
      <c r="U261" s="204" t="n"/>
      <c r="V261" s="204" t="n"/>
      <c r="W261" s="204" t="n"/>
      <c r="X261" s="204" t="n"/>
      <c r="Y261" s="204" t="n"/>
      <c r="Z261" s="204" t="n"/>
    </row>
    <row r="262" ht="15.75" customHeight="1">
      <c r="A262" s="176" t="n">
        <v>43992</v>
      </c>
      <c r="B262" s="204" t="n">
        <v>19.565895</v>
      </c>
      <c r="C262" s="204" t="n">
        <v>5139600</v>
      </c>
      <c r="D262" s="178">
        <f>B262/B263-1</f>
        <v/>
      </c>
      <c r="E262" s="205">
        <f>E263*(1+D262)</f>
        <v/>
      </c>
      <c r="F262" s="204" t="n"/>
      <c r="G262" s="204" t="n"/>
      <c r="H262" s="204" t="n"/>
      <c r="I262" s="204" t="n"/>
      <c r="J262" s="204" t="n"/>
      <c r="K262" s="204" t="n"/>
      <c r="L262" s="204" t="n"/>
      <c r="M262" s="204" t="n"/>
      <c r="N262" s="204" t="n"/>
      <c r="O262" s="204" t="n"/>
      <c r="P262" s="204" t="n"/>
      <c r="Q262" s="204" t="n"/>
      <c r="R262" s="204" t="n"/>
      <c r="S262" s="204" t="n"/>
      <c r="T262" s="204" t="n"/>
      <c r="U262" s="204" t="n"/>
      <c r="V262" s="204" t="n"/>
      <c r="W262" s="204" t="n"/>
      <c r="X262" s="204" t="n"/>
      <c r="Y262" s="204" t="n"/>
      <c r="Z262" s="204" t="n"/>
    </row>
    <row r="263" ht="15.75" customHeight="1">
      <c r="A263" s="176" t="n">
        <v>43991</v>
      </c>
      <c r="B263" s="204" t="n">
        <v>19.556263</v>
      </c>
      <c r="C263" s="204" t="n">
        <v>4087500</v>
      </c>
      <c r="D263" s="178">
        <f>B263/B264-1</f>
        <v/>
      </c>
      <c r="E263" s="205">
        <f>E264*(1+D263)</f>
        <v/>
      </c>
      <c r="F263" s="204" t="n"/>
      <c r="G263" s="204" t="n"/>
      <c r="H263" s="204" t="n"/>
      <c r="I263" s="204" t="n"/>
      <c r="J263" s="204" t="n"/>
      <c r="K263" s="204" t="n"/>
      <c r="L263" s="204" t="n"/>
      <c r="M263" s="204" t="n"/>
      <c r="N263" s="204" t="n"/>
      <c r="O263" s="204" t="n"/>
      <c r="P263" s="204" t="n"/>
      <c r="Q263" s="204" t="n"/>
      <c r="R263" s="204" t="n"/>
      <c r="S263" s="204" t="n"/>
      <c r="T263" s="204" t="n"/>
      <c r="U263" s="204" t="n"/>
      <c r="V263" s="204" t="n"/>
      <c r="W263" s="204" t="n"/>
      <c r="X263" s="204" t="n"/>
      <c r="Y263" s="204" t="n"/>
      <c r="Z263" s="204" t="n"/>
    </row>
    <row r="264" ht="15.75" customHeight="1">
      <c r="A264" s="176" t="n">
        <v>43990</v>
      </c>
      <c r="B264" s="204" t="n">
        <v>19.903072</v>
      </c>
      <c r="C264" s="204" t="n">
        <v>3311500</v>
      </c>
      <c r="D264" s="178">
        <f>B264/B265-1</f>
        <v/>
      </c>
      <c r="E264" s="205">
        <f>E265*(1+D264)</f>
        <v/>
      </c>
      <c r="F264" s="204" t="n"/>
      <c r="G264" s="204" t="n"/>
      <c r="H264" s="204" t="n"/>
      <c r="I264" s="204" t="n"/>
      <c r="J264" s="204" t="n"/>
      <c r="K264" s="204" t="n"/>
      <c r="L264" s="204" t="n"/>
      <c r="M264" s="204" t="n"/>
      <c r="N264" s="204" t="n"/>
      <c r="O264" s="204" t="n"/>
      <c r="P264" s="204" t="n"/>
      <c r="Q264" s="204" t="n"/>
      <c r="R264" s="204" t="n"/>
      <c r="S264" s="204" t="n"/>
      <c r="T264" s="204" t="n"/>
      <c r="U264" s="204" t="n"/>
      <c r="V264" s="204" t="n"/>
      <c r="W264" s="204" t="n"/>
      <c r="X264" s="204" t="n"/>
      <c r="Y264" s="204" t="n"/>
      <c r="Z264" s="204" t="n"/>
    </row>
    <row r="265" ht="15.75" customHeight="1">
      <c r="A265" s="176" t="n">
        <v>43987</v>
      </c>
      <c r="B265" s="204" t="n">
        <v>19.575527</v>
      </c>
      <c r="C265" s="204" t="n">
        <v>4815100</v>
      </c>
      <c r="D265" s="178">
        <f>B265/B266-1</f>
        <v/>
      </c>
      <c r="E265" s="205">
        <f>E266*(1+D265)</f>
        <v/>
      </c>
      <c r="F265" s="204" t="n"/>
      <c r="G265" s="204" t="n"/>
      <c r="H265" s="204" t="n"/>
      <c r="I265" s="204" t="n"/>
      <c r="J265" s="204" t="n"/>
      <c r="K265" s="204" t="n"/>
      <c r="L265" s="204" t="n"/>
      <c r="M265" s="204" t="n"/>
      <c r="N265" s="204" t="n"/>
      <c r="O265" s="204" t="n"/>
      <c r="P265" s="204" t="n"/>
      <c r="Q265" s="204" t="n"/>
      <c r="R265" s="204" t="n"/>
      <c r="S265" s="204" t="n"/>
      <c r="T265" s="204" t="n"/>
      <c r="U265" s="204" t="n"/>
      <c r="V265" s="204" t="n"/>
      <c r="W265" s="204" t="n"/>
      <c r="X265" s="204" t="n"/>
      <c r="Y265" s="204" t="n"/>
      <c r="Z265" s="204" t="n"/>
    </row>
    <row r="266" ht="15.75" customHeight="1">
      <c r="A266" s="176" t="n">
        <v>43986</v>
      </c>
      <c r="B266" s="204" t="n">
        <v>19.055313</v>
      </c>
      <c r="C266" s="204" t="n">
        <v>3784800</v>
      </c>
      <c r="D266" s="178">
        <f>B266/B267-1</f>
        <v/>
      </c>
      <c r="E266" s="205">
        <f>E267*(1+D266)</f>
        <v/>
      </c>
      <c r="F266" s="204" t="n"/>
      <c r="G266" s="204" t="n"/>
      <c r="H266" s="204" t="n"/>
      <c r="I266" s="204" t="n"/>
      <c r="J266" s="204" t="n"/>
      <c r="K266" s="204" t="n"/>
      <c r="L266" s="204" t="n"/>
      <c r="M266" s="204" t="n"/>
      <c r="N266" s="204" t="n"/>
      <c r="O266" s="204" t="n"/>
      <c r="P266" s="204" t="n"/>
      <c r="Q266" s="204" t="n"/>
      <c r="R266" s="204" t="n"/>
      <c r="S266" s="204" t="n"/>
      <c r="T266" s="204" t="n"/>
      <c r="U266" s="204" t="n"/>
      <c r="V266" s="204" t="n"/>
      <c r="W266" s="204" t="n"/>
      <c r="X266" s="204" t="n"/>
      <c r="Y266" s="204" t="n"/>
      <c r="Z266" s="204" t="n"/>
    </row>
    <row r="267" ht="15.75" customHeight="1">
      <c r="A267" s="176" t="n">
        <v>43985</v>
      </c>
      <c r="B267" s="204" t="n">
        <v>19.084213</v>
      </c>
      <c r="C267" s="204" t="n">
        <v>2445900</v>
      </c>
      <c r="D267" s="178">
        <f>B267/B268-1</f>
        <v/>
      </c>
      <c r="E267" s="205">
        <f>E268*(1+D267)</f>
        <v/>
      </c>
      <c r="F267" s="204" t="n"/>
      <c r="G267" s="204" t="n"/>
      <c r="H267" s="204" t="n"/>
      <c r="I267" s="204" t="n"/>
      <c r="J267" s="204" t="n"/>
      <c r="K267" s="204" t="n"/>
      <c r="L267" s="204" t="n"/>
      <c r="M267" s="204" t="n"/>
      <c r="N267" s="204" t="n"/>
      <c r="O267" s="204" t="n"/>
      <c r="P267" s="204" t="n"/>
      <c r="Q267" s="204" t="n"/>
      <c r="R267" s="204" t="n"/>
      <c r="S267" s="204" t="n"/>
      <c r="T267" s="204" t="n"/>
      <c r="U267" s="204" t="n"/>
      <c r="V267" s="204" t="n"/>
      <c r="W267" s="204" t="n"/>
      <c r="X267" s="204" t="n"/>
      <c r="Y267" s="204" t="n"/>
      <c r="Z267" s="204" t="n"/>
    </row>
    <row r="268" ht="15.75" customHeight="1">
      <c r="A268" s="176" t="n">
        <v>43984</v>
      </c>
      <c r="B268" s="204" t="n">
        <v>18.544731</v>
      </c>
      <c r="C268" s="204" t="n">
        <v>6205300</v>
      </c>
      <c r="D268" s="178">
        <f>B268/B269-1</f>
        <v/>
      </c>
      <c r="E268" s="205">
        <f>E269*(1+D268)</f>
        <v/>
      </c>
      <c r="F268" s="204" t="n"/>
      <c r="G268" s="204" t="n"/>
      <c r="H268" s="204" t="n"/>
      <c r="I268" s="204" t="n"/>
      <c r="J268" s="204" t="n"/>
      <c r="K268" s="204" t="n"/>
      <c r="L268" s="204" t="n"/>
      <c r="M268" s="204" t="n"/>
      <c r="N268" s="204" t="n"/>
      <c r="O268" s="204" t="n"/>
      <c r="P268" s="204" t="n"/>
      <c r="Q268" s="204" t="n"/>
      <c r="R268" s="204" t="n"/>
      <c r="S268" s="204" t="n"/>
      <c r="T268" s="204" t="n"/>
      <c r="U268" s="204" t="n"/>
      <c r="V268" s="204" t="n"/>
      <c r="W268" s="204" t="n"/>
      <c r="X268" s="204" t="n"/>
      <c r="Y268" s="204" t="n"/>
      <c r="Z268" s="204" t="n"/>
    </row>
    <row r="269" ht="15.75" customHeight="1">
      <c r="A269" s="176" t="n">
        <v>43983</v>
      </c>
      <c r="B269" s="204" t="n">
        <v>18.255722</v>
      </c>
      <c r="C269" s="204" t="n">
        <v>2586600</v>
      </c>
      <c r="D269" s="178">
        <f>B269/B270-1</f>
        <v/>
      </c>
      <c r="E269" s="205">
        <f>E270*(1+D269)</f>
        <v/>
      </c>
      <c r="F269" s="204" t="n"/>
      <c r="G269" s="204" t="n"/>
      <c r="H269" s="204" t="n"/>
      <c r="I269" s="204" t="n"/>
      <c r="J269" s="204" t="n"/>
      <c r="K269" s="204" t="n"/>
      <c r="L269" s="204" t="n"/>
      <c r="M269" s="204" t="n"/>
      <c r="N269" s="204" t="n"/>
      <c r="O269" s="204" t="n"/>
      <c r="P269" s="204" t="n"/>
      <c r="Q269" s="204" t="n"/>
      <c r="R269" s="204" t="n"/>
      <c r="S269" s="204" t="n"/>
      <c r="T269" s="204" t="n"/>
      <c r="U269" s="204" t="n"/>
      <c r="V269" s="204" t="n"/>
      <c r="W269" s="204" t="n"/>
      <c r="X269" s="204" t="n"/>
      <c r="Y269" s="204" t="n"/>
      <c r="Z269" s="204" t="n"/>
    </row>
    <row r="270" ht="15.75" customHeight="1">
      <c r="A270" s="176" t="n">
        <v>43980</v>
      </c>
      <c r="B270" s="204" t="n">
        <v>17.398329</v>
      </c>
      <c r="C270" s="204" t="n">
        <v>5594700</v>
      </c>
      <c r="D270" s="178">
        <f>B270/B271-1</f>
        <v/>
      </c>
      <c r="E270" s="205">
        <f>E271*(1+D270)</f>
        <v/>
      </c>
      <c r="F270" s="204" t="n"/>
      <c r="G270" s="204" t="n"/>
      <c r="H270" s="204" t="n"/>
      <c r="I270" s="204" t="n"/>
      <c r="J270" s="204" t="n"/>
      <c r="K270" s="204" t="n"/>
      <c r="L270" s="204" t="n"/>
      <c r="M270" s="204" t="n"/>
      <c r="N270" s="204" t="n"/>
      <c r="O270" s="204" t="n"/>
      <c r="P270" s="204" t="n"/>
      <c r="Q270" s="204" t="n"/>
      <c r="R270" s="204" t="n"/>
      <c r="S270" s="204" t="n"/>
      <c r="T270" s="204" t="n"/>
      <c r="U270" s="204" t="n"/>
      <c r="V270" s="204" t="n"/>
      <c r="W270" s="204" t="n"/>
      <c r="X270" s="204" t="n"/>
      <c r="Y270" s="204" t="n"/>
      <c r="Z270" s="204" t="n"/>
    </row>
    <row r="271" ht="15.75" customHeight="1">
      <c r="A271" s="176" t="n">
        <v>43979</v>
      </c>
      <c r="B271" s="204" t="n">
        <v>17.812574</v>
      </c>
      <c r="C271" s="204" t="n">
        <v>4286300</v>
      </c>
      <c r="D271" s="178">
        <f>B271/B272-1</f>
        <v/>
      </c>
      <c r="E271" s="205">
        <f>E272*(1+D271)</f>
        <v/>
      </c>
      <c r="F271" s="204" t="n"/>
      <c r="G271" s="204" t="n"/>
      <c r="H271" s="204" t="n"/>
      <c r="I271" s="204" t="n"/>
      <c r="J271" s="204" t="n"/>
      <c r="K271" s="204" t="n"/>
      <c r="L271" s="204" t="n"/>
      <c r="M271" s="204" t="n"/>
      <c r="N271" s="204" t="n"/>
      <c r="O271" s="204" t="n"/>
      <c r="P271" s="204" t="n"/>
      <c r="Q271" s="204" t="n"/>
      <c r="R271" s="204" t="n"/>
      <c r="S271" s="204" t="n"/>
      <c r="T271" s="204" t="n"/>
      <c r="U271" s="204" t="n"/>
      <c r="V271" s="204" t="n"/>
      <c r="W271" s="204" t="n"/>
      <c r="X271" s="204" t="n"/>
      <c r="Y271" s="204" t="n"/>
      <c r="Z271" s="204" t="n"/>
    </row>
    <row r="272" ht="15.75" customHeight="1">
      <c r="A272" s="176" t="n">
        <v>43978</v>
      </c>
      <c r="B272" s="204" t="n">
        <v>17.706604</v>
      </c>
      <c r="C272" s="204" t="n">
        <v>2618100</v>
      </c>
      <c r="D272" s="178">
        <f>B272/B273-1</f>
        <v/>
      </c>
      <c r="E272" s="205">
        <f>E273*(1+D272)</f>
        <v/>
      </c>
      <c r="F272" s="204" t="n"/>
      <c r="G272" s="204" t="n"/>
      <c r="H272" s="204" t="n"/>
      <c r="I272" s="204" t="n"/>
      <c r="J272" s="204" t="n"/>
      <c r="K272" s="204" t="n"/>
      <c r="L272" s="204" t="n"/>
      <c r="M272" s="204" t="n"/>
      <c r="N272" s="204" t="n"/>
      <c r="O272" s="204" t="n"/>
      <c r="P272" s="204" t="n"/>
      <c r="Q272" s="204" t="n"/>
      <c r="R272" s="204" t="n"/>
      <c r="S272" s="204" t="n"/>
      <c r="T272" s="204" t="n"/>
      <c r="U272" s="204" t="n"/>
      <c r="V272" s="204" t="n"/>
      <c r="W272" s="204" t="n"/>
      <c r="X272" s="204" t="n"/>
      <c r="Y272" s="204" t="n"/>
      <c r="Z272" s="204" t="n"/>
    </row>
    <row r="273" ht="15.75" customHeight="1">
      <c r="A273" s="176" t="n">
        <v>43977</v>
      </c>
      <c r="B273" s="204" t="n">
        <v>17.494665</v>
      </c>
      <c r="C273" s="204" t="n">
        <v>3860700</v>
      </c>
      <c r="D273" s="178">
        <f>B273/B274-1</f>
        <v/>
      </c>
      <c r="E273" s="205">
        <f>E274*(1+D273)</f>
        <v/>
      </c>
      <c r="F273" s="204" t="n"/>
      <c r="G273" s="204" t="n"/>
      <c r="H273" s="204" t="n"/>
      <c r="I273" s="204" t="n"/>
      <c r="J273" s="204" t="n"/>
      <c r="K273" s="204" t="n"/>
      <c r="L273" s="204" t="n"/>
      <c r="M273" s="204" t="n"/>
      <c r="N273" s="204" t="n"/>
      <c r="O273" s="204" t="n"/>
      <c r="P273" s="204" t="n"/>
      <c r="Q273" s="204" t="n"/>
      <c r="R273" s="204" t="n"/>
      <c r="S273" s="204" t="n"/>
      <c r="T273" s="204" t="n"/>
      <c r="U273" s="204" t="n"/>
      <c r="V273" s="204" t="n"/>
      <c r="W273" s="204" t="n"/>
      <c r="X273" s="204" t="n"/>
      <c r="Y273" s="204" t="n"/>
      <c r="Z273" s="204" t="n"/>
    </row>
    <row r="274" ht="15.75" customHeight="1">
      <c r="A274" s="176" t="n">
        <v>43973</v>
      </c>
      <c r="B274" s="204" t="n">
        <v>16.704708</v>
      </c>
      <c r="C274" s="204" t="n">
        <v>1993100</v>
      </c>
      <c r="D274" s="178">
        <f>B274/B275-1</f>
        <v/>
      </c>
      <c r="E274" s="205">
        <f>E275*(1+D274)</f>
        <v/>
      </c>
      <c r="F274" s="204" t="n"/>
      <c r="G274" s="204" t="n"/>
      <c r="H274" s="204" t="n"/>
      <c r="I274" s="204" t="n"/>
      <c r="J274" s="204" t="n"/>
      <c r="K274" s="204" t="n"/>
      <c r="L274" s="204" t="n"/>
      <c r="M274" s="204" t="n"/>
      <c r="N274" s="204" t="n"/>
      <c r="O274" s="204" t="n"/>
      <c r="P274" s="204" t="n"/>
      <c r="Q274" s="204" t="n"/>
      <c r="R274" s="204" t="n"/>
      <c r="S274" s="204" t="n"/>
      <c r="T274" s="204" t="n"/>
      <c r="U274" s="204" t="n"/>
      <c r="V274" s="204" t="n"/>
      <c r="W274" s="204" t="n"/>
      <c r="X274" s="204" t="n"/>
      <c r="Y274" s="204" t="n"/>
      <c r="Z274" s="204" t="n"/>
    </row>
    <row r="275" ht="15.75" customHeight="1">
      <c r="A275" s="176" t="n">
        <v>43972</v>
      </c>
      <c r="B275" s="204" t="n">
        <v>16.73361</v>
      </c>
      <c r="C275" s="204" t="n">
        <v>3304900</v>
      </c>
      <c r="D275" s="178">
        <f>B275/B276-1</f>
        <v/>
      </c>
      <c r="E275" s="205">
        <f>E276*(1+D275)</f>
        <v/>
      </c>
      <c r="F275" s="204" t="n"/>
      <c r="G275" s="204" t="n"/>
      <c r="H275" s="204" t="n"/>
      <c r="I275" s="204" t="n"/>
      <c r="J275" s="204" t="n"/>
      <c r="K275" s="204" t="n"/>
      <c r="L275" s="204" t="n"/>
      <c r="M275" s="204" t="n"/>
      <c r="N275" s="204" t="n"/>
      <c r="O275" s="204" t="n"/>
      <c r="P275" s="204" t="n"/>
      <c r="Q275" s="204" t="n"/>
      <c r="R275" s="204" t="n"/>
      <c r="S275" s="204" t="n"/>
      <c r="T275" s="204" t="n"/>
      <c r="U275" s="204" t="n"/>
      <c r="V275" s="204" t="n"/>
      <c r="W275" s="204" t="n"/>
      <c r="X275" s="204" t="n"/>
      <c r="Y275" s="204" t="n"/>
      <c r="Z275" s="204" t="n"/>
    </row>
    <row r="276" ht="15.75" customHeight="1">
      <c r="A276" s="176" t="n">
        <v>43971</v>
      </c>
      <c r="B276" s="204" t="n">
        <v>16.993715</v>
      </c>
      <c r="C276" s="204" t="n">
        <v>2954600</v>
      </c>
      <c r="D276" s="178">
        <f>B276/B277-1</f>
        <v/>
      </c>
      <c r="E276" s="205">
        <f>E277*(1+D276)</f>
        <v/>
      </c>
      <c r="F276" s="204" t="n"/>
      <c r="G276" s="204" t="n"/>
      <c r="H276" s="204" t="n"/>
      <c r="I276" s="204" t="n"/>
      <c r="J276" s="204" t="n"/>
      <c r="K276" s="204" t="n"/>
      <c r="L276" s="204" t="n"/>
      <c r="M276" s="204" t="n"/>
      <c r="N276" s="204" t="n"/>
      <c r="O276" s="204" t="n"/>
      <c r="P276" s="204" t="n"/>
      <c r="Q276" s="204" t="n"/>
      <c r="R276" s="204" t="n"/>
      <c r="S276" s="204" t="n"/>
      <c r="T276" s="204" t="n"/>
      <c r="U276" s="204" t="n"/>
      <c r="V276" s="204" t="n"/>
      <c r="W276" s="204" t="n"/>
      <c r="X276" s="204" t="n"/>
      <c r="Y276" s="204" t="n"/>
      <c r="Z276" s="204" t="n"/>
    </row>
    <row r="277" ht="15.75" customHeight="1">
      <c r="A277" s="176" t="n">
        <v>43970</v>
      </c>
      <c r="B277" s="204" t="n">
        <v>16.502401</v>
      </c>
      <c r="C277" s="204" t="n">
        <v>2808500</v>
      </c>
      <c r="D277" s="178">
        <f>B277/B278-1</f>
        <v/>
      </c>
      <c r="E277" s="205">
        <f>E278*(1+D277)</f>
        <v/>
      </c>
      <c r="F277" s="204" t="n"/>
      <c r="G277" s="204" t="n"/>
      <c r="H277" s="204" t="n"/>
      <c r="I277" s="204" t="n"/>
      <c r="J277" s="204" t="n"/>
      <c r="K277" s="204" t="n"/>
      <c r="L277" s="204" t="n"/>
      <c r="M277" s="204" t="n"/>
      <c r="N277" s="204" t="n"/>
      <c r="O277" s="204" t="n"/>
      <c r="P277" s="204" t="n"/>
      <c r="Q277" s="204" t="n"/>
      <c r="R277" s="204" t="n"/>
      <c r="S277" s="204" t="n"/>
      <c r="T277" s="204" t="n"/>
      <c r="U277" s="204" t="n"/>
      <c r="V277" s="204" t="n"/>
      <c r="W277" s="204" t="n"/>
      <c r="X277" s="204" t="n"/>
      <c r="Y277" s="204" t="n"/>
      <c r="Z277" s="204" t="n"/>
    </row>
    <row r="278" ht="15.75" customHeight="1">
      <c r="A278" s="176" t="n">
        <v>43969</v>
      </c>
      <c r="B278" s="204" t="n">
        <v>16.762508</v>
      </c>
      <c r="C278" s="204" t="n">
        <v>4712900</v>
      </c>
      <c r="D278" s="178">
        <f>B278/B279-1</f>
        <v/>
      </c>
      <c r="E278" s="205">
        <f>E279*(1+D278)</f>
        <v/>
      </c>
      <c r="F278" s="204" t="n"/>
      <c r="G278" s="204" t="n"/>
      <c r="H278" s="204" t="n"/>
      <c r="I278" s="204" t="n"/>
      <c r="J278" s="204" t="n"/>
      <c r="K278" s="204" t="n"/>
      <c r="L278" s="204" t="n"/>
      <c r="M278" s="204" t="n"/>
      <c r="N278" s="204" t="n"/>
      <c r="O278" s="204" t="n"/>
      <c r="P278" s="204" t="n"/>
      <c r="Q278" s="204" t="n"/>
      <c r="R278" s="204" t="n"/>
      <c r="S278" s="204" t="n"/>
      <c r="T278" s="204" t="n"/>
      <c r="U278" s="204" t="n"/>
      <c r="V278" s="204" t="n"/>
      <c r="W278" s="204" t="n"/>
      <c r="X278" s="204" t="n"/>
      <c r="Y278" s="204" t="n"/>
      <c r="Z278" s="204" t="n"/>
    </row>
    <row r="279" ht="15.75" customHeight="1">
      <c r="A279" s="176" t="n">
        <v>43966</v>
      </c>
      <c r="B279" s="204" t="n">
        <v>16.049622</v>
      </c>
      <c r="C279" s="204" t="n">
        <v>2056300</v>
      </c>
      <c r="D279" s="178">
        <f>B279/B280-1</f>
        <v/>
      </c>
      <c r="E279" s="205">
        <f>E280*(1+D279)</f>
        <v/>
      </c>
      <c r="F279" s="204" t="n"/>
      <c r="G279" s="204" t="n"/>
      <c r="H279" s="204" t="n"/>
      <c r="I279" s="204" t="n"/>
      <c r="J279" s="204" t="n"/>
      <c r="K279" s="204" t="n"/>
      <c r="L279" s="204" t="n"/>
      <c r="M279" s="204" t="n"/>
      <c r="N279" s="204" t="n"/>
      <c r="O279" s="204" t="n"/>
      <c r="P279" s="204" t="n"/>
      <c r="Q279" s="204" t="n"/>
      <c r="R279" s="204" t="n"/>
      <c r="S279" s="204" t="n"/>
      <c r="T279" s="204" t="n"/>
      <c r="U279" s="204" t="n"/>
      <c r="V279" s="204" t="n"/>
      <c r="W279" s="204" t="n"/>
      <c r="X279" s="204" t="n"/>
      <c r="Y279" s="204" t="n"/>
      <c r="Z279" s="204" t="n"/>
    </row>
    <row r="280" ht="15.75" customHeight="1">
      <c r="A280" s="176" t="n">
        <v>43965</v>
      </c>
      <c r="B280" s="204" t="n">
        <v>15.914752</v>
      </c>
      <c r="C280" s="204" t="n">
        <v>3428400</v>
      </c>
      <c r="D280" s="178">
        <f>B280/B281-1</f>
        <v/>
      </c>
      <c r="E280" s="205">
        <f>E281*(1+D280)</f>
        <v/>
      </c>
      <c r="F280" s="204" t="n"/>
      <c r="G280" s="204" t="n"/>
      <c r="H280" s="204" t="n"/>
      <c r="I280" s="204" t="n"/>
      <c r="J280" s="204" t="n"/>
      <c r="K280" s="204" t="n"/>
      <c r="L280" s="204" t="n"/>
      <c r="M280" s="204" t="n"/>
      <c r="N280" s="204" t="n"/>
      <c r="O280" s="204" t="n"/>
      <c r="P280" s="204" t="n"/>
      <c r="Q280" s="204" t="n"/>
      <c r="R280" s="204" t="n"/>
      <c r="S280" s="204" t="n"/>
      <c r="T280" s="204" t="n"/>
      <c r="U280" s="204" t="n"/>
      <c r="V280" s="204" t="n"/>
      <c r="W280" s="204" t="n"/>
      <c r="X280" s="204" t="n"/>
      <c r="Y280" s="204" t="n"/>
      <c r="Z280" s="204" t="n"/>
    </row>
    <row r="281" ht="15.75" customHeight="1">
      <c r="A281" s="176" t="n">
        <v>43964</v>
      </c>
      <c r="B281" s="204" t="n">
        <v>15.885852</v>
      </c>
      <c r="C281" s="204" t="n">
        <v>3986100</v>
      </c>
      <c r="D281" s="178">
        <f>B281/B282-1</f>
        <v/>
      </c>
      <c r="E281" s="205">
        <f>E282*(1+D281)</f>
        <v/>
      </c>
      <c r="F281" s="204" t="n"/>
      <c r="G281" s="204" t="n"/>
      <c r="H281" s="204" t="n"/>
      <c r="I281" s="204" t="n"/>
      <c r="J281" s="204" t="n"/>
      <c r="K281" s="204" t="n"/>
      <c r="L281" s="204" t="n"/>
      <c r="M281" s="204" t="n"/>
      <c r="N281" s="204" t="n"/>
      <c r="O281" s="204" t="n"/>
      <c r="P281" s="204" t="n"/>
      <c r="Q281" s="204" t="n"/>
      <c r="R281" s="204" t="n"/>
      <c r="S281" s="204" t="n"/>
      <c r="T281" s="204" t="n"/>
      <c r="U281" s="204" t="n"/>
      <c r="V281" s="204" t="n"/>
      <c r="W281" s="204" t="n"/>
      <c r="X281" s="204" t="n"/>
      <c r="Y281" s="204" t="n"/>
      <c r="Z281" s="204" t="n"/>
    </row>
    <row r="282" ht="15.75" customHeight="1">
      <c r="A282" s="176" t="n">
        <v>43963</v>
      </c>
      <c r="B282" s="204" t="n">
        <v>15.943651</v>
      </c>
      <c r="C282" s="204" t="n">
        <v>2943300</v>
      </c>
      <c r="D282" s="178">
        <f>B282/B283-1</f>
        <v/>
      </c>
      <c r="E282" s="205">
        <f>E283*(1+D282)</f>
        <v/>
      </c>
      <c r="F282" s="204" t="n"/>
      <c r="G282" s="204" t="n"/>
      <c r="H282" s="204" t="n"/>
      <c r="I282" s="204" t="n"/>
      <c r="J282" s="204" t="n"/>
      <c r="K282" s="204" t="n"/>
      <c r="L282" s="204" t="n"/>
      <c r="M282" s="204" t="n"/>
      <c r="N282" s="204" t="n"/>
      <c r="O282" s="204" t="n"/>
      <c r="P282" s="204" t="n"/>
      <c r="Q282" s="204" t="n"/>
      <c r="R282" s="204" t="n"/>
      <c r="S282" s="204" t="n"/>
      <c r="T282" s="204" t="n"/>
      <c r="U282" s="204" t="n"/>
      <c r="V282" s="204" t="n"/>
      <c r="W282" s="204" t="n"/>
      <c r="X282" s="204" t="n"/>
      <c r="Y282" s="204" t="n"/>
      <c r="Z282" s="204" t="n"/>
    </row>
    <row r="283" ht="15.75" customHeight="1">
      <c r="A283" s="176" t="n">
        <v>43962</v>
      </c>
      <c r="B283" s="204" t="n">
        <v>16.348263</v>
      </c>
      <c r="C283" s="204" t="n">
        <v>2185800</v>
      </c>
      <c r="D283" s="178">
        <f>B283/B284-1</f>
        <v/>
      </c>
      <c r="E283" s="205">
        <f>E284*(1+D283)</f>
        <v/>
      </c>
      <c r="F283" s="204" t="n"/>
      <c r="G283" s="204" t="n"/>
      <c r="H283" s="204" t="n"/>
      <c r="I283" s="204" t="n"/>
      <c r="J283" s="204" t="n"/>
      <c r="K283" s="204" t="n"/>
      <c r="L283" s="204" t="n"/>
      <c r="M283" s="204" t="n"/>
      <c r="N283" s="204" t="n"/>
      <c r="O283" s="204" t="n"/>
      <c r="P283" s="204" t="n"/>
      <c r="Q283" s="204" t="n"/>
      <c r="R283" s="204" t="n"/>
      <c r="S283" s="204" t="n"/>
      <c r="T283" s="204" t="n"/>
      <c r="U283" s="204" t="n"/>
      <c r="V283" s="204" t="n"/>
      <c r="W283" s="204" t="n"/>
      <c r="X283" s="204" t="n"/>
      <c r="Y283" s="204" t="n"/>
      <c r="Z283" s="204" t="n"/>
    </row>
    <row r="284" ht="15.75" customHeight="1">
      <c r="A284" s="176" t="n">
        <v>43959</v>
      </c>
      <c r="B284" s="204" t="n">
        <v>16.300097</v>
      </c>
      <c r="C284" s="204" t="n">
        <v>2105800</v>
      </c>
      <c r="D284" s="178">
        <f>B284/B285-1</f>
        <v/>
      </c>
      <c r="E284" s="205">
        <f>E285*(1+D284)</f>
        <v/>
      </c>
      <c r="F284" s="204" t="n"/>
      <c r="G284" s="204" t="n"/>
      <c r="H284" s="204" t="n"/>
      <c r="I284" s="204" t="n"/>
      <c r="J284" s="204" t="n"/>
      <c r="K284" s="204" t="n"/>
      <c r="L284" s="204" t="n"/>
      <c r="M284" s="204" t="n"/>
      <c r="N284" s="204" t="n"/>
      <c r="O284" s="204" t="n"/>
      <c r="P284" s="204" t="n"/>
      <c r="Q284" s="204" t="n"/>
      <c r="R284" s="204" t="n"/>
      <c r="S284" s="204" t="n"/>
      <c r="T284" s="204" t="n"/>
      <c r="U284" s="204" t="n"/>
      <c r="V284" s="204" t="n"/>
      <c r="W284" s="204" t="n"/>
      <c r="X284" s="204" t="n"/>
      <c r="Y284" s="204" t="n"/>
      <c r="Z284" s="204" t="n"/>
    </row>
    <row r="285" ht="15.75" customHeight="1">
      <c r="A285" s="176" t="n">
        <v>43958</v>
      </c>
      <c r="B285" s="204" t="n">
        <v>16.068888</v>
      </c>
      <c r="C285" s="204" t="n">
        <v>3563200</v>
      </c>
      <c r="D285" s="178">
        <f>B285/B286-1</f>
        <v/>
      </c>
      <c r="E285" s="205">
        <f>E286*(1+D285)</f>
        <v/>
      </c>
      <c r="F285" s="204" t="n"/>
      <c r="G285" s="204" t="n"/>
      <c r="H285" s="204" t="n"/>
      <c r="I285" s="204" t="n"/>
      <c r="J285" s="204" t="n"/>
      <c r="K285" s="204" t="n"/>
      <c r="L285" s="204" t="n"/>
      <c r="M285" s="204" t="n"/>
      <c r="N285" s="204" t="n"/>
      <c r="O285" s="204" t="n"/>
      <c r="P285" s="204" t="n"/>
      <c r="Q285" s="204" t="n"/>
      <c r="R285" s="204" t="n"/>
      <c r="S285" s="204" t="n"/>
      <c r="T285" s="204" t="n"/>
      <c r="U285" s="204" t="n"/>
      <c r="V285" s="204" t="n"/>
      <c r="W285" s="204" t="n"/>
      <c r="X285" s="204" t="n"/>
      <c r="Y285" s="204" t="n"/>
      <c r="Z285" s="204" t="n"/>
    </row>
    <row r="286" ht="15.75" customHeight="1">
      <c r="A286" s="176" t="n">
        <v>43957</v>
      </c>
      <c r="B286" s="204" t="n">
        <v>15.808781</v>
      </c>
      <c r="C286" s="204" t="n">
        <v>4846000</v>
      </c>
      <c r="D286" s="178">
        <f>B286/B287-1</f>
        <v/>
      </c>
      <c r="E286" s="205">
        <f>E287*(1+D286)</f>
        <v/>
      </c>
      <c r="F286" s="204" t="n"/>
      <c r="G286" s="204" t="n"/>
      <c r="H286" s="204" t="n"/>
      <c r="I286" s="204" t="n"/>
      <c r="J286" s="204" t="n"/>
      <c r="K286" s="204" t="n"/>
      <c r="L286" s="204" t="n"/>
      <c r="M286" s="204" t="n"/>
      <c r="N286" s="204" t="n"/>
      <c r="O286" s="204" t="n"/>
      <c r="P286" s="204" t="n"/>
      <c r="Q286" s="204" t="n"/>
      <c r="R286" s="204" t="n"/>
      <c r="S286" s="204" t="n"/>
      <c r="T286" s="204" t="n"/>
      <c r="U286" s="204" t="n"/>
      <c r="V286" s="204" t="n"/>
      <c r="W286" s="204" t="n"/>
      <c r="X286" s="204" t="n"/>
      <c r="Y286" s="204" t="n"/>
      <c r="Z286" s="204" t="n"/>
    </row>
    <row r="287" ht="15.75" customHeight="1">
      <c r="A287" s="176" t="n">
        <v>43956</v>
      </c>
      <c r="B287" s="204" t="n">
        <v>16.107424</v>
      </c>
      <c r="C287" s="204" t="n">
        <v>1542100</v>
      </c>
      <c r="D287" s="178">
        <f>B287/B288-1</f>
        <v/>
      </c>
      <c r="E287" s="205">
        <f>E288*(1+D287)</f>
        <v/>
      </c>
      <c r="F287" s="204" t="n"/>
      <c r="G287" s="204" t="n"/>
      <c r="H287" s="204" t="n"/>
      <c r="I287" s="204" t="n"/>
      <c r="J287" s="204" t="n"/>
      <c r="K287" s="204" t="n"/>
      <c r="L287" s="204" t="n"/>
      <c r="M287" s="204" t="n"/>
      <c r="N287" s="204" t="n"/>
      <c r="O287" s="204" t="n"/>
      <c r="P287" s="204" t="n"/>
      <c r="Q287" s="204" t="n"/>
      <c r="R287" s="204" t="n"/>
      <c r="S287" s="204" t="n"/>
      <c r="T287" s="204" t="n"/>
      <c r="U287" s="204" t="n"/>
      <c r="V287" s="204" t="n"/>
      <c r="W287" s="204" t="n"/>
      <c r="X287" s="204" t="n"/>
      <c r="Y287" s="204" t="n"/>
      <c r="Z287" s="204" t="n"/>
    </row>
    <row r="288" ht="15.75" customHeight="1">
      <c r="A288" s="176" t="n">
        <v>43955</v>
      </c>
      <c r="B288" s="204" t="n">
        <v>15.953285</v>
      </c>
      <c r="C288" s="204" t="n">
        <v>2519800</v>
      </c>
      <c r="D288" s="178">
        <f>B288/B289-1</f>
        <v/>
      </c>
      <c r="E288" s="205">
        <f>E289*(1+D288)</f>
        <v/>
      </c>
      <c r="F288" s="204" t="n"/>
      <c r="G288" s="204" t="n"/>
      <c r="H288" s="204" t="n"/>
      <c r="I288" s="204" t="n"/>
      <c r="J288" s="204" t="n"/>
      <c r="K288" s="204" t="n"/>
      <c r="L288" s="204" t="n"/>
      <c r="M288" s="204" t="n"/>
      <c r="N288" s="204" t="n"/>
      <c r="O288" s="204" t="n"/>
      <c r="P288" s="204" t="n"/>
      <c r="Q288" s="204" t="n"/>
      <c r="R288" s="204" t="n"/>
      <c r="S288" s="204" t="n"/>
      <c r="T288" s="204" t="n"/>
      <c r="U288" s="204" t="n"/>
      <c r="V288" s="204" t="n"/>
      <c r="W288" s="204" t="n"/>
      <c r="X288" s="204" t="n"/>
      <c r="Y288" s="204" t="n"/>
      <c r="Z288" s="204" t="n"/>
    </row>
    <row r="289" ht="15.75" customHeight="1">
      <c r="A289" s="176" t="n">
        <v>43952</v>
      </c>
      <c r="B289" s="204" t="n">
        <v>15.596842</v>
      </c>
      <c r="C289" s="204" t="n">
        <v>3343500</v>
      </c>
      <c r="D289" s="178">
        <f>B289/B290-1</f>
        <v/>
      </c>
      <c r="E289" s="205">
        <f>E290*(1+D289)</f>
        <v/>
      </c>
      <c r="F289" s="204" t="n"/>
      <c r="G289" s="204" t="n"/>
      <c r="H289" s="204" t="n"/>
      <c r="I289" s="204" t="n"/>
      <c r="J289" s="204" t="n"/>
      <c r="K289" s="204" t="n"/>
      <c r="L289" s="204" t="n"/>
      <c r="M289" s="204" t="n"/>
      <c r="N289" s="204" t="n"/>
      <c r="O289" s="204" t="n"/>
      <c r="P289" s="204" t="n"/>
      <c r="Q289" s="204" t="n"/>
      <c r="R289" s="204" t="n"/>
      <c r="S289" s="204" t="n"/>
      <c r="T289" s="204" t="n"/>
      <c r="U289" s="204" t="n"/>
      <c r="V289" s="204" t="n"/>
      <c r="W289" s="204" t="n"/>
      <c r="X289" s="204" t="n"/>
      <c r="Y289" s="204" t="n"/>
      <c r="Z289" s="204" t="n"/>
    </row>
    <row r="290" ht="15.75" customHeight="1">
      <c r="A290" s="176" t="n">
        <v>43951</v>
      </c>
      <c r="B290" s="204" t="n">
        <v>16.415699</v>
      </c>
      <c r="C290" s="204" t="n">
        <v>3330700</v>
      </c>
      <c r="D290" s="178">
        <f>B290/B291-1</f>
        <v/>
      </c>
      <c r="E290" s="205">
        <f>E291*(1+D290)</f>
        <v/>
      </c>
      <c r="F290" s="204" t="n"/>
      <c r="G290" s="204" t="n"/>
      <c r="H290" s="204" t="n"/>
      <c r="I290" s="204" t="n"/>
      <c r="J290" s="204" t="n"/>
      <c r="K290" s="204" t="n"/>
      <c r="L290" s="204" t="n"/>
      <c r="M290" s="204" t="n"/>
      <c r="N290" s="204" t="n"/>
      <c r="O290" s="204" t="n"/>
      <c r="P290" s="204" t="n"/>
      <c r="Q290" s="204" t="n"/>
      <c r="R290" s="204" t="n"/>
      <c r="S290" s="204" t="n"/>
      <c r="T290" s="204" t="n"/>
      <c r="U290" s="204" t="n"/>
      <c r="V290" s="204" t="n"/>
      <c r="W290" s="204" t="n"/>
      <c r="X290" s="204" t="n"/>
      <c r="Y290" s="204" t="n"/>
      <c r="Z290" s="204" t="n"/>
    </row>
    <row r="291" ht="15.75" customHeight="1">
      <c r="A291" s="176" t="n">
        <v>43950</v>
      </c>
      <c r="B291" s="204" t="n">
        <v>16.512035</v>
      </c>
      <c r="C291" s="204" t="n">
        <v>2269000</v>
      </c>
      <c r="D291" s="178">
        <f>B291/B292-1</f>
        <v/>
      </c>
      <c r="E291" s="205">
        <f>E292*(1+D291)</f>
        <v/>
      </c>
      <c r="F291" s="204" t="n"/>
      <c r="G291" s="204" t="n"/>
      <c r="H291" s="204" t="n"/>
      <c r="I291" s="204" t="n"/>
      <c r="J291" s="204" t="n"/>
      <c r="K291" s="204" t="n"/>
      <c r="L291" s="204" t="n"/>
      <c r="M291" s="204" t="n"/>
      <c r="N291" s="204" t="n"/>
      <c r="O291" s="204" t="n"/>
      <c r="P291" s="204" t="n"/>
      <c r="Q291" s="204" t="n"/>
      <c r="R291" s="204" t="n"/>
      <c r="S291" s="204" t="n"/>
      <c r="T291" s="204" t="n"/>
      <c r="U291" s="204" t="n"/>
      <c r="V291" s="204" t="n"/>
      <c r="W291" s="204" t="n"/>
      <c r="X291" s="204" t="n"/>
      <c r="Y291" s="204" t="n"/>
      <c r="Z291" s="204" t="n"/>
    </row>
    <row r="292" ht="15.75" customHeight="1">
      <c r="A292" s="176" t="n">
        <v>43949</v>
      </c>
      <c r="B292" s="204" t="n">
        <v>16.001455</v>
      </c>
      <c r="C292" s="204" t="n">
        <v>1581700</v>
      </c>
      <c r="D292" s="178">
        <f>B292/B293-1</f>
        <v/>
      </c>
      <c r="E292" s="205">
        <f>E293*(1+D292)</f>
        <v/>
      </c>
      <c r="F292" s="204" t="n"/>
      <c r="G292" s="204" t="n"/>
      <c r="H292" s="204" t="n"/>
      <c r="I292" s="204" t="n"/>
      <c r="J292" s="204" t="n"/>
      <c r="K292" s="204" t="n"/>
      <c r="L292" s="204" t="n"/>
      <c r="M292" s="204" t="n"/>
      <c r="N292" s="204" t="n"/>
      <c r="O292" s="204" t="n"/>
      <c r="P292" s="204" t="n"/>
      <c r="Q292" s="204" t="n"/>
      <c r="R292" s="204" t="n"/>
      <c r="S292" s="204" t="n"/>
      <c r="T292" s="204" t="n"/>
      <c r="U292" s="204" t="n"/>
      <c r="V292" s="204" t="n"/>
      <c r="W292" s="204" t="n"/>
      <c r="X292" s="204" t="n"/>
      <c r="Y292" s="204" t="n"/>
      <c r="Z292" s="204" t="n"/>
    </row>
    <row r="293" ht="15.75" customHeight="1">
      <c r="A293" s="176" t="n">
        <v>43948</v>
      </c>
      <c r="B293" s="204" t="n">
        <v>16.001455</v>
      </c>
      <c r="C293" s="204" t="n">
        <v>1748100</v>
      </c>
      <c r="D293" s="178">
        <f>B293/B294-1</f>
        <v/>
      </c>
      <c r="E293" s="205">
        <f>E294*(1+D293)</f>
        <v/>
      </c>
      <c r="F293" s="204" t="n"/>
      <c r="G293" s="204" t="n"/>
      <c r="H293" s="204" t="n"/>
      <c r="I293" s="204" t="n"/>
      <c r="J293" s="204" t="n"/>
      <c r="K293" s="204" t="n"/>
      <c r="L293" s="204" t="n"/>
      <c r="M293" s="204" t="n"/>
      <c r="N293" s="204" t="n"/>
      <c r="O293" s="204" t="n"/>
      <c r="P293" s="204" t="n"/>
      <c r="Q293" s="204" t="n"/>
      <c r="R293" s="204" t="n"/>
      <c r="S293" s="204" t="n"/>
      <c r="T293" s="204" t="n"/>
      <c r="U293" s="204" t="n"/>
      <c r="V293" s="204" t="n"/>
      <c r="W293" s="204" t="n"/>
      <c r="X293" s="204" t="n"/>
      <c r="Y293" s="204" t="n"/>
      <c r="Z293" s="204" t="n"/>
    </row>
    <row r="294" ht="15.75" customHeight="1">
      <c r="A294" s="176" t="n">
        <v>43945</v>
      </c>
      <c r="B294" s="204" t="n">
        <v>15.808781</v>
      </c>
      <c r="C294" s="204" t="n">
        <v>2121700</v>
      </c>
      <c r="D294" s="178">
        <f>B294/B295-1</f>
        <v/>
      </c>
      <c r="E294" s="205">
        <f>E295*(1+D294)</f>
        <v/>
      </c>
      <c r="F294" s="204" t="n"/>
      <c r="G294" s="204" t="n"/>
      <c r="H294" s="204" t="n"/>
      <c r="I294" s="204" t="n"/>
      <c r="J294" s="204" t="n"/>
      <c r="K294" s="204" t="n"/>
      <c r="L294" s="204" t="n"/>
      <c r="M294" s="204" t="n"/>
      <c r="N294" s="204" t="n"/>
      <c r="O294" s="204" t="n"/>
      <c r="P294" s="204" t="n"/>
      <c r="Q294" s="204" t="n"/>
      <c r="R294" s="204" t="n"/>
      <c r="S294" s="204" t="n"/>
      <c r="T294" s="204" t="n"/>
      <c r="U294" s="204" t="n"/>
      <c r="V294" s="204" t="n"/>
      <c r="W294" s="204" t="n"/>
      <c r="X294" s="204" t="n"/>
      <c r="Y294" s="204" t="n"/>
      <c r="Z294" s="204" t="n"/>
    </row>
    <row r="295" ht="15.75" customHeight="1">
      <c r="A295" s="176" t="n">
        <v>43944</v>
      </c>
      <c r="B295" s="204" t="n">
        <v>15.500504</v>
      </c>
      <c r="C295" s="204" t="n">
        <v>2466000</v>
      </c>
      <c r="D295" s="178">
        <f>B295/B296-1</f>
        <v/>
      </c>
      <c r="E295" s="205">
        <f>E296*(1+D295)</f>
        <v/>
      </c>
      <c r="F295" s="204" t="n"/>
      <c r="G295" s="204" t="n"/>
      <c r="H295" s="204" t="n"/>
      <c r="I295" s="204" t="n"/>
      <c r="J295" s="204" t="n"/>
      <c r="K295" s="204" t="n"/>
      <c r="L295" s="204" t="n"/>
      <c r="M295" s="204" t="n"/>
      <c r="N295" s="204" t="n"/>
      <c r="O295" s="204" t="n"/>
      <c r="P295" s="204" t="n"/>
      <c r="Q295" s="204" t="n"/>
      <c r="R295" s="204" t="n"/>
      <c r="S295" s="204" t="n"/>
      <c r="T295" s="204" t="n"/>
      <c r="U295" s="204" t="n"/>
      <c r="V295" s="204" t="n"/>
      <c r="W295" s="204" t="n"/>
      <c r="X295" s="204" t="n"/>
      <c r="Y295" s="204" t="n"/>
      <c r="Z295" s="204" t="n"/>
    </row>
    <row r="296" ht="15.75" customHeight="1">
      <c r="A296" s="176" t="n">
        <v>43943</v>
      </c>
      <c r="B296" s="204" t="n">
        <v>15.596842</v>
      </c>
      <c r="C296" s="204" t="n">
        <v>2210300</v>
      </c>
      <c r="D296" s="178">
        <f>B296/B297-1</f>
        <v/>
      </c>
      <c r="E296" s="205">
        <f>E297*(1+D296)</f>
        <v/>
      </c>
      <c r="F296" s="204" t="n"/>
      <c r="G296" s="204" t="n"/>
      <c r="H296" s="204" t="n"/>
      <c r="I296" s="204" t="n"/>
      <c r="J296" s="204" t="n"/>
      <c r="K296" s="204" t="n"/>
      <c r="L296" s="204" t="n"/>
      <c r="M296" s="204" t="n"/>
      <c r="N296" s="204" t="n"/>
      <c r="O296" s="204" t="n"/>
      <c r="P296" s="204" t="n"/>
      <c r="Q296" s="204" t="n"/>
      <c r="R296" s="204" t="n"/>
      <c r="S296" s="204" t="n"/>
      <c r="T296" s="204" t="n"/>
      <c r="U296" s="204" t="n"/>
      <c r="V296" s="204" t="n"/>
      <c r="W296" s="204" t="n"/>
      <c r="X296" s="204" t="n"/>
      <c r="Y296" s="204" t="n"/>
      <c r="Z296" s="204" t="n"/>
    </row>
    <row r="297" ht="15.75" customHeight="1">
      <c r="A297" s="176" t="n">
        <v>43942</v>
      </c>
      <c r="B297" s="204" t="n">
        <v>14.932121</v>
      </c>
      <c r="C297" s="204" t="n">
        <v>3232500</v>
      </c>
      <c r="D297" s="178">
        <f>B297/B298-1</f>
        <v/>
      </c>
      <c r="E297" s="205">
        <f>E298*(1+D297)</f>
        <v/>
      </c>
      <c r="F297" s="204" t="n"/>
      <c r="G297" s="204" t="n"/>
      <c r="H297" s="204" t="n"/>
      <c r="I297" s="204" t="n"/>
      <c r="J297" s="204" t="n"/>
      <c r="K297" s="204" t="n"/>
      <c r="L297" s="204" t="n"/>
      <c r="M297" s="204" t="n"/>
      <c r="N297" s="204" t="n"/>
      <c r="O297" s="204" t="n"/>
      <c r="P297" s="204" t="n"/>
      <c r="Q297" s="204" t="n"/>
      <c r="R297" s="204" t="n"/>
      <c r="S297" s="204" t="n"/>
      <c r="T297" s="204" t="n"/>
      <c r="U297" s="204" t="n"/>
      <c r="V297" s="204" t="n"/>
      <c r="W297" s="204" t="n"/>
      <c r="X297" s="204" t="n"/>
      <c r="Y297" s="204" t="n"/>
      <c r="Z297" s="204" t="n"/>
    </row>
    <row r="298" ht="15.75" customHeight="1">
      <c r="A298" s="176" t="n">
        <v>43941</v>
      </c>
      <c r="B298" s="204" t="n">
        <v>15.635375</v>
      </c>
      <c r="C298" s="204" t="n">
        <v>3034000</v>
      </c>
      <c r="D298" s="178">
        <f>B298/B299-1</f>
        <v/>
      </c>
      <c r="E298" s="205">
        <f>E299*(1+D298)</f>
        <v/>
      </c>
      <c r="F298" s="204" t="n"/>
      <c r="G298" s="204" t="n"/>
      <c r="H298" s="204" t="n"/>
      <c r="I298" s="204" t="n"/>
      <c r="J298" s="204" t="n"/>
      <c r="K298" s="204" t="n"/>
      <c r="L298" s="204" t="n"/>
      <c r="M298" s="204" t="n"/>
      <c r="N298" s="204" t="n"/>
      <c r="O298" s="204" t="n"/>
      <c r="P298" s="204" t="n"/>
      <c r="Q298" s="204" t="n"/>
      <c r="R298" s="204" t="n"/>
      <c r="S298" s="204" t="n"/>
      <c r="T298" s="204" t="n"/>
      <c r="U298" s="204" t="n"/>
      <c r="V298" s="204" t="n"/>
      <c r="W298" s="204" t="n"/>
      <c r="X298" s="204" t="n"/>
      <c r="Y298" s="204" t="n"/>
      <c r="Z298" s="204" t="n"/>
    </row>
    <row r="299" ht="15.75" customHeight="1">
      <c r="A299" s="176" t="n">
        <v>43938</v>
      </c>
      <c r="B299" s="204" t="n">
        <v>16.213394</v>
      </c>
      <c r="C299" s="204" t="n">
        <v>1966600</v>
      </c>
      <c r="D299" s="178">
        <f>B299/B300-1</f>
        <v/>
      </c>
      <c r="E299" s="205">
        <f>E300*(1+D299)</f>
        <v/>
      </c>
      <c r="F299" s="204" t="n"/>
      <c r="G299" s="204" t="n"/>
      <c r="H299" s="204" t="n"/>
      <c r="I299" s="204" t="n"/>
      <c r="J299" s="204" t="n"/>
      <c r="K299" s="204" t="n"/>
      <c r="L299" s="204" t="n"/>
      <c r="M299" s="204" t="n"/>
      <c r="N299" s="204" t="n"/>
      <c r="O299" s="204" t="n"/>
      <c r="P299" s="204" t="n"/>
      <c r="Q299" s="204" t="n"/>
      <c r="R299" s="204" t="n"/>
      <c r="S299" s="204" t="n"/>
      <c r="T299" s="204" t="n"/>
      <c r="U299" s="204" t="n"/>
      <c r="V299" s="204" t="n"/>
      <c r="W299" s="204" t="n"/>
      <c r="X299" s="204" t="n"/>
      <c r="Y299" s="204" t="n"/>
      <c r="Z299" s="204" t="n"/>
    </row>
    <row r="300" ht="15.75" customHeight="1">
      <c r="A300" s="176" t="n">
        <v>43937</v>
      </c>
      <c r="B300" s="204" t="n">
        <v>15.808781</v>
      </c>
      <c r="C300" s="204" t="n">
        <v>2276800</v>
      </c>
      <c r="D300" s="178">
        <f>B300/B301-1</f>
        <v/>
      </c>
      <c r="E300" s="205">
        <f>E301*(1+D300)</f>
        <v/>
      </c>
      <c r="F300" s="204" t="n"/>
      <c r="G300" s="204" t="n"/>
      <c r="H300" s="204" t="n"/>
      <c r="I300" s="204" t="n"/>
      <c r="J300" s="204" t="n"/>
      <c r="K300" s="204" t="n"/>
      <c r="L300" s="204" t="n"/>
      <c r="M300" s="204" t="n"/>
      <c r="N300" s="204" t="n"/>
      <c r="O300" s="204" t="n"/>
      <c r="P300" s="204" t="n"/>
      <c r="Q300" s="204" t="n"/>
      <c r="R300" s="204" t="n"/>
      <c r="S300" s="204" t="n"/>
      <c r="T300" s="204" t="n"/>
      <c r="U300" s="204" t="n"/>
      <c r="V300" s="204" t="n"/>
      <c r="W300" s="204" t="n"/>
      <c r="X300" s="204" t="n"/>
      <c r="Y300" s="204" t="n"/>
      <c r="Z300" s="204" t="n"/>
    </row>
    <row r="301" ht="15.75" customHeight="1">
      <c r="A301" s="176" t="n">
        <v>43936</v>
      </c>
      <c r="B301" s="204" t="n">
        <v>15.70281</v>
      </c>
      <c r="C301" s="204" t="n">
        <v>3790300</v>
      </c>
      <c r="D301" s="178">
        <f>B301/B302-1</f>
        <v/>
      </c>
      <c r="E301" s="205">
        <f>E302*(1+D301)</f>
        <v/>
      </c>
      <c r="F301" s="204" t="n"/>
      <c r="G301" s="204" t="n"/>
      <c r="H301" s="204" t="n"/>
      <c r="I301" s="204" t="n"/>
      <c r="J301" s="204" t="n"/>
      <c r="K301" s="204" t="n"/>
      <c r="L301" s="204" t="n"/>
      <c r="M301" s="204" t="n"/>
      <c r="N301" s="204" t="n"/>
      <c r="O301" s="204" t="n"/>
      <c r="P301" s="204" t="n"/>
      <c r="Q301" s="204" t="n"/>
      <c r="R301" s="204" t="n"/>
      <c r="S301" s="204" t="n"/>
      <c r="T301" s="204" t="n"/>
      <c r="U301" s="204" t="n"/>
      <c r="V301" s="204" t="n"/>
      <c r="W301" s="204" t="n"/>
      <c r="X301" s="204" t="n"/>
      <c r="Y301" s="204" t="n"/>
      <c r="Z301" s="204" t="n"/>
    </row>
    <row r="302" ht="15.75" customHeight="1">
      <c r="A302" s="176" t="n">
        <v>43935</v>
      </c>
      <c r="B302" s="204" t="n">
        <v>16.512035</v>
      </c>
      <c r="C302" s="204" t="n">
        <v>4046800</v>
      </c>
      <c r="D302" s="178">
        <f>B302/B303-1</f>
        <v/>
      </c>
      <c r="E302" s="205">
        <f>E303*(1+D302)</f>
        <v/>
      </c>
      <c r="F302" s="204" t="n"/>
      <c r="G302" s="204" t="n"/>
      <c r="H302" s="204" t="n"/>
      <c r="I302" s="204" t="n"/>
      <c r="J302" s="204" t="n"/>
      <c r="K302" s="204" t="n"/>
      <c r="L302" s="204" t="n"/>
      <c r="M302" s="204" t="n"/>
      <c r="N302" s="204" t="n"/>
      <c r="O302" s="204" t="n"/>
      <c r="P302" s="204" t="n"/>
      <c r="Q302" s="204" t="n"/>
      <c r="R302" s="204" t="n"/>
      <c r="S302" s="204" t="n"/>
      <c r="T302" s="204" t="n"/>
      <c r="U302" s="204" t="n"/>
      <c r="V302" s="204" t="n"/>
      <c r="W302" s="204" t="n"/>
      <c r="X302" s="204" t="n"/>
      <c r="Y302" s="204" t="n"/>
      <c r="Z302" s="204" t="n"/>
    </row>
    <row r="303" ht="15.75" customHeight="1">
      <c r="A303" s="176" t="n">
        <v>43934</v>
      </c>
      <c r="B303" s="204" t="n">
        <v>15.962917</v>
      </c>
      <c r="C303" s="204" t="n">
        <v>3576500</v>
      </c>
      <c r="D303" s="178">
        <f>B303/B304-1</f>
        <v/>
      </c>
      <c r="E303" s="205">
        <f>E304*(1+D303)</f>
        <v/>
      </c>
      <c r="F303" s="204" t="n"/>
      <c r="G303" s="204" t="n"/>
      <c r="H303" s="204" t="n"/>
      <c r="I303" s="204" t="n"/>
      <c r="J303" s="204" t="n"/>
      <c r="K303" s="204" t="n"/>
      <c r="L303" s="204" t="n"/>
      <c r="M303" s="204" t="n"/>
      <c r="N303" s="204" t="n"/>
      <c r="O303" s="204" t="n"/>
      <c r="P303" s="204" t="n"/>
      <c r="Q303" s="204" t="n"/>
      <c r="R303" s="204" t="n"/>
      <c r="S303" s="204" t="n"/>
      <c r="T303" s="204" t="n"/>
      <c r="U303" s="204" t="n"/>
      <c r="V303" s="204" t="n"/>
      <c r="W303" s="204" t="n"/>
      <c r="X303" s="204" t="n"/>
      <c r="Y303" s="204" t="n"/>
      <c r="Z303" s="204" t="n"/>
    </row>
    <row r="304" ht="15.75" customHeight="1">
      <c r="A304" s="176" t="n">
        <v>43930</v>
      </c>
      <c r="B304" s="204" t="n">
        <v>16.020721</v>
      </c>
      <c r="C304" s="204" t="n">
        <v>3184200</v>
      </c>
      <c r="D304" s="178">
        <f>B304/B305-1</f>
        <v/>
      </c>
      <c r="E304" s="205">
        <f>E305*(1+D304)</f>
        <v/>
      </c>
      <c r="F304" s="204" t="n"/>
      <c r="G304" s="204" t="n"/>
      <c r="H304" s="204" t="n"/>
      <c r="I304" s="204" t="n"/>
      <c r="J304" s="204" t="n"/>
      <c r="K304" s="204" t="n"/>
      <c r="L304" s="204" t="n"/>
      <c r="M304" s="204" t="n"/>
      <c r="N304" s="204" t="n"/>
      <c r="O304" s="204" t="n"/>
      <c r="P304" s="204" t="n"/>
      <c r="Q304" s="204" t="n"/>
      <c r="R304" s="204" t="n"/>
      <c r="S304" s="204" t="n"/>
      <c r="T304" s="204" t="n"/>
      <c r="U304" s="204" t="n"/>
      <c r="V304" s="204" t="n"/>
      <c r="W304" s="204" t="n"/>
      <c r="X304" s="204" t="n"/>
      <c r="Y304" s="204" t="n"/>
      <c r="Z304" s="204" t="n"/>
    </row>
    <row r="305" ht="15.75" customHeight="1">
      <c r="A305" s="176" t="n">
        <v>43929</v>
      </c>
      <c r="B305" s="204" t="n">
        <v>15.182595</v>
      </c>
      <c r="C305" s="204" t="n">
        <v>2815600</v>
      </c>
      <c r="D305" s="178">
        <f>B305/B306-1</f>
        <v/>
      </c>
      <c r="E305" s="205">
        <f>E306*(1+D305)</f>
        <v/>
      </c>
      <c r="F305" s="204" t="n"/>
      <c r="G305" s="204" t="n"/>
      <c r="H305" s="204" t="n"/>
      <c r="I305" s="204" t="n"/>
      <c r="J305" s="204" t="n"/>
      <c r="K305" s="204" t="n"/>
      <c r="L305" s="204" t="n"/>
      <c r="M305" s="204" t="n"/>
      <c r="N305" s="204" t="n"/>
      <c r="O305" s="204" t="n"/>
      <c r="P305" s="204" t="n"/>
      <c r="Q305" s="204" t="n"/>
      <c r="R305" s="204" t="n"/>
      <c r="S305" s="204" t="n"/>
      <c r="T305" s="204" t="n"/>
      <c r="U305" s="204" t="n"/>
      <c r="V305" s="204" t="n"/>
      <c r="W305" s="204" t="n"/>
      <c r="X305" s="204" t="n"/>
      <c r="Y305" s="204" t="n"/>
      <c r="Z305" s="204" t="n"/>
    </row>
    <row r="306" ht="15.75" customHeight="1">
      <c r="A306" s="176" t="n">
        <v>43928</v>
      </c>
      <c r="B306" s="204" t="n">
        <v>15.057358</v>
      </c>
      <c r="C306" s="204" t="n">
        <v>3958100</v>
      </c>
      <c r="D306" s="178">
        <f>B306/B307-1</f>
        <v/>
      </c>
      <c r="E306" s="205">
        <f>E307*(1+D306)</f>
        <v/>
      </c>
      <c r="F306" s="204" t="n"/>
      <c r="G306" s="204" t="n"/>
      <c r="H306" s="204" t="n"/>
      <c r="I306" s="204" t="n"/>
      <c r="J306" s="204" t="n"/>
      <c r="K306" s="204" t="n"/>
      <c r="L306" s="204" t="n"/>
      <c r="M306" s="204" t="n"/>
      <c r="N306" s="204" t="n"/>
      <c r="O306" s="204" t="n"/>
      <c r="P306" s="204" t="n"/>
      <c r="Q306" s="204" t="n"/>
      <c r="R306" s="204" t="n"/>
      <c r="S306" s="204" t="n"/>
      <c r="T306" s="204" t="n"/>
      <c r="U306" s="204" t="n"/>
      <c r="V306" s="204" t="n"/>
      <c r="W306" s="204" t="n"/>
      <c r="X306" s="204" t="n"/>
      <c r="Y306" s="204" t="n"/>
      <c r="Z306" s="204" t="n"/>
    </row>
    <row r="307" ht="15.75" customHeight="1">
      <c r="A307" s="176" t="n">
        <v>43927</v>
      </c>
      <c r="B307" s="204" t="n">
        <v>15.490871</v>
      </c>
      <c r="C307" s="204" t="n">
        <v>2002100</v>
      </c>
      <c r="D307" s="178">
        <f>B307/B308-1</f>
        <v/>
      </c>
      <c r="E307" s="205">
        <f>E308*(1+D307)</f>
        <v/>
      </c>
      <c r="F307" s="204" t="n"/>
      <c r="G307" s="204" t="n"/>
      <c r="H307" s="204" t="n"/>
      <c r="I307" s="204" t="n"/>
      <c r="J307" s="204" t="n"/>
      <c r="K307" s="204" t="n"/>
      <c r="L307" s="204" t="n"/>
      <c r="M307" s="204" t="n"/>
      <c r="N307" s="204" t="n"/>
      <c r="O307" s="204" t="n"/>
      <c r="P307" s="204" t="n"/>
      <c r="Q307" s="204" t="n"/>
      <c r="R307" s="204" t="n"/>
      <c r="S307" s="204" t="n"/>
      <c r="T307" s="204" t="n"/>
      <c r="U307" s="204" t="n"/>
      <c r="V307" s="204" t="n"/>
      <c r="W307" s="204" t="n"/>
      <c r="X307" s="204" t="n"/>
      <c r="Y307" s="204" t="n"/>
      <c r="Z307" s="204" t="n"/>
    </row>
    <row r="308" ht="15.75" customHeight="1">
      <c r="A308" s="176" t="n">
        <v>43924</v>
      </c>
      <c r="B308" s="204" t="n">
        <v>14.286669</v>
      </c>
      <c r="C308" s="204" t="n">
        <v>3316600</v>
      </c>
      <c r="D308" s="178">
        <f>B308/B309-1</f>
        <v/>
      </c>
      <c r="E308" s="205">
        <f>E309*(1+D308)</f>
        <v/>
      </c>
      <c r="F308" s="204" t="n"/>
      <c r="G308" s="204" t="n"/>
      <c r="H308" s="204" t="n"/>
      <c r="I308" s="204" t="n"/>
      <c r="J308" s="204" t="n"/>
      <c r="K308" s="204" t="n"/>
      <c r="L308" s="204" t="n"/>
      <c r="M308" s="204" t="n"/>
      <c r="N308" s="204" t="n"/>
      <c r="O308" s="204" t="n"/>
      <c r="P308" s="204" t="n"/>
      <c r="Q308" s="204" t="n"/>
      <c r="R308" s="204" t="n"/>
      <c r="S308" s="204" t="n"/>
      <c r="T308" s="204" t="n"/>
      <c r="U308" s="204" t="n"/>
      <c r="V308" s="204" t="n"/>
      <c r="W308" s="204" t="n"/>
      <c r="X308" s="204" t="n"/>
      <c r="Y308" s="204" t="n"/>
      <c r="Z308" s="204" t="n"/>
    </row>
    <row r="309" ht="15.75" customHeight="1">
      <c r="A309" s="176" t="n">
        <v>43923</v>
      </c>
      <c r="B309" s="204" t="n">
        <v>14.941755</v>
      </c>
      <c r="C309" s="204" t="n">
        <v>2460300</v>
      </c>
      <c r="D309" s="178">
        <f>B309/B310-1</f>
        <v/>
      </c>
      <c r="E309" s="205">
        <f>E310*(1+D309)</f>
        <v/>
      </c>
      <c r="F309" s="204" t="n"/>
      <c r="G309" s="204" t="n"/>
      <c r="H309" s="204" t="n"/>
      <c r="I309" s="204" t="n"/>
      <c r="J309" s="204" t="n"/>
      <c r="K309" s="204" t="n"/>
      <c r="L309" s="204" t="n"/>
      <c r="M309" s="204" t="n"/>
      <c r="N309" s="204" t="n"/>
      <c r="O309" s="204" t="n"/>
      <c r="P309" s="204" t="n"/>
      <c r="Q309" s="204" t="n"/>
      <c r="R309" s="204" t="n"/>
      <c r="S309" s="204" t="n"/>
      <c r="T309" s="204" t="n"/>
      <c r="U309" s="204" t="n"/>
      <c r="V309" s="204" t="n"/>
      <c r="W309" s="204" t="n"/>
      <c r="X309" s="204" t="n"/>
      <c r="Y309" s="204" t="n"/>
      <c r="Z309" s="204" t="n"/>
    </row>
    <row r="310" ht="15.75" customHeight="1">
      <c r="A310" s="176" t="n">
        <v>43922</v>
      </c>
      <c r="B310" s="204" t="n">
        <v>14.460073</v>
      </c>
      <c r="C310" s="204" t="n">
        <v>4536500</v>
      </c>
      <c r="D310" s="178">
        <f>B310/B311-1</f>
        <v/>
      </c>
      <c r="E310" s="205">
        <f>E311*(1+D310)</f>
        <v/>
      </c>
      <c r="F310" s="204" t="n"/>
      <c r="G310" s="204" t="n"/>
      <c r="H310" s="204" t="n"/>
      <c r="I310" s="204" t="n"/>
      <c r="J310" s="204" t="n"/>
      <c r="K310" s="204" t="n"/>
      <c r="L310" s="204" t="n"/>
      <c r="M310" s="204" t="n"/>
      <c r="N310" s="204" t="n"/>
      <c r="O310" s="204" t="n"/>
      <c r="P310" s="204" t="n"/>
      <c r="Q310" s="204" t="n"/>
      <c r="R310" s="204" t="n"/>
      <c r="S310" s="204" t="n"/>
      <c r="T310" s="204" t="n"/>
      <c r="U310" s="204" t="n"/>
      <c r="V310" s="204" t="n"/>
      <c r="W310" s="204" t="n"/>
      <c r="X310" s="204" t="n"/>
      <c r="Y310" s="204" t="n"/>
      <c r="Z310" s="204" t="n"/>
    </row>
    <row r="311" ht="15.75" customHeight="1">
      <c r="A311" s="176" t="n">
        <v>43921</v>
      </c>
      <c r="B311" s="204" t="n">
        <v>14.970656</v>
      </c>
      <c r="C311" s="204" t="n">
        <v>4801400</v>
      </c>
      <c r="D311" s="178">
        <f>B311/B312-1</f>
        <v/>
      </c>
      <c r="E311" s="205">
        <f>E312*(1+D311)</f>
        <v/>
      </c>
      <c r="F311" s="204" t="n"/>
      <c r="G311" s="204" t="n"/>
      <c r="H311" s="204" t="n"/>
      <c r="I311" s="204" t="n"/>
      <c r="J311" s="204" t="n"/>
      <c r="K311" s="204" t="n"/>
      <c r="L311" s="204" t="n"/>
      <c r="M311" s="204" t="n"/>
      <c r="N311" s="204" t="n"/>
      <c r="O311" s="204" t="n"/>
      <c r="P311" s="204" t="n"/>
      <c r="Q311" s="204" t="n"/>
      <c r="R311" s="204" t="n"/>
      <c r="S311" s="204" t="n"/>
      <c r="T311" s="204" t="n"/>
      <c r="U311" s="204" t="n"/>
      <c r="V311" s="204" t="n"/>
      <c r="W311" s="204" t="n"/>
      <c r="X311" s="204" t="n"/>
      <c r="Y311" s="204" t="n"/>
      <c r="Z311" s="204" t="n"/>
    </row>
    <row r="312" ht="15.75" customHeight="1">
      <c r="A312" s="176" t="n">
        <v>43920</v>
      </c>
      <c r="B312" s="204" t="n">
        <v>15.172962</v>
      </c>
      <c r="C312" s="204" t="n">
        <v>3952700</v>
      </c>
      <c r="D312" s="178">
        <f>B312/B313-1</f>
        <v/>
      </c>
      <c r="E312" s="205">
        <f>E313*(1+D312)</f>
        <v/>
      </c>
      <c r="F312" s="204" t="n"/>
      <c r="G312" s="204" t="n"/>
      <c r="H312" s="204" t="n"/>
      <c r="I312" s="204" t="n"/>
      <c r="J312" s="204" t="n"/>
      <c r="K312" s="204" t="n"/>
      <c r="L312" s="204" t="n"/>
      <c r="M312" s="204" t="n"/>
      <c r="N312" s="204" t="n"/>
      <c r="O312" s="204" t="n"/>
      <c r="P312" s="204" t="n"/>
      <c r="Q312" s="204" t="n"/>
      <c r="R312" s="204" t="n"/>
      <c r="S312" s="204" t="n"/>
      <c r="T312" s="204" t="n"/>
      <c r="U312" s="204" t="n"/>
      <c r="V312" s="204" t="n"/>
      <c r="W312" s="204" t="n"/>
      <c r="X312" s="204" t="n"/>
      <c r="Y312" s="204" t="n"/>
      <c r="Z312" s="204" t="n"/>
    </row>
    <row r="313" ht="15.75" customHeight="1">
      <c r="A313" s="176" t="n">
        <v>43917</v>
      </c>
      <c r="B313" s="204" t="n">
        <v>13.968759</v>
      </c>
      <c r="C313" s="204" t="n">
        <v>4442600</v>
      </c>
      <c r="D313" s="178">
        <f>B313/B314-1</f>
        <v/>
      </c>
      <c r="E313" s="205">
        <f>E314*(1+D313)</f>
        <v/>
      </c>
      <c r="F313" s="204" t="n"/>
      <c r="G313" s="204" t="n"/>
      <c r="H313" s="204" t="n"/>
      <c r="I313" s="204" t="n"/>
      <c r="J313" s="204" t="n"/>
      <c r="K313" s="204" t="n"/>
      <c r="L313" s="204" t="n"/>
      <c r="M313" s="204" t="n"/>
      <c r="N313" s="204" t="n"/>
      <c r="O313" s="204" t="n"/>
      <c r="P313" s="204" t="n"/>
      <c r="Q313" s="204" t="n"/>
      <c r="R313" s="204" t="n"/>
      <c r="S313" s="204" t="n"/>
      <c r="T313" s="204" t="n"/>
      <c r="U313" s="204" t="n"/>
      <c r="V313" s="204" t="n"/>
      <c r="W313" s="204" t="n"/>
      <c r="X313" s="204" t="n"/>
      <c r="Y313" s="204" t="n"/>
      <c r="Z313" s="204" t="n"/>
    </row>
    <row r="314" ht="15.75" customHeight="1">
      <c r="A314" s="176" t="n">
        <v>43916</v>
      </c>
      <c r="B314" s="204" t="n">
        <v>15.105527</v>
      </c>
      <c r="C314" s="204" t="n">
        <v>4376600</v>
      </c>
      <c r="D314" s="178">
        <f>B314/B315-1</f>
        <v/>
      </c>
      <c r="E314" s="205">
        <f>E315*(1+D314)</f>
        <v/>
      </c>
      <c r="F314" s="204" t="n"/>
      <c r="G314" s="204" t="n"/>
      <c r="H314" s="204" t="n"/>
      <c r="I314" s="204" t="n"/>
      <c r="J314" s="204" t="n"/>
      <c r="K314" s="204" t="n"/>
      <c r="L314" s="204" t="n"/>
      <c r="M314" s="204" t="n"/>
      <c r="N314" s="204" t="n"/>
      <c r="O314" s="204" t="n"/>
      <c r="P314" s="204" t="n"/>
      <c r="Q314" s="204" t="n"/>
      <c r="R314" s="204" t="n"/>
      <c r="S314" s="204" t="n"/>
      <c r="T314" s="204" t="n"/>
      <c r="U314" s="204" t="n"/>
      <c r="V314" s="204" t="n"/>
      <c r="W314" s="204" t="n"/>
      <c r="X314" s="204" t="n"/>
      <c r="Y314" s="204" t="n"/>
      <c r="Z314" s="204" t="n"/>
    </row>
    <row r="315" ht="15.75" customHeight="1">
      <c r="A315" s="176" t="n">
        <v>43915</v>
      </c>
      <c r="B315" s="204" t="n">
        <v>14.440805</v>
      </c>
      <c r="C315" s="204" t="n">
        <v>4921000</v>
      </c>
      <c r="D315" s="178">
        <f>B315/B316-1</f>
        <v/>
      </c>
      <c r="E315" s="205">
        <f>E316*(1+D315)</f>
        <v/>
      </c>
      <c r="F315" s="204" t="n"/>
      <c r="G315" s="204" t="n"/>
      <c r="H315" s="204" t="n"/>
      <c r="I315" s="204" t="n"/>
      <c r="J315" s="204" t="n"/>
      <c r="K315" s="204" t="n"/>
      <c r="L315" s="204" t="n"/>
      <c r="M315" s="204" t="n"/>
      <c r="N315" s="204" t="n"/>
      <c r="O315" s="204" t="n"/>
      <c r="P315" s="204" t="n"/>
      <c r="Q315" s="204" t="n"/>
      <c r="R315" s="204" t="n"/>
      <c r="S315" s="204" t="n"/>
      <c r="T315" s="204" t="n"/>
      <c r="U315" s="204" t="n"/>
      <c r="V315" s="204" t="n"/>
      <c r="W315" s="204" t="n"/>
      <c r="X315" s="204" t="n"/>
      <c r="Y315" s="204" t="n"/>
      <c r="Z315" s="204" t="n"/>
    </row>
    <row r="316" ht="15.75" customHeight="1">
      <c r="A316" s="176" t="n">
        <v>43914</v>
      </c>
      <c r="B316" s="204" t="n">
        <v>13.862788</v>
      </c>
      <c r="C316" s="204" t="n">
        <v>5089100</v>
      </c>
      <c r="D316" s="178">
        <f>B316/B317-1</f>
        <v/>
      </c>
      <c r="E316" s="205">
        <f>E317*(1+D316)</f>
        <v/>
      </c>
      <c r="F316" s="204" t="n"/>
      <c r="G316" s="204" t="n"/>
      <c r="H316" s="204" t="n"/>
      <c r="I316" s="204" t="n"/>
      <c r="J316" s="204" t="n"/>
      <c r="K316" s="204" t="n"/>
      <c r="L316" s="204" t="n"/>
      <c r="M316" s="204" t="n"/>
      <c r="N316" s="204" t="n"/>
      <c r="O316" s="204" t="n"/>
      <c r="P316" s="204" t="n"/>
      <c r="Q316" s="204" t="n"/>
      <c r="R316" s="204" t="n"/>
      <c r="S316" s="204" t="n"/>
      <c r="T316" s="204" t="n"/>
      <c r="U316" s="204" t="n"/>
      <c r="V316" s="204" t="n"/>
      <c r="W316" s="204" t="n"/>
      <c r="X316" s="204" t="n"/>
      <c r="Y316" s="204" t="n"/>
      <c r="Z316" s="204" t="n"/>
    </row>
    <row r="317" ht="15.75" customHeight="1">
      <c r="A317" s="176" t="n">
        <v>43913</v>
      </c>
      <c r="B317" s="204" t="n">
        <v>12.350308</v>
      </c>
      <c r="C317" s="204" t="n">
        <v>4788600</v>
      </c>
      <c r="D317" s="178">
        <f>B317/B318-1</f>
        <v/>
      </c>
      <c r="E317" s="205">
        <f>E318*(1+D317)</f>
        <v/>
      </c>
      <c r="F317" s="204" t="n"/>
      <c r="G317" s="204" t="n"/>
      <c r="H317" s="204" t="n"/>
      <c r="I317" s="204" t="n"/>
      <c r="J317" s="204" t="n"/>
      <c r="K317" s="204" t="n"/>
      <c r="L317" s="204" t="n"/>
      <c r="M317" s="204" t="n"/>
      <c r="N317" s="204" t="n"/>
      <c r="O317" s="204" t="n"/>
      <c r="P317" s="204" t="n"/>
      <c r="Q317" s="204" t="n"/>
      <c r="R317" s="204" t="n"/>
      <c r="S317" s="204" t="n"/>
      <c r="T317" s="204" t="n"/>
      <c r="U317" s="204" t="n"/>
      <c r="V317" s="204" t="n"/>
      <c r="W317" s="204" t="n"/>
      <c r="X317" s="204" t="n"/>
      <c r="Y317" s="204" t="n"/>
      <c r="Z317" s="204" t="n"/>
    </row>
    <row r="318" ht="15.75" customHeight="1">
      <c r="A318" s="176" t="n">
        <v>43910</v>
      </c>
      <c r="B318" s="204" t="n">
        <v>12.889792</v>
      </c>
      <c r="C318" s="204" t="n">
        <v>5121100</v>
      </c>
      <c r="D318" s="178">
        <f>B318/B319-1</f>
        <v/>
      </c>
      <c r="E318" s="205">
        <f>E319*(1+D318)</f>
        <v/>
      </c>
      <c r="F318" s="204" t="n"/>
      <c r="G318" s="204" t="n"/>
      <c r="H318" s="204" t="n"/>
      <c r="I318" s="204" t="n"/>
      <c r="J318" s="204" t="n"/>
      <c r="K318" s="204" t="n"/>
      <c r="L318" s="204" t="n"/>
      <c r="M318" s="204" t="n"/>
      <c r="N318" s="204" t="n"/>
      <c r="O318" s="204" t="n"/>
      <c r="P318" s="204" t="n"/>
      <c r="Q318" s="204" t="n"/>
      <c r="R318" s="204" t="n"/>
      <c r="S318" s="204" t="n"/>
      <c r="T318" s="204" t="n"/>
      <c r="U318" s="204" t="n"/>
      <c r="V318" s="204" t="n"/>
      <c r="W318" s="204" t="n"/>
      <c r="X318" s="204" t="n"/>
      <c r="Y318" s="204" t="n"/>
      <c r="Z318" s="204" t="n"/>
    </row>
    <row r="319" ht="15.75" customHeight="1">
      <c r="A319" s="176" t="n">
        <v>43909</v>
      </c>
      <c r="B319" s="204" t="n">
        <v>13.438909</v>
      </c>
      <c r="C319" s="204" t="n">
        <v>3050900</v>
      </c>
      <c r="D319" s="178">
        <f>B319/B320-1</f>
        <v/>
      </c>
      <c r="E319" s="205">
        <f>E320*(1+D319)</f>
        <v/>
      </c>
      <c r="F319" s="204" t="n"/>
      <c r="G319" s="204" t="n"/>
      <c r="H319" s="204" t="n"/>
      <c r="I319" s="204" t="n"/>
      <c r="J319" s="204" t="n"/>
      <c r="K319" s="204" t="n"/>
      <c r="L319" s="204" t="n"/>
      <c r="M319" s="204" t="n"/>
      <c r="N319" s="204" t="n"/>
      <c r="O319" s="204" t="n"/>
      <c r="P319" s="204" t="n"/>
      <c r="Q319" s="204" t="n"/>
      <c r="R319" s="204" t="n"/>
      <c r="S319" s="204" t="n"/>
      <c r="T319" s="204" t="n"/>
      <c r="U319" s="204" t="n"/>
      <c r="V319" s="204" t="n"/>
      <c r="W319" s="204" t="n"/>
      <c r="X319" s="204" t="n"/>
      <c r="Y319" s="204" t="n"/>
      <c r="Z319" s="204" t="n"/>
    </row>
    <row r="320" ht="15.75" customHeight="1">
      <c r="A320" s="176" t="n">
        <v>43908</v>
      </c>
      <c r="B320" s="204" t="n">
        <v>13.217336</v>
      </c>
      <c r="C320" s="204" t="n">
        <v>4347300</v>
      </c>
      <c r="D320" s="178">
        <f>B320/B321-1</f>
        <v/>
      </c>
      <c r="E320" s="205">
        <f>E321*(1+D320)</f>
        <v/>
      </c>
      <c r="F320" s="204" t="n"/>
      <c r="G320" s="204" t="n"/>
      <c r="H320" s="204" t="n"/>
      <c r="I320" s="204" t="n"/>
      <c r="J320" s="204" t="n"/>
      <c r="K320" s="204" t="n"/>
      <c r="L320" s="204" t="n"/>
      <c r="M320" s="204" t="n"/>
      <c r="N320" s="204" t="n"/>
      <c r="O320" s="204" t="n"/>
      <c r="P320" s="204" t="n"/>
      <c r="Q320" s="204" t="n"/>
      <c r="R320" s="204" t="n"/>
      <c r="S320" s="204" t="n"/>
      <c r="T320" s="204" t="n"/>
      <c r="U320" s="204" t="n"/>
      <c r="V320" s="204" t="n"/>
      <c r="W320" s="204" t="n"/>
      <c r="X320" s="204" t="n"/>
      <c r="Y320" s="204" t="n"/>
      <c r="Z320" s="204" t="n"/>
    </row>
    <row r="321" ht="15.75" customHeight="1">
      <c r="A321" s="176" t="n">
        <v>43907</v>
      </c>
      <c r="B321" s="204" t="n">
        <v>14.989923</v>
      </c>
      <c r="C321" s="204" t="n">
        <v>5089300</v>
      </c>
      <c r="D321" s="178">
        <f>B321/B322-1</f>
        <v/>
      </c>
      <c r="E321" s="205">
        <f>E322*(1+D321)</f>
        <v/>
      </c>
      <c r="F321" s="204" t="n"/>
      <c r="G321" s="204" t="n"/>
      <c r="H321" s="204" t="n"/>
      <c r="I321" s="204" t="n"/>
      <c r="J321" s="204" t="n"/>
      <c r="K321" s="204" t="n"/>
      <c r="L321" s="204" t="n"/>
      <c r="M321" s="204" t="n"/>
      <c r="N321" s="204" t="n"/>
      <c r="O321" s="204" t="n"/>
      <c r="P321" s="204" t="n"/>
      <c r="Q321" s="204" t="n"/>
      <c r="R321" s="204" t="n"/>
      <c r="S321" s="204" t="n"/>
      <c r="T321" s="204" t="n"/>
      <c r="U321" s="204" t="n"/>
      <c r="V321" s="204" t="n"/>
      <c r="W321" s="204" t="n"/>
      <c r="X321" s="204" t="n"/>
      <c r="Y321" s="204" t="n"/>
      <c r="Z321" s="204" t="n"/>
    </row>
    <row r="322" ht="15.75" customHeight="1">
      <c r="A322" s="176" t="n">
        <v>43906</v>
      </c>
      <c r="B322" s="204" t="n">
        <v>13.94949</v>
      </c>
      <c r="C322" s="204" t="n">
        <v>4296500</v>
      </c>
      <c r="D322" s="178">
        <f>B322/B323-1</f>
        <v/>
      </c>
      <c r="E322" s="205">
        <f>E323*(1+D322)</f>
        <v/>
      </c>
      <c r="F322" s="204" t="n"/>
      <c r="G322" s="204" t="n"/>
      <c r="H322" s="204" t="n"/>
      <c r="I322" s="204" t="n"/>
      <c r="J322" s="204" t="n"/>
      <c r="K322" s="204" t="n"/>
      <c r="L322" s="204" t="n"/>
      <c r="M322" s="204" t="n"/>
      <c r="N322" s="204" t="n"/>
      <c r="O322" s="204" t="n"/>
      <c r="P322" s="204" t="n"/>
      <c r="Q322" s="204" t="n"/>
      <c r="R322" s="204" t="n"/>
      <c r="S322" s="204" t="n"/>
      <c r="T322" s="204" t="n"/>
      <c r="U322" s="204" t="n"/>
      <c r="V322" s="204" t="n"/>
      <c r="W322" s="204" t="n"/>
      <c r="X322" s="204" t="n"/>
      <c r="Y322" s="204" t="n"/>
      <c r="Z322" s="204" t="n"/>
    </row>
    <row r="323" ht="15.75" customHeight="1">
      <c r="A323" s="176" t="n">
        <v>43903</v>
      </c>
      <c r="B323" s="204" t="n">
        <v>16.627638</v>
      </c>
      <c r="C323" s="204" t="n">
        <v>5195900</v>
      </c>
      <c r="D323" s="178">
        <f>B323/B324-1</f>
        <v/>
      </c>
      <c r="E323" s="205">
        <f>E324*(1+D323)</f>
        <v/>
      </c>
      <c r="F323" s="204" t="n"/>
      <c r="G323" s="204" t="n"/>
      <c r="H323" s="204" t="n"/>
      <c r="I323" s="204" t="n"/>
      <c r="J323" s="204" t="n"/>
      <c r="K323" s="204" t="n"/>
      <c r="L323" s="204" t="n"/>
      <c r="M323" s="204" t="n"/>
      <c r="N323" s="204" t="n"/>
      <c r="O323" s="204" t="n"/>
      <c r="P323" s="204" t="n"/>
      <c r="Q323" s="204" t="n"/>
      <c r="R323" s="204" t="n"/>
      <c r="S323" s="204" t="n"/>
      <c r="T323" s="204" t="n"/>
      <c r="U323" s="204" t="n"/>
      <c r="V323" s="204" t="n"/>
      <c r="W323" s="204" t="n"/>
      <c r="X323" s="204" t="n"/>
      <c r="Y323" s="204" t="n"/>
      <c r="Z323" s="204" t="n"/>
    </row>
    <row r="324" ht="15.75" customHeight="1">
      <c r="A324" s="176" t="n">
        <v>43902</v>
      </c>
      <c r="B324" s="204" t="n">
        <v>14.566044</v>
      </c>
      <c r="C324" s="204" t="n">
        <v>6881900</v>
      </c>
      <c r="D324" s="178">
        <f>B324/B325-1</f>
        <v/>
      </c>
      <c r="E324" s="205">
        <f>E325*(1+D324)</f>
        <v/>
      </c>
      <c r="F324" s="204" t="n"/>
      <c r="G324" s="204" t="n"/>
      <c r="H324" s="204" t="n"/>
      <c r="I324" s="204" t="n"/>
      <c r="J324" s="204" t="n"/>
      <c r="K324" s="204" t="n"/>
      <c r="L324" s="204" t="n"/>
      <c r="M324" s="204" t="n"/>
      <c r="N324" s="204" t="n"/>
      <c r="O324" s="204" t="n"/>
      <c r="P324" s="204" t="n"/>
      <c r="Q324" s="204" t="n"/>
      <c r="R324" s="204" t="n"/>
      <c r="S324" s="204" t="n"/>
      <c r="T324" s="204" t="n"/>
      <c r="U324" s="204" t="n"/>
      <c r="V324" s="204" t="n"/>
      <c r="W324" s="204" t="n"/>
      <c r="X324" s="204" t="n"/>
      <c r="Y324" s="204" t="n"/>
      <c r="Z324" s="204" t="n"/>
    </row>
    <row r="325" ht="15.75" customHeight="1">
      <c r="A325" s="176" t="n">
        <v>43901</v>
      </c>
      <c r="B325" s="204" t="n">
        <v>16.820311</v>
      </c>
      <c r="C325" s="204" t="n">
        <v>6995500</v>
      </c>
      <c r="D325" s="178">
        <f>B325/B326-1</f>
        <v/>
      </c>
      <c r="E325" s="205">
        <f>E326*(1+D325)</f>
        <v/>
      </c>
      <c r="F325" s="204" t="n"/>
      <c r="G325" s="204" t="n"/>
      <c r="H325" s="204" t="n"/>
      <c r="I325" s="204" t="n"/>
      <c r="J325" s="204" t="n"/>
      <c r="K325" s="204" t="n"/>
      <c r="L325" s="204" t="n"/>
      <c r="M325" s="204" t="n"/>
      <c r="N325" s="204" t="n"/>
      <c r="O325" s="204" t="n"/>
      <c r="P325" s="204" t="n"/>
      <c r="Q325" s="204" t="n"/>
      <c r="R325" s="204" t="n"/>
      <c r="S325" s="204" t="n"/>
      <c r="T325" s="204" t="n"/>
      <c r="U325" s="204" t="n"/>
      <c r="V325" s="204" t="n"/>
      <c r="W325" s="204" t="n"/>
      <c r="X325" s="204" t="n"/>
      <c r="Y325" s="204" t="n"/>
      <c r="Z325" s="204" t="n"/>
    </row>
    <row r="326" ht="15.75" customHeight="1">
      <c r="A326" s="176" t="n">
        <v>43900</v>
      </c>
      <c r="B326" s="204" t="n">
        <v>18.24609</v>
      </c>
      <c r="C326" s="204" t="n">
        <v>9894500</v>
      </c>
      <c r="D326" s="178">
        <f>B326/B327-1</f>
        <v/>
      </c>
      <c r="E326" s="205">
        <f>E327*(1+D326)</f>
        <v/>
      </c>
      <c r="F326" s="204" t="n"/>
      <c r="G326" s="204" t="n"/>
      <c r="H326" s="204" t="n"/>
      <c r="I326" s="204" t="n"/>
      <c r="J326" s="204" t="n"/>
      <c r="K326" s="204" t="n"/>
      <c r="L326" s="204" t="n"/>
      <c r="M326" s="204" t="n"/>
      <c r="N326" s="204" t="n"/>
      <c r="O326" s="204" t="n"/>
      <c r="P326" s="204" t="n"/>
      <c r="Q326" s="204" t="n"/>
      <c r="R326" s="204" t="n"/>
      <c r="S326" s="204" t="n"/>
      <c r="T326" s="204" t="n"/>
      <c r="U326" s="204" t="n"/>
      <c r="V326" s="204" t="n"/>
      <c r="W326" s="204" t="n"/>
      <c r="X326" s="204" t="n"/>
      <c r="Y326" s="204" t="n"/>
      <c r="Z326" s="204" t="n"/>
    </row>
    <row r="327" ht="15.75" customHeight="1">
      <c r="A327" s="176" t="n">
        <v>43899</v>
      </c>
      <c r="B327" s="204" t="n">
        <v>16.801044</v>
      </c>
      <c r="C327" s="204" t="n">
        <v>8873000</v>
      </c>
      <c r="D327" s="178">
        <f>B327/B328-1</f>
        <v/>
      </c>
      <c r="E327" s="205">
        <f>E328*(1+D327)</f>
        <v/>
      </c>
      <c r="F327" s="204" t="n"/>
      <c r="G327" s="204" t="n"/>
      <c r="H327" s="204" t="n"/>
      <c r="I327" s="204" t="n"/>
      <c r="J327" s="204" t="n"/>
      <c r="K327" s="204" t="n"/>
      <c r="L327" s="204" t="n"/>
      <c r="M327" s="204" t="n"/>
      <c r="N327" s="204" t="n"/>
      <c r="O327" s="204" t="n"/>
      <c r="P327" s="204" t="n"/>
      <c r="Q327" s="204" t="n"/>
      <c r="R327" s="204" t="n"/>
      <c r="S327" s="204" t="n"/>
      <c r="T327" s="204" t="n"/>
      <c r="U327" s="204" t="n"/>
      <c r="V327" s="204" t="n"/>
      <c r="W327" s="204" t="n"/>
      <c r="X327" s="204" t="n"/>
      <c r="Y327" s="204" t="n"/>
      <c r="Z327" s="204" t="n"/>
    </row>
    <row r="328" ht="15.75" customHeight="1">
      <c r="A328" s="176" t="n">
        <v>43896</v>
      </c>
      <c r="B328" s="204" t="n">
        <v>19.055313</v>
      </c>
      <c r="C328" s="204" t="n">
        <v>4750800</v>
      </c>
      <c r="D328" s="178">
        <f>B328/B329-1</f>
        <v/>
      </c>
      <c r="E328" s="205">
        <f>E329*(1+D328)</f>
        <v/>
      </c>
      <c r="F328" s="204" t="n"/>
      <c r="G328" s="204" t="n"/>
      <c r="H328" s="204" t="n"/>
      <c r="I328" s="204" t="n"/>
      <c r="J328" s="204" t="n"/>
      <c r="K328" s="204" t="n"/>
      <c r="L328" s="204" t="n"/>
      <c r="M328" s="204" t="n"/>
      <c r="N328" s="204" t="n"/>
      <c r="O328" s="204" t="n"/>
      <c r="P328" s="204" t="n"/>
      <c r="Q328" s="204" t="n"/>
      <c r="R328" s="204" t="n"/>
      <c r="S328" s="204" t="n"/>
      <c r="T328" s="204" t="n"/>
      <c r="U328" s="204" t="n"/>
      <c r="V328" s="204" t="n"/>
      <c r="W328" s="204" t="n"/>
      <c r="X328" s="204" t="n"/>
      <c r="Y328" s="204" t="n"/>
      <c r="Z328" s="204" t="n"/>
    </row>
    <row r="329" ht="15.75" customHeight="1">
      <c r="A329" s="176" t="n">
        <v>43895</v>
      </c>
      <c r="B329" s="204" t="n">
        <v>19.421391</v>
      </c>
      <c r="C329" s="204" t="n">
        <v>4548400</v>
      </c>
      <c r="D329" s="178">
        <f>B329/B330-1</f>
        <v/>
      </c>
      <c r="E329" s="205">
        <f>E330*(1+D329)</f>
        <v/>
      </c>
      <c r="F329" s="204" t="n"/>
      <c r="G329" s="204" t="n"/>
      <c r="H329" s="204" t="n"/>
      <c r="I329" s="204" t="n"/>
      <c r="J329" s="204" t="n"/>
      <c r="K329" s="204" t="n"/>
      <c r="L329" s="204" t="n"/>
      <c r="M329" s="204" t="n"/>
      <c r="N329" s="204" t="n"/>
      <c r="O329" s="204" t="n"/>
      <c r="P329" s="204" t="n"/>
      <c r="Q329" s="204" t="n"/>
      <c r="R329" s="204" t="n"/>
      <c r="S329" s="204" t="n"/>
      <c r="T329" s="204" t="n"/>
      <c r="U329" s="204" t="n"/>
      <c r="V329" s="204" t="n"/>
      <c r="W329" s="204" t="n"/>
      <c r="X329" s="204" t="n"/>
      <c r="Y329" s="204" t="n"/>
      <c r="Z329" s="204" t="n"/>
    </row>
    <row r="330" ht="15.75" customHeight="1">
      <c r="A330" s="176" t="n">
        <v>43894</v>
      </c>
      <c r="B330" s="204" t="n">
        <v>20.009045</v>
      </c>
      <c r="C330" s="204" t="n">
        <v>6718800</v>
      </c>
      <c r="D330" s="178">
        <f>B330/B331-1</f>
        <v/>
      </c>
      <c r="E330" s="205">
        <f>E331*(1+D330)</f>
        <v/>
      </c>
      <c r="F330" s="204" t="n"/>
      <c r="G330" s="204" t="n"/>
      <c r="H330" s="204" t="n"/>
      <c r="I330" s="204" t="n"/>
      <c r="J330" s="204" t="n"/>
      <c r="K330" s="204" t="n"/>
      <c r="L330" s="204" t="n"/>
      <c r="M330" s="204" t="n"/>
      <c r="N330" s="204" t="n"/>
      <c r="O330" s="204" t="n"/>
      <c r="P330" s="204" t="n"/>
      <c r="Q330" s="204" t="n"/>
      <c r="R330" s="204" t="n"/>
      <c r="S330" s="204" t="n"/>
      <c r="T330" s="204" t="n"/>
      <c r="U330" s="204" t="n"/>
      <c r="V330" s="204" t="n"/>
      <c r="W330" s="204" t="n"/>
      <c r="X330" s="204" t="n"/>
      <c r="Y330" s="204" t="n"/>
      <c r="Z330" s="204" t="n"/>
    </row>
    <row r="331" ht="15.75" customHeight="1">
      <c r="A331" s="176" t="n">
        <v>43893</v>
      </c>
      <c r="B331" s="204" t="n">
        <v>19.479193</v>
      </c>
      <c r="C331" s="204" t="n">
        <v>12817200</v>
      </c>
      <c r="D331" s="178">
        <f>B331/B332-1</f>
        <v/>
      </c>
      <c r="E331" s="205">
        <f>E332*(1+D331)</f>
        <v/>
      </c>
      <c r="F331" s="204" t="n"/>
      <c r="G331" s="204" t="n"/>
      <c r="H331" s="204" t="n"/>
      <c r="I331" s="204" t="n"/>
      <c r="J331" s="204" t="n"/>
      <c r="K331" s="204" t="n"/>
      <c r="L331" s="204" t="n"/>
      <c r="M331" s="204" t="n"/>
      <c r="N331" s="204" t="n"/>
      <c r="O331" s="204" t="n"/>
      <c r="P331" s="204" t="n"/>
      <c r="Q331" s="204" t="n"/>
      <c r="R331" s="204" t="n"/>
      <c r="S331" s="204" t="n"/>
      <c r="T331" s="204" t="n"/>
      <c r="U331" s="204" t="n"/>
      <c r="V331" s="204" t="n"/>
      <c r="W331" s="204" t="n"/>
      <c r="X331" s="204" t="n"/>
      <c r="Y331" s="204" t="n"/>
      <c r="Z331" s="204" t="n"/>
    </row>
    <row r="332" ht="15.75" customHeight="1">
      <c r="A332" s="176" t="n">
        <v>43892</v>
      </c>
      <c r="B332" s="204" t="n">
        <v>19.671865</v>
      </c>
      <c r="C332" s="204" t="n">
        <v>7727500</v>
      </c>
      <c r="D332" s="178">
        <f>B332/B333-1</f>
        <v/>
      </c>
      <c r="E332" s="205">
        <f>E333*(1+D332)</f>
        <v/>
      </c>
      <c r="F332" s="204" t="n"/>
      <c r="G332" s="204" t="n"/>
      <c r="H332" s="204" t="n"/>
      <c r="I332" s="204" t="n"/>
      <c r="J332" s="204" t="n"/>
      <c r="K332" s="204" t="n"/>
      <c r="L332" s="204" t="n"/>
      <c r="M332" s="204" t="n"/>
      <c r="N332" s="204" t="n"/>
      <c r="O332" s="204" t="n"/>
      <c r="P332" s="204" t="n"/>
      <c r="Q332" s="204" t="n"/>
      <c r="R332" s="204" t="n"/>
      <c r="S332" s="204" t="n"/>
      <c r="T332" s="204" t="n"/>
      <c r="U332" s="204" t="n"/>
      <c r="V332" s="204" t="n"/>
      <c r="W332" s="204" t="n"/>
      <c r="X332" s="204" t="n"/>
      <c r="Y332" s="204" t="n"/>
      <c r="Z332" s="204" t="n"/>
    </row>
    <row r="333" ht="15.75" customHeight="1">
      <c r="A333" s="176" t="n">
        <v>43889</v>
      </c>
      <c r="B333" s="204" t="n">
        <v>19.382858</v>
      </c>
      <c r="C333" s="204" t="n">
        <v>10559800</v>
      </c>
      <c r="D333" s="178">
        <f>B333/B334-1</f>
        <v/>
      </c>
      <c r="E333" s="205">
        <f>E334*(1+D333)</f>
        <v/>
      </c>
      <c r="F333" s="204" t="n"/>
      <c r="G333" s="204" t="n"/>
      <c r="H333" s="204" t="n"/>
      <c r="I333" s="204" t="n"/>
      <c r="J333" s="204" t="n"/>
      <c r="K333" s="204" t="n"/>
      <c r="L333" s="204" t="n"/>
      <c r="M333" s="204" t="n"/>
      <c r="N333" s="204" t="n"/>
      <c r="O333" s="204" t="n"/>
      <c r="P333" s="204" t="n"/>
      <c r="Q333" s="204" t="n"/>
      <c r="R333" s="204" t="n"/>
      <c r="S333" s="204" t="n"/>
      <c r="T333" s="204" t="n"/>
      <c r="U333" s="204" t="n"/>
      <c r="V333" s="204" t="n"/>
      <c r="W333" s="204" t="n"/>
      <c r="X333" s="204" t="n"/>
      <c r="Y333" s="204" t="n"/>
      <c r="Z333" s="204" t="n"/>
    </row>
    <row r="334" ht="15.75" customHeight="1">
      <c r="A334" s="176" t="n">
        <v>43888</v>
      </c>
      <c r="B334" s="204" t="n">
        <v>19.931974</v>
      </c>
      <c r="C334" s="204" t="n">
        <v>5936300</v>
      </c>
      <c r="D334" s="178">
        <f>B334/B335-1</f>
        <v/>
      </c>
      <c r="E334" s="205">
        <f>E335*(1+D334)</f>
        <v/>
      </c>
      <c r="F334" s="204" t="n"/>
      <c r="G334" s="204" t="n"/>
      <c r="H334" s="204" t="n"/>
      <c r="I334" s="204" t="n"/>
      <c r="J334" s="204" t="n"/>
      <c r="K334" s="204" t="n"/>
      <c r="L334" s="204" t="n"/>
      <c r="M334" s="204" t="n"/>
      <c r="N334" s="204" t="n"/>
      <c r="O334" s="204" t="n"/>
      <c r="P334" s="204" t="n"/>
      <c r="Q334" s="204" t="n"/>
      <c r="R334" s="204" t="n"/>
      <c r="S334" s="204" t="n"/>
      <c r="T334" s="204" t="n"/>
      <c r="U334" s="204" t="n"/>
      <c r="V334" s="204" t="n"/>
      <c r="W334" s="204" t="n"/>
      <c r="X334" s="204" t="n"/>
      <c r="Y334" s="204" t="n"/>
      <c r="Z334" s="204" t="n"/>
    </row>
    <row r="335" ht="15.75" customHeight="1">
      <c r="A335" s="176" t="n">
        <v>43887</v>
      </c>
      <c r="B335" s="204" t="n">
        <v>20.413656</v>
      </c>
      <c r="C335" s="204" t="n">
        <v>6730200</v>
      </c>
      <c r="D335" s="178">
        <f>B335/B336-1</f>
        <v/>
      </c>
      <c r="E335" s="205">
        <f>E336*(1+D335)</f>
        <v/>
      </c>
      <c r="F335" s="204" t="n"/>
      <c r="G335" s="204" t="n"/>
      <c r="H335" s="204" t="n"/>
      <c r="I335" s="204" t="n"/>
      <c r="J335" s="204" t="n"/>
      <c r="K335" s="204" t="n"/>
      <c r="L335" s="204" t="n"/>
      <c r="M335" s="204" t="n"/>
      <c r="N335" s="204" t="n"/>
      <c r="O335" s="204" t="n"/>
      <c r="P335" s="204" t="n"/>
      <c r="Q335" s="204" t="n"/>
      <c r="R335" s="204" t="n"/>
      <c r="S335" s="204" t="n"/>
      <c r="T335" s="204" t="n"/>
      <c r="U335" s="204" t="n"/>
      <c r="V335" s="204" t="n"/>
      <c r="W335" s="204" t="n"/>
      <c r="X335" s="204" t="n"/>
      <c r="Y335" s="204" t="n"/>
      <c r="Z335" s="204" t="n"/>
    </row>
    <row r="336" ht="15.75" customHeight="1">
      <c r="A336" s="176" t="n">
        <v>43886</v>
      </c>
      <c r="B336" s="204" t="n">
        <v>20.673761</v>
      </c>
      <c r="C336" s="204" t="n">
        <v>7013000</v>
      </c>
      <c r="D336" s="178">
        <f>B336/B337-1</f>
        <v/>
      </c>
      <c r="E336" s="205">
        <f>E337*(1+D336)</f>
        <v/>
      </c>
      <c r="F336" s="204" t="n"/>
      <c r="G336" s="204" t="n"/>
      <c r="H336" s="204" t="n"/>
      <c r="I336" s="204" t="n"/>
      <c r="J336" s="204" t="n"/>
      <c r="K336" s="204" t="n"/>
      <c r="L336" s="204" t="n"/>
      <c r="M336" s="204" t="n"/>
      <c r="N336" s="204" t="n"/>
      <c r="O336" s="204" t="n"/>
      <c r="P336" s="204" t="n"/>
      <c r="Q336" s="204" t="n"/>
      <c r="R336" s="204" t="n"/>
      <c r="S336" s="204" t="n"/>
      <c r="T336" s="204" t="n"/>
      <c r="U336" s="204" t="n"/>
      <c r="V336" s="204" t="n"/>
      <c r="W336" s="204" t="n"/>
      <c r="X336" s="204" t="n"/>
      <c r="Y336" s="204" t="n"/>
      <c r="Z336" s="204" t="n"/>
    </row>
    <row r="337" ht="15.75" customHeight="1">
      <c r="A337" s="176" t="n">
        <v>43885</v>
      </c>
      <c r="B337" s="204" t="n">
        <v>20.972406</v>
      </c>
      <c r="C337" s="204" t="n">
        <v>3616100</v>
      </c>
      <c r="D337" s="178">
        <f>B337/B338-1</f>
        <v/>
      </c>
      <c r="E337" s="205">
        <f>E338*(1+D337)</f>
        <v/>
      </c>
      <c r="F337" s="204" t="n"/>
      <c r="G337" s="204" t="n"/>
      <c r="H337" s="204" t="n"/>
      <c r="I337" s="204" t="n"/>
      <c r="J337" s="204" t="n"/>
      <c r="K337" s="204" t="n"/>
      <c r="L337" s="204" t="n"/>
      <c r="M337" s="204" t="n"/>
      <c r="N337" s="204" t="n"/>
      <c r="O337" s="204" t="n"/>
      <c r="P337" s="204" t="n"/>
      <c r="Q337" s="204" t="n"/>
      <c r="R337" s="204" t="n"/>
      <c r="S337" s="204" t="n"/>
      <c r="T337" s="204" t="n"/>
      <c r="U337" s="204" t="n"/>
      <c r="V337" s="204" t="n"/>
      <c r="W337" s="204" t="n"/>
      <c r="X337" s="204" t="n"/>
      <c r="Y337" s="204" t="n"/>
      <c r="Z337" s="204" t="n"/>
    </row>
    <row r="338" ht="15.75" customHeight="1">
      <c r="A338" s="176" t="n">
        <v>43882</v>
      </c>
      <c r="B338" s="204" t="n">
        <v>21.906866</v>
      </c>
      <c r="C338" s="204" t="n">
        <v>2227900</v>
      </c>
      <c r="D338" s="178">
        <f>B338/B339-1</f>
        <v/>
      </c>
      <c r="E338" s="205">
        <f>E339*(1+D338)</f>
        <v/>
      </c>
      <c r="F338" s="204" t="n"/>
      <c r="G338" s="204" t="n"/>
      <c r="H338" s="204" t="n"/>
      <c r="I338" s="204" t="n"/>
      <c r="J338" s="204" t="n"/>
      <c r="K338" s="204" t="n"/>
      <c r="L338" s="204" t="n"/>
      <c r="M338" s="204" t="n"/>
      <c r="N338" s="204" t="n"/>
      <c r="O338" s="204" t="n"/>
      <c r="P338" s="204" t="n"/>
      <c r="Q338" s="204" t="n"/>
      <c r="R338" s="204" t="n"/>
      <c r="S338" s="204" t="n"/>
      <c r="T338" s="204" t="n"/>
      <c r="U338" s="204" t="n"/>
      <c r="V338" s="204" t="n"/>
      <c r="W338" s="204" t="n"/>
      <c r="X338" s="204" t="n"/>
      <c r="Y338" s="204" t="n"/>
      <c r="Z338" s="204" t="n"/>
    </row>
    <row r="339" ht="15.75" customHeight="1">
      <c r="A339" s="176" t="n">
        <v>43881</v>
      </c>
      <c r="B339" s="204" t="n">
        <v>22.080271</v>
      </c>
      <c r="C339" s="204" t="n">
        <v>1917000</v>
      </c>
      <c r="D339" s="178">
        <f>B339/B340-1</f>
        <v/>
      </c>
      <c r="E339" s="205">
        <f>E340*(1+D339)</f>
        <v/>
      </c>
      <c r="F339" s="204" t="n"/>
      <c r="G339" s="204" t="n"/>
      <c r="H339" s="204" t="n"/>
      <c r="I339" s="204" t="n"/>
      <c r="J339" s="204" t="n"/>
      <c r="K339" s="204" t="n"/>
      <c r="L339" s="204" t="n"/>
      <c r="M339" s="204" t="n"/>
      <c r="N339" s="204" t="n"/>
      <c r="O339" s="204" t="n"/>
      <c r="P339" s="204" t="n"/>
      <c r="Q339" s="204" t="n"/>
      <c r="R339" s="204" t="n"/>
      <c r="S339" s="204" t="n"/>
      <c r="T339" s="204" t="n"/>
      <c r="U339" s="204" t="n"/>
      <c r="V339" s="204" t="n"/>
      <c r="W339" s="204" t="n"/>
      <c r="X339" s="204" t="n"/>
      <c r="Y339" s="204" t="n"/>
      <c r="Z339" s="204" t="n"/>
    </row>
    <row r="340" ht="15.75" customHeight="1">
      <c r="A340" s="176" t="n">
        <v>43880</v>
      </c>
      <c r="B340" s="204" t="n">
        <v>22.253677</v>
      </c>
      <c r="C340" s="204" t="n">
        <v>1353700</v>
      </c>
      <c r="D340" s="178">
        <f>B340/B341-1</f>
        <v/>
      </c>
      <c r="E340" s="205">
        <f>E341*(1+D340)</f>
        <v/>
      </c>
      <c r="F340" s="204" t="n"/>
      <c r="G340" s="204" t="n"/>
      <c r="H340" s="204" t="n"/>
      <c r="I340" s="204" t="n"/>
      <c r="J340" s="204" t="n"/>
      <c r="K340" s="204" t="n"/>
      <c r="L340" s="204" t="n"/>
      <c r="M340" s="204" t="n"/>
      <c r="N340" s="204" t="n"/>
      <c r="O340" s="204" t="n"/>
      <c r="P340" s="204" t="n"/>
      <c r="Q340" s="204" t="n"/>
      <c r="R340" s="204" t="n"/>
      <c r="S340" s="204" t="n"/>
      <c r="T340" s="204" t="n"/>
      <c r="U340" s="204" t="n"/>
      <c r="V340" s="204" t="n"/>
      <c r="W340" s="204" t="n"/>
      <c r="X340" s="204" t="n"/>
      <c r="Y340" s="204" t="n"/>
      <c r="Z340" s="204" t="n"/>
    </row>
    <row r="341" ht="15.75" customHeight="1">
      <c r="A341" s="176" t="n">
        <v>43879</v>
      </c>
      <c r="B341" s="204" t="n">
        <v>22.138073</v>
      </c>
      <c r="C341" s="204" t="n">
        <v>1348800</v>
      </c>
      <c r="D341" s="178">
        <f>B341/B342-1</f>
        <v/>
      </c>
      <c r="E341" s="205">
        <f>E342*(1+D341)</f>
        <v/>
      </c>
      <c r="F341" s="204" t="n"/>
      <c r="G341" s="204" t="n"/>
      <c r="H341" s="204" t="n"/>
      <c r="I341" s="204" t="n"/>
      <c r="J341" s="204" t="n"/>
      <c r="K341" s="204" t="n"/>
      <c r="L341" s="204" t="n"/>
      <c r="M341" s="204" t="n"/>
      <c r="N341" s="204" t="n"/>
      <c r="O341" s="204" t="n"/>
      <c r="P341" s="204" t="n"/>
      <c r="Q341" s="204" t="n"/>
      <c r="R341" s="204" t="n"/>
      <c r="S341" s="204" t="n"/>
      <c r="T341" s="204" t="n"/>
      <c r="U341" s="204" t="n"/>
      <c r="V341" s="204" t="n"/>
      <c r="W341" s="204" t="n"/>
      <c r="X341" s="204" t="n"/>
      <c r="Y341" s="204" t="n"/>
      <c r="Z341" s="204" t="n"/>
    </row>
    <row r="342" ht="15.75" customHeight="1">
      <c r="A342" s="176" t="n">
        <v>43875</v>
      </c>
      <c r="B342" s="204" t="n">
        <v>22.205509</v>
      </c>
      <c r="C342" s="204" t="n">
        <v>1194800</v>
      </c>
      <c r="D342" s="178">
        <f>B342/B343-1</f>
        <v/>
      </c>
      <c r="E342" s="205">
        <f>E343*(1+D342)</f>
        <v/>
      </c>
      <c r="F342" s="204" t="n"/>
      <c r="G342" s="204" t="n"/>
      <c r="H342" s="204" t="n"/>
      <c r="I342" s="204" t="n"/>
      <c r="J342" s="204" t="n"/>
      <c r="K342" s="204" t="n"/>
      <c r="L342" s="204" t="n"/>
      <c r="M342" s="204" t="n"/>
      <c r="N342" s="204" t="n"/>
      <c r="O342" s="204" t="n"/>
      <c r="P342" s="204" t="n"/>
      <c r="Q342" s="204" t="n"/>
      <c r="R342" s="204" t="n"/>
      <c r="S342" s="204" t="n"/>
      <c r="T342" s="204" t="n"/>
      <c r="U342" s="204" t="n"/>
      <c r="V342" s="204" t="n"/>
      <c r="W342" s="204" t="n"/>
      <c r="X342" s="204" t="n"/>
      <c r="Y342" s="204" t="n"/>
      <c r="Z342" s="204" t="n"/>
    </row>
    <row r="343" ht="15.75" customHeight="1">
      <c r="A343" s="176" t="n">
        <v>43874</v>
      </c>
      <c r="B343" s="204" t="n">
        <v>22.147707</v>
      </c>
      <c r="C343" s="204" t="n">
        <v>1464100</v>
      </c>
      <c r="D343" s="178">
        <f>B343/B344-1</f>
        <v/>
      </c>
      <c r="E343" s="205">
        <f>E344*(1+D343)</f>
        <v/>
      </c>
      <c r="F343" s="204" t="n"/>
      <c r="G343" s="204" t="n"/>
      <c r="H343" s="204" t="n"/>
      <c r="I343" s="204" t="n"/>
      <c r="J343" s="204" t="n"/>
      <c r="K343" s="204" t="n"/>
      <c r="L343" s="204" t="n"/>
      <c r="M343" s="204" t="n"/>
      <c r="N343" s="204" t="n"/>
      <c r="O343" s="204" t="n"/>
      <c r="P343" s="204" t="n"/>
      <c r="Q343" s="204" t="n"/>
      <c r="R343" s="204" t="n"/>
      <c r="S343" s="204" t="n"/>
      <c r="T343" s="204" t="n"/>
      <c r="U343" s="204" t="n"/>
      <c r="V343" s="204" t="n"/>
      <c r="W343" s="204" t="n"/>
      <c r="X343" s="204" t="n"/>
      <c r="Y343" s="204" t="n"/>
      <c r="Z343" s="204" t="n"/>
    </row>
    <row r="344" ht="15.75" customHeight="1">
      <c r="A344" s="176" t="n">
        <v>43873</v>
      </c>
      <c r="B344" s="204" t="n">
        <v>22.272943</v>
      </c>
      <c r="C344" s="204" t="n">
        <v>1465200</v>
      </c>
      <c r="D344" s="178">
        <f>B344/B345-1</f>
        <v/>
      </c>
      <c r="E344" s="205">
        <f>E345*(1+D344)</f>
        <v/>
      </c>
      <c r="F344" s="204" t="n"/>
      <c r="G344" s="204" t="n"/>
      <c r="H344" s="204" t="n"/>
      <c r="I344" s="204" t="n"/>
      <c r="J344" s="204" t="n"/>
      <c r="K344" s="204" t="n"/>
      <c r="L344" s="204" t="n"/>
      <c r="M344" s="204" t="n"/>
      <c r="N344" s="204" t="n"/>
      <c r="O344" s="204" t="n"/>
      <c r="P344" s="204" t="n"/>
      <c r="Q344" s="204" t="n"/>
      <c r="R344" s="204" t="n"/>
      <c r="S344" s="204" t="n"/>
      <c r="T344" s="204" t="n"/>
      <c r="U344" s="204" t="n"/>
      <c r="V344" s="204" t="n"/>
      <c r="W344" s="204" t="n"/>
      <c r="X344" s="204" t="n"/>
      <c r="Y344" s="204" t="n"/>
      <c r="Z344" s="204" t="n"/>
    </row>
    <row r="345" ht="15.75" customHeight="1">
      <c r="A345" s="176" t="n">
        <v>43872</v>
      </c>
      <c r="B345" s="204" t="n">
        <v>21.993568</v>
      </c>
      <c r="C345" s="204" t="n">
        <v>1985500</v>
      </c>
      <c r="D345" s="178">
        <f>B345/B346-1</f>
        <v/>
      </c>
      <c r="E345" s="205">
        <f>E346*(1+D345)</f>
        <v/>
      </c>
      <c r="F345" s="204" t="n"/>
      <c r="G345" s="204" t="n"/>
      <c r="H345" s="204" t="n"/>
      <c r="I345" s="204" t="n"/>
      <c r="J345" s="204" t="n"/>
      <c r="K345" s="204" t="n"/>
      <c r="L345" s="204" t="n"/>
      <c r="M345" s="204" t="n"/>
      <c r="N345" s="204" t="n"/>
      <c r="O345" s="204" t="n"/>
      <c r="P345" s="204" t="n"/>
      <c r="Q345" s="204" t="n"/>
      <c r="R345" s="204" t="n"/>
      <c r="S345" s="204" t="n"/>
      <c r="T345" s="204" t="n"/>
      <c r="U345" s="204" t="n"/>
      <c r="V345" s="204" t="n"/>
      <c r="W345" s="204" t="n"/>
      <c r="X345" s="204" t="n"/>
      <c r="Y345" s="204" t="n"/>
      <c r="Z345" s="204" t="n"/>
    </row>
    <row r="346" ht="15.75" customHeight="1">
      <c r="A346" s="176" t="n">
        <v>43871</v>
      </c>
      <c r="B346" s="204" t="n">
        <v>21.839432</v>
      </c>
      <c r="C346" s="204" t="n">
        <v>1175300</v>
      </c>
      <c r="D346" s="178">
        <f>B346/B347-1</f>
        <v/>
      </c>
      <c r="E346" s="205">
        <f>E347*(1+D346)</f>
        <v/>
      </c>
      <c r="F346" s="204" t="n"/>
      <c r="G346" s="204" t="n"/>
      <c r="H346" s="204" t="n"/>
      <c r="I346" s="204" t="n"/>
      <c r="J346" s="204" t="n"/>
      <c r="K346" s="204" t="n"/>
      <c r="L346" s="204" t="n"/>
      <c r="M346" s="204" t="n"/>
      <c r="N346" s="204" t="n"/>
      <c r="O346" s="204" t="n"/>
      <c r="P346" s="204" t="n"/>
      <c r="Q346" s="204" t="n"/>
      <c r="R346" s="204" t="n"/>
      <c r="S346" s="204" t="n"/>
      <c r="T346" s="204" t="n"/>
      <c r="U346" s="204" t="n"/>
      <c r="V346" s="204" t="n"/>
      <c r="W346" s="204" t="n"/>
      <c r="X346" s="204" t="n"/>
      <c r="Y346" s="204" t="n"/>
      <c r="Z346" s="204" t="n"/>
    </row>
    <row r="347" ht="15.75" customHeight="1">
      <c r="A347" s="176" t="n">
        <v>43868</v>
      </c>
      <c r="B347" s="204" t="n">
        <v>21.762362</v>
      </c>
      <c r="C347" s="204" t="n">
        <v>1952000</v>
      </c>
      <c r="D347" s="178">
        <f>B347/B348-1</f>
        <v/>
      </c>
      <c r="E347" s="205">
        <f>E348*(1+D347)</f>
        <v/>
      </c>
      <c r="F347" s="204" t="n"/>
      <c r="G347" s="204" t="n"/>
      <c r="H347" s="204" t="n"/>
      <c r="I347" s="204" t="n"/>
      <c r="J347" s="204" t="n"/>
      <c r="K347" s="204" t="n"/>
      <c r="L347" s="204" t="n"/>
      <c r="M347" s="204" t="n"/>
      <c r="N347" s="204" t="n"/>
      <c r="O347" s="204" t="n"/>
      <c r="P347" s="204" t="n"/>
      <c r="Q347" s="204" t="n"/>
      <c r="R347" s="204" t="n"/>
      <c r="S347" s="204" t="n"/>
      <c r="T347" s="204" t="n"/>
      <c r="U347" s="204" t="n"/>
      <c r="V347" s="204" t="n"/>
      <c r="W347" s="204" t="n"/>
      <c r="X347" s="204" t="n"/>
      <c r="Y347" s="204" t="n"/>
      <c r="Z347" s="204" t="n"/>
    </row>
    <row r="348" ht="15.75" customHeight="1">
      <c r="A348" s="176" t="n">
        <v>43867</v>
      </c>
      <c r="B348" s="204" t="n">
        <v>22.041737</v>
      </c>
      <c r="C348" s="204" t="n">
        <v>1847700</v>
      </c>
      <c r="D348" s="178">
        <f>B348/B349-1</f>
        <v/>
      </c>
      <c r="E348" s="205">
        <f>E349*(1+D348)</f>
        <v/>
      </c>
      <c r="F348" s="204" t="n"/>
      <c r="G348" s="204" t="n"/>
      <c r="H348" s="204" t="n"/>
      <c r="I348" s="204" t="n"/>
      <c r="J348" s="204" t="n"/>
      <c r="K348" s="204" t="n"/>
      <c r="L348" s="204" t="n"/>
      <c r="M348" s="204" t="n"/>
      <c r="N348" s="204" t="n"/>
      <c r="O348" s="204" t="n"/>
      <c r="P348" s="204" t="n"/>
      <c r="Q348" s="204" t="n"/>
      <c r="R348" s="204" t="n"/>
      <c r="S348" s="204" t="n"/>
      <c r="T348" s="204" t="n"/>
      <c r="U348" s="204" t="n"/>
      <c r="V348" s="204" t="n"/>
      <c r="W348" s="204" t="n"/>
      <c r="X348" s="204" t="n"/>
      <c r="Y348" s="204" t="n"/>
      <c r="Z348" s="204" t="n"/>
    </row>
    <row r="349" ht="15.75" customHeight="1">
      <c r="A349" s="176" t="n">
        <v>43866</v>
      </c>
      <c r="B349" s="204" t="n">
        <v>22.003202</v>
      </c>
      <c r="C349" s="204" t="n">
        <v>1477200</v>
      </c>
      <c r="D349" s="178">
        <f>B349/B350-1</f>
        <v/>
      </c>
      <c r="E349" s="205">
        <f>E350*(1+D349)</f>
        <v/>
      </c>
      <c r="F349" s="204" t="n"/>
      <c r="G349" s="204" t="n"/>
      <c r="H349" s="204" t="n"/>
      <c r="I349" s="204" t="n"/>
      <c r="J349" s="204" t="n"/>
      <c r="K349" s="204" t="n"/>
      <c r="L349" s="204" t="n"/>
      <c r="M349" s="204" t="n"/>
      <c r="N349" s="204" t="n"/>
      <c r="O349" s="204" t="n"/>
      <c r="P349" s="204" t="n"/>
      <c r="Q349" s="204" t="n"/>
      <c r="R349" s="204" t="n"/>
      <c r="S349" s="204" t="n"/>
      <c r="T349" s="204" t="n"/>
      <c r="U349" s="204" t="n"/>
      <c r="V349" s="204" t="n"/>
      <c r="W349" s="204" t="n"/>
      <c r="X349" s="204" t="n"/>
      <c r="Y349" s="204" t="n"/>
      <c r="Z349" s="204" t="n"/>
    </row>
    <row r="350" ht="15.75" customHeight="1">
      <c r="A350" s="176" t="n">
        <v>43865</v>
      </c>
      <c r="B350" s="204" t="n">
        <v>21.868332</v>
      </c>
      <c r="C350" s="204" t="n">
        <v>1105000</v>
      </c>
      <c r="D350" s="178">
        <f>B350/B351-1</f>
        <v/>
      </c>
      <c r="E350" s="205">
        <f>E351*(1+D350)</f>
        <v/>
      </c>
      <c r="F350" s="204" t="n"/>
      <c r="G350" s="204" t="n"/>
      <c r="H350" s="204" t="n"/>
      <c r="I350" s="204" t="n"/>
      <c r="J350" s="204" t="n"/>
      <c r="K350" s="204" t="n"/>
      <c r="L350" s="204" t="n"/>
      <c r="M350" s="204" t="n"/>
      <c r="N350" s="204" t="n"/>
      <c r="O350" s="204" t="n"/>
      <c r="P350" s="204" t="n"/>
      <c r="Q350" s="204" t="n"/>
      <c r="R350" s="204" t="n"/>
      <c r="S350" s="204" t="n"/>
      <c r="T350" s="204" t="n"/>
      <c r="U350" s="204" t="n"/>
      <c r="V350" s="204" t="n"/>
      <c r="W350" s="204" t="n"/>
      <c r="X350" s="204" t="n"/>
      <c r="Y350" s="204" t="n"/>
      <c r="Z350" s="204" t="n"/>
    </row>
    <row r="351" ht="15.75" customHeight="1">
      <c r="A351" s="176" t="n">
        <v>43864</v>
      </c>
      <c r="B351" s="204" t="n">
        <v>21.49262</v>
      </c>
      <c r="C351" s="204" t="n">
        <v>2031200</v>
      </c>
      <c r="D351" s="178">
        <f>B351/B352-1</f>
        <v/>
      </c>
      <c r="E351" s="205">
        <f>E352*(1+D351)</f>
        <v/>
      </c>
      <c r="F351" s="204" t="n"/>
      <c r="G351" s="204" t="n"/>
      <c r="H351" s="204" t="n"/>
      <c r="I351" s="204" t="n"/>
      <c r="J351" s="204" t="n"/>
      <c r="K351" s="204" t="n"/>
      <c r="L351" s="204" t="n"/>
      <c r="M351" s="204" t="n"/>
      <c r="N351" s="204" t="n"/>
      <c r="O351" s="204" t="n"/>
      <c r="P351" s="204" t="n"/>
      <c r="Q351" s="204" t="n"/>
      <c r="R351" s="204" t="n"/>
      <c r="S351" s="204" t="n"/>
      <c r="T351" s="204" t="n"/>
      <c r="U351" s="204" t="n"/>
      <c r="V351" s="204" t="n"/>
      <c r="W351" s="204" t="n"/>
      <c r="X351" s="204" t="n"/>
      <c r="Y351" s="204" t="n"/>
      <c r="Z351" s="204" t="n"/>
    </row>
    <row r="352" ht="15.75" customHeight="1">
      <c r="A352" s="176" t="n">
        <v>43861</v>
      </c>
      <c r="B352" s="204" t="n">
        <v>21.444452</v>
      </c>
      <c r="C352" s="204" t="n">
        <v>4300800</v>
      </c>
      <c r="D352" s="178">
        <f>B352/B353-1</f>
        <v/>
      </c>
      <c r="E352" s="205">
        <f>E353*(1+D352)</f>
        <v/>
      </c>
      <c r="F352" s="204" t="n"/>
      <c r="G352" s="204" t="n"/>
      <c r="H352" s="204" t="n"/>
      <c r="I352" s="204" t="n"/>
      <c r="J352" s="204" t="n"/>
      <c r="K352" s="204" t="n"/>
      <c r="L352" s="204" t="n"/>
      <c r="M352" s="204" t="n"/>
      <c r="N352" s="204" t="n"/>
      <c r="O352" s="204" t="n"/>
      <c r="P352" s="204" t="n"/>
      <c r="Q352" s="204" t="n"/>
      <c r="R352" s="204" t="n"/>
      <c r="S352" s="204" t="n"/>
      <c r="T352" s="204" t="n"/>
      <c r="U352" s="204" t="n"/>
      <c r="V352" s="204" t="n"/>
      <c r="W352" s="204" t="n"/>
      <c r="X352" s="204" t="n"/>
      <c r="Y352" s="204" t="n"/>
      <c r="Z352" s="204" t="n"/>
    </row>
    <row r="353" ht="15.75" customHeight="1">
      <c r="A353" s="176" t="n">
        <v>43860</v>
      </c>
      <c r="B353" s="204" t="n">
        <v>21.993568</v>
      </c>
      <c r="C353" s="204" t="n">
        <v>2433000</v>
      </c>
      <c r="D353" s="178">
        <f>B353/B354-1</f>
        <v/>
      </c>
      <c r="E353" s="205">
        <f>E354*(1+D353)</f>
        <v/>
      </c>
      <c r="F353" s="204" t="n"/>
      <c r="G353" s="204" t="n"/>
      <c r="H353" s="204" t="n"/>
      <c r="I353" s="204" t="n"/>
      <c r="J353" s="204" t="n"/>
      <c r="K353" s="204" t="n"/>
      <c r="L353" s="204" t="n"/>
      <c r="M353" s="204" t="n"/>
      <c r="N353" s="204" t="n"/>
      <c r="O353" s="204" t="n"/>
      <c r="P353" s="204" t="n"/>
      <c r="Q353" s="204" t="n"/>
      <c r="R353" s="204" t="n"/>
      <c r="S353" s="204" t="n"/>
      <c r="T353" s="204" t="n"/>
      <c r="U353" s="204" t="n"/>
      <c r="V353" s="204" t="n"/>
      <c r="W353" s="204" t="n"/>
      <c r="X353" s="204" t="n"/>
      <c r="Y353" s="204" t="n"/>
      <c r="Z353" s="204" t="n"/>
    </row>
    <row r="354" ht="15.75" customHeight="1">
      <c r="A354" s="176" t="n">
        <v>43859</v>
      </c>
      <c r="B354" s="204" t="n">
        <v>22.003202</v>
      </c>
      <c r="C354" s="204" t="n">
        <v>1550800</v>
      </c>
      <c r="D354" s="178">
        <f>B354/B355-1</f>
        <v/>
      </c>
      <c r="E354" s="205">
        <f>E355*(1+D354)</f>
        <v/>
      </c>
      <c r="F354" s="204" t="n"/>
      <c r="G354" s="204" t="n"/>
      <c r="H354" s="204" t="n"/>
      <c r="I354" s="204" t="n"/>
      <c r="J354" s="204" t="n"/>
      <c r="K354" s="204" t="n"/>
      <c r="L354" s="204" t="n"/>
      <c r="M354" s="204" t="n"/>
      <c r="N354" s="204" t="n"/>
      <c r="O354" s="204" t="n"/>
      <c r="P354" s="204" t="n"/>
      <c r="Q354" s="204" t="n"/>
      <c r="R354" s="204" t="n"/>
      <c r="S354" s="204" t="n"/>
      <c r="T354" s="204" t="n"/>
      <c r="U354" s="204" t="n"/>
      <c r="V354" s="204" t="n"/>
      <c r="W354" s="204" t="n"/>
      <c r="X354" s="204" t="n"/>
      <c r="Y354" s="204" t="n"/>
      <c r="Z354" s="204" t="n"/>
    </row>
    <row r="355" ht="15.75" customHeight="1">
      <c r="A355" s="176" t="n">
        <v>43858</v>
      </c>
      <c r="B355" s="204" t="n">
        <v>22.099541</v>
      </c>
      <c r="C355" s="204" t="n">
        <v>1604500</v>
      </c>
      <c r="D355" s="178">
        <f>B355/B356-1</f>
        <v/>
      </c>
      <c r="E355" s="205">
        <f>E356*(1+D355)</f>
        <v/>
      </c>
      <c r="F355" s="204" t="n"/>
      <c r="G355" s="204" t="n"/>
      <c r="H355" s="204" t="n"/>
      <c r="I355" s="204" t="n"/>
      <c r="J355" s="204" t="n"/>
      <c r="K355" s="204" t="n"/>
      <c r="L355" s="204" t="n"/>
      <c r="M355" s="204" t="n"/>
      <c r="N355" s="204" t="n"/>
      <c r="O355" s="204" t="n"/>
      <c r="P355" s="204" t="n"/>
      <c r="Q355" s="204" t="n"/>
      <c r="R355" s="204" t="n"/>
      <c r="S355" s="204" t="n"/>
      <c r="T355" s="204" t="n"/>
      <c r="U355" s="204" t="n"/>
      <c r="V355" s="204" t="n"/>
      <c r="W355" s="204" t="n"/>
      <c r="X355" s="204" t="n"/>
      <c r="Y355" s="204" t="n"/>
      <c r="Z355" s="204" t="n"/>
    </row>
    <row r="356" ht="15.75" customHeight="1">
      <c r="A356" s="176" t="n">
        <v>43857</v>
      </c>
      <c r="B356" s="204" t="n">
        <v>21.916502</v>
      </c>
      <c r="C356" s="204" t="n">
        <v>2707000</v>
      </c>
      <c r="D356" s="178">
        <f>B356/B357-1</f>
        <v/>
      </c>
      <c r="E356" s="205">
        <f>E357*(1+D356)</f>
        <v/>
      </c>
      <c r="F356" s="204" t="n"/>
      <c r="G356" s="204" t="n"/>
      <c r="H356" s="204" t="n"/>
      <c r="I356" s="204" t="n"/>
      <c r="J356" s="204" t="n"/>
      <c r="K356" s="204" t="n"/>
      <c r="L356" s="204" t="n"/>
      <c r="M356" s="204" t="n"/>
      <c r="N356" s="204" t="n"/>
      <c r="O356" s="204" t="n"/>
      <c r="P356" s="204" t="n"/>
      <c r="Q356" s="204" t="n"/>
      <c r="R356" s="204" t="n"/>
      <c r="S356" s="204" t="n"/>
      <c r="T356" s="204" t="n"/>
      <c r="U356" s="204" t="n"/>
      <c r="V356" s="204" t="n"/>
      <c r="W356" s="204" t="n"/>
      <c r="X356" s="204" t="n"/>
      <c r="Y356" s="204" t="n"/>
      <c r="Z356" s="204" t="n"/>
    </row>
    <row r="357" ht="15.75" customHeight="1">
      <c r="A357" s="176" t="n">
        <v>43854</v>
      </c>
      <c r="B357" s="204" t="n">
        <v>22.398182</v>
      </c>
      <c r="C357" s="204" t="n">
        <v>2333100</v>
      </c>
      <c r="D357" s="178">
        <f>B357/B358-1</f>
        <v/>
      </c>
      <c r="E357" s="205">
        <f>E358*(1+D357)</f>
        <v/>
      </c>
      <c r="F357" s="204" t="n"/>
      <c r="G357" s="204" t="n"/>
      <c r="H357" s="204" t="n"/>
      <c r="I357" s="204" t="n"/>
      <c r="J357" s="204" t="n"/>
      <c r="K357" s="204" t="n"/>
      <c r="L357" s="204" t="n"/>
      <c r="M357" s="204" t="n"/>
      <c r="N357" s="204" t="n"/>
      <c r="O357" s="204" t="n"/>
      <c r="P357" s="204" t="n"/>
      <c r="Q357" s="204" t="n"/>
      <c r="R357" s="204" t="n"/>
      <c r="S357" s="204" t="n"/>
      <c r="T357" s="204" t="n"/>
      <c r="U357" s="204" t="n"/>
      <c r="V357" s="204" t="n"/>
      <c r="W357" s="204" t="n"/>
      <c r="X357" s="204" t="n"/>
      <c r="Y357" s="204" t="n"/>
      <c r="Z357" s="204" t="n"/>
    </row>
    <row r="358" ht="15.75" customHeight="1">
      <c r="A358" s="176" t="n">
        <v>43853</v>
      </c>
      <c r="B358" s="204" t="n">
        <v>22.581223</v>
      </c>
      <c r="C358" s="204" t="n">
        <v>1784500</v>
      </c>
      <c r="D358" s="178">
        <f>B358/B359-1</f>
        <v/>
      </c>
      <c r="E358" s="205">
        <f>E359*(1+D358)</f>
        <v/>
      </c>
      <c r="F358" s="204" t="n"/>
      <c r="G358" s="204" t="n"/>
      <c r="H358" s="204" t="n"/>
      <c r="I358" s="204" t="n"/>
      <c r="J358" s="204" t="n"/>
      <c r="K358" s="204" t="n"/>
      <c r="L358" s="204" t="n"/>
      <c r="M358" s="204" t="n"/>
      <c r="N358" s="204" t="n"/>
      <c r="O358" s="204" t="n"/>
      <c r="P358" s="204" t="n"/>
      <c r="Q358" s="204" t="n"/>
      <c r="R358" s="204" t="n"/>
      <c r="S358" s="204" t="n"/>
      <c r="T358" s="204" t="n"/>
      <c r="U358" s="204" t="n"/>
      <c r="V358" s="204" t="n"/>
      <c r="W358" s="204" t="n"/>
      <c r="X358" s="204" t="n"/>
      <c r="Y358" s="204" t="n"/>
      <c r="Z358" s="204" t="n"/>
    </row>
    <row r="359" ht="15.75" customHeight="1">
      <c r="A359" s="176" t="n">
        <v>43852</v>
      </c>
      <c r="B359" s="204" t="n">
        <v>22.600487</v>
      </c>
      <c r="C359" s="204" t="n">
        <v>2215900</v>
      </c>
      <c r="D359" s="178">
        <f>B359/B360-1</f>
        <v/>
      </c>
      <c r="E359" s="205">
        <f>E360*(1+D359)</f>
        <v/>
      </c>
      <c r="F359" s="204" t="n"/>
      <c r="G359" s="204" t="n"/>
      <c r="H359" s="204" t="n"/>
      <c r="I359" s="204" t="n"/>
      <c r="J359" s="204" t="n"/>
      <c r="K359" s="204" t="n"/>
      <c r="L359" s="204" t="n"/>
      <c r="M359" s="204" t="n"/>
      <c r="N359" s="204" t="n"/>
      <c r="O359" s="204" t="n"/>
      <c r="P359" s="204" t="n"/>
      <c r="Q359" s="204" t="n"/>
      <c r="R359" s="204" t="n"/>
      <c r="S359" s="204" t="n"/>
      <c r="T359" s="204" t="n"/>
      <c r="U359" s="204" t="n"/>
      <c r="V359" s="204" t="n"/>
      <c r="W359" s="204" t="n"/>
      <c r="X359" s="204" t="n"/>
      <c r="Y359" s="204" t="n"/>
      <c r="Z359" s="204" t="n"/>
    </row>
    <row r="360" ht="15.75" customHeight="1">
      <c r="A360" s="176" t="n">
        <v>43851</v>
      </c>
      <c r="B360" s="204" t="n">
        <v>22.475252</v>
      </c>
      <c r="C360" s="204" t="n">
        <v>1808900</v>
      </c>
      <c r="D360" s="178">
        <f>B360/B361-1</f>
        <v/>
      </c>
      <c r="E360" s="205">
        <f>E361*(1+D360)</f>
        <v/>
      </c>
      <c r="F360" s="204" t="n"/>
      <c r="G360" s="204" t="n"/>
      <c r="H360" s="204" t="n"/>
      <c r="I360" s="204" t="n"/>
      <c r="J360" s="204" t="n"/>
      <c r="K360" s="204" t="n"/>
      <c r="L360" s="204" t="n"/>
      <c r="M360" s="204" t="n"/>
      <c r="N360" s="204" t="n"/>
      <c r="O360" s="204" t="n"/>
      <c r="P360" s="204" t="n"/>
      <c r="Q360" s="204" t="n"/>
      <c r="R360" s="204" t="n"/>
      <c r="S360" s="204" t="n"/>
      <c r="T360" s="204" t="n"/>
      <c r="U360" s="204" t="n"/>
      <c r="V360" s="204" t="n"/>
      <c r="W360" s="204" t="n"/>
      <c r="X360" s="204" t="n"/>
      <c r="Y360" s="204" t="n"/>
      <c r="Z360" s="204" t="n"/>
    </row>
    <row r="361" ht="15.75" customHeight="1">
      <c r="A361" s="176" t="n">
        <v>43847</v>
      </c>
      <c r="B361" s="204" t="n">
        <v>22.658291</v>
      </c>
      <c r="C361" s="204" t="n">
        <v>912900</v>
      </c>
      <c r="D361" s="178">
        <f>B361/B362-1</f>
        <v/>
      </c>
      <c r="E361" s="205">
        <f>E362*(1+D361)</f>
        <v/>
      </c>
      <c r="F361" s="204" t="n"/>
      <c r="G361" s="204" t="n"/>
      <c r="H361" s="204" t="n"/>
      <c r="I361" s="204" t="n"/>
      <c r="J361" s="204" t="n"/>
      <c r="K361" s="204" t="n"/>
      <c r="L361" s="204" t="n"/>
      <c r="M361" s="204" t="n"/>
      <c r="N361" s="204" t="n"/>
      <c r="O361" s="204" t="n"/>
      <c r="P361" s="204" t="n"/>
      <c r="Q361" s="204" t="n"/>
      <c r="R361" s="204" t="n"/>
      <c r="S361" s="204" t="n"/>
      <c r="T361" s="204" t="n"/>
      <c r="U361" s="204" t="n"/>
      <c r="V361" s="204" t="n"/>
      <c r="W361" s="204" t="n"/>
      <c r="X361" s="204" t="n"/>
      <c r="Y361" s="204" t="n"/>
      <c r="Z361" s="204" t="n"/>
    </row>
    <row r="362" ht="15.75" customHeight="1">
      <c r="A362" s="176" t="n">
        <v>43846</v>
      </c>
      <c r="B362" s="204" t="n">
        <v>22.677557</v>
      </c>
      <c r="C362" s="204" t="n">
        <v>1775300</v>
      </c>
      <c r="D362" s="178">
        <f>B362/B363-1</f>
        <v/>
      </c>
      <c r="E362" s="205">
        <f>E363*(1+D362)</f>
        <v/>
      </c>
      <c r="F362" s="204" t="n"/>
      <c r="G362" s="204" t="n"/>
      <c r="H362" s="204" t="n"/>
      <c r="I362" s="204" t="n"/>
      <c r="J362" s="204" t="n"/>
      <c r="K362" s="204" t="n"/>
      <c r="L362" s="204" t="n"/>
      <c r="M362" s="204" t="n"/>
      <c r="N362" s="204" t="n"/>
      <c r="O362" s="204" t="n"/>
      <c r="P362" s="204" t="n"/>
      <c r="Q362" s="204" t="n"/>
      <c r="R362" s="204" t="n"/>
      <c r="S362" s="204" t="n"/>
      <c r="T362" s="204" t="n"/>
      <c r="U362" s="204" t="n"/>
      <c r="V362" s="204" t="n"/>
      <c r="W362" s="204" t="n"/>
      <c r="X362" s="204" t="n"/>
      <c r="Y362" s="204" t="n"/>
      <c r="Z362" s="204" t="n"/>
    </row>
    <row r="363" ht="15.75" customHeight="1">
      <c r="A363" s="176" t="n">
        <v>43845</v>
      </c>
      <c r="B363" s="204" t="n">
        <v>22.427082</v>
      </c>
      <c r="C363" s="204" t="n">
        <v>1132700</v>
      </c>
      <c r="D363" s="178">
        <f>B363/B364-1</f>
        <v/>
      </c>
      <c r="E363" s="205">
        <f>E364*(1+D363)</f>
        <v/>
      </c>
      <c r="F363" s="204" t="n"/>
      <c r="G363" s="204" t="n"/>
      <c r="H363" s="204" t="n"/>
      <c r="I363" s="204" t="n"/>
      <c r="J363" s="204" t="n"/>
      <c r="K363" s="204" t="n"/>
      <c r="L363" s="204" t="n"/>
      <c r="M363" s="204" t="n"/>
      <c r="N363" s="204" t="n"/>
      <c r="O363" s="204" t="n"/>
      <c r="P363" s="204" t="n"/>
      <c r="Q363" s="204" t="n"/>
      <c r="R363" s="204" t="n"/>
      <c r="S363" s="204" t="n"/>
      <c r="T363" s="204" t="n"/>
      <c r="U363" s="204" t="n"/>
      <c r="V363" s="204" t="n"/>
      <c r="W363" s="204" t="n"/>
      <c r="X363" s="204" t="n"/>
      <c r="Y363" s="204" t="n"/>
      <c r="Z363" s="204" t="n"/>
    </row>
    <row r="364" ht="15.75" customHeight="1">
      <c r="A364" s="176" t="n">
        <v>43844</v>
      </c>
      <c r="B364" s="204" t="n">
        <v>22.321112</v>
      </c>
      <c r="C364" s="204" t="n">
        <v>4481500</v>
      </c>
      <c r="D364" s="178">
        <f>B364/B365-1</f>
        <v/>
      </c>
      <c r="E364" s="205">
        <f>E365*(1+D364)</f>
        <v/>
      </c>
      <c r="F364" s="204" t="n"/>
      <c r="G364" s="204" t="n"/>
      <c r="H364" s="204" t="n"/>
      <c r="I364" s="204" t="n"/>
      <c r="J364" s="204" t="n"/>
      <c r="K364" s="204" t="n"/>
      <c r="L364" s="204" t="n"/>
      <c r="M364" s="204" t="n"/>
      <c r="N364" s="204" t="n"/>
      <c r="O364" s="204" t="n"/>
      <c r="P364" s="204" t="n"/>
      <c r="Q364" s="204" t="n"/>
      <c r="R364" s="204" t="n"/>
      <c r="S364" s="204" t="n"/>
      <c r="T364" s="204" t="n"/>
      <c r="U364" s="204" t="n"/>
      <c r="V364" s="204" t="n"/>
      <c r="W364" s="204" t="n"/>
      <c r="X364" s="204" t="n"/>
      <c r="Y364" s="204" t="n"/>
      <c r="Z364" s="204" t="n"/>
    </row>
    <row r="365" ht="15.75" customHeight="1">
      <c r="A365" s="176" t="n">
        <v>43843</v>
      </c>
      <c r="B365" s="204" t="n">
        <v>22.186241</v>
      </c>
      <c r="C365" s="204" t="n">
        <v>1959500</v>
      </c>
      <c r="D365" s="178">
        <f>B365/B366-1</f>
        <v/>
      </c>
      <c r="E365" s="205">
        <f>E366*(1+D365)</f>
        <v/>
      </c>
      <c r="F365" s="204" t="n"/>
      <c r="G365" s="204" t="n"/>
      <c r="H365" s="204" t="n"/>
      <c r="I365" s="204" t="n"/>
      <c r="J365" s="204" t="n"/>
      <c r="K365" s="204" t="n"/>
      <c r="L365" s="204" t="n"/>
      <c r="M365" s="204" t="n"/>
      <c r="N365" s="204" t="n"/>
      <c r="O365" s="204" t="n"/>
      <c r="P365" s="204" t="n"/>
      <c r="Q365" s="204" t="n"/>
      <c r="R365" s="204" t="n"/>
      <c r="S365" s="204" t="n"/>
      <c r="T365" s="204" t="n"/>
      <c r="U365" s="204" t="n"/>
      <c r="V365" s="204" t="n"/>
      <c r="W365" s="204" t="n"/>
      <c r="X365" s="204" t="n"/>
      <c r="Y365" s="204" t="n"/>
      <c r="Z365" s="204" t="n"/>
    </row>
    <row r="366" ht="15.75" customHeight="1">
      <c r="A366" s="176" t="n">
        <v>43840</v>
      </c>
      <c r="B366" s="204" t="n">
        <v>22.012838</v>
      </c>
      <c r="C366" s="204" t="n">
        <v>1497500</v>
      </c>
      <c r="D366" s="178">
        <f>B366/B367-1</f>
        <v/>
      </c>
      <c r="E366" s="205">
        <f>E367*(1+D366)</f>
        <v/>
      </c>
      <c r="F366" s="204" t="n"/>
      <c r="G366" s="204" t="n"/>
      <c r="H366" s="204" t="n"/>
      <c r="I366" s="204" t="n"/>
      <c r="J366" s="204" t="n"/>
      <c r="K366" s="204" t="n"/>
      <c r="L366" s="204" t="n"/>
      <c r="M366" s="204" t="n"/>
      <c r="N366" s="204" t="n"/>
      <c r="O366" s="204" t="n"/>
      <c r="P366" s="204" t="n"/>
      <c r="Q366" s="204" t="n"/>
      <c r="R366" s="204" t="n"/>
      <c r="S366" s="204" t="n"/>
      <c r="T366" s="204" t="n"/>
      <c r="U366" s="204" t="n"/>
      <c r="V366" s="204" t="n"/>
      <c r="W366" s="204" t="n"/>
      <c r="X366" s="204" t="n"/>
      <c r="Y366" s="204" t="n"/>
      <c r="Z366" s="204" t="n"/>
    </row>
    <row r="367" ht="15.75" customHeight="1">
      <c r="A367" s="176" t="n">
        <v>43839</v>
      </c>
      <c r="B367" s="204" t="n">
        <v>21.897232</v>
      </c>
      <c r="C367" s="204" t="n">
        <v>1261200</v>
      </c>
      <c r="D367" s="178">
        <f>B367/B368-1</f>
        <v/>
      </c>
      <c r="E367" s="205">
        <f>E368*(1+D367)</f>
        <v/>
      </c>
      <c r="F367" s="204" t="n"/>
      <c r="G367" s="204" t="n"/>
      <c r="H367" s="204" t="n"/>
      <c r="I367" s="204" t="n"/>
      <c r="J367" s="204" t="n"/>
      <c r="K367" s="204" t="n"/>
      <c r="L367" s="204" t="n"/>
      <c r="M367" s="204" t="n"/>
      <c r="N367" s="204" t="n"/>
      <c r="O367" s="204" t="n"/>
      <c r="P367" s="204" t="n"/>
      <c r="Q367" s="204" t="n"/>
      <c r="R367" s="204" t="n"/>
      <c r="S367" s="204" t="n"/>
      <c r="T367" s="204" t="n"/>
      <c r="U367" s="204" t="n"/>
      <c r="V367" s="204" t="n"/>
      <c r="W367" s="204" t="n"/>
      <c r="X367" s="204" t="n"/>
      <c r="Y367" s="204" t="n"/>
      <c r="Z367" s="204" t="n"/>
    </row>
    <row r="368" ht="15.75" customHeight="1">
      <c r="A368" s="176" t="n">
        <v>43838</v>
      </c>
      <c r="B368" s="204" t="n">
        <v>21.887598</v>
      </c>
      <c r="C368" s="204" t="n">
        <v>2420400</v>
      </c>
      <c r="D368" s="178">
        <f>B368/B369-1</f>
        <v/>
      </c>
      <c r="E368" s="205">
        <f>E369*(1+D368)</f>
        <v/>
      </c>
      <c r="F368" s="204" t="n"/>
      <c r="G368" s="204" t="n"/>
      <c r="H368" s="204" t="n"/>
      <c r="I368" s="204" t="n"/>
      <c r="J368" s="204" t="n"/>
      <c r="K368" s="204" t="n"/>
      <c r="L368" s="204" t="n"/>
      <c r="M368" s="204" t="n"/>
      <c r="N368" s="204" t="n"/>
      <c r="O368" s="204" t="n"/>
      <c r="P368" s="204" t="n"/>
      <c r="Q368" s="204" t="n"/>
      <c r="R368" s="204" t="n"/>
      <c r="S368" s="204" t="n"/>
      <c r="T368" s="204" t="n"/>
      <c r="U368" s="204" t="n"/>
      <c r="V368" s="204" t="n"/>
      <c r="W368" s="204" t="n"/>
      <c r="X368" s="204" t="n"/>
      <c r="Y368" s="204" t="n"/>
      <c r="Z368" s="204" t="n"/>
    </row>
    <row r="369" ht="15.75" customHeight="1">
      <c r="A369" s="176" t="n">
        <v>43837</v>
      </c>
      <c r="B369" s="204" t="n">
        <v>21.762362</v>
      </c>
      <c r="C369" s="204" t="n">
        <v>3552100</v>
      </c>
      <c r="D369" s="178">
        <f>B369/B370-1</f>
        <v/>
      </c>
      <c r="E369" s="205">
        <f>E370*(1+D369)</f>
        <v/>
      </c>
      <c r="F369" s="204" t="n"/>
      <c r="G369" s="204" t="n"/>
      <c r="H369" s="204" t="n"/>
      <c r="I369" s="204" t="n"/>
      <c r="J369" s="204" t="n"/>
      <c r="K369" s="204" t="n"/>
      <c r="L369" s="204" t="n"/>
      <c r="M369" s="204" t="n"/>
      <c r="N369" s="204" t="n"/>
      <c r="O369" s="204" t="n"/>
      <c r="P369" s="204" t="n"/>
      <c r="Q369" s="204" t="n"/>
      <c r="R369" s="204" t="n"/>
      <c r="S369" s="204" t="n"/>
      <c r="T369" s="204" t="n"/>
      <c r="U369" s="204" t="n"/>
      <c r="V369" s="204" t="n"/>
      <c r="W369" s="204" t="n"/>
      <c r="X369" s="204" t="n"/>
      <c r="Y369" s="204" t="n"/>
      <c r="Z369" s="204" t="n"/>
    </row>
    <row r="370" ht="15.75" customHeight="1">
      <c r="A370" s="176" t="n">
        <v>43836</v>
      </c>
      <c r="B370" s="204" t="n">
        <v>21.791264</v>
      </c>
      <c r="C370" s="204" t="n">
        <v>1564900</v>
      </c>
      <c r="D370" s="178">
        <f>B370/B371-1</f>
        <v/>
      </c>
      <c r="E370" s="205">
        <f>E371*(1+D370)</f>
        <v/>
      </c>
      <c r="F370" s="204" t="n"/>
      <c r="G370" s="204" t="n"/>
      <c r="H370" s="204" t="n"/>
      <c r="I370" s="204" t="n"/>
      <c r="J370" s="204" t="n"/>
      <c r="K370" s="204" t="n"/>
      <c r="L370" s="204" t="n"/>
      <c r="M370" s="204" t="n"/>
      <c r="N370" s="204" t="n"/>
      <c r="O370" s="204" t="n"/>
      <c r="P370" s="204" t="n"/>
      <c r="Q370" s="204" t="n"/>
      <c r="R370" s="204" t="n"/>
      <c r="S370" s="204" t="n"/>
      <c r="T370" s="204" t="n"/>
      <c r="U370" s="204" t="n"/>
      <c r="V370" s="204" t="n"/>
      <c r="W370" s="204" t="n"/>
      <c r="X370" s="204" t="n"/>
      <c r="Y370" s="204" t="n"/>
      <c r="Z370" s="204" t="n"/>
    </row>
    <row r="371" ht="15.75" customHeight="1">
      <c r="A371" s="176" t="n">
        <v>43833</v>
      </c>
      <c r="B371" s="204" t="n">
        <v>21.675659</v>
      </c>
      <c r="C371" s="204" t="n">
        <v>2360600</v>
      </c>
      <c r="D371" s="178">
        <f>B371/B372-1</f>
        <v/>
      </c>
      <c r="E371" s="205">
        <f>E372*(1+D371)</f>
        <v/>
      </c>
      <c r="F371" s="204" t="n"/>
      <c r="G371" s="204" t="n"/>
      <c r="H371" s="204" t="n"/>
      <c r="I371" s="204" t="n"/>
      <c r="J371" s="204" t="n"/>
      <c r="K371" s="204" t="n"/>
      <c r="L371" s="204" t="n"/>
      <c r="M371" s="204" t="n"/>
      <c r="N371" s="204" t="n"/>
      <c r="O371" s="204" t="n"/>
      <c r="P371" s="204" t="n"/>
      <c r="Q371" s="204" t="n"/>
      <c r="R371" s="204" t="n"/>
      <c r="S371" s="204" t="n"/>
      <c r="T371" s="204" t="n"/>
      <c r="U371" s="204" t="n"/>
      <c r="V371" s="204" t="n"/>
      <c r="W371" s="204" t="n"/>
      <c r="X371" s="204" t="n"/>
      <c r="Y371" s="204" t="n"/>
      <c r="Z371" s="204" t="n"/>
    </row>
    <row r="372" ht="15.75" customHeight="1">
      <c r="A372" s="176" t="n">
        <v>43832</v>
      </c>
      <c r="B372" s="204" t="n">
        <v>21.906866</v>
      </c>
      <c r="C372" s="204" t="n">
        <v>2332900</v>
      </c>
      <c r="D372" s="178">
        <f>B372/B373-1</f>
        <v/>
      </c>
      <c r="E372" s="205" t="n">
        <v>100</v>
      </c>
      <c r="F372" s="204" t="n"/>
      <c r="G372" s="204" t="n"/>
      <c r="H372" s="204" t="n"/>
      <c r="I372" s="204" t="n"/>
      <c r="J372" s="204" t="n"/>
      <c r="K372" s="204" t="n"/>
      <c r="L372" s="204" t="n"/>
      <c r="M372" s="204" t="n"/>
      <c r="N372" s="204" t="n"/>
      <c r="O372" s="204" t="n"/>
      <c r="P372" s="204" t="n"/>
      <c r="Q372" s="204" t="n"/>
      <c r="R372" s="204" t="n"/>
      <c r="S372" s="204" t="n"/>
      <c r="T372" s="204" t="n"/>
      <c r="U372" s="204" t="n"/>
      <c r="V372" s="204" t="n"/>
      <c r="W372" s="204" t="n"/>
      <c r="X372" s="204" t="n"/>
      <c r="Y372" s="204" t="n"/>
      <c r="Z372" s="204" t="n"/>
    </row>
    <row r="373" ht="15.75" customHeight="1">
      <c r="A373" s="176" t="n">
        <v>43830</v>
      </c>
      <c r="B373" s="204" t="n">
        <v>21.81053</v>
      </c>
      <c r="C373" s="204" t="n">
        <v>2696300</v>
      </c>
      <c r="D373" s="178">
        <f>B373/B374-1</f>
        <v/>
      </c>
      <c r="E373" s="205" t="n"/>
      <c r="F373" s="204" t="n"/>
      <c r="G373" s="204" t="n"/>
      <c r="H373" s="204" t="n"/>
      <c r="I373" s="204" t="n"/>
      <c r="J373" s="204" t="n"/>
      <c r="K373" s="204" t="n"/>
      <c r="L373" s="204" t="n"/>
      <c r="M373" s="204" t="n"/>
      <c r="N373" s="204" t="n"/>
      <c r="O373" s="204" t="n"/>
      <c r="P373" s="204" t="n"/>
      <c r="Q373" s="204" t="n"/>
      <c r="R373" s="204" t="n"/>
      <c r="S373" s="204" t="n"/>
      <c r="T373" s="204" t="n"/>
      <c r="U373" s="204" t="n"/>
      <c r="V373" s="204" t="n"/>
      <c r="W373" s="204" t="n"/>
      <c r="X373" s="204" t="n"/>
      <c r="Y373" s="204" t="n"/>
      <c r="Z373" s="204" t="n"/>
    </row>
    <row r="374" ht="15.75" customHeight="1">
      <c r="A374" s="176" t="n">
        <v>43829</v>
      </c>
      <c r="B374" s="204" t="n">
        <v>21.887598</v>
      </c>
      <c r="C374" s="204" t="n">
        <v>2056100</v>
      </c>
      <c r="D374" s="178">
        <f>B374/B375-1</f>
        <v/>
      </c>
      <c r="E374" s="205" t="n"/>
      <c r="F374" s="204" t="n"/>
      <c r="G374" s="204" t="n"/>
      <c r="H374" s="204" t="n"/>
      <c r="I374" s="204" t="n"/>
      <c r="J374" s="204" t="n"/>
      <c r="K374" s="204" t="n"/>
      <c r="L374" s="204" t="n"/>
      <c r="M374" s="204" t="n"/>
      <c r="N374" s="204" t="n"/>
      <c r="O374" s="204" t="n"/>
      <c r="P374" s="204" t="n"/>
      <c r="Q374" s="204" t="n"/>
      <c r="R374" s="204" t="n"/>
      <c r="S374" s="204" t="n"/>
      <c r="T374" s="204" t="n"/>
      <c r="U374" s="204" t="n"/>
      <c r="V374" s="204" t="n"/>
      <c r="W374" s="204" t="n"/>
      <c r="X374" s="204" t="n"/>
      <c r="Y374" s="204" t="n"/>
      <c r="Z374" s="204" t="n"/>
    </row>
    <row r="375" ht="15.75" customHeight="1">
      <c r="A375" s="176" t="n">
        <v>43826</v>
      </c>
      <c r="B375" s="204" t="n">
        <v>21.916502</v>
      </c>
      <c r="C375" s="204" t="n">
        <v>1769000</v>
      </c>
      <c r="D375" s="178">
        <f>B375/B376-1</f>
        <v/>
      </c>
      <c r="E375" s="205" t="n"/>
      <c r="F375" s="204" t="n"/>
      <c r="G375" s="204" t="n"/>
      <c r="H375" s="204" t="n"/>
      <c r="I375" s="204" t="n"/>
      <c r="J375" s="204" t="n"/>
      <c r="K375" s="204" t="n"/>
      <c r="L375" s="204" t="n"/>
      <c r="M375" s="204" t="n"/>
      <c r="N375" s="204" t="n"/>
      <c r="O375" s="204" t="n"/>
      <c r="P375" s="204" t="n"/>
      <c r="Q375" s="204" t="n"/>
      <c r="R375" s="204" t="n"/>
      <c r="S375" s="204" t="n"/>
      <c r="T375" s="204" t="n"/>
      <c r="U375" s="204" t="n"/>
      <c r="V375" s="204" t="n"/>
      <c r="W375" s="204" t="n"/>
      <c r="X375" s="204" t="n"/>
      <c r="Y375" s="204" t="n"/>
      <c r="Z375" s="204" t="n"/>
    </row>
    <row r="376" ht="15.75" customHeight="1">
      <c r="A376" s="176" t="n">
        <v>43825</v>
      </c>
      <c r="B376" s="204" t="n">
        <v>21.955034</v>
      </c>
      <c r="C376" s="204" t="n">
        <v>1370600</v>
      </c>
      <c r="D376" s="178">
        <f>B376/B377-1</f>
        <v/>
      </c>
      <c r="E376" s="205" t="n"/>
      <c r="F376" s="204" t="n"/>
      <c r="G376" s="204" t="n"/>
      <c r="H376" s="204" t="n"/>
      <c r="I376" s="204" t="n"/>
      <c r="J376" s="204" t="n"/>
      <c r="K376" s="204" t="n"/>
      <c r="L376" s="204" t="n"/>
      <c r="M376" s="204" t="n"/>
      <c r="N376" s="204" t="n"/>
      <c r="O376" s="204" t="n"/>
      <c r="P376" s="204" t="n"/>
      <c r="Q376" s="204" t="n"/>
      <c r="R376" s="204" t="n"/>
      <c r="S376" s="204" t="n"/>
      <c r="T376" s="204" t="n"/>
      <c r="U376" s="204" t="n"/>
      <c r="V376" s="204" t="n"/>
      <c r="W376" s="204" t="n"/>
      <c r="X376" s="204" t="n"/>
      <c r="Y376" s="204" t="n"/>
      <c r="Z376" s="204" t="n"/>
    </row>
    <row r="377" ht="15.75" customHeight="1">
      <c r="A377" s="176" t="n">
        <v>43823</v>
      </c>
      <c r="B377" s="204" t="n">
        <v>21.820162</v>
      </c>
      <c r="C377" s="204" t="n">
        <v>1615700</v>
      </c>
      <c r="D377" s="178">
        <f>B377/B378-1</f>
        <v/>
      </c>
      <c r="E377" s="205" t="n"/>
      <c r="F377" s="204" t="n"/>
      <c r="G377" s="204" t="n"/>
      <c r="H377" s="204" t="n"/>
      <c r="I377" s="204" t="n"/>
      <c r="J377" s="204" t="n"/>
      <c r="K377" s="204" t="n"/>
      <c r="L377" s="204" t="n"/>
      <c r="M377" s="204" t="n"/>
      <c r="N377" s="204" t="n"/>
      <c r="O377" s="204" t="n"/>
      <c r="P377" s="204" t="n"/>
      <c r="Q377" s="204" t="n"/>
      <c r="R377" s="204" t="n"/>
      <c r="S377" s="204" t="n"/>
      <c r="T377" s="204" t="n"/>
      <c r="U377" s="204" t="n"/>
      <c r="V377" s="204" t="n"/>
      <c r="W377" s="204" t="n"/>
      <c r="X377" s="204" t="n"/>
      <c r="Y377" s="204" t="n"/>
      <c r="Z377" s="204" t="n"/>
    </row>
    <row r="378" ht="15.75" customHeight="1">
      <c r="A378" s="176" t="n">
        <v>43822</v>
      </c>
      <c r="B378" s="204" t="n">
        <v>21.800896</v>
      </c>
      <c r="C378" s="204" t="n">
        <v>1870200</v>
      </c>
      <c r="D378" s="178">
        <f>B378/B379-1</f>
        <v/>
      </c>
      <c r="E378" s="205" t="n"/>
      <c r="F378" s="204" t="n"/>
      <c r="G378" s="204" t="n"/>
      <c r="H378" s="204" t="n"/>
      <c r="I378" s="204" t="n"/>
      <c r="J378" s="204" t="n"/>
      <c r="K378" s="204" t="n"/>
      <c r="L378" s="204" t="n"/>
      <c r="M378" s="204" t="n"/>
      <c r="N378" s="204" t="n"/>
      <c r="O378" s="204" t="n"/>
      <c r="P378" s="204" t="n"/>
      <c r="Q378" s="204" t="n"/>
      <c r="R378" s="204" t="n"/>
      <c r="S378" s="204" t="n"/>
      <c r="T378" s="204" t="n"/>
      <c r="U378" s="204" t="n"/>
      <c r="V378" s="204" t="n"/>
      <c r="W378" s="204" t="n"/>
      <c r="X378" s="204" t="n"/>
      <c r="Y378" s="204" t="n"/>
      <c r="Z378" s="204" t="n"/>
    </row>
    <row r="379" ht="15.75" customHeight="1">
      <c r="A379" s="176" t="n">
        <v>43819</v>
      </c>
      <c r="B379" s="204" t="n">
        <v>21.78163</v>
      </c>
      <c r="C379" s="204" t="n">
        <v>1654800</v>
      </c>
      <c r="D379" s="178">
        <f>B379/B380-1</f>
        <v/>
      </c>
      <c r="E379" s="205" t="n"/>
      <c r="F379" s="204" t="n"/>
      <c r="G379" s="204" t="n"/>
      <c r="H379" s="204" t="n"/>
      <c r="I379" s="204" t="n"/>
      <c r="J379" s="204" t="n"/>
      <c r="K379" s="204" t="n"/>
      <c r="L379" s="204" t="n"/>
      <c r="M379" s="204" t="n"/>
      <c r="N379" s="204" t="n"/>
      <c r="O379" s="204" t="n"/>
      <c r="P379" s="204" t="n"/>
      <c r="Q379" s="204" t="n"/>
      <c r="R379" s="204" t="n"/>
      <c r="S379" s="204" t="n"/>
      <c r="T379" s="204" t="n"/>
      <c r="U379" s="204" t="n"/>
      <c r="V379" s="204" t="n"/>
      <c r="W379" s="204" t="n"/>
      <c r="X379" s="204" t="n"/>
      <c r="Y379" s="204" t="n"/>
      <c r="Z379" s="204" t="n"/>
    </row>
    <row r="380" ht="15.75" customHeight="1">
      <c r="A380" s="176" t="n">
        <v>43818</v>
      </c>
      <c r="B380" s="204" t="n">
        <v>21.771997</v>
      </c>
      <c r="C380" s="204" t="n">
        <v>3143100</v>
      </c>
      <c r="D380" s="178">
        <f>B380/B381-1</f>
        <v/>
      </c>
      <c r="E380" s="205" t="n"/>
      <c r="F380" s="204" t="n"/>
      <c r="G380" s="204" t="n"/>
      <c r="H380" s="204" t="n"/>
      <c r="I380" s="204" t="n"/>
      <c r="J380" s="204" t="n"/>
      <c r="K380" s="204" t="n"/>
      <c r="L380" s="204" t="n"/>
      <c r="M380" s="204" t="n"/>
      <c r="N380" s="204" t="n"/>
      <c r="O380" s="204" t="n"/>
      <c r="P380" s="204" t="n"/>
      <c r="Q380" s="204" t="n"/>
      <c r="R380" s="204" t="n"/>
      <c r="S380" s="204" t="n"/>
      <c r="T380" s="204" t="n"/>
      <c r="U380" s="204" t="n"/>
      <c r="V380" s="204" t="n"/>
      <c r="W380" s="204" t="n"/>
      <c r="X380" s="204" t="n"/>
      <c r="Y380" s="204" t="n"/>
      <c r="Z380" s="204" t="n"/>
    </row>
    <row r="381" ht="15.75" customHeight="1">
      <c r="A381" s="176" t="n">
        <v>43817</v>
      </c>
      <c r="B381" s="204" t="n">
        <v>21.791264</v>
      </c>
      <c r="C381" s="204" t="n">
        <v>2748100</v>
      </c>
      <c r="D381" s="178">
        <f>B381/B382-1</f>
        <v/>
      </c>
      <c r="E381" s="205" t="n"/>
      <c r="F381" s="204" t="n"/>
      <c r="G381" s="204" t="n"/>
      <c r="H381" s="204" t="n"/>
      <c r="I381" s="204" t="n"/>
      <c r="J381" s="204" t="n"/>
      <c r="K381" s="204" t="n"/>
      <c r="L381" s="204" t="n"/>
      <c r="M381" s="204" t="n"/>
      <c r="N381" s="204" t="n"/>
      <c r="O381" s="204" t="n"/>
      <c r="P381" s="204" t="n"/>
      <c r="Q381" s="204" t="n"/>
      <c r="R381" s="204" t="n"/>
      <c r="S381" s="204" t="n"/>
      <c r="T381" s="204" t="n"/>
      <c r="U381" s="204" t="n"/>
      <c r="V381" s="204" t="n"/>
      <c r="W381" s="204" t="n"/>
      <c r="X381" s="204" t="n"/>
      <c r="Y381" s="204" t="n"/>
      <c r="Z381" s="204" t="n"/>
    </row>
    <row r="382" ht="15.75" customHeight="1">
      <c r="A382" s="176" t="n">
        <v>43816</v>
      </c>
      <c r="B382" s="204" t="n">
        <v>21.78163</v>
      </c>
      <c r="C382" s="204" t="n">
        <v>20564600</v>
      </c>
      <c r="D382" s="178">
        <f>B382/B383-1</f>
        <v/>
      </c>
      <c r="E382" s="205" t="n"/>
      <c r="F382" s="204" t="n"/>
      <c r="G382" s="204" t="n"/>
      <c r="H382" s="204" t="n"/>
      <c r="I382" s="204" t="n"/>
      <c r="J382" s="204" t="n"/>
      <c r="K382" s="204" t="n"/>
      <c r="L382" s="204" t="n"/>
      <c r="M382" s="204" t="n"/>
      <c r="N382" s="204" t="n"/>
      <c r="O382" s="204" t="n"/>
      <c r="P382" s="204" t="n"/>
      <c r="Q382" s="204" t="n"/>
      <c r="R382" s="204" t="n"/>
      <c r="S382" s="204" t="n"/>
      <c r="T382" s="204" t="n"/>
      <c r="U382" s="204" t="n"/>
      <c r="V382" s="204" t="n"/>
      <c r="W382" s="204" t="n"/>
      <c r="X382" s="204" t="n"/>
      <c r="Y382" s="204" t="n"/>
      <c r="Z382" s="204" t="n"/>
    </row>
    <row r="383" ht="15.75" customHeight="1">
      <c r="A383" s="176" t="n">
        <v>43815</v>
      </c>
      <c r="B383" s="204" t="n">
        <v>21.983934</v>
      </c>
      <c r="C383" s="204" t="n">
        <v>2232700</v>
      </c>
      <c r="D383" s="178">
        <f>B383/B384-1</f>
        <v/>
      </c>
      <c r="E383" s="205" t="n"/>
      <c r="F383" s="204" t="n"/>
      <c r="G383" s="204" t="n"/>
      <c r="H383" s="204" t="n"/>
      <c r="I383" s="204" t="n"/>
      <c r="J383" s="204" t="n"/>
      <c r="K383" s="204" t="n"/>
      <c r="L383" s="204" t="n"/>
      <c r="M383" s="204" t="n"/>
      <c r="N383" s="204" t="n"/>
      <c r="O383" s="204" t="n"/>
      <c r="P383" s="204" t="n"/>
      <c r="Q383" s="204" t="n"/>
      <c r="R383" s="204" t="n"/>
      <c r="S383" s="204" t="n"/>
      <c r="T383" s="204" t="n"/>
      <c r="U383" s="204" t="n"/>
      <c r="V383" s="204" t="n"/>
      <c r="W383" s="204" t="n"/>
      <c r="X383" s="204" t="n"/>
      <c r="Y383" s="204" t="n"/>
      <c r="Z383" s="204" t="n"/>
    </row>
    <row r="384" ht="15.75" customHeight="1">
      <c r="A384" s="176" t="n">
        <v>43812</v>
      </c>
      <c r="B384" s="204" t="n">
        <v>21.592812</v>
      </c>
      <c r="C384" s="204" t="n">
        <v>2166400</v>
      </c>
      <c r="D384" s="178">
        <f>B384/B385-1</f>
        <v/>
      </c>
      <c r="E384" s="205" t="n"/>
      <c r="F384" s="204" t="n"/>
      <c r="G384" s="204" t="n"/>
      <c r="H384" s="204" t="n"/>
      <c r="I384" s="204" t="n"/>
      <c r="J384" s="204" t="n"/>
      <c r="K384" s="204" t="n"/>
      <c r="L384" s="204" t="n"/>
      <c r="M384" s="204" t="n"/>
      <c r="N384" s="204" t="n"/>
      <c r="O384" s="204" t="n"/>
      <c r="P384" s="204" t="n"/>
      <c r="Q384" s="204" t="n"/>
      <c r="R384" s="204" t="n"/>
      <c r="S384" s="204" t="n"/>
      <c r="T384" s="204" t="n"/>
      <c r="U384" s="204" t="n"/>
      <c r="V384" s="204" t="n"/>
      <c r="W384" s="204" t="n"/>
      <c r="X384" s="204" t="n"/>
      <c r="Y384" s="204" t="n"/>
      <c r="Z384" s="204" t="n"/>
    </row>
    <row r="385" ht="15.75" customHeight="1">
      <c r="A385" s="176" t="n">
        <v>43811</v>
      </c>
      <c r="B385" s="204" t="n">
        <v>21.611694</v>
      </c>
      <c r="C385" s="204" t="n">
        <v>2509200</v>
      </c>
      <c r="D385" s="178">
        <f>B385/B386-1</f>
        <v/>
      </c>
      <c r="E385" s="205" t="n"/>
      <c r="F385" s="204" t="n"/>
      <c r="G385" s="204" t="n"/>
      <c r="H385" s="204" t="n"/>
      <c r="I385" s="204" t="n"/>
      <c r="J385" s="204" t="n"/>
      <c r="K385" s="204" t="n"/>
      <c r="L385" s="204" t="n"/>
      <c r="M385" s="204" t="n"/>
      <c r="N385" s="204" t="n"/>
      <c r="O385" s="204" t="n"/>
      <c r="P385" s="204" t="n"/>
      <c r="Q385" s="204" t="n"/>
      <c r="R385" s="204" t="n"/>
      <c r="S385" s="204" t="n"/>
      <c r="T385" s="204" t="n"/>
      <c r="U385" s="204" t="n"/>
      <c r="V385" s="204" t="n"/>
      <c r="W385" s="204" t="n"/>
      <c r="X385" s="204" t="n"/>
      <c r="Y385" s="204" t="n"/>
      <c r="Z385" s="204" t="n"/>
    </row>
    <row r="386" ht="15.75" customHeight="1">
      <c r="A386" s="176" t="n">
        <v>43810</v>
      </c>
      <c r="B386" s="204" t="n">
        <v>21.479513</v>
      </c>
      <c r="C386" s="204" t="n">
        <v>2744100</v>
      </c>
      <c r="D386" s="178">
        <f>B386/B387-1</f>
        <v/>
      </c>
      <c r="E386" s="205" t="n"/>
      <c r="F386" s="204" t="n"/>
      <c r="G386" s="204" t="n"/>
      <c r="H386" s="204" t="n"/>
      <c r="I386" s="204" t="n"/>
      <c r="J386" s="204" t="n"/>
      <c r="K386" s="204" t="n"/>
      <c r="L386" s="204" t="n"/>
      <c r="M386" s="204" t="n"/>
      <c r="N386" s="204" t="n"/>
      <c r="O386" s="204" t="n"/>
      <c r="P386" s="204" t="n"/>
      <c r="Q386" s="204" t="n"/>
      <c r="R386" s="204" t="n"/>
      <c r="S386" s="204" t="n"/>
      <c r="T386" s="204" t="n"/>
      <c r="U386" s="204" t="n"/>
      <c r="V386" s="204" t="n"/>
      <c r="W386" s="204" t="n"/>
      <c r="X386" s="204" t="n"/>
      <c r="Y386" s="204" t="n"/>
      <c r="Z386" s="204" t="n"/>
    </row>
    <row r="387" ht="15.75" customHeight="1">
      <c r="A387" s="176" t="n">
        <v>43809</v>
      </c>
      <c r="B387" s="204" t="n">
        <v>21.224588</v>
      </c>
      <c r="C387" s="204" t="n">
        <v>1094200</v>
      </c>
      <c r="D387" s="178">
        <f>B387/B388-1</f>
        <v/>
      </c>
      <c r="E387" s="205" t="n"/>
      <c r="F387" s="204" t="n"/>
      <c r="G387" s="204" t="n"/>
      <c r="H387" s="204" t="n"/>
      <c r="I387" s="204" t="n"/>
      <c r="J387" s="204" t="n"/>
      <c r="K387" s="204" t="n"/>
      <c r="L387" s="204" t="n"/>
      <c r="M387" s="204" t="n"/>
      <c r="N387" s="204" t="n"/>
      <c r="O387" s="204" t="n"/>
      <c r="P387" s="204" t="n"/>
      <c r="Q387" s="204" t="n"/>
      <c r="R387" s="204" t="n"/>
      <c r="S387" s="204" t="n"/>
      <c r="T387" s="204" t="n"/>
      <c r="U387" s="204" t="n"/>
      <c r="V387" s="204" t="n"/>
      <c r="W387" s="204" t="n"/>
      <c r="X387" s="204" t="n"/>
      <c r="Y387" s="204" t="n"/>
      <c r="Z387" s="204" t="n"/>
    </row>
    <row r="388" ht="15.75" customHeight="1">
      <c r="A388" s="176" t="n">
        <v>43808</v>
      </c>
      <c r="B388" s="204" t="n">
        <v>21.290682</v>
      </c>
      <c r="C388" s="204" t="n">
        <v>844500</v>
      </c>
      <c r="D388" s="178">
        <f>B388/B389-1</f>
        <v/>
      </c>
      <c r="E388" s="205" t="n"/>
      <c r="F388" s="204" t="n"/>
      <c r="G388" s="204" t="n"/>
      <c r="H388" s="204" t="n"/>
      <c r="I388" s="204" t="n"/>
      <c r="J388" s="204" t="n"/>
      <c r="K388" s="204" t="n"/>
      <c r="L388" s="204" t="n"/>
      <c r="M388" s="204" t="n"/>
      <c r="N388" s="204" t="n"/>
      <c r="O388" s="204" t="n"/>
      <c r="P388" s="204" t="n"/>
      <c r="Q388" s="204" t="n"/>
      <c r="R388" s="204" t="n"/>
      <c r="S388" s="204" t="n"/>
      <c r="T388" s="204" t="n"/>
      <c r="U388" s="204" t="n"/>
      <c r="V388" s="204" t="n"/>
      <c r="W388" s="204" t="n"/>
      <c r="X388" s="204" t="n"/>
      <c r="Y388" s="204" t="n"/>
      <c r="Z388" s="204" t="n"/>
    </row>
    <row r="389" ht="15.75" customHeight="1">
      <c r="A389" s="176" t="n">
        <v>43805</v>
      </c>
      <c r="B389" s="204" t="n">
        <v>21.394539</v>
      </c>
      <c r="C389" s="204" t="n">
        <v>1501600</v>
      </c>
      <c r="D389" s="178">
        <f>B389/B390-1</f>
        <v/>
      </c>
      <c r="E389" s="205" t="n"/>
      <c r="F389" s="204" t="n"/>
      <c r="G389" s="204" t="n"/>
      <c r="H389" s="204" t="n"/>
      <c r="I389" s="204" t="n"/>
      <c r="J389" s="204" t="n"/>
      <c r="K389" s="204" t="n"/>
      <c r="L389" s="204" t="n"/>
      <c r="M389" s="204" t="n"/>
      <c r="N389" s="204" t="n"/>
      <c r="O389" s="204" t="n"/>
      <c r="P389" s="204" t="n"/>
      <c r="Q389" s="204" t="n"/>
      <c r="R389" s="204" t="n"/>
      <c r="S389" s="204" t="n"/>
      <c r="T389" s="204" t="n"/>
      <c r="U389" s="204" t="n"/>
      <c r="V389" s="204" t="n"/>
      <c r="W389" s="204" t="n"/>
      <c r="X389" s="204" t="n"/>
      <c r="Y389" s="204" t="n"/>
      <c r="Z389" s="204" t="n"/>
    </row>
    <row r="390" ht="15.75" customHeight="1">
      <c r="A390" s="176" t="n">
        <v>43804</v>
      </c>
      <c r="B390" s="204" t="n">
        <v>21.205708</v>
      </c>
      <c r="C390" s="204" t="n">
        <v>2507300</v>
      </c>
      <c r="D390" s="178">
        <f>B390/B391-1</f>
        <v/>
      </c>
      <c r="E390" s="205" t="n"/>
      <c r="F390" s="204" t="n"/>
      <c r="G390" s="204" t="n"/>
      <c r="H390" s="204" t="n"/>
      <c r="I390" s="204" t="n"/>
      <c r="J390" s="204" t="n"/>
      <c r="K390" s="204" t="n"/>
      <c r="L390" s="204" t="n"/>
      <c r="M390" s="204" t="n"/>
      <c r="N390" s="204" t="n"/>
      <c r="O390" s="204" t="n"/>
      <c r="P390" s="204" t="n"/>
      <c r="Q390" s="204" t="n"/>
      <c r="R390" s="204" t="n"/>
      <c r="S390" s="204" t="n"/>
      <c r="T390" s="204" t="n"/>
      <c r="U390" s="204" t="n"/>
      <c r="V390" s="204" t="n"/>
      <c r="W390" s="204" t="n"/>
      <c r="X390" s="204" t="n"/>
      <c r="Y390" s="204" t="n"/>
      <c r="Z390" s="204" t="n"/>
    </row>
    <row r="391" ht="15.75" customHeight="1">
      <c r="A391" s="176" t="n">
        <v>43803</v>
      </c>
      <c r="B391" s="204" t="n">
        <v>21.243473</v>
      </c>
      <c r="C391" s="204" t="n">
        <v>1956800</v>
      </c>
      <c r="D391" s="178">
        <f>B391/B392-1</f>
        <v/>
      </c>
      <c r="E391" s="205" t="n"/>
      <c r="F391" s="204" t="n"/>
      <c r="G391" s="204" t="n"/>
      <c r="H391" s="204" t="n"/>
      <c r="I391" s="204" t="n"/>
      <c r="J391" s="204" t="n"/>
      <c r="K391" s="204" t="n"/>
      <c r="L391" s="204" t="n"/>
      <c r="M391" s="204" t="n"/>
      <c r="N391" s="204" t="n"/>
      <c r="O391" s="204" t="n"/>
      <c r="P391" s="204" t="n"/>
      <c r="Q391" s="204" t="n"/>
      <c r="R391" s="204" t="n"/>
      <c r="S391" s="204" t="n"/>
      <c r="T391" s="204" t="n"/>
      <c r="U391" s="204" t="n"/>
      <c r="V391" s="204" t="n"/>
      <c r="W391" s="204" t="n"/>
      <c r="X391" s="204" t="n"/>
      <c r="Y391" s="204" t="n"/>
      <c r="Z391" s="204" t="n"/>
    </row>
    <row r="392" ht="15.75" customHeight="1">
      <c r="A392" s="176" t="n">
        <v>43802</v>
      </c>
      <c r="B392" s="204" t="n">
        <v>21.082968</v>
      </c>
      <c r="C392" s="204" t="n">
        <v>3313400</v>
      </c>
      <c r="D392" s="178">
        <f>B392/B393-1</f>
        <v/>
      </c>
      <c r="E392" s="205" t="n"/>
      <c r="F392" s="204" t="n"/>
      <c r="G392" s="204" t="n"/>
      <c r="H392" s="204" t="n"/>
      <c r="I392" s="204" t="n"/>
      <c r="J392" s="204" t="n"/>
      <c r="K392" s="204" t="n"/>
      <c r="L392" s="204" t="n"/>
      <c r="M392" s="204" t="n"/>
      <c r="N392" s="204" t="n"/>
      <c r="O392" s="204" t="n"/>
      <c r="P392" s="204" t="n"/>
      <c r="Q392" s="204" t="n"/>
      <c r="R392" s="204" t="n"/>
      <c r="S392" s="204" t="n"/>
      <c r="T392" s="204" t="n"/>
      <c r="U392" s="204" t="n"/>
      <c r="V392" s="204" t="n"/>
      <c r="W392" s="204" t="n"/>
      <c r="X392" s="204" t="n"/>
      <c r="Y392" s="204" t="n"/>
      <c r="Z392" s="204" t="n"/>
    </row>
    <row r="393" ht="15.75" customHeight="1">
      <c r="A393" s="176" t="n">
        <v>43801</v>
      </c>
      <c r="B393" s="204" t="n">
        <v>21.460629</v>
      </c>
      <c r="C393" s="204" t="n">
        <v>3422100</v>
      </c>
      <c r="D393" s="178">
        <f>B393/B394-1</f>
        <v/>
      </c>
      <c r="E393" s="205" t="n"/>
      <c r="F393" s="204" t="n"/>
      <c r="G393" s="204" t="n"/>
      <c r="H393" s="204" t="n"/>
      <c r="I393" s="204" t="n"/>
      <c r="J393" s="204" t="n"/>
      <c r="K393" s="204" t="n"/>
      <c r="L393" s="204" t="n"/>
      <c r="M393" s="204" t="n"/>
      <c r="N393" s="204" t="n"/>
      <c r="O393" s="204" t="n"/>
      <c r="P393" s="204" t="n"/>
      <c r="Q393" s="204" t="n"/>
      <c r="R393" s="204" t="n"/>
      <c r="S393" s="204" t="n"/>
      <c r="T393" s="204" t="n"/>
      <c r="U393" s="204" t="n"/>
      <c r="V393" s="204" t="n"/>
      <c r="W393" s="204" t="n"/>
      <c r="X393" s="204" t="n"/>
      <c r="Y393" s="204" t="n"/>
      <c r="Z393" s="204" t="n"/>
    </row>
    <row r="394" ht="15.75" customHeight="1">
      <c r="A394" s="176" t="n">
        <v>43798</v>
      </c>
      <c r="B394" s="204" t="n">
        <v>21.555044</v>
      </c>
      <c r="C394" s="204" t="n">
        <v>1363100</v>
      </c>
      <c r="D394" s="178">
        <f>B394/B395-1</f>
        <v/>
      </c>
      <c r="E394" s="205" t="n"/>
      <c r="F394" s="204" t="n"/>
      <c r="G394" s="204" t="n"/>
      <c r="H394" s="204" t="n"/>
      <c r="I394" s="204" t="n"/>
      <c r="J394" s="204" t="n"/>
      <c r="K394" s="204" t="n"/>
      <c r="L394" s="204" t="n"/>
      <c r="M394" s="204" t="n"/>
      <c r="N394" s="204" t="n"/>
      <c r="O394" s="204" t="n"/>
      <c r="P394" s="204" t="n"/>
      <c r="Q394" s="204" t="n"/>
      <c r="R394" s="204" t="n"/>
      <c r="S394" s="204" t="n"/>
      <c r="T394" s="204" t="n"/>
      <c r="U394" s="204" t="n"/>
      <c r="V394" s="204" t="n"/>
      <c r="W394" s="204" t="n"/>
      <c r="X394" s="204" t="n"/>
      <c r="Y394" s="204" t="n"/>
      <c r="Z394" s="204" t="n"/>
    </row>
    <row r="395" ht="15.75" customHeight="1">
      <c r="A395" s="176" t="n">
        <v>43796</v>
      </c>
      <c r="B395" s="204" t="n">
        <v>21.687225</v>
      </c>
      <c r="C395" s="204" t="n">
        <v>1103400</v>
      </c>
      <c r="D395" s="178">
        <f>B395/B396-1</f>
        <v/>
      </c>
      <c r="E395" s="205" t="n"/>
      <c r="F395" s="204" t="n"/>
      <c r="G395" s="204" t="n"/>
      <c r="H395" s="204" t="n"/>
      <c r="I395" s="204" t="n"/>
      <c r="J395" s="204" t="n"/>
      <c r="K395" s="204" t="n"/>
      <c r="L395" s="204" t="n"/>
      <c r="M395" s="204" t="n"/>
      <c r="N395" s="204" t="n"/>
      <c r="O395" s="204" t="n"/>
      <c r="P395" s="204" t="n"/>
      <c r="Q395" s="204" t="n"/>
      <c r="R395" s="204" t="n"/>
      <c r="S395" s="204" t="n"/>
      <c r="T395" s="204" t="n"/>
      <c r="U395" s="204" t="n"/>
      <c r="V395" s="204" t="n"/>
      <c r="W395" s="204" t="n"/>
      <c r="X395" s="204" t="n"/>
      <c r="Y395" s="204" t="n"/>
      <c r="Z395" s="204" t="n"/>
    </row>
    <row r="396" ht="15.75" customHeight="1">
      <c r="A396" s="176" t="n">
        <v>43795</v>
      </c>
      <c r="B396" s="204" t="n">
        <v>21.422863</v>
      </c>
      <c r="C396" s="204" t="n">
        <v>1111900</v>
      </c>
      <c r="D396" s="178">
        <f>B396/B397-1</f>
        <v/>
      </c>
      <c r="E396" s="205" t="n"/>
      <c r="F396" s="204" t="n"/>
      <c r="G396" s="204" t="n"/>
      <c r="H396" s="204" t="n"/>
      <c r="I396" s="204" t="n"/>
      <c r="J396" s="204" t="n"/>
      <c r="K396" s="204" t="n"/>
      <c r="L396" s="204" t="n"/>
      <c r="M396" s="204" t="n"/>
      <c r="N396" s="204" t="n"/>
      <c r="O396" s="204" t="n"/>
      <c r="P396" s="204" t="n"/>
      <c r="Q396" s="204" t="n"/>
      <c r="R396" s="204" t="n"/>
      <c r="S396" s="204" t="n"/>
      <c r="T396" s="204" t="n"/>
      <c r="U396" s="204" t="n"/>
      <c r="V396" s="204" t="n"/>
      <c r="W396" s="204" t="n"/>
      <c r="X396" s="204" t="n"/>
      <c r="Y396" s="204" t="n"/>
      <c r="Z396" s="204" t="n"/>
    </row>
    <row r="397" ht="15.75" customHeight="1">
      <c r="A397" s="176" t="n">
        <v>43794</v>
      </c>
      <c r="B397" s="204" t="n">
        <v>21.356773</v>
      </c>
      <c r="C397" s="204" t="n">
        <v>1365400</v>
      </c>
      <c r="D397" s="178">
        <f>B397/B398-1</f>
        <v/>
      </c>
      <c r="E397" s="205" t="n"/>
      <c r="F397" s="204" t="n"/>
      <c r="G397" s="204" t="n"/>
      <c r="H397" s="204" t="n"/>
      <c r="I397" s="204" t="n"/>
      <c r="J397" s="204" t="n"/>
      <c r="K397" s="204" t="n"/>
      <c r="L397" s="204" t="n"/>
      <c r="M397" s="204" t="n"/>
      <c r="N397" s="204" t="n"/>
      <c r="O397" s="204" t="n"/>
      <c r="P397" s="204" t="n"/>
      <c r="Q397" s="204" t="n"/>
      <c r="R397" s="204" t="n"/>
      <c r="S397" s="204" t="n"/>
      <c r="T397" s="204" t="n"/>
      <c r="U397" s="204" t="n"/>
      <c r="V397" s="204" t="n"/>
      <c r="W397" s="204" t="n"/>
      <c r="X397" s="204" t="n"/>
      <c r="Y397" s="204" t="n"/>
      <c r="Z397" s="204" t="n"/>
    </row>
    <row r="398" ht="15.75" customHeight="1">
      <c r="A398" s="176" t="n">
        <v>43791</v>
      </c>
      <c r="B398" s="204" t="n">
        <v>21.252916</v>
      </c>
      <c r="C398" s="204" t="n">
        <v>1499700</v>
      </c>
      <c r="D398" s="178">
        <f>B398/B399-1</f>
        <v/>
      </c>
      <c r="E398" s="205" t="n"/>
      <c r="F398" s="204" t="n"/>
      <c r="G398" s="204" t="n"/>
      <c r="H398" s="204" t="n"/>
      <c r="I398" s="204" t="n"/>
      <c r="J398" s="204" t="n"/>
      <c r="K398" s="204" t="n"/>
      <c r="L398" s="204" t="n"/>
      <c r="M398" s="204" t="n"/>
      <c r="N398" s="204" t="n"/>
      <c r="O398" s="204" t="n"/>
      <c r="P398" s="204" t="n"/>
      <c r="Q398" s="204" t="n"/>
      <c r="R398" s="204" t="n"/>
      <c r="S398" s="204" t="n"/>
      <c r="T398" s="204" t="n"/>
      <c r="U398" s="204" t="n"/>
      <c r="V398" s="204" t="n"/>
      <c r="W398" s="204" t="n"/>
      <c r="X398" s="204" t="n"/>
      <c r="Y398" s="204" t="n"/>
      <c r="Z398" s="204" t="n"/>
    </row>
    <row r="399" ht="15.75" customHeight="1">
      <c r="A399" s="176" t="n">
        <v>43790</v>
      </c>
      <c r="B399" s="204" t="n">
        <v>21.158501</v>
      </c>
      <c r="C399" s="204" t="n">
        <v>3368100</v>
      </c>
      <c r="D399" s="178">
        <f>B399/B400-1</f>
        <v/>
      </c>
      <c r="E399" s="205" t="n"/>
      <c r="F399" s="204" t="n"/>
      <c r="G399" s="204" t="n"/>
      <c r="H399" s="204" t="n"/>
      <c r="I399" s="204" t="n"/>
      <c r="J399" s="204" t="n"/>
      <c r="K399" s="204" t="n"/>
      <c r="L399" s="204" t="n"/>
      <c r="M399" s="204" t="n"/>
      <c r="N399" s="204" t="n"/>
      <c r="O399" s="204" t="n"/>
      <c r="P399" s="204" t="n"/>
      <c r="Q399" s="204" t="n"/>
      <c r="R399" s="204" t="n"/>
      <c r="S399" s="204" t="n"/>
      <c r="T399" s="204" t="n"/>
      <c r="U399" s="204" t="n"/>
      <c r="V399" s="204" t="n"/>
      <c r="W399" s="204" t="n"/>
      <c r="X399" s="204" t="n"/>
      <c r="Y399" s="204" t="n"/>
      <c r="Z399" s="204" t="n"/>
    </row>
    <row r="400" ht="15.75" customHeight="1">
      <c r="A400" s="176" t="n">
        <v>43789</v>
      </c>
      <c r="B400" s="204" t="n">
        <v>21.186825</v>
      </c>
      <c r="C400" s="204" t="n">
        <v>4000900</v>
      </c>
      <c r="D400" s="178">
        <f>B400/B401-1</f>
        <v/>
      </c>
      <c r="E400" s="205" t="n"/>
      <c r="F400" s="204" t="n"/>
      <c r="G400" s="204" t="n"/>
      <c r="H400" s="204" t="n"/>
      <c r="I400" s="204" t="n"/>
      <c r="J400" s="204" t="n"/>
      <c r="K400" s="204" t="n"/>
      <c r="L400" s="204" t="n"/>
      <c r="M400" s="204" t="n"/>
      <c r="N400" s="204" t="n"/>
      <c r="O400" s="204" t="n"/>
      <c r="P400" s="204" t="n"/>
      <c r="Q400" s="204" t="n"/>
      <c r="R400" s="204" t="n"/>
      <c r="S400" s="204" t="n"/>
      <c r="T400" s="204" t="n"/>
      <c r="U400" s="204" t="n"/>
      <c r="V400" s="204" t="n"/>
      <c r="W400" s="204" t="n"/>
      <c r="X400" s="204" t="n"/>
      <c r="Y400" s="204" t="n"/>
      <c r="Z400" s="204" t="n"/>
    </row>
    <row r="401" ht="15.75" customHeight="1">
      <c r="A401" s="176" t="n">
        <v>43788</v>
      </c>
      <c r="B401" s="204" t="n">
        <v>21.573927</v>
      </c>
      <c r="C401" s="204" t="n">
        <v>1196400</v>
      </c>
      <c r="D401" s="178">
        <f>B401/B402-1</f>
        <v/>
      </c>
      <c r="E401" s="205" t="n"/>
      <c r="F401" s="204" t="n"/>
      <c r="G401" s="204" t="n"/>
      <c r="H401" s="204" t="n"/>
      <c r="I401" s="204" t="n"/>
      <c r="J401" s="204" t="n"/>
      <c r="K401" s="204" t="n"/>
      <c r="L401" s="204" t="n"/>
      <c r="M401" s="204" t="n"/>
      <c r="N401" s="204" t="n"/>
      <c r="O401" s="204" t="n"/>
      <c r="P401" s="204" t="n"/>
      <c r="Q401" s="204" t="n"/>
      <c r="R401" s="204" t="n"/>
      <c r="S401" s="204" t="n"/>
      <c r="T401" s="204" t="n"/>
      <c r="U401" s="204" t="n"/>
      <c r="V401" s="204" t="n"/>
      <c r="W401" s="204" t="n"/>
      <c r="X401" s="204" t="n"/>
      <c r="Y401" s="204" t="n"/>
      <c r="Z401" s="204" t="n"/>
    </row>
    <row r="402" ht="15.75" customHeight="1">
      <c r="A402" s="176" t="n">
        <v>43787</v>
      </c>
      <c r="B402" s="204" t="n">
        <v>21.47007</v>
      </c>
      <c r="C402" s="204" t="n">
        <v>1550900</v>
      </c>
      <c r="D402" s="178">
        <f>B402/B403-1</f>
        <v/>
      </c>
      <c r="E402" s="205" t="n"/>
      <c r="F402" s="204" t="n"/>
      <c r="G402" s="204" t="n"/>
      <c r="H402" s="204" t="n"/>
      <c r="I402" s="204" t="n"/>
      <c r="J402" s="204" t="n"/>
      <c r="K402" s="204" t="n"/>
      <c r="L402" s="204" t="n"/>
      <c r="M402" s="204" t="n"/>
      <c r="N402" s="204" t="n"/>
      <c r="O402" s="204" t="n"/>
      <c r="P402" s="204" t="n"/>
      <c r="Q402" s="204" t="n"/>
      <c r="R402" s="204" t="n"/>
      <c r="S402" s="204" t="n"/>
      <c r="T402" s="204" t="n"/>
      <c r="U402" s="204" t="n"/>
      <c r="V402" s="204" t="n"/>
      <c r="W402" s="204" t="n"/>
      <c r="X402" s="204" t="n"/>
      <c r="Y402" s="204" t="n"/>
      <c r="Z402" s="204" t="n"/>
    </row>
    <row r="403" ht="15.75" customHeight="1">
      <c r="A403" s="176" t="n">
        <v>43784</v>
      </c>
      <c r="B403" s="204" t="n">
        <v>21.53616</v>
      </c>
      <c r="C403" s="204" t="n">
        <v>2263800</v>
      </c>
      <c r="D403" s="178">
        <f>B403/B404-1</f>
        <v/>
      </c>
      <c r="E403" s="205" t="n"/>
      <c r="F403" s="204" t="n"/>
      <c r="G403" s="204" t="n"/>
      <c r="H403" s="204" t="n"/>
      <c r="I403" s="204" t="n"/>
      <c r="J403" s="204" t="n"/>
      <c r="K403" s="204" t="n"/>
      <c r="L403" s="204" t="n"/>
      <c r="M403" s="204" t="n"/>
      <c r="N403" s="204" t="n"/>
      <c r="O403" s="204" t="n"/>
      <c r="P403" s="204" t="n"/>
      <c r="Q403" s="204" t="n"/>
      <c r="R403" s="204" t="n"/>
      <c r="S403" s="204" t="n"/>
      <c r="T403" s="204" t="n"/>
      <c r="U403" s="204" t="n"/>
      <c r="V403" s="204" t="n"/>
      <c r="W403" s="204" t="n"/>
      <c r="X403" s="204" t="n"/>
      <c r="Y403" s="204" t="n"/>
      <c r="Z403" s="204" t="n"/>
    </row>
    <row r="404" ht="15.75" customHeight="1">
      <c r="A404" s="176" t="n">
        <v>43783</v>
      </c>
      <c r="B404" s="204" t="n">
        <v>21.347332</v>
      </c>
      <c r="C404" s="204" t="n">
        <v>3767300</v>
      </c>
      <c r="D404" s="178">
        <f>B404/B405-1</f>
        <v/>
      </c>
      <c r="E404" s="205" t="n"/>
      <c r="F404" s="204" t="n"/>
      <c r="G404" s="204" t="n"/>
      <c r="H404" s="204" t="n"/>
      <c r="I404" s="204" t="n"/>
      <c r="J404" s="204" t="n"/>
      <c r="K404" s="204" t="n"/>
      <c r="L404" s="204" t="n"/>
      <c r="M404" s="204" t="n"/>
      <c r="N404" s="204" t="n"/>
      <c r="O404" s="204" t="n"/>
      <c r="P404" s="204" t="n"/>
      <c r="Q404" s="204" t="n"/>
      <c r="R404" s="204" t="n"/>
      <c r="S404" s="204" t="n"/>
      <c r="T404" s="204" t="n"/>
      <c r="U404" s="204" t="n"/>
      <c r="V404" s="204" t="n"/>
      <c r="W404" s="204" t="n"/>
      <c r="X404" s="204" t="n"/>
      <c r="Y404" s="204" t="n"/>
      <c r="Z404" s="204" t="n"/>
    </row>
    <row r="405" ht="15.75" customHeight="1">
      <c r="A405" s="176" t="n">
        <v>43782</v>
      </c>
      <c r="B405" s="204" t="n">
        <v>21.356773</v>
      </c>
      <c r="C405" s="204" t="n">
        <v>1603800</v>
      </c>
      <c r="D405" s="178">
        <f>B405/B406-1</f>
        <v/>
      </c>
      <c r="E405" s="205" t="n"/>
      <c r="F405" s="204" t="n"/>
      <c r="G405" s="204" t="n"/>
      <c r="H405" s="204" t="n"/>
      <c r="I405" s="204" t="n"/>
      <c r="J405" s="204" t="n"/>
      <c r="K405" s="204" t="n"/>
      <c r="L405" s="204" t="n"/>
      <c r="M405" s="204" t="n"/>
      <c r="N405" s="204" t="n"/>
      <c r="O405" s="204" t="n"/>
      <c r="P405" s="204" t="n"/>
      <c r="Q405" s="204" t="n"/>
      <c r="R405" s="204" t="n"/>
      <c r="S405" s="204" t="n"/>
      <c r="T405" s="204" t="n"/>
      <c r="U405" s="204" t="n"/>
      <c r="V405" s="204" t="n"/>
      <c r="W405" s="204" t="n"/>
      <c r="X405" s="204" t="n"/>
      <c r="Y405" s="204" t="n"/>
      <c r="Z405" s="204" t="n"/>
    </row>
    <row r="406" ht="15.75" customHeight="1">
      <c r="A406" s="176" t="n">
        <v>43781</v>
      </c>
      <c r="B406" s="204" t="n">
        <v>21.58337</v>
      </c>
      <c r="C406" s="204" t="n">
        <v>18714400</v>
      </c>
      <c r="D406" s="178">
        <f>B406/B407-1</f>
        <v/>
      </c>
      <c r="E406" s="205" t="n"/>
      <c r="F406" s="204" t="n"/>
      <c r="G406" s="204" t="n"/>
      <c r="H406" s="204" t="n"/>
      <c r="I406" s="204" t="n"/>
      <c r="J406" s="204" t="n"/>
      <c r="K406" s="204" t="n"/>
      <c r="L406" s="204" t="n"/>
      <c r="M406" s="204" t="n"/>
      <c r="N406" s="204" t="n"/>
      <c r="O406" s="204" t="n"/>
      <c r="P406" s="204" t="n"/>
      <c r="Q406" s="204" t="n"/>
      <c r="R406" s="204" t="n"/>
      <c r="S406" s="204" t="n"/>
      <c r="T406" s="204" t="n"/>
      <c r="U406" s="204" t="n"/>
      <c r="V406" s="204" t="n"/>
      <c r="W406" s="204" t="n"/>
      <c r="X406" s="204" t="n"/>
      <c r="Y406" s="204" t="n"/>
      <c r="Z406" s="204" t="n"/>
    </row>
    <row r="407" ht="15.75" customHeight="1">
      <c r="A407" s="176" t="n">
        <v>43780</v>
      </c>
      <c r="B407" s="204" t="n">
        <v>21.621134</v>
      </c>
      <c r="C407" s="204" t="n">
        <v>914800</v>
      </c>
      <c r="D407" s="178">
        <f>B407/B408-1</f>
        <v/>
      </c>
      <c r="E407" s="205" t="n"/>
      <c r="F407" s="204" t="n"/>
      <c r="G407" s="204" t="n"/>
      <c r="H407" s="204" t="n"/>
      <c r="I407" s="204" t="n"/>
      <c r="J407" s="204" t="n"/>
      <c r="K407" s="204" t="n"/>
      <c r="L407" s="204" t="n"/>
      <c r="M407" s="204" t="n"/>
      <c r="N407" s="204" t="n"/>
      <c r="O407" s="204" t="n"/>
      <c r="P407" s="204" t="n"/>
      <c r="Q407" s="204" t="n"/>
      <c r="R407" s="204" t="n"/>
      <c r="S407" s="204" t="n"/>
      <c r="T407" s="204" t="n"/>
      <c r="U407" s="204" t="n"/>
      <c r="V407" s="204" t="n"/>
      <c r="W407" s="204" t="n"/>
      <c r="X407" s="204" t="n"/>
      <c r="Y407" s="204" t="n"/>
      <c r="Z407" s="204" t="n"/>
    </row>
    <row r="408" ht="15.75" customHeight="1">
      <c r="A408" s="176" t="n">
        <v>43777</v>
      </c>
      <c r="B408" s="204" t="n">
        <v>21.498396</v>
      </c>
      <c r="C408" s="204" t="n">
        <v>2938500</v>
      </c>
      <c r="D408" s="178">
        <f>B408/B409-1</f>
        <v/>
      </c>
      <c r="E408" s="205" t="n"/>
      <c r="F408" s="204" t="n"/>
      <c r="G408" s="204" t="n"/>
      <c r="H408" s="204" t="n"/>
      <c r="I408" s="204" t="n"/>
      <c r="J408" s="204" t="n"/>
      <c r="K408" s="204" t="n"/>
      <c r="L408" s="204" t="n"/>
      <c r="M408" s="204" t="n"/>
      <c r="N408" s="204" t="n"/>
      <c r="O408" s="204" t="n"/>
      <c r="P408" s="204" t="n"/>
      <c r="Q408" s="204" t="n"/>
      <c r="R408" s="204" t="n"/>
      <c r="S408" s="204" t="n"/>
      <c r="T408" s="204" t="n"/>
      <c r="U408" s="204" t="n"/>
      <c r="V408" s="204" t="n"/>
      <c r="W408" s="204" t="n"/>
      <c r="X408" s="204" t="n"/>
      <c r="Y408" s="204" t="n"/>
      <c r="Z408" s="204" t="n"/>
    </row>
    <row r="409" ht="15.75" customHeight="1">
      <c r="A409" s="176" t="n">
        <v>43776</v>
      </c>
      <c r="B409" s="204" t="n">
        <v>21.564487</v>
      </c>
      <c r="C409" s="204" t="n">
        <v>3203200</v>
      </c>
      <c r="D409" s="178">
        <f>B409/B410-1</f>
        <v/>
      </c>
      <c r="E409" s="205" t="n"/>
      <c r="F409" s="204" t="n"/>
      <c r="G409" s="204" t="n"/>
      <c r="H409" s="204" t="n"/>
      <c r="I409" s="204" t="n"/>
      <c r="J409" s="204" t="n"/>
      <c r="K409" s="204" t="n"/>
      <c r="L409" s="204" t="n"/>
      <c r="M409" s="204" t="n"/>
      <c r="N409" s="204" t="n"/>
      <c r="O409" s="204" t="n"/>
      <c r="P409" s="204" t="n"/>
      <c r="Q409" s="204" t="n"/>
      <c r="R409" s="204" t="n"/>
      <c r="S409" s="204" t="n"/>
      <c r="T409" s="204" t="n"/>
      <c r="U409" s="204" t="n"/>
      <c r="V409" s="204" t="n"/>
      <c r="W409" s="204" t="n"/>
      <c r="X409" s="204" t="n"/>
      <c r="Y409" s="204" t="n"/>
      <c r="Z409" s="204" t="n"/>
    </row>
    <row r="410" ht="15.75" customHeight="1">
      <c r="A410" s="176" t="n">
        <v>43775</v>
      </c>
      <c r="B410" s="204" t="n">
        <v>21.337891</v>
      </c>
      <c r="C410" s="204" t="n">
        <v>1891200</v>
      </c>
      <c r="D410" s="178">
        <f>B410/B411-1</f>
        <v/>
      </c>
      <c r="E410" s="205" t="n"/>
      <c r="F410" s="204" t="n"/>
      <c r="G410" s="204" t="n"/>
      <c r="H410" s="204" t="n"/>
      <c r="I410" s="204" t="n"/>
      <c r="J410" s="204" t="n"/>
      <c r="K410" s="204" t="n"/>
      <c r="L410" s="204" t="n"/>
      <c r="M410" s="204" t="n"/>
      <c r="N410" s="204" t="n"/>
      <c r="O410" s="204" t="n"/>
      <c r="P410" s="204" t="n"/>
      <c r="Q410" s="204" t="n"/>
      <c r="R410" s="204" t="n"/>
      <c r="S410" s="204" t="n"/>
      <c r="T410" s="204" t="n"/>
      <c r="U410" s="204" t="n"/>
      <c r="V410" s="204" t="n"/>
      <c r="W410" s="204" t="n"/>
      <c r="X410" s="204" t="n"/>
      <c r="Y410" s="204" t="n"/>
      <c r="Z410" s="204" t="n"/>
    </row>
    <row r="411" ht="15.75" customHeight="1">
      <c r="A411" s="176" t="n">
        <v>43774</v>
      </c>
      <c r="B411" s="204" t="n">
        <v>21.460629</v>
      </c>
      <c r="C411" s="204" t="n">
        <v>2523000</v>
      </c>
      <c r="D411" s="178">
        <f>B411/B412-1</f>
        <v/>
      </c>
      <c r="E411" s="205" t="n"/>
      <c r="F411" s="204" t="n"/>
      <c r="G411" s="204" t="n"/>
      <c r="H411" s="204" t="n"/>
      <c r="I411" s="204" t="n"/>
      <c r="J411" s="204" t="n"/>
      <c r="K411" s="204" t="n"/>
      <c r="L411" s="204" t="n"/>
      <c r="M411" s="204" t="n"/>
      <c r="N411" s="204" t="n"/>
      <c r="O411" s="204" t="n"/>
      <c r="P411" s="204" t="n"/>
      <c r="Q411" s="204" t="n"/>
      <c r="R411" s="204" t="n"/>
      <c r="S411" s="204" t="n"/>
      <c r="T411" s="204" t="n"/>
      <c r="U411" s="204" t="n"/>
      <c r="V411" s="204" t="n"/>
      <c r="W411" s="204" t="n"/>
      <c r="X411" s="204" t="n"/>
      <c r="Y411" s="204" t="n"/>
      <c r="Z411" s="204" t="n"/>
    </row>
    <row r="412" ht="15.75" customHeight="1">
      <c r="A412" s="176" t="n">
        <v>43773</v>
      </c>
      <c r="B412" s="204" t="n">
        <v>21.422863</v>
      </c>
      <c r="C412" s="204" t="n">
        <v>2455300</v>
      </c>
      <c r="D412" s="178">
        <f>B412/B413-1</f>
        <v/>
      </c>
      <c r="E412" s="205" t="n"/>
      <c r="F412" s="204" t="n"/>
      <c r="G412" s="204" t="n"/>
      <c r="H412" s="204" t="n"/>
      <c r="I412" s="204" t="n"/>
      <c r="J412" s="204" t="n"/>
      <c r="K412" s="204" t="n"/>
      <c r="L412" s="204" t="n"/>
      <c r="M412" s="204" t="n"/>
      <c r="N412" s="204" t="n"/>
      <c r="O412" s="204" t="n"/>
      <c r="P412" s="204" t="n"/>
      <c r="Q412" s="204" t="n"/>
      <c r="R412" s="204" t="n"/>
      <c r="S412" s="204" t="n"/>
      <c r="T412" s="204" t="n"/>
      <c r="U412" s="204" t="n"/>
      <c r="V412" s="204" t="n"/>
      <c r="W412" s="204" t="n"/>
      <c r="X412" s="204" t="n"/>
      <c r="Y412" s="204" t="n"/>
      <c r="Z412" s="204" t="n"/>
    </row>
    <row r="413" ht="15.75" customHeight="1">
      <c r="A413" s="176" t="n">
        <v>43770</v>
      </c>
      <c r="B413" s="204" t="n">
        <v>21.488953</v>
      </c>
      <c r="C413" s="204" t="n">
        <v>2677000</v>
      </c>
      <c r="D413" s="178">
        <f>B413/B414-1</f>
        <v/>
      </c>
      <c r="E413" s="205" t="n"/>
      <c r="F413" s="204" t="n"/>
      <c r="G413" s="204" t="n"/>
      <c r="H413" s="204" t="n"/>
      <c r="I413" s="204" t="n"/>
      <c r="J413" s="204" t="n"/>
      <c r="K413" s="204" t="n"/>
      <c r="L413" s="204" t="n"/>
      <c r="M413" s="204" t="n"/>
      <c r="N413" s="204" t="n"/>
      <c r="O413" s="204" t="n"/>
      <c r="P413" s="204" t="n"/>
      <c r="Q413" s="204" t="n"/>
      <c r="R413" s="204" t="n"/>
      <c r="S413" s="204" t="n"/>
      <c r="T413" s="204" t="n"/>
      <c r="U413" s="204" t="n"/>
      <c r="V413" s="204" t="n"/>
      <c r="W413" s="204" t="n"/>
      <c r="X413" s="204" t="n"/>
      <c r="Y413" s="204" t="n"/>
      <c r="Z413" s="204" t="n"/>
    </row>
    <row r="414" ht="15.75" customHeight="1">
      <c r="A414" s="176" t="n">
        <v>43769</v>
      </c>
      <c r="B414" s="204" t="n">
        <v>21.271799</v>
      </c>
      <c r="C414" s="204" t="n">
        <v>1730400</v>
      </c>
      <c r="D414" s="178">
        <f>B414/B415-1</f>
        <v/>
      </c>
      <c r="E414" s="205" t="n"/>
      <c r="F414" s="204" t="n"/>
      <c r="G414" s="204" t="n"/>
      <c r="H414" s="204" t="n"/>
      <c r="I414" s="204" t="n"/>
      <c r="J414" s="204" t="n"/>
      <c r="K414" s="204" t="n"/>
      <c r="L414" s="204" t="n"/>
      <c r="M414" s="204" t="n"/>
      <c r="N414" s="204" t="n"/>
      <c r="O414" s="204" t="n"/>
      <c r="P414" s="204" t="n"/>
      <c r="Q414" s="204" t="n"/>
      <c r="R414" s="204" t="n"/>
      <c r="S414" s="204" t="n"/>
      <c r="T414" s="204" t="n"/>
      <c r="U414" s="204" t="n"/>
      <c r="V414" s="204" t="n"/>
      <c r="W414" s="204" t="n"/>
      <c r="X414" s="204" t="n"/>
      <c r="Y414" s="204" t="n"/>
      <c r="Z414" s="204" t="n"/>
    </row>
    <row r="415" ht="15.75" customHeight="1">
      <c r="A415" s="176" t="n">
        <v>43768</v>
      </c>
      <c r="B415" s="204" t="n">
        <v>21.451185</v>
      </c>
      <c r="C415" s="204" t="n">
        <v>1772600</v>
      </c>
      <c r="D415" s="178">
        <f>B415/B416-1</f>
        <v/>
      </c>
      <c r="E415" s="205" t="n"/>
      <c r="F415" s="204" t="n"/>
      <c r="G415" s="204" t="n"/>
      <c r="H415" s="204" t="n"/>
      <c r="I415" s="204" t="n"/>
      <c r="J415" s="204" t="n"/>
      <c r="K415" s="204" t="n"/>
      <c r="L415" s="204" t="n"/>
      <c r="M415" s="204" t="n"/>
      <c r="N415" s="204" t="n"/>
      <c r="O415" s="204" t="n"/>
      <c r="P415" s="204" t="n"/>
      <c r="Q415" s="204" t="n"/>
      <c r="R415" s="204" t="n"/>
      <c r="S415" s="204" t="n"/>
      <c r="T415" s="204" t="n"/>
      <c r="U415" s="204" t="n"/>
      <c r="V415" s="204" t="n"/>
      <c r="W415" s="204" t="n"/>
      <c r="X415" s="204" t="n"/>
      <c r="Y415" s="204" t="n"/>
      <c r="Z415" s="204" t="n"/>
    </row>
    <row r="416" ht="15.75" customHeight="1">
      <c r="A416" s="176" t="n">
        <v>43767</v>
      </c>
      <c r="B416" s="204" t="n">
        <v>21.47007</v>
      </c>
      <c r="C416" s="204" t="n">
        <v>2590500</v>
      </c>
      <c r="D416" s="178">
        <f>B416/B417-1</f>
        <v/>
      </c>
      <c r="E416" s="205" t="n"/>
      <c r="F416" s="204" t="n"/>
      <c r="G416" s="204" t="n"/>
      <c r="H416" s="204" t="n"/>
      <c r="I416" s="204" t="n"/>
      <c r="J416" s="204" t="n"/>
      <c r="K416" s="204" t="n"/>
      <c r="L416" s="204" t="n"/>
      <c r="M416" s="204" t="n"/>
      <c r="N416" s="204" t="n"/>
      <c r="O416" s="204" t="n"/>
      <c r="P416" s="204" t="n"/>
      <c r="Q416" s="204" t="n"/>
      <c r="R416" s="204" t="n"/>
      <c r="S416" s="204" t="n"/>
      <c r="T416" s="204" t="n"/>
      <c r="U416" s="204" t="n"/>
      <c r="V416" s="204" t="n"/>
      <c r="W416" s="204" t="n"/>
      <c r="X416" s="204" t="n"/>
      <c r="Y416" s="204" t="n"/>
      <c r="Z416" s="204" t="n"/>
    </row>
    <row r="417" ht="15.75" customHeight="1">
      <c r="A417" s="176" t="n">
        <v>43766</v>
      </c>
      <c r="B417" s="204" t="n">
        <v>21.526718</v>
      </c>
      <c r="C417" s="204" t="n">
        <v>1029000</v>
      </c>
      <c r="D417" s="178">
        <f>B417/B418-1</f>
        <v/>
      </c>
      <c r="E417" s="205" t="n"/>
      <c r="F417" s="204" t="n"/>
      <c r="G417" s="204" t="n"/>
      <c r="H417" s="204" t="n"/>
      <c r="I417" s="204" t="n"/>
      <c r="J417" s="204" t="n"/>
      <c r="K417" s="204" t="n"/>
      <c r="L417" s="204" t="n"/>
      <c r="M417" s="204" t="n"/>
      <c r="N417" s="204" t="n"/>
      <c r="O417" s="204" t="n"/>
      <c r="P417" s="204" t="n"/>
      <c r="Q417" s="204" t="n"/>
      <c r="R417" s="204" t="n"/>
      <c r="S417" s="204" t="n"/>
      <c r="T417" s="204" t="n"/>
      <c r="U417" s="204" t="n"/>
      <c r="V417" s="204" t="n"/>
      <c r="W417" s="204" t="n"/>
      <c r="X417" s="204" t="n"/>
      <c r="Y417" s="204" t="n"/>
      <c r="Z417" s="204" t="n"/>
    </row>
    <row r="418" ht="15.75" customHeight="1">
      <c r="A418" s="176" t="n">
        <v>43763</v>
      </c>
      <c r="B418" s="204" t="n">
        <v>21.432304</v>
      </c>
      <c r="C418" s="204" t="n">
        <v>2595400</v>
      </c>
      <c r="D418" s="178">
        <f>B418/B419-1</f>
        <v/>
      </c>
      <c r="E418" s="205" t="n"/>
      <c r="F418" s="204" t="n"/>
      <c r="G418" s="204" t="n"/>
      <c r="H418" s="204" t="n"/>
      <c r="I418" s="204" t="n"/>
      <c r="J418" s="204" t="n"/>
      <c r="K418" s="204" t="n"/>
      <c r="L418" s="204" t="n"/>
      <c r="M418" s="204" t="n"/>
      <c r="N418" s="204" t="n"/>
      <c r="O418" s="204" t="n"/>
      <c r="P418" s="204" t="n"/>
      <c r="Q418" s="204" t="n"/>
      <c r="R418" s="204" t="n"/>
      <c r="S418" s="204" t="n"/>
      <c r="T418" s="204" t="n"/>
      <c r="U418" s="204" t="n"/>
      <c r="V418" s="204" t="n"/>
      <c r="W418" s="204" t="n"/>
      <c r="X418" s="204" t="n"/>
      <c r="Y418" s="204" t="n"/>
      <c r="Z418" s="204" t="n"/>
    </row>
    <row r="419" ht="15.75" customHeight="1">
      <c r="A419" s="176" t="n">
        <v>43762</v>
      </c>
      <c r="B419" s="204" t="n">
        <v>21.366213</v>
      </c>
      <c r="C419" s="204" t="n">
        <v>1718400</v>
      </c>
      <c r="D419" s="178">
        <f>B419/B420-1</f>
        <v/>
      </c>
      <c r="E419" s="205" t="n"/>
      <c r="F419" s="204" t="n"/>
      <c r="G419" s="204" t="n"/>
      <c r="H419" s="204" t="n"/>
      <c r="I419" s="204" t="n"/>
      <c r="J419" s="204" t="n"/>
      <c r="K419" s="204" t="n"/>
      <c r="L419" s="204" t="n"/>
      <c r="M419" s="204" t="n"/>
      <c r="N419" s="204" t="n"/>
      <c r="O419" s="204" t="n"/>
      <c r="P419" s="204" t="n"/>
      <c r="Q419" s="204" t="n"/>
      <c r="R419" s="204" t="n"/>
      <c r="S419" s="204" t="n"/>
      <c r="T419" s="204" t="n"/>
      <c r="U419" s="204" t="n"/>
      <c r="V419" s="204" t="n"/>
      <c r="W419" s="204" t="n"/>
      <c r="X419" s="204" t="n"/>
      <c r="Y419" s="204" t="n"/>
      <c r="Z419" s="204" t="n"/>
    </row>
    <row r="420" ht="15.75" customHeight="1">
      <c r="A420" s="176" t="n">
        <v>43761</v>
      </c>
      <c r="B420" s="204" t="n">
        <v>21.356773</v>
      </c>
      <c r="C420" s="204" t="n">
        <v>622700</v>
      </c>
      <c r="D420" s="178">
        <f>B420/B421-1</f>
        <v/>
      </c>
      <c r="E420" s="205" t="n"/>
      <c r="F420" s="204" t="n"/>
      <c r="G420" s="204" t="n"/>
      <c r="H420" s="204" t="n"/>
      <c r="I420" s="204" t="n"/>
      <c r="J420" s="204" t="n"/>
      <c r="K420" s="204" t="n"/>
      <c r="L420" s="204" t="n"/>
      <c r="M420" s="204" t="n"/>
      <c r="N420" s="204" t="n"/>
      <c r="O420" s="204" t="n"/>
      <c r="P420" s="204" t="n"/>
      <c r="Q420" s="204" t="n"/>
      <c r="R420" s="204" t="n"/>
      <c r="S420" s="204" t="n"/>
      <c r="T420" s="204" t="n"/>
      <c r="U420" s="204" t="n"/>
      <c r="V420" s="204" t="n"/>
      <c r="W420" s="204" t="n"/>
      <c r="X420" s="204" t="n"/>
      <c r="Y420" s="204" t="n"/>
      <c r="Z420" s="204" t="n"/>
    </row>
    <row r="421" ht="15.75" customHeight="1">
      <c r="A421" s="176" t="n">
        <v>43760</v>
      </c>
      <c r="B421" s="204" t="n">
        <v>21.252916</v>
      </c>
      <c r="C421" s="204" t="n">
        <v>2142300</v>
      </c>
      <c r="D421" s="178">
        <f>B421/B422-1</f>
        <v/>
      </c>
      <c r="E421" s="205" t="n"/>
      <c r="F421" s="204" t="n"/>
      <c r="G421" s="204" t="n"/>
      <c r="H421" s="204" t="n"/>
      <c r="I421" s="204" t="n"/>
      <c r="J421" s="204" t="n"/>
      <c r="K421" s="204" t="n"/>
      <c r="L421" s="204" t="n"/>
      <c r="M421" s="204" t="n"/>
      <c r="N421" s="204" t="n"/>
      <c r="O421" s="204" t="n"/>
      <c r="P421" s="204" t="n"/>
      <c r="Q421" s="204" t="n"/>
      <c r="R421" s="204" t="n"/>
      <c r="S421" s="204" t="n"/>
      <c r="T421" s="204" t="n"/>
      <c r="U421" s="204" t="n"/>
      <c r="V421" s="204" t="n"/>
      <c r="W421" s="204" t="n"/>
      <c r="X421" s="204" t="n"/>
      <c r="Y421" s="204" t="n"/>
      <c r="Z421" s="204" t="n"/>
    </row>
    <row r="422" ht="15.75" customHeight="1">
      <c r="A422" s="176" t="n">
        <v>43759</v>
      </c>
      <c r="B422" s="204" t="n">
        <v>21.252916</v>
      </c>
      <c r="C422" s="204" t="n">
        <v>1075700</v>
      </c>
      <c r="D422" s="178">
        <f>B422/B423-1</f>
        <v/>
      </c>
      <c r="E422" s="205" t="n"/>
      <c r="F422" s="204" t="n"/>
      <c r="G422" s="204" t="n"/>
      <c r="H422" s="204" t="n"/>
      <c r="I422" s="204" t="n"/>
      <c r="J422" s="204" t="n"/>
      <c r="K422" s="204" t="n"/>
      <c r="L422" s="204" t="n"/>
      <c r="M422" s="204" t="n"/>
      <c r="N422" s="204" t="n"/>
      <c r="O422" s="204" t="n"/>
      <c r="P422" s="204" t="n"/>
      <c r="Q422" s="204" t="n"/>
      <c r="R422" s="204" t="n"/>
      <c r="S422" s="204" t="n"/>
      <c r="T422" s="204" t="n"/>
      <c r="U422" s="204" t="n"/>
      <c r="V422" s="204" t="n"/>
      <c r="W422" s="204" t="n"/>
      <c r="X422" s="204" t="n"/>
      <c r="Y422" s="204" t="n"/>
      <c r="Z422" s="204" t="n"/>
    </row>
    <row r="423" ht="15.75" customHeight="1">
      <c r="A423" s="176" t="n">
        <v>43756</v>
      </c>
      <c r="B423" s="204" t="n">
        <v>21.073526</v>
      </c>
      <c r="C423" s="204" t="n">
        <v>1786200</v>
      </c>
      <c r="D423" s="178">
        <f>B423/B424-1</f>
        <v/>
      </c>
      <c r="E423" s="205" t="n"/>
      <c r="F423" s="204" t="n"/>
      <c r="G423" s="204" t="n"/>
      <c r="H423" s="204" t="n"/>
      <c r="I423" s="204" t="n"/>
      <c r="J423" s="204" t="n"/>
      <c r="K423" s="204" t="n"/>
      <c r="L423" s="204" t="n"/>
      <c r="M423" s="204" t="n"/>
      <c r="N423" s="204" t="n"/>
      <c r="O423" s="204" t="n"/>
      <c r="P423" s="204" t="n"/>
      <c r="Q423" s="204" t="n"/>
      <c r="R423" s="204" t="n"/>
      <c r="S423" s="204" t="n"/>
      <c r="T423" s="204" t="n"/>
      <c r="U423" s="204" t="n"/>
      <c r="V423" s="204" t="n"/>
      <c r="W423" s="204" t="n"/>
      <c r="X423" s="204" t="n"/>
      <c r="Y423" s="204" t="n"/>
      <c r="Z423" s="204" t="n"/>
    </row>
    <row r="424" ht="15.75" customHeight="1">
      <c r="A424" s="176" t="n">
        <v>43755</v>
      </c>
      <c r="B424" s="204" t="n">
        <v>21.101852</v>
      </c>
      <c r="C424" s="204" t="n">
        <v>1187000</v>
      </c>
      <c r="D424" s="178">
        <f>B424/B425-1</f>
        <v/>
      </c>
      <c r="E424" s="205" t="n"/>
      <c r="F424" s="204" t="n"/>
      <c r="G424" s="204" t="n"/>
      <c r="H424" s="204" t="n"/>
      <c r="I424" s="204" t="n"/>
      <c r="J424" s="204" t="n"/>
      <c r="K424" s="204" t="n"/>
      <c r="L424" s="204" t="n"/>
      <c r="M424" s="204" t="n"/>
      <c r="N424" s="204" t="n"/>
      <c r="O424" s="204" t="n"/>
      <c r="P424" s="204" t="n"/>
      <c r="Q424" s="204" t="n"/>
      <c r="R424" s="204" t="n"/>
      <c r="S424" s="204" t="n"/>
      <c r="T424" s="204" t="n"/>
      <c r="U424" s="204" t="n"/>
      <c r="V424" s="204" t="n"/>
      <c r="W424" s="204" t="n"/>
      <c r="X424" s="204" t="n"/>
      <c r="Y424" s="204" t="n"/>
      <c r="Z424" s="204" t="n"/>
    </row>
    <row r="425" ht="15.75" customHeight="1">
      <c r="A425" s="176" t="n">
        <v>43754</v>
      </c>
      <c r="B425" s="204" t="n">
        <v>21.073526</v>
      </c>
      <c r="C425" s="204" t="n">
        <v>2728000</v>
      </c>
      <c r="D425" s="178">
        <f>B425/B426-1</f>
        <v/>
      </c>
      <c r="E425" s="205" t="n"/>
      <c r="F425" s="204" t="n"/>
      <c r="G425" s="204" t="n"/>
      <c r="H425" s="204" t="n"/>
      <c r="I425" s="204" t="n"/>
      <c r="J425" s="204" t="n"/>
      <c r="K425" s="204" t="n"/>
      <c r="L425" s="204" t="n"/>
      <c r="M425" s="204" t="n"/>
      <c r="N425" s="204" t="n"/>
      <c r="O425" s="204" t="n"/>
      <c r="P425" s="204" t="n"/>
      <c r="Q425" s="204" t="n"/>
      <c r="R425" s="204" t="n"/>
      <c r="S425" s="204" t="n"/>
      <c r="T425" s="204" t="n"/>
      <c r="U425" s="204" t="n"/>
      <c r="V425" s="204" t="n"/>
      <c r="W425" s="204" t="n"/>
      <c r="X425" s="204" t="n"/>
      <c r="Y425" s="204" t="n"/>
      <c r="Z425" s="204" t="n"/>
    </row>
    <row r="426" ht="15.75" customHeight="1">
      <c r="A426" s="176" t="n">
        <v>43753</v>
      </c>
      <c r="B426" s="204" t="n">
        <v>20.997993</v>
      </c>
      <c r="C426" s="204" t="n">
        <v>1329400</v>
      </c>
      <c r="D426" s="178">
        <f>B426/B427-1</f>
        <v/>
      </c>
      <c r="E426" s="205" t="n"/>
      <c r="F426" s="204" t="n"/>
      <c r="G426" s="204" t="n"/>
      <c r="H426" s="204" t="n"/>
      <c r="I426" s="204" t="n"/>
      <c r="J426" s="204" t="n"/>
      <c r="K426" s="204" t="n"/>
      <c r="L426" s="204" t="n"/>
      <c r="M426" s="204" t="n"/>
      <c r="N426" s="204" t="n"/>
      <c r="O426" s="204" t="n"/>
      <c r="P426" s="204" t="n"/>
      <c r="Q426" s="204" t="n"/>
      <c r="R426" s="204" t="n"/>
      <c r="S426" s="204" t="n"/>
      <c r="T426" s="204" t="n"/>
      <c r="U426" s="204" t="n"/>
      <c r="V426" s="204" t="n"/>
      <c r="W426" s="204" t="n"/>
      <c r="X426" s="204" t="n"/>
      <c r="Y426" s="204" t="n"/>
      <c r="Z426" s="204" t="n"/>
    </row>
    <row r="427" ht="15.75" customHeight="1">
      <c r="A427" s="176" t="n">
        <v>43752</v>
      </c>
      <c r="B427" s="204" t="n">
        <v>20.733627</v>
      </c>
      <c r="C427" s="204" t="n">
        <v>1485900</v>
      </c>
      <c r="D427" s="178">
        <f>B427/B428-1</f>
        <v/>
      </c>
      <c r="E427" s="205" t="n"/>
      <c r="F427" s="204" t="n"/>
      <c r="G427" s="204" t="n"/>
      <c r="H427" s="204" t="n"/>
      <c r="I427" s="204" t="n"/>
      <c r="J427" s="204" t="n"/>
      <c r="K427" s="204" t="n"/>
      <c r="L427" s="204" t="n"/>
      <c r="M427" s="204" t="n"/>
      <c r="N427" s="204" t="n"/>
      <c r="O427" s="204" t="n"/>
      <c r="P427" s="204" t="n"/>
      <c r="Q427" s="204" t="n"/>
      <c r="R427" s="204" t="n"/>
      <c r="S427" s="204" t="n"/>
      <c r="T427" s="204" t="n"/>
      <c r="U427" s="204" t="n"/>
      <c r="V427" s="204" t="n"/>
      <c r="W427" s="204" t="n"/>
      <c r="X427" s="204" t="n"/>
      <c r="Y427" s="204" t="n"/>
      <c r="Z427" s="204" t="n"/>
    </row>
    <row r="428" ht="15.75" customHeight="1">
      <c r="A428" s="176" t="n">
        <v>43749</v>
      </c>
      <c r="B428" s="204" t="n">
        <v>20.903578</v>
      </c>
      <c r="C428" s="204" t="n">
        <v>2148100</v>
      </c>
      <c r="D428" s="178">
        <f>B428/B429-1</f>
        <v/>
      </c>
      <c r="E428" s="205" t="n"/>
      <c r="F428" s="204" t="n"/>
      <c r="G428" s="204" t="n"/>
      <c r="H428" s="204" t="n"/>
      <c r="I428" s="204" t="n"/>
      <c r="J428" s="204" t="n"/>
      <c r="K428" s="204" t="n"/>
      <c r="L428" s="204" t="n"/>
      <c r="M428" s="204" t="n"/>
      <c r="N428" s="204" t="n"/>
      <c r="O428" s="204" t="n"/>
      <c r="P428" s="204" t="n"/>
      <c r="Q428" s="204" t="n"/>
      <c r="R428" s="204" t="n"/>
      <c r="S428" s="204" t="n"/>
      <c r="T428" s="204" t="n"/>
      <c r="U428" s="204" t="n"/>
      <c r="V428" s="204" t="n"/>
      <c r="W428" s="204" t="n"/>
      <c r="X428" s="204" t="n"/>
      <c r="Y428" s="204" t="n"/>
      <c r="Z428" s="204" t="n"/>
    </row>
    <row r="429" ht="15.75" customHeight="1">
      <c r="A429" s="176" t="n">
        <v>43748</v>
      </c>
      <c r="B429" s="204" t="n">
        <v>20.658098</v>
      </c>
      <c r="C429" s="204" t="n">
        <v>2348200</v>
      </c>
      <c r="D429" s="178">
        <f>B429/B430-1</f>
        <v/>
      </c>
      <c r="E429" s="205" t="n"/>
      <c r="F429" s="204" t="n"/>
      <c r="G429" s="204" t="n"/>
      <c r="H429" s="204" t="n"/>
      <c r="I429" s="204" t="n"/>
      <c r="J429" s="204" t="n"/>
      <c r="K429" s="204" t="n"/>
      <c r="L429" s="204" t="n"/>
      <c r="M429" s="204" t="n"/>
      <c r="N429" s="204" t="n"/>
      <c r="O429" s="204" t="n"/>
      <c r="P429" s="204" t="n"/>
      <c r="Q429" s="204" t="n"/>
      <c r="R429" s="204" t="n"/>
      <c r="S429" s="204" t="n"/>
      <c r="T429" s="204" t="n"/>
      <c r="U429" s="204" t="n"/>
      <c r="V429" s="204" t="n"/>
      <c r="W429" s="204" t="n"/>
      <c r="X429" s="204" t="n"/>
      <c r="Y429" s="204" t="n"/>
      <c r="Z429" s="204" t="n"/>
    </row>
    <row r="430" ht="15.75" customHeight="1">
      <c r="A430" s="176" t="n">
        <v>43747</v>
      </c>
      <c r="B430" s="204" t="n">
        <v>20.48815</v>
      </c>
      <c r="C430" s="204" t="n">
        <v>1794700</v>
      </c>
      <c r="D430" s="178">
        <f>B430/B431-1</f>
        <v/>
      </c>
      <c r="E430" s="205" t="n"/>
      <c r="F430" s="204" t="n"/>
      <c r="G430" s="204" t="n"/>
      <c r="H430" s="204" t="n"/>
      <c r="I430" s="204" t="n"/>
      <c r="J430" s="204" t="n"/>
      <c r="K430" s="204" t="n"/>
      <c r="L430" s="204" t="n"/>
      <c r="M430" s="204" t="n"/>
      <c r="N430" s="204" t="n"/>
      <c r="O430" s="204" t="n"/>
      <c r="P430" s="204" t="n"/>
      <c r="Q430" s="204" t="n"/>
      <c r="R430" s="204" t="n"/>
      <c r="S430" s="204" t="n"/>
      <c r="T430" s="204" t="n"/>
      <c r="U430" s="204" t="n"/>
      <c r="V430" s="204" t="n"/>
      <c r="W430" s="204" t="n"/>
      <c r="X430" s="204" t="n"/>
      <c r="Y430" s="204" t="n"/>
      <c r="Z430" s="204" t="n"/>
    </row>
    <row r="431" ht="15.75" customHeight="1">
      <c r="A431" s="176" t="n">
        <v>43746</v>
      </c>
      <c r="B431" s="204" t="n">
        <v>20.365412</v>
      </c>
      <c r="C431" s="204" t="n">
        <v>12791700</v>
      </c>
      <c r="D431" s="178">
        <f>B431/B432-1</f>
        <v/>
      </c>
      <c r="E431" s="205" t="n"/>
      <c r="F431" s="204" t="n"/>
      <c r="G431" s="204" t="n"/>
      <c r="H431" s="204" t="n"/>
      <c r="I431" s="204" t="n"/>
      <c r="J431" s="204" t="n"/>
      <c r="K431" s="204" t="n"/>
      <c r="L431" s="204" t="n"/>
      <c r="M431" s="204" t="n"/>
      <c r="N431" s="204" t="n"/>
      <c r="O431" s="204" t="n"/>
      <c r="P431" s="204" t="n"/>
      <c r="Q431" s="204" t="n"/>
      <c r="R431" s="204" t="n"/>
      <c r="S431" s="204" t="n"/>
      <c r="T431" s="204" t="n"/>
      <c r="U431" s="204" t="n"/>
      <c r="V431" s="204" t="n"/>
      <c r="W431" s="204" t="n"/>
      <c r="X431" s="204" t="n"/>
      <c r="Y431" s="204" t="n"/>
      <c r="Z431" s="204" t="n"/>
    </row>
    <row r="432" ht="15.75" customHeight="1">
      <c r="A432" s="176" t="n">
        <v>43745</v>
      </c>
      <c r="B432" s="204" t="n">
        <v>20.516474</v>
      </c>
      <c r="C432" s="204" t="n">
        <v>2229400</v>
      </c>
      <c r="D432" s="178">
        <f>B432/B433-1</f>
        <v/>
      </c>
      <c r="E432" s="205" t="n"/>
      <c r="F432" s="204" t="n"/>
      <c r="G432" s="204" t="n"/>
      <c r="H432" s="204" t="n"/>
      <c r="I432" s="204" t="n"/>
      <c r="J432" s="204" t="n"/>
      <c r="K432" s="204" t="n"/>
      <c r="L432" s="204" t="n"/>
      <c r="M432" s="204" t="n"/>
      <c r="N432" s="204" t="n"/>
      <c r="O432" s="204" t="n"/>
      <c r="P432" s="204" t="n"/>
      <c r="Q432" s="204" t="n"/>
      <c r="R432" s="204" t="n"/>
      <c r="S432" s="204" t="n"/>
      <c r="T432" s="204" t="n"/>
      <c r="U432" s="204" t="n"/>
      <c r="V432" s="204" t="n"/>
      <c r="W432" s="204" t="n"/>
      <c r="X432" s="204" t="n"/>
      <c r="Y432" s="204" t="n"/>
      <c r="Z432" s="204" t="n"/>
    </row>
    <row r="433" ht="15.75" customHeight="1">
      <c r="A433" s="176" t="n">
        <v>43742</v>
      </c>
      <c r="B433" s="204" t="n">
        <v>20.601448</v>
      </c>
      <c r="C433" s="204" t="n">
        <v>1304200</v>
      </c>
      <c r="D433" s="178">
        <f>B433/B434-1</f>
        <v/>
      </c>
      <c r="E433" s="205" t="n"/>
      <c r="F433" s="204" t="n"/>
      <c r="G433" s="204" t="n"/>
      <c r="H433" s="204" t="n"/>
      <c r="I433" s="204" t="n"/>
      <c r="J433" s="204" t="n"/>
      <c r="K433" s="204" t="n"/>
      <c r="L433" s="204" t="n"/>
      <c r="M433" s="204" t="n"/>
      <c r="N433" s="204" t="n"/>
      <c r="O433" s="204" t="n"/>
      <c r="P433" s="204" t="n"/>
      <c r="Q433" s="204" t="n"/>
      <c r="R433" s="204" t="n"/>
      <c r="S433" s="204" t="n"/>
      <c r="T433" s="204" t="n"/>
      <c r="U433" s="204" t="n"/>
      <c r="V433" s="204" t="n"/>
      <c r="W433" s="204" t="n"/>
      <c r="X433" s="204" t="n"/>
      <c r="Y433" s="204" t="n"/>
      <c r="Z433" s="204" t="n"/>
    </row>
    <row r="434" ht="15.75" customHeight="1">
      <c r="A434" s="176" t="n">
        <v>43741</v>
      </c>
      <c r="B434" s="204" t="n">
        <v>20.384295</v>
      </c>
      <c r="C434" s="204" t="n">
        <v>2953900</v>
      </c>
      <c r="D434" s="178">
        <f>B434/B435-1</f>
        <v/>
      </c>
      <c r="E434" s="205" t="n"/>
      <c r="F434" s="204" t="n"/>
      <c r="G434" s="204" t="n"/>
      <c r="H434" s="204" t="n"/>
      <c r="I434" s="204" t="n"/>
      <c r="J434" s="204" t="n"/>
      <c r="K434" s="204" t="n"/>
      <c r="L434" s="204" t="n"/>
      <c r="M434" s="204" t="n"/>
      <c r="N434" s="204" t="n"/>
      <c r="O434" s="204" t="n"/>
      <c r="P434" s="204" t="n"/>
      <c r="Q434" s="204" t="n"/>
      <c r="R434" s="204" t="n"/>
      <c r="S434" s="204" t="n"/>
      <c r="T434" s="204" t="n"/>
      <c r="U434" s="204" t="n"/>
      <c r="V434" s="204" t="n"/>
      <c r="W434" s="204" t="n"/>
      <c r="X434" s="204" t="n"/>
      <c r="Y434" s="204" t="n"/>
      <c r="Z434" s="204" t="n"/>
    </row>
    <row r="435" ht="15.75" customHeight="1">
      <c r="A435" s="176" t="n">
        <v>43740</v>
      </c>
      <c r="B435" s="204" t="n">
        <v>20.252111</v>
      </c>
      <c r="C435" s="204" t="n">
        <v>2542500</v>
      </c>
      <c r="D435" s="178">
        <f>B435/B436-1</f>
        <v/>
      </c>
      <c r="E435" s="205" t="n"/>
      <c r="F435" s="204" t="n"/>
      <c r="G435" s="204" t="n"/>
      <c r="H435" s="204" t="n"/>
      <c r="I435" s="204" t="n"/>
      <c r="J435" s="204" t="n"/>
      <c r="K435" s="204" t="n"/>
      <c r="L435" s="204" t="n"/>
      <c r="M435" s="204" t="n"/>
      <c r="N435" s="204" t="n"/>
      <c r="O435" s="204" t="n"/>
      <c r="P435" s="204" t="n"/>
      <c r="Q435" s="204" t="n"/>
      <c r="R435" s="204" t="n"/>
      <c r="S435" s="204" t="n"/>
      <c r="T435" s="204" t="n"/>
      <c r="U435" s="204" t="n"/>
      <c r="V435" s="204" t="n"/>
      <c r="W435" s="204" t="n"/>
      <c r="X435" s="204" t="n"/>
      <c r="Y435" s="204" t="n"/>
      <c r="Z435" s="204" t="n"/>
    </row>
    <row r="436" ht="15.75" customHeight="1">
      <c r="A436" s="176" t="n">
        <v>43739</v>
      </c>
      <c r="B436" s="204" t="n">
        <v>20.743071</v>
      </c>
      <c r="C436" s="204" t="n">
        <v>2546400</v>
      </c>
      <c r="D436" s="178">
        <f>B436/B437-1</f>
        <v/>
      </c>
      <c r="E436" s="205" t="n"/>
      <c r="F436" s="204" t="n"/>
      <c r="G436" s="204" t="n"/>
      <c r="H436" s="204" t="n"/>
      <c r="I436" s="204" t="n"/>
      <c r="J436" s="204" t="n"/>
      <c r="K436" s="204" t="n"/>
      <c r="L436" s="204" t="n"/>
      <c r="M436" s="204" t="n"/>
      <c r="N436" s="204" t="n"/>
      <c r="O436" s="204" t="n"/>
      <c r="P436" s="204" t="n"/>
      <c r="Q436" s="204" t="n"/>
      <c r="R436" s="204" t="n"/>
      <c r="S436" s="204" t="n"/>
      <c r="T436" s="204" t="n"/>
      <c r="U436" s="204" t="n"/>
      <c r="V436" s="204" t="n"/>
      <c r="W436" s="204" t="n"/>
      <c r="X436" s="204" t="n"/>
      <c r="Y436" s="204" t="n"/>
      <c r="Z436" s="204" t="n"/>
    </row>
    <row r="437" ht="15.75" customHeight="1">
      <c r="A437" s="176" t="n">
        <v>43738</v>
      </c>
      <c r="B437" s="204" t="n">
        <v>21.007435</v>
      </c>
      <c r="C437" s="204" t="n">
        <v>1999800</v>
      </c>
      <c r="D437" s="178">
        <f>B437/B438-1</f>
        <v/>
      </c>
      <c r="E437" s="205" t="n"/>
      <c r="F437" s="204" t="n"/>
      <c r="G437" s="204" t="n"/>
      <c r="H437" s="204" t="n"/>
      <c r="I437" s="204" t="n"/>
      <c r="J437" s="204" t="n"/>
      <c r="K437" s="204" t="n"/>
      <c r="L437" s="204" t="n"/>
      <c r="M437" s="204" t="n"/>
      <c r="N437" s="204" t="n"/>
      <c r="O437" s="204" t="n"/>
      <c r="P437" s="204" t="n"/>
      <c r="Q437" s="204" t="n"/>
      <c r="R437" s="204" t="n"/>
      <c r="S437" s="204" t="n"/>
      <c r="T437" s="204" t="n"/>
      <c r="U437" s="204" t="n"/>
      <c r="V437" s="204" t="n"/>
      <c r="W437" s="204" t="n"/>
      <c r="X437" s="204" t="n"/>
      <c r="Y437" s="204" t="n"/>
      <c r="Z437" s="204" t="n"/>
    </row>
    <row r="438" ht="15.75" customHeight="1">
      <c r="A438" s="176" t="n">
        <v>43735</v>
      </c>
      <c r="B438" s="204" t="n">
        <v>21.045202</v>
      </c>
      <c r="C438" s="204" t="n">
        <v>2211200</v>
      </c>
      <c r="D438" s="178">
        <f>B438/B439-1</f>
        <v/>
      </c>
      <c r="E438" s="205" t="n"/>
      <c r="F438" s="204" t="n"/>
      <c r="G438" s="204" t="n"/>
      <c r="H438" s="204" t="n"/>
      <c r="I438" s="204" t="n"/>
      <c r="J438" s="204" t="n"/>
      <c r="K438" s="204" t="n"/>
      <c r="L438" s="204" t="n"/>
      <c r="M438" s="204" t="n"/>
      <c r="N438" s="204" t="n"/>
      <c r="O438" s="204" t="n"/>
      <c r="P438" s="204" t="n"/>
      <c r="Q438" s="204" t="n"/>
      <c r="R438" s="204" t="n"/>
      <c r="S438" s="204" t="n"/>
      <c r="T438" s="204" t="n"/>
      <c r="U438" s="204" t="n"/>
      <c r="V438" s="204" t="n"/>
      <c r="W438" s="204" t="n"/>
      <c r="X438" s="204" t="n"/>
      <c r="Y438" s="204" t="n"/>
      <c r="Z438" s="204" t="n"/>
    </row>
    <row r="439" ht="15.75" customHeight="1">
      <c r="A439" s="176" t="n">
        <v>43734</v>
      </c>
      <c r="B439" s="204" t="n">
        <v>21.035761</v>
      </c>
      <c r="C439" s="204" t="n">
        <v>1532500</v>
      </c>
      <c r="D439" s="178">
        <f>B439/B440-1</f>
        <v/>
      </c>
      <c r="E439" s="205" t="n"/>
      <c r="F439" s="204" t="n"/>
      <c r="G439" s="204" t="n"/>
      <c r="H439" s="204" t="n"/>
      <c r="I439" s="204" t="n"/>
      <c r="J439" s="204" t="n"/>
      <c r="K439" s="204" t="n"/>
      <c r="L439" s="204" t="n"/>
      <c r="M439" s="204" t="n"/>
      <c r="N439" s="204" t="n"/>
      <c r="O439" s="204" t="n"/>
      <c r="P439" s="204" t="n"/>
      <c r="Q439" s="204" t="n"/>
      <c r="R439" s="204" t="n"/>
      <c r="S439" s="204" t="n"/>
      <c r="T439" s="204" t="n"/>
      <c r="U439" s="204" t="n"/>
      <c r="V439" s="204" t="n"/>
      <c r="W439" s="204" t="n"/>
      <c r="X439" s="204" t="n"/>
      <c r="Y439" s="204" t="n"/>
      <c r="Z439" s="204" t="n"/>
    </row>
    <row r="440" ht="15.75" customHeight="1">
      <c r="A440" s="176" t="n">
        <v>43733</v>
      </c>
      <c r="B440" s="204" t="n">
        <v>21.073526</v>
      </c>
      <c r="C440" s="204" t="n">
        <v>1540300</v>
      </c>
      <c r="D440" s="178">
        <f>B440/B441-1</f>
        <v/>
      </c>
      <c r="E440" s="205" t="n"/>
      <c r="F440" s="204" t="n"/>
      <c r="G440" s="204" t="n"/>
      <c r="H440" s="204" t="n"/>
      <c r="I440" s="204" t="n"/>
      <c r="J440" s="204" t="n"/>
      <c r="K440" s="204" t="n"/>
      <c r="L440" s="204" t="n"/>
      <c r="M440" s="204" t="n"/>
      <c r="N440" s="204" t="n"/>
      <c r="O440" s="204" t="n"/>
      <c r="P440" s="204" t="n"/>
      <c r="Q440" s="204" t="n"/>
      <c r="R440" s="204" t="n"/>
      <c r="S440" s="204" t="n"/>
      <c r="T440" s="204" t="n"/>
      <c r="U440" s="204" t="n"/>
      <c r="V440" s="204" t="n"/>
      <c r="W440" s="204" t="n"/>
      <c r="X440" s="204" t="n"/>
      <c r="Y440" s="204" t="n"/>
      <c r="Z440" s="204" t="n"/>
    </row>
    <row r="441" ht="15.75" customHeight="1">
      <c r="A441" s="176" t="n">
        <v>43732</v>
      </c>
      <c r="B441" s="204" t="n">
        <v>21.073526</v>
      </c>
      <c r="C441" s="204" t="n">
        <v>1538200</v>
      </c>
      <c r="D441" s="178">
        <f>B441/B442-1</f>
        <v/>
      </c>
      <c r="E441" s="205" t="n"/>
      <c r="F441" s="204" t="n"/>
      <c r="G441" s="204" t="n"/>
      <c r="H441" s="204" t="n"/>
      <c r="I441" s="204" t="n"/>
      <c r="J441" s="204" t="n"/>
      <c r="K441" s="204" t="n"/>
      <c r="L441" s="204" t="n"/>
      <c r="M441" s="204" t="n"/>
      <c r="N441" s="204" t="n"/>
      <c r="O441" s="204" t="n"/>
      <c r="P441" s="204" t="n"/>
      <c r="Q441" s="204" t="n"/>
      <c r="R441" s="204" t="n"/>
      <c r="S441" s="204" t="n"/>
      <c r="T441" s="204" t="n"/>
      <c r="U441" s="204" t="n"/>
      <c r="V441" s="204" t="n"/>
      <c r="W441" s="204" t="n"/>
      <c r="X441" s="204" t="n"/>
      <c r="Y441" s="204" t="n"/>
      <c r="Z441" s="204" t="n"/>
    </row>
    <row r="442" ht="15.75" customHeight="1">
      <c r="A442" s="176" t="n">
        <v>43731</v>
      </c>
      <c r="B442" s="204" t="n">
        <v>21.149059</v>
      </c>
      <c r="C442" s="204" t="n">
        <v>1183600</v>
      </c>
      <c r="D442" s="178">
        <f>B442/B443-1</f>
        <v/>
      </c>
      <c r="E442" s="205" t="n"/>
      <c r="F442" s="204" t="n"/>
      <c r="G442" s="204" t="n"/>
      <c r="H442" s="204" t="n"/>
      <c r="I442" s="204" t="n"/>
      <c r="J442" s="204" t="n"/>
      <c r="K442" s="204" t="n"/>
      <c r="L442" s="204" t="n"/>
      <c r="M442" s="204" t="n"/>
      <c r="N442" s="204" t="n"/>
      <c r="O442" s="204" t="n"/>
      <c r="P442" s="204" t="n"/>
      <c r="Q442" s="204" t="n"/>
      <c r="R442" s="204" t="n"/>
      <c r="S442" s="204" t="n"/>
      <c r="T442" s="204" t="n"/>
      <c r="U442" s="204" t="n"/>
      <c r="V442" s="204" t="n"/>
      <c r="W442" s="204" t="n"/>
      <c r="X442" s="204" t="n"/>
      <c r="Y442" s="204" t="n"/>
      <c r="Z442" s="204" t="n"/>
    </row>
    <row r="443" ht="15.75" customHeight="1">
      <c r="A443" s="176" t="n">
        <v>43728</v>
      </c>
      <c r="B443" s="204" t="n">
        <v>21.130175</v>
      </c>
      <c r="C443" s="204" t="n">
        <v>3008100</v>
      </c>
      <c r="D443" s="178">
        <f>B443/B444-1</f>
        <v/>
      </c>
      <c r="E443" s="205" t="n"/>
      <c r="F443" s="204" t="n"/>
      <c r="G443" s="204" t="n"/>
      <c r="H443" s="204" t="n"/>
      <c r="I443" s="204" t="n"/>
      <c r="J443" s="204" t="n"/>
      <c r="K443" s="204" t="n"/>
      <c r="L443" s="204" t="n"/>
      <c r="M443" s="204" t="n"/>
      <c r="N443" s="204" t="n"/>
      <c r="O443" s="204" t="n"/>
      <c r="P443" s="204" t="n"/>
      <c r="Q443" s="204" t="n"/>
      <c r="R443" s="204" t="n"/>
      <c r="S443" s="204" t="n"/>
      <c r="T443" s="204" t="n"/>
      <c r="U443" s="204" t="n"/>
      <c r="V443" s="204" t="n"/>
      <c r="W443" s="204" t="n"/>
      <c r="X443" s="204" t="n"/>
      <c r="Y443" s="204" t="n"/>
      <c r="Z443" s="204" t="n"/>
    </row>
    <row r="444" ht="15.75" customHeight="1">
      <c r="A444" s="176" t="n">
        <v>43727</v>
      </c>
      <c r="B444" s="204" t="n">
        <v>21.262356</v>
      </c>
      <c r="C444" s="204" t="n">
        <v>1752000</v>
      </c>
      <c r="D444" s="178">
        <f>B444/B445-1</f>
        <v/>
      </c>
      <c r="E444" s="205" t="n"/>
      <c r="F444" s="204" t="n"/>
      <c r="G444" s="204" t="n"/>
      <c r="H444" s="204" t="n"/>
      <c r="I444" s="204" t="n"/>
      <c r="J444" s="204" t="n"/>
      <c r="K444" s="204" t="n"/>
      <c r="L444" s="204" t="n"/>
      <c r="M444" s="204" t="n"/>
      <c r="N444" s="204" t="n"/>
      <c r="O444" s="204" t="n"/>
      <c r="P444" s="204" t="n"/>
      <c r="Q444" s="204" t="n"/>
      <c r="R444" s="204" t="n"/>
      <c r="S444" s="204" t="n"/>
      <c r="T444" s="204" t="n"/>
      <c r="U444" s="204" t="n"/>
      <c r="V444" s="204" t="n"/>
      <c r="W444" s="204" t="n"/>
      <c r="X444" s="204" t="n"/>
      <c r="Y444" s="204" t="n"/>
      <c r="Z444" s="204" t="n"/>
    </row>
    <row r="445" ht="15.75" customHeight="1">
      <c r="A445" s="176" t="n">
        <v>43726</v>
      </c>
      <c r="B445" s="204" t="n">
        <v>21.205708</v>
      </c>
      <c r="C445" s="204" t="n">
        <v>1393400</v>
      </c>
      <c r="D445" s="178">
        <f>B445/B446-1</f>
        <v/>
      </c>
      <c r="E445" s="205" t="n"/>
      <c r="F445" s="204" t="n"/>
      <c r="G445" s="204" t="n"/>
      <c r="H445" s="204" t="n"/>
      <c r="I445" s="204" t="n"/>
      <c r="J445" s="204" t="n"/>
      <c r="K445" s="204" t="n"/>
      <c r="L445" s="204" t="n"/>
      <c r="M445" s="204" t="n"/>
      <c r="N445" s="204" t="n"/>
      <c r="O445" s="204" t="n"/>
      <c r="P445" s="204" t="n"/>
      <c r="Q445" s="204" t="n"/>
      <c r="R445" s="204" t="n"/>
      <c r="S445" s="204" t="n"/>
      <c r="T445" s="204" t="n"/>
      <c r="U445" s="204" t="n"/>
      <c r="V445" s="204" t="n"/>
      <c r="W445" s="204" t="n"/>
      <c r="X445" s="204" t="n"/>
      <c r="Y445" s="204" t="n"/>
      <c r="Z445" s="204" t="n"/>
    </row>
    <row r="446" ht="15.75" customHeight="1">
      <c r="A446" s="176" t="n">
        <v>43725</v>
      </c>
      <c r="B446" s="204" t="n">
        <v>21.366213</v>
      </c>
      <c r="C446" s="204" t="n">
        <v>1849900</v>
      </c>
      <c r="D446" s="178">
        <f>B446/B447-1</f>
        <v/>
      </c>
      <c r="E446" s="205" t="n"/>
      <c r="F446" s="204" t="n"/>
      <c r="G446" s="204" t="n"/>
      <c r="H446" s="204" t="n"/>
      <c r="I446" s="204" t="n"/>
      <c r="J446" s="204" t="n"/>
      <c r="K446" s="204" t="n"/>
      <c r="L446" s="204" t="n"/>
      <c r="M446" s="204" t="n"/>
      <c r="N446" s="204" t="n"/>
      <c r="O446" s="204" t="n"/>
      <c r="P446" s="204" t="n"/>
      <c r="Q446" s="204" t="n"/>
      <c r="R446" s="204" t="n"/>
      <c r="S446" s="204" t="n"/>
      <c r="T446" s="204" t="n"/>
      <c r="U446" s="204" t="n"/>
      <c r="V446" s="204" t="n"/>
      <c r="W446" s="204" t="n"/>
      <c r="X446" s="204" t="n"/>
      <c r="Y446" s="204" t="n"/>
      <c r="Z446" s="204" t="n"/>
    </row>
    <row r="447" ht="15.75" customHeight="1">
      <c r="A447" s="176" t="n">
        <v>43724</v>
      </c>
      <c r="B447" s="204" t="n">
        <v>21.234032</v>
      </c>
      <c r="C447" s="204" t="n">
        <v>1958300</v>
      </c>
      <c r="D447" s="178">
        <f>B447/B448-1</f>
        <v/>
      </c>
      <c r="E447" s="205" t="n"/>
      <c r="F447" s="204" t="n"/>
      <c r="G447" s="204" t="n"/>
      <c r="H447" s="204" t="n"/>
      <c r="I447" s="204" t="n"/>
      <c r="J447" s="204" t="n"/>
      <c r="K447" s="204" t="n"/>
      <c r="L447" s="204" t="n"/>
      <c r="M447" s="204" t="n"/>
      <c r="N447" s="204" t="n"/>
      <c r="O447" s="204" t="n"/>
      <c r="P447" s="204" t="n"/>
      <c r="Q447" s="204" t="n"/>
      <c r="R447" s="204" t="n"/>
      <c r="S447" s="204" t="n"/>
      <c r="T447" s="204" t="n"/>
      <c r="U447" s="204" t="n"/>
      <c r="V447" s="204" t="n"/>
      <c r="W447" s="204" t="n"/>
      <c r="X447" s="204" t="n"/>
      <c r="Y447" s="204" t="n"/>
      <c r="Z447" s="204" t="n"/>
    </row>
    <row r="448" ht="15.75" customHeight="1">
      <c r="A448" s="176" t="n">
        <v>43721</v>
      </c>
      <c r="B448" s="204" t="n">
        <v>21.300123</v>
      </c>
      <c r="C448" s="204" t="n">
        <v>1577500</v>
      </c>
      <c r="D448" s="178">
        <f>B448/B449-1</f>
        <v/>
      </c>
      <c r="E448" s="205" t="n"/>
      <c r="F448" s="204" t="n"/>
      <c r="G448" s="204" t="n"/>
      <c r="H448" s="204" t="n"/>
      <c r="I448" s="204" t="n"/>
      <c r="J448" s="204" t="n"/>
      <c r="K448" s="204" t="n"/>
      <c r="L448" s="204" t="n"/>
      <c r="M448" s="204" t="n"/>
      <c r="N448" s="204" t="n"/>
      <c r="O448" s="204" t="n"/>
      <c r="P448" s="204" t="n"/>
      <c r="Q448" s="204" t="n"/>
      <c r="R448" s="204" t="n"/>
      <c r="S448" s="204" t="n"/>
      <c r="T448" s="204" t="n"/>
      <c r="U448" s="204" t="n"/>
      <c r="V448" s="204" t="n"/>
      <c r="W448" s="204" t="n"/>
      <c r="X448" s="204" t="n"/>
      <c r="Y448" s="204" t="n"/>
      <c r="Z448" s="204" t="n"/>
    </row>
    <row r="449" ht="15.75" customHeight="1">
      <c r="A449" s="176" t="n">
        <v>43720</v>
      </c>
      <c r="B449" s="204" t="n">
        <v>21.234032</v>
      </c>
      <c r="C449" s="204" t="n">
        <v>2411500</v>
      </c>
      <c r="D449" s="178">
        <f>B449/B450-1</f>
        <v/>
      </c>
      <c r="E449" s="205" t="n"/>
      <c r="F449" s="204" t="n"/>
      <c r="G449" s="204" t="n"/>
      <c r="H449" s="204" t="n"/>
      <c r="I449" s="204" t="n"/>
      <c r="J449" s="204" t="n"/>
      <c r="K449" s="204" t="n"/>
      <c r="L449" s="204" t="n"/>
      <c r="M449" s="204" t="n"/>
      <c r="N449" s="204" t="n"/>
      <c r="O449" s="204" t="n"/>
      <c r="P449" s="204" t="n"/>
      <c r="Q449" s="204" t="n"/>
      <c r="R449" s="204" t="n"/>
      <c r="S449" s="204" t="n"/>
      <c r="T449" s="204" t="n"/>
      <c r="U449" s="204" t="n"/>
      <c r="V449" s="204" t="n"/>
      <c r="W449" s="204" t="n"/>
      <c r="X449" s="204" t="n"/>
      <c r="Y449" s="204" t="n"/>
      <c r="Z449" s="204" t="n"/>
    </row>
    <row r="450" ht="15.75" customHeight="1">
      <c r="A450" s="176" t="n">
        <v>43719</v>
      </c>
      <c r="B450" s="204" t="n">
        <v>21.149059</v>
      </c>
      <c r="C450" s="204" t="n">
        <v>2433400</v>
      </c>
      <c r="D450" s="178">
        <f>B450/B451-1</f>
        <v/>
      </c>
      <c r="E450" s="205" t="n"/>
      <c r="F450" s="204" t="n"/>
      <c r="G450" s="204" t="n"/>
      <c r="H450" s="204" t="n"/>
      <c r="I450" s="204" t="n"/>
      <c r="J450" s="204" t="n"/>
      <c r="K450" s="204" t="n"/>
      <c r="L450" s="204" t="n"/>
      <c r="M450" s="204" t="n"/>
      <c r="N450" s="204" t="n"/>
      <c r="O450" s="204" t="n"/>
      <c r="P450" s="204" t="n"/>
      <c r="Q450" s="204" t="n"/>
      <c r="R450" s="204" t="n"/>
      <c r="S450" s="204" t="n"/>
      <c r="T450" s="204" t="n"/>
      <c r="U450" s="204" t="n"/>
      <c r="V450" s="204" t="n"/>
      <c r="W450" s="204" t="n"/>
      <c r="X450" s="204" t="n"/>
      <c r="Y450" s="204" t="n"/>
      <c r="Z450" s="204" t="n"/>
    </row>
    <row r="451" ht="15.75" customHeight="1">
      <c r="A451" s="176" t="n">
        <v>43718</v>
      </c>
      <c r="B451" s="204" t="n">
        <v>21.054642</v>
      </c>
      <c r="C451" s="204" t="n">
        <v>2487800</v>
      </c>
      <c r="D451" s="178">
        <f>B451/B452-1</f>
        <v/>
      </c>
      <c r="E451" s="205" t="n"/>
      <c r="F451" s="204" t="n"/>
      <c r="G451" s="204" t="n"/>
      <c r="H451" s="204" t="n"/>
      <c r="I451" s="204" t="n"/>
      <c r="J451" s="204" t="n"/>
      <c r="K451" s="204" t="n"/>
      <c r="L451" s="204" t="n"/>
      <c r="M451" s="204" t="n"/>
      <c r="N451" s="204" t="n"/>
      <c r="O451" s="204" t="n"/>
      <c r="P451" s="204" t="n"/>
      <c r="Q451" s="204" t="n"/>
      <c r="R451" s="204" t="n"/>
      <c r="S451" s="204" t="n"/>
      <c r="T451" s="204" t="n"/>
      <c r="U451" s="204" t="n"/>
      <c r="V451" s="204" t="n"/>
      <c r="W451" s="204" t="n"/>
      <c r="X451" s="204" t="n"/>
      <c r="Y451" s="204" t="n"/>
      <c r="Z451" s="204" t="n"/>
    </row>
    <row r="452" ht="15.75" customHeight="1">
      <c r="A452" s="176" t="n">
        <v>43717</v>
      </c>
      <c r="B452" s="204" t="n">
        <v>21.054642</v>
      </c>
      <c r="C452" s="204" t="n">
        <v>1409400</v>
      </c>
      <c r="D452" s="178">
        <f>B452/B453-1</f>
        <v/>
      </c>
      <c r="E452" s="205" t="n"/>
      <c r="F452" s="204" t="n"/>
      <c r="G452" s="204" t="n"/>
      <c r="H452" s="204" t="n"/>
      <c r="I452" s="204" t="n"/>
      <c r="J452" s="204" t="n"/>
      <c r="K452" s="204" t="n"/>
      <c r="L452" s="204" t="n"/>
      <c r="M452" s="204" t="n"/>
      <c r="N452" s="204" t="n"/>
      <c r="O452" s="204" t="n"/>
      <c r="P452" s="204" t="n"/>
      <c r="Q452" s="204" t="n"/>
      <c r="R452" s="204" t="n"/>
      <c r="S452" s="204" t="n"/>
      <c r="T452" s="204" t="n"/>
      <c r="U452" s="204" t="n"/>
      <c r="V452" s="204" t="n"/>
      <c r="W452" s="204" t="n"/>
      <c r="X452" s="204" t="n"/>
      <c r="Y452" s="204" t="n"/>
      <c r="Z452" s="204" t="n"/>
    </row>
    <row r="453" ht="15.75" customHeight="1">
      <c r="A453" s="176" t="n">
        <v>43714</v>
      </c>
      <c r="B453" s="204" t="n">
        <v>20.988552</v>
      </c>
      <c r="C453" s="204" t="n">
        <v>1896100</v>
      </c>
      <c r="D453" s="178">
        <f>B453/B454-1</f>
        <v/>
      </c>
      <c r="E453" s="205" t="n"/>
      <c r="F453" s="204" t="n"/>
      <c r="G453" s="204" t="n"/>
      <c r="H453" s="204" t="n"/>
      <c r="I453" s="204" t="n"/>
      <c r="J453" s="204" t="n"/>
      <c r="K453" s="204" t="n"/>
      <c r="L453" s="204" t="n"/>
      <c r="M453" s="204" t="n"/>
      <c r="N453" s="204" t="n"/>
      <c r="O453" s="204" t="n"/>
      <c r="P453" s="204" t="n"/>
      <c r="Q453" s="204" t="n"/>
      <c r="R453" s="204" t="n"/>
      <c r="S453" s="204" t="n"/>
      <c r="T453" s="204" t="n"/>
      <c r="U453" s="204" t="n"/>
      <c r="V453" s="204" t="n"/>
      <c r="W453" s="204" t="n"/>
      <c r="X453" s="204" t="n"/>
      <c r="Y453" s="204" t="n"/>
      <c r="Z453" s="204" t="n"/>
    </row>
    <row r="454" ht="15.75" customHeight="1">
      <c r="A454" s="176" t="n">
        <v>43713</v>
      </c>
      <c r="B454" s="204" t="n">
        <v>20.837486</v>
      </c>
      <c r="C454" s="204" t="n">
        <v>2700700</v>
      </c>
      <c r="D454" s="178">
        <f>B454/B455-1</f>
        <v/>
      </c>
      <c r="E454" s="205" t="n"/>
      <c r="F454" s="204" t="n"/>
      <c r="G454" s="204" t="n"/>
      <c r="H454" s="204" t="n"/>
      <c r="I454" s="204" t="n"/>
      <c r="J454" s="204" t="n"/>
      <c r="K454" s="204" t="n"/>
      <c r="L454" s="204" t="n"/>
      <c r="M454" s="204" t="n"/>
      <c r="N454" s="204" t="n"/>
      <c r="O454" s="204" t="n"/>
      <c r="P454" s="204" t="n"/>
      <c r="Q454" s="204" t="n"/>
      <c r="R454" s="204" t="n"/>
      <c r="S454" s="204" t="n"/>
      <c r="T454" s="204" t="n"/>
      <c r="U454" s="204" t="n"/>
      <c r="V454" s="204" t="n"/>
      <c r="W454" s="204" t="n"/>
      <c r="X454" s="204" t="n"/>
      <c r="Y454" s="204" t="n"/>
      <c r="Z454" s="204" t="n"/>
    </row>
    <row r="455" ht="15.75" customHeight="1">
      <c r="A455" s="176" t="n">
        <v>43712</v>
      </c>
      <c r="B455" s="204" t="n">
        <v>20.592005</v>
      </c>
      <c r="C455" s="204" t="n">
        <v>1333300</v>
      </c>
      <c r="D455" s="178">
        <f>B455/B456-1</f>
        <v/>
      </c>
      <c r="E455" s="205" t="n"/>
      <c r="F455" s="204" t="n"/>
      <c r="G455" s="204" t="n"/>
      <c r="H455" s="204" t="n"/>
      <c r="I455" s="204" t="n"/>
      <c r="J455" s="204" t="n"/>
      <c r="K455" s="204" t="n"/>
      <c r="L455" s="204" t="n"/>
      <c r="M455" s="204" t="n"/>
      <c r="N455" s="204" t="n"/>
      <c r="O455" s="204" t="n"/>
      <c r="P455" s="204" t="n"/>
      <c r="Q455" s="204" t="n"/>
      <c r="R455" s="204" t="n"/>
      <c r="S455" s="204" t="n"/>
      <c r="T455" s="204" t="n"/>
      <c r="U455" s="204" t="n"/>
      <c r="V455" s="204" t="n"/>
      <c r="W455" s="204" t="n"/>
      <c r="X455" s="204" t="n"/>
      <c r="Y455" s="204" t="n"/>
      <c r="Z455" s="204" t="n"/>
    </row>
    <row r="456" ht="15.75" customHeight="1">
      <c r="A456" s="176" t="n">
        <v>43711</v>
      </c>
      <c r="B456" s="204" t="n">
        <v>20.365412</v>
      </c>
      <c r="C456" s="204" t="n">
        <v>16824400</v>
      </c>
      <c r="D456" s="178">
        <f>B456/B457-1</f>
        <v/>
      </c>
      <c r="E456" s="205" t="n"/>
      <c r="F456" s="204" t="n"/>
      <c r="G456" s="204" t="n"/>
      <c r="H456" s="204" t="n"/>
      <c r="I456" s="204" t="n"/>
      <c r="J456" s="204" t="n"/>
      <c r="K456" s="204" t="n"/>
      <c r="L456" s="204" t="n"/>
      <c r="M456" s="204" t="n"/>
      <c r="N456" s="204" t="n"/>
      <c r="O456" s="204" t="n"/>
      <c r="P456" s="204" t="n"/>
      <c r="Q456" s="204" t="n"/>
      <c r="R456" s="204" t="n"/>
      <c r="S456" s="204" t="n"/>
      <c r="T456" s="204" t="n"/>
      <c r="U456" s="204" t="n"/>
      <c r="V456" s="204" t="n"/>
      <c r="W456" s="204" t="n"/>
      <c r="X456" s="204" t="n"/>
      <c r="Y456" s="204" t="n"/>
      <c r="Z456" s="204" t="n"/>
    </row>
    <row r="457" ht="15.75" customHeight="1">
      <c r="A457" s="176" t="n">
        <v>43707</v>
      </c>
      <c r="B457" s="204" t="n">
        <v>20.469267</v>
      </c>
      <c r="C457" s="204" t="n">
        <v>2866600</v>
      </c>
      <c r="D457" s="178">
        <f>B457/B458-1</f>
        <v/>
      </c>
      <c r="E457" s="205" t="n"/>
      <c r="F457" s="204" t="n"/>
      <c r="G457" s="204" t="n"/>
      <c r="H457" s="204" t="n"/>
      <c r="I457" s="204" t="n"/>
      <c r="J457" s="204" t="n"/>
      <c r="K457" s="204" t="n"/>
      <c r="L457" s="204" t="n"/>
      <c r="M457" s="204" t="n"/>
      <c r="N457" s="204" t="n"/>
      <c r="O457" s="204" t="n"/>
      <c r="P457" s="204" t="n"/>
      <c r="Q457" s="204" t="n"/>
      <c r="R457" s="204" t="n"/>
      <c r="S457" s="204" t="n"/>
      <c r="T457" s="204" t="n"/>
      <c r="U457" s="204" t="n"/>
      <c r="V457" s="204" t="n"/>
      <c r="W457" s="204" t="n"/>
      <c r="X457" s="204" t="n"/>
      <c r="Y457" s="204" t="n"/>
      <c r="Z457" s="204" t="n"/>
    </row>
    <row r="458" ht="15.75" customHeight="1">
      <c r="A458" s="176" t="n">
        <v>43706</v>
      </c>
      <c r="B458" s="204" t="n">
        <v>20.24267</v>
      </c>
      <c r="C458" s="204" t="n">
        <v>1311200</v>
      </c>
      <c r="D458" s="178">
        <f>B458/B459-1</f>
        <v/>
      </c>
      <c r="E458" s="205" t="n"/>
      <c r="F458" s="204" t="n"/>
      <c r="G458" s="204" t="n"/>
      <c r="H458" s="204" t="n"/>
      <c r="I458" s="204" t="n"/>
      <c r="J458" s="204" t="n"/>
      <c r="K458" s="204" t="n"/>
      <c r="L458" s="204" t="n"/>
      <c r="M458" s="204" t="n"/>
      <c r="N458" s="204" t="n"/>
      <c r="O458" s="204" t="n"/>
      <c r="P458" s="204" t="n"/>
      <c r="Q458" s="204" t="n"/>
      <c r="R458" s="204" t="n"/>
      <c r="S458" s="204" t="n"/>
      <c r="T458" s="204" t="n"/>
      <c r="U458" s="204" t="n"/>
      <c r="V458" s="204" t="n"/>
      <c r="W458" s="204" t="n"/>
      <c r="X458" s="204" t="n"/>
      <c r="Y458" s="204" t="n"/>
      <c r="Z458" s="204" t="n"/>
    </row>
    <row r="459" ht="15.75" customHeight="1">
      <c r="A459" s="176" t="n">
        <v>43705</v>
      </c>
      <c r="B459" s="204" t="n">
        <v>20.072723</v>
      </c>
      <c r="C459" s="204" t="n">
        <v>1296500</v>
      </c>
      <c r="D459" s="178">
        <f>B459/B460-1</f>
        <v/>
      </c>
      <c r="E459" s="205" t="n"/>
      <c r="F459" s="204" t="n"/>
      <c r="G459" s="204" t="n"/>
      <c r="H459" s="204" t="n"/>
      <c r="I459" s="204" t="n"/>
      <c r="J459" s="204" t="n"/>
      <c r="K459" s="204" t="n"/>
      <c r="L459" s="204" t="n"/>
      <c r="M459" s="204" t="n"/>
      <c r="N459" s="204" t="n"/>
      <c r="O459" s="204" t="n"/>
      <c r="P459" s="204" t="n"/>
      <c r="Q459" s="204" t="n"/>
      <c r="R459" s="204" t="n"/>
      <c r="S459" s="204" t="n"/>
      <c r="T459" s="204" t="n"/>
      <c r="U459" s="204" t="n"/>
      <c r="V459" s="204" t="n"/>
      <c r="W459" s="204" t="n"/>
      <c r="X459" s="204" t="n"/>
      <c r="Y459" s="204" t="n"/>
      <c r="Z459" s="204" t="n"/>
    </row>
    <row r="460" ht="15.75" customHeight="1">
      <c r="A460" s="176" t="n">
        <v>43704</v>
      </c>
      <c r="B460" s="204" t="n">
        <v>20.016073</v>
      </c>
      <c r="C460" s="204" t="n">
        <v>1254100</v>
      </c>
      <c r="D460" s="178">
        <f>B460/B461-1</f>
        <v/>
      </c>
      <c r="E460" s="205" t="n"/>
      <c r="F460" s="204" t="n"/>
      <c r="G460" s="204" t="n"/>
      <c r="H460" s="204" t="n"/>
      <c r="I460" s="204" t="n"/>
      <c r="J460" s="204" t="n"/>
      <c r="K460" s="204" t="n"/>
      <c r="L460" s="204" t="n"/>
      <c r="M460" s="204" t="n"/>
      <c r="N460" s="204" t="n"/>
      <c r="O460" s="204" t="n"/>
      <c r="P460" s="204" t="n"/>
      <c r="Q460" s="204" t="n"/>
      <c r="R460" s="204" t="n"/>
      <c r="S460" s="204" t="n"/>
      <c r="T460" s="204" t="n"/>
      <c r="U460" s="204" t="n"/>
      <c r="V460" s="204" t="n"/>
      <c r="W460" s="204" t="n"/>
      <c r="X460" s="204" t="n"/>
      <c r="Y460" s="204" t="n"/>
      <c r="Z460" s="204" t="n"/>
    </row>
    <row r="461" ht="15.75" customHeight="1">
      <c r="A461" s="176" t="n">
        <v>43703</v>
      </c>
      <c r="B461" s="204" t="n">
        <v>20.034956</v>
      </c>
      <c r="C461" s="204" t="n">
        <v>1157700</v>
      </c>
      <c r="D461" s="178">
        <f>B461/B462-1</f>
        <v/>
      </c>
      <c r="E461" s="205" t="n"/>
      <c r="F461" s="204" t="n"/>
      <c r="G461" s="204" t="n"/>
      <c r="H461" s="204" t="n"/>
      <c r="I461" s="204" t="n"/>
      <c r="J461" s="204" t="n"/>
      <c r="K461" s="204" t="n"/>
      <c r="L461" s="204" t="n"/>
      <c r="M461" s="204" t="n"/>
      <c r="N461" s="204" t="n"/>
      <c r="O461" s="204" t="n"/>
      <c r="P461" s="204" t="n"/>
      <c r="Q461" s="204" t="n"/>
      <c r="R461" s="204" t="n"/>
      <c r="S461" s="204" t="n"/>
      <c r="T461" s="204" t="n"/>
      <c r="U461" s="204" t="n"/>
      <c r="V461" s="204" t="n"/>
      <c r="W461" s="204" t="n"/>
      <c r="X461" s="204" t="n"/>
      <c r="Y461" s="204" t="n"/>
      <c r="Z461" s="204" t="n"/>
    </row>
    <row r="462" ht="15.75" customHeight="1">
      <c r="A462" s="176" t="n">
        <v>43700</v>
      </c>
      <c r="B462" s="204" t="n">
        <v>19.902775</v>
      </c>
      <c r="C462" s="204" t="n">
        <v>2462500</v>
      </c>
      <c r="D462" s="178">
        <f>B462/B463-1</f>
        <v/>
      </c>
      <c r="E462" s="205" t="n"/>
      <c r="F462" s="204" t="n"/>
      <c r="G462" s="204" t="n"/>
      <c r="H462" s="204" t="n"/>
      <c r="I462" s="204" t="n"/>
      <c r="J462" s="204" t="n"/>
      <c r="K462" s="204" t="n"/>
      <c r="L462" s="204" t="n"/>
      <c r="M462" s="204" t="n"/>
      <c r="N462" s="204" t="n"/>
      <c r="O462" s="204" t="n"/>
      <c r="P462" s="204" t="n"/>
      <c r="Q462" s="204" t="n"/>
      <c r="R462" s="204" t="n"/>
      <c r="S462" s="204" t="n"/>
      <c r="T462" s="204" t="n"/>
      <c r="U462" s="204" t="n"/>
      <c r="V462" s="204" t="n"/>
      <c r="W462" s="204" t="n"/>
      <c r="X462" s="204" t="n"/>
      <c r="Y462" s="204" t="n"/>
      <c r="Z462" s="204" t="n"/>
    </row>
    <row r="463" ht="15.75" customHeight="1">
      <c r="A463" s="176" t="n">
        <v>43699</v>
      </c>
      <c r="B463" s="204" t="n">
        <v>20.148254</v>
      </c>
      <c r="C463" s="204" t="n">
        <v>994500</v>
      </c>
      <c r="D463" s="178">
        <f>B463/B464-1</f>
        <v/>
      </c>
      <c r="E463" s="205" t="n"/>
      <c r="F463" s="204" t="n"/>
      <c r="G463" s="204" t="n"/>
      <c r="H463" s="204" t="n"/>
      <c r="I463" s="204" t="n"/>
      <c r="J463" s="204" t="n"/>
      <c r="K463" s="204" t="n"/>
      <c r="L463" s="204" t="n"/>
      <c r="M463" s="204" t="n"/>
      <c r="N463" s="204" t="n"/>
      <c r="O463" s="204" t="n"/>
      <c r="P463" s="204" t="n"/>
      <c r="Q463" s="204" t="n"/>
      <c r="R463" s="204" t="n"/>
      <c r="S463" s="204" t="n"/>
      <c r="T463" s="204" t="n"/>
      <c r="U463" s="204" t="n"/>
      <c r="V463" s="204" t="n"/>
      <c r="W463" s="204" t="n"/>
      <c r="X463" s="204" t="n"/>
      <c r="Y463" s="204" t="n"/>
      <c r="Z463" s="204" t="n"/>
    </row>
    <row r="464" ht="15.75" customHeight="1">
      <c r="A464" s="176" t="n">
        <v>43698</v>
      </c>
      <c r="B464" s="204" t="n">
        <v>20.214344</v>
      </c>
      <c r="C464" s="204" t="n">
        <v>3290000</v>
      </c>
      <c r="D464" s="178">
        <f>B464/B465-1</f>
        <v/>
      </c>
      <c r="E464" s="205" t="n"/>
      <c r="F464" s="204" t="n"/>
      <c r="G464" s="204" t="n"/>
      <c r="H464" s="204" t="n"/>
      <c r="I464" s="204" t="n"/>
      <c r="J464" s="204" t="n"/>
      <c r="K464" s="204" t="n"/>
      <c r="L464" s="204" t="n"/>
      <c r="M464" s="204" t="n"/>
      <c r="N464" s="204" t="n"/>
      <c r="O464" s="204" t="n"/>
      <c r="P464" s="204" t="n"/>
      <c r="Q464" s="204" t="n"/>
      <c r="R464" s="204" t="n"/>
      <c r="S464" s="204" t="n"/>
      <c r="T464" s="204" t="n"/>
      <c r="U464" s="204" t="n"/>
      <c r="V464" s="204" t="n"/>
      <c r="W464" s="204" t="n"/>
      <c r="X464" s="204" t="n"/>
      <c r="Y464" s="204" t="n"/>
      <c r="Z464" s="204" t="n"/>
    </row>
    <row r="465" ht="15.75" customHeight="1">
      <c r="A465" s="176" t="n">
        <v>43697</v>
      </c>
      <c r="B465" s="204" t="n">
        <v>20.186022</v>
      </c>
      <c r="C465" s="204" t="n">
        <v>1387600</v>
      </c>
      <c r="D465" s="178">
        <f>B465/B466-1</f>
        <v/>
      </c>
      <c r="E465" s="205" t="n"/>
      <c r="F465" s="204" t="n"/>
      <c r="G465" s="204" t="n"/>
      <c r="H465" s="204" t="n"/>
      <c r="I465" s="204" t="n"/>
      <c r="J465" s="204" t="n"/>
      <c r="K465" s="204" t="n"/>
      <c r="L465" s="204" t="n"/>
      <c r="M465" s="204" t="n"/>
      <c r="N465" s="204" t="n"/>
      <c r="O465" s="204" t="n"/>
      <c r="P465" s="204" t="n"/>
      <c r="Q465" s="204" t="n"/>
      <c r="R465" s="204" t="n"/>
      <c r="S465" s="204" t="n"/>
      <c r="T465" s="204" t="n"/>
      <c r="U465" s="204" t="n"/>
      <c r="V465" s="204" t="n"/>
      <c r="W465" s="204" t="n"/>
      <c r="X465" s="204" t="n"/>
      <c r="Y465" s="204" t="n"/>
      <c r="Z465" s="204" t="n"/>
    </row>
    <row r="466" ht="15.75" customHeight="1">
      <c r="A466" s="176" t="n">
        <v>43696</v>
      </c>
      <c r="B466" s="204" t="n">
        <v>20.11993</v>
      </c>
      <c r="C466" s="204" t="n">
        <v>1027200</v>
      </c>
      <c r="D466" s="178">
        <f>B466/B467-1</f>
        <v/>
      </c>
      <c r="E466" s="205" t="n"/>
      <c r="F466" s="204" t="n"/>
      <c r="G466" s="204" t="n"/>
      <c r="H466" s="204" t="n"/>
      <c r="I466" s="204" t="n"/>
      <c r="J466" s="204" t="n"/>
      <c r="K466" s="204" t="n"/>
      <c r="L466" s="204" t="n"/>
      <c r="M466" s="204" t="n"/>
      <c r="N466" s="204" t="n"/>
      <c r="O466" s="204" t="n"/>
      <c r="P466" s="204" t="n"/>
      <c r="Q466" s="204" t="n"/>
      <c r="R466" s="204" t="n"/>
      <c r="S466" s="204" t="n"/>
      <c r="T466" s="204" t="n"/>
      <c r="U466" s="204" t="n"/>
      <c r="V466" s="204" t="n"/>
      <c r="W466" s="204" t="n"/>
      <c r="X466" s="204" t="n"/>
      <c r="Y466" s="204" t="n"/>
      <c r="Z466" s="204" t="n"/>
    </row>
    <row r="467" ht="15.75" customHeight="1">
      <c r="A467" s="176" t="n">
        <v>43693</v>
      </c>
      <c r="B467" s="204" t="n">
        <v>20.044397</v>
      </c>
      <c r="C467" s="204" t="n">
        <v>1371500</v>
      </c>
      <c r="D467" s="178">
        <f>B467/B468-1</f>
        <v/>
      </c>
      <c r="E467" s="205" t="n"/>
      <c r="F467" s="204" t="n"/>
      <c r="G467" s="204" t="n"/>
      <c r="H467" s="204" t="n"/>
      <c r="I467" s="204" t="n"/>
      <c r="J467" s="204" t="n"/>
      <c r="K467" s="204" t="n"/>
      <c r="L467" s="204" t="n"/>
      <c r="M467" s="204" t="n"/>
      <c r="N467" s="204" t="n"/>
      <c r="O467" s="204" t="n"/>
      <c r="P467" s="204" t="n"/>
      <c r="Q467" s="204" t="n"/>
      <c r="R467" s="204" t="n"/>
      <c r="S467" s="204" t="n"/>
      <c r="T467" s="204" t="n"/>
      <c r="U467" s="204" t="n"/>
      <c r="V467" s="204" t="n"/>
      <c r="W467" s="204" t="n"/>
      <c r="X467" s="204" t="n"/>
      <c r="Y467" s="204" t="n"/>
      <c r="Z467" s="204" t="n"/>
    </row>
    <row r="468" ht="15.75" customHeight="1">
      <c r="A468" s="176" t="n">
        <v>43692</v>
      </c>
      <c r="B468" s="204" t="n">
        <v>19.836681</v>
      </c>
      <c r="C468" s="204" t="n">
        <v>2643100</v>
      </c>
      <c r="D468" s="178">
        <f>B468/B469-1</f>
        <v/>
      </c>
      <c r="E468" s="205" t="n"/>
      <c r="F468" s="204" t="n"/>
      <c r="G468" s="204" t="n"/>
      <c r="H468" s="204" t="n"/>
      <c r="I468" s="204" t="n"/>
      <c r="J468" s="204" t="n"/>
      <c r="K468" s="204" t="n"/>
      <c r="L468" s="204" t="n"/>
      <c r="M468" s="204" t="n"/>
      <c r="N468" s="204" t="n"/>
      <c r="O468" s="204" t="n"/>
      <c r="P468" s="204" t="n"/>
      <c r="Q468" s="204" t="n"/>
      <c r="R468" s="204" t="n"/>
      <c r="S468" s="204" t="n"/>
      <c r="T468" s="204" t="n"/>
      <c r="U468" s="204" t="n"/>
      <c r="V468" s="204" t="n"/>
      <c r="W468" s="204" t="n"/>
      <c r="X468" s="204" t="n"/>
      <c r="Y468" s="204" t="n"/>
      <c r="Z468" s="204" t="n"/>
    </row>
    <row r="469" ht="15.75" customHeight="1">
      <c r="A469" s="176" t="n">
        <v>43691</v>
      </c>
      <c r="B469" s="204" t="n">
        <v>19.912216</v>
      </c>
      <c r="C469" s="204" t="n">
        <v>3590000</v>
      </c>
      <c r="D469" s="178">
        <f>B469/B470-1</f>
        <v/>
      </c>
      <c r="E469" s="205" t="n"/>
      <c r="F469" s="204" t="n"/>
      <c r="G469" s="204" t="n"/>
      <c r="H469" s="204" t="n"/>
      <c r="I469" s="204" t="n"/>
      <c r="J469" s="204" t="n"/>
      <c r="K469" s="204" t="n"/>
      <c r="L469" s="204" t="n"/>
      <c r="M469" s="204" t="n"/>
      <c r="N469" s="204" t="n"/>
      <c r="O469" s="204" t="n"/>
      <c r="P469" s="204" t="n"/>
      <c r="Q469" s="204" t="n"/>
      <c r="R469" s="204" t="n"/>
      <c r="S469" s="204" t="n"/>
      <c r="T469" s="204" t="n"/>
      <c r="U469" s="204" t="n"/>
      <c r="V469" s="204" t="n"/>
      <c r="W469" s="204" t="n"/>
      <c r="X469" s="204" t="n"/>
      <c r="Y469" s="204" t="n"/>
      <c r="Z469" s="204" t="n"/>
    </row>
    <row r="470" ht="15.75" customHeight="1">
      <c r="A470" s="176" t="n">
        <v>43690</v>
      </c>
      <c r="B470" s="204" t="n">
        <v>20.393736</v>
      </c>
      <c r="C470" s="204" t="n">
        <v>3701100</v>
      </c>
      <c r="D470" s="178">
        <f>B470/B471-1</f>
        <v/>
      </c>
      <c r="E470" s="205" t="n"/>
      <c r="F470" s="204" t="n"/>
      <c r="G470" s="204" t="n"/>
      <c r="H470" s="204" t="n"/>
      <c r="I470" s="204" t="n"/>
      <c r="J470" s="204" t="n"/>
      <c r="K470" s="204" t="n"/>
      <c r="L470" s="204" t="n"/>
      <c r="M470" s="204" t="n"/>
      <c r="N470" s="204" t="n"/>
      <c r="O470" s="204" t="n"/>
      <c r="P470" s="204" t="n"/>
      <c r="Q470" s="204" t="n"/>
      <c r="R470" s="204" t="n"/>
      <c r="S470" s="204" t="n"/>
      <c r="T470" s="204" t="n"/>
      <c r="U470" s="204" t="n"/>
      <c r="V470" s="204" t="n"/>
      <c r="W470" s="204" t="n"/>
      <c r="X470" s="204" t="n"/>
      <c r="Y470" s="204" t="n"/>
      <c r="Z470" s="204" t="n"/>
    </row>
    <row r="471" ht="15.75" customHeight="1">
      <c r="A471" s="176" t="n">
        <v>43689</v>
      </c>
      <c r="B471" s="204" t="n">
        <v>20.129372</v>
      </c>
      <c r="C471" s="204" t="n">
        <v>1134700</v>
      </c>
      <c r="D471" s="178">
        <f>B471/B472-1</f>
        <v/>
      </c>
      <c r="E471" s="205" t="n"/>
      <c r="F471" s="204" t="n"/>
      <c r="G471" s="204" t="n"/>
      <c r="H471" s="204" t="n"/>
      <c r="I471" s="204" t="n"/>
      <c r="J471" s="204" t="n"/>
      <c r="K471" s="204" t="n"/>
      <c r="L471" s="204" t="n"/>
      <c r="M471" s="204" t="n"/>
      <c r="N471" s="204" t="n"/>
      <c r="O471" s="204" t="n"/>
      <c r="P471" s="204" t="n"/>
      <c r="Q471" s="204" t="n"/>
      <c r="R471" s="204" t="n"/>
      <c r="S471" s="204" t="n"/>
      <c r="T471" s="204" t="n"/>
      <c r="U471" s="204" t="n"/>
      <c r="V471" s="204" t="n"/>
      <c r="W471" s="204" t="n"/>
      <c r="X471" s="204" t="n"/>
      <c r="Y471" s="204" t="n"/>
      <c r="Z471" s="204" t="n"/>
    </row>
    <row r="472" ht="15.75" customHeight="1">
      <c r="A472" s="176" t="n">
        <v>43686</v>
      </c>
      <c r="B472" s="204" t="n">
        <v>20.289877</v>
      </c>
      <c r="C472" s="204" t="n">
        <v>2105100</v>
      </c>
      <c r="D472" s="178">
        <f>B472/B473-1</f>
        <v/>
      </c>
      <c r="E472" s="205" t="n"/>
      <c r="F472" s="204" t="n"/>
      <c r="G472" s="204" t="n"/>
      <c r="H472" s="204" t="n"/>
      <c r="I472" s="204" t="n"/>
      <c r="J472" s="204" t="n"/>
      <c r="K472" s="204" t="n"/>
      <c r="L472" s="204" t="n"/>
      <c r="M472" s="204" t="n"/>
      <c r="N472" s="204" t="n"/>
      <c r="O472" s="204" t="n"/>
      <c r="P472" s="204" t="n"/>
      <c r="Q472" s="204" t="n"/>
      <c r="R472" s="204" t="n"/>
      <c r="S472" s="204" t="n"/>
      <c r="T472" s="204" t="n"/>
      <c r="U472" s="204" t="n"/>
      <c r="V472" s="204" t="n"/>
      <c r="W472" s="204" t="n"/>
      <c r="X472" s="204" t="n"/>
      <c r="Y472" s="204" t="n"/>
      <c r="Z472" s="204" t="n"/>
    </row>
    <row r="473" ht="15.75" customHeight="1">
      <c r="A473" s="176" t="n">
        <v>43685</v>
      </c>
      <c r="B473" s="204" t="n">
        <v>20.403177</v>
      </c>
      <c r="C473" s="204" t="n">
        <v>2528200</v>
      </c>
      <c r="D473" s="178">
        <f>B473/B474-1</f>
        <v/>
      </c>
      <c r="E473" s="205" t="n"/>
      <c r="F473" s="204" t="n"/>
      <c r="G473" s="204" t="n"/>
      <c r="H473" s="204" t="n"/>
      <c r="I473" s="204" t="n"/>
      <c r="J473" s="204" t="n"/>
      <c r="K473" s="204" t="n"/>
      <c r="L473" s="204" t="n"/>
      <c r="M473" s="204" t="n"/>
      <c r="N473" s="204" t="n"/>
      <c r="O473" s="204" t="n"/>
      <c r="P473" s="204" t="n"/>
      <c r="Q473" s="204" t="n"/>
      <c r="R473" s="204" t="n"/>
      <c r="S473" s="204" t="n"/>
      <c r="T473" s="204" t="n"/>
      <c r="U473" s="204" t="n"/>
      <c r="V473" s="204" t="n"/>
      <c r="W473" s="204" t="n"/>
      <c r="X473" s="204" t="n"/>
      <c r="Y473" s="204" t="n"/>
      <c r="Z473" s="204" t="n"/>
    </row>
    <row r="474" ht="15.75" customHeight="1">
      <c r="A474" s="176" t="n">
        <v>43684</v>
      </c>
      <c r="B474" s="204" t="n">
        <v>20.06328</v>
      </c>
      <c r="C474" s="204" t="n">
        <v>3529700</v>
      </c>
      <c r="D474" s="178">
        <f>B474/B475-1</f>
        <v/>
      </c>
      <c r="E474" s="205" t="n"/>
      <c r="F474" s="204" t="n"/>
      <c r="G474" s="204" t="n"/>
      <c r="H474" s="204" t="n"/>
      <c r="I474" s="204" t="n"/>
      <c r="J474" s="204" t="n"/>
      <c r="K474" s="204" t="n"/>
      <c r="L474" s="204" t="n"/>
      <c r="M474" s="204" t="n"/>
      <c r="N474" s="204" t="n"/>
      <c r="O474" s="204" t="n"/>
      <c r="P474" s="204" t="n"/>
      <c r="Q474" s="204" t="n"/>
      <c r="R474" s="204" t="n"/>
      <c r="S474" s="204" t="n"/>
      <c r="T474" s="204" t="n"/>
      <c r="U474" s="204" t="n"/>
      <c r="V474" s="204" t="n"/>
      <c r="W474" s="204" t="n"/>
      <c r="X474" s="204" t="n"/>
      <c r="Y474" s="204" t="n"/>
      <c r="Z474" s="204" t="n"/>
    </row>
    <row r="475" ht="15.75" customHeight="1">
      <c r="A475" s="176" t="n">
        <v>43683</v>
      </c>
      <c r="B475" s="204" t="n">
        <v>20.053841</v>
      </c>
      <c r="C475" s="204" t="n">
        <v>3059100</v>
      </c>
      <c r="D475" s="178">
        <f>B475/B476-1</f>
        <v/>
      </c>
      <c r="E475" s="205" t="n"/>
      <c r="F475" s="204" t="n"/>
      <c r="G475" s="204" t="n"/>
      <c r="H475" s="204" t="n"/>
      <c r="I475" s="204" t="n"/>
      <c r="J475" s="204" t="n"/>
      <c r="K475" s="204" t="n"/>
      <c r="L475" s="204" t="n"/>
      <c r="M475" s="204" t="n"/>
      <c r="N475" s="204" t="n"/>
      <c r="O475" s="204" t="n"/>
      <c r="P475" s="204" t="n"/>
      <c r="Q475" s="204" t="n"/>
      <c r="R475" s="204" t="n"/>
      <c r="S475" s="204" t="n"/>
      <c r="T475" s="204" t="n"/>
      <c r="U475" s="204" t="n"/>
      <c r="V475" s="204" t="n"/>
      <c r="W475" s="204" t="n"/>
      <c r="X475" s="204" t="n"/>
      <c r="Y475" s="204" t="n"/>
      <c r="Z475" s="204" t="n"/>
    </row>
    <row r="476" ht="15.75" customHeight="1">
      <c r="A476" s="176" t="n">
        <v>43682</v>
      </c>
      <c r="B476" s="204" t="n">
        <v>20.195463</v>
      </c>
      <c r="C476" s="204" t="n">
        <v>3299100</v>
      </c>
      <c r="D476" s="178">
        <f>B476/B477-1</f>
        <v/>
      </c>
      <c r="E476" s="205" t="n"/>
      <c r="F476" s="204" t="n"/>
      <c r="G476" s="204" t="n"/>
      <c r="H476" s="204" t="n"/>
      <c r="I476" s="204" t="n"/>
      <c r="J476" s="204" t="n"/>
      <c r="K476" s="204" t="n"/>
      <c r="L476" s="204" t="n"/>
      <c r="M476" s="204" t="n"/>
      <c r="N476" s="204" t="n"/>
      <c r="O476" s="204" t="n"/>
      <c r="P476" s="204" t="n"/>
      <c r="Q476" s="204" t="n"/>
      <c r="R476" s="204" t="n"/>
      <c r="S476" s="204" t="n"/>
      <c r="T476" s="204" t="n"/>
      <c r="U476" s="204" t="n"/>
      <c r="V476" s="204" t="n"/>
      <c r="W476" s="204" t="n"/>
      <c r="X476" s="204" t="n"/>
      <c r="Y476" s="204" t="n"/>
      <c r="Z476" s="204" t="n"/>
    </row>
    <row r="477" ht="15.75" customHeight="1">
      <c r="A477" s="176" t="n">
        <v>43679</v>
      </c>
      <c r="B477" s="204" t="n">
        <v>20.960228</v>
      </c>
      <c r="C477" s="204" t="n">
        <v>1742200</v>
      </c>
      <c r="D477" s="178">
        <f>B477/B478-1</f>
        <v/>
      </c>
      <c r="E477" s="205" t="n"/>
      <c r="F477" s="204" t="n"/>
      <c r="G477" s="204" t="n"/>
      <c r="H477" s="204" t="n"/>
      <c r="I477" s="204" t="n"/>
      <c r="J477" s="204" t="n"/>
      <c r="K477" s="204" t="n"/>
      <c r="L477" s="204" t="n"/>
      <c r="M477" s="204" t="n"/>
      <c r="N477" s="204" t="n"/>
      <c r="O477" s="204" t="n"/>
      <c r="P477" s="204" t="n"/>
      <c r="Q477" s="204" t="n"/>
      <c r="R477" s="204" t="n"/>
      <c r="S477" s="204" t="n"/>
      <c r="T477" s="204" t="n"/>
      <c r="U477" s="204" t="n"/>
      <c r="V477" s="204" t="n"/>
      <c r="W477" s="204" t="n"/>
      <c r="X477" s="204" t="n"/>
      <c r="Y477" s="204" t="n"/>
      <c r="Z477" s="204" t="n"/>
    </row>
    <row r="478" ht="15.75" customHeight="1">
      <c r="A478" s="176" t="n">
        <v>43678</v>
      </c>
      <c r="B478" s="204" t="n">
        <v>21.045202</v>
      </c>
      <c r="C478" s="204" t="n">
        <v>4398600</v>
      </c>
      <c r="D478" s="178">
        <f>B478/B479-1</f>
        <v/>
      </c>
      <c r="E478" s="205" t="n"/>
      <c r="F478" s="204" t="n"/>
      <c r="G478" s="204" t="n"/>
      <c r="H478" s="204" t="n"/>
      <c r="I478" s="204" t="n"/>
      <c r="J478" s="204" t="n"/>
      <c r="K478" s="204" t="n"/>
      <c r="L478" s="204" t="n"/>
      <c r="M478" s="204" t="n"/>
      <c r="N478" s="204" t="n"/>
      <c r="O478" s="204" t="n"/>
      <c r="P478" s="204" t="n"/>
      <c r="Q478" s="204" t="n"/>
      <c r="R478" s="204" t="n"/>
      <c r="S478" s="204" t="n"/>
      <c r="T478" s="204" t="n"/>
      <c r="U478" s="204" t="n"/>
      <c r="V478" s="204" t="n"/>
      <c r="W478" s="204" t="n"/>
      <c r="X478" s="204" t="n"/>
      <c r="Y478" s="204" t="n"/>
      <c r="Z478" s="204" t="n"/>
    </row>
    <row r="479" ht="15.75" customHeight="1">
      <c r="A479" s="176" t="n">
        <v>43677</v>
      </c>
      <c r="B479" s="204" t="n">
        <v>21.158501</v>
      </c>
      <c r="C479" s="204" t="n">
        <v>3626800</v>
      </c>
      <c r="D479" s="178">
        <f>B479/B480-1</f>
        <v/>
      </c>
      <c r="E479" s="205" t="n"/>
      <c r="F479" s="204" t="n"/>
      <c r="G479" s="204" t="n"/>
      <c r="H479" s="204" t="n"/>
      <c r="I479" s="204" t="n"/>
      <c r="J479" s="204" t="n"/>
      <c r="K479" s="204" t="n"/>
      <c r="L479" s="204" t="n"/>
      <c r="M479" s="204" t="n"/>
      <c r="N479" s="204" t="n"/>
      <c r="O479" s="204" t="n"/>
      <c r="P479" s="204" t="n"/>
      <c r="Q479" s="204" t="n"/>
      <c r="R479" s="204" t="n"/>
      <c r="S479" s="204" t="n"/>
      <c r="T479" s="204" t="n"/>
      <c r="U479" s="204" t="n"/>
      <c r="V479" s="204" t="n"/>
      <c r="W479" s="204" t="n"/>
      <c r="X479" s="204" t="n"/>
      <c r="Y479" s="204" t="n"/>
      <c r="Z479" s="204" t="n"/>
    </row>
    <row r="480" ht="15.75" customHeight="1">
      <c r="A480" s="176" t="n">
        <v>43676</v>
      </c>
      <c r="B480" s="204" t="n">
        <v>21.328447</v>
      </c>
      <c r="C480" s="204" t="n">
        <v>1173800</v>
      </c>
      <c r="D480" s="178">
        <f>B480/B481-1</f>
        <v/>
      </c>
      <c r="E480" s="205" t="n"/>
      <c r="F480" s="204" t="n"/>
      <c r="G480" s="204" t="n"/>
      <c r="H480" s="204" t="n"/>
      <c r="I480" s="204" t="n"/>
      <c r="J480" s="204" t="n"/>
      <c r="K480" s="204" t="n"/>
      <c r="L480" s="204" t="n"/>
      <c r="M480" s="204" t="n"/>
      <c r="N480" s="204" t="n"/>
      <c r="O480" s="204" t="n"/>
      <c r="P480" s="204" t="n"/>
      <c r="Q480" s="204" t="n"/>
      <c r="R480" s="204" t="n"/>
      <c r="S480" s="204" t="n"/>
      <c r="T480" s="204" t="n"/>
      <c r="U480" s="204" t="n"/>
      <c r="V480" s="204" t="n"/>
      <c r="W480" s="204" t="n"/>
      <c r="X480" s="204" t="n"/>
      <c r="Y480" s="204" t="n"/>
      <c r="Z480" s="204" t="n"/>
    </row>
    <row r="481" ht="15.75" customHeight="1">
      <c r="A481" s="176" t="n">
        <v>43675</v>
      </c>
      <c r="B481" s="204" t="n">
        <v>21.517279</v>
      </c>
      <c r="C481" s="204" t="n">
        <v>873500</v>
      </c>
      <c r="D481" s="178">
        <f>B481/B482-1</f>
        <v/>
      </c>
      <c r="E481" s="205" t="n"/>
      <c r="F481" s="204" t="n"/>
      <c r="G481" s="204" t="n"/>
      <c r="H481" s="204" t="n"/>
      <c r="I481" s="204" t="n"/>
      <c r="J481" s="204" t="n"/>
      <c r="K481" s="204" t="n"/>
      <c r="L481" s="204" t="n"/>
      <c r="M481" s="204" t="n"/>
      <c r="N481" s="204" t="n"/>
      <c r="O481" s="204" t="n"/>
      <c r="P481" s="204" t="n"/>
      <c r="Q481" s="204" t="n"/>
      <c r="R481" s="204" t="n"/>
      <c r="S481" s="204" t="n"/>
      <c r="T481" s="204" t="n"/>
      <c r="U481" s="204" t="n"/>
      <c r="V481" s="204" t="n"/>
      <c r="W481" s="204" t="n"/>
      <c r="X481" s="204" t="n"/>
      <c r="Y481" s="204" t="n"/>
      <c r="Z481" s="204" t="n"/>
    </row>
    <row r="482" ht="15.75" customHeight="1">
      <c r="A482" s="176" t="n">
        <v>43672</v>
      </c>
      <c r="B482" s="204" t="n">
        <v>21.413422</v>
      </c>
      <c r="C482" s="204" t="n">
        <v>686400</v>
      </c>
      <c r="D482" s="178">
        <f>B482/B483-1</f>
        <v/>
      </c>
      <c r="E482" s="205" t="n"/>
      <c r="F482" s="204" t="n"/>
      <c r="G482" s="204" t="n"/>
      <c r="H482" s="204" t="n"/>
      <c r="I482" s="204" t="n"/>
      <c r="J482" s="204" t="n"/>
      <c r="K482" s="204" t="n"/>
      <c r="L482" s="204" t="n"/>
      <c r="M482" s="204" t="n"/>
      <c r="N482" s="204" t="n"/>
      <c r="O482" s="204" t="n"/>
      <c r="P482" s="204" t="n"/>
      <c r="Q482" s="204" t="n"/>
      <c r="R482" s="204" t="n"/>
      <c r="S482" s="204" t="n"/>
      <c r="T482" s="204" t="n"/>
      <c r="U482" s="204" t="n"/>
      <c r="V482" s="204" t="n"/>
      <c r="W482" s="204" t="n"/>
      <c r="X482" s="204" t="n"/>
      <c r="Y482" s="204" t="n"/>
      <c r="Z482" s="204" t="n"/>
    </row>
    <row r="483" ht="15.75" customHeight="1">
      <c r="A483" s="176" t="n">
        <v>43671</v>
      </c>
      <c r="B483" s="204" t="n">
        <v>21.460629</v>
      </c>
      <c r="C483" s="204" t="n">
        <v>1534900</v>
      </c>
      <c r="D483" s="178">
        <f>B483/B484-1</f>
        <v/>
      </c>
      <c r="E483" s="205" t="n"/>
      <c r="F483" s="204" t="n"/>
      <c r="G483" s="204" t="n"/>
      <c r="H483" s="204" t="n"/>
      <c r="I483" s="204" t="n"/>
      <c r="J483" s="204" t="n"/>
      <c r="K483" s="204" t="n"/>
      <c r="L483" s="204" t="n"/>
      <c r="M483" s="204" t="n"/>
      <c r="N483" s="204" t="n"/>
      <c r="O483" s="204" t="n"/>
      <c r="P483" s="204" t="n"/>
      <c r="Q483" s="204" t="n"/>
      <c r="R483" s="204" t="n"/>
      <c r="S483" s="204" t="n"/>
      <c r="T483" s="204" t="n"/>
      <c r="U483" s="204" t="n"/>
      <c r="V483" s="204" t="n"/>
      <c r="W483" s="204" t="n"/>
      <c r="X483" s="204" t="n"/>
      <c r="Y483" s="204" t="n"/>
      <c r="Z483" s="204" t="n"/>
    </row>
    <row r="484" ht="15.75" customHeight="1">
      <c r="A484" s="176" t="n">
        <v>43670</v>
      </c>
      <c r="B484" s="204" t="n">
        <v>21.53616</v>
      </c>
      <c r="C484" s="204" t="n">
        <v>1502900</v>
      </c>
      <c r="D484" s="178">
        <f>B484/B485-1</f>
        <v/>
      </c>
      <c r="E484" s="205" t="n"/>
      <c r="F484" s="204" t="n"/>
      <c r="G484" s="204" t="n"/>
      <c r="H484" s="204" t="n"/>
      <c r="I484" s="204" t="n"/>
      <c r="J484" s="204" t="n"/>
      <c r="K484" s="204" t="n"/>
      <c r="L484" s="204" t="n"/>
      <c r="M484" s="204" t="n"/>
      <c r="N484" s="204" t="n"/>
      <c r="O484" s="204" t="n"/>
      <c r="P484" s="204" t="n"/>
      <c r="Q484" s="204" t="n"/>
      <c r="R484" s="204" t="n"/>
      <c r="S484" s="204" t="n"/>
      <c r="T484" s="204" t="n"/>
      <c r="U484" s="204" t="n"/>
      <c r="V484" s="204" t="n"/>
      <c r="W484" s="204" t="n"/>
      <c r="X484" s="204" t="n"/>
      <c r="Y484" s="204" t="n"/>
      <c r="Z484" s="204" t="n"/>
    </row>
    <row r="485" ht="15.75" customHeight="1">
      <c r="A485" s="176" t="n">
        <v>43669</v>
      </c>
      <c r="B485" s="204" t="n">
        <v>21.526718</v>
      </c>
      <c r="C485" s="204" t="n">
        <v>1704000</v>
      </c>
      <c r="D485" s="178">
        <f>B485/B486-1</f>
        <v/>
      </c>
      <c r="E485" s="205" t="n"/>
      <c r="F485" s="204" t="n"/>
      <c r="G485" s="204" t="n"/>
      <c r="H485" s="204" t="n"/>
      <c r="I485" s="204" t="n"/>
      <c r="J485" s="204" t="n"/>
      <c r="K485" s="204" t="n"/>
      <c r="L485" s="204" t="n"/>
      <c r="M485" s="204" t="n"/>
      <c r="N485" s="204" t="n"/>
      <c r="O485" s="204" t="n"/>
      <c r="P485" s="204" t="n"/>
      <c r="Q485" s="204" t="n"/>
      <c r="R485" s="204" t="n"/>
      <c r="S485" s="204" t="n"/>
      <c r="T485" s="204" t="n"/>
      <c r="U485" s="204" t="n"/>
      <c r="V485" s="204" t="n"/>
      <c r="W485" s="204" t="n"/>
      <c r="X485" s="204" t="n"/>
      <c r="Y485" s="204" t="n"/>
      <c r="Z485" s="204" t="n"/>
    </row>
    <row r="486" ht="15.75" customHeight="1">
      <c r="A486" s="176" t="n">
        <v>43668</v>
      </c>
      <c r="B486" s="204" t="n">
        <v>21.441744</v>
      </c>
      <c r="C486" s="204" t="n">
        <v>1069100</v>
      </c>
      <c r="D486" s="178">
        <f>B486/B487-1</f>
        <v/>
      </c>
      <c r="E486" s="205" t="n"/>
      <c r="F486" s="204" t="n"/>
      <c r="G486" s="204" t="n"/>
      <c r="H486" s="204" t="n"/>
      <c r="I486" s="204" t="n"/>
      <c r="J486" s="204" t="n"/>
      <c r="K486" s="204" t="n"/>
      <c r="L486" s="204" t="n"/>
      <c r="M486" s="204" t="n"/>
      <c r="N486" s="204" t="n"/>
      <c r="O486" s="204" t="n"/>
      <c r="P486" s="204" t="n"/>
      <c r="Q486" s="204" t="n"/>
      <c r="R486" s="204" t="n"/>
      <c r="S486" s="204" t="n"/>
      <c r="T486" s="204" t="n"/>
      <c r="U486" s="204" t="n"/>
      <c r="V486" s="204" t="n"/>
      <c r="W486" s="204" t="n"/>
      <c r="X486" s="204" t="n"/>
      <c r="Y486" s="204" t="n"/>
      <c r="Z486" s="204" t="n"/>
    </row>
    <row r="487" ht="15.75" customHeight="1">
      <c r="A487" s="176" t="n">
        <v>43665</v>
      </c>
      <c r="B487" s="204" t="n">
        <v>21.479513</v>
      </c>
      <c r="C487" s="204" t="n">
        <v>1597300</v>
      </c>
      <c r="D487" s="178">
        <f>B487/B488-1</f>
        <v/>
      </c>
      <c r="E487" s="205" t="n"/>
      <c r="F487" s="204" t="n"/>
      <c r="G487" s="204" t="n"/>
      <c r="H487" s="204" t="n"/>
      <c r="I487" s="204" t="n"/>
      <c r="J487" s="204" t="n"/>
      <c r="K487" s="204" t="n"/>
      <c r="L487" s="204" t="n"/>
      <c r="M487" s="204" t="n"/>
      <c r="N487" s="204" t="n"/>
      <c r="O487" s="204" t="n"/>
      <c r="P487" s="204" t="n"/>
      <c r="Q487" s="204" t="n"/>
      <c r="R487" s="204" t="n"/>
      <c r="S487" s="204" t="n"/>
      <c r="T487" s="204" t="n"/>
      <c r="U487" s="204" t="n"/>
      <c r="V487" s="204" t="n"/>
      <c r="W487" s="204" t="n"/>
      <c r="X487" s="204" t="n"/>
      <c r="Y487" s="204" t="n"/>
      <c r="Z487" s="204" t="n"/>
    </row>
    <row r="488" ht="15.75" customHeight="1">
      <c r="A488" s="176" t="n">
        <v>43664</v>
      </c>
      <c r="B488" s="204" t="n">
        <v>21.441744</v>
      </c>
      <c r="C488" s="204" t="n">
        <v>2284200</v>
      </c>
      <c r="D488" s="178">
        <f>B488/B489-1</f>
        <v/>
      </c>
      <c r="E488" s="205" t="n"/>
      <c r="F488" s="204" t="n"/>
      <c r="G488" s="204" t="n"/>
      <c r="H488" s="204" t="n"/>
      <c r="I488" s="204" t="n"/>
      <c r="J488" s="204" t="n"/>
      <c r="K488" s="204" t="n"/>
      <c r="L488" s="204" t="n"/>
      <c r="M488" s="204" t="n"/>
      <c r="N488" s="204" t="n"/>
      <c r="O488" s="204" t="n"/>
      <c r="P488" s="204" t="n"/>
      <c r="Q488" s="204" t="n"/>
      <c r="R488" s="204" t="n"/>
      <c r="S488" s="204" t="n"/>
      <c r="T488" s="204" t="n"/>
      <c r="U488" s="204" t="n"/>
      <c r="V488" s="204" t="n"/>
      <c r="W488" s="204" t="n"/>
      <c r="X488" s="204" t="n"/>
      <c r="Y488" s="204" t="n"/>
      <c r="Z488" s="204" t="n"/>
    </row>
    <row r="489" ht="15.75" customHeight="1">
      <c r="A489" s="176" t="n">
        <v>43663</v>
      </c>
      <c r="B489" s="204" t="n">
        <v>21.328447</v>
      </c>
      <c r="C489" s="204" t="n">
        <v>1875200</v>
      </c>
      <c r="D489" s="178">
        <f>B489/B490-1</f>
        <v/>
      </c>
      <c r="E489" s="205" t="n"/>
      <c r="F489" s="204" t="n"/>
      <c r="G489" s="204" t="n"/>
      <c r="H489" s="204" t="n"/>
      <c r="I489" s="204" t="n"/>
      <c r="J489" s="204" t="n"/>
      <c r="K489" s="204" t="n"/>
      <c r="L489" s="204" t="n"/>
      <c r="M489" s="204" t="n"/>
      <c r="N489" s="204" t="n"/>
      <c r="O489" s="204" t="n"/>
      <c r="P489" s="204" t="n"/>
      <c r="Q489" s="204" t="n"/>
      <c r="R489" s="204" t="n"/>
      <c r="S489" s="204" t="n"/>
      <c r="T489" s="204" t="n"/>
      <c r="U489" s="204" t="n"/>
      <c r="V489" s="204" t="n"/>
      <c r="W489" s="204" t="n"/>
      <c r="X489" s="204" t="n"/>
      <c r="Y489" s="204" t="n"/>
      <c r="Z489" s="204" t="n"/>
    </row>
    <row r="490" ht="15.75" customHeight="1">
      <c r="A490" s="176" t="n">
        <v>43662</v>
      </c>
      <c r="B490" s="204" t="n">
        <v>21.234032</v>
      </c>
      <c r="C490" s="204" t="n">
        <v>1678100</v>
      </c>
      <c r="D490" s="178">
        <f>B490/B491-1</f>
        <v/>
      </c>
      <c r="E490" s="205" t="n"/>
      <c r="F490" s="204" t="n"/>
      <c r="G490" s="204" t="n"/>
      <c r="H490" s="204" t="n"/>
      <c r="I490" s="204" t="n"/>
      <c r="J490" s="204" t="n"/>
      <c r="K490" s="204" t="n"/>
      <c r="L490" s="204" t="n"/>
      <c r="M490" s="204" t="n"/>
      <c r="N490" s="204" t="n"/>
      <c r="O490" s="204" t="n"/>
      <c r="P490" s="204" t="n"/>
      <c r="Q490" s="204" t="n"/>
      <c r="R490" s="204" t="n"/>
      <c r="S490" s="204" t="n"/>
      <c r="T490" s="204" t="n"/>
      <c r="U490" s="204" t="n"/>
      <c r="V490" s="204" t="n"/>
      <c r="W490" s="204" t="n"/>
      <c r="X490" s="204" t="n"/>
      <c r="Y490" s="204" t="n"/>
      <c r="Z490" s="204" t="n"/>
    </row>
    <row r="491" ht="15.75" customHeight="1">
      <c r="A491" s="176" t="n">
        <v>43661</v>
      </c>
      <c r="B491" s="204" t="n">
        <v>21.375656</v>
      </c>
      <c r="C491" s="204" t="n">
        <v>969100</v>
      </c>
      <c r="D491" s="178">
        <f>B491/B492-1</f>
        <v/>
      </c>
      <c r="E491" s="205" t="n"/>
      <c r="F491" s="204" t="n"/>
      <c r="G491" s="204" t="n"/>
      <c r="H491" s="204" t="n"/>
      <c r="I491" s="204" t="n"/>
      <c r="J491" s="204" t="n"/>
      <c r="K491" s="204" t="n"/>
      <c r="L491" s="204" t="n"/>
      <c r="M491" s="204" t="n"/>
      <c r="N491" s="204" t="n"/>
      <c r="O491" s="204" t="n"/>
      <c r="P491" s="204" t="n"/>
      <c r="Q491" s="204" t="n"/>
      <c r="R491" s="204" t="n"/>
      <c r="S491" s="204" t="n"/>
      <c r="T491" s="204" t="n"/>
      <c r="U491" s="204" t="n"/>
      <c r="V491" s="204" t="n"/>
      <c r="W491" s="204" t="n"/>
      <c r="X491" s="204" t="n"/>
      <c r="Y491" s="204" t="n"/>
      <c r="Z491" s="204" t="n"/>
    </row>
    <row r="492" ht="15.75" customHeight="1">
      <c r="A492" s="176" t="n">
        <v>43658</v>
      </c>
      <c r="B492" s="204" t="n">
        <v>21.347332</v>
      </c>
      <c r="C492" s="204" t="n">
        <v>1159900</v>
      </c>
      <c r="D492" s="178">
        <f>B492/B493-1</f>
        <v/>
      </c>
      <c r="E492" s="205" t="n"/>
      <c r="F492" s="204" t="n"/>
      <c r="G492" s="204" t="n"/>
      <c r="H492" s="204" t="n"/>
      <c r="I492" s="204" t="n"/>
      <c r="J492" s="204" t="n"/>
      <c r="K492" s="204" t="n"/>
      <c r="L492" s="204" t="n"/>
      <c r="M492" s="204" t="n"/>
      <c r="N492" s="204" t="n"/>
      <c r="O492" s="204" t="n"/>
      <c r="P492" s="204" t="n"/>
      <c r="Q492" s="204" t="n"/>
      <c r="R492" s="204" t="n"/>
      <c r="S492" s="204" t="n"/>
      <c r="T492" s="204" t="n"/>
      <c r="U492" s="204" t="n"/>
      <c r="V492" s="204" t="n"/>
      <c r="W492" s="204" t="n"/>
      <c r="X492" s="204" t="n"/>
      <c r="Y492" s="204" t="n"/>
      <c r="Z492" s="204" t="n"/>
    </row>
    <row r="493" ht="15.75" customHeight="1">
      <c r="A493" s="176" t="n">
        <v>43657</v>
      </c>
      <c r="B493" s="204" t="n">
        <v>21.309565</v>
      </c>
      <c r="C493" s="204" t="n">
        <v>1288300</v>
      </c>
      <c r="D493" s="178">
        <f>B493/B494-1</f>
        <v/>
      </c>
      <c r="E493" s="205" t="n"/>
      <c r="F493" s="204" t="n"/>
      <c r="G493" s="204" t="n"/>
      <c r="H493" s="204" t="n"/>
      <c r="I493" s="204" t="n"/>
      <c r="J493" s="204" t="n"/>
      <c r="K493" s="204" t="n"/>
      <c r="L493" s="204" t="n"/>
      <c r="M493" s="204" t="n"/>
      <c r="N493" s="204" t="n"/>
      <c r="O493" s="204" t="n"/>
      <c r="P493" s="204" t="n"/>
      <c r="Q493" s="204" t="n"/>
      <c r="R493" s="204" t="n"/>
      <c r="S493" s="204" t="n"/>
      <c r="T493" s="204" t="n"/>
      <c r="U493" s="204" t="n"/>
      <c r="V493" s="204" t="n"/>
      <c r="W493" s="204" t="n"/>
      <c r="X493" s="204" t="n"/>
      <c r="Y493" s="204" t="n"/>
      <c r="Z493" s="204" t="n"/>
    </row>
    <row r="494" ht="15.75" customHeight="1">
      <c r="A494" s="176" t="n">
        <v>43656</v>
      </c>
      <c r="B494" s="204" t="n">
        <v>21.243473</v>
      </c>
      <c r="C494" s="204" t="n">
        <v>2155900</v>
      </c>
      <c r="D494" s="178">
        <f>B494/B495-1</f>
        <v/>
      </c>
      <c r="E494" s="205" t="n"/>
      <c r="F494" s="204" t="n"/>
      <c r="G494" s="204" t="n"/>
      <c r="H494" s="204" t="n"/>
      <c r="I494" s="204" t="n"/>
      <c r="J494" s="204" t="n"/>
      <c r="K494" s="204" t="n"/>
      <c r="L494" s="204" t="n"/>
      <c r="M494" s="204" t="n"/>
      <c r="N494" s="204" t="n"/>
      <c r="O494" s="204" t="n"/>
      <c r="P494" s="204" t="n"/>
      <c r="Q494" s="204" t="n"/>
      <c r="R494" s="204" t="n"/>
      <c r="S494" s="204" t="n"/>
      <c r="T494" s="204" t="n"/>
      <c r="U494" s="204" t="n"/>
      <c r="V494" s="204" t="n"/>
      <c r="W494" s="204" t="n"/>
      <c r="X494" s="204" t="n"/>
      <c r="Y494" s="204" t="n"/>
      <c r="Z494" s="204" t="n"/>
    </row>
    <row r="495" ht="15.75" customHeight="1">
      <c r="A495" s="176" t="n">
        <v>43655</v>
      </c>
      <c r="B495" s="204" t="n">
        <v>21.158501</v>
      </c>
      <c r="C495" s="204" t="n">
        <v>1179100</v>
      </c>
      <c r="D495" s="178">
        <f>B495/B496-1</f>
        <v/>
      </c>
      <c r="E495" s="205" t="n"/>
      <c r="F495" s="204" t="n"/>
      <c r="G495" s="204" t="n"/>
      <c r="H495" s="204" t="n"/>
      <c r="I495" s="204" t="n"/>
      <c r="J495" s="204" t="n"/>
      <c r="K495" s="204" t="n"/>
      <c r="L495" s="204" t="n"/>
      <c r="M495" s="204" t="n"/>
      <c r="N495" s="204" t="n"/>
      <c r="O495" s="204" t="n"/>
      <c r="P495" s="204" t="n"/>
      <c r="Q495" s="204" t="n"/>
      <c r="R495" s="204" t="n"/>
      <c r="S495" s="204" t="n"/>
      <c r="T495" s="204" t="n"/>
      <c r="U495" s="204" t="n"/>
      <c r="V495" s="204" t="n"/>
      <c r="W495" s="204" t="n"/>
      <c r="X495" s="204" t="n"/>
      <c r="Y495" s="204" t="n"/>
      <c r="Z495" s="204" t="n"/>
    </row>
    <row r="496" ht="15.75" customHeight="1">
      <c r="A496" s="176" t="n">
        <v>43654</v>
      </c>
      <c r="B496" s="204" t="n">
        <v>21.234032</v>
      </c>
      <c r="C496" s="204" t="n">
        <v>1766300</v>
      </c>
      <c r="D496" s="178">
        <f>B496/B497-1</f>
        <v/>
      </c>
      <c r="E496" s="205" t="n"/>
      <c r="F496" s="204" t="n"/>
      <c r="G496" s="204" t="n"/>
      <c r="H496" s="204" t="n"/>
      <c r="I496" s="204" t="n"/>
      <c r="J496" s="204" t="n"/>
      <c r="K496" s="204" t="n"/>
      <c r="L496" s="204" t="n"/>
      <c r="M496" s="204" t="n"/>
      <c r="N496" s="204" t="n"/>
      <c r="O496" s="204" t="n"/>
      <c r="P496" s="204" t="n"/>
      <c r="Q496" s="204" t="n"/>
      <c r="R496" s="204" t="n"/>
      <c r="S496" s="204" t="n"/>
      <c r="T496" s="204" t="n"/>
      <c r="U496" s="204" t="n"/>
      <c r="V496" s="204" t="n"/>
      <c r="W496" s="204" t="n"/>
      <c r="X496" s="204" t="n"/>
      <c r="Y496" s="204" t="n"/>
      <c r="Z496" s="204" t="n"/>
    </row>
    <row r="497" ht="15.75" customHeight="1">
      <c r="A497" s="176" t="n">
        <v>43651</v>
      </c>
      <c r="B497" s="204" t="n">
        <v>21.507837</v>
      </c>
      <c r="C497" s="204" t="n">
        <v>1859600</v>
      </c>
      <c r="D497" s="178">
        <f>B497/B498-1</f>
        <v/>
      </c>
      <c r="E497" s="205" t="n"/>
      <c r="F497" s="204" t="n"/>
      <c r="G497" s="204" t="n"/>
      <c r="H497" s="204" t="n"/>
      <c r="I497" s="204" t="n"/>
      <c r="J497" s="204" t="n"/>
      <c r="K497" s="204" t="n"/>
      <c r="L497" s="204" t="n"/>
      <c r="M497" s="204" t="n"/>
      <c r="N497" s="204" t="n"/>
      <c r="O497" s="204" t="n"/>
      <c r="P497" s="204" t="n"/>
      <c r="Q497" s="204" t="n"/>
      <c r="R497" s="204" t="n"/>
      <c r="S497" s="204" t="n"/>
      <c r="T497" s="204" t="n"/>
      <c r="U497" s="204" t="n"/>
      <c r="V497" s="204" t="n"/>
      <c r="W497" s="204" t="n"/>
      <c r="X497" s="204" t="n"/>
      <c r="Y497" s="204" t="n"/>
      <c r="Z497" s="204" t="n"/>
    </row>
    <row r="498" ht="15.75" customHeight="1">
      <c r="A498" s="176" t="n">
        <v>43649</v>
      </c>
      <c r="B498" s="204" t="n">
        <v>21.498396</v>
      </c>
      <c r="C498" s="204" t="n">
        <v>1503300</v>
      </c>
      <c r="D498" s="178">
        <f>B498/B499-1</f>
        <v/>
      </c>
      <c r="E498" s="205" t="n"/>
      <c r="F498" s="204" t="n"/>
      <c r="G498" s="204" t="n"/>
      <c r="H498" s="204" t="n"/>
      <c r="I498" s="204" t="n"/>
      <c r="J498" s="204" t="n"/>
      <c r="K498" s="204" t="n"/>
      <c r="L498" s="204" t="n"/>
      <c r="M498" s="204" t="n"/>
      <c r="N498" s="204" t="n"/>
      <c r="O498" s="204" t="n"/>
      <c r="P498" s="204" t="n"/>
      <c r="Q498" s="204" t="n"/>
      <c r="R498" s="204" t="n"/>
      <c r="S498" s="204" t="n"/>
      <c r="T498" s="204" t="n"/>
      <c r="U498" s="204" t="n"/>
      <c r="V498" s="204" t="n"/>
      <c r="W498" s="204" t="n"/>
      <c r="X498" s="204" t="n"/>
      <c r="Y498" s="204" t="n"/>
      <c r="Z498" s="204" t="n"/>
    </row>
    <row r="499" ht="15.75" customHeight="1">
      <c r="A499" s="176" t="n">
        <v>43648</v>
      </c>
      <c r="B499" s="204" t="n">
        <v>21.234032</v>
      </c>
      <c r="C499" s="204" t="n">
        <v>1789600</v>
      </c>
      <c r="D499" s="178">
        <f>B499/B500-1</f>
        <v/>
      </c>
      <c r="E499" s="205" t="n"/>
      <c r="F499" s="204" t="n"/>
      <c r="G499" s="204" t="n"/>
      <c r="H499" s="204" t="n"/>
      <c r="I499" s="204" t="n"/>
      <c r="J499" s="204" t="n"/>
      <c r="K499" s="204" t="n"/>
      <c r="L499" s="204" t="n"/>
      <c r="M499" s="204" t="n"/>
      <c r="N499" s="204" t="n"/>
      <c r="O499" s="204" t="n"/>
      <c r="P499" s="204" t="n"/>
      <c r="Q499" s="204" t="n"/>
      <c r="R499" s="204" t="n"/>
      <c r="S499" s="204" t="n"/>
      <c r="T499" s="204" t="n"/>
      <c r="U499" s="204" t="n"/>
      <c r="V499" s="204" t="n"/>
      <c r="W499" s="204" t="n"/>
      <c r="X499" s="204" t="n"/>
      <c r="Y499" s="204" t="n"/>
      <c r="Z499" s="204" t="n"/>
    </row>
    <row r="500" ht="15.75" customHeight="1">
      <c r="A500" s="176" t="n">
        <v>43647</v>
      </c>
      <c r="B500" s="204" t="n">
        <v>21.243473</v>
      </c>
      <c r="C500" s="204" t="n">
        <v>1914200</v>
      </c>
      <c r="D500" s="178">
        <f>B500/B501-1</f>
        <v/>
      </c>
      <c r="E500" s="205" t="n"/>
      <c r="F500" s="204" t="n"/>
      <c r="G500" s="204" t="n"/>
      <c r="H500" s="204" t="n"/>
      <c r="I500" s="204" t="n"/>
      <c r="J500" s="204" t="n"/>
      <c r="K500" s="204" t="n"/>
      <c r="L500" s="204" t="n"/>
      <c r="M500" s="204" t="n"/>
      <c r="N500" s="204" t="n"/>
      <c r="O500" s="204" t="n"/>
      <c r="P500" s="204" t="n"/>
      <c r="Q500" s="204" t="n"/>
      <c r="R500" s="204" t="n"/>
      <c r="S500" s="204" t="n"/>
      <c r="T500" s="204" t="n"/>
      <c r="U500" s="204" t="n"/>
      <c r="V500" s="204" t="n"/>
      <c r="W500" s="204" t="n"/>
      <c r="X500" s="204" t="n"/>
      <c r="Y500" s="204" t="n"/>
      <c r="Z500" s="204" t="n"/>
    </row>
    <row r="501" ht="15.75" customHeight="1">
      <c r="A501" s="176" t="n">
        <v>43644</v>
      </c>
      <c r="B501" s="204" t="n">
        <v>21.28124</v>
      </c>
      <c r="C501" s="204" t="n">
        <v>1979000</v>
      </c>
      <c r="D501" s="178">
        <f>B501/B502-1</f>
        <v/>
      </c>
      <c r="E501" s="205" t="n"/>
      <c r="F501" s="204" t="n"/>
      <c r="G501" s="204" t="n"/>
      <c r="H501" s="204" t="n"/>
      <c r="I501" s="204" t="n"/>
      <c r="J501" s="204" t="n"/>
      <c r="K501" s="204" t="n"/>
      <c r="L501" s="204" t="n"/>
      <c r="M501" s="204" t="n"/>
      <c r="N501" s="204" t="n"/>
      <c r="O501" s="204" t="n"/>
      <c r="P501" s="204" t="n"/>
      <c r="Q501" s="204" t="n"/>
      <c r="R501" s="204" t="n"/>
      <c r="S501" s="204" t="n"/>
      <c r="T501" s="204" t="n"/>
      <c r="U501" s="204" t="n"/>
      <c r="V501" s="204" t="n"/>
      <c r="W501" s="204" t="n"/>
      <c r="X501" s="204" t="n"/>
      <c r="Y501" s="204" t="n"/>
      <c r="Z501" s="204" t="n"/>
    </row>
    <row r="502" ht="15.75" customHeight="1">
      <c r="A502" s="176" t="n">
        <v>43643</v>
      </c>
      <c r="B502" s="204" t="n">
        <v>21.328447</v>
      </c>
      <c r="C502" s="204" t="n">
        <v>2627200</v>
      </c>
      <c r="D502" s="178">
        <f>B502/B503-1</f>
        <v/>
      </c>
      <c r="E502" s="205" t="n"/>
      <c r="F502" s="204" t="n"/>
      <c r="G502" s="204" t="n"/>
      <c r="H502" s="204" t="n"/>
      <c r="I502" s="204" t="n"/>
      <c r="J502" s="204" t="n"/>
      <c r="K502" s="204" t="n"/>
      <c r="L502" s="204" t="n"/>
      <c r="M502" s="204" t="n"/>
      <c r="N502" s="204" t="n"/>
      <c r="O502" s="204" t="n"/>
      <c r="P502" s="204" t="n"/>
      <c r="Q502" s="204" t="n"/>
      <c r="R502" s="204" t="n"/>
      <c r="S502" s="204" t="n"/>
      <c r="T502" s="204" t="n"/>
      <c r="U502" s="204" t="n"/>
      <c r="V502" s="204" t="n"/>
      <c r="W502" s="204" t="n"/>
      <c r="X502" s="204" t="n"/>
      <c r="Y502" s="204" t="n"/>
      <c r="Z502" s="204" t="n"/>
    </row>
    <row r="503" ht="15.75" customHeight="1">
      <c r="A503" s="176" t="n">
        <v>43642</v>
      </c>
      <c r="B503" s="204" t="n">
        <v>21.186825</v>
      </c>
      <c r="C503" s="204" t="n">
        <v>1701100</v>
      </c>
      <c r="D503" s="178">
        <f>B503/B504-1</f>
        <v/>
      </c>
      <c r="E503" s="205" t="n"/>
      <c r="F503" s="204" t="n"/>
      <c r="G503" s="204" t="n"/>
      <c r="H503" s="204" t="n"/>
      <c r="I503" s="204" t="n"/>
      <c r="J503" s="204" t="n"/>
      <c r="K503" s="204" t="n"/>
      <c r="L503" s="204" t="n"/>
      <c r="M503" s="204" t="n"/>
      <c r="N503" s="204" t="n"/>
      <c r="O503" s="204" t="n"/>
      <c r="P503" s="204" t="n"/>
      <c r="Q503" s="204" t="n"/>
      <c r="R503" s="204" t="n"/>
      <c r="S503" s="204" t="n"/>
      <c r="T503" s="204" t="n"/>
      <c r="U503" s="204" t="n"/>
      <c r="V503" s="204" t="n"/>
      <c r="W503" s="204" t="n"/>
      <c r="X503" s="204" t="n"/>
      <c r="Y503" s="204" t="n"/>
      <c r="Z503" s="204" t="n"/>
    </row>
    <row r="504" ht="15.75" customHeight="1">
      <c r="A504" s="176" t="n">
        <v>43641</v>
      </c>
      <c r="B504" s="204" t="n">
        <v>21.101852</v>
      </c>
      <c r="C504" s="204" t="n">
        <v>2975400</v>
      </c>
      <c r="D504" s="178">
        <f>B504/B505-1</f>
        <v/>
      </c>
      <c r="E504" s="205" t="n"/>
      <c r="F504" s="204" t="n"/>
      <c r="G504" s="204" t="n"/>
      <c r="H504" s="204" t="n"/>
      <c r="I504" s="204" t="n"/>
      <c r="J504" s="204" t="n"/>
      <c r="K504" s="204" t="n"/>
      <c r="L504" s="204" t="n"/>
      <c r="M504" s="204" t="n"/>
      <c r="N504" s="204" t="n"/>
      <c r="O504" s="204" t="n"/>
      <c r="P504" s="204" t="n"/>
      <c r="Q504" s="204" t="n"/>
      <c r="R504" s="204" t="n"/>
      <c r="S504" s="204" t="n"/>
      <c r="T504" s="204" t="n"/>
      <c r="U504" s="204" t="n"/>
      <c r="V504" s="204" t="n"/>
      <c r="W504" s="204" t="n"/>
      <c r="X504" s="204" t="n"/>
      <c r="Y504" s="204" t="n"/>
      <c r="Z504" s="204" t="n"/>
    </row>
    <row r="505" ht="15.75" customHeight="1">
      <c r="A505" s="176" t="n">
        <v>43640</v>
      </c>
      <c r="B505" s="204" t="n">
        <v>21.177382</v>
      </c>
      <c r="C505" s="204" t="n">
        <v>1120300</v>
      </c>
      <c r="D505" s="178" t="n"/>
      <c r="E505" s="205" t="n"/>
      <c r="F505" s="204" t="n"/>
      <c r="G505" s="204" t="n"/>
      <c r="H505" s="204" t="n"/>
      <c r="I505" s="204" t="n"/>
      <c r="J505" s="204" t="n"/>
      <c r="K505" s="204" t="n"/>
      <c r="L505" s="204" t="n"/>
      <c r="M505" s="204" t="n"/>
      <c r="N505" s="204" t="n"/>
      <c r="O505" s="204" t="n"/>
      <c r="P505" s="204" t="n"/>
      <c r="Q505" s="204" t="n"/>
      <c r="R505" s="204" t="n"/>
      <c r="S505" s="204" t="n"/>
      <c r="T505" s="204" t="n"/>
      <c r="U505" s="204" t="n"/>
      <c r="V505" s="204" t="n"/>
      <c r="W505" s="204" t="n"/>
      <c r="X505" s="204" t="n"/>
      <c r="Y505" s="204" t="n"/>
      <c r="Z505" s="204" t="n"/>
    </row>
    <row r="506" ht="15.75" customHeight="1">
      <c r="A506" s="204" t="n"/>
      <c r="B506" s="204" t="n"/>
      <c r="C506" s="204" t="n"/>
      <c r="D506" s="206" t="n"/>
      <c r="E506" s="205" t="n"/>
      <c r="F506" s="204" t="n"/>
      <c r="G506" s="204" t="n"/>
      <c r="H506" s="204" t="n"/>
      <c r="I506" s="204" t="n"/>
      <c r="J506" s="204" t="n"/>
      <c r="K506" s="204" t="n"/>
      <c r="L506" s="204" t="n"/>
      <c r="M506" s="204" t="n"/>
      <c r="N506" s="204" t="n"/>
      <c r="O506" s="204" t="n"/>
      <c r="P506" s="204" t="n"/>
      <c r="Q506" s="204" t="n"/>
      <c r="R506" s="204" t="n"/>
      <c r="S506" s="204" t="n"/>
      <c r="T506" s="204" t="n"/>
      <c r="U506" s="204" t="n"/>
      <c r="V506" s="204" t="n"/>
      <c r="W506" s="204" t="n"/>
      <c r="X506" s="204" t="n"/>
      <c r="Y506" s="204" t="n"/>
      <c r="Z506" s="204" t="n"/>
    </row>
    <row r="507" ht="15.75" customHeight="1">
      <c r="A507" s="204" t="n"/>
      <c r="B507" s="204" t="n"/>
      <c r="C507" s="204" t="n"/>
      <c r="D507" s="206" t="n"/>
      <c r="E507" s="205" t="n"/>
      <c r="F507" s="204" t="n"/>
      <c r="G507" s="204" t="n"/>
      <c r="H507" s="204" t="n"/>
      <c r="I507" s="204" t="n"/>
      <c r="J507" s="204" t="n"/>
      <c r="K507" s="204" t="n"/>
      <c r="L507" s="204" t="n"/>
      <c r="M507" s="204" t="n"/>
      <c r="N507" s="204" t="n"/>
      <c r="O507" s="204" t="n"/>
      <c r="P507" s="204" t="n"/>
      <c r="Q507" s="204" t="n"/>
      <c r="R507" s="204" t="n"/>
      <c r="S507" s="204" t="n"/>
      <c r="T507" s="204" t="n"/>
      <c r="U507" s="204" t="n"/>
      <c r="V507" s="204" t="n"/>
      <c r="W507" s="204" t="n"/>
      <c r="X507" s="204" t="n"/>
      <c r="Y507" s="204" t="n"/>
      <c r="Z507" s="204" t="n"/>
    </row>
    <row r="508" ht="15.75" customHeight="1">
      <c r="A508" s="204" t="n"/>
      <c r="B508" s="204" t="n"/>
      <c r="C508" s="204" t="n"/>
      <c r="D508" s="206" t="n"/>
      <c r="E508" s="205" t="n"/>
      <c r="F508" s="204" t="n"/>
      <c r="G508" s="204" t="n"/>
      <c r="H508" s="204" t="n"/>
      <c r="I508" s="204" t="n"/>
      <c r="J508" s="204" t="n"/>
      <c r="K508" s="204" t="n"/>
      <c r="L508" s="204" t="n"/>
      <c r="M508" s="204" t="n"/>
      <c r="N508" s="204" t="n"/>
      <c r="O508" s="204" t="n"/>
      <c r="P508" s="204" t="n"/>
      <c r="Q508" s="204" t="n"/>
      <c r="R508" s="204" t="n"/>
      <c r="S508" s="204" t="n"/>
      <c r="T508" s="204" t="n"/>
      <c r="U508" s="204" t="n"/>
      <c r="V508" s="204" t="n"/>
      <c r="W508" s="204" t="n"/>
      <c r="X508" s="204" t="n"/>
      <c r="Y508" s="204" t="n"/>
      <c r="Z508" s="204" t="n"/>
    </row>
    <row r="509" ht="15.75" customHeight="1">
      <c r="A509" s="204" t="n"/>
      <c r="B509" s="204" t="n"/>
      <c r="C509" s="204" t="n"/>
      <c r="D509" s="206" t="n"/>
      <c r="E509" s="205" t="n"/>
      <c r="F509" s="204" t="n"/>
      <c r="G509" s="204" t="n"/>
      <c r="H509" s="204" t="n"/>
      <c r="I509" s="204" t="n"/>
      <c r="J509" s="204" t="n"/>
      <c r="K509" s="204" t="n"/>
      <c r="L509" s="204" t="n"/>
      <c r="M509" s="204" t="n"/>
      <c r="N509" s="204" t="n"/>
      <c r="O509" s="204" t="n"/>
      <c r="P509" s="204" t="n"/>
      <c r="Q509" s="204" t="n"/>
      <c r="R509" s="204" t="n"/>
      <c r="S509" s="204" t="n"/>
      <c r="T509" s="204" t="n"/>
      <c r="U509" s="204" t="n"/>
      <c r="V509" s="204" t="n"/>
      <c r="W509" s="204" t="n"/>
      <c r="X509" s="204" t="n"/>
      <c r="Y509" s="204" t="n"/>
      <c r="Z509" s="204" t="n"/>
    </row>
    <row r="510" ht="15.75" customHeight="1">
      <c r="A510" s="204" t="n"/>
      <c r="B510" s="204" t="n"/>
      <c r="C510" s="204" t="n"/>
      <c r="D510" s="206" t="n"/>
      <c r="E510" s="205" t="n"/>
      <c r="F510" s="204" t="n"/>
      <c r="G510" s="204" t="n"/>
      <c r="H510" s="204" t="n"/>
      <c r="I510" s="204" t="n"/>
      <c r="J510" s="204" t="n"/>
      <c r="K510" s="204" t="n"/>
      <c r="L510" s="204" t="n"/>
      <c r="M510" s="204" t="n"/>
      <c r="N510" s="204" t="n"/>
      <c r="O510" s="204" t="n"/>
      <c r="P510" s="204" t="n"/>
      <c r="Q510" s="204" t="n"/>
      <c r="R510" s="204" t="n"/>
      <c r="S510" s="204" t="n"/>
      <c r="T510" s="204" t="n"/>
      <c r="U510" s="204" t="n"/>
      <c r="V510" s="204" t="n"/>
      <c r="W510" s="204" t="n"/>
      <c r="X510" s="204" t="n"/>
      <c r="Y510" s="204" t="n"/>
      <c r="Z510" s="204" t="n"/>
    </row>
    <row r="511" ht="15.75" customHeight="1">
      <c r="A511" s="204" t="n"/>
      <c r="B511" s="204" t="n"/>
      <c r="C511" s="204" t="n"/>
      <c r="D511" s="206" t="n"/>
      <c r="E511" s="205" t="n"/>
      <c r="F511" s="204" t="n"/>
      <c r="G511" s="204" t="n"/>
      <c r="H511" s="204" t="n"/>
      <c r="I511" s="204" t="n"/>
      <c r="J511" s="204" t="n"/>
      <c r="K511" s="204" t="n"/>
      <c r="L511" s="204" t="n"/>
      <c r="M511" s="204" t="n"/>
      <c r="N511" s="204" t="n"/>
      <c r="O511" s="204" t="n"/>
      <c r="P511" s="204" t="n"/>
      <c r="Q511" s="204" t="n"/>
      <c r="R511" s="204" t="n"/>
      <c r="S511" s="204" t="n"/>
      <c r="T511" s="204" t="n"/>
      <c r="U511" s="204" t="n"/>
      <c r="V511" s="204" t="n"/>
      <c r="W511" s="204" t="n"/>
      <c r="X511" s="204" t="n"/>
      <c r="Y511" s="204" t="n"/>
      <c r="Z511" s="204" t="n"/>
    </row>
    <row r="512" ht="15.75" customHeight="1">
      <c r="A512" s="204" t="n"/>
      <c r="B512" s="204" t="n"/>
      <c r="C512" s="204" t="n"/>
      <c r="D512" s="206" t="n"/>
      <c r="E512" s="205" t="n"/>
      <c r="F512" s="204" t="n"/>
      <c r="G512" s="204" t="n"/>
      <c r="H512" s="204" t="n"/>
      <c r="I512" s="204" t="n"/>
      <c r="J512" s="204" t="n"/>
      <c r="K512" s="204" t="n"/>
      <c r="L512" s="204" t="n"/>
      <c r="M512" s="204" t="n"/>
      <c r="N512" s="204" t="n"/>
      <c r="O512" s="204" t="n"/>
      <c r="P512" s="204" t="n"/>
      <c r="Q512" s="204" t="n"/>
      <c r="R512" s="204" t="n"/>
      <c r="S512" s="204" t="n"/>
      <c r="T512" s="204" t="n"/>
      <c r="U512" s="204" t="n"/>
      <c r="V512" s="204" t="n"/>
      <c r="W512" s="204" t="n"/>
      <c r="X512" s="204" t="n"/>
      <c r="Y512" s="204" t="n"/>
      <c r="Z512" s="204" t="n"/>
    </row>
    <row r="513" ht="15.75" customHeight="1">
      <c r="A513" s="204" t="n"/>
      <c r="B513" s="204" t="n"/>
      <c r="C513" s="204" t="n"/>
      <c r="D513" s="206" t="n"/>
      <c r="E513" s="205" t="n"/>
      <c r="F513" s="204" t="n"/>
      <c r="G513" s="204" t="n"/>
      <c r="H513" s="204" t="n"/>
      <c r="I513" s="204" t="n"/>
      <c r="J513" s="204" t="n"/>
      <c r="K513" s="204" t="n"/>
      <c r="L513" s="204" t="n"/>
      <c r="M513" s="204" t="n"/>
      <c r="N513" s="204" t="n"/>
      <c r="O513" s="204" t="n"/>
      <c r="P513" s="204" t="n"/>
      <c r="Q513" s="204" t="n"/>
      <c r="R513" s="204" t="n"/>
      <c r="S513" s="204" t="n"/>
      <c r="T513" s="204" t="n"/>
      <c r="U513" s="204" t="n"/>
      <c r="V513" s="204" t="n"/>
      <c r="W513" s="204" t="n"/>
      <c r="X513" s="204" t="n"/>
      <c r="Y513" s="204" t="n"/>
      <c r="Z513" s="204" t="n"/>
    </row>
    <row r="514" ht="15.75" customHeight="1">
      <c r="A514" s="204" t="n"/>
      <c r="B514" s="204" t="n"/>
      <c r="C514" s="204" t="n"/>
      <c r="D514" s="206" t="n"/>
      <c r="E514" s="205" t="n"/>
      <c r="F514" s="204" t="n"/>
      <c r="G514" s="204" t="n"/>
      <c r="H514" s="204" t="n"/>
      <c r="I514" s="204" t="n"/>
      <c r="J514" s="204" t="n"/>
      <c r="K514" s="204" t="n"/>
      <c r="L514" s="204" t="n"/>
      <c r="M514" s="204" t="n"/>
      <c r="N514" s="204" t="n"/>
      <c r="O514" s="204" t="n"/>
      <c r="P514" s="204" t="n"/>
      <c r="Q514" s="204" t="n"/>
      <c r="R514" s="204" t="n"/>
      <c r="S514" s="204" t="n"/>
      <c r="T514" s="204" t="n"/>
      <c r="U514" s="204" t="n"/>
      <c r="V514" s="204" t="n"/>
      <c r="W514" s="204" t="n"/>
      <c r="X514" s="204" t="n"/>
      <c r="Y514" s="204" t="n"/>
      <c r="Z514" s="204" t="n"/>
    </row>
    <row r="515" ht="15.75" customHeight="1">
      <c r="A515" s="204" t="n"/>
      <c r="B515" s="204" t="n"/>
      <c r="C515" s="204" t="n"/>
      <c r="D515" s="206" t="n"/>
      <c r="E515" s="205" t="n"/>
      <c r="F515" s="204" t="n"/>
      <c r="G515" s="204" t="n"/>
      <c r="H515" s="204" t="n"/>
      <c r="I515" s="204" t="n"/>
      <c r="J515" s="204" t="n"/>
      <c r="K515" s="204" t="n"/>
      <c r="L515" s="204" t="n"/>
      <c r="M515" s="204" t="n"/>
      <c r="N515" s="204" t="n"/>
      <c r="O515" s="204" t="n"/>
      <c r="P515" s="204" t="n"/>
      <c r="Q515" s="204" t="n"/>
      <c r="R515" s="204" t="n"/>
      <c r="S515" s="204" t="n"/>
      <c r="T515" s="204" t="n"/>
      <c r="U515" s="204" t="n"/>
      <c r="V515" s="204" t="n"/>
      <c r="W515" s="204" t="n"/>
      <c r="X515" s="204" t="n"/>
      <c r="Y515" s="204" t="n"/>
      <c r="Z515" s="204" t="n"/>
    </row>
    <row r="516" ht="15.75" customHeight="1">
      <c r="A516" s="204" t="n"/>
      <c r="B516" s="204" t="n"/>
      <c r="C516" s="204" t="n"/>
      <c r="D516" s="206" t="n"/>
      <c r="E516" s="205" t="n"/>
      <c r="F516" s="204" t="n"/>
      <c r="G516" s="204" t="n"/>
      <c r="H516" s="204" t="n"/>
      <c r="I516" s="204" t="n"/>
      <c r="J516" s="204" t="n"/>
      <c r="K516" s="204" t="n"/>
      <c r="L516" s="204" t="n"/>
      <c r="M516" s="204" t="n"/>
      <c r="N516" s="204" t="n"/>
      <c r="O516" s="204" t="n"/>
      <c r="P516" s="204" t="n"/>
      <c r="Q516" s="204" t="n"/>
      <c r="R516" s="204" t="n"/>
      <c r="S516" s="204" t="n"/>
      <c r="T516" s="204" t="n"/>
      <c r="U516" s="204" t="n"/>
      <c r="V516" s="204" t="n"/>
      <c r="W516" s="204" t="n"/>
      <c r="X516" s="204" t="n"/>
      <c r="Y516" s="204" t="n"/>
      <c r="Z516" s="204" t="n"/>
    </row>
    <row r="517" ht="15.75" customHeight="1">
      <c r="A517" s="204" t="n"/>
      <c r="B517" s="204" t="n"/>
      <c r="C517" s="204" t="n"/>
      <c r="D517" s="206" t="n"/>
      <c r="E517" s="205" t="n"/>
      <c r="F517" s="204" t="n"/>
      <c r="G517" s="204" t="n"/>
      <c r="H517" s="204" t="n"/>
      <c r="I517" s="204" t="n"/>
      <c r="J517" s="204" t="n"/>
      <c r="K517" s="204" t="n"/>
      <c r="L517" s="204" t="n"/>
      <c r="M517" s="204" t="n"/>
      <c r="N517" s="204" t="n"/>
      <c r="O517" s="204" t="n"/>
      <c r="P517" s="204" t="n"/>
      <c r="Q517" s="204" t="n"/>
      <c r="R517" s="204" t="n"/>
      <c r="S517" s="204" t="n"/>
      <c r="T517" s="204" t="n"/>
      <c r="U517" s="204" t="n"/>
      <c r="V517" s="204" t="n"/>
      <c r="W517" s="204" t="n"/>
      <c r="X517" s="204" t="n"/>
      <c r="Y517" s="204" t="n"/>
      <c r="Z517" s="204" t="n"/>
    </row>
    <row r="518" ht="15.75" customHeight="1">
      <c r="A518" s="204" t="n"/>
      <c r="B518" s="204" t="n"/>
      <c r="C518" s="204" t="n"/>
      <c r="D518" s="206" t="n"/>
      <c r="E518" s="205" t="n"/>
      <c r="F518" s="204" t="n"/>
      <c r="G518" s="204" t="n"/>
      <c r="H518" s="204" t="n"/>
      <c r="I518" s="204" t="n"/>
      <c r="J518" s="204" t="n"/>
      <c r="K518" s="204" t="n"/>
      <c r="L518" s="204" t="n"/>
      <c r="M518" s="204" t="n"/>
      <c r="N518" s="204" t="n"/>
      <c r="O518" s="204" t="n"/>
      <c r="P518" s="204" t="n"/>
      <c r="Q518" s="204" t="n"/>
      <c r="R518" s="204" t="n"/>
      <c r="S518" s="204" t="n"/>
      <c r="T518" s="204" t="n"/>
      <c r="U518" s="204" t="n"/>
      <c r="V518" s="204" t="n"/>
      <c r="W518" s="204" t="n"/>
      <c r="X518" s="204" t="n"/>
      <c r="Y518" s="204" t="n"/>
      <c r="Z518" s="204" t="n"/>
    </row>
    <row r="519" ht="15.75" customHeight="1">
      <c r="A519" s="204" t="n"/>
      <c r="B519" s="204" t="n"/>
      <c r="C519" s="204" t="n"/>
      <c r="D519" s="206" t="n"/>
      <c r="E519" s="205" t="n"/>
      <c r="F519" s="204" t="n"/>
      <c r="G519" s="204" t="n"/>
      <c r="H519" s="204" t="n"/>
      <c r="I519" s="204" t="n"/>
      <c r="J519" s="204" t="n"/>
      <c r="K519" s="204" t="n"/>
      <c r="L519" s="204" t="n"/>
      <c r="M519" s="204" t="n"/>
      <c r="N519" s="204" t="n"/>
      <c r="O519" s="204" t="n"/>
      <c r="P519" s="204" t="n"/>
      <c r="Q519" s="204" t="n"/>
      <c r="R519" s="204" t="n"/>
      <c r="S519" s="204" t="n"/>
      <c r="T519" s="204" t="n"/>
      <c r="U519" s="204" t="n"/>
      <c r="V519" s="204" t="n"/>
      <c r="W519" s="204" t="n"/>
      <c r="X519" s="204" t="n"/>
      <c r="Y519" s="204" t="n"/>
      <c r="Z519" s="204" t="n"/>
    </row>
    <row r="520" ht="15.75" customHeight="1">
      <c r="A520" s="204" t="n"/>
      <c r="B520" s="204" t="n"/>
      <c r="C520" s="204" t="n"/>
      <c r="D520" s="206" t="n"/>
      <c r="E520" s="205" t="n"/>
      <c r="F520" s="204" t="n"/>
      <c r="G520" s="204" t="n"/>
      <c r="H520" s="204" t="n"/>
      <c r="I520" s="204" t="n"/>
      <c r="J520" s="204" t="n"/>
      <c r="K520" s="204" t="n"/>
      <c r="L520" s="204" t="n"/>
      <c r="M520" s="204" t="n"/>
      <c r="N520" s="204" t="n"/>
      <c r="O520" s="204" t="n"/>
      <c r="P520" s="204" t="n"/>
      <c r="Q520" s="204" t="n"/>
      <c r="R520" s="204" t="n"/>
      <c r="S520" s="204" t="n"/>
      <c r="T520" s="204" t="n"/>
      <c r="U520" s="204" t="n"/>
      <c r="V520" s="204" t="n"/>
      <c r="W520" s="204" t="n"/>
      <c r="X520" s="204" t="n"/>
      <c r="Y520" s="204" t="n"/>
      <c r="Z520" s="204" t="n"/>
    </row>
    <row r="521" ht="15.75" customHeight="1">
      <c r="A521" s="204" t="n"/>
      <c r="B521" s="204" t="n"/>
      <c r="C521" s="204" t="n"/>
      <c r="D521" s="206" t="n"/>
      <c r="E521" s="205" t="n"/>
      <c r="F521" s="204" t="n"/>
      <c r="G521" s="204" t="n"/>
      <c r="H521" s="204" t="n"/>
      <c r="I521" s="204" t="n"/>
      <c r="J521" s="204" t="n"/>
      <c r="K521" s="204" t="n"/>
      <c r="L521" s="204" t="n"/>
      <c r="M521" s="204" t="n"/>
      <c r="N521" s="204" t="n"/>
      <c r="O521" s="204" t="n"/>
      <c r="P521" s="204" t="n"/>
      <c r="Q521" s="204" t="n"/>
      <c r="R521" s="204" t="n"/>
      <c r="S521" s="204" t="n"/>
      <c r="T521" s="204" t="n"/>
      <c r="U521" s="204" t="n"/>
      <c r="V521" s="204" t="n"/>
      <c r="W521" s="204" t="n"/>
      <c r="X521" s="204" t="n"/>
      <c r="Y521" s="204" t="n"/>
      <c r="Z521" s="204" t="n"/>
    </row>
    <row r="522" ht="15.75" customHeight="1">
      <c r="A522" s="204" t="n"/>
      <c r="B522" s="204" t="n"/>
      <c r="C522" s="204" t="n"/>
      <c r="D522" s="206" t="n"/>
      <c r="E522" s="205" t="n"/>
      <c r="F522" s="204" t="n"/>
      <c r="G522" s="204" t="n"/>
      <c r="H522" s="204" t="n"/>
      <c r="I522" s="204" t="n"/>
      <c r="J522" s="204" t="n"/>
      <c r="K522" s="204" t="n"/>
      <c r="L522" s="204" t="n"/>
      <c r="M522" s="204" t="n"/>
      <c r="N522" s="204" t="n"/>
      <c r="O522" s="204" t="n"/>
      <c r="P522" s="204" t="n"/>
      <c r="Q522" s="204" t="n"/>
      <c r="R522" s="204" t="n"/>
      <c r="S522" s="204" t="n"/>
      <c r="T522" s="204" t="n"/>
      <c r="U522" s="204" t="n"/>
      <c r="V522" s="204" t="n"/>
      <c r="W522" s="204" t="n"/>
      <c r="X522" s="204" t="n"/>
      <c r="Y522" s="204" t="n"/>
      <c r="Z522" s="204" t="n"/>
    </row>
    <row r="523" ht="15.75" customHeight="1">
      <c r="A523" s="204" t="n"/>
      <c r="B523" s="204" t="n"/>
      <c r="C523" s="204" t="n"/>
      <c r="D523" s="206" t="n"/>
      <c r="E523" s="205" t="n"/>
      <c r="F523" s="204" t="n"/>
      <c r="G523" s="204" t="n"/>
      <c r="H523" s="204" t="n"/>
      <c r="I523" s="204" t="n"/>
      <c r="J523" s="204" t="n"/>
      <c r="K523" s="204" t="n"/>
      <c r="L523" s="204" t="n"/>
      <c r="M523" s="204" t="n"/>
      <c r="N523" s="204" t="n"/>
      <c r="O523" s="204" t="n"/>
      <c r="P523" s="204" t="n"/>
      <c r="Q523" s="204" t="n"/>
      <c r="R523" s="204" t="n"/>
      <c r="S523" s="204" t="n"/>
      <c r="T523" s="204" t="n"/>
      <c r="U523" s="204" t="n"/>
      <c r="V523" s="204" t="n"/>
      <c r="W523" s="204" t="n"/>
      <c r="X523" s="204" t="n"/>
      <c r="Y523" s="204" t="n"/>
      <c r="Z523" s="204" t="n"/>
    </row>
    <row r="524" ht="15.75" customHeight="1">
      <c r="A524" s="204" t="n"/>
      <c r="B524" s="204" t="n"/>
      <c r="C524" s="204" t="n"/>
      <c r="D524" s="206" t="n"/>
      <c r="E524" s="205" t="n"/>
      <c r="F524" s="204" t="n"/>
      <c r="G524" s="204" t="n"/>
      <c r="H524" s="204" t="n"/>
      <c r="I524" s="204" t="n"/>
      <c r="J524" s="204" t="n"/>
      <c r="K524" s="204" t="n"/>
      <c r="L524" s="204" t="n"/>
      <c r="M524" s="204" t="n"/>
      <c r="N524" s="204" t="n"/>
      <c r="O524" s="204" t="n"/>
      <c r="P524" s="204" t="n"/>
      <c r="Q524" s="204" t="n"/>
      <c r="R524" s="204" t="n"/>
      <c r="S524" s="204" t="n"/>
      <c r="T524" s="204" t="n"/>
      <c r="U524" s="204" t="n"/>
      <c r="V524" s="204" t="n"/>
      <c r="W524" s="204" t="n"/>
      <c r="X524" s="204" t="n"/>
      <c r="Y524" s="204" t="n"/>
      <c r="Z524" s="204" t="n"/>
    </row>
    <row r="525" ht="15.75" customHeight="1">
      <c r="A525" s="204" t="n"/>
      <c r="B525" s="204" t="n"/>
      <c r="C525" s="204" t="n"/>
      <c r="D525" s="206" t="n"/>
      <c r="E525" s="205" t="n"/>
      <c r="F525" s="204" t="n"/>
      <c r="G525" s="204" t="n"/>
      <c r="H525" s="204" t="n"/>
      <c r="I525" s="204" t="n"/>
      <c r="J525" s="204" t="n"/>
      <c r="K525" s="204" t="n"/>
      <c r="L525" s="204" t="n"/>
      <c r="M525" s="204" t="n"/>
      <c r="N525" s="204" t="n"/>
      <c r="O525" s="204" t="n"/>
      <c r="P525" s="204" t="n"/>
      <c r="Q525" s="204" t="n"/>
      <c r="R525" s="204" t="n"/>
      <c r="S525" s="204" t="n"/>
      <c r="T525" s="204" t="n"/>
      <c r="U525" s="204" t="n"/>
      <c r="V525" s="204" t="n"/>
      <c r="W525" s="204" t="n"/>
      <c r="X525" s="204" t="n"/>
      <c r="Y525" s="204" t="n"/>
      <c r="Z525" s="204" t="n"/>
    </row>
    <row r="526" ht="15.75" customHeight="1">
      <c r="A526" s="204" t="n"/>
      <c r="B526" s="204" t="n"/>
      <c r="C526" s="204" t="n"/>
      <c r="D526" s="206" t="n"/>
      <c r="E526" s="205" t="n"/>
      <c r="F526" s="204" t="n"/>
      <c r="G526" s="204" t="n"/>
      <c r="H526" s="204" t="n"/>
      <c r="I526" s="204" t="n"/>
      <c r="J526" s="204" t="n"/>
      <c r="K526" s="204" t="n"/>
      <c r="L526" s="204" t="n"/>
      <c r="M526" s="204" t="n"/>
      <c r="N526" s="204" t="n"/>
      <c r="O526" s="204" t="n"/>
      <c r="P526" s="204" t="n"/>
      <c r="Q526" s="204" t="n"/>
      <c r="R526" s="204" t="n"/>
      <c r="S526" s="204" t="n"/>
      <c r="T526" s="204" t="n"/>
      <c r="U526" s="204" t="n"/>
      <c r="V526" s="204" t="n"/>
      <c r="W526" s="204" t="n"/>
      <c r="X526" s="204" t="n"/>
      <c r="Y526" s="204" t="n"/>
      <c r="Z526" s="204" t="n"/>
    </row>
    <row r="527" ht="15.75" customHeight="1">
      <c r="A527" s="204" t="n"/>
      <c r="B527" s="204" t="n"/>
      <c r="C527" s="204" t="n"/>
      <c r="D527" s="206" t="n"/>
      <c r="E527" s="205" t="n"/>
      <c r="F527" s="204" t="n"/>
      <c r="G527" s="204" t="n"/>
      <c r="H527" s="204" t="n"/>
      <c r="I527" s="204" t="n"/>
      <c r="J527" s="204" t="n"/>
      <c r="K527" s="204" t="n"/>
      <c r="L527" s="204" t="n"/>
      <c r="M527" s="204" t="n"/>
      <c r="N527" s="204" t="n"/>
      <c r="O527" s="204" t="n"/>
      <c r="P527" s="204" t="n"/>
      <c r="Q527" s="204" t="n"/>
      <c r="R527" s="204" t="n"/>
      <c r="S527" s="204" t="n"/>
      <c r="T527" s="204" t="n"/>
      <c r="U527" s="204" t="n"/>
      <c r="V527" s="204" t="n"/>
      <c r="W527" s="204" t="n"/>
      <c r="X527" s="204" t="n"/>
      <c r="Y527" s="204" t="n"/>
      <c r="Z527" s="204" t="n"/>
    </row>
    <row r="528" ht="15.75" customHeight="1">
      <c r="A528" s="204" t="n"/>
      <c r="B528" s="204" t="n"/>
      <c r="C528" s="204" t="n"/>
      <c r="D528" s="206" t="n"/>
      <c r="E528" s="205" t="n"/>
      <c r="F528" s="204" t="n"/>
      <c r="G528" s="204" t="n"/>
      <c r="H528" s="204" t="n"/>
      <c r="I528" s="204" t="n"/>
      <c r="J528" s="204" t="n"/>
      <c r="K528" s="204" t="n"/>
      <c r="L528" s="204" t="n"/>
      <c r="M528" s="204" t="n"/>
      <c r="N528" s="204" t="n"/>
      <c r="O528" s="204" t="n"/>
      <c r="P528" s="204" t="n"/>
      <c r="Q528" s="204" t="n"/>
      <c r="R528" s="204" t="n"/>
      <c r="S528" s="204" t="n"/>
      <c r="T528" s="204" t="n"/>
      <c r="U528" s="204" t="n"/>
      <c r="V528" s="204" t="n"/>
      <c r="W528" s="204" t="n"/>
      <c r="X528" s="204" t="n"/>
      <c r="Y528" s="204" t="n"/>
      <c r="Z528" s="204" t="n"/>
    </row>
    <row r="529" ht="15.75" customHeight="1">
      <c r="A529" s="204" t="n"/>
      <c r="B529" s="204" t="n"/>
      <c r="C529" s="204" t="n"/>
      <c r="D529" s="206" t="n"/>
      <c r="E529" s="205" t="n"/>
      <c r="F529" s="204" t="n"/>
      <c r="G529" s="204" t="n"/>
      <c r="H529" s="204" t="n"/>
      <c r="I529" s="204" t="n"/>
      <c r="J529" s="204" t="n"/>
      <c r="K529" s="204" t="n"/>
      <c r="L529" s="204" t="n"/>
      <c r="M529" s="204" t="n"/>
      <c r="N529" s="204" t="n"/>
      <c r="O529" s="204" t="n"/>
      <c r="P529" s="204" t="n"/>
      <c r="Q529" s="204" t="n"/>
      <c r="R529" s="204" t="n"/>
      <c r="S529" s="204" t="n"/>
      <c r="T529" s="204" t="n"/>
      <c r="U529" s="204" t="n"/>
      <c r="V529" s="204" t="n"/>
      <c r="W529" s="204" t="n"/>
      <c r="X529" s="204" t="n"/>
      <c r="Y529" s="204" t="n"/>
      <c r="Z529" s="204" t="n"/>
    </row>
    <row r="530" ht="15.75" customHeight="1">
      <c r="A530" s="204" t="n"/>
      <c r="B530" s="204" t="n"/>
      <c r="C530" s="204" t="n"/>
      <c r="D530" s="206" t="n"/>
      <c r="E530" s="205" t="n"/>
      <c r="F530" s="204" t="n"/>
      <c r="G530" s="204" t="n"/>
      <c r="H530" s="204" t="n"/>
      <c r="I530" s="204" t="n"/>
      <c r="J530" s="204" t="n"/>
      <c r="K530" s="204" t="n"/>
      <c r="L530" s="204" t="n"/>
      <c r="M530" s="204" t="n"/>
      <c r="N530" s="204" t="n"/>
      <c r="O530" s="204" t="n"/>
      <c r="P530" s="204" t="n"/>
      <c r="Q530" s="204" t="n"/>
      <c r="R530" s="204" t="n"/>
      <c r="S530" s="204" t="n"/>
      <c r="T530" s="204" t="n"/>
      <c r="U530" s="204" t="n"/>
      <c r="V530" s="204" t="n"/>
      <c r="W530" s="204" t="n"/>
      <c r="X530" s="204" t="n"/>
      <c r="Y530" s="204" t="n"/>
      <c r="Z530" s="204" t="n"/>
    </row>
    <row r="531" ht="15.75" customHeight="1">
      <c r="A531" s="204" t="n"/>
      <c r="B531" s="204" t="n"/>
      <c r="C531" s="204" t="n"/>
      <c r="D531" s="206" t="n"/>
      <c r="E531" s="205" t="n"/>
      <c r="F531" s="204" t="n"/>
      <c r="G531" s="204" t="n"/>
      <c r="H531" s="204" t="n"/>
      <c r="I531" s="204" t="n"/>
      <c r="J531" s="204" t="n"/>
      <c r="K531" s="204" t="n"/>
      <c r="L531" s="204" t="n"/>
      <c r="M531" s="204" t="n"/>
      <c r="N531" s="204" t="n"/>
      <c r="O531" s="204" t="n"/>
      <c r="P531" s="204" t="n"/>
      <c r="Q531" s="204" t="n"/>
      <c r="R531" s="204" t="n"/>
      <c r="S531" s="204" t="n"/>
      <c r="T531" s="204" t="n"/>
      <c r="U531" s="204" t="n"/>
      <c r="V531" s="204" t="n"/>
      <c r="W531" s="204" t="n"/>
      <c r="X531" s="204" t="n"/>
      <c r="Y531" s="204" t="n"/>
      <c r="Z531" s="204" t="n"/>
    </row>
    <row r="532" ht="15.75" customHeight="1">
      <c r="A532" s="204" t="n"/>
      <c r="B532" s="204" t="n"/>
      <c r="C532" s="204" t="n"/>
      <c r="D532" s="206" t="n"/>
      <c r="E532" s="205" t="n"/>
      <c r="F532" s="204" t="n"/>
      <c r="G532" s="204" t="n"/>
      <c r="H532" s="204" t="n"/>
      <c r="I532" s="204" t="n"/>
      <c r="J532" s="204" t="n"/>
      <c r="K532" s="204" t="n"/>
      <c r="L532" s="204" t="n"/>
      <c r="M532" s="204" t="n"/>
      <c r="N532" s="204" t="n"/>
      <c r="O532" s="204" t="n"/>
      <c r="P532" s="204" t="n"/>
      <c r="Q532" s="204" t="n"/>
      <c r="R532" s="204" t="n"/>
      <c r="S532" s="204" t="n"/>
      <c r="T532" s="204" t="n"/>
      <c r="U532" s="204" t="n"/>
      <c r="V532" s="204" t="n"/>
      <c r="W532" s="204" t="n"/>
      <c r="X532" s="204" t="n"/>
      <c r="Y532" s="204" t="n"/>
      <c r="Z532" s="204" t="n"/>
    </row>
    <row r="533" ht="15.75" customHeight="1">
      <c r="A533" s="204" t="n"/>
      <c r="B533" s="204" t="n"/>
      <c r="C533" s="204" t="n"/>
      <c r="D533" s="206" t="n"/>
      <c r="E533" s="205" t="n"/>
      <c r="F533" s="204" t="n"/>
      <c r="G533" s="204" t="n"/>
      <c r="H533" s="204" t="n"/>
      <c r="I533" s="204" t="n"/>
      <c r="J533" s="204" t="n"/>
      <c r="K533" s="204" t="n"/>
      <c r="L533" s="204" t="n"/>
      <c r="M533" s="204" t="n"/>
      <c r="N533" s="204" t="n"/>
      <c r="O533" s="204" t="n"/>
      <c r="P533" s="204" t="n"/>
      <c r="Q533" s="204" t="n"/>
      <c r="R533" s="204" t="n"/>
      <c r="S533" s="204" t="n"/>
      <c r="T533" s="204" t="n"/>
      <c r="U533" s="204" t="n"/>
      <c r="V533" s="204" t="n"/>
      <c r="W533" s="204" t="n"/>
      <c r="X533" s="204" t="n"/>
      <c r="Y533" s="204" t="n"/>
      <c r="Z533" s="204" t="n"/>
    </row>
    <row r="534" ht="15.75" customHeight="1">
      <c r="A534" s="204" t="n"/>
      <c r="B534" s="204" t="n"/>
      <c r="C534" s="204" t="n"/>
      <c r="D534" s="206" t="n"/>
      <c r="E534" s="205" t="n"/>
      <c r="F534" s="204" t="n"/>
      <c r="G534" s="204" t="n"/>
      <c r="H534" s="204" t="n"/>
      <c r="I534" s="204" t="n"/>
      <c r="J534" s="204" t="n"/>
      <c r="K534" s="204" t="n"/>
      <c r="L534" s="204" t="n"/>
      <c r="M534" s="204" t="n"/>
      <c r="N534" s="204" t="n"/>
      <c r="O534" s="204" t="n"/>
      <c r="P534" s="204" t="n"/>
      <c r="Q534" s="204" t="n"/>
      <c r="R534" s="204" t="n"/>
      <c r="S534" s="204" t="n"/>
      <c r="T534" s="204" t="n"/>
      <c r="U534" s="204" t="n"/>
      <c r="V534" s="204" t="n"/>
      <c r="W534" s="204" t="n"/>
      <c r="X534" s="204" t="n"/>
      <c r="Y534" s="204" t="n"/>
      <c r="Z534" s="204" t="n"/>
    </row>
    <row r="535" ht="15.75" customHeight="1">
      <c r="A535" s="204" t="n"/>
      <c r="B535" s="204" t="n"/>
      <c r="C535" s="204" t="n"/>
      <c r="D535" s="206" t="n"/>
      <c r="E535" s="205" t="n"/>
      <c r="F535" s="204" t="n"/>
      <c r="G535" s="204" t="n"/>
      <c r="H535" s="204" t="n"/>
      <c r="I535" s="204" t="n"/>
      <c r="J535" s="204" t="n"/>
      <c r="K535" s="204" t="n"/>
      <c r="L535" s="204" t="n"/>
      <c r="M535" s="204" t="n"/>
      <c r="N535" s="204" t="n"/>
      <c r="O535" s="204" t="n"/>
      <c r="P535" s="204" t="n"/>
      <c r="Q535" s="204" t="n"/>
      <c r="R535" s="204" t="n"/>
      <c r="S535" s="204" t="n"/>
      <c r="T535" s="204" t="n"/>
      <c r="U535" s="204" t="n"/>
      <c r="V535" s="204" t="n"/>
      <c r="W535" s="204" t="n"/>
      <c r="X535" s="204" t="n"/>
      <c r="Y535" s="204" t="n"/>
      <c r="Z535" s="204" t="n"/>
    </row>
    <row r="536" ht="15.75" customHeight="1">
      <c r="A536" s="204" t="n"/>
      <c r="B536" s="204" t="n"/>
      <c r="C536" s="204" t="n"/>
      <c r="D536" s="206" t="n"/>
      <c r="E536" s="205" t="n"/>
      <c r="F536" s="204" t="n"/>
      <c r="G536" s="204" t="n"/>
      <c r="H536" s="204" t="n"/>
      <c r="I536" s="204" t="n"/>
      <c r="J536" s="204" t="n"/>
      <c r="K536" s="204" t="n"/>
      <c r="L536" s="204" t="n"/>
      <c r="M536" s="204" t="n"/>
      <c r="N536" s="204" t="n"/>
      <c r="O536" s="204" t="n"/>
      <c r="P536" s="204" t="n"/>
      <c r="Q536" s="204" t="n"/>
      <c r="R536" s="204" t="n"/>
      <c r="S536" s="204" t="n"/>
      <c r="T536" s="204" t="n"/>
      <c r="U536" s="204" t="n"/>
      <c r="V536" s="204" t="n"/>
      <c r="W536" s="204" t="n"/>
      <c r="X536" s="204" t="n"/>
      <c r="Y536" s="204" t="n"/>
      <c r="Z536" s="204" t="n"/>
    </row>
    <row r="537" ht="15.75" customHeight="1">
      <c r="A537" s="204" t="n"/>
      <c r="B537" s="204" t="n"/>
      <c r="C537" s="204" t="n"/>
      <c r="D537" s="206" t="n"/>
      <c r="E537" s="205" t="n"/>
      <c r="F537" s="204" t="n"/>
      <c r="G537" s="204" t="n"/>
      <c r="H537" s="204" t="n"/>
      <c r="I537" s="204" t="n"/>
      <c r="J537" s="204" t="n"/>
      <c r="K537" s="204" t="n"/>
      <c r="L537" s="204" t="n"/>
      <c r="M537" s="204" t="n"/>
      <c r="N537" s="204" t="n"/>
      <c r="O537" s="204" t="n"/>
      <c r="P537" s="204" t="n"/>
      <c r="Q537" s="204" t="n"/>
      <c r="R537" s="204" t="n"/>
      <c r="S537" s="204" t="n"/>
      <c r="T537" s="204" t="n"/>
      <c r="U537" s="204" t="n"/>
      <c r="V537" s="204" t="n"/>
      <c r="W537" s="204" t="n"/>
      <c r="X537" s="204" t="n"/>
      <c r="Y537" s="204" t="n"/>
      <c r="Z537" s="204" t="n"/>
    </row>
    <row r="538" ht="15.75" customHeight="1">
      <c r="A538" s="204" t="n"/>
      <c r="B538" s="204" t="n"/>
      <c r="C538" s="204" t="n"/>
      <c r="D538" s="206" t="n"/>
      <c r="E538" s="205" t="n"/>
      <c r="F538" s="204" t="n"/>
      <c r="G538" s="204" t="n"/>
      <c r="H538" s="204" t="n"/>
      <c r="I538" s="204" t="n"/>
      <c r="J538" s="204" t="n"/>
      <c r="K538" s="204" t="n"/>
      <c r="L538" s="204" t="n"/>
      <c r="M538" s="204" t="n"/>
      <c r="N538" s="204" t="n"/>
      <c r="O538" s="204" t="n"/>
      <c r="P538" s="204" t="n"/>
      <c r="Q538" s="204" t="n"/>
      <c r="R538" s="204" t="n"/>
      <c r="S538" s="204" t="n"/>
      <c r="T538" s="204" t="n"/>
      <c r="U538" s="204" t="n"/>
      <c r="V538" s="204" t="n"/>
      <c r="W538" s="204" t="n"/>
      <c r="X538" s="204" t="n"/>
      <c r="Y538" s="204" t="n"/>
      <c r="Z538" s="204" t="n"/>
    </row>
    <row r="539" ht="15.75" customHeight="1">
      <c r="A539" s="204" t="n"/>
      <c r="B539" s="204" t="n"/>
      <c r="C539" s="204" t="n"/>
      <c r="D539" s="206" t="n"/>
      <c r="E539" s="205" t="n"/>
      <c r="F539" s="204" t="n"/>
      <c r="G539" s="204" t="n"/>
      <c r="H539" s="204" t="n"/>
      <c r="I539" s="204" t="n"/>
      <c r="J539" s="204" t="n"/>
      <c r="K539" s="204" t="n"/>
      <c r="L539" s="204" t="n"/>
      <c r="M539" s="204" t="n"/>
      <c r="N539" s="204" t="n"/>
      <c r="O539" s="204" t="n"/>
      <c r="P539" s="204" t="n"/>
      <c r="Q539" s="204" t="n"/>
      <c r="R539" s="204" t="n"/>
      <c r="S539" s="204" t="n"/>
      <c r="T539" s="204" t="n"/>
      <c r="U539" s="204" t="n"/>
      <c r="V539" s="204" t="n"/>
      <c r="W539" s="204" t="n"/>
      <c r="X539" s="204" t="n"/>
      <c r="Y539" s="204" t="n"/>
      <c r="Z539" s="204" t="n"/>
    </row>
    <row r="540" ht="15.75" customHeight="1">
      <c r="A540" s="204" t="n"/>
      <c r="B540" s="204" t="n"/>
      <c r="C540" s="204" t="n"/>
      <c r="D540" s="206" t="n"/>
      <c r="E540" s="205" t="n"/>
      <c r="F540" s="204" t="n"/>
      <c r="G540" s="204" t="n"/>
      <c r="H540" s="204" t="n"/>
      <c r="I540" s="204" t="n"/>
      <c r="J540" s="204" t="n"/>
      <c r="K540" s="204" t="n"/>
      <c r="L540" s="204" t="n"/>
      <c r="M540" s="204" t="n"/>
      <c r="N540" s="204" t="n"/>
      <c r="O540" s="204" t="n"/>
      <c r="P540" s="204" t="n"/>
      <c r="Q540" s="204" t="n"/>
      <c r="R540" s="204" t="n"/>
      <c r="S540" s="204" t="n"/>
      <c r="T540" s="204" t="n"/>
      <c r="U540" s="204" t="n"/>
      <c r="V540" s="204" t="n"/>
      <c r="W540" s="204" t="n"/>
      <c r="X540" s="204" t="n"/>
      <c r="Y540" s="204" t="n"/>
      <c r="Z540" s="204" t="n"/>
    </row>
    <row r="541" ht="15.75" customHeight="1">
      <c r="A541" s="204" t="n"/>
      <c r="B541" s="204" t="n"/>
      <c r="C541" s="204" t="n"/>
      <c r="D541" s="206" t="n"/>
      <c r="E541" s="205" t="n"/>
      <c r="F541" s="204" t="n"/>
      <c r="G541" s="204" t="n"/>
      <c r="H541" s="204" t="n"/>
      <c r="I541" s="204" t="n"/>
      <c r="J541" s="204" t="n"/>
      <c r="K541" s="204" t="n"/>
      <c r="L541" s="204" t="n"/>
      <c r="M541" s="204" t="n"/>
      <c r="N541" s="204" t="n"/>
      <c r="O541" s="204" t="n"/>
      <c r="P541" s="204" t="n"/>
      <c r="Q541" s="204" t="n"/>
      <c r="R541" s="204" t="n"/>
      <c r="S541" s="204" t="n"/>
      <c r="T541" s="204" t="n"/>
      <c r="U541" s="204" t="n"/>
      <c r="V541" s="204" t="n"/>
      <c r="W541" s="204" t="n"/>
      <c r="X541" s="204" t="n"/>
      <c r="Y541" s="204" t="n"/>
      <c r="Z541" s="204" t="n"/>
    </row>
    <row r="542" ht="15.75" customHeight="1">
      <c r="A542" s="204" t="n"/>
      <c r="B542" s="204" t="n"/>
      <c r="C542" s="204" t="n"/>
      <c r="D542" s="206" t="n"/>
      <c r="E542" s="205" t="n"/>
      <c r="F542" s="204" t="n"/>
      <c r="G542" s="204" t="n"/>
      <c r="H542" s="204" t="n"/>
      <c r="I542" s="204" t="n"/>
      <c r="J542" s="204" t="n"/>
      <c r="K542" s="204" t="n"/>
      <c r="L542" s="204" t="n"/>
      <c r="M542" s="204" t="n"/>
      <c r="N542" s="204" t="n"/>
      <c r="O542" s="204" t="n"/>
      <c r="P542" s="204" t="n"/>
      <c r="Q542" s="204" t="n"/>
      <c r="R542" s="204" t="n"/>
      <c r="S542" s="204" t="n"/>
      <c r="T542" s="204" t="n"/>
      <c r="U542" s="204" t="n"/>
      <c r="V542" s="204" t="n"/>
      <c r="W542" s="204" t="n"/>
      <c r="X542" s="204" t="n"/>
      <c r="Y542" s="204" t="n"/>
      <c r="Z542" s="204" t="n"/>
    </row>
    <row r="543" ht="15.75" customHeight="1">
      <c r="A543" s="204" t="n"/>
      <c r="B543" s="204" t="n"/>
      <c r="C543" s="204" t="n"/>
      <c r="D543" s="206" t="n"/>
      <c r="E543" s="205" t="n"/>
      <c r="F543" s="204" t="n"/>
      <c r="G543" s="204" t="n"/>
      <c r="H543" s="204" t="n"/>
      <c r="I543" s="204" t="n"/>
      <c r="J543" s="204" t="n"/>
      <c r="K543" s="204" t="n"/>
      <c r="L543" s="204" t="n"/>
      <c r="M543" s="204" t="n"/>
      <c r="N543" s="204" t="n"/>
      <c r="O543" s="204" t="n"/>
      <c r="P543" s="204" t="n"/>
      <c r="Q543" s="204" t="n"/>
      <c r="R543" s="204" t="n"/>
      <c r="S543" s="204" t="n"/>
      <c r="T543" s="204" t="n"/>
      <c r="U543" s="204" t="n"/>
      <c r="V543" s="204" t="n"/>
      <c r="W543" s="204" t="n"/>
      <c r="X543" s="204" t="n"/>
      <c r="Y543" s="204" t="n"/>
      <c r="Z543" s="204" t="n"/>
    </row>
    <row r="544" ht="15.75" customHeight="1">
      <c r="A544" s="204" t="n"/>
      <c r="B544" s="204" t="n"/>
      <c r="C544" s="204" t="n"/>
      <c r="D544" s="206" t="n"/>
      <c r="E544" s="205" t="n"/>
      <c r="F544" s="204" t="n"/>
      <c r="G544" s="204" t="n"/>
      <c r="H544" s="204" t="n"/>
      <c r="I544" s="204" t="n"/>
      <c r="J544" s="204" t="n"/>
      <c r="K544" s="204" t="n"/>
      <c r="L544" s="204" t="n"/>
      <c r="M544" s="204" t="n"/>
      <c r="N544" s="204" t="n"/>
      <c r="O544" s="204" t="n"/>
      <c r="P544" s="204" t="n"/>
      <c r="Q544" s="204" t="n"/>
      <c r="R544" s="204" t="n"/>
      <c r="S544" s="204" t="n"/>
      <c r="T544" s="204" t="n"/>
      <c r="U544" s="204" t="n"/>
      <c r="V544" s="204" t="n"/>
      <c r="W544" s="204" t="n"/>
      <c r="X544" s="204" t="n"/>
      <c r="Y544" s="204" t="n"/>
      <c r="Z544" s="204" t="n"/>
    </row>
    <row r="545" ht="15.75" customHeight="1">
      <c r="A545" s="204" t="n"/>
      <c r="B545" s="204" t="n"/>
      <c r="C545" s="204" t="n"/>
      <c r="D545" s="206" t="n"/>
      <c r="E545" s="205" t="n"/>
      <c r="F545" s="204" t="n"/>
      <c r="G545" s="204" t="n"/>
      <c r="H545" s="204" t="n"/>
      <c r="I545" s="204" t="n"/>
      <c r="J545" s="204" t="n"/>
      <c r="K545" s="204" t="n"/>
      <c r="L545" s="204" t="n"/>
      <c r="M545" s="204" t="n"/>
      <c r="N545" s="204" t="n"/>
      <c r="O545" s="204" t="n"/>
      <c r="P545" s="204" t="n"/>
      <c r="Q545" s="204" t="n"/>
      <c r="R545" s="204" t="n"/>
      <c r="S545" s="204" t="n"/>
      <c r="T545" s="204" t="n"/>
      <c r="U545" s="204" t="n"/>
      <c r="V545" s="204" t="n"/>
      <c r="W545" s="204" t="n"/>
      <c r="X545" s="204" t="n"/>
      <c r="Y545" s="204" t="n"/>
      <c r="Z545" s="204" t="n"/>
    </row>
    <row r="546" ht="15.75" customHeight="1">
      <c r="A546" s="204" t="n"/>
      <c r="B546" s="204" t="n"/>
      <c r="C546" s="204" t="n"/>
      <c r="D546" s="206" t="n"/>
      <c r="E546" s="205" t="n"/>
      <c r="F546" s="204" t="n"/>
      <c r="G546" s="204" t="n"/>
      <c r="H546" s="204" t="n"/>
      <c r="I546" s="204" t="n"/>
      <c r="J546" s="204" t="n"/>
      <c r="K546" s="204" t="n"/>
      <c r="L546" s="204" t="n"/>
      <c r="M546" s="204" t="n"/>
      <c r="N546" s="204" t="n"/>
      <c r="O546" s="204" t="n"/>
      <c r="P546" s="204" t="n"/>
      <c r="Q546" s="204" t="n"/>
      <c r="R546" s="204" t="n"/>
      <c r="S546" s="204" t="n"/>
      <c r="T546" s="204" t="n"/>
      <c r="U546" s="204" t="n"/>
      <c r="V546" s="204" t="n"/>
      <c r="W546" s="204" t="n"/>
      <c r="X546" s="204" t="n"/>
      <c r="Y546" s="204" t="n"/>
      <c r="Z546" s="204" t="n"/>
    </row>
    <row r="547" ht="15.75" customHeight="1">
      <c r="A547" s="204" t="n"/>
      <c r="B547" s="204" t="n"/>
      <c r="C547" s="204" t="n"/>
      <c r="D547" s="206" t="n"/>
      <c r="E547" s="205" t="n"/>
      <c r="F547" s="204" t="n"/>
      <c r="G547" s="204" t="n"/>
      <c r="H547" s="204" t="n"/>
      <c r="I547" s="204" t="n"/>
      <c r="J547" s="204" t="n"/>
      <c r="K547" s="204" t="n"/>
      <c r="L547" s="204" t="n"/>
      <c r="M547" s="204" t="n"/>
      <c r="N547" s="204" t="n"/>
      <c r="O547" s="204" t="n"/>
      <c r="P547" s="204" t="n"/>
      <c r="Q547" s="204" t="n"/>
      <c r="R547" s="204" t="n"/>
      <c r="S547" s="204" t="n"/>
      <c r="T547" s="204" t="n"/>
      <c r="U547" s="204" t="n"/>
      <c r="V547" s="204" t="n"/>
      <c r="W547" s="204" t="n"/>
      <c r="X547" s="204" t="n"/>
      <c r="Y547" s="204" t="n"/>
      <c r="Z547" s="204" t="n"/>
    </row>
    <row r="548" ht="15.75" customHeight="1">
      <c r="A548" s="204" t="n"/>
      <c r="B548" s="204" t="n"/>
      <c r="C548" s="204" t="n"/>
      <c r="D548" s="206" t="n"/>
      <c r="E548" s="205" t="n"/>
      <c r="F548" s="204" t="n"/>
      <c r="G548" s="204" t="n"/>
      <c r="H548" s="204" t="n"/>
      <c r="I548" s="204" t="n"/>
      <c r="J548" s="204" t="n"/>
      <c r="K548" s="204" t="n"/>
      <c r="L548" s="204" t="n"/>
      <c r="M548" s="204" t="n"/>
      <c r="N548" s="204" t="n"/>
      <c r="O548" s="204" t="n"/>
      <c r="P548" s="204" t="n"/>
      <c r="Q548" s="204" t="n"/>
      <c r="R548" s="204" t="n"/>
      <c r="S548" s="204" t="n"/>
      <c r="T548" s="204" t="n"/>
      <c r="U548" s="204" t="n"/>
      <c r="V548" s="204" t="n"/>
      <c r="W548" s="204" t="n"/>
      <c r="X548" s="204" t="n"/>
      <c r="Y548" s="204" t="n"/>
      <c r="Z548" s="204" t="n"/>
    </row>
    <row r="549" ht="15.75" customHeight="1">
      <c r="A549" s="204" t="n"/>
      <c r="B549" s="204" t="n"/>
      <c r="C549" s="204" t="n"/>
      <c r="D549" s="206" t="n"/>
      <c r="E549" s="205" t="n"/>
      <c r="F549" s="204" t="n"/>
      <c r="G549" s="204" t="n"/>
      <c r="H549" s="204" t="n"/>
      <c r="I549" s="204" t="n"/>
      <c r="J549" s="204" t="n"/>
      <c r="K549" s="204" t="n"/>
      <c r="L549" s="204" t="n"/>
      <c r="M549" s="204" t="n"/>
      <c r="N549" s="204" t="n"/>
      <c r="O549" s="204" t="n"/>
      <c r="P549" s="204" t="n"/>
      <c r="Q549" s="204" t="n"/>
      <c r="R549" s="204" t="n"/>
      <c r="S549" s="204" t="n"/>
      <c r="T549" s="204" t="n"/>
      <c r="U549" s="204" t="n"/>
      <c r="V549" s="204" t="n"/>
      <c r="W549" s="204" t="n"/>
      <c r="X549" s="204" t="n"/>
      <c r="Y549" s="204" t="n"/>
      <c r="Z549" s="204" t="n"/>
    </row>
    <row r="550" ht="15.75" customHeight="1">
      <c r="A550" s="204" t="n"/>
      <c r="B550" s="204" t="n"/>
      <c r="C550" s="204" t="n"/>
      <c r="D550" s="206" t="n"/>
      <c r="E550" s="205" t="n"/>
      <c r="F550" s="204" t="n"/>
      <c r="G550" s="204" t="n"/>
      <c r="H550" s="204" t="n"/>
      <c r="I550" s="204" t="n"/>
      <c r="J550" s="204" t="n"/>
      <c r="K550" s="204" t="n"/>
      <c r="L550" s="204" t="n"/>
      <c r="M550" s="204" t="n"/>
      <c r="N550" s="204" t="n"/>
      <c r="O550" s="204" t="n"/>
      <c r="P550" s="204" t="n"/>
      <c r="Q550" s="204" t="n"/>
      <c r="R550" s="204" t="n"/>
      <c r="S550" s="204" t="n"/>
      <c r="T550" s="204" t="n"/>
      <c r="U550" s="204" t="n"/>
      <c r="V550" s="204" t="n"/>
      <c r="W550" s="204" t="n"/>
      <c r="X550" s="204" t="n"/>
      <c r="Y550" s="204" t="n"/>
      <c r="Z550" s="204" t="n"/>
    </row>
    <row r="551" ht="15.75" customHeight="1">
      <c r="A551" s="204" t="n"/>
      <c r="B551" s="204" t="n"/>
      <c r="C551" s="204" t="n"/>
      <c r="D551" s="206" t="n"/>
      <c r="E551" s="205" t="n"/>
      <c r="F551" s="204" t="n"/>
      <c r="G551" s="204" t="n"/>
      <c r="H551" s="204" t="n"/>
      <c r="I551" s="204" t="n"/>
      <c r="J551" s="204" t="n"/>
      <c r="K551" s="204" t="n"/>
      <c r="L551" s="204" t="n"/>
      <c r="M551" s="204" t="n"/>
      <c r="N551" s="204" t="n"/>
      <c r="O551" s="204" t="n"/>
      <c r="P551" s="204" t="n"/>
      <c r="Q551" s="204" t="n"/>
      <c r="R551" s="204" t="n"/>
      <c r="S551" s="204" t="n"/>
      <c r="T551" s="204" t="n"/>
      <c r="U551" s="204" t="n"/>
      <c r="V551" s="204" t="n"/>
      <c r="W551" s="204" t="n"/>
      <c r="X551" s="204" t="n"/>
      <c r="Y551" s="204" t="n"/>
      <c r="Z551" s="204" t="n"/>
    </row>
    <row r="552" ht="15.75" customHeight="1">
      <c r="A552" s="204" t="n"/>
      <c r="B552" s="204" t="n"/>
      <c r="C552" s="204" t="n"/>
      <c r="D552" s="206" t="n"/>
      <c r="E552" s="205" t="n"/>
      <c r="F552" s="204" t="n"/>
      <c r="G552" s="204" t="n"/>
      <c r="H552" s="204" t="n"/>
      <c r="I552" s="204" t="n"/>
      <c r="J552" s="204" t="n"/>
      <c r="K552" s="204" t="n"/>
      <c r="L552" s="204" t="n"/>
      <c r="M552" s="204" t="n"/>
      <c r="N552" s="204" t="n"/>
      <c r="O552" s="204" t="n"/>
      <c r="P552" s="204" t="n"/>
      <c r="Q552" s="204" t="n"/>
      <c r="R552" s="204" t="n"/>
      <c r="S552" s="204" t="n"/>
      <c r="T552" s="204" t="n"/>
      <c r="U552" s="204" t="n"/>
      <c r="V552" s="204" t="n"/>
      <c r="W552" s="204" t="n"/>
      <c r="X552" s="204" t="n"/>
      <c r="Y552" s="204" t="n"/>
      <c r="Z552" s="204" t="n"/>
    </row>
    <row r="553" ht="15.75" customHeight="1">
      <c r="A553" s="204" t="n"/>
      <c r="B553" s="204" t="n"/>
      <c r="C553" s="204" t="n"/>
      <c r="D553" s="206" t="n"/>
      <c r="E553" s="205" t="n"/>
      <c r="F553" s="204" t="n"/>
      <c r="G553" s="204" t="n"/>
      <c r="H553" s="204" t="n"/>
      <c r="I553" s="204" t="n"/>
      <c r="J553" s="204" t="n"/>
      <c r="K553" s="204" t="n"/>
      <c r="L553" s="204" t="n"/>
      <c r="M553" s="204" t="n"/>
      <c r="N553" s="204" t="n"/>
      <c r="O553" s="204" t="n"/>
      <c r="P553" s="204" t="n"/>
      <c r="Q553" s="204" t="n"/>
      <c r="R553" s="204" t="n"/>
      <c r="S553" s="204" t="n"/>
      <c r="T553" s="204" t="n"/>
      <c r="U553" s="204" t="n"/>
      <c r="V553" s="204" t="n"/>
      <c r="W553" s="204" t="n"/>
      <c r="X553" s="204" t="n"/>
      <c r="Y553" s="204" t="n"/>
      <c r="Z553" s="204" t="n"/>
    </row>
    <row r="554" ht="15.75" customHeight="1">
      <c r="A554" s="204" t="n"/>
      <c r="B554" s="204" t="n"/>
      <c r="C554" s="204" t="n"/>
      <c r="D554" s="206" t="n"/>
      <c r="E554" s="205" t="n"/>
      <c r="F554" s="204" t="n"/>
      <c r="G554" s="204" t="n"/>
      <c r="H554" s="204" t="n"/>
      <c r="I554" s="204" t="n"/>
      <c r="J554" s="204" t="n"/>
      <c r="K554" s="204" t="n"/>
      <c r="L554" s="204" t="n"/>
      <c r="M554" s="204" t="n"/>
      <c r="N554" s="204" t="n"/>
      <c r="O554" s="204" t="n"/>
      <c r="P554" s="204" t="n"/>
      <c r="Q554" s="204" t="n"/>
      <c r="R554" s="204" t="n"/>
      <c r="S554" s="204" t="n"/>
      <c r="T554" s="204" t="n"/>
      <c r="U554" s="204" t="n"/>
      <c r="V554" s="204" t="n"/>
      <c r="W554" s="204" t="n"/>
      <c r="X554" s="204" t="n"/>
      <c r="Y554" s="204" t="n"/>
      <c r="Z554" s="204" t="n"/>
    </row>
    <row r="555" ht="15.75" customHeight="1">
      <c r="A555" s="204" t="n"/>
      <c r="B555" s="204" t="n"/>
      <c r="C555" s="204" t="n"/>
      <c r="D555" s="206" t="n"/>
      <c r="E555" s="205" t="n"/>
      <c r="F555" s="204" t="n"/>
      <c r="G555" s="204" t="n"/>
      <c r="H555" s="204" t="n"/>
      <c r="I555" s="204" t="n"/>
      <c r="J555" s="204" t="n"/>
      <c r="K555" s="204" t="n"/>
      <c r="L555" s="204" t="n"/>
      <c r="M555" s="204" t="n"/>
      <c r="N555" s="204" t="n"/>
      <c r="O555" s="204" t="n"/>
      <c r="P555" s="204" t="n"/>
      <c r="Q555" s="204" t="n"/>
      <c r="R555" s="204" t="n"/>
      <c r="S555" s="204" t="n"/>
      <c r="T555" s="204" t="n"/>
      <c r="U555" s="204" t="n"/>
      <c r="V555" s="204" t="n"/>
      <c r="W555" s="204" t="n"/>
      <c r="X555" s="204" t="n"/>
      <c r="Y555" s="204" t="n"/>
      <c r="Z555" s="204" t="n"/>
    </row>
    <row r="556" ht="15.75" customHeight="1">
      <c r="A556" s="204" t="n"/>
      <c r="B556" s="204" t="n"/>
      <c r="C556" s="204" t="n"/>
      <c r="D556" s="206" t="n"/>
      <c r="E556" s="205" t="n"/>
      <c r="F556" s="204" t="n"/>
      <c r="G556" s="204" t="n"/>
      <c r="H556" s="204" t="n"/>
      <c r="I556" s="204" t="n"/>
      <c r="J556" s="204" t="n"/>
      <c r="K556" s="204" t="n"/>
      <c r="L556" s="204" t="n"/>
      <c r="M556" s="204" t="n"/>
      <c r="N556" s="204" t="n"/>
      <c r="O556" s="204" t="n"/>
      <c r="P556" s="204" t="n"/>
      <c r="Q556" s="204" t="n"/>
      <c r="R556" s="204" t="n"/>
      <c r="S556" s="204" t="n"/>
      <c r="T556" s="204" t="n"/>
      <c r="U556" s="204" t="n"/>
      <c r="V556" s="204" t="n"/>
      <c r="W556" s="204" t="n"/>
      <c r="X556" s="204" t="n"/>
      <c r="Y556" s="204" t="n"/>
      <c r="Z556" s="204" t="n"/>
    </row>
    <row r="557" ht="15.75" customHeight="1">
      <c r="A557" s="204" t="n"/>
      <c r="B557" s="204" t="n"/>
      <c r="C557" s="204" t="n"/>
      <c r="D557" s="206" t="n"/>
      <c r="E557" s="205" t="n"/>
      <c r="F557" s="204" t="n"/>
      <c r="G557" s="204" t="n"/>
      <c r="H557" s="204" t="n"/>
      <c r="I557" s="204" t="n"/>
      <c r="J557" s="204" t="n"/>
      <c r="K557" s="204" t="n"/>
      <c r="L557" s="204" t="n"/>
      <c r="M557" s="204" t="n"/>
      <c r="N557" s="204" t="n"/>
      <c r="O557" s="204" t="n"/>
      <c r="P557" s="204" t="n"/>
      <c r="Q557" s="204" t="n"/>
      <c r="R557" s="204" t="n"/>
      <c r="S557" s="204" t="n"/>
      <c r="T557" s="204" t="n"/>
      <c r="U557" s="204" t="n"/>
      <c r="V557" s="204" t="n"/>
      <c r="W557" s="204" t="n"/>
      <c r="X557" s="204" t="n"/>
      <c r="Y557" s="204" t="n"/>
      <c r="Z557" s="204" t="n"/>
    </row>
    <row r="558" ht="15.75" customHeight="1">
      <c r="A558" s="204" t="n"/>
      <c r="B558" s="204" t="n"/>
      <c r="C558" s="204" t="n"/>
      <c r="D558" s="206" t="n"/>
      <c r="E558" s="205" t="n"/>
      <c r="F558" s="204" t="n"/>
      <c r="G558" s="204" t="n"/>
      <c r="H558" s="204" t="n"/>
      <c r="I558" s="204" t="n"/>
      <c r="J558" s="204" t="n"/>
      <c r="K558" s="204" t="n"/>
      <c r="L558" s="204" t="n"/>
      <c r="M558" s="204" t="n"/>
      <c r="N558" s="204" t="n"/>
      <c r="O558" s="204" t="n"/>
      <c r="P558" s="204" t="n"/>
      <c r="Q558" s="204" t="n"/>
      <c r="R558" s="204" t="n"/>
      <c r="S558" s="204" t="n"/>
      <c r="T558" s="204" t="n"/>
      <c r="U558" s="204" t="n"/>
      <c r="V558" s="204" t="n"/>
      <c r="W558" s="204" t="n"/>
      <c r="X558" s="204" t="n"/>
      <c r="Y558" s="204" t="n"/>
      <c r="Z558" s="204" t="n"/>
    </row>
    <row r="559" ht="15.75" customHeight="1">
      <c r="A559" s="204" t="n"/>
      <c r="B559" s="204" t="n"/>
      <c r="C559" s="204" t="n"/>
      <c r="D559" s="206" t="n"/>
      <c r="E559" s="205" t="n"/>
      <c r="F559" s="204" t="n"/>
      <c r="G559" s="204" t="n"/>
      <c r="H559" s="204" t="n"/>
      <c r="I559" s="204" t="n"/>
      <c r="J559" s="204" t="n"/>
      <c r="K559" s="204" t="n"/>
      <c r="L559" s="204" t="n"/>
      <c r="M559" s="204" t="n"/>
      <c r="N559" s="204" t="n"/>
      <c r="O559" s="204" t="n"/>
      <c r="P559" s="204" t="n"/>
      <c r="Q559" s="204" t="n"/>
      <c r="R559" s="204" t="n"/>
      <c r="S559" s="204" t="n"/>
      <c r="T559" s="204" t="n"/>
      <c r="U559" s="204" t="n"/>
      <c r="V559" s="204" t="n"/>
      <c r="W559" s="204" t="n"/>
      <c r="X559" s="204" t="n"/>
      <c r="Y559" s="204" t="n"/>
      <c r="Z559" s="204" t="n"/>
    </row>
    <row r="560" ht="15.75" customHeight="1">
      <c r="A560" s="204" t="n"/>
      <c r="B560" s="204" t="n"/>
      <c r="C560" s="204" t="n"/>
      <c r="D560" s="206" t="n"/>
      <c r="E560" s="205" t="n"/>
      <c r="F560" s="204" t="n"/>
      <c r="G560" s="204" t="n"/>
      <c r="H560" s="204" t="n"/>
      <c r="I560" s="204" t="n"/>
      <c r="J560" s="204" t="n"/>
      <c r="K560" s="204" t="n"/>
      <c r="L560" s="204" t="n"/>
      <c r="M560" s="204" t="n"/>
      <c r="N560" s="204" t="n"/>
      <c r="O560" s="204" t="n"/>
      <c r="P560" s="204" t="n"/>
      <c r="Q560" s="204" t="n"/>
      <c r="R560" s="204" t="n"/>
      <c r="S560" s="204" t="n"/>
      <c r="T560" s="204" t="n"/>
      <c r="U560" s="204" t="n"/>
      <c r="V560" s="204" t="n"/>
      <c r="W560" s="204" t="n"/>
      <c r="X560" s="204" t="n"/>
      <c r="Y560" s="204" t="n"/>
      <c r="Z560" s="204" t="n"/>
    </row>
    <row r="561" ht="15.75" customHeight="1">
      <c r="A561" s="204" t="n"/>
      <c r="B561" s="204" t="n"/>
      <c r="C561" s="204" t="n"/>
      <c r="D561" s="206" t="n"/>
      <c r="E561" s="205" t="n"/>
      <c r="F561" s="204" t="n"/>
      <c r="G561" s="204" t="n"/>
      <c r="H561" s="204" t="n"/>
      <c r="I561" s="204" t="n"/>
      <c r="J561" s="204" t="n"/>
      <c r="K561" s="204" t="n"/>
      <c r="L561" s="204" t="n"/>
      <c r="M561" s="204" t="n"/>
      <c r="N561" s="204" t="n"/>
      <c r="O561" s="204" t="n"/>
      <c r="P561" s="204" t="n"/>
      <c r="Q561" s="204" t="n"/>
      <c r="R561" s="204" t="n"/>
      <c r="S561" s="204" t="n"/>
      <c r="T561" s="204" t="n"/>
      <c r="U561" s="204" t="n"/>
      <c r="V561" s="204" t="n"/>
      <c r="W561" s="204" t="n"/>
      <c r="X561" s="204" t="n"/>
      <c r="Y561" s="204" t="n"/>
      <c r="Z561" s="204" t="n"/>
    </row>
    <row r="562" ht="15.75" customHeight="1">
      <c r="A562" s="204" t="n"/>
      <c r="B562" s="204" t="n"/>
      <c r="C562" s="204" t="n"/>
      <c r="D562" s="206" t="n"/>
      <c r="E562" s="205" t="n"/>
      <c r="F562" s="204" t="n"/>
      <c r="G562" s="204" t="n"/>
      <c r="H562" s="204" t="n"/>
      <c r="I562" s="204" t="n"/>
      <c r="J562" s="204" t="n"/>
      <c r="K562" s="204" t="n"/>
      <c r="L562" s="204" t="n"/>
      <c r="M562" s="204" t="n"/>
      <c r="N562" s="204" t="n"/>
      <c r="O562" s="204" t="n"/>
      <c r="P562" s="204" t="n"/>
      <c r="Q562" s="204" t="n"/>
      <c r="R562" s="204" t="n"/>
      <c r="S562" s="204" t="n"/>
      <c r="T562" s="204" t="n"/>
      <c r="U562" s="204" t="n"/>
      <c r="V562" s="204" t="n"/>
      <c r="W562" s="204" t="n"/>
      <c r="X562" s="204" t="n"/>
      <c r="Y562" s="204" t="n"/>
      <c r="Z562" s="204" t="n"/>
    </row>
    <row r="563" ht="15.75" customHeight="1">
      <c r="A563" s="204" t="n"/>
      <c r="B563" s="204" t="n"/>
      <c r="C563" s="204" t="n"/>
      <c r="D563" s="206" t="n"/>
      <c r="E563" s="205" t="n"/>
      <c r="F563" s="204" t="n"/>
      <c r="G563" s="204" t="n"/>
      <c r="H563" s="204" t="n"/>
      <c r="I563" s="204" t="n"/>
      <c r="J563" s="204" t="n"/>
      <c r="K563" s="204" t="n"/>
      <c r="L563" s="204" t="n"/>
      <c r="M563" s="204" t="n"/>
      <c r="N563" s="204" t="n"/>
      <c r="O563" s="204" t="n"/>
      <c r="P563" s="204" t="n"/>
      <c r="Q563" s="204" t="n"/>
      <c r="R563" s="204" t="n"/>
      <c r="S563" s="204" t="n"/>
      <c r="T563" s="204" t="n"/>
      <c r="U563" s="204" t="n"/>
      <c r="V563" s="204" t="n"/>
      <c r="W563" s="204" t="n"/>
      <c r="X563" s="204" t="n"/>
      <c r="Y563" s="204" t="n"/>
      <c r="Z563" s="204" t="n"/>
    </row>
    <row r="564" ht="15.75" customHeight="1">
      <c r="A564" s="204" t="n"/>
      <c r="B564" s="204" t="n"/>
      <c r="C564" s="204" t="n"/>
      <c r="D564" s="206" t="n"/>
      <c r="E564" s="205" t="n"/>
      <c r="F564" s="204" t="n"/>
      <c r="G564" s="204" t="n"/>
      <c r="H564" s="204" t="n"/>
      <c r="I564" s="204" t="n"/>
      <c r="J564" s="204" t="n"/>
      <c r="K564" s="204" t="n"/>
      <c r="L564" s="204" t="n"/>
      <c r="M564" s="204" t="n"/>
      <c r="N564" s="204" t="n"/>
      <c r="O564" s="204" t="n"/>
      <c r="P564" s="204" t="n"/>
      <c r="Q564" s="204" t="n"/>
      <c r="R564" s="204" t="n"/>
      <c r="S564" s="204" t="n"/>
      <c r="T564" s="204" t="n"/>
      <c r="U564" s="204" t="n"/>
      <c r="V564" s="204" t="n"/>
      <c r="W564" s="204" t="n"/>
      <c r="X564" s="204" t="n"/>
      <c r="Y564" s="204" t="n"/>
      <c r="Z564" s="204" t="n"/>
    </row>
    <row r="565" ht="15.75" customHeight="1">
      <c r="A565" s="204" t="n"/>
      <c r="B565" s="204" t="n"/>
      <c r="C565" s="204" t="n"/>
      <c r="D565" s="206" t="n"/>
      <c r="E565" s="205" t="n"/>
      <c r="F565" s="204" t="n"/>
      <c r="G565" s="204" t="n"/>
      <c r="H565" s="204" t="n"/>
      <c r="I565" s="204" t="n"/>
      <c r="J565" s="204" t="n"/>
      <c r="K565" s="204" t="n"/>
      <c r="L565" s="204" t="n"/>
      <c r="M565" s="204" t="n"/>
      <c r="N565" s="204" t="n"/>
      <c r="O565" s="204" t="n"/>
      <c r="P565" s="204" t="n"/>
      <c r="Q565" s="204" t="n"/>
      <c r="R565" s="204" t="n"/>
      <c r="S565" s="204" t="n"/>
      <c r="T565" s="204" t="n"/>
      <c r="U565" s="204" t="n"/>
      <c r="V565" s="204" t="n"/>
      <c r="W565" s="204" t="n"/>
      <c r="X565" s="204" t="n"/>
      <c r="Y565" s="204" t="n"/>
      <c r="Z565" s="204" t="n"/>
    </row>
    <row r="566" ht="15.75" customHeight="1">
      <c r="A566" s="204" t="n"/>
      <c r="B566" s="204" t="n"/>
      <c r="C566" s="204" t="n"/>
      <c r="D566" s="206" t="n"/>
      <c r="E566" s="205" t="n"/>
      <c r="F566" s="204" t="n"/>
      <c r="G566" s="204" t="n"/>
      <c r="H566" s="204" t="n"/>
      <c r="I566" s="204" t="n"/>
      <c r="J566" s="204" t="n"/>
      <c r="K566" s="204" t="n"/>
      <c r="L566" s="204" t="n"/>
      <c r="M566" s="204" t="n"/>
      <c r="N566" s="204" t="n"/>
      <c r="O566" s="204" t="n"/>
      <c r="P566" s="204" t="n"/>
      <c r="Q566" s="204" t="n"/>
      <c r="R566" s="204" t="n"/>
      <c r="S566" s="204" t="n"/>
      <c r="T566" s="204" t="n"/>
      <c r="U566" s="204" t="n"/>
      <c r="V566" s="204" t="n"/>
      <c r="W566" s="204" t="n"/>
      <c r="X566" s="204" t="n"/>
      <c r="Y566" s="204" t="n"/>
      <c r="Z566" s="204" t="n"/>
    </row>
    <row r="567" ht="15.75" customHeight="1">
      <c r="A567" s="204" t="n"/>
      <c r="B567" s="204" t="n"/>
      <c r="C567" s="204" t="n"/>
      <c r="D567" s="206" t="n"/>
      <c r="E567" s="205" t="n"/>
      <c r="F567" s="204" t="n"/>
      <c r="G567" s="204" t="n"/>
      <c r="H567" s="204" t="n"/>
      <c r="I567" s="204" t="n"/>
      <c r="J567" s="204" t="n"/>
      <c r="K567" s="204" t="n"/>
      <c r="L567" s="204" t="n"/>
      <c r="M567" s="204" t="n"/>
      <c r="N567" s="204" t="n"/>
      <c r="O567" s="204" t="n"/>
      <c r="P567" s="204" t="n"/>
      <c r="Q567" s="204" t="n"/>
      <c r="R567" s="204" t="n"/>
      <c r="S567" s="204" t="n"/>
      <c r="T567" s="204" t="n"/>
      <c r="U567" s="204" t="n"/>
      <c r="V567" s="204" t="n"/>
      <c r="W567" s="204" t="n"/>
      <c r="X567" s="204" t="n"/>
      <c r="Y567" s="204" t="n"/>
      <c r="Z567" s="204" t="n"/>
    </row>
    <row r="568" ht="15.75" customHeight="1">
      <c r="A568" s="204" t="n"/>
      <c r="B568" s="204" t="n"/>
      <c r="C568" s="204" t="n"/>
      <c r="D568" s="206" t="n"/>
      <c r="E568" s="205" t="n"/>
      <c r="F568" s="204" t="n"/>
      <c r="G568" s="204" t="n"/>
      <c r="H568" s="204" t="n"/>
      <c r="I568" s="204" t="n"/>
      <c r="J568" s="204" t="n"/>
      <c r="K568" s="204" t="n"/>
      <c r="L568" s="204" t="n"/>
      <c r="M568" s="204" t="n"/>
      <c r="N568" s="204" t="n"/>
      <c r="O568" s="204" t="n"/>
      <c r="P568" s="204" t="n"/>
      <c r="Q568" s="204" t="n"/>
      <c r="R568" s="204" t="n"/>
      <c r="S568" s="204" t="n"/>
      <c r="T568" s="204" t="n"/>
      <c r="U568" s="204" t="n"/>
      <c r="V568" s="204" t="n"/>
      <c r="W568" s="204" t="n"/>
      <c r="X568" s="204" t="n"/>
      <c r="Y568" s="204" t="n"/>
      <c r="Z568" s="204" t="n"/>
    </row>
    <row r="569" ht="15.75" customHeight="1">
      <c r="A569" s="204" t="n"/>
      <c r="B569" s="204" t="n"/>
      <c r="C569" s="204" t="n"/>
      <c r="D569" s="206" t="n"/>
      <c r="E569" s="205" t="n"/>
      <c r="F569" s="204" t="n"/>
      <c r="G569" s="204" t="n"/>
      <c r="H569" s="204" t="n"/>
      <c r="I569" s="204" t="n"/>
      <c r="J569" s="204" t="n"/>
      <c r="K569" s="204" t="n"/>
      <c r="L569" s="204" t="n"/>
      <c r="M569" s="204" t="n"/>
      <c r="N569" s="204" t="n"/>
      <c r="O569" s="204" t="n"/>
      <c r="P569" s="204" t="n"/>
      <c r="Q569" s="204" t="n"/>
      <c r="R569" s="204" t="n"/>
      <c r="S569" s="204" t="n"/>
      <c r="T569" s="204" t="n"/>
      <c r="U569" s="204" t="n"/>
      <c r="V569" s="204" t="n"/>
      <c r="W569" s="204" t="n"/>
      <c r="X569" s="204" t="n"/>
      <c r="Y569" s="204" t="n"/>
      <c r="Z569" s="204" t="n"/>
    </row>
    <row r="570" ht="15.75" customHeight="1">
      <c r="A570" s="204" t="n"/>
      <c r="B570" s="204" t="n"/>
      <c r="C570" s="204" t="n"/>
      <c r="D570" s="206" t="n"/>
      <c r="E570" s="205" t="n"/>
      <c r="F570" s="204" t="n"/>
      <c r="G570" s="204" t="n"/>
      <c r="H570" s="204" t="n"/>
      <c r="I570" s="204" t="n"/>
      <c r="J570" s="204" t="n"/>
      <c r="K570" s="204" t="n"/>
      <c r="L570" s="204" t="n"/>
      <c r="M570" s="204" t="n"/>
      <c r="N570" s="204" t="n"/>
      <c r="O570" s="204" t="n"/>
      <c r="P570" s="204" t="n"/>
      <c r="Q570" s="204" t="n"/>
      <c r="R570" s="204" t="n"/>
      <c r="S570" s="204" t="n"/>
      <c r="T570" s="204" t="n"/>
      <c r="U570" s="204" t="n"/>
      <c r="V570" s="204" t="n"/>
      <c r="W570" s="204" t="n"/>
      <c r="X570" s="204" t="n"/>
      <c r="Y570" s="204" t="n"/>
      <c r="Z570" s="204" t="n"/>
    </row>
    <row r="571" ht="15.75" customHeight="1">
      <c r="A571" s="204" t="n"/>
      <c r="B571" s="204" t="n"/>
      <c r="C571" s="204" t="n"/>
      <c r="D571" s="206" t="n"/>
      <c r="E571" s="205" t="n"/>
      <c r="F571" s="204" t="n"/>
      <c r="G571" s="204" t="n"/>
      <c r="H571" s="204" t="n"/>
      <c r="I571" s="204" t="n"/>
      <c r="J571" s="204" t="n"/>
      <c r="K571" s="204" t="n"/>
      <c r="L571" s="204" t="n"/>
      <c r="M571" s="204" t="n"/>
      <c r="N571" s="204" t="n"/>
      <c r="O571" s="204" t="n"/>
      <c r="P571" s="204" t="n"/>
      <c r="Q571" s="204" t="n"/>
      <c r="R571" s="204" t="n"/>
      <c r="S571" s="204" t="n"/>
      <c r="T571" s="204" t="n"/>
      <c r="U571" s="204" t="n"/>
      <c r="V571" s="204" t="n"/>
      <c r="W571" s="204" t="n"/>
      <c r="X571" s="204" t="n"/>
      <c r="Y571" s="204" t="n"/>
      <c r="Z571" s="204" t="n"/>
    </row>
    <row r="572" ht="15.75" customHeight="1">
      <c r="A572" s="204" t="n"/>
      <c r="B572" s="204" t="n"/>
      <c r="C572" s="204" t="n"/>
      <c r="D572" s="206" t="n"/>
      <c r="E572" s="205" t="n"/>
      <c r="F572" s="204" t="n"/>
      <c r="G572" s="204" t="n"/>
      <c r="H572" s="204" t="n"/>
      <c r="I572" s="204" t="n"/>
      <c r="J572" s="204" t="n"/>
      <c r="K572" s="204" t="n"/>
      <c r="L572" s="204" t="n"/>
      <c r="M572" s="204" t="n"/>
      <c r="N572" s="204" t="n"/>
      <c r="O572" s="204" t="n"/>
      <c r="P572" s="204" t="n"/>
      <c r="Q572" s="204" t="n"/>
      <c r="R572" s="204" t="n"/>
      <c r="S572" s="204" t="n"/>
      <c r="T572" s="204" t="n"/>
      <c r="U572" s="204" t="n"/>
      <c r="V572" s="204" t="n"/>
      <c r="W572" s="204" t="n"/>
      <c r="X572" s="204" t="n"/>
      <c r="Y572" s="204" t="n"/>
      <c r="Z572" s="204" t="n"/>
    </row>
    <row r="573" ht="15.75" customHeight="1">
      <c r="A573" s="204" t="n"/>
      <c r="B573" s="204" t="n"/>
      <c r="C573" s="204" t="n"/>
      <c r="D573" s="206" t="n"/>
      <c r="E573" s="205" t="n"/>
      <c r="F573" s="204" t="n"/>
      <c r="G573" s="204" t="n"/>
      <c r="H573" s="204" t="n"/>
      <c r="I573" s="204" t="n"/>
      <c r="J573" s="204" t="n"/>
      <c r="K573" s="204" t="n"/>
      <c r="L573" s="204" t="n"/>
      <c r="M573" s="204" t="n"/>
      <c r="N573" s="204" t="n"/>
      <c r="O573" s="204" t="n"/>
      <c r="P573" s="204" t="n"/>
      <c r="Q573" s="204" t="n"/>
      <c r="R573" s="204" t="n"/>
      <c r="S573" s="204" t="n"/>
      <c r="T573" s="204" t="n"/>
      <c r="U573" s="204" t="n"/>
      <c r="V573" s="204" t="n"/>
      <c r="W573" s="204" t="n"/>
      <c r="X573" s="204" t="n"/>
      <c r="Y573" s="204" t="n"/>
      <c r="Z573" s="204" t="n"/>
    </row>
    <row r="574" ht="15.75" customHeight="1">
      <c r="A574" s="204" t="n"/>
      <c r="B574" s="204" t="n"/>
      <c r="C574" s="204" t="n"/>
      <c r="D574" s="206" t="n"/>
      <c r="E574" s="205" t="n"/>
      <c r="F574" s="204" t="n"/>
      <c r="G574" s="204" t="n"/>
      <c r="H574" s="204" t="n"/>
      <c r="I574" s="204" t="n"/>
      <c r="J574" s="204" t="n"/>
      <c r="K574" s="204" t="n"/>
      <c r="L574" s="204" t="n"/>
      <c r="M574" s="204" t="n"/>
      <c r="N574" s="204" t="n"/>
      <c r="O574" s="204" t="n"/>
      <c r="P574" s="204" t="n"/>
      <c r="Q574" s="204" t="n"/>
      <c r="R574" s="204" t="n"/>
      <c r="S574" s="204" t="n"/>
      <c r="T574" s="204" t="n"/>
      <c r="U574" s="204" t="n"/>
      <c r="V574" s="204" t="n"/>
      <c r="W574" s="204" t="n"/>
      <c r="X574" s="204" t="n"/>
      <c r="Y574" s="204" t="n"/>
      <c r="Z574" s="204" t="n"/>
    </row>
    <row r="575" ht="15.75" customHeight="1">
      <c r="A575" s="204" t="n"/>
      <c r="B575" s="204" t="n"/>
      <c r="C575" s="204" t="n"/>
      <c r="D575" s="206" t="n"/>
      <c r="E575" s="205" t="n"/>
      <c r="F575" s="204" t="n"/>
      <c r="G575" s="204" t="n"/>
      <c r="H575" s="204" t="n"/>
      <c r="I575" s="204" t="n"/>
      <c r="J575" s="204" t="n"/>
      <c r="K575" s="204" t="n"/>
      <c r="L575" s="204" t="n"/>
      <c r="M575" s="204" t="n"/>
      <c r="N575" s="204" t="n"/>
      <c r="O575" s="204" t="n"/>
      <c r="P575" s="204" t="n"/>
      <c r="Q575" s="204" t="n"/>
      <c r="R575" s="204" t="n"/>
      <c r="S575" s="204" t="n"/>
      <c r="T575" s="204" t="n"/>
      <c r="U575" s="204" t="n"/>
      <c r="V575" s="204" t="n"/>
      <c r="W575" s="204" t="n"/>
      <c r="X575" s="204" t="n"/>
      <c r="Y575" s="204" t="n"/>
      <c r="Z575" s="204" t="n"/>
    </row>
    <row r="576" ht="15.75" customHeight="1">
      <c r="A576" s="204" t="n"/>
      <c r="B576" s="204" t="n"/>
      <c r="C576" s="204" t="n"/>
      <c r="D576" s="206" t="n"/>
      <c r="E576" s="205" t="n"/>
      <c r="F576" s="204" t="n"/>
      <c r="G576" s="204" t="n"/>
      <c r="H576" s="204" t="n"/>
      <c r="I576" s="204" t="n"/>
      <c r="J576" s="204" t="n"/>
      <c r="K576" s="204" t="n"/>
      <c r="L576" s="204" t="n"/>
      <c r="M576" s="204" t="n"/>
      <c r="N576" s="204" t="n"/>
      <c r="O576" s="204" t="n"/>
      <c r="P576" s="204" t="n"/>
      <c r="Q576" s="204" t="n"/>
      <c r="R576" s="204" t="n"/>
      <c r="S576" s="204" t="n"/>
      <c r="T576" s="204" t="n"/>
      <c r="U576" s="204" t="n"/>
      <c r="V576" s="204" t="n"/>
      <c r="W576" s="204" t="n"/>
      <c r="X576" s="204" t="n"/>
      <c r="Y576" s="204" t="n"/>
      <c r="Z576" s="204" t="n"/>
    </row>
    <row r="577" ht="15.75" customHeight="1">
      <c r="A577" s="204" t="n"/>
      <c r="B577" s="204" t="n"/>
      <c r="C577" s="204" t="n"/>
      <c r="D577" s="206" t="n"/>
      <c r="E577" s="205" t="n"/>
      <c r="F577" s="204" t="n"/>
      <c r="G577" s="204" t="n"/>
      <c r="H577" s="204" t="n"/>
      <c r="I577" s="204" t="n"/>
      <c r="J577" s="204" t="n"/>
      <c r="K577" s="204" t="n"/>
      <c r="L577" s="204" t="n"/>
      <c r="M577" s="204" t="n"/>
      <c r="N577" s="204" t="n"/>
      <c r="O577" s="204" t="n"/>
      <c r="P577" s="204" t="n"/>
      <c r="Q577" s="204" t="n"/>
      <c r="R577" s="204" t="n"/>
      <c r="S577" s="204" t="n"/>
      <c r="T577" s="204" t="n"/>
      <c r="U577" s="204" t="n"/>
      <c r="V577" s="204" t="n"/>
      <c r="W577" s="204" t="n"/>
      <c r="X577" s="204" t="n"/>
      <c r="Y577" s="204" t="n"/>
      <c r="Z577" s="204" t="n"/>
    </row>
    <row r="578" ht="15.75" customHeight="1">
      <c r="A578" s="204" t="n"/>
      <c r="B578" s="204" t="n"/>
      <c r="C578" s="204" t="n"/>
      <c r="D578" s="206" t="n"/>
      <c r="E578" s="205" t="n"/>
      <c r="F578" s="204" t="n"/>
      <c r="G578" s="204" t="n"/>
      <c r="H578" s="204" t="n"/>
      <c r="I578" s="204" t="n"/>
      <c r="J578" s="204" t="n"/>
      <c r="K578" s="204" t="n"/>
      <c r="L578" s="204" t="n"/>
      <c r="M578" s="204" t="n"/>
      <c r="N578" s="204" t="n"/>
      <c r="O578" s="204" t="n"/>
      <c r="P578" s="204" t="n"/>
      <c r="Q578" s="204" t="n"/>
      <c r="R578" s="204" t="n"/>
      <c r="S578" s="204" t="n"/>
      <c r="T578" s="204" t="n"/>
      <c r="U578" s="204" t="n"/>
      <c r="V578" s="204" t="n"/>
      <c r="W578" s="204" t="n"/>
      <c r="X578" s="204" t="n"/>
      <c r="Y578" s="204" t="n"/>
      <c r="Z578" s="204" t="n"/>
    </row>
    <row r="579" ht="15.75" customHeight="1">
      <c r="A579" s="204" t="n"/>
      <c r="B579" s="204" t="n"/>
      <c r="C579" s="204" t="n"/>
      <c r="D579" s="206" t="n"/>
      <c r="E579" s="205" t="n"/>
      <c r="F579" s="204" t="n"/>
      <c r="G579" s="204" t="n"/>
      <c r="H579" s="204" t="n"/>
      <c r="I579" s="204" t="n"/>
      <c r="J579" s="204" t="n"/>
      <c r="K579" s="204" t="n"/>
      <c r="L579" s="204" t="n"/>
      <c r="M579" s="204" t="n"/>
      <c r="N579" s="204" t="n"/>
      <c r="O579" s="204" t="n"/>
      <c r="P579" s="204" t="n"/>
      <c r="Q579" s="204" t="n"/>
      <c r="R579" s="204" t="n"/>
      <c r="S579" s="204" t="n"/>
      <c r="T579" s="204" t="n"/>
      <c r="U579" s="204" t="n"/>
      <c r="V579" s="204" t="n"/>
      <c r="W579" s="204" t="n"/>
      <c r="X579" s="204" t="n"/>
      <c r="Y579" s="204" t="n"/>
      <c r="Z579" s="204" t="n"/>
    </row>
    <row r="580" ht="15.75" customHeight="1">
      <c r="A580" s="204" t="n"/>
      <c r="B580" s="204" t="n"/>
      <c r="C580" s="204" t="n"/>
      <c r="D580" s="206" t="n"/>
      <c r="E580" s="205" t="n"/>
      <c r="F580" s="204" t="n"/>
      <c r="G580" s="204" t="n"/>
      <c r="H580" s="204" t="n"/>
      <c r="I580" s="204" t="n"/>
      <c r="J580" s="204" t="n"/>
      <c r="K580" s="204" t="n"/>
      <c r="L580" s="204" t="n"/>
      <c r="M580" s="204" t="n"/>
      <c r="N580" s="204" t="n"/>
      <c r="O580" s="204" t="n"/>
      <c r="P580" s="204" t="n"/>
      <c r="Q580" s="204" t="n"/>
      <c r="R580" s="204" t="n"/>
      <c r="S580" s="204" t="n"/>
      <c r="T580" s="204" t="n"/>
      <c r="U580" s="204" t="n"/>
      <c r="V580" s="204" t="n"/>
      <c r="W580" s="204" t="n"/>
      <c r="X580" s="204" t="n"/>
      <c r="Y580" s="204" t="n"/>
      <c r="Z580" s="204" t="n"/>
    </row>
    <row r="581" ht="15.75" customHeight="1">
      <c r="A581" s="204" t="n"/>
      <c r="B581" s="204" t="n"/>
      <c r="C581" s="204" t="n"/>
      <c r="D581" s="206" t="n"/>
      <c r="E581" s="205" t="n"/>
      <c r="F581" s="204" t="n"/>
      <c r="G581" s="204" t="n"/>
      <c r="H581" s="204" t="n"/>
      <c r="I581" s="204" t="n"/>
      <c r="J581" s="204" t="n"/>
      <c r="K581" s="204" t="n"/>
      <c r="L581" s="204" t="n"/>
      <c r="M581" s="204" t="n"/>
      <c r="N581" s="204" t="n"/>
      <c r="O581" s="204" t="n"/>
      <c r="P581" s="204" t="n"/>
      <c r="Q581" s="204" t="n"/>
      <c r="R581" s="204" t="n"/>
      <c r="S581" s="204" t="n"/>
      <c r="T581" s="204" t="n"/>
      <c r="U581" s="204" t="n"/>
      <c r="V581" s="204" t="n"/>
      <c r="W581" s="204" t="n"/>
      <c r="X581" s="204" t="n"/>
      <c r="Y581" s="204" t="n"/>
      <c r="Z581" s="204" t="n"/>
    </row>
    <row r="582" ht="15.75" customHeight="1">
      <c r="A582" s="204" t="n"/>
      <c r="B582" s="204" t="n"/>
      <c r="C582" s="204" t="n"/>
      <c r="D582" s="206" t="n"/>
      <c r="E582" s="205" t="n"/>
      <c r="F582" s="204" t="n"/>
      <c r="G582" s="204" t="n"/>
      <c r="H582" s="204" t="n"/>
      <c r="I582" s="204" t="n"/>
      <c r="J582" s="204" t="n"/>
      <c r="K582" s="204" t="n"/>
      <c r="L582" s="204" t="n"/>
      <c r="M582" s="204" t="n"/>
      <c r="N582" s="204" t="n"/>
      <c r="O582" s="204" t="n"/>
      <c r="P582" s="204" t="n"/>
      <c r="Q582" s="204" t="n"/>
      <c r="R582" s="204" t="n"/>
      <c r="S582" s="204" t="n"/>
      <c r="T582" s="204" t="n"/>
      <c r="U582" s="204" t="n"/>
      <c r="V582" s="204" t="n"/>
      <c r="W582" s="204" t="n"/>
      <c r="X582" s="204" t="n"/>
      <c r="Y582" s="204" t="n"/>
      <c r="Z582" s="204" t="n"/>
    </row>
    <row r="583" ht="15.75" customHeight="1">
      <c r="A583" s="204" t="n"/>
      <c r="B583" s="204" t="n"/>
      <c r="C583" s="204" t="n"/>
      <c r="D583" s="206" t="n"/>
      <c r="E583" s="205" t="n"/>
      <c r="F583" s="204" t="n"/>
      <c r="G583" s="204" t="n"/>
      <c r="H583" s="204" t="n"/>
      <c r="I583" s="204" t="n"/>
      <c r="J583" s="204" t="n"/>
      <c r="K583" s="204" t="n"/>
      <c r="L583" s="204" t="n"/>
      <c r="M583" s="204" t="n"/>
      <c r="N583" s="204" t="n"/>
      <c r="O583" s="204" t="n"/>
      <c r="P583" s="204" t="n"/>
      <c r="Q583" s="204" t="n"/>
      <c r="R583" s="204" t="n"/>
      <c r="S583" s="204" t="n"/>
      <c r="T583" s="204" t="n"/>
      <c r="U583" s="204" t="n"/>
      <c r="V583" s="204" t="n"/>
      <c r="W583" s="204" t="n"/>
      <c r="X583" s="204" t="n"/>
      <c r="Y583" s="204" t="n"/>
      <c r="Z583" s="204" t="n"/>
    </row>
    <row r="584" ht="15.75" customHeight="1">
      <c r="A584" s="204" t="n"/>
      <c r="B584" s="204" t="n"/>
      <c r="C584" s="204" t="n"/>
      <c r="D584" s="206" t="n"/>
      <c r="E584" s="205" t="n"/>
      <c r="F584" s="204" t="n"/>
      <c r="G584" s="204" t="n"/>
      <c r="H584" s="204" t="n"/>
      <c r="I584" s="204" t="n"/>
      <c r="J584" s="204" t="n"/>
      <c r="K584" s="204" t="n"/>
      <c r="L584" s="204" t="n"/>
      <c r="M584" s="204" t="n"/>
      <c r="N584" s="204" t="n"/>
      <c r="O584" s="204" t="n"/>
      <c r="P584" s="204" t="n"/>
      <c r="Q584" s="204" t="n"/>
      <c r="R584" s="204" t="n"/>
      <c r="S584" s="204" t="n"/>
      <c r="T584" s="204" t="n"/>
      <c r="U584" s="204" t="n"/>
      <c r="V584" s="204" t="n"/>
      <c r="W584" s="204" t="n"/>
      <c r="X584" s="204" t="n"/>
      <c r="Y584" s="204" t="n"/>
      <c r="Z584" s="204" t="n"/>
    </row>
    <row r="585" ht="15.75" customHeight="1">
      <c r="A585" s="204" t="n"/>
      <c r="B585" s="204" t="n"/>
      <c r="C585" s="204" t="n"/>
      <c r="D585" s="206" t="n"/>
      <c r="E585" s="205" t="n"/>
      <c r="F585" s="204" t="n"/>
      <c r="G585" s="204" t="n"/>
      <c r="H585" s="204" t="n"/>
      <c r="I585" s="204" t="n"/>
      <c r="J585" s="204" t="n"/>
      <c r="K585" s="204" t="n"/>
      <c r="L585" s="204" t="n"/>
      <c r="M585" s="204" t="n"/>
      <c r="N585" s="204" t="n"/>
      <c r="O585" s="204" t="n"/>
      <c r="P585" s="204" t="n"/>
      <c r="Q585" s="204" t="n"/>
      <c r="R585" s="204" t="n"/>
      <c r="S585" s="204" t="n"/>
      <c r="T585" s="204" t="n"/>
      <c r="U585" s="204" t="n"/>
      <c r="V585" s="204" t="n"/>
      <c r="W585" s="204" t="n"/>
      <c r="X585" s="204" t="n"/>
      <c r="Y585" s="204" t="n"/>
      <c r="Z585" s="204" t="n"/>
    </row>
    <row r="586" ht="15.75" customHeight="1">
      <c r="A586" s="204" t="n"/>
      <c r="B586" s="204" t="n"/>
      <c r="C586" s="204" t="n"/>
      <c r="D586" s="206" t="n"/>
      <c r="E586" s="205" t="n"/>
      <c r="F586" s="204" t="n"/>
      <c r="G586" s="204" t="n"/>
      <c r="H586" s="204" t="n"/>
      <c r="I586" s="204" t="n"/>
      <c r="J586" s="204" t="n"/>
      <c r="K586" s="204" t="n"/>
      <c r="L586" s="204" t="n"/>
      <c r="M586" s="204" t="n"/>
      <c r="N586" s="204" t="n"/>
      <c r="O586" s="204" t="n"/>
      <c r="P586" s="204" t="n"/>
      <c r="Q586" s="204" t="n"/>
      <c r="R586" s="204" t="n"/>
      <c r="S586" s="204" t="n"/>
      <c r="T586" s="204" t="n"/>
      <c r="U586" s="204" t="n"/>
      <c r="V586" s="204" t="n"/>
      <c r="W586" s="204" t="n"/>
      <c r="X586" s="204" t="n"/>
      <c r="Y586" s="204" t="n"/>
      <c r="Z586" s="204" t="n"/>
    </row>
    <row r="587" ht="15.75" customHeight="1">
      <c r="A587" s="204" t="n"/>
      <c r="B587" s="204" t="n"/>
      <c r="C587" s="204" t="n"/>
      <c r="D587" s="206" t="n"/>
      <c r="E587" s="205" t="n"/>
      <c r="F587" s="204" t="n"/>
      <c r="G587" s="204" t="n"/>
      <c r="H587" s="204" t="n"/>
      <c r="I587" s="204" t="n"/>
      <c r="J587" s="204" t="n"/>
      <c r="K587" s="204" t="n"/>
      <c r="L587" s="204" t="n"/>
      <c r="M587" s="204" t="n"/>
      <c r="N587" s="204" t="n"/>
      <c r="O587" s="204" t="n"/>
      <c r="P587" s="204" t="n"/>
      <c r="Q587" s="204" t="n"/>
      <c r="R587" s="204" t="n"/>
      <c r="S587" s="204" t="n"/>
      <c r="T587" s="204" t="n"/>
      <c r="U587" s="204" t="n"/>
      <c r="V587" s="204" t="n"/>
      <c r="W587" s="204" t="n"/>
      <c r="X587" s="204" t="n"/>
      <c r="Y587" s="204" t="n"/>
      <c r="Z587" s="204" t="n"/>
    </row>
    <row r="588" ht="15.75" customHeight="1">
      <c r="A588" s="204" t="n"/>
      <c r="B588" s="204" t="n"/>
      <c r="C588" s="204" t="n"/>
      <c r="D588" s="206" t="n"/>
      <c r="E588" s="205" t="n"/>
      <c r="F588" s="204" t="n"/>
      <c r="G588" s="204" t="n"/>
      <c r="H588" s="204" t="n"/>
      <c r="I588" s="204" t="n"/>
      <c r="J588" s="204" t="n"/>
      <c r="K588" s="204" t="n"/>
      <c r="L588" s="204" t="n"/>
      <c r="M588" s="204" t="n"/>
      <c r="N588" s="204" t="n"/>
      <c r="O588" s="204" t="n"/>
      <c r="P588" s="204" t="n"/>
      <c r="Q588" s="204" t="n"/>
      <c r="R588" s="204" t="n"/>
      <c r="S588" s="204" t="n"/>
      <c r="T588" s="204" t="n"/>
      <c r="U588" s="204" t="n"/>
      <c r="V588" s="204" t="n"/>
      <c r="W588" s="204" t="n"/>
      <c r="X588" s="204" t="n"/>
      <c r="Y588" s="204" t="n"/>
      <c r="Z588" s="204" t="n"/>
    </row>
    <row r="589" ht="15.75" customHeight="1">
      <c r="A589" s="204" t="n"/>
      <c r="B589" s="204" t="n"/>
      <c r="C589" s="204" t="n"/>
      <c r="D589" s="206" t="n"/>
      <c r="E589" s="205" t="n"/>
      <c r="F589" s="204" t="n"/>
      <c r="G589" s="204" t="n"/>
      <c r="H589" s="204" t="n"/>
      <c r="I589" s="204" t="n"/>
      <c r="J589" s="204" t="n"/>
      <c r="K589" s="204" t="n"/>
      <c r="L589" s="204" t="n"/>
      <c r="M589" s="204" t="n"/>
      <c r="N589" s="204" t="n"/>
      <c r="O589" s="204" t="n"/>
      <c r="P589" s="204" t="n"/>
      <c r="Q589" s="204" t="n"/>
      <c r="R589" s="204" t="n"/>
      <c r="S589" s="204" t="n"/>
      <c r="T589" s="204" t="n"/>
      <c r="U589" s="204" t="n"/>
      <c r="V589" s="204" t="n"/>
      <c r="W589" s="204" t="n"/>
      <c r="X589" s="204" t="n"/>
      <c r="Y589" s="204" t="n"/>
      <c r="Z589" s="204" t="n"/>
    </row>
    <row r="590" ht="15.75" customHeight="1">
      <c r="A590" s="204" t="n"/>
      <c r="B590" s="204" t="n"/>
      <c r="C590" s="204" t="n"/>
      <c r="D590" s="206" t="n"/>
      <c r="E590" s="205" t="n"/>
      <c r="F590" s="204" t="n"/>
      <c r="G590" s="204" t="n"/>
      <c r="H590" s="204" t="n"/>
      <c r="I590" s="204" t="n"/>
      <c r="J590" s="204" t="n"/>
      <c r="K590" s="204" t="n"/>
      <c r="L590" s="204" t="n"/>
      <c r="M590" s="204" t="n"/>
      <c r="N590" s="204" t="n"/>
      <c r="O590" s="204" t="n"/>
      <c r="P590" s="204" t="n"/>
      <c r="Q590" s="204" t="n"/>
      <c r="R590" s="204" t="n"/>
      <c r="S590" s="204" t="n"/>
      <c r="T590" s="204" t="n"/>
      <c r="U590" s="204" t="n"/>
      <c r="V590" s="204" t="n"/>
      <c r="W590" s="204" t="n"/>
      <c r="X590" s="204" t="n"/>
      <c r="Y590" s="204" t="n"/>
      <c r="Z590" s="204" t="n"/>
    </row>
    <row r="591" ht="15.75" customHeight="1">
      <c r="A591" s="204" t="n"/>
      <c r="B591" s="204" t="n"/>
      <c r="C591" s="204" t="n"/>
      <c r="D591" s="206" t="n"/>
      <c r="E591" s="205" t="n"/>
      <c r="F591" s="204" t="n"/>
      <c r="G591" s="204" t="n"/>
      <c r="H591" s="204" t="n"/>
      <c r="I591" s="204" t="n"/>
      <c r="J591" s="204" t="n"/>
      <c r="K591" s="204" t="n"/>
      <c r="L591" s="204" t="n"/>
      <c r="M591" s="204" t="n"/>
      <c r="N591" s="204" t="n"/>
      <c r="O591" s="204" t="n"/>
      <c r="P591" s="204" t="n"/>
      <c r="Q591" s="204" t="n"/>
      <c r="R591" s="204" t="n"/>
      <c r="S591" s="204" t="n"/>
      <c r="T591" s="204" t="n"/>
      <c r="U591" s="204" t="n"/>
      <c r="V591" s="204" t="n"/>
      <c r="W591" s="204" t="n"/>
      <c r="X591" s="204" t="n"/>
      <c r="Y591" s="204" t="n"/>
      <c r="Z591" s="204" t="n"/>
    </row>
    <row r="592" ht="15.75" customHeight="1">
      <c r="A592" s="204" t="n"/>
      <c r="B592" s="204" t="n"/>
      <c r="C592" s="204" t="n"/>
      <c r="D592" s="206" t="n"/>
      <c r="E592" s="205" t="n"/>
      <c r="F592" s="204" t="n"/>
      <c r="G592" s="204" t="n"/>
      <c r="H592" s="204" t="n"/>
      <c r="I592" s="204" t="n"/>
      <c r="J592" s="204" t="n"/>
      <c r="K592" s="204" t="n"/>
      <c r="L592" s="204" t="n"/>
      <c r="M592" s="204" t="n"/>
      <c r="N592" s="204" t="n"/>
      <c r="O592" s="204" t="n"/>
      <c r="P592" s="204" t="n"/>
      <c r="Q592" s="204" t="n"/>
      <c r="R592" s="204" t="n"/>
      <c r="S592" s="204" t="n"/>
      <c r="T592" s="204" t="n"/>
      <c r="U592" s="204" t="n"/>
      <c r="V592" s="204" t="n"/>
      <c r="W592" s="204" t="n"/>
      <c r="X592" s="204" t="n"/>
      <c r="Y592" s="204" t="n"/>
      <c r="Z592" s="204" t="n"/>
    </row>
    <row r="593" ht="15.75" customHeight="1">
      <c r="A593" s="204" t="n"/>
      <c r="B593" s="204" t="n"/>
      <c r="C593" s="204" t="n"/>
      <c r="D593" s="206" t="n"/>
      <c r="E593" s="205" t="n"/>
      <c r="F593" s="204" t="n"/>
      <c r="G593" s="204" t="n"/>
      <c r="H593" s="204" t="n"/>
      <c r="I593" s="204" t="n"/>
      <c r="J593" s="204" t="n"/>
      <c r="K593" s="204" t="n"/>
      <c r="L593" s="204" t="n"/>
      <c r="M593" s="204" t="n"/>
      <c r="N593" s="204" t="n"/>
      <c r="O593" s="204" t="n"/>
      <c r="P593" s="204" t="n"/>
      <c r="Q593" s="204" t="n"/>
      <c r="R593" s="204" t="n"/>
      <c r="S593" s="204" t="n"/>
      <c r="T593" s="204" t="n"/>
      <c r="U593" s="204" t="n"/>
      <c r="V593" s="204" t="n"/>
      <c r="W593" s="204" t="n"/>
      <c r="X593" s="204" t="n"/>
      <c r="Y593" s="204" t="n"/>
      <c r="Z593" s="204" t="n"/>
    </row>
    <row r="594" ht="15.75" customHeight="1">
      <c r="A594" s="204" t="n"/>
      <c r="B594" s="204" t="n"/>
      <c r="C594" s="204" t="n"/>
      <c r="D594" s="206" t="n"/>
      <c r="E594" s="205" t="n"/>
      <c r="F594" s="204" t="n"/>
      <c r="G594" s="204" t="n"/>
      <c r="H594" s="204" t="n"/>
      <c r="I594" s="204" t="n"/>
      <c r="J594" s="204" t="n"/>
      <c r="K594" s="204" t="n"/>
      <c r="L594" s="204" t="n"/>
      <c r="M594" s="204" t="n"/>
      <c r="N594" s="204" t="n"/>
      <c r="O594" s="204" t="n"/>
      <c r="P594" s="204" t="n"/>
      <c r="Q594" s="204" t="n"/>
      <c r="R594" s="204" t="n"/>
      <c r="S594" s="204" t="n"/>
      <c r="T594" s="204" t="n"/>
      <c r="U594" s="204" t="n"/>
      <c r="V594" s="204" t="n"/>
      <c r="W594" s="204" t="n"/>
      <c r="X594" s="204" t="n"/>
      <c r="Y594" s="204" t="n"/>
      <c r="Z594" s="204" t="n"/>
    </row>
    <row r="595" ht="15.75" customHeight="1">
      <c r="A595" s="204" t="n"/>
      <c r="B595" s="204" t="n"/>
      <c r="C595" s="204" t="n"/>
      <c r="D595" s="206" t="n"/>
      <c r="E595" s="205" t="n"/>
      <c r="F595" s="204" t="n"/>
      <c r="G595" s="204" t="n"/>
      <c r="H595" s="204" t="n"/>
      <c r="I595" s="204" t="n"/>
      <c r="J595" s="204" t="n"/>
      <c r="K595" s="204" t="n"/>
      <c r="L595" s="204" t="n"/>
      <c r="M595" s="204" t="n"/>
      <c r="N595" s="204" t="n"/>
      <c r="O595" s="204" t="n"/>
      <c r="P595" s="204" t="n"/>
      <c r="Q595" s="204" t="n"/>
      <c r="R595" s="204" t="n"/>
      <c r="S595" s="204" t="n"/>
      <c r="T595" s="204" t="n"/>
      <c r="U595" s="204" t="n"/>
      <c r="V595" s="204" t="n"/>
      <c r="W595" s="204" t="n"/>
      <c r="X595" s="204" t="n"/>
      <c r="Y595" s="204" t="n"/>
      <c r="Z595" s="204" t="n"/>
    </row>
    <row r="596" ht="15.75" customHeight="1">
      <c r="A596" s="204" t="n"/>
      <c r="B596" s="204" t="n"/>
      <c r="C596" s="204" t="n"/>
      <c r="D596" s="206" t="n"/>
      <c r="E596" s="205" t="n"/>
      <c r="F596" s="204" t="n"/>
      <c r="G596" s="204" t="n"/>
      <c r="H596" s="204" t="n"/>
      <c r="I596" s="204" t="n"/>
      <c r="J596" s="204" t="n"/>
      <c r="K596" s="204" t="n"/>
      <c r="L596" s="204" t="n"/>
      <c r="M596" s="204" t="n"/>
      <c r="N596" s="204" t="n"/>
      <c r="O596" s="204" t="n"/>
      <c r="P596" s="204" t="n"/>
      <c r="Q596" s="204" t="n"/>
      <c r="R596" s="204" t="n"/>
      <c r="S596" s="204" t="n"/>
      <c r="T596" s="204" t="n"/>
      <c r="U596" s="204" t="n"/>
      <c r="V596" s="204" t="n"/>
      <c r="W596" s="204" t="n"/>
      <c r="X596" s="204" t="n"/>
      <c r="Y596" s="204" t="n"/>
      <c r="Z596" s="204" t="n"/>
    </row>
    <row r="597" ht="15.75" customHeight="1">
      <c r="A597" s="204" t="n"/>
      <c r="B597" s="204" t="n"/>
      <c r="C597" s="204" t="n"/>
      <c r="D597" s="206" t="n"/>
      <c r="E597" s="205" t="n"/>
      <c r="F597" s="204" t="n"/>
      <c r="G597" s="204" t="n"/>
      <c r="H597" s="204" t="n"/>
      <c r="I597" s="204" t="n"/>
      <c r="J597" s="204" t="n"/>
      <c r="K597" s="204" t="n"/>
      <c r="L597" s="204" t="n"/>
      <c r="M597" s="204" t="n"/>
      <c r="N597" s="204" t="n"/>
      <c r="O597" s="204" t="n"/>
      <c r="P597" s="204" t="n"/>
      <c r="Q597" s="204" t="n"/>
      <c r="R597" s="204" t="n"/>
      <c r="S597" s="204" t="n"/>
      <c r="T597" s="204" t="n"/>
      <c r="U597" s="204" t="n"/>
      <c r="V597" s="204" t="n"/>
      <c r="W597" s="204" t="n"/>
      <c r="X597" s="204" t="n"/>
      <c r="Y597" s="204" t="n"/>
      <c r="Z597" s="204" t="n"/>
    </row>
    <row r="598" ht="15.75" customHeight="1">
      <c r="A598" s="204" t="n"/>
      <c r="B598" s="204" t="n"/>
      <c r="C598" s="204" t="n"/>
      <c r="D598" s="206" t="n"/>
      <c r="E598" s="205" t="n"/>
      <c r="F598" s="204" t="n"/>
      <c r="G598" s="204" t="n"/>
      <c r="H598" s="204" t="n"/>
      <c r="I598" s="204" t="n"/>
      <c r="J598" s="204" t="n"/>
      <c r="K598" s="204" t="n"/>
      <c r="L598" s="204" t="n"/>
      <c r="M598" s="204" t="n"/>
      <c r="N598" s="204" t="n"/>
      <c r="O598" s="204" t="n"/>
      <c r="P598" s="204" t="n"/>
      <c r="Q598" s="204" t="n"/>
      <c r="R598" s="204" t="n"/>
      <c r="S598" s="204" t="n"/>
      <c r="T598" s="204" t="n"/>
      <c r="U598" s="204" t="n"/>
      <c r="V598" s="204" t="n"/>
      <c r="W598" s="204" t="n"/>
      <c r="X598" s="204" t="n"/>
      <c r="Y598" s="204" t="n"/>
      <c r="Z598" s="204" t="n"/>
    </row>
    <row r="599" ht="15.75" customHeight="1">
      <c r="A599" s="204" t="n"/>
      <c r="B599" s="204" t="n"/>
      <c r="C599" s="204" t="n"/>
      <c r="D599" s="206" t="n"/>
      <c r="E599" s="205" t="n"/>
      <c r="F599" s="204" t="n"/>
      <c r="G599" s="204" t="n"/>
      <c r="H599" s="204" t="n"/>
      <c r="I599" s="204" t="n"/>
      <c r="J599" s="204" t="n"/>
      <c r="K599" s="204" t="n"/>
      <c r="L599" s="204" t="n"/>
      <c r="M599" s="204" t="n"/>
      <c r="N599" s="204" t="n"/>
      <c r="O599" s="204" t="n"/>
      <c r="P599" s="204" t="n"/>
      <c r="Q599" s="204" t="n"/>
      <c r="R599" s="204" t="n"/>
      <c r="S599" s="204" t="n"/>
      <c r="T599" s="204" t="n"/>
      <c r="U599" s="204" t="n"/>
      <c r="V599" s="204" t="n"/>
      <c r="W599" s="204" t="n"/>
      <c r="X599" s="204" t="n"/>
      <c r="Y599" s="204" t="n"/>
      <c r="Z599" s="204" t="n"/>
    </row>
    <row r="600" ht="15.75" customHeight="1">
      <c r="A600" s="204" t="n"/>
      <c r="B600" s="204" t="n"/>
      <c r="C600" s="204" t="n"/>
      <c r="D600" s="206" t="n"/>
      <c r="E600" s="205" t="n"/>
      <c r="F600" s="204" t="n"/>
      <c r="G600" s="204" t="n"/>
      <c r="H600" s="204" t="n"/>
      <c r="I600" s="204" t="n"/>
      <c r="J600" s="204" t="n"/>
      <c r="K600" s="204" t="n"/>
      <c r="L600" s="204" t="n"/>
      <c r="M600" s="204" t="n"/>
      <c r="N600" s="204" t="n"/>
      <c r="O600" s="204" t="n"/>
      <c r="P600" s="204" t="n"/>
      <c r="Q600" s="204" t="n"/>
      <c r="R600" s="204" t="n"/>
      <c r="S600" s="204" t="n"/>
      <c r="T600" s="204" t="n"/>
      <c r="U600" s="204" t="n"/>
      <c r="V600" s="204" t="n"/>
      <c r="W600" s="204" t="n"/>
      <c r="X600" s="204" t="n"/>
      <c r="Y600" s="204" t="n"/>
      <c r="Z600" s="204" t="n"/>
    </row>
    <row r="601" ht="15.75" customHeight="1">
      <c r="A601" s="204" t="n"/>
      <c r="B601" s="204" t="n"/>
      <c r="C601" s="204" t="n"/>
      <c r="D601" s="206" t="n"/>
      <c r="E601" s="205" t="n"/>
      <c r="F601" s="204" t="n"/>
      <c r="G601" s="204" t="n"/>
      <c r="H601" s="204" t="n"/>
      <c r="I601" s="204" t="n"/>
      <c r="J601" s="204" t="n"/>
      <c r="K601" s="204" t="n"/>
      <c r="L601" s="204" t="n"/>
      <c r="M601" s="204" t="n"/>
      <c r="N601" s="204" t="n"/>
      <c r="O601" s="204" t="n"/>
      <c r="P601" s="204" t="n"/>
      <c r="Q601" s="204" t="n"/>
      <c r="R601" s="204" t="n"/>
      <c r="S601" s="204" t="n"/>
      <c r="T601" s="204" t="n"/>
      <c r="U601" s="204" t="n"/>
      <c r="V601" s="204" t="n"/>
      <c r="W601" s="204" t="n"/>
      <c r="X601" s="204" t="n"/>
      <c r="Y601" s="204" t="n"/>
      <c r="Z601" s="204" t="n"/>
    </row>
    <row r="602" ht="15.75" customHeight="1">
      <c r="A602" s="204" t="n"/>
      <c r="B602" s="204" t="n"/>
      <c r="C602" s="204" t="n"/>
      <c r="D602" s="206" t="n"/>
      <c r="E602" s="205" t="n"/>
      <c r="F602" s="204" t="n"/>
      <c r="G602" s="204" t="n"/>
      <c r="H602" s="204" t="n"/>
      <c r="I602" s="204" t="n"/>
      <c r="J602" s="204" t="n"/>
      <c r="K602" s="204" t="n"/>
      <c r="L602" s="204" t="n"/>
      <c r="M602" s="204" t="n"/>
      <c r="N602" s="204" t="n"/>
      <c r="O602" s="204" t="n"/>
      <c r="P602" s="204" t="n"/>
      <c r="Q602" s="204" t="n"/>
      <c r="R602" s="204" t="n"/>
      <c r="S602" s="204" t="n"/>
      <c r="T602" s="204" t="n"/>
      <c r="U602" s="204" t="n"/>
      <c r="V602" s="204" t="n"/>
      <c r="W602" s="204" t="n"/>
      <c r="X602" s="204" t="n"/>
      <c r="Y602" s="204" t="n"/>
      <c r="Z602" s="204" t="n"/>
    </row>
    <row r="603" ht="15.75" customHeight="1">
      <c r="A603" s="204" t="n"/>
      <c r="B603" s="204" t="n"/>
      <c r="C603" s="204" t="n"/>
      <c r="D603" s="206" t="n"/>
      <c r="E603" s="205" t="n"/>
      <c r="F603" s="204" t="n"/>
      <c r="G603" s="204" t="n"/>
      <c r="H603" s="204" t="n"/>
      <c r="I603" s="204" t="n"/>
      <c r="J603" s="204" t="n"/>
      <c r="K603" s="204" t="n"/>
      <c r="L603" s="204" t="n"/>
      <c r="M603" s="204" t="n"/>
      <c r="N603" s="204" t="n"/>
      <c r="O603" s="204" t="n"/>
      <c r="P603" s="204" t="n"/>
      <c r="Q603" s="204" t="n"/>
      <c r="R603" s="204" t="n"/>
      <c r="S603" s="204" t="n"/>
      <c r="T603" s="204" t="n"/>
      <c r="U603" s="204" t="n"/>
      <c r="V603" s="204" t="n"/>
      <c r="W603" s="204" t="n"/>
      <c r="X603" s="204" t="n"/>
      <c r="Y603" s="204" t="n"/>
      <c r="Z603" s="204" t="n"/>
    </row>
    <row r="604" ht="15.75" customHeight="1">
      <c r="A604" s="204" t="n"/>
      <c r="B604" s="204" t="n"/>
      <c r="C604" s="204" t="n"/>
      <c r="D604" s="206" t="n"/>
      <c r="E604" s="205" t="n"/>
      <c r="F604" s="204" t="n"/>
      <c r="G604" s="204" t="n"/>
      <c r="H604" s="204" t="n"/>
      <c r="I604" s="204" t="n"/>
      <c r="J604" s="204" t="n"/>
      <c r="K604" s="204" t="n"/>
      <c r="L604" s="204" t="n"/>
      <c r="M604" s="204" t="n"/>
      <c r="N604" s="204" t="n"/>
      <c r="O604" s="204" t="n"/>
      <c r="P604" s="204" t="n"/>
      <c r="Q604" s="204" t="n"/>
      <c r="R604" s="204" t="n"/>
      <c r="S604" s="204" t="n"/>
      <c r="T604" s="204" t="n"/>
      <c r="U604" s="204" t="n"/>
      <c r="V604" s="204" t="n"/>
      <c r="W604" s="204" t="n"/>
      <c r="X604" s="204" t="n"/>
      <c r="Y604" s="204" t="n"/>
      <c r="Z604" s="204" t="n"/>
    </row>
    <row r="605" ht="15.75" customHeight="1">
      <c r="A605" s="204" t="n"/>
      <c r="B605" s="204" t="n"/>
      <c r="C605" s="204" t="n"/>
      <c r="D605" s="206" t="n"/>
      <c r="E605" s="205" t="n"/>
      <c r="F605" s="204" t="n"/>
      <c r="G605" s="204" t="n"/>
      <c r="H605" s="204" t="n"/>
      <c r="I605" s="204" t="n"/>
      <c r="J605" s="204" t="n"/>
      <c r="K605" s="204" t="n"/>
      <c r="L605" s="204" t="n"/>
      <c r="M605" s="204" t="n"/>
      <c r="N605" s="204" t="n"/>
      <c r="O605" s="204" t="n"/>
      <c r="P605" s="204" t="n"/>
      <c r="Q605" s="204" t="n"/>
      <c r="R605" s="204" t="n"/>
      <c r="S605" s="204" t="n"/>
      <c r="T605" s="204" t="n"/>
      <c r="U605" s="204" t="n"/>
      <c r="V605" s="204" t="n"/>
      <c r="W605" s="204" t="n"/>
      <c r="X605" s="204" t="n"/>
      <c r="Y605" s="204" t="n"/>
      <c r="Z605" s="204" t="n"/>
    </row>
    <row r="606" ht="15.75" customHeight="1">
      <c r="A606" s="204" t="n"/>
      <c r="B606" s="204" t="n"/>
      <c r="C606" s="204" t="n"/>
      <c r="D606" s="206" t="n"/>
      <c r="E606" s="205" t="n"/>
      <c r="F606" s="204" t="n"/>
      <c r="G606" s="204" t="n"/>
      <c r="H606" s="204" t="n"/>
      <c r="I606" s="204" t="n"/>
      <c r="J606" s="204" t="n"/>
      <c r="K606" s="204" t="n"/>
      <c r="L606" s="204" t="n"/>
      <c r="M606" s="204" t="n"/>
      <c r="N606" s="204" t="n"/>
      <c r="O606" s="204" t="n"/>
      <c r="P606" s="204" t="n"/>
      <c r="Q606" s="204" t="n"/>
      <c r="R606" s="204" t="n"/>
      <c r="S606" s="204" t="n"/>
      <c r="T606" s="204" t="n"/>
      <c r="U606" s="204" t="n"/>
      <c r="V606" s="204" t="n"/>
      <c r="W606" s="204" t="n"/>
      <c r="X606" s="204" t="n"/>
      <c r="Y606" s="204" t="n"/>
      <c r="Z606" s="204" t="n"/>
    </row>
    <row r="607" ht="15.75" customHeight="1">
      <c r="A607" s="204" t="n"/>
      <c r="B607" s="204" t="n"/>
      <c r="C607" s="204" t="n"/>
      <c r="D607" s="206" t="n"/>
      <c r="E607" s="205" t="n"/>
      <c r="F607" s="204" t="n"/>
      <c r="G607" s="204" t="n"/>
      <c r="H607" s="204" t="n"/>
      <c r="I607" s="204" t="n"/>
      <c r="J607" s="204" t="n"/>
      <c r="K607" s="204" t="n"/>
      <c r="L607" s="204" t="n"/>
      <c r="M607" s="204" t="n"/>
      <c r="N607" s="204" t="n"/>
      <c r="O607" s="204" t="n"/>
      <c r="P607" s="204" t="n"/>
      <c r="Q607" s="204" t="n"/>
      <c r="R607" s="204" t="n"/>
      <c r="S607" s="204" t="n"/>
      <c r="T607" s="204" t="n"/>
      <c r="U607" s="204" t="n"/>
      <c r="V607" s="204" t="n"/>
      <c r="W607" s="204" t="n"/>
      <c r="X607" s="204" t="n"/>
      <c r="Y607" s="204" t="n"/>
      <c r="Z607" s="204" t="n"/>
    </row>
    <row r="608" ht="15.75" customHeight="1">
      <c r="A608" s="204" t="n"/>
      <c r="B608" s="204" t="n"/>
      <c r="C608" s="204" t="n"/>
      <c r="D608" s="206" t="n"/>
      <c r="E608" s="205" t="n"/>
      <c r="F608" s="204" t="n"/>
      <c r="G608" s="204" t="n"/>
      <c r="H608" s="204" t="n"/>
      <c r="I608" s="204" t="n"/>
      <c r="J608" s="204" t="n"/>
      <c r="K608" s="204" t="n"/>
      <c r="L608" s="204" t="n"/>
      <c r="M608" s="204" t="n"/>
      <c r="N608" s="204" t="n"/>
      <c r="O608" s="204" t="n"/>
      <c r="P608" s="204" t="n"/>
      <c r="Q608" s="204" t="n"/>
      <c r="R608" s="204" t="n"/>
      <c r="S608" s="204" t="n"/>
      <c r="T608" s="204" t="n"/>
      <c r="U608" s="204" t="n"/>
      <c r="V608" s="204" t="n"/>
      <c r="W608" s="204" t="n"/>
      <c r="X608" s="204" t="n"/>
      <c r="Y608" s="204" t="n"/>
      <c r="Z608" s="204" t="n"/>
    </row>
    <row r="609" ht="15.75" customHeight="1">
      <c r="A609" s="204" t="n"/>
      <c r="B609" s="204" t="n"/>
      <c r="C609" s="204" t="n"/>
      <c r="D609" s="206" t="n"/>
      <c r="E609" s="205" t="n"/>
      <c r="F609" s="204" t="n"/>
      <c r="G609" s="204" t="n"/>
      <c r="H609" s="204" t="n"/>
      <c r="I609" s="204" t="n"/>
      <c r="J609" s="204" t="n"/>
      <c r="K609" s="204" t="n"/>
      <c r="L609" s="204" t="n"/>
      <c r="M609" s="204" t="n"/>
      <c r="N609" s="204" t="n"/>
      <c r="O609" s="204" t="n"/>
      <c r="P609" s="204" t="n"/>
      <c r="Q609" s="204" t="n"/>
      <c r="R609" s="204" t="n"/>
      <c r="S609" s="204" t="n"/>
      <c r="T609" s="204" t="n"/>
      <c r="U609" s="204" t="n"/>
      <c r="V609" s="204" t="n"/>
      <c r="W609" s="204" t="n"/>
      <c r="X609" s="204" t="n"/>
      <c r="Y609" s="204" t="n"/>
      <c r="Z609" s="204" t="n"/>
    </row>
    <row r="610" ht="15.75" customHeight="1">
      <c r="A610" s="204" t="n"/>
      <c r="B610" s="204" t="n"/>
      <c r="C610" s="204" t="n"/>
      <c r="D610" s="206" t="n"/>
      <c r="E610" s="205" t="n"/>
      <c r="F610" s="204" t="n"/>
      <c r="G610" s="204" t="n"/>
      <c r="H610" s="204" t="n"/>
      <c r="I610" s="204" t="n"/>
      <c r="J610" s="204" t="n"/>
      <c r="K610" s="204" t="n"/>
      <c r="L610" s="204" t="n"/>
      <c r="M610" s="204" t="n"/>
      <c r="N610" s="204" t="n"/>
      <c r="O610" s="204" t="n"/>
      <c r="P610" s="204" t="n"/>
      <c r="Q610" s="204" t="n"/>
      <c r="R610" s="204" t="n"/>
      <c r="S610" s="204" t="n"/>
      <c r="T610" s="204" t="n"/>
      <c r="U610" s="204" t="n"/>
      <c r="V610" s="204" t="n"/>
      <c r="W610" s="204" t="n"/>
      <c r="X610" s="204" t="n"/>
      <c r="Y610" s="204" t="n"/>
      <c r="Z610" s="204" t="n"/>
    </row>
    <row r="611" ht="15.75" customHeight="1">
      <c r="A611" s="204" t="n"/>
      <c r="B611" s="204" t="n"/>
      <c r="C611" s="204" t="n"/>
      <c r="D611" s="206" t="n"/>
      <c r="E611" s="205" t="n"/>
      <c r="F611" s="204" t="n"/>
      <c r="G611" s="204" t="n"/>
      <c r="H611" s="204" t="n"/>
      <c r="I611" s="204" t="n"/>
      <c r="J611" s="204" t="n"/>
      <c r="K611" s="204" t="n"/>
      <c r="L611" s="204" t="n"/>
      <c r="M611" s="204" t="n"/>
      <c r="N611" s="204" t="n"/>
      <c r="O611" s="204" t="n"/>
      <c r="P611" s="204" t="n"/>
      <c r="Q611" s="204" t="n"/>
      <c r="R611" s="204" t="n"/>
      <c r="S611" s="204" t="n"/>
      <c r="T611" s="204" t="n"/>
      <c r="U611" s="204" t="n"/>
      <c r="V611" s="204" t="n"/>
      <c r="W611" s="204" t="n"/>
      <c r="X611" s="204" t="n"/>
      <c r="Y611" s="204" t="n"/>
      <c r="Z611" s="204" t="n"/>
    </row>
    <row r="612" ht="15.75" customHeight="1">
      <c r="A612" s="204" t="n"/>
      <c r="B612" s="204" t="n"/>
      <c r="C612" s="204" t="n"/>
      <c r="D612" s="206" t="n"/>
      <c r="E612" s="205" t="n"/>
      <c r="F612" s="204" t="n"/>
      <c r="G612" s="204" t="n"/>
      <c r="H612" s="204" t="n"/>
      <c r="I612" s="204" t="n"/>
      <c r="J612" s="204" t="n"/>
      <c r="K612" s="204" t="n"/>
      <c r="L612" s="204" t="n"/>
      <c r="M612" s="204" t="n"/>
      <c r="N612" s="204" t="n"/>
      <c r="O612" s="204" t="n"/>
      <c r="P612" s="204" t="n"/>
      <c r="Q612" s="204" t="n"/>
      <c r="R612" s="204" t="n"/>
      <c r="S612" s="204" t="n"/>
      <c r="T612" s="204" t="n"/>
      <c r="U612" s="204" t="n"/>
      <c r="V612" s="204" t="n"/>
      <c r="W612" s="204" t="n"/>
      <c r="X612" s="204" t="n"/>
      <c r="Y612" s="204" t="n"/>
      <c r="Z612" s="204" t="n"/>
    </row>
    <row r="613" ht="15.75" customHeight="1">
      <c r="A613" s="204" t="n"/>
      <c r="B613" s="204" t="n"/>
      <c r="C613" s="204" t="n"/>
      <c r="D613" s="206" t="n"/>
      <c r="E613" s="205" t="n"/>
      <c r="F613" s="204" t="n"/>
      <c r="G613" s="204" t="n"/>
      <c r="H613" s="204" t="n"/>
      <c r="I613" s="204" t="n"/>
      <c r="J613" s="204" t="n"/>
      <c r="K613" s="204" t="n"/>
      <c r="L613" s="204" t="n"/>
      <c r="M613" s="204" t="n"/>
      <c r="N613" s="204" t="n"/>
      <c r="O613" s="204" t="n"/>
      <c r="P613" s="204" t="n"/>
      <c r="Q613" s="204" t="n"/>
      <c r="R613" s="204" t="n"/>
      <c r="S613" s="204" t="n"/>
      <c r="T613" s="204" t="n"/>
      <c r="U613" s="204" t="n"/>
      <c r="V613" s="204" t="n"/>
      <c r="W613" s="204" t="n"/>
      <c r="X613" s="204" t="n"/>
      <c r="Y613" s="204" t="n"/>
      <c r="Z613" s="204" t="n"/>
    </row>
    <row r="614" ht="15.75" customHeight="1">
      <c r="A614" s="204" t="n"/>
      <c r="B614" s="204" t="n"/>
      <c r="C614" s="204" t="n"/>
      <c r="D614" s="206" t="n"/>
      <c r="E614" s="205" t="n"/>
      <c r="F614" s="204" t="n"/>
      <c r="G614" s="204" t="n"/>
      <c r="H614" s="204" t="n"/>
      <c r="I614" s="204" t="n"/>
      <c r="J614" s="204" t="n"/>
      <c r="K614" s="204" t="n"/>
      <c r="L614" s="204" t="n"/>
      <c r="M614" s="204" t="n"/>
      <c r="N614" s="204" t="n"/>
      <c r="O614" s="204" t="n"/>
      <c r="P614" s="204" t="n"/>
      <c r="Q614" s="204" t="n"/>
      <c r="R614" s="204" t="n"/>
      <c r="S614" s="204" t="n"/>
      <c r="T614" s="204" t="n"/>
      <c r="U614" s="204" t="n"/>
      <c r="V614" s="204" t="n"/>
      <c r="W614" s="204" t="n"/>
      <c r="X614" s="204" t="n"/>
      <c r="Y614" s="204" t="n"/>
      <c r="Z614" s="204" t="n"/>
    </row>
    <row r="615" ht="15.75" customHeight="1">
      <c r="A615" s="204" t="n"/>
      <c r="B615" s="204" t="n"/>
      <c r="C615" s="204" t="n"/>
      <c r="D615" s="206" t="n"/>
      <c r="E615" s="205" t="n"/>
      <c r="F615" s="204" t="n"/>
      <c r="G615" s="204" t="n"/>
      <c r="H615" s="204" t="n"/>
      <c r="I615" s="204" t="n"/>
      <c r="J615" s="204" t="n"/>
      <c r="K615" s="204" t="n"/>
      <c r="L615" s="204" t="n"/>
      <c r="M615" s="204" t="n"/>
      <c r="N615" s="204" t="n"/>
      <c r="O615" s="204" t="n"/>
      <c r="P615" s="204" t="n"/>
      <c r="Q615" s="204" t="n"/>
      <c r="R615" s="204" t="n"/>
      <c r="S615" s="204" t="n"/>
      <c r="T615" s="204" t="n"/>
      <c r="U615" s="204" t="n"/>
      <c r="V615" s="204" t="n"/>
      <c r="W615" s="204" t="n"/>
      <c r="X615" s="204" t="n"/>
      <c r="Y615" s="204" t="n"/>
      <c r="Z615" s="204" t="n"/>
    </row>
    <row r="616" ht="15.75" customHeight="1">
      <c r="A616" s="204" t="n"/>
      <c r="B616" s="204" t="n"/>
      <c r="C616" s="204" t="n"/>
      <c r="D616" s="206" t="n"/>
      <c r="E616" s="205" t="n"/>
      <c r="F616" s="204" t="n"/>
      <c r="G616" s="204" t="n"/>
      <c r="H616" s="204" t="n"/>
      <c r="I616" s="204" t="n"/>
      <c r="J616" s="204" t="n"/>
      <c r="K616" s="204" t="n"/>
      <c r="L616" s="204" t="n"/>
      <c r="M616" s="204" t="n"/>
      <c r="N616" s="204" t="n"/>
      <c r="O616" s="204" t="n"/>
      <c r="P616" s="204" t="n"/>
      <c r="Q616" s="204" t="n"/>
      <c r="R616" s="204" t="n"/>
      <c r="S616" s="204" t="n"/>
      <c r="T616" s="204" t="n"/>
      <c r="U616" s="204" t="n"/>
      <c r="V616" s="204" t="n"/>
      <c r="W616" s="204" t="n"/>
      <c r="X616" s="204" t="n"/>
      <c r="Y616" s="204" t="n"/>
      <c r="Z616" s="204" t="n"/>
    </row>
    <row r="617" ht="15.75" customHeight="1">
      <c r="A617" s="204" t="n"/>
      <c r="B617" s="204" t="n"/>
      <c r="C617" s="204" t="n"/>
      <c r="D617" s="206" t="n"/>
      <c r="E617" s="205" t="n"/>
      <c r="F617" s="204" t="n"/>
      <c r="G617" s="204" t="n"/>
      <c r="H617" s="204" t="n"/>
      <c r="I617" s="204" t="n"/>
      <c r="J617" s="204" t="n"/>
      <c r="K617" s="204" t="n"/>
      <c r="L617" s="204" t="n"/>
      <c r="M617" s="204" t="n"/>
      <c r="N617" s="204" t="n"/>
      <c r="O617" s="204" t="n"/>
      <c r="P617" s="204" t="n"/>
      <c r="Q617" s="204" t="n"/>
      <c r="R617" s="204" t="n"/>
      <c r="S617" s="204" t="n"/>
      <c r="T617" s="204" t="n"/>
      <c r="U617" s="204" t="n"/>
      <c r="V617" s="204" t="n"/>
      <c r="W617" s="204" t="n"/>
      <c r="X617" s="204" t="n"/>
      <c r="Y617" s="204" t="n"/>
      <c r="Z617" s="204" t="n"/>
    </row>
    <row r="618" ht="15.75" customHeight="1">
      <c r="A618" s="204" t="n"/>
      <c r="B618" s="204" t="n"/>
      <c r="C618" s="204" t="n"/>
      <c r="D618" s="206" t="n"/>
      <c r="E618" s="205" t="n"/>
      <c r="F618" s="204" t="n"/>
      <c r="G618" s="204" t="n"/>
      <c r="H618" s="204" t="n"/>
      <c r="I618" s="204" t="n"/>
      <c r="J618" s="204" t="n"/>
      <c r="K618" s="204" t="n"/>
      <c r="L618" s="204" t="n"/>
      <c r="M618" s="204" t="n"/>
      <c r="N618" s="204" t="n"/>
      <c r="O618" s="204" t="n"/>
      <c r="P618" s="204" t="n"/>
      <c r="Q618" s="204" t="n"/>
      <c r="R618" s="204" t="n"/>
      <c r="S618" s="204" t="n"/>
      <c r="T618" s="204" t="n"/>
      <c r="U618" s="204" t="n"/>
      <c r="V618" s="204" t="n"/>
      <c r="W618" s="204" t="n"/>
      <c r="X618" s="204" t="n"/>
      <c r="Y618" s="204" t="n"/>
      <c r="Z618" s="204" t="n"/>
    </row>
    <row r="619" ht="15.75" customHeight="1">
      <c r="A619" s="204" t="n"/>
      <c r="B619" s="204" t="n"/>
      <c r="C619" s="204" t="n"/>
      <c r="D619" s="206" t="n"/>
      <c r="E619" s="205" t="n"/>
      <c r="F619" s="204" t="n"/>
      <c r="G619" s="204" t="n"/>
      <c r="H619" s="204" t="n"/>
      <c r="I619" s="204" t="n"/>
      <c r="J619" s="204" t="n"/>
      <c r="K619" s="204" t="n"/>
      <c r="L619" s="204" t="n"/>
      <c r="M619" s="204" t="n"/>
      <c r="N619" s="204" t="n"/>
      <c r="O619" s="204" t="n"/>
      <c r="P619" s="204" t="n"/>
      <c r="Q619" s="204" t="n"/>
      <c r="R619" s="204" t="n"/>
      <c r="S619" s="204" t="n"/>
      <c r="T619" s="204" t="n"/>
      <c r="U619" s="204" t="n"/>
      <c r="V619" s="204" t="n"/>
      <c r="W619" s="204" t="n"/>
      <c r="X619" s="204" t="n"/>
      <c r="Y619" s="204" t="n"/>
      <c r="Z619" s="204" t="n"/>
    </row>
    <row r="620" ht="15.75" customHeight="1">
      <c r="A620" s="204" t="n"/>
      <c r="B620" s="204" t="n"/>
      <c r="C620" s="204" t="n"/>
      <c r="D620" s="206" t="n"/>
      <c r="E620" s="205" t="n"/>
      <c r="F620" s="204" t="n"/>
      <c r="G620" s="204" t="n"/>
      <c r="H620" s="204" t="n"/>
      <c r="I620" s="204" t="n"/>
      <c r="J620" s="204" t="n"/>
      <c r="K620" s="204" t="n"/>
      <c r="L620" s="204" t="n"/>
      <c r="M620" s="204" t="n"/>
      <c r="N620" s="204" t="n"/>
      <c r="O620" s="204" t="n"/>
      <c r="P620" s="204" t="n"/>
      <c r="Q620" s="204" t="n"/>
      <c r="R620" s="204" t="n"/>
      <c r="S620" s="204" t="n"/>
      <c r="T620" s="204" t="n"/>
      <c r="U620" s="204" t="n"/>
      <c r="V620" s="204" t="n"/>
      <c r="W620" s="204" t="n"/>
      <c r="X620" s="204" t="n"/>
      <c r="Y620" s="204" t="n"/>
      <c r="Z620" s="204" t="n"/>
    </row>
    <row r="621" ht="15.75" customHeight="1">
      <c r="A621" s="204" t="n"/>
      <c r="B621" s="204" t="n"/>
      <c r="C621" s="204" t="n"/>
      <c r="D621" s="206" t="n"/>
      <c r="E621" s="205" t="n"/>
      <c r="F621" s="204" t="n"/>
      <c r="G621" s="204" t="n"/>
      <c r="H621" s="204" t="n"/>
      <c r="I621" s="204" t="n"/>
      <c r="J621" s="204" t="n"/>
      <c r="K621" s="204" t="n"/>
      <c r="L621" s="204" t="n"/>
      <c r="M621" s="204" t="n"/>
      <c r="N621" s="204" t="n"/>
      <c r="O621" s="204" t="n"/>
      <c r="P621" s="204" t="n"/>
      <c r="Q621" s="204" t="n"/>
      <c r="R621" s="204" t="n"/>
      <c r="S621" s="204" t="n"/>
      <c r="T621" s="204" t="n"/>
      <c r="U621" s="204" t="n"/>
      <c r="V621" s="204" t="n"/>
      <c r="W621" s="204" t="n"/>
      <c r="X621" s="204" t="n"/>
      <c r="Y621" s="204" t="n"/>
      <c r="Z621" s="204" t="n"/>
    </row>
    <row r="622" ht="15.75" customHeight="1">
      <c r="A622" s="204" t="n"/>
      <c r="B622" s="204" t="n"/>
      <c r="C622" s="204" t="n"/>
      <c r="D622" s="206" t="n"/>
      <c r="E622" s="205" t="n"/>
      <c r="F622" s="204" t="n"/>
      <c r="G622" s="204" t="n"/>
      <c r="H622" s="204" t="n"/>
      <c r="I622" s="204" t="n"/>
      <c r="J622" s="204" t="n"/>
      <c r="K622" s="204" t="n"/>
      <c r="L622" s="204" t="n"/>
      <c r="M622" s="204" t="n"/>
      <c r="N622" s="204" t="n"/>
      <c r="O622" s="204" t="n"/>
      <c r="P622" s="204" t="n"/>
      <c r="Q622" s="204" t="n"/>
      <c r="R622" s="204" t="n"/>
      <c r="S622" s="204" t="n"/>
      <c r="T622" s="204" t="n"/>
      <c r="U622" s="204" t="n"/>
      <c r="V622" s="204" t="n"/>
      <c r="W622" s="204" t="n"/>
      <c r="X622" s="204" t="n"/>
      <c r="Y622" s="204" t="n"/>
      <c r="Z622" s="204" t="n"/>
    </row>
    <row r="623" ht="15.75" customHeight="1">
      <c r="A623" s="204" t="n"/>
      <c r="B623" s="204" t="n"/>
      <c r="C623" s="204" t="n"/>
      <c r="D623" s="206" t="n"/>
      <c r="E623" s="205" t="n"/>
      <c r="F623" s="204" t="n"/>
      <c r="G623" s="204" t="n"/>
      <c r="H623" s="204" t="n"/>
      <c r="I623" s="204" t="n"/>
      <c r="J623" s="204" t="n"/>
      <c r="K623" s="204" t="n"/>
      <c r="L623" s="204" t="n"/>
      <c r="M623" s="204" t="n"/>
      <c r="N623" s="204" t="n"/>
      <c r="O623" s="204" t="n"/>
      <c r="P623" s="204" t="n"/>
      <c r="Q623" s="204" t="n"/>
      <c r="R623" s="204" t="n"/>
      <c r="S623" s="204" t="n"/>
      <c r="T623" s="204" t="n"/>
      <c r="U623" s="204" t="n"/>
      <c r="V623" s="204" t="n"/>
      <c r="W623" s="204" t="n"/>
      <c r="X623" s="204" t="n"/>
      <c r="Y623" s="204" t="n"/>
      <c r="Z623" s="204" t="n"/>
    </row>
    <row r="624" ht="15.75" customHeight="1">
      <c r="A624" s="204" t="n"/>
      <c r="B624" s="204" t="n"/>
      <c r="C624" s="204" t="n"/>
      <c r="D624" s="206" t="n"/>
      <c r="E624" s="205" t="n"/>
      <c r="F624" s="204" t="n"/>
      <c r="G624" s="204" t="n"/>
      <c r="H624" s="204" t="n"/>
      <c r="I624" s="204" t="n"/>
      <c r="J624" s="204" t="n"/>
      <c r="K624" s="204" t="n"/>
      <c r="L624" s="204" t="n"/>
      <c r="M624" s="204" t="n"/>
      <c r="N624" s="204" t="n"/>
      <c r="O624" s="204" t="n"/>
      <c r="P624" s="204" t="n"/>
      <c r="Q624" s="204" t="n"/>
      <c r="R624" s="204" t="n"/>
      <c r="S624" s="204" t="n"/>
      <c r="T624" s="204" t="n"/>
      <c r="U624" s="204" t="n"/>
      <c r="V624" s="204" t="n"/>
      <c r="W624" s="204" t="n"/>
      <c r="X624" s="204" t="n"/>
      <c r="Y624" s="204" t="n"/>
      <c r="Z624" s="204" t="n"/>
    </row>
    <row r="625" ht="15.75" customHeight="1">
      <c r="A625" s="204" t="n"/>
      <c r="B625" s="204" t="n"/>
      <c r="C625" s="204" t="n"/>
      <c r="D625" s="206" t="n"/>
      <c r="E625" s="205" t="n"/>
      <c r="F625" s="204" t="n"/>
      <c r="G625" s="204" t="n"/>
      <c r="H625" s="204" t="n"/>
      <c r="I625" s="204" t="n"/>
      <c r="J625" s="204" t="n"/>
      <c r="K625" s="204" t="n"/>
      <c r="L625" s="204" t="n"/>
      <c r="M625" s="204" t="n"/>
      <c r="N625" s="204" t="n"/>
      <c r="O625" s="204" t="n"/>
      <c r="P625" s="204" t="n"/>
      <c r="Q625" s="204" t="n"/>
      <c r="R625" s="204" t="n"/>
      <c r="S625" s="204" t="n"/>
      <c r="T625" s="204" t="n"/>
      <c r="U625" s="204" t="n"/>
      <c r="V625" s="204" t="n"/>
      <c r="W625" s="204" t="n"/>
      <c r="X625" s="204" t="n"/>
      <c r="Y625" s="204" t="n"/>
      <c r="Z625" s="204" t="n"/>
    </row>
    <row r="626" ht="15.75" customHeight="1">
      <c r="A626" s="204" t="n"/>
      <c r="B626" s="204" t="n"/>
      <c r="C626" s="204" t="n"/>
      <c r="D626" s="206" t="n"/>
      <c r="E626" s="205" t="n"/>
      <c r="F626" s="204" t="n"/>
      <c r="G626" s="204" t="n"/>
      <c r="H626" s="204" t="n"/>
      <c r="I626" s="204" t="n"/>
      <c r="J626" s="204" t="n"/>
      <c r="K626" s="204" t="n"/>
      <c r="L626" s="204" t="n"/>
      <c r="M626" s="204" t="n"/>
      <c r="N626" s="204" t="n"/>
      <c r="O626" s="204" t="n"/>
      <c r="P626" s="204" t="n"/>
      <c r="Q626" s="204" t="n"/>
      <c r="R626" s="204" t="n"/>
      <c r="S626" s="204" t="n"/>
      <c r="T626" s="204" t="n"/>
      <c r="U626" s="204" t="n"/>
      <c r="V626" s="204" t="n"/>
      <c r="W626" s="204" t="n"/>
      <c r="X626" s="204" t="n"/>
      <c r="Y626" s="204" t="n"/>
      <c r="Z626" s="204" t="n"/>
    </row>
    <row r="627" ht="15.75" customHeight="1">
      <c r="A627" s="204" t="n"/>
      <c r="B627" s="204" t="n"/>
      <c r="C627" s="204" t="n"/>
      <c r="D627" s="206" t="n"/>
      <c r="E627" s="205" t="n"/>
      <c r="F627" s="204" t="n"/>
      <c r="G627" s="204" t="n"/>
      <c r="H627" s="204" t="n"/>
      <c r="I627" s="204" t="n"/>
      <c r="J627" s="204" t="n"/>
      <c r="K627" s="204" t="n"/>
      <c r="L627" s="204" t="n"/>
      <c r="M627" s="204" t="n"/>
      <c r="N627" s="204" t="n"/>
      <c r="O627" s="204" t="n"/>
      <c r="P627" s="204" t="n"/>
      <c r="Q627" s="204" t="n"/>
      <c r="R627" s="204" t="n"/>
      <c r="S627" s="204" t="n"/>
      <c r="T627" s="204" t="n"/>
      <c r="U627" s="204" t="n"/>
      <c r="V627" s="204" t="n"/>
      <c r="W627" s="204" t="n"/>
      <c r="X627" s="204" t="n"/>
      <c r="Y627" s="204" t="n"/>
      <c r="Z627" s="204" t="n"/>
    </row>
    <row r="628" ht="15.75" customHeight="1">
      <c r="A628" s="204" t="n"/>
      <c r="B628" s="204" t="n"/>
      <c r="C628" s="204" t="n"/>
      <c r="D628" s="206" t="n"/>
      <c r="E628" s="205" t="n"/>
      <c r="F628" s="204" t="n"/>
      <c r="G628" s="204" t="n"/>
      <c r="H628" s="204" t="n"/>
      <c r="I628" s="204" t="n"/>
      <c r="J628" s="204" t="n"/>
      <c r="K628" s="204" t="n"/>
      <c r="L628" s="204" t="n"/>
      <c r="M628" s="204" t="n"/>
      <c r="N628" s="204" t="n"/>
      <c r="O628" s="204" t="n"/>
      <c r="P628" s="204" t="n"/>
      <c r="Q628" s="204" t="n"/>
      <c r="R628" s="204" t="n"/>
      <c r="S628" s="204" t="n"/>
      <c r="T628" s="204" t="n"/>
      <c r="U628" s="204" t="n"/>
      <c r="V628" s="204" t="n"/>
      <c r="W628" s="204" t="n"/>
      <c r="X628" s="204" t="n"/>
      <c r="Y628" s="204" t="n"/>
      <c r="Z628" s="204" t="n"/>
    </row>
    <row r="629" ht="15.75" customHeight="1">
      <c r="A629" s="204" t="n"/>
      <c r="B629" s="204" t="n"/>
      <c r="C629" s="204" t="n"/>
      <c r="D629" s="206" t="n"/>
      <c r="E629" s="205" t="n"/>
      <c r="F629" s="204" t="n"/>
      <c r="G629" s="204" t="n"/>
      <c r="H629" s="204" t="n"/>
      <c r="I629" s="204" t="n"/>
      <c r="J629" s="204" t="n"/>
      <c r="K629" s="204" t="n"/>
      <c r="L629" s="204" t="n"/>
      <c r="M629" s="204" t="n"/>
      <c r="N629" s="204" t="n"/>
      <c r="O629" s="204" t="n"/>
      <c r="P629" s="204" t="n"/>
      <c r="Q629" s="204" t="n"/>
      <c r="R629" s="204" t="n"/>
      <c r="S629" s="204" t="n"/>
      <c r="T629" s="204" t="n"/>
      <c r="U629" s="204" t="n"/>
      <c r="V629" s="204" t="n"/>
      <c r="W629" s="204" t="n"/>
      <c r="X629" s="204" t="n"/>
      <c r="Y629" s="204" t="n"/>
      <c r="Z629" s="204" t="n"/>
    </row>
    <row r="630" ht="15.75" customHeight="1">
      <c r="A630" s="204" t="n"/>
      <c r="B630" s="204" t="n"/>
      <c r="C630" s="204" t="n"/>
      <c r="D630" s="206" t="n"/>
      <c r="E630" s="205" t="n"/>
      <c r="F630" s="204" t="n"/>
      <c r="G630" s="204" t="n"/>
      <c r="H630" s="204" t="n"/>
      <c r="I630" s="204" t="n"/>
      <c r="J630" s="204" t="n"/>
      <c r="K630" s="204" t="n"/>
      <c r="L630" s="204" t="n"/>
      <c r="M630" s="204" t="n"/>
      <c r="N630" s="204" t="n"/>
      <c r="O630" s="204" t="n"/>
      <c r="P630" s="204" t="n"/>
      <c r="Q630" s="204" t="n"/>
      <c r="R630" s="204" t="n"/>
      <c r="S630" s="204" t="n"/>
      <c r="T630" s="204" t="n"/>
      <c r="U630" s="204" t="n"/>
      <c r="V630" s="204" t="n"/>
      <c r="W630" s="204" t="n"/>
      <c r="X630" s="204" t="n"/>
      <c r="Y630" s="204" t="n"/>
      <c r="Z630" s="204" t="n"/>
    </row>
    <row r="631" ht="15.75" customHeight="1">
      <c r="A631" s="204" t="n"/>
      <c r="B631" s="204" t="n"/>
      <c r="C631" s="204" t="n"/>
      <c r="D631" s="206" t="n"/>
      <c r="E631" s="205" t="n"/>
      <c r="F631" s="204" t="n"/>
      <c r="G631" s="204" t="n"/>
      <c r="H631" s="204" t="n"/>
      <c r="I631" s="204" t="n"/>
      <c r="J631" s="204" t="n"/>
      <c r="K631" s="204" t="n"/>
      <c r="L631" s="204" t="n"/>
      <c r="M631" s="204" t="n"/>
      <c r="N631" s="204" t="n"/>
      <c r="O631" s="204" t="n"/>
      <c r="P631" s="204" t="n"/>
      <c r="Q631" s="204" t="n"/>
      <c r="R631" s="204" t="n"/>
      <c r="S631" s="204" t="n"/>
      <c r="T631" s="204" t="n"/>
      <c r="U631" s="204" t="n"/>
      <c r="V631" s="204" t="n"/>
      <c r="W631" s="204" t="n"/>
      <c r="X631" s="204" t="n"/>
      <c r="Y631" s="204" t="n"/>
      <c r="Z631" s="204" t="n"/>
    </row>
    <row r="632" ht="15.75" customHeight="1">
      <c r="A632" s="204" t="n"/>
      <c r="B632" s="204" t="n"/>
      <c r="C632" s="204" t="n"/>
      <c r="D632" s="206" t="n"/>
      <c r="E632" s="205" t="n"/>
      <c r="F632" s="204" t="n"/>
      <c r="G632" s="204" t="n"/>
      <c r="H632" s="204" t="n"/>
      <c r="I632" s="204" t="n"/>
      <c r="J632" s="204" t="n"/>
      <c r="K632" s="204" t="n"/>
      <c r="L632" s="204" t="n"/>
      <c r="M632" s="204" t="n"/>
      <c r="N632" s="204" t="n"/>
      <c r="O632" s="204" t="n"/>
      <c r="P632" s="204" t="n"/>
      <c r="Q632" s="204" t="n"/>
      <c r="R632" s="204" t="n"/>
      <c r="S632" s="204" t="n"/>
      <c r="T632" s="204" t="n"/>
      <c r="U632" s="204" t="n"/>
      <c r="V632" s="204" t="n"/>
      <c r="W632" s="204" t="n"/>
      <c r="X632" s="204" t="n"/>
      <c r="Y632" s="204" t="n"/>
      <c r="Z632" s="204" t="n"/>
    </row>
    <row r="633" ht="15.75" customHeight="1">
      <c r="A633" s="204" t="n"/>
      <c r="B633" s="204" t="n"/>
      <c r="C633" s="204" t="n"/>
      <c r="D633" s="206" t="n"/>
      <c r="E633" s="205" t="n"/>
      <c r="F633" s="204" t="n"/>
      <c r="G633" s="204" t="n"/>
      <c r="H633" s="204" t="n"/>
      <c r="I633" s="204" t="n"/>
      <c r="J633" s="204" t="n"/>
      <c r="K633" s="204" t="n"/>
      <c r="L633" s="204" t="n"/>
      <c r="M633" s="204" t="n"/>
      <c r="N633" s="204" t="n"/>
      <c r="O633" s="204" t="n"/>
      <c r="P633" s="204" t="n"/>
      <c r="Q633" s="204" t="n"/>
      <c r="R633" s="204" t="n"/>
      <c r="S633" s="204" t="n"/>
      <c r="T633" s="204" t="n"/>
      <c r="U633" s="204" t="n"/>
      <c r="V633" s="204" t="n"/>
      <c r="W633" s="204" t="n"/>
      <c r="X633" s="204" t="n"/>
      <c r="Y633" s="204" t="n"/>
      <c r="Z633" s="204" t="n"/>
    </row>
    <row r="634" ht="15.75" customHeight="1">
      <c r="A634" s="204" t="n"/>
      <c r="B634" s="204" t="n"/>
      <c r="C634" s="204" t="n"/>
      <c r="D634" s="206" t="n"/>
      <c r="E634" s="205" t="n"/>
      <c r="F634" s="204" t="n"/>
      <c r="G634" s="204" t="n"/>
      <c r="H634" s="204" t="n"/>
      <c r="I634" s="204" t="n"/>
      <c r="J634" s="204" t="n"/>
      <c r="K634" s="204" t="n"/>
      <c r="L634" s="204" t="n"/>
      <c r="M634" s="204" t="n"/>
      <c r="N634" s="204" t="n"/>
      <c r="O634" s="204" t="n"/>
      <c r="P634" s="204" t="n"/>
      <c r="Q634" s="204" t="n"/>
      <c r="R634" s="204" t="n"/>
      <c r="S634" s="204" t="n"/>
      <c r="T634" s="204" t="n"/>
      <c r="U634" s="204" t="n"/>
      <c r="V634" s="204" t="n"/>
      <c r="W634" s="204" t="n"/>
      <c r="X634" s="204" t="n"/>
      <c r="Y634" s="204" t="n"/>
      <c r="Z634" s="204" t="n"/>
    </row>
    <row r="635" ht="15.75" customHeight="1">
      <c r="A635" s="204" t="n"/>
      <c r="B635" s="204" t="n"/>
      <c r="C635" s="204" t="n"/>
      <c r="D635" s="206" t="n"/>
      <c r="E635" s="205" t="n"/>
      <c r="F635" s="204" t="n"/>
      <c r="G635" s="204" t="n"/>
      <c r="H635" s="204" t="n"/>
      <c r="I635" s="204" t="n"/>
      <c r="J635" s="204" t="n"/>
      <c r="K635" s="204" t="n"/>
      <c r="L635" s="204" t="n"/>
      <c r="M635" s="204" t="n"/>
      <c r="N635" s="204" t="n"/>
      <c r="O635" s="204" t="n"/>
      <c r="P635" s="204" t="n"/>
      <c r="Q635" s="204" t="n"/>
      <c r="R635" s="204" t="n"/>
      <c r="S635" s="204" t="n"/>
      <c r="T635" s="204" t="n"/>
      <c r="U635" s="204" t="n"/>
      <c r="V635" s="204" t="n"/>
      <c r="W635" s="204" t="n"/>
      <c r="X635" s="204" t="n"/>
      <c r="Y635" s="204" t="n"/>
      <c r="Z635" s="204" t="n"/>
    </row>
    <row r="636" ht="15.75" customHeight="1">
      <c r="A636" s="204" t="n"/>
      <c r="B636" s="204" t="n"/>
      <c r="C636" s="204" t="n"/>
      <c r="D636" s="206" t="n"/>
      <c r="E636" s="205" t="n"/>
      <c r="F636" s="204" t="n"/>
      <c r="G636" s="204" t="n"/>
      <c r="H636" s="204" t="n"/>
      <c r="I636" s="204" t="n"/>
      <c r="J636" s="204" t="n"/>
      <c r="K636" s="204" t="n"/>
      <c r="L636" s="204" t="n"/>
      <c r="M636" s="204" t="n"/>
      <c r="N636" s="204" t="n"/>
      <c r="O636" s="204" t="n"/>
      <c r="P636" s="204" t="n"/>
      <c r="Q636" s="204" t="n"/>
      <c r="R636" s="204" t="n"/>
      <c r="S636" s="204" t="n"/>
      <c r="T636" s="204" t="n"/>
      <c r="U636" s="204" t="n"/>
      <c r="V636" s="204" t="n"/>
      <c r="W636" s="204" t="n"/>
      <c r="X636" s="204" t="n"/>
      <c r="Y636" s="204" t="n"/>
      <c r="Z636" s="204" t="n"/>
    </row>
    <row r="637" ht="15.75" customHeight="1">
      <c r="A637" s="204" t="n"/>
      <c r="B637" s="204" t="n"/>
      <c r="C637" s="204" t="n"/>
      <c r="D637" s="206" t="n"/>
      <c r="E637" s="205" t="n"/>
      <c r="F637" s="204" t="n"/>
      <c r="G637" s="204" t="n"/>
      <c r="H637" s="204" t="n"/>
      <c r="I637" s="204" t="n"/>
      <c r="J637" s="204" t="n"/>
      <c r="K637" s="204" t="n"/>
      <c r="L637" s="204" t="n"/>
      <c r="M637" s="204" t="n"/>
      <c r="N637" s="204" t="n"/>
      <c r="O637" s="204" t="n"/>
      <c r="P637" s="204" t="n"/>
      <c r="Q637" s="204" t="n"/>
      <c r="R637" s="204" t="n"/>
      <c r="S637" s="204" t="n"/>
      <c r="T637" s="204" t="n"/>
      <c r="U637" s="204" t="n"/>
      <c r="V637" s="204" t="n"/>
      <c r="W637" s="204" t="n"/>
      <c r="X637" s="204" t="n"/>
      <c r="Y637" s="204" t="n"/>
      <c r="Z637" s="204" t="n"/>
    </row>
    <row r="638" ht="15.75" customHeight="1">
      <c r="A638" s="204" t="n"/>
      <c r="B638" s="204" t="n"/>
      <c r="C638" s="204" t="n"/>
      <c r="D638" s="206" t="n"/>
      <c r="E638" s="205" t="n"/>
      <c r="F638" s="204" t="n"/>
      <c r="G638" s="204" t="n"/>
      <c r="H638" s="204" t="n"/>
      <c r="I638" s="204" t="n"/>
      <c r="J638" s="204" t="n"/>
      <c r="K638" s="204" t="n"/>
      <c r="L638" s="204" t="n"/>
      <c r="M638" s="204" t="n"/>
      <c r="N638" s="204" t="n"/>
      <c r="O638" s="204" t="n"/>
      <c r="P638" s="204" t="n"/>
      <c r="Q638" s="204" t="n"/>
      <c r="R638" s="204" t="n"/>
      <c r="S638" s="204" t="n"/>
      <c r="T638" s="204" t="n"/>
      <c r="U638" s="204" t="n"/>
      <c r="V638" s="204" t="n"/>
      <c r="W638" s="204" t="n"/>
      <c r="X638" s="204" t="n"/>
      <c r="Y638" s="204" t="n"/>
      <c r="Z638" s="204" t="n"/>
    </row>
    <row r="639" ht="15.75" customHeight="1">
      <c r="A639" s="204" t="n"/>
      <c r="B639" s="204" t="n"/>
      <c r="C639" s="204" t="n"/>
      <c r="D639" s="206" t="n"/>
      <c r="E639" s="205" t="n"/>
      <c r="F639" s="204" t="n"/>
      <c r="G639" s="204" t="n"/>
      <c r="H639" s="204" t="n"/>
      <c r="I639" s="204" t="n"/>
      <c r="J639" s="204" t="n"/>
      <c r="K639" s="204" t="n"/>
      <c r="L639" s="204" t="n"/>
      <c r="M639" s="204" t="n"/>
      <c r="N639" s="204" t="n"/>
      <c r="O639" s="204" t="n"/>
      <c r="P639" s="204" t="n"/>
      <c r="Q639" s="204" t="n"/>
      <c r="R639" s="204" t="n"/>
      <c r="S639" s="204" t="n"/>
      <c r="T639" s="204" t="n"/>
      <c r="U639" s="204" t="n"/>
      <c r="V639" s="204" t="n"/>
      <c r="W639" s="204" t="n"/>
      <c r="X639" s="204" t="n"/>
      <c r="Y639" s="204" t="n"/>
      <c r="Z639" s="204" t="n"/>
    </row>
    <row r="640" ht="15.75" customHeight="1">
      <c r="A640" s="204" t="n"/>
      <c r="B640" s="204" t="n"/>
      <c r="C640" s="204" t="n"/>
      <c r="D640" s="206" t="n"/>
      <c r="E640" s="205" t="n"/>
      <c r="F640" s="204" t="n"/>
      <c r="G640" s="204" t="n"/>
      <c r="H640" s="204" t="n"/>
      <c r="I640" s="204" t="n"/>
      <c r="J640" s="204" t="n"/>
      <c r="K640" s="204" t="n"/>
      <c r="L640" s="204" t="n"/>
      <c r="M640" s="204" t="n"/>
      <c r="N640" s="204" t="n"/>
      <c r="O640" s="204" t="n"/>
      <c r="P640" s="204" t="n"/>
      <c r="Q640" s="204" t="n"/>
      <c r="R640" s="204" t="n"/>
      <c r="S640" s="204" t="n"/>
      <c r="T640" s="204" t="n"/>
      <c r="U640" s="204" t="n"/>
      <c r="V640" s="204" t="n"/>
      <c r="W640" s="204" t="n"/>
      <c r="X640" s="204" t="n"/>
      <c r="Y640" s="204" t="n"/>
      <c r="Z640" s="204" t="n"/>
    </row>
    <row r="641" ht="15.75" customHeight="1">
      <c r="A641" s="204" t="n"/>
      <c r="B641" s="204" t="n"/>
      <c r="C641" s="204" t="n"/>
      <c r="D641" s="206" t="n"/>
      <c r="E641" s="205" t="n"/>
      <c r="F641" s="204" t="n"/>
      <c r="G641" s="204" t="n"/>
      <c r="H641" s="204" t="n"/>
      <c r="I641" s="204" t="n"/>
      <c r="J641" s="204" t="n"/>
      <c r="K641" s="204" t="n"/>
      <c r="L641" s="204" t="n"/>
      <c r="M641" s="204" t="n"/>
      <c r="N641" s="204" t="n"/>
      <c r="O641" s="204" t="n"/>
      <c r="P641" s="204" t="n"/>
      <c r="Q641" s="204" t="n"/>
      <c r="R641" s="204" t="n"/>
      <c r="S641" s="204" t="n"/>
      <c r="T641" s="204" t="n"/>
      <c r="U641" s="204" t="n"/>
      <c r="V641" s="204" t="n"/>
      <c r="W641" s="204" t="n"/>
      <c r="X641" s="204" t="n"/>
      <c r="Y641" s="204" t="n"/>
      <c r="Z641" s="204" t="n"/>
    </row>
    <row r="642" ht="15.75" customHeight="1">
      <c r="A642" s="204" t="n"/>
      <c r="B642" s="204" t="n"/>
      <c r="C642" s="204" t="n"/>
      <c r="D642" s="206" t="n"/>
      <c r="E642" s="205" t="n"/>
      <c r="F642" s="204" t="n"/>
      <c r="G642" s="204" t="n"/>
      <c r="H642" s="204" t="n"/>
      <c r="I642" s="204" t="n"/>
      <c r="J642" s="204" t="n"/>
      <c r="K642" s="204" t="n"/>
      <c r="L642" s="204" t="n"/>
      <c r="M642" s="204" t="n"/>
      <c r="N642" s="204" t="n"/>
      <c r="O642" s="204" t="n"/>
      <c r="P642" s="204" t="n"/>
      <c r="Q642" s="204" t="n"/>
      <c r="R642" s="204" t="n"/>
      <c r="S642" s="204" t="n"/>
      <c r="T642" s="204" t="n"/>
      <c r="U642" s="204" t="n"/>
      <c r="V642" s="204" t="n"/>
      <c r="W642" s="204" t="n"/>
      <c r="X642" s="204" t="n"/>
      <c r="Y642" s="204" t="n"/>
      <c r="Z642" s="204" t="n"/>
    </row>
    <row r="643" ht="15.75" customHeight="1">
      <c r="A643" s="204" t="n"/>
      <c r="B643" s="204" t="n"/>
      <c r="C643" s="204" t="n"/>
      <c r="D643" s="206" t="n"/>
      <c r="E643" s="205" t="n"/>
      <c r="F643" s="204" t="n"/>
      <c r="G643" s="204" t="n"/>
      <c r="H643" s="204" t="n"/>
      <c r="I643" s="204" t="n"/>
      <c r="J643" s="204" t="n"/>
      <c r="K643" s="204" t="n"/>
      <c r="L643" s="204" t="n"/>
      <c r="M643" s="204" t="n"/>
      <c r="N643" s="204" t="n"/>
      <c r="O643" s="204" t="n"/>
      <c r="P643" s="204" t="n"/>
      <c r="Q643" s="204" t="n"/>
      <c r="R643" s="204" t="n"/>
      <c r="S643" s="204" t="n"/>
      <c r="T643" s="204" t="n"/>
      <c r="U643" s="204" t="n"/>
      <c r="V643" s="204" t="n"/>
      <c r="W643" s="204" t="n"/>
      <c r="X643" s="204" t="n"/>
      <c r="Y643" s="204" t="n"/>
      <c r="Z643" s="204" t="n"/>
    </row>
    <row r="644" ht="15.75" customHeight="1">
      <c r="A644" s="204" t="n"/>
      <c r="B644" s="204" t="n"/>
      <c r="C644" s="204" t="n"/>
      <c r="D644" s="206" t="n"/>
      <c r="E644" s="205" t="n"/>
      <c r="F644" s="204" t="n"/>
      <c r="G644" s="204" t="n"/>
      <c r="H644" s="204" t="n"/>
      <c r="I644" s="204" t="n"/>
      <c r="J644" s="204" t="n"/>
      <c r="K644" s="204" t="n"/>
      <c r="L644" s="204" t="n"/>
      <c r="M644" s="204" t="n"/>
      <c r="N644" s="204" t="n"/>
      <c r="O644" s="204" t="n"/>
      <c r="P644" s="204" t="n"/>
      <c r="Q644" s="204" t="n"/>
      <c r="R644" s="204" t="n"/>
      <c r="S644" s="204" t="n"/>
      <c r="T644" s="204" t="n"/>
      <c r="U644" s="204" t="n"/>
      <c r="V644" s="204" t="n"/>
      <c r="W644" s="204" t="n"/>
      <c r="X644" s="204" t="n"/>
      <c r="Y644" s="204" t="n"/>
      <c r="Z644" s="204" t="n"/>
    </row>
    <row r="645" ht="15.75" customHeight="1">
      <c r="A645" s="204" t="n"/>
      <c r="B645" s="204" t="n"/>
      <c r="C645" s="204" t="n"/>
      <c r="D645" s="206" t="n"/>
      <c r="E645" s="205" t="n"/>
      <c r="F645" s="204" t="n"/>
      <c r="G645" s="204" t="n"/>
      <c r="H645" s="204" t="n"/>
      <c r="I645" s="204" t="n"/>
      <c r="J645" s="204" t="n"/>
      <c r="K645" s="204" t="n"/>
      <c r="L645" s="204" t="n"/>
      <c r="M645" s="204" t="n"/>
      <c r="N645" s="204" t="n"/>
      <c r="O645" s="204" t="n"/>
      <c r="P645" s="204" t="n"/>
      <c r="Q645" s="204" t="n"/>
      <c r="R645" s="204" t="n"/>
      <c r="S645" s="204" t="n"/>
      <c r="T645" s="204" t="n"/>
      <c r="U645" s="204" t="n"/>
      <c r="V645" s="204" t="n"/>
      <c r="W645" s="204" t="n"/>
      <c r="X645" s="204" t="n"/>
      <c r="Y645" s="204" t="n"/>
      <c r="Z645" s="204" t="n"/>
    </row>
    <row r="646" ht="15.75" customHeight="1">
      <c r="A646" s="204" t="n"/>
      <c r="B646" s="204" t="n"/>
      <c r="C646" s="204" t="n"/>
      <c r="D646" s="206" t="n"/>
      <c r="E646" s="205" t="n"/>
      <c r="F646" s="204" t="n"/>
      <c r="G646" s="204" t="n"/>
      <c r="H646" s="204" t="n"/>
      <c r="I646" s="204" t="n"/>
      <c r="J646" s="204" t="n"/>
      <c r="K646" s="204" t="n"/>
      <c r="L646" s="204" t="n"/>
      <c r="M646" s="204" t="n"/>
      <c r="N646" s="204" t="n"/>
      <c r="O646" s="204" t="n"/>
      <c r="P646" s="204" t="n"/>
      <c r="Q646" s="204" t="n"/>
      <c r="R646" s="204" t="n"/>
      <c r="S646" s="204" t="n"/>
      <c r="T646" s="204" t="n"/>
      <c r="U646" s="204" t="n"/>
      <c r="V646" s="204" t="n"/>
      <c r="W646" s="204" t="n"/>
      <c r="X646" s="204" t="n"/>
      <c r="Y646" s="204" t="n"/>
      <c r="Z646" s="204" t="n"/>
    </row>
    <row r="647" ht="15.75" customHeight="1">
      <c r="A647" s="204" t="n"/>
      <c r="B647" s="204" t="n"/>
      <c r="C647" s="204" t="n"/>
      <c r="D647" s="206" t="n"/>
      <c r="E647" s="205" t="n"/>
      <c r="F647" s="204" t="n"/>
      <c r="G647" s="204" t="n"/>
      <c r="H647" s="204" t="n"/>
      <c r="I647" s="204" t="n"/>
      <c r="J647" s="204" t="n"/>
      <c r="K647" s="204" t="n"/>
      <c r="L647" s="204" t="n"/>
      <c r="M647" s="204" t="n"/>
      <c r="N647" s="204" t="n"/>
      <c r="O647" s="204" t="n"/>
      <c r="P647" s="204" t="n"/>
      <c r="Q647" s="204" t="n"/>
      <c r="R647" s="204" t="n"/>
      <c r="S647" s="204" t="n"/>
      <c r="T647" s="204" t="n"/>
      <c r="U647" s="204" t="n"/>
      <c r="V647" s="204" t="n"/>
      <c r="W647" s="204" t="n"/>
      <c r="X647" s="204" t="n"/>
      <c r="Y647" s="204" t="n"/>
      <c r="Z647" s="204" t="n"/>
    </row>
    <row r="648" ht="15.75" customHeight="1">
      <c r="A648" s="204" t="n"/>
      <c r="B648" s="204" t="n"/>
      <c r="C648" s="204" t="n"/>
      <c r="D648" s="206" t="n"/>
      <c r="E648" s="205" t="n"/>
      <c r="F648" s="204" t="n"/>
      <c r="G648" s="204" t="n"/>
      <c r="H648" s="204" t="n"/>
      <c r="I648" s="204" t="n"/>
      <c r="J648" s="204" t="n"/>
      <c r="K648" s="204" t="n"/>
      <c r="L648" s="204" t="n"/>
      <c r="M648" s="204" t="n"/>
      <c r="N648" s="204" t="n"/>
      <c r="O648" s="204" t="n"/>
      <c r="P648" s="204" t="n"/>
      <c r="Q648" s="204" t="n"/>
      <c r="R648" s="204" t="n"/>
      <c r="S648" s="204" t="n"/>
      <c r="T648" s="204" t="n"/>
      <c r="U648" s="204" t="n"/>
      <c r="V648" s="204" t="n"/>
      <c r="W648" s="204" t="n"/>
      <c r="X648" s="204" t="n"/>
      <c r="Y648" s="204" t="n"/>
      <c r="Z648" s="204" t="n"/>
    </row>
    <row r="649" ht="15.75" customHeight="1">
      <c r="A649" s="204" t="n"/>
      <c r="B649" s="204" t="n"/>
      <c r="C649" s="204" t="n"/>
      <c r="D649" s="206" t="n"/>
      <c r="E649" s="205" t="n"/>
      <c r="F649" s="204" t="n"/>
      <c r="G649" s="204" t="n"/>
      <c r="H649" s="204" t="n"/>
      <c r="I649" s="204" t="n"/>
      <c r="J649" s="204" t="n"/>
      <c r="K649" s="204" t="n"/>
      <c r="L649" s="204" t="n"/>
      <c r="M649" s="204" t="n"/>
      <c r="N649" s="204" t="n"/>
      <c r="O649" s="204" t="n"/>
      <c r="P649" s="204" t="n"/>
      <c r="Q649" s="204" t="n"/>
      <c r="R649" s="204" t="n"/>
      <c r="S649" s="204" t="n"/>
      <c r="T649" s="204" t="n"/>
      <c r="U649" s="204" t="n"/>
      <c r="V649" s="204" t="n"/>
      <c r="W649" s="204" t="n"/>
      <c r="X649" s="204" t="n"/>
      <c r="Y649" s="204" t="n"/>
      <c r="Z649" s="204" t="n"/>
    </row>
    <row r="650" ht="15.75" customHeight="1">
      <c r="A650" s="204" t="n"/>
      <c r="B650" s="204" t="n"/>
      <c r="C650" s="204" t="n"/>
      <c r="D650" s="206" t="n"/>
      <c r="E650" s="205" t="n"/>
      <c r="F650" s="204" t="n"/>
      <c r="G650" s="204" t="n"/>
      <c r="H650" s="204" t="n"/>
      <c r="I650" s="204" t="n"/>
      <c r="J650" s="204" t="n"/>
      <c r="K650" s="204" t="n"/>
      <c r="L650" s="204" t="n"/>
      <c r="M650" s="204" t="n"/>
      <c r="N650" s="204" t="n"/>
      <c r="O650" s="204" t="n"/>
      <c r="P650" s="204" t="n"/>
      <c r="Q650" s="204" t="n"/>
      <c r="R650" s="204" t="n"/>
      <c r="S650" s="204" t="n"/>
      <c r="T650" s="204" t="n"/>
      <c r="U650" s="204" t="n"/>
      <c r="V650" s="204" t="n"/>
      <c r="W650" s="204" t="n"/>
      <c r="X650" s="204" t="n"/>
      <c r="Y650" s="204" t="n"/>
      <c r="Z650" s="204" t="n"/>
    </row>
    <row r="651" ht="15.75" customHeight="1">
      <c r="A651" s="204" t="n"/>
      <c r="B651" s="204" t="n"/>
      <c r="C651" s="204" t="n"/>
      <c r="D651" s="206" t="n"/>
      <c r="E651" s="205" t="n"/>
      <c r="F651" s="204" t="n"/>
      <c r="G651" s="204" t="n"/>
      <c r="H651" s="204" t="n"/>
      <c r="I651" s="204" t="n"/>
      <c r="J651" s="204" t="n"/>
      <c r="K651" s="204" t="n"/>
      <c r="L651" s="204" t="n"/>
      <c r="M651" s="204" t="n"/>
      <c r="N651" s="204" t="n"/>
      <c r="O651" s="204" t="n"/>
      <c r="P651" s="204" t="n"/>
      <c r="Q651" s="204" t="n"/>
      <c r="R651" s="204" t="n"/>
      <c r="S651" s="204" t="n"/>
      <c r="T651" s="204" t="n"/>
      <c r="U651" s="204" t="n"/>
      <c r="V651" s="204" t="n"/>
      <c r="W651" s="204" t="n"/>
      <c r="X651" s="204" t="n"/>
      <c r="Y651" s="204" t="n"/>
      <c r="Z651" s="204" t="n"/>
    </row>
    <row r="652" ht="15.75" customHeight="1">
      <c r="A652" s="204" t="n"/>
      <c r="B652" s="204" t="n"/>
      <c r="C652" s="204" t="n"/>
      <c r="D652" s="206" t="n"/>
      <c r="E652" s="205" t="n"/>
      <c r="F652" s="204" t="n"/>
      <c r="G652" s="204" t="n"/>
      <c r="H652" s="204" t="n"/>
      <c r="I652" s="204" t="n"/>
      <c r="J652" s="204" t="n"/>
      <c r="K652" s="204" t="n"/>
      <c r="L652" s="204" t="n"/>
      <c r="M652" s="204" t="n"/>
      <c r="N652" s="204" t="n"/>
      <c r="O652" s="204" t="n"/>
      <c r="P652" s="204" t="n"/>
      <c r="Q652" s="204" t="n"/>
      <c r="R652" s="204" t="n"/>
      <c r="S652" s="204" t="n"/>
      <c r="T652" s="204" t="n"/>
      <c r="U652" s="204" t="n"/>
      <c r="V652" s="204" t="n"/>
      <c r="W652" s="204" t="n"/>
      <c r="X652" s="204" t="n"/>
      <c r="Y652" s="204" t="n"/>
      <c r="Z652" s="204" t="n"/>
    </row>
    <row r="653" ht="15.75" customHeight="1">
      <c r="A653" s="204" t="n"/>
      <c r="B653" s="204" t="n"/>
      <c r="C653" s="204" t="n"/>
      <c r="D653" s="206" t="n"/>
      <c r="E653" s="205" t="n"/>
      <c r="F653" s="204" t="n"/>
      <c r="G653" s="204" t="n"/>
      <c r="H653" s="204" t="n"/>
      <c r="I653" s="204" t="n"/>
      <c r="J653" s="204" t="n"/>
      <c r="K653" s="204" t="n"/>
      <c r="L653" s="204" t="n"/>
      <c r="M653" s="204" t="n"/>
      <c r="N653" s="204" t="n"/>
      <c r="O653" s="204" t="n"/>
      <c r="P653" s="204" t="n"/>
      <c r="Q653" s="204" t="n"/>
      <c r="R653" s="204" t="n"/>
      <c r="S653" s="204" t="n"/>
      <c r="T653" s="204" t="n"/>
      <c r="U653" s="204" t="n"/>
      <c r="V653" s="204" t="n"/>
      <c r="W653" s="204" t="n"/>
      <c r="X653" s="204" t="n"/>
      <c r="Y653" s="204" t="n"/>
      <c r="Z653" s="204" t="n"/>
    </row>
    <row r="654" ht="15.75" customHeight="1">
      <c r="A654" s="204" t="n"/>
      <c r="B654" s="204" t="n"/>
      <c r="C654" s="204" t="n"/>
      <c r="D654" s="206" t="n"/>
      <c r="E654" s="205" t="n"/>
      <c r="F654" s="204" t="n"/>
      <c r="G654" s="204" t="n"/>
      <c r="H654" s="204" t="n"/>
      <c r="I654" s="204" t="n"/>
      <c r="J654" s="204" t="n"/>
      <c r="K654" s="204" t="n"/>
      <c r="L654" s="204" t="n"/>
      <c r="M654" s="204" t="n"/>
      <c r="N654" s="204" t="n"/>
      <c r="O654" s="204" t="n"/>
      <c r="P654" s="204" t="n"/>
      <c r="Q654" s="204" t="n"/>
      <c r="R654" s="204" t="n"/>
      <c r="S654" s="204" t="n"/>
      <c r="T654" s="204" t="n"/>
      <c r="U654" s="204" t="n"/>
      <c r="V654" s="204" t="n"/>
      <c r="W654" s="204" t="n"/>
      <c r="X654" s="204" t="n"/>
      <c r="Y654" s="204" t="n"/>
      <c r="Z654" s="204" t="n"/>
    </row>
    <row r="655" ht="15.75" customHeight="1">
      <c r="A655" s="204" t="n"/>
      <c r="B655" s="204" t="n"/>
      <c r="C655" s="204" t="n"/>
      <c r="D655" s="206" t="n"/>
      <c r="E655" s="205" t="n"/>
      <c r="F655" s="204" t="n"/>
      <c r="G655" s="204" t="n"/>
      <c r="H655" s="204" t="n"/>
      <c r="I655" s="204" t="n"/>
      <c r="J655" s="204" t="n"/>
      <c r="K655" s="204" t="n"/>
      <c r="L655" s="204" t="n"/>
      <c r="M655" s="204" t="n"/>
      <c r="N655" s="204" t="n"/>
      <c r="O655" s="204" t="n"/>
      <c r="P655" s="204" t="n"/>
      <c r="Q655" s="204" t="n"/>
      <c r="R655" s="204" t="n"/>
      <c r="S655" s="204" t="n"/>
      <c r="T655" s="204" t="n"/>
      <c r="U655" s="204" t="n"/>
      <c r="V655" s="204" t="n"/>
      <c r="W655" s="204" t="n"/>
      <c r="X655" s="204" t="n"/>
      <c r="Y655" s="204" t="n"/>
      <c r="Z655" s="204" t="n"/>
    </row>
    <row r="656" ht="15.75" customHeight="1">
      <c r="A656" s="204" t="n"/>
      <c r="B656" s="204" t="n"/>
      <c r="C656" s="204" t="n"/>
      <c r="D656" s="206" t="n"/>
      <c r="E656" s="205" t="n"/>
      <c r="F656" s="204" t="n"/>
      <c r="G656" s="204" t="n"/>
      <c r="H656" s="204" t="n"/>
      <c r="I656" s="204" t="n"/>
      <c r="J656" s="204" t="n"/>
      <c r="K656" s="204" t="n"/>
      <c r="L656" s="204" t="n"/>
      <c r="M656" s="204" t="n"/>
      <c r="N656" s="204" t="n"/>
      <c r="O656" s="204" t="n"/>
      <c r="P656" s="204" t="n"/>
      <c r="Q656" s="204" t="n"/>
      <c r="R656" s="204" t="n"/>
      <c r="S656" s="204" t="n"/>
      <c r="T656" s="204" t="n"/>
      <c r="U656" s="204" t="n"/>
      <c r="V656" s="204" t="n"/>
      <c r="W656" s="204" t="n"/>
      <c r="X656" s="204" t="n"/>
      <c r="Y656" s="204" t="n"/>
      <c r="Z656" s="204" t="n"/>
    </row>
    <row r="657" ht="15.75" customHeight="1">
      <c r="A657" s="204" t="n"/>
      <c r="B657" s="204" t="n"/>
      <c r="C657" s="204" t="n"/>
      <c r="D657" s="206" t="n"/>
      <c r="E657" s="205" t="n"/>
      <c r="F657" s="204" t="n"/>
      <c r="G657" s="204" t="n"/>
      <c r="H657" s="204" t="n"/>
      <c r="I657" s="204" t="n"/>
      <c r="J657" s="204" t="n"/>
      <c r="K657" s="204" t="n"/>
      <c r="L657" s="204" t="n"/>
      <c r="M657" s="204" t="n"/>
      <c r="N657" s="204" t="n"/>
      <c r="O657" s="204" t="n"/>
      <c r="P657" s="204" t="n"/>
      <c r="Q657" s="204" t="n"/>
      <c r="R657" s="204" t="n"/>
      <c r="S657" s="204" t="n"/>
      <c r="T657" s="204" t="n"/>
      <c r="U657" s="204" t="n"/>
      <c r="V657" s="204" t="n"/>
      <c r="W657" s="204" t="n"/>
      <c r="X657" s="204" t="n"/>
      <c r="Y657" s="204" t="n"/>
      <c r="Z657" s="204" t="n"/>
    </row>
    <row r="658" ht="15.75" customHeight="1">
      <c r="A658" s="204" t="n"/>
      <c r="B658" s="204" t="n"/>
      <c r="C658" s="204" t="n"/>
      <c r="D658" s="206" t="n"/>
      <c r="E658" s="205" t="n"/>
      <c r="F658" s="204" t="n"/>
      <c r="G658" s="204" t="n"/>
      <c r="H658" s="204" t="n"/>
      <c r="I658" s="204" t="n"/>
      <c r="J658" s="204" t="n"/>
      <c r="K658" s="204" t="n"/>
      <c r="L658" s="204" t="n"/>
      <c r="M658" s="204" t="n"/>
      <c r="N658" s="204" t="n"/>
      <c r="O658" s="204" t="n"/>
      <c r="P658" s="204" t="n"/>
      <c r="Q658" s="204" t="n"/>
      <c r="R658" s="204" t="n"/>
      <c r="S658" s="204" t="n"/>
      <c r="T658" s="204" t="n"/>
      <c r="U658" s="204" t="n"/>
      <c r="V658" s="204" t="n"/>
      <c r="W658" s="204" t="n"/>
      <c r="X658" s="204" t="n"/>
      <c r="Y658" s="204" t="n"/>
      <c r="Z658" s="204" t="n"/>
    </row>
    <row r="659" ht="15.75" customHeight="1">
      <c r="A659" s="204" t="n"/>
      <c r="B659" s="204" t="n"/>
      <c r="C659" s="204" t="n"/>
      <c r="D659" s="206" t="n"/>
      <c r="E659" s="205" t="n"/>
      <c r="F659" s="204" t="n"/>
      <c r="G659" s="204" t="n"/>
      <c r="H659" s="204" t="n"/>
      <c r="I659" s="204" t="n"/>
      <c r="J659" s="204" t="n"/>
      <c r="K659" s="204" t="n"/>
      <c r="L659" s="204" t="n"/>
      <c r="M659" s="204" t="n"/>
      <c r="N659" s="204" t="n"/>
      <c r="O659" s="204" t="n"/>
      <c r="P659" s="204" t="n"/>
      <c r="Q659" s="204" t="n"/>
      <c r="R659" s="204" t="n"/>
      <c r="S659" s="204" t="n"/>
      <c r="T659" s="204" t="n"/>
      <c r="U659" s="204" t="n"/>
      <c r="V659" s="204" t="n"/>
      <c r="W659" s="204" t="n"/>
      <c r="X659" s="204" t="n"/>
      <c r="Y659" s="204" t="n"/>
      <c r="Z659" s="204" t="n"/>
    </row>
    <row r="660" ht="15.75" customHeight="1">
      <c r="A660" s="204" t="n"/>
      <c r="B660" s="204" t="n"/>
      <c r="C660" s="204" t="n"/>
      <c r="D660" s="206" t="n"/>
      <c r="E660" s="205" t="n"/>
      <c r="F660" s="204" t="n"/>
      <c r="G660" s="204" t="n"/>
      <c r="H660" s="204" t="n"/>
      <c r="I660" s="204" t="n"/>
      <c r="J660" s="204" t="n"/>
      <c r="K660" s="204" t="n"/>
      <c r="L660" s="204" t="n"/>
      <c r="M660" s="204" t="n"/>
      <c r="N660" s="204" t="n"/>
      <c r="O660" s="204" t="n"/>
      <c r="P660" s="204" t="n"/>
      <c r="Q660" s="204" t="n"/>
      <c r="R660" s="204" t="n"/>
      <c r="S660" s="204" t="n"/>
      <c r="T660" s="204" t="n"/>
      <c r="U660" s="204" t="n"/>
      <c r="V660" s="204" t="n"/>
      <c r="W660" s="204" t="n"/>
      <c r="X660" s="204" t="n"/>
      <c r="Y660" s="204" t="n"/>
      <c r="Z660" s="204" t="n"/>
    </row>
    <row r="661" ht="15.75" customHeight="1">
      <c r="A661" s="204" t="n"/>
      <c r="B661" s="204" t="n"/>
      <c r="C661" s="204" t="n"/>
      <c r="D661" s="206" t="n"/>
      <c r="E661" s="205" t="n"/>
      <c r="F661" s="204" t="n"/>
      <c r="G661" s="204" t="n"/>
      <c r="H661" s="204" t="n"/>
      <c r="I661" s="204" t="n"/>
      <c r="J661" s="204" t="n"/>
      <c r="K661" s="204" t="n"/>
      <c r="L661" s="204" t="n"/>
      <c r="M661" s="204" t="n"/>
      <c r="N661" s="204" t="n"/>
      <c r="O661" s="204" t="n"/>
      <c r="P661" s="204" t="n"/>
      <c r="Q661" s="204" t="n"/>
      <c r="R661" s="204" t="n"/>
      <c r="S661" s="204" t="n"/>
      <c r="T661" s="204" t="n"/>
      <c r="U661" s="204" t="n"/>
      <c r="V661" s="204" t="n"/>
      <c r="W661" s="204" t="n"/>
      <c r="X661" s="204" t="n"/>
      <c r="Y661" s="204" t="n"/>
      <c r="Z661" s="204" t="n"/>
    </row>
    <row r="662" ht="15.75" customHeight="1">
      <c r="A662" s="204" t="n"/>
      <c r="B662" s="204" t="n"/>
      <c r="C662" s="204" t="n"/>
      <c r="D662" s="206" t="n"/>
      <c r="E662" s="205" t="n"/>
      <c r="F662" s="204" t="n"/>
      <c r="G662" s="204" t="n"/>
      <c r="H662" s="204" t="n"/>
      <c r="I662" s="204" t="n"/>
      <c r="J662" s="204" t="n"/>
      <c r="K662" s="204" t="n"/>
      <c r="L662" s="204" t="n"/>
      <c r="M662" s="204" t="n"/>
      <c r="N662" s="204" t="n"/>
      <c r="O662" s="204" t="n"/>
      <c r="P662" s="204" t="n"/>
      <c r="Q662" s="204" t="n"/>
      <c r="R662" s="204" t="n"/>
      <c r="S662" s="204" t="n"/>
      <c r="T662" s="204" t="n"/>
      <c r="U662" s="204" t="n"/>
      <c r="V662" s="204" t="n"/>
      <c r="W662" s="204" t="n"/>
      <c r="X662" s="204" t="n"/>
      <c r="Y662" s="204" t="n"/>
      <c r="Z662" s="204" t="n"/>
    </row>
    <row r="663" ht="15.75" customHeight="1">
      <c r="A663" s="204" t="n"/>
      <c r="B663" s="204" t="n"/>
      <c r="C663" s="204" t="n"/>
      <c r="D663" s="206" t="n"/>
      <c r="E663" s="205" t="n"/>
      <c r="F663" s="204" t="n"/>
      <c r="G663" s="204" t="n"/>
      <c r="H663" s="204" t="n"/>
      <c r="I663" s="204" t="n"/>
      <c r="J663" s="204" t="n"/>
      <c r="K663" s="204" t="n"/>
      <c r="L663" s="204" t="n"/>
      <c r="M663" s="204" t="n"/>
      <c r="N663" s="204" t="n"/>
      <c r="O663" s="204" t="n"/>
      <c r="P663" s="204" t="n"/>
      <c r="Q663" s="204" t="n"/>
      <c r="R663" s="204" t="n"/>
      <c r="S663" s="204" t="n"/>
      <c r="T663" s="204" t="n"/>
      <c r="U663" s="204" t="n"/>
      <c r="V663" s="204" t="n"/>
      <c r="W663" s="204" t="n"/>
      <c r="X663" s="204" t="n"/>
      <c r="Y663" s="204" t="n"/>
      <c r="Z663" s="204" t="n"/>
    </row>
    <row r="664" ht="15.75" customHeight="1">
      <c r="A664" s="204" t="n"/>
      <c r="B664" s="204" t="n"/>
      <c r="C664" s="204" t="n"/>
      <c r="D664" s="206" t="n"/>
      <c r="E664" s="205" t="n"/>
      <c r="F664" s="204" t="n"/>
      <c r="G664" s="204" t="n"/>
      <c r="H664" s="204" t="n"/>
      <c r="I664" s="204" t="n"/>
      <c r="J664" s="204" t="n"/>
      <c r="K664" s="204" t="n"/>
      <c r="L664" s="204" t="n"/>
      <c r="M664" s="204" t="n"/>
      <c r="N664" s="204" t="n"/>
      <c r="O664" s="204" t="n"/>
      <c r="P664" s="204" t="n"/>
      <c r="Q664" s="204" t="n"/>
      <c r="R664" s="204" t="n"/>
      <c r="S664" s="204" t="n"/>
      <c r="T664" s="204" t="n"/>
      <c r="U664" s="204" t="n"/>
      <c r="V664" s="204" t="n"/>
      <c r="W664" s="204" t="n"/>
      <c r="X664" s="204" t="n"/>
      <c r="Y664" s="204" t="n"/>
      <c r="Z664" s="204" t="n"/>
    </row>
    <row r="665" ht="15.75" customHeight="1">
      <c r="A665" s="204" t="n"/>
      <c r="B665" s="204" t="n"/>
      <c r="C665" s="204" t="n"/>
      <c r="D665" s="206" t="n"/>
      <c r="E665" s="205" t="n"/>
      <c r="F665" s="204" t="n"/>
      <c r="G665" s="204" t="n"/>
      <c r="H665" s="204" t="n"/>
      <c r="I665" s="204" t="n"/>
      <c r="J665" s="204" t="n"/>
      <c r="K665" s="204" t="n"/>
      <c r="L665" s="204" t="n"/>
      <c r="M665" s="204" t="n"/>
      <c r="N665" s="204" t="n"/>
      <c r="O665" s="204" t="n"/>
      <c r="P665" s="204" t="n"/>
      <c r="Q665" s="204" t="n"/>
      <c r="R665" s="204" t="n"/>
      <c r="S665" s="204" t="n"/>
      <c r="T665" s="204" t="n"/>
      <c r="U665" s="204" t="n"/>
      <c r="V665" s="204" t="n"/>
      <c r="W665" s="204" t="n"/>
      <c r="X665" s="204" t="n"/>
      <c r="Y665" s="204" t="n"/>
      <c r="Z665" s="204" t="n"/>
    </row>
    <row r="666" ht="15.75" customHeight="1">
      <c r="A666" s="204" t="n"/>
      <c r="B666" s="204" t="n"/>
      <c r="C666" s="204" t="n"/>
      <c r="D666" s="206" t="n"/>
      <c r="E666" s="205" t="n"/>
      <c r="F666" s="204" t="n"/>
      <c r="G666" s="204" t="n"/>
      <c r="H666" s="204" t="n"/>
      <c r="I666" s="204" t="n"/>
      <c r="J666" s="204" t="n"/>
      <c r="K666" s="204" t="n"/>
      <c r="L666" s="204" t="n"/>
      <c r="M666" s="204" t="n"/>
      <c r="N666" s="204" t="n"/>
      <c r="O666" s="204" t="n"/>
      <c r="P666" s="204" t="n"/>
      <c r="Q666" s="204" t="n"/>
      <c r="R666" s="204" t="n"/>
      <c r="S666" s="204" t="n"/>
      <c r="T666" s="204" t="n"/>
      <c r="U666" s="204" t="n"/>
      <c r="V666" s="204" t="n"/>
      <c r="W666" s="204" t="n"/>
      <c r="X666" s="204" t="n"/>
      <c r="Y666" s="204" t="n"/>
      <c r="Z666" s="204" t="n"/>
    </row>
    <row r="667" ht="15.75" customHeight="1">
      <c r="A667" s="204" t="n"/>
      <c r="B667" s="204" t="n"/>
      <c r="C667" s="204" t="n"/>
      <c r="D667" s="206" t="n"/>
      <c r="E667" s="205" t="n"/>
      <c r="F667" s="204" t="n"/>
      <c r="G667" s="204" t="n"/>
      <c r="H667" s="204" t="n"/>
      <c r="I667" s="204" t="n"/>
      <c r="J667" s="204" t="n"/>
      <c r="K667" s="204" t="n"/>
      <c r="L667" s="204" t="n"/>
      <c r="M667" s="204" t="n"/>
      <c r="N667" s="204" t="n"/>
      <c r="O667" s="204" t="n"/>
      <c r="P667" s="204" t="n"/>
      <c r="Q667" s="204" t="n"/>
      <c r="R667" s="204" t="n"/>
      <c r="S667" s="204" t="n"/>
      <c r="T667" s="204" t="n"/>
      <c r="U667" s="204" t="n"/>
      <c r="V667" s="204" t="n"/>
      <c r="W667" s="204" t="n"/>
      <c r="X667" s="204" t="n"/>
      <c r="Y667" s="204" t="n"/>
      <c r="Z667" s="204" t="n"/>
    </row>
    <row r="668" ht="15.75" customHeight="1">
      <c r="A668" s="204" t="n"/>
      <c r="B668" s="204" t="n"/>
      <c r="C668" s="204" t="n"/>
      <c r="D668" s="206" t="n"/>
      <c r="E668" s="205" t="n"/>
      <c r="F668" s="204" t="n"/>
      <c r="G668" s="204" t="n"/>
      <c r="H668" s="204" t="n"/>
      <c r="I668" s="204" t="n"/>
      <c r="J668" s="204" t="n"/>
      <c r="K668" s="204" t="n"/>
      <c r="L668" s="204" t="n"/>
      <c r="M668" s="204" t="n"/>
      <c r="N668" s="204" t="n"/>
      <c r="O668" s="204" t="n"/>
      <c r="P668" s="204" t="n"/>
      <c r="Q668" s="204" t="n"/>
      <c r="R668" s="204" t="n"/>
      <c r="S668" s="204" t="n"/>
      <c r="T668" s="204" t="n"/>
      <c r="U668" s="204" t="n"/>
      <c r="V668" s="204" t="n"/>
      <c r="W668" s="204" t="n"/>
      <c r="X668" s="204" t="n"/>
      <c r="Y668" s="204" t="n"/>
      <c r="Z668" s="204" t="n"/>
    </row>
    <row r="669" ht="15.75" customHeight="1">
      <c r="A669" s="204" t="n"/>
      <c r="B669" s="204" t="n"/>
      <c r="C669" s="204" t="n"/>
      <c r="D669" s="206" t="n"/>
      <c r="E669" s="205" t="n"/>
      <c r="F669" s="204" t="n"/>
      <c r="G669" s="204" t="n"/>
      <c r="H669" s="204" t="n"/>
      <c r="I669" s="204" t="n"/>
      <c r="J669" s="204" t="n"/>
      <c r="K669" s="204" t="n"/>
      <c r="L669" s="204" t="n"/>
      <c r="M669" s="204" t="n"/>
      <c r="N669" s="204" t="n"/>
      <c r="O669" s="204" t="n"/>
      <c r="P669" s="204" t="n"/>
      <c r="Q669" s="204" t="n"/>
      <c r="R669" s="204" t="n"/>
      <c r="S669" s="204" t="n"/>
      <c r="T669" s="204" t="n"/>
      <c r="U669" s="204" t="n"/>
      <c r="V669" s="204" t="n"/>
      <c r="W669" s="204" t="n"/>
      <c r="X669" s="204" t="n"/>
      <c r="Y669" s="204" t="n"/>
      <c r="Z669" s="204" t="n"/>
    </row>
    <row r="670" ht="15.75" customHeight="1">
      <c r="A670" s="204" t="n"/>
      <c r="B670" s="204" t="n"/>
      <c r="C670" s="204" t="n"/>
      <c r="D670" s="206" t="n"/>
      <c r="E670" s="205" t="n"/>
      <c r="F670" s="204" t="n"/>
      <c r="G670" s="204" t="n"/>
      <c r="H670" s="204" t="n"/>
      <c r="I670" s="204" t="n"/>
      <c r="J670" s="204" t="n"/>
      <c r="K670" s="204" t="n"/>
      <c r="L670" s="204" t="n"/>
      <c r="M670" s="204" t="n"/>
      <c r="N670" s="204" t="n"/>
      <c r="O670" s="204" t="n"/>
      <c r="P670" s="204" t="n"/>
      <c r="Q670" s="204" t="n"/>
      <c r="R670" s="204" t="n"/>
      <c r="S670" s="204" t="n"/>
      <c r="T670" s="204" t="n"/>
      <c r="U670" s="204" t="n"/>
      <c r="V670" s="204" t="n"/>
      <c r="W670" s="204" t="n"/>
      <c r="X670" s="204" t="n"/>
      <c r="Y670" s="204" t="n"/>
      <c r="Z670" s="204" t="n"/>
    </row>
    <row r="671" ht="15.75" customHeight="1">
      <c r="A671" s="204" t="n"/>
      <c r="B671" s="204" t="n"/>
      <c r="C671" s="204" t="n"/>
      <c r="D671" s="206" t="n"/>
      <c r="E671" s="205" t="n"/>
      <c r="F671" s="204" t="n"/>
      <c r="G671" s="204" t="n"/>
      <c r="H671" s="204" t="n"/>
      <c r="I671" s="204" t="n"/>
      <c r="J671" s="204" t="n"/>
      <c r="K671" s="204" t="n"/>
      <c r="L671" s="204" t="n"/>
      <c r="M671" s="204" t="n"/>
      <c r="N671" s="204" t="n"/>
      <c r="O671" s="204" t="n"/>
      <c r="P671" s="204" t="n"/>
      <c r="Q671" s="204" t="n"/>
      <c r="R671" s="204" t="n"/>
      <c r="S671" s="204" t="n"/>
      <c r="T671" s="204" t="n"/>
      <c r="U671" s="204" t="n"/>
      <c r="V671" s="204" t="n"/>
      <c r="W671" s="204" t="n"/>
      <c r="X671" s="204" t="n"/>
      <c r="Y671" s="204" t="n"/>
      <c r="Z671" s="204" t="n"/>
    </row>
    <row r="672" ht="15.75" customHeight="1">
      <c r="A672" s="204" t="n"/>
      <c r="B672" s="204" t="n"/>
      <c r="C672" s="204" t="n"/>
      <c r="D672" s="206" t="n"/>
      <c r="E672" s="205" t="n"/>
      <c r="F672" s="204" t="n"/>
      <c r="G672" s="204" t="n"/>
      <c r="H672" s="204" t="n"/>
      <c r="I672" s="204" t="n"/>
      <c r="J672" s="204" t="n"/>
      <c r="K672" s="204" t="n"/>
      <c r="L672" s="204" t="n"/>
      <c r="M672" s="204" t="n"/>
      <c r="N672" s="204" t="n"/>
      <c r="O672" s="204" t="n"/>
      <c r="P672" s="204" t="n"/>
      <c r="Q672" s="204" t="n"/>
      <c r="R672" s="204" t="n"/>
      <c r="S672" s="204" t="n"/>
      <c r="T672" s="204" t="n"/>
      <c r="U672" s="204" t="n"/>
      <c r="V672" s="204" t="n"/>
      <c r="W672" s="204" t="n"/>
      <c r="X672" s="204" t="n"/>
      <c r="Y672" s="204" t="n"/>
      <c r="Z672" s="204" t="n"/>
    </row>
    <row r="673" ht="15.75" customHeight="1">
      <c r="A673" s="204" t="n"/>
      <c r="B673" s="204" t="n"/>
      <c r="C673" s="204" t="n"/>
      <c r="D673" s="206" t="n"/>
      <c r="E673" s="205" t="n"/>
      <c r="F673" s="204" t="n"/>
      <c r="G673" s="204" t="n"/>
      <c r="H673" s="204" t="n"/>
      <c r="I673" s="204" t="n"/>
      <c r="J673" s="204" t="n"/>
      <c r="K673" s="204" t="n"/>
      <c r="L673" s="204" t="n"/>
      <c r="M673" s="204" t="n"/>
      <c r="N673" s="204" t="n"/>
      <c r="O673" s="204" t="n"/>
      <c r="P673" s="204" t="n"/>
      <c r="Q673" s="204" t="n"/>
      <c r="R673" s="204" t="n"/>
      <c r="S673" s="204" t="n"/>
      <c r="T673" s="204" t="n"/>
      <c r="U673" s="204" t="n"/>
      <c r="V673" s="204" t="n"/>
      <c r="W673" s="204" t="n"/>
      <c r="X673" s="204" t="n"/>
      <c r="Y673" s="204" t="n"/>
      <c r="Z673" s="204" t="n"/>
    </row>
    <row r="674" ht="15.75" customHeight="1">
      <c r="A674" s="204" t="n"/>
      <c r="B674" s="204" t="n"/>
      <c r="C674" s="204" t="n"/>
      <c r="D674" s="206" t="n"/>
      <c r="E674" s="205" t="n"/>
      <c r="F674" s="204" t="n"/>
      <c r="G674" s="204" t="n"/>
      <c r="H674" s="204" t="n"/>
      <c r="I674" s="204" t="n"/>
      <c r="J674" s="204" t="n"/>
      <c r="K674" s="204" t="n"/>
      <c r="L674" s="204" t="n"/>
      <c r="M674" s="204" t="n"/>
      <c r="N674" s="204" t="n"/>
      <c r="O674" s="204" t="n"/>
      <c r="P674" s="204" t="n"/>
      <c r="Q674" s="204" t="n"/>
      <c r="R674" s="204" t="n"/>
      <c r="S674" s="204" t="n"/>
      <c r="T674" s="204" t="n"/>
      <c r="U674" s="204" t="n"/>
      <c r="V674" s="204" t="n"/>
      <c r="W674" s="204" t="n"/>
      <c r="X674" s="204" t="n"/>
      <c r="Y674" s="204" t="n"/>
      <c r="Z674" s="204" t="n"/>
    </row>
    <row r="675" ht="15.75" customHeight="1">
      <c r="A675" s="204" t="n"/>
      <c r="B675" s="204" t="n"/>
      <c r="C675" s="204" t="n"/>
      <c r="D675" s="206" t="n"/>
      <c r="E675" s="205" t="n"/>
      <c r="F675" s="204" t="n"/>
      <c r="G675" s="204" t="n"/>
      <c r="H675" s="204" t="n"/>
      <c r="I675" s="204" t="n"/>
      <c r="J675" s="204" t="n"/>
      <c r="K675" s="204" t="n"/>
      <c r="L675" s="204" t="n"/>
      <c r="M675" s="204" t="n"/>
      <c r="N675" s="204" t="n"/>
      <c r="O675" s="204" t="n"/>
      <c r="P675" s="204" t="n"/>
      <c r="Q675" s="204" t="n"/>
      <c r="R675" s="204" t="n"/>
      <c r="S675" s="204" t="n"/>
      <c r="T675" s="204" t="n"/>
      <c r="U675" s="204" t="n"/>
      <c r="V675" s="204" t="n"/>
      <c r="W675" s="204" t="n"/>
      <c r="X675" s="204" t="n"/>
      <c r="Y675" s="204" t="n"/>
      <c r="Z675" s="204" t="n"/>
    </row>
    <row r="676" ht="15.75" customHeight="1">
      <c r="A676" s="204" t="n"/>
      <c r="B676" s="204" t="n"/>
      <c r="C676" s="204" t="n"/>
      <c r="D676" s="206" t="n"/>
      <c r="E676" s="205" t="n"/>
      <c r="F676" s="204" t="n"/>
      <c r="G676" s="204" t="n"/>
      <c r="H676" s="204" t="n"/>
      <c r="I676" s="204" t="n"/>
      <c r="J676" s="204" t="n"/>
      <c r="K676" s="204" t="n"/>
      <c r="L676" s="204" t="n"/>
      <c r="M676" s="204" t="n"/>
      <c r="N676" s="204" t="n"/>
      <c r="O676" s="204" t="n"/>
      <c r="P676" s="204" t="n"/>
      <c r="Q676" s="204" t="n"/>
      <c r="R676" s="204" t="n"/>
      <c r="S676" s="204" t="n"/>
      <c r="T676" s="204" t="n"/>
      <c r="U676" s="204" t="n"/>
      <c r="V676" s="204" t="n"/>
      <c r="W676" s="204" t="n"/>
      <c r="X676" s="204" t="n"/>
      <c r="Y676" s="204" t="n"/>
      <c r="Z676" s="204" t="n"/>
    </row>
    <row r="677" ht="15.75" customHeight="1">
      <c r="A677" s="204" t="n"/>
      <c r="B677" s="204" t="n"/>
      <c r="C677" s="204" t="n"/>
      <c r="D677" s="206" t="n"/>
      <c r="E677" s="205" t="n"/>
      <c r="F677" s="204" t="n"/>
      <c r="G677" s="204" t="n"/>
      <c r="H677" s="204" t="n"/>
      <c r="I677" s="204" t="n"/>
      <c r="J677" s="204" t="n"/>
      <c r="K677" s="204" t="n"/>
      <c r="L677" s="204" t="n"/>
      <c r="M677" s="204" t="n"/>
      <c r="N677" s="204" t="n"/>
      <c r="O677" s="204" t="n"/>
      <c r="P677" s="204" t="n"/>
      <c r="Q677" s="204" t="n"/>
      <c r="R677" s="204" t="n"/>
      <c r="S677" s="204" t="n"/>
      <c r="T677" s="204" t="n"/>
      <c r="U677" s="204" t="n"/>
      <c r="V677" s="204" t="n"/>
      <c r="W677" s="204" t="n"/>
      <c r="X677" s="204" t="n"/>
      <c r="Y677" s="204" t="n"/>
      <c r="Z677" s="204" t="n"/>
    </row>
    <row r="678" ht="15.75" customHeight="1">
      <c r="A678" s="204" t="n"/>
      <c r="B678" s="204" t="n"/>
      <c r="C678" s="204" t="n"/>
      <c r="D678" s="206" t="n"/>
      <c r="E678" s="205" t="n"/>
      <c r="F678" s="204" t="n"/>
      <c r="G678" s="204" t="n"/>
      <c r="H678" s="204" t="n"/>
      <c r="I678" s="204" t="n"/>
      <c r="J678" s="204" t="n"/>
      <c r="K678" s="204" t="n"/>
      <c r="L678" s="204" t="n"/>
      <c r="M678" s="204" t="n"/>
      <c r="N678" s="204" t="n"/>
      <c r="O678" s="204" t="n"/>
      <c r="P678" s="204" t="n"/>
      <c r="Q678" s="204" t="n"/>
      <c r="R678" s="204" t="n"/>
      <c r="S678" s="204" t="n"/>
      <c r="T678" s="204" t="n"/>
      <c r="U678" s="204" t="n"/>
      <c r="V678" s="204" t="n"/>
      <c r="W678" s="204" t="n"/>
      <c r="X678" s="204" t="n"/>
      <c r="Y678" s="204" t="n"/>
      <c r="Z678" s="204" t="n"/>
    </row>
    <row r="679" ht="15.75" customHeight="1">
      <c r="A679" s="204" t="n"/>
      <c r="B679" s="204" t="n"/>
      <c r="C679" s="204" t="n"/>
      <c r="D679" s="206" t="n"/>
      <c r="E679" s="205" t="n"/>
      <c r="F679" s="204" t="n"/>
      <c r="G679" s="204" t="n"/>
      <c r="H679" s="204" t="n"/>
      <c r="I679" s="204" t="n"/>
      <c r="J679" s="204" t="n"/>
      <c r="K679" s="204" t="n"/>
      <c r="L679" s="204" t="n"/>
      <c r="M679" s="204" t="n"/>
      <c r="N679" s="204" t="n"/>
      <c r="O679" s="204" t="n"/>
      <c r="P679" s="204" t="n"/>
      <c r="Q679" s="204" t="n"/>
      <c r="R679" s="204" t="n"/>
      <c r="S679" s="204" t="n"/>
      <c r="T679" s="204" t="n"/>
      <c r="U679" s="204" t="n"/>
      <c r="V679" s="204" t="n"/>
      <c r="W679" s="204" t="n"/>
      <c r="X679" s="204" t="n"/>
      <c r="Y679" s="204" t="n"/>
      <c r="Z679" s="204" t="n"/>
    </row>
    <row r="680" ht="15.75" customHeight="1">
      <c r="A680" s="204" t="n"/>
      <c r="B680" s="204" t="n"/>
      <c r="C680" s="204" t="n"/>
      <c r="D680" s="206" t="n"/>
      <c r="E680" s="205" t="n"/>
      <c r="F680" s="204" t="n"/>
      <c r="G680" s="204" t="n"/>
      <c r="H680" s="204" t="n"/>
      <c r="I680" s="204" t="n"/>
      <c r="J680" s="204" t="n"/>
      <c r="K680" s="204" t="n"/>
      <c r="L680" s="204" t="n"/>
      <c r="M680" s="204" t="n"/>
      <c r="N680" s="204" t="n"/>
      <c r="O680" s="204" t="n"/>
      <c r="P680" s="204" t="n"/>
      <c r="Q680" s="204" t="n"/>
      <c r="R680" s="204" t="n"/>
      <c r="S680" s="204" t="n"/>
      <c r="T680" s="204" t="n"/>
      <c r="U680" s="204" t="n"/>
      <c r="V680" s="204" t="n"/>
      <c r="W680" s="204" t="n"/>
      <c r="X680" s="204" t="n"/>
      <c r="Y680" s="204" t="n"/>
      <c r="Z680" s="204" t="n"/>
    </row>
    <row r="681" ht="15.75" customHeight="1">
      <c r="A681" s="204" t="n"/>
      <c r="B681" s="204" t="n"/>
      <c r="C681" s="204" t="n"/>
      <c r="D681" s="206" t="n"/>
      <c r="E681" s="205" t="n"/>
      <c r="F681" s="204" t="n"/>
      <c r="G681" s="204" t="n"/>
      <c r="H681" s="204" t="n"/>
      <c r="I681" s="204" t="n"/>
      <c r="J681" s="204" t="n"/>
      <c r="K681" s="204" t="n"/>
      <c r="L681" s="204" t="n"/>
      <c r="M681" s="204" t="n"/>
      <c r="N681" s="204" t="n"/>
      <c r="O681" s="204" t="n"/>
      <c r="P681" s="204" t="n"/>
      <c r="Q681" s="204" t="n"/>
      <c r="R681" s="204" t="n"/>
      <c r="S681" s="204" t="n"/>
      <c r="T681" s="204" t="n"/>
      <c r="U681" s="204" t="n"/>
      <c r="V681" s="204" t="n"/>
      <c r="W681" s="204" t="n"/>
      <c r="X681" s="204" t="n"/>
      <c r="Y681" s="204" t="n"/>
      <c r="Z681" s="204" t="n"/>
    </row>
    <row r="682" ht="15.75" customHeight="1">
      <c r="A682" s="204" t="n"/>
      <c r="B682" s="204" t="n"/>
      <c r="C682" s="204" t="n"/>
      <c r="D682" s="206" t="n"/>
      <c r="E682" s="205" t="n"/>
      <c r="F682" s="204" t="n"/>
      <c r="G682" s="204" t="n"/>
      <c r="H682" s="204" t="n"/>
      <c r="I682" s="204" t="n"/>
      <c r="J682" s="204" t="n"/>
      <c r="K682" s="204" t="n"/>
      <c r="L682" s="204" t="n"/>
      <c r="M682" s="204" t="n"/>
      <c r="N682" s="204" t="n"/>
      <c r="O682" s="204" t="n"/>
      <c r="P682" s="204" t="n"/>
      <c r="Q682" s="204" t="n"/>
      <c r="R682" s="204" t="n"/>
      <c r="S682" s="204" t="n"/>
      <c r="T682" s="204" t="n"/>
      <c r="U682" s="204" t="n"/>
      <c r="V682" s="204" t="n"/>
      <c r="W682" s="204" t="n"/>
      <c r="X682" s="204" t="n"/>
      <c r="Y682" s="204" t="n"/>
      <c r="Z682" s="204" t="n"/>
    </row>
    <row r="683" ht="15.75" customHeight="1">
      <c r="A683" s="204" t="n"/>
      <c r="B683" s="204" t="n"/>
      <c r="C683" s="204" t="n"/>
      <c r="D683" s="206" t="n"/>
      <c r="E683" s="205" t="n"/>
      <c r="F683" s="204" t="n"/>
      <c r="G683" s="204" t="n"/>
      <c r="H683" s="204" t="n"/>
      <c r="I683" s="204" t="n"/>
      <c r="J683" s="204" t="n"/>
      <c r="K683" s="204" t="n"/>
      <c r="L683" s="204" t="n"/>
      <c r="M683" s="204" t="n"/>
      <c r="N683" s="204" t="n"/>
      <c r="O683" s="204" t="n"/>
      <c r="P683" s="204" t="n"/>
      <c r="Q683" s="204" t="n"/>
      <c r="R683" s="204" t="n"/>
      <c r="S683" s="204" t="n"/>
      <c r="T683" s="204" t="n"/>
      <c r="U683" s="204" t="n"/>
      <c r="V683" s="204" t="n"/>
      <c r="W683" s="204" t="n"/>
      <c r="X683" s="204" t="n"/>
      <c r="Y683" s="204" t="n"/>
      <c r="Z683" s="204" t="n"/>
    </row>
    <row r="684" ht="15.75" customHeight="1">
      <c r="A684" s="204" t="n"/>
      <c r="B684" s="204" t="n"/>
      <c r="C684" s="204" t="n"/>
      <c r="D684" s="206" t="n"/>
      <c r="E684" s="205" t="n"/>
      <c r="F684" s="204" t="n"/>
      <c r="G684" s="204" t="n"/>
      <c r="H684" s="204" t="n"/>
      <c r="I684" s="204" t="n"/>
      <c r="J684" s="204" t="n"/>
      <c r="K684" s="204" t="n"/>
      <c r="L684" s="204" t="n"/>
      <c r="M684" s="204" t="n"/>
      <c r="N684" s="204" t="n"/>
      <c r="O684" s="204" t="n"/>
      <c r="P684" s="204" t="n"/>
      <c r="Q684" s="204" t="n"/>
      <c r="R684" s="204" t="n"/>
      <c r="S684" s="204" t="n"/>
      <c r="T684" s="204" t="n"/>
      <c r="U684" s="204" t="n"/>
      <c r="V684" s="204" t="n"/>
      <c r="W684" s="204" t="n"/>
      <c r="X684" s="204" t="n"/>
      <c r="Y684" s="204" t="n"/>
      <c r="Z684" s="204" t="n"/>
    </row>
    <row r="685" ht="15.75" customHeight="1">
      <c r="A685" s="204" t="n"/>
      <c r="B685" s="204" t="n"/>
      <c r="C685" s="204" t="n"/>
      <c r="D685" s="206" t="n"/>
      <c r="E685" s="205" t="n"/>
      <c r="F685" s="204" t="n"/>
      <c r="G685" s="204" t="n"/>
      <c r="H685" s="204" t="n"/>
      <c r="I685" s="204" t="n"/>
      <c r="J685" s="204" t="n"/>
      <c r="K685" s="204" t="n"/>
      <c r="L685" s="204" t="n"/>
      <c r="M685" s="204" t="n"/>
      <c r="N685" s="204" t="n"/>
      <c r="O685" s="204" t="n"/>
      <c r="P685" s="204" t="n"/>
      <c r="Q685" s="204" t="n"/>
      <c r="R685" s="204" t="n"/>
      <c r="S685" s="204" t="n"/>
      <c r="T685" s="204" t="n"/>
      <c r="U685" s="204" t="n"/>
      <c r="V685" s="204" t="n"/>
      <c r="W685" s="204" t="n"/>
      <c r="X685" s="204" t="n"/>
      <c r="Y685" s="204" t="n"/>
      <c r="Z685" s="204" t="n"/>
    </row>
    <row r="686" ht="15.75" customHeight="1">
      <c r="A686" s="204" t="n"/>
      <c r="B686" s="204" t="n"/>
      <c r="C686" s="204" t="n"/>
      <c r="D686" s="206" t="n"/>
      <c r="E686" s="205" t="n"/>
      <c r="F686" s="204" t="n"/>
      <c r="G686" s="204" t="n"/>
      <c r="H686" s="204" t="n"/>
      <c r="I686" s="204" t="n"/>
      <c r="J686" s="204" t="n"/>
      <c r="K686" s="204" t="n"/>
      <c r="L686" s="204" t="n"/>
      <c r="M686" s="204" t="n"/>
      <c r="N686" s="204" t="n"/>
      <c r="O686" s="204" t="n"/>
      <c r="P686" s="204" t="n"/>
      <c r="Q686" s="204" t="n"/>
      <c r="R686" s="204" t="n"/>
      <c r="S686" s="204" t="n"/>
      <c r="T686" s="204" t="n"/>
      <c r="U686" s="204" t="n"/>
      <c r="V686" s="204" t="n"/>
      <c r="W686" s="204" t="n"/>
      <c r="X686" s="204" t="n"/>
      <c r="Y686" s="204" t="n"/>
      <c r="Z686" s="204" t="n"/>
    </row>
    <row r="687" ht="15.75" customHeight="1">
      <c r="A687" s="204" t="n"/>
      <c r="B687" s="204" t="n"/>
      <c r="C687" s="204" t="n"/>
      <c r="D687" s="206" t="n"/>
      <c r="E687" s="205" t="n"/>
      <c r="F687" s="204" t="n"/>
      <c r="G687" s="204" t="n"/>
      <c r="H687" s="204" t="n"/>
      <c r="I687" s="204" t="n"/>
      <c r="J687" s="204" t="n"/>
      <c r="K687" s="204" t="n"/>
      <c r="L687" s="204" t="n"/>
      <c r="M687" s="204" t="n"/>
      <c r="N687" s="204" t="n"/>
      <c r="O687" s="204" t="n"/>
      <c r="P687" s="204" t="n"/>
      <c r="Q687" s="204" t="n"/>
      <c r="R687" s="204" t="n"/>
      <c r="S687" s="204" t="n"/>
      <c r="T687" s="204" t="n"/>
      <c r="U687" s="204" t="n"/>
      <c r="V687" s="204" t="n"/>
      <c r="W687" s="204" t="n"/>
      <c r="X687" s="204" t="n"/>
      <c r="Y687" s="204" t="n"/>
      <c r="Z687" s="204" t="n"/>
    </row>
    <row r="688" ht="15.75" customHeight="1">
      <c r="A688" s="204" t="n"/>
      <c r="B688" s="204" t="n"/>
      <c r="C688" s="204" t="n"/>
      <c r="D688" s="206" t="n"/>
      <c r="E688" s="205" t="n"/>
      <c r="F688" s="204" t="n"/>
      <c r="G688" s="204" t="n"/>
      <c r="H688" s="204" t="n"/>
      <c r="I688" s="204" t="n"/>
      <c r="J688" s="204" t="n"/>
      <c r="K688" s="204" t="n"/>
      <c r="L688" s="204" t="n"/>
      <c r="M688" s="204" t="n"/>
      <c r="N688" s="204" t="n"/>
      <c r="O688" s="204" t="n"/>
      <c r="P688" s="204" t="n"/>
      <c r="Q688" s="204" t="n"/>
      <c r="R688" s="204" t="n"/>
      <c r="S688" s="204" t="n"/>
      <c r="T688" s="204" t="n"/>
      <c r="U688" s="204" t="n"/>
      <c r="V688" s="204" t="n"/>
      <c r="W688" s="204" t="n"/>
      <c r="X688" s="204" t="n"/>
      <c r="Y688" s="204" t="n"/>
      <c r="Z688" s="204" t="n"/>
    </row>
    <row r="689" ht="15.75" customHeight="1">
      <c r="A689" s="204" t="n"/>
      <c r="B689" s="204" t="n"/>
      <c r="C689" s="204" t="n"/>
      <c r="D689" s="206" t="n"/>
      <c r="E689" s="205" t="n"/>
      <c r="F689" s="204" t="n"/>
      <c r="G689" s="204" t="n"/>
      <c r="H689" s="204" t="n"/>
      <c r="I689" s="204" t="n"/>
      <c r="J689" s="204" t="n"/>
      <c r="K689" s="204" t="n"/>
      <c r="L689" s="204" t="n"/>
      <c r="M689" s="204" t="n"/>
      <c r="N689" s="204" t="n"/>
      <c r="O689" s="204" t="n"/>
      <c r="P689" s="204" t="n"/>
      <c r="Q689" s="204" t="n"/>
      <c r="R689" s="204" t="n"/>
      <c r="S689" s="204" t="n"/>
      <c r="T689" s="204" t="n"/>
      <c r="U689" s="204" t="n"/>
      <c r="V689" s="204" t="n"/>
      <c r="W689" s="204" t="n"/>
      <c r="X689" s="204" t="n"/>
      <c r="Y689" s="204" t="n"/>
      <c r="Z689" s="204" t="n"/>
    </row>
    <row r="690" ht="15.75" customHeight="1">
      <c r="A690" s="204" t="n"/>
      <c r="B690" s="204" t="n"/>
      <c r="C690" s="204" t="n"/>
      <c r="D690" s="206" t="n"/>
      <c r="E690" s="205" t="n"/>
      <c r="F690" s="204" t="n"/>
      <c r="G690" s="204" t="n"/>
      <c r="H690" s="204" t="n"/>
      <c r="I690" s="204" t="n"/>
      <c r="J690" s="204" t="n"/>
      <c r="K690" s="204" t="n"/>
      <c r="L690" s="204" t="n"/>
      <c r="M690" s="204" t="n"/>
      <c r="N690" s="204" t="n"/>
      <c r="O690" s="204" t="n"/>
      <c r="P690" s="204" t="n"/>
      <c r="Q690" s="204" t="n"/>
      <c r="R690" s="204" t="n"/>
      <c r="S690" s="204" t="n"/>
      <c r="T690" s="204" t="n"/>
      <c r="U690" s="204" t="n"/>
      <c r="V690" s="204" t="n"/>
      <c r="W690" s="204" t="n"/>
      <c r="X690" s="204" t="n"/>
      <c r="Y690" s="204" t="n"/>
      <c r="Z690" s="204" t="n"/>
    </row>
    <row r="691" ht="15.75" customHeight="1">
      <c r="A691" s="204" t="n"/>
      <c r="B691" s="204" t="n"/>
      <c r="C691" s="204" t="n"/>
      <c r="D691" s="206" t="n"/>
      <c r="E691" s="205" t="n"/>
      <c r="F691" s="204" t="n"/>
      <c r="G691" s="204" t="n"/>
      <c r="H691" s="204" t="n"/>
      <c r="I691" s="204" t="n"/>
      <c r="J691" s="204" t="n"/>
      <c r="K691" s="204" t="n"/>
      <c r="L691" s="204" t="n"/>
      <c r="M691" s="204" t="n"/>
      <c r="N691" s="204" t="n"/>
      <c r="O691" s="204" t="n"/>
      <c r="P691" s="204" t="n"/>
      <c r="Q691" s="204" t="n"/>
      <c r="R691" s="204" t="n"/>
      <c r="S691" s="204" t="n"/>
      <c r="T691" s="204" t="n"/>
      <c r="U691" s="204" t="n"/>
      <c r="V691" s="204" t="n"/>
      <c r="W691" s="204" t="n"/>
      <c r="X691" s="204" t="n"/>
      <c r="Y691" s="204" t="n"/>
      <c r="Z691" s="204" t="n"/>
    </row>
    <row r="692" ht="15.75" customHeight="1">
      <c r="A692" s="204" t="n"/>
      <c r="B692" s="204" t="n"/>
      <c r="C692" s="204" t="n"/>
      <c r="D692" s="206" t="n"/>
      <c r="E692" s="205" t="n"/>
      <c r="F692" s="204" t="n"/>
      <c r="G692" s="204" t="n"/>
      <c r="H692" s="204" t="n"/>
      <c r="I692" s="204" t="n"/>
      <c r="J692" s="204" t="n"/>
      <c r="K692" s="204" t="n"/>
      <c r="L692" s="204" t="n"/>
      <c r="M692" s="204" t="n"/>
      <c r="N692" s="204" t="n"/>
      <c r="O692" s="204" t="n"/>
      <c r="P692" s="204" t="n"/>
      <c r="Q692" s="204" t="n"/>
      <c r="R692" s="204" t="n"/>
      <c r="S692" s="204" t="n"/>
      <c r="T692" s="204" t="n"/>
      <c r="U692" s="204" t="n"/>
      <c r="V692" s="204" t="n"/>
      <c r="W692" s="204" t="n"/>
      <c r="X692" s="204" t="n"/>
      <c r="Y692" s="204" t="n"/>
      <c r="Z692" s="204" t="n"/>
    </row>
    <row r="693" ht="15.75" customHeight="1">
      <c r="A693" s="204" t="n"/>
      <c r="B693" s="204" t="n"/>
      <c r="C693" s="204" t="n"/>
      <c r="D693" s="206" t="n"/>
      <c r="E693" s="205" t="n"/>
      <c r="F693" s="204" t="n"/>
      <c r="G693" s="204" t="n"/>
      <c r="H693" s="204" t="n"/>
      <c r="I693" s="204" t="n"/>
      <c r="J693" s="204" t="n"/>
      <c r="K693" s="204" t="n"/>
      <c r="L693" s="204" t="n"/>
      <c r="M693" s="204" t="n"/>
      <c r="N693" s="204" t="n"/>
      <c r="O693" s="204" t="n"/>
      <c r="P693" s="204" t="n"/>
      <c r="Q693" s="204" t="n"/>
      <c r="R693" s="204" t="n"/>
      <c r="S693" s="204" t="n"/>
      <c r="T693" s="204" t="n"/>
      <c r="U693" s="204" t="n"/>
      <c r="V693" s="204" t="n"/>
      <c r="W693" s="204" t="n"/>
      <c r="X693" s="204" t="n"/>
      <c r="Y693" s="204" t="n"/>
      <c r="Z693" s="204" t="n"/>
    </row>
    <row r="694" ht="15.75" customHeight="1">
      <c r="A694" s="204" t="n"/>
      <c r="B694" s="204" t="n"/>
      <c r="C694" s="204" t="n"/>
      <c r="D694" s="206" t="n"/>
      <c r="E694" s="205" t="n"/>
      <c r="F694" s="204" t="n"/>
      <c r="G694" s="204" t="n"/>
      <c r="H694" s="204" t="n"/>
      <c r="I694" s="204" t="n"/>
      <c r="J694" s="204" t="n"/>
      <c r="K694" s="204" t="n"/>
      <c r="L694" s="204" t="n"/>
      <c r="M694" s="204" t="n"/>
      <c r="N694" s="204" t="n"/>
      <c r="O694" s="204" t="n"/>
      <c r="P694" s="204" t="n"/>
      <c r="Q694" s="204" t="n"/>
      <c r="R694" s="204" t="n"/>
      <c r="S694" s="204" t="n"/>
      <c r="T694" s="204" t="n"/>
      <c r="U694" s="204" t="n"/>
      <c r="V694" s="204" t="n"/>
      <c r="W694" s="204" t="n"/>
      <c r="X694" s="204" t="n"/>
      <c r="Y694" s="204" t="n"/>
      <c r="Z694" s="204" t="n"/>
    </row>
    <row r="695" ht="15.75" customHeight="1">
      <c r="A695" s="204" t="n"/>
      <c r="B695" s="204" t="n"/>
      <c r="C695" s="204" t="n"/>
      <c r="D695" s="206" t="n"/>
      <c r="E695" s="205" t="n"/>
      <c r="F695" s="204" t="n"/>
      <c r="G695" s="204" t="n"/>
      <c r="H695" s="204" t="n"/>
      <c r="I695" s="204" t="n"/>
      <c r="J695" s="204" t="n"/>
      <c r="K695" s="204" t="n"/>
      <c r="L695" s="204" t="n"/>
      <c r="M695" s="204" t="n"/>
      <c r="N695" s="204" t="n"/>
      <c r="O695" s="204" t="n"/>
      <c r="P695" s="204" t="n"/>
      <c r="Q695" s="204" t="n"/>
      <c r="R695" s="204" t="n"/>
      <c r="S695" s="204" t="n"/>
      <c r="T695" s="204" t="n"/>
      <c r="U695" s="204" t="n"/>
      <c r="V695" s="204" t="n"/>
      <c r="W695" s="204" t="n"/>
      <c r="X695" s="204" t="n"/>
      <c r="Y695" s="204" t="n"/>
      <c r="Z695" s="204" t="n"/>
    </row>
    <row r="696" ht="15.75" customHeight="1">
      <c r="A696" s="204" t="n"/>
      <c r="B696" s="204" t="n"/>
      <c r="C696" s="204" t="n"/>
      <c r="D696" s="206" t="n"/>
      <c r="E696" s="205" t="n"/>
      <c r="F696" s="204" t="n"/>
      <c r="G696" s="204" t="n"/>
      <c r="H696" s="204" t="n"/>
      <c r="I696" s="204" t="n"/>
      <c r="J696" s="204" t="n"/>
      <c r="K696" s="204" t="n"/>
      <c r="L696" s="204" t="n"/>
      <c r="M696" s="204" t="n"/>
      <c r="N696" s="204" t="n"/>
      <c r="O696" s="204" t="n"/>
      <c r="P696" s="204" t="n"/>
      <c r="Q696" s="204" t="n"/>
      <c r="R696" s="204" t="n"/>
      <c r="S696" s="204" t="n"/>
      <c r="T696" s="204" t="n"/>
      <c r="U696" s="204" t="n"/>
      <c r="V696" s="204" t="n"/>
      <c r="W696" s="204" t="n"/>
      <c r="X696" s="204" t="n"/>
      <c r="Y696" s="204" t="n"/>
      <c r="Z696" s="204" t="n"/>
    </row>
    <row r="697" ht="15.75" customHeight="1">
      <c r="A697" s="204" t="n"/>
      <c r="B697" s="204" t="n"/>
      <c r="C697" s="204" t="n"/>
      <c r="D697" s="206" t="n"/>
      <c r="E697" s="205" t="n"/>
      <c r="F697" s="204" t="n"/>
      <c r="G697" s="204" t="n"/>
      <c r="H697" s="204" t="n"/>
      <c r="I697" s="204" t="n"/>
      <c r="J697" s="204" t="n"/>
      <c r="K697" s="204" t="n"/>
      <c r="L697" s="204" t="n"/>
      <c r="M697" s="204" t="n"/>
      <c r="N697" s="204" t="n"/>
      <c r="O697" s="204" t="n"/>
      <c r="P697" s="204" t="n"/>
      <c r="Q697" s="204" t="n"/>
      <c r="R697" s="204" t="n"/>
      <c r="S697" s="204" t="n"/>
      <c r="T697" s="204" t="n"/>
      <c r="U697" s="204" t="n"/>
      <c r="V697" s="204" t="n"/>
      <c r="W697" s="204" t="n"/>
      <c r="X697" s="204" t="n"/>
      <c r="Y697" s="204" t="n"/>
      <c r="Z697" s="204" t="n"/>
    </row>
    <row r="698" ht="15.75" customHeight="1">
      <c r="A698" s="204" t="n"/>
      <c r="B698" s="204" t="n"/>
      <c r="C698" s="204" t="n"/>
      <c r="D698" s="206" t="n"/>
      <c r="E698" s="205" t="n"/>
      <c r="F698" s="204" t="n"/>
      <c r="G698" s="204" t="n"/>
      <c r="H698" s="204" t="n"/>
      <c r="I698" s="204" t="n"/>
      <c r="J698" s="204" t="n"/>
      <c r="K698" s="204" t="n"/>
      <c r="L698" s="204" t="n"/>
      <c r="M698" s="204" t="n"/>
      <c r="N698" s="204" t="n"/>
      <c r="O698" s="204" t="n"/>
      <c r="P698" s="204" t="n"/>
      <c r="Q698" s="204" t="n"/>
      <c r="R698" s="204" t="n"/>
      <c r="S698" s="204" t="n"/>
      <c r="T698" s="204" t="n"/>
      <c r="U698" s="204" t="n"/>
      <c r="V698" s="204" t="n"/>
      <c r="W698" s="204" t="n"/>
      <c r="X698" s="204" t="n"/>
      <c r="Y698" s="204" t="n"/>
      <c r="Z698" s="204" t="n"/>
    </row>
    <row r="699" ht="15.75" customHeight="1">
      <c r="A699" s="204" t="n"/>
      <c r="B699" s="204" t="n"/>
      <c r="C699" s="204" t="n"/>
      <c r="D699" s="206" t="n"/>
      <c r="E699" s="205" t="n"/>
      <c r="F699" s="204" t="n"/>
      <c r="G699" s="204" t="n"/>
      <c r="H699" s="204" t="n"/>
      <c r="I699" s="204" t="n"/>
      <c r="J699" s="204" t="n"/>
      <c r="K699" s="204" t="n"/>
      <c r="L699" s="204" t="n"/>
      <c r="M699" s="204" t="n"/>
      <c r="N699" s="204" t="n"/>
      <c r="O699" s="204" t="n"/>
      <c r="P699" s="204" t="n"/>
      <c r="Q699" s="204" t="n"/>
      <c r="R699" s="204" t="n"/>
      <c r="S699" s="204" t="n"/>
      <c r="T699" s="204" t="n"/>
      <c r="U699" s="204" t="n"/>
      <c r="V699" s="204" t="n"/>
      <c r="W699" s="204" t="n"/>
      <c r="X699" s="204" t="n"/>
      <c r="Y699" s="204" t="n"/>
      <c r="Z699" s="204" t="n"/>
    </row>
    <row r="700" ht="15.75" customHeight="1">
      <c r="A700" s="204" t="n"/>
      <c r="B700" s="204" t="n"/>
      <c r="C700" s="204" t="n"/>
      <c r="D700" s="206" t="n"/>
      <c r="E700" s="205" t="n"/>
      <c r="F700" s="204" t="n"/>
      <c r="G700" s="204" t="n"/>
      <c r="H700" s="204" t="n"/>
      <c r="I700" s="204" t="n"/>
      <c r="J700" s="204" t="n"/>
      <c r="K700" s="204" t="n"/>
      <c r="L700" s="204" t="n"/>
      <c r="M700" s="204" t="n"/>
      <c r="N700" s="204" t="n"/>
      <c r="O700" s="204" t="n"/>
      <c r="P700" s="204" t="n"/>
      <c r="Q700" s="204" t="n"/>
      <c r="R700" s="204" t="n"/>
      <c r="S700" s="204" t="n"/>
      <c r="T700" s="204" t="n"/>
      <c r="U700" s="204" t="n"/>
      <c r="V700" s="204" t="n"/>
      <c r="W700" s="204" t="n"/>
      <c r="X700" s="204" t="n"/>
      <c r="Y700" s="204" t="n"/>
      <c r="Z700" s="204" t="n"/>
    </row>
    <row r="701" ht="15.75" customHeight="1">
      <c r="A701" s="204" t="n"/>
      <c r="B701" s="204" t="n"/>
      <c r="C701" s="204" t="n"/>
      <c r="D701" s="206" t="n"/>
      <c r="E701" s="205" t="n"/>
      <c r="F701" s="204" t="n"/>
      <c r="G701" s="204" t="n"/>
      <c r="H701" s="204" t="n"/>
      <c r="I701" s="204" t="n"/>
      <c r="J701" s="204" t="n"/>
      <c r="K701" s="204" t="n"/>
      <c r="L701" s="204" t="n"/>
      <c r="M701" s="204" t="n"/>
      <c r="N701" s="204" t="n"/>
      <c r="O701" s="204" t="n"/>
      <c r="P701" s="204" t="n"/>
      <c r="Q701" s="204" t="n"/>
      <c r="R701" s="204" t="n"/>
      <c r="S701" s="204" t="n"/>
      <c r="T701" s="204" t="n"/>
      <c r="U701" s="204" t="n"/>
      <c r="V701" s="204" t="n"/>
      <c r="W701" s="204" t="n"/>
      <c r="X701" s="204" t="n"/>
      <c r="Y701" s="204" t="n"/>
      <c r="Z701" s="204" t="n"/>
    </row>
    <row r="702" ht="15.75" customHeight="1">
      <c r="A702" s="204" t="n"/>
      <c r="B702" s="204" t="n"/>
      <c r="C702" s="204" t="n"/>
      <c r="D702" s="206" t="n"/>
      <c r="E702" s="205" t="n"/>
      <c r="F702" s="204" t="n"/>
      <c r="G702" s="204" t="n"/>
      <c r="H702" s="204" t="n"/>
      <c r="I702" s="204" t="n"/>
      <c r="J702" s="204" t="n"/>
      <c r="K702" s="204" t="n"/>
      <c r="L702" s="204" t="n"/>
      <c r="M702" s="204" t="n"/>
      <c r="N702" s="204" t="n"/>
      <c r="O702" s="204" t="n"/>
      <c r="P702" s="204" t="n"/>
      <c r="Q702" s="204" t="n"/>
      <c r="R702" s="204" t="n"/>
      <c r="S702" s="204" t="n"/>
      <c r="T702" s="204" t="n"/>
      <c r="U702" s="204" t="n"/>
      <c r="V702" s="204" t="n"/>
      <c r="W702" s="204" t="n"/>
      <c r="X702" s="204" t="n"/>
      <c r="Y702" s="204" t="n"/>
      <c r="Z702" s="204" t="n"/>
    </row>
    <row r="703" ht="15.75" customHeight="1">
      <c r="A703" s="204" t="n"/>
      <c r="B703" s="204" t="n"/>
      <c r="C703" s="204" t="n"/>
      <c r="D703" s="206" t="n"/>
      <c r="E703" s="205" t="n"/>
      <c r="F703" s="204" t="n"/>
      <c r="G703" s="204" t="n"/>
      <c r="H703" s="204" t="n"/>
      <c r="I703" s="204" t="n"/>
      <c r="J703" s="204" t="n"/>
      <c r="K703" s="204" t="n"/>
      <c r="L703" s="204" t="n"/>
      <c r="M703" s="204" t="n"/>
      <c r="N703" s="204" t="n"/>
      <c r="O703" s="204" t="n"/>
      <c r="P703" s="204" t="n"/>
      <c r="Q703" s="204" t="n"/>
      <c r="R703" s="204" t="n"/>
      <c r="S703" s="204" t="n"/>
      <c r="T703" s="204" t="n"/>
      <c r="U703" s="204" t="n"/>
      <c r="V703" s="204" t="n"/>
      <c r="W703" s="204" t="n"/>
      <c r="X703" s="204" t="n"/>
      <c r="Y703" s="204" t="n"/>
      <c r="Z703" s="204" t="n"/>
    </row>
    <row r="704" ht="15.75" customHeight="1">
      <c r="A704" s="204" t="n"/>
      <c r="B704" s="204" t="n"/>
      <c r="C704" s="204" t="n"/>
      <c r="D704" s="206" t="n"/>
      <c r="E704" s="205" t="n"/>
      <c r="F704" s="204" t="n"/>
      <c r="G704" s="204" t="n"/>
      <c r="H704" s="204" t="n"/>
      <c r="I704" s="204" t="n"/>
      <c r="J704" s="204" t="n"/>
      <c r="K704" s="204" t="n"/>
      <c r="L704" s="204" t="n"/>
      <c r="M704" s="204" t="n"/>
      <c r="N704" s="204" t="n"/>
      <c r="O704" s="204" t="n"/>
      <c r="P704" s="204" t="n"/>
      <c r="Q704" s="204" t="n"/>
      <c r="R704" s="204" t="n"/>
      <c r="S704" s="204" t="n"/>
      <c r="T704" s="204" t="n"/>
      <c r="U704" s="204" t="n"/>
      <c r="V704" s="204" t="n"/>
      <c r="W704" s="204" t="n"/>
      <c r="X704" s="204" t="n"/>
      <c r="Y704" s="204" t="n"/>
      <c r="Z704" s="204" t="n"/>
    </row>
    <row r="705" ht="15.75" customHeight="1">
      <c r="A705" s="204" t="n"/>
      <c r="B705" s="204" t="n"/>
      <c r="C705" s="204" t="n"/>
      <c r="D705" s="206" t="n"/>
      <c r="E705" s="205" t="n"/>
      <c r="F705" s="204" t="n"/>
      <c r="G705" s="204" t="n"/>
      <c r="H705" s="204" t="n"/>
      <c r="I705" s="204" t="n"/>
      <c r="J705" s="204" t="n"/>
      <c r="K705" s="204" t="n"/>
      <c r="L705" s="204" t="n"/>
      <c r="M705" s="204" t="n"/>
      <c r="N705" s="204" t="n"/>
      <c r="O705" s="204" t="n"/>
      <c r="P705" s="204" t="n"/>
      <c r="Q705" s="204" t="n"/>
      <c r="R705" s="204" t="n"/>
      <c r="S705" s="204" t="n"/>
      <c r="T705" s="204" t="n"/>
      <c r="U705" s="204" t="n"/>
      <c r="V705" s="204" t="n"/>
      <c r="W705" s="204" t="n"/>
      <c r="X705" s="204" t="n"/>
      <c r="Y705" s="204" t="n"/>
      <c r="Z705" s="204" t="n"/>
    </row>
    <row r="706" ht="15.75" customHeight="1">
      <c r="A706" s="204" t="n"/>
      <c r="B706" s="204" t="n"/>
      <c r="C706" s="204" t="n"/>
      <c r="D706" s="206" t="n"/>
      <c r="E706" s="205" t="n"/>
      <c r="F706" s="204" t="n"/>
      <c r="G706" s="204" t="n"/>
      <c r="H706" s="204" t="n"/>
      <c r="I706" s="204" t="n"/>
      <c r="J706" s="204" t="n"/>
      <c r="K706" s="204" t="n"/>
      <c r="L706" s="204" t="n"/>
      <c r="M706" s="204" t="n"/>
      <c r="N706" s="204" t="n"/>
      <c r="O706" s="204" t="n"/>
      <c r="P706" s="204" t="n"/>
      <c r="Q706" s="204" t="n"/>
      <c r="R706" s="204" t="n"/>
      <c r="S706" s="204" t="n"/>
      <c r="T706" s="204" t="n"/>
      <c r="U706" s="204" t="n"/>
      <c r="V706" s="204" t="n"/>
      <c r="W706" s="204" t="n"/>
      <c r="X706" s="204" t="n"/>
      <c r="Y706" s="204" t="n"/>
      <c r="Z706" s="204" t="n"/>
    </row>
    <row r="707" ht="15.75" customHeight="1">
      <c r="A707" s="204" t="n"/>
      <c r="B707" s="204" t="n"/>
      <c r="C707" s="204" t="n"/>
      <c r="D707" s="206" t="n"/>
      <c r="E707" s="205" t="n"/>
      <c r="F707" s="204" t="n"/>
      <c r="G707" s="204" t="n"/>
      <c r="H707" s="204" t="n"/>
      <c r="I707" s="204" t="n"/>
      <c r="J707" s="204" t="n"/>
      <c r="K707" s="204" t="n"/>
      <c r="L707" s="204" t="n"/>
      <c r="M707" s="204" t="n"/>
      <c r="N707" s="204" t="n"/>
      <c r="O707" s="204" t="n"/>
      <c r="P707" s="204" t="n"/>
      <c r="Q707" s="204" t="n"/>
      <c r="R707" s="204" t="n"/>
      <c r="S707" s="204" t="n"/>
      <c r="T707" s="204" t="n"/>
      <c r="U707" s="204" t="n"/>
      <c r="V707" s="204" t="n"/>
      <c r="W707" s="204" t="n"/>
      <c r="X707" s="204" t="n"/>
      <c r="Y707" s="204" t="n"/>
      <c r="Z707" s="204" t="n"/>
    </row>
    <row r="708" ht="15.75" customHeight="1">
      <c r="A708" s="204" t="n"/>
      <c r="B708" s="204" t="n"/>
      <c r="C708" s="204" t="n"/>
      <c r="D708" s="206" t="n"/>
      <c r="E708" s="205" t="n"/>
      <c r="F708" s="204" t="n"/>
      <c r="G708" s="204" t="n"/>
      <c r="H708" s="204" t="n"/>
      <c r="I708" s="204" t="n"/>
      <c r="J708" s="204" t="n"/>
      <c r="K708" s="204" t="n"/>
      <c r="L708" s="204" t="n"/>
      <c r="M708" s="204" t="n"/>
      <c r="N708" s="204" t="n"/>
      <c r="O708" s="204" t="n"/>
      <c r="P708" s="204" t="n"/>
      <c r="Q708" s="204" t="n"/>
      <c r="R708" s="204" t="n"/>
      <c r="S708" s="204" t="n"/>
      <c r="T708" s="204" t="n"/>
      <c r="U708" s="204" t="n"/>
      <c r="V708" s="204" t="n"/>
      <c r="W708" s="204" t="n"/>
      <c r="X708" s="204" t="n"/>
      <c r="Y708" s="204" t="n"/>
      <c r="Z708" s="204" t="n"/>
    </row>
    <row r="709" ht="15.75" customHeight="1">
      <c r="A709" s="204" t="n"/>
      <c r="B709" s="204" t="n"/>
      <c r="C709" s="204" t="n"/>
      <c r="D709" s="206" t="n"/>
      <c r="E709" s="205" t="n"/>
      <c r="F709" s="204" t="n"/>
      <c r="G709" s="204" t="n"/>
      <c r="H709" s="204" t="n"/>
      <c r="I709" s="204" t="n"/>
      <c r="J709" s="204" t="n"/>
      <c r="K709" s="204" t="n"/>
      <c r="L709" s="204" t="n"/>
      <c r="M709" s="204" t="n"/>
      <c r="N709" s="204" t="n"/>
      <c r="O709" s="204" t="n"/>
      <c r="P709" s="204" t="n"/>
      <c r="Q709" s="204" t="n"/>
      <c r="R709" s="204" t="n"/>
      <c r="S709" s="204" t="n"/>
      <c r="T709" s="204" t="n"/>
      <c r="U709" s="204" t="n"/>
      <c r="V709" s="204" t="n"/>
      <c r="W709" s="204" t="n"/>
      <c r="X709" s="204" t="n"/>
      <c r="Y709" s="204" t="n"/>
      <c r="Z709" s="204" t="n"/>
    </row>
    <row r="710" ht="15.75" customHeight="1">
      <c r="A710" s="204" t="n"/>
      <c r="B710" s="204" t="n"/>
      <c r="C710" s="204" t="n"/>
      <c r="D710" s="206" t="n"/>
      <c r="E710" s="205" t="n"/>
      <c r="F710" s="204" t="n"/>
      <c r="G710" s="204" t="n"/>
      <c r="H710" s="204" t="n"/>
      <c r="I710" s="204" t="n"/>
      <c r="J710" s="204" t="n"/>
      <c r="K710" s="204" t="n"/>
      <c r="L710" s="204" t="n"/>
      <c r="M710" s="204" t="n"/>
      <c r="N710" s="204" t="n"/>
      <c r="O710" s="204" t="n"/>
      <c r="P710" s="204" t="n"/>
      <c r="Q710" s="204" t="n"/>
      <c r="R710" s="204" t="n"/>
      <c r="S710" s="204" t="n"/>
      <c r="T710" s="204" t="n"/>
      <c r="U710" s="204" t="n"/>
      <c r="V710" s="204" t="n"/>
      <c r="W710" s="204" t="n"/>
      <c r="X710" s="204" t="n"/>
      <c r="Y710" s="204" t="n"/>
      <c r="Z710" s="204" t="n"/>
    </row>
    <row r="711" ht="15.75" customHeight="1">
      <c r="A711" s="204" t="n"/>
      <c r="B711" s="204" t="n"/>
      <c r="C711" s="204" t="n"/>
      <c r="D711" s="206" t="n"/>
      <c r="E711" s="205" t="n"/>
      <c r="F711" s="204" t="n"/>
      <c r="G711" s="204" t="n"/>
      <c r="H711" s="204" t="n"/>
      <c r="I711" s="204" t="n"/>
      <c r="J711" s="204" t="n"/>
      <c r="K711" s="204" t="n"/>
      <c r="L711" s="204" t="n"/>
      <c r="M711" s="204" t="n"/>
      <c r="N711" s="204" t="n"/>
      <c r="O711" s="204" t="n"/>
      <c r="P711" s="204" t="n"/>
      <c r="Q711" s="204" t="n"/>
      <c r="R711" s="204" t="n"/>
      <c r="S711" s="204" t="n"/>
      <c r="T711" s="204" t="n"/>
      <c r="U711" s="204" t="n"/>
      <c r="V711" s="204" t="n"/>
      <c r="W711" s="204" t="n"/>
      <c r="X711" s="204" t="n"/>
      <c r="Y711" s="204" t="n"/>
      <c r="Z711" s="204" t="n"/>
    </row>
    <row r="712" ht="15.75" customHeight="1">
      <c r="A712" s="204" t="n"/>
      <c r="B712" s="204" t="n"/>
      <c r="C712" s="204" t="n"/>
      <c r="D712" s="206" t="n"/>
      <c r="E712" s="205" t="n"/>
      <c r="F712" s="204" t="n"/>
      <c r="G712" s="204" t="n"/>
      <c r="H712" s="204" t="n"/>
      <c r="I712" s="204" t="n"/>
      <c r="J712" s="204" t="n"/>
      <c r="K712" s="204" t="n"/>
      <c r="L712" s="204" t="n"/>
      <c r="M712" s="204" t="n"/>
      <c r="N712" s="204" t="n"/>
      <c r="O712" s="204" t="n"/>
      <c r="P712" s="204" t="n"/>
      <c r="Q712" s="204" t="n"/>
      <c r="R712" s="204" t="n"/>
      <c r="S712" s="204" t="n"/>
      <c r="T712" s="204" t="n"/>
      <c r="U712" s="204" t="n"/>
      <c r="V712" s="204" t="n"/>
      <c r="W712" s="204" t="n"/>
      <c r="X712" s="204" t="n"/>
      <c r="Y712" s="204" t="n"/>
      <c r="Z712" s="204" t="n"/>
    </row>
    <row r="713" ht="15.75" customHeight="1">
      <c r="A713" s="204" t="n"/>
      <c r="B713" s="204" t="n"/>
      <c r="C713" s="204" t="n"/>
      <c r="D713" s="206" t="n"/>
      <c r="E713" s="205" t="n"/>
      <c r="F713" s="204" t="n"/>
      <c r="G713" s="204" t="n"/>
      <c r="H713" s="204" t="n"/>
      <c r="I713" s="204" t="n"/>
      <c r="J713" s="204" t="n"/>
      <c r="K713" s="204" t="n"/>
      <c r="L713" s="204" t="n"/>
      <c r="M713" s="204" t="n"/>
      <c r="N713" s="204" t="n"/>
      <c r="O713" s="204" t="n"/>
      <c r="P713" s="204" t="n"/>
      <c r="Q713" s="204" t="n"/>
      <c r="R713" s="204" t="n"/>
      <c r="S713" s="204" t="n"/>
      <c r="T713" s="204" t="n"/>
      <c r="U713" s="204" t="n"/>
      <c r="V713" s="204" t="n"/>
      <c r="W713" s="204" t="n"/>
      <c r="X713" s="204" t="n"/>
      <c r="Y713" s="204" t="n"/>
      <c r="Z713" s="204" t="n"/>
    </row>
    <row r="714" ht="15.75" customHeight="1">
      <c r="A714" s="204" t="n"/>
      <c r="B714" s="204" t="n"/>
      <c r="C714" s="204" t="n"/>
      <c r="D714" s="206" t="n"/>
      <c r="E714" s="205" t="n"/>
      <c r="F714" s="204" t="n"/>
      <c r="G714" s="204" t="n"/>
      <c r="H714" s="204" t="n"/>
      <c r="I714" s="204" t="n"/>
      <c r="J714" s="204" t="n"/>
      <c r="K714" s="204" t="n"/>
      <c r="L714" s="204" t="n"/>
      <c r="M714" s="204" t="n"/>
      <c r="N714" s="204" t="n"/>
      <c r="O714" s="204" t="n"/>
      <c r="P714" s="204" t="n"/>
      <c r="Q714" s="204" t="n"/>
      <c r="R714" s="204" t="n"/>
      <c r="S714" s="204" t="n"/>
      <c r="T714" s="204" t="n"/>
      <c r="U714" s="204" t="n"/>
      <c r="V714" s="204" t="n"/>
      <c r="W714" s="204" t="n"/>
      <c r="X714" s="204" t="n"/>
      <c r="Y714" s="204" t="n"/>
      <c r="Z714" s="204" t="n"/>
    </row>
    <row r="715" ht="15.75" customHeight="1">
      <c r="A715" s="204" t="n"/>
      <c r="B715" s="204" t="n"/>
      <c r="C715" s="204" t="n"/>
      <c r="D715" s="206" t="n"/>
      <c r="E715" s="205" t="n"/>
      <c r="F715" s="204" t="n"/>
      <c r="G715" s="204" t="n"/>
      <c r="H715" s="204" t="n"/>
      <c r="I715" s="204" t="n"/>
      <c r="J715" s="204" t="n"/>
      <c r="K715" s="204" t="n"/>
      <c r="L715" s="204" t="n"/>
      <c r="M715" s="204" t="n"/>
      <c r="N715" s="204" t="n"/>
      <c r="O715" s="204" t="n"/>
      <c r="P715" s="204" t="n"/>
      <c r="Q715" s="204" t="n"/>
      <c r="R715" s="204" t="n"/>
      <c r="S715" s="204" t="n"/>
      <c r="T715" s="204" t="n"/>
      <c r="U715" s="204" t="n"/>
      <c r="V715" s="204" t="n"/>
      <c r="W715" s="204" t="n"/>
      <c r="X715" s="204" t="n"/>
      <c r="Y715" s="204" t="n"/>
      <c r="Z715" s="204" t="n"/>
    </row>
    <row r="716" ht="15.75" customHeight="1">
      <c r="A716" s="204" t="n"/>
      <c r="B716" s="204" t="n"/>
      <c r="C716" s="204" t="n"/>
      <c r="D716" s="206" t="n"/>
      <c r="E716" s="205" t="n"/>
      <c r="F716" s="204" t="n"/>
      <c r="G716" s="204" t="n"/>
      <c r="H716" s="204" t="n"/>
      <c r="I716" s="204" t="n"/>
      <c r="J716" s="204" t="n"/>
      <c r="K716" s="204" t="n"/>
      <c r="L716" s="204" t="n"/>
      <c r="M716" s="204" t="n"/>
      <c r="N716" s="204" t="n"/>
      <c r="O716" s="204" t="n"/>
      <c r="P716" s="204" t="n"/>
      <c r="Q716" s="204" t="n"/>
      <c r="R716" s="204" t="n"/>
      <c r="S716" s="204" t="n"/>
      <c r="T716" s="204" t="n"/>
      <c r="U716" s="204" t="n"/>
      <c r="V716" s="204" t="n"/>
      <c r="W716" s="204" t="n"/>
      <c r="X716" s="204" t="n"/>
      <c r="Y716" s="204" t="n"/>
      <c r="Z716" s="204" t="n"/>
    </row>
    <row r="717" ht="15.75" customHeight="1">
      <c r="A717" s="204" t="n"/>
      <c r="B717" s="204" t="n"/>
      <c r="C717" s="204" t="n"/>
      <c r="D717" s="206" t="n"/>
      <c r="E717" s="205" t="n"/>
      <c r="F717" s="204" t="n"/>
      <c r="G717" s="204" t="n"/>
      <c r="H717" s="204" t="n"/>
      <c r="I717" s="204" t="n"/>
      <c r="J717" s="204" t="n"/>
      <c r="K717" s="204" t="n"/>
      <c r="L717" s="204" t="n"/>
      <c r="M717" s="204" t="n"/>
      <c r="N717" s="204" t="n"/>
      <c r="O717" s="204" t="n"/>
      <c r="P717" s="204" t="n"/>
      <c r="Q717" s="204" t="n"/>
      <c r="R717" s="204" t="n"/>
      <c r="S717" s="204" t="n"/>
      <c r="T717" s="204" t="n"/>
      <c r="U717" s="204" t="n"/>
      <c r="V717" s="204" t="n"/>
      <c r="W717" s="204" t="n"/>
      <c r="X717" s="204" t="n"/>
      <c r="Y717" s="204" t="n"/>
      <c r="Z717" s="204" t="n"/>
    </row>
    <row r="718" ht="15.75" customHeight="1">
      <c r="A718" s="204" t="n"/>
      <c r="B718" s="204" t="n"/>
      <c r="C718" s="204" t="n"/>
      <c r="D718" s="206" t="n"/>
      <c r="E718" s="205" t="n"/>
      <c r="F718" s="204" t="n"/>
      <c r="G718" s="204" t="n"/>
      <c r="H718" s="204" t="n"/>
      <c r="I718" s="204" t="n"/>
      <c r="J718" s="204" t="n"/>
      <c r="K718" s="204" t="n"/>
      <c r="L718" s="204" t="n"/>
      <c r="M718" s="204" t="n"/>
      <c r="N718" s="204" t="n"/>
      <c r="O718" s="204" t="n"/>
      <c r="P718" s="204" t="n"/>
      <c r="Q718" s="204" t="n"/>
      <c r="R718" s="204" t="n"/>
      <c r="S718" s="204" t="n"/>
      <c r="T718" s="204" t="n"/>
      <c r="U718" s="204" t="n"/>
      <c r="V718" s="204" t="n"/>
      <c r="W718" s="204" t="n"/>
      <c r="X718" s="204" t="n"/>
      <c r="Y718" s="204" t="n"/>
      <c r="Z718" s="204" t="n"/>
    </row>
    <row r="719" ht="15.75" customHeight="1">
      <c r="A719" s="204" t="n"/>
      <c r="B719" s="204" t="n"/>
      <c r="C719" s="204" t="n"/>
      <c r="D719" s="206" t="n"/>
      <c r="E719" s="205" t="n"/>
      <c r="F719" s="204" t="n"/>
      <c r="G719" s="204" t="n"/>
      <c r="H719" s="204" t="n"/>
      <c r="I719" s="204" t="n"/>
      <c r="J719" s="204" t="n"/>
      <c r="K719" s="204" t="n"/>
      <c r="L719" s="204" t="n"/>
      <c r="M719" s="204" t="n"/>
      <c r="N719" s="204" t="n"/>
      <c r="O719" s="204" t="n"/>
      <c r="P719" s="204" t="n"/>
      <c r="Q719" s="204" t="n"/>
      <c r="R719" s="204" t="n"/>
      <c r="S719" s="204" t="n"/>
      <c r="T719" s="204" t="n"/>
      <c r="U719" s="204" t="n"/>
      <c r="V719" s="204" t="n"/>
      <c r="W719" s="204" t="n"/>
      <c r="X719" s="204" t="n"/>
      <c r="Y719" s="204" t="n"/>
      <c r="Z719" s="204" t="n"/>
    </row>
    <row r="720" ht="15.75" customHeight="1">
      <c r="A720" s="204" t="n"/>
      <c r="B720" s="204" t="n"/>
      <c r="C720" s="204" t="n"/>
      <c r="D720" s="206" t="n"/>
      <c r="E720" s="205" t="n"/>
      <c r="F720" s="204" t="n"/>
      <c r="G720" s="204" t="n"/>
      <c r="H720" s="204" t="n"/>
      <c r="I720" s="204" t="n"/>
      <c r="J720" s="204" t="n"/>
      <c r="K720" s="204" t="n"/>
      <c r="L720" s="204" t="n"/>
      <c r="M720" s="204" t="n"/>
      <c r="N720" s="204" t="n"/>
      <c r="O720" s="204" t="n"/>
      <c r="P720" s="204" t="n"/>
      <c r="Q720" s="204" t="n"/>
      <c r="R720" s="204" t="n"/>
      <c r="S720" s="204" t="n"/>
      <c r="T720" s="204" t="n"/>
      <c r="U720" s="204" t="n"/>
      <c r="V720" s="204" t="n"/>
      <c r="W720" s="204" t="n"/>
      <c r="X720" s="204" t="n"/>
      <c r="Y720" s="204" t="n"/>
      <c r="Z720" s="204" t="n"/>
    </row>
    <row r="721" ht="15.75" customHeight="1">
      <c r="A721" s="204" t="n"/>
      <c r="B721" s="204" t="n"/>
      <c r="C721" s="204" t="n"/>
      <c r="D721" s="206" t="n"/>
      <c r="E721" s="205" t="n"/>
      <c r="F721" s="204" t="n"/>
      <c r="G721" s="204" t="n"/>
      <c r="H721" s="204" t="n"/>
      <c r="I721" s="204" t="n"/>
      <c r="J721" s="204" t="n"/>
      <c r="K721" s="204" t="n"/>
      <c r="L721" s="204" t="n"/>
      <c r="M721" s="204" t="n"/>
      <c r="N721" s="204" t="n"/>
      <c r="O721" s="204" t="n"/>
      <c r="P721" s="204" t="n"/>
      <c r="Q721" s="204" t="n"/>
      <c r="R721" s="204" t="n"/>
      <c r="S721" s="204" t="n"/>
      <c r="T721" s="204" t="n"/>
      <c r="U721" s="204" t="n"/>
      <c r="V721" s="204" t="n"/>
      <c r="W721" s="204" t="n"/>
      <c r="X721" s="204" t="n"/>
      <c r="Y721" s="204" t="n"/>
      <c r="Z721" s="204" t="n"/>
    </row>
    <row r="722" ht="15.75" customHeight="1">
      <c r="A722" s="204" t="n"/>
      <c r="B722" s="204" t="n"/>
      <c r="C722" s="204" t="n"/>
      <c r="D722" s="206" t="n"/>
      <c r="E722" s="205" t="n"/>
      <c r="F722" s="204" t="n"/>
      <c r="G722" s="204" t="n"/>
      <c r="H722" s="204" t="n"/>
      <c r="I722" s="204" t="n"/>
      <c r="J722" s="204" t="n"/>
      <c r="K722" s="204" t="n"/>
      <c r="L722" s="204" t="n"/>
      <c r="M722" s="204" t="n"/>
      <c r="N722" s="204" t="n"/>
      <c r="O722" s="204" t="n"/>
      <c r="P722" s="204" t="n"/>
      <c r="Q722" s="204" t="n"/>
      <c r="R722" s="204" t="n"/>
      <c r="S722" s="204" t="n"/>
      <c r="T722" s="204" t="n"/>
      <c r="U722" s="204" t="n"/>
      <c r="V722" s="204" t="n"/>
      <c r="W722" s="204" t="n"/>
      <c r="X722" s="204" t="n"/>
      <c r="Y722" s="204" t="n"/>
      <c r="Z722" s="204" t="n"/>
    </row>
    <row r="723" ht="15.75" customHeight="1">
      <c r="A723" s="204" t="n"/>
      <c r="B723" s="204" t="n"/>
      <c r="C723" s="204" t="n"/>
      <c r="D723" s="206" t="n"/>
      <c r="E723" s="205" t="n"/>
      <c r="F723" s="204" t="n"/>
      <c r="G723" s="204" t="n"/>
      <c r="H723" s="204" t="n"/>
      <c r="I723" s="204" t="n"/>
      <c r="J723" s="204" t="n"/>
      <c r="K723" s="204" t="n"/>
      <c r="L723" s="204" t="n"/>
      <c r="M723" s="204" t="n"/>
      <c r="N723" s="204" t="n"/>
      <c r="O723" s="204" t="n"/>
      <c r="P723" s="204" t="n"/>
      <c r="Q723" s="204" t="n"/>
      <c r="R723" s="204" t="n"/>
      <c r="S723" s="204" t="n"/>
      <c r="T723" s="204" t="n"/>
      <c r="U723" s="204" t="n"/>
      <c r="V723" s="204" t="n"/>
      <c r="W723" s="204" t="n"/>
      <c r="X723" s="204" t="n"/>
      <c r="Y723" s="204" t="n"/>
      <c r="Z723" s="204" t="n"/>
    </row>
    <row r="724" ht="15.75" customHeight="1">
      <c r="A724" s="204" t="n"/>
      <c r="B724" s="204" t="n"/>
      <c r="C724" s="204" t="n"/>
      <c r="D724" s="206" t="n"/>
      <c r="E724" s="205" t="n"/>
      <c r="F724" s="204" t="n"/>
      <c r="G724" s="204" t="n"/>
      <c r="H724" s="204" t="n"/>
      <c r="I724" s="204" t="n"/>
      <c r="J724" s="204" t="n"/>
      <c r="K724" s="204" t="n"/>
      <c r="L724" s="204" t="n"/>
      <c r="M724" s="204" t="n"/>
      <c r="N724" s="204" t="n"/>
      <c r="O724" s="204" t="n"/>
      <c r="P724" s="204" t="n"/>
      <c r="Q724" s="204" t="n"/>
      <c r="R724" s="204" t="n"/>
      <c r="S724" s="204" t="n"/>
      <c r="T724" s="204" t="n"/>
      <c r="U724" s="204" t="n"/>
      <c r="V724" s="204" t="n"/>
      <c r="W724" s="204" t="n"/>
      <c r="X724" s="204" t="n"/>
      <c r="Y724" s="204" t="n"/>
      <c r="Z724" s="204" t="n"/>
    </row>
    <row r="725" ht="15.75" customHeight="1">
      <c r="A725" s="204" t="n"/>
      <c r="B725" s="204" t="n"/>
      <c r="C725" s="204" t="n"/>
      <c r="D725" s="206" t="n"/>
      <c r="E725" s="205" t="n"/>
      <c r="F725" s="204" t="n"/>
      <c r="G725" s="204" t="n"/>
      <c r="H725" s="204" t="n"/>
      <c r="I725" s="204" t="n"/>
      <c r="J725" s="204" t="n"/>
      <c r="K725" s="204" t="n"/>
      <c r="L725" s="204" t="n"/>
      <c r="M725" s="204" t="n"/>
      <c r="N725" s="204" t="n"/>
      <c r="O725" s="204" t="n"/>
      <c r="P725" s="204" t="n"/>
      <c r="Q725" s="204" t="n"/>
      <c r="R725" s="204" t="n"/>
      <c r="S725" s="204" t="n"/>
      <c r="T725" s="204" t="n"/>
      <c r="U725" s="204" t="n"/>
      <c r="V725" s="204" t="n"/>
      <c r="W725" s="204" t="n"/>
      <c r="X725" s="204" t="n"/>
      <c r="Y725" s="204" t="n"/>
      <c r="Z725" s="204" t="n"/>
    </row>
    <row r="726" ht="15.75" customHeight="1">
      <c r="A726" s="204" t="n"/>
      <c r="B726" s="204" t="n"/>
      <c r="C726" s="204" t="n"/>
      <c r="D726" s="206" t="n"/>
      <c r="E726" s="205" t="n"/>
      <c r="F726" s="204" t="n"/>
      <c r="G726" s="204" t="n"/>
      <c r="H726" s="204" t="n"/>
      <c r="I726" s="204" t="n"/>
      <c r="J726" s="204" t="n"/>
      <c r="K726" s="204" t="n"/>
      <c r="L726" s="204" t="n"/>
      <c r="M726" s="204" t="n"/>
      <c r="N726" s="204" t="n"/>
      <c r="O726" s="204" t="n"/>
      <c r="P726" s="204" t="n"/>
      <c r="Q726" s="204" t="n"/>
      <c r="R726" s="204" t="n"/>
      <c r="S726" s="204" t="n"/>
      <c r="T726" s="204" t="n"/>
      <c r="U726" s="204" t="n"/>
      <c r="V726" s="204" t="n"/>
      <c r="W726" s="204" t="n"/>
      <c r="X726" s="204" t="n"/>
      <c r="Y726" s="204" t="n"/>
      <c r="Z726" s="204" t="n"/>
    </row>
    <row r="727" ht="15.75" customHeight="1">
      <c r="A727" s="204" t="n"/>
      <c r="B727" s="204" t="n"/>
      <c r="C727" s="204" t="n"/>
      <c r="D727" s="206" t="n"/>
      <c r="E727" s="205" t="n"/>
      <c r="F727" s="204" t="n"/>
      <c r="G727" s="204" t="n"/>
      <c r="H727" s="204" t="n"/>
      <c r="I727" s="204" t="n"/>
      <c r="J727" s="204" t="n"/>
      <c r="K727" s="204" t="n"/>
      <c r="L727" s="204" t="n"/>
      <c r="M727" s="204" t="n"/>
      <c r="N727" s="204" t="n"/>
      <c r="O727" s="204" t="n"/>
      <c r="P727" s="204" t="n"/>
      <c r="Q727" s="204" t="n"/>
      <c r="R727" s="204" t="n"/>
      <c r="S727" s="204" t="n"/>
      <c r="T727" s="204" t="n"/>
      <c r="U727" s="204" t="n"/>
      <c r="V727" s="204" t="n"/>
      <c r="W727" s="204" t="n"/>
      <c r="X727" s="204" t="n"/>
      <c r="Y727" s="204" t="n"/>
      <c r="Z727" s="204" t="n"/>
    </row>
    <row r="728" ht="15.75" customHeight="1">
      <c r="A728" s="204" t="n"/>
      <c r="B728" s="204" t="n"/>
      <c r="C728" s="204" t="n"/>
      <c r="D728" s="206" t="n"/>
      <c r="E728" s="205" t="n"/>
      <c r="F728" s="204" t="n"/>
      <c r="G728" s="204" t="n"/>
      <c r="H728" s="204" t="n"/>
      <c r="I728" s="204" t="n"/>
      <c r="J728" s="204" t="n"/>
      <c r="K728" s="204" t="n"/>
      <c r="L728" s="204" t="n"/>
      <c r="M728" s="204" t="n"/>
      <c r="N728" s="204" t="n"/>
      <c r="O728" s="204" t="n"/>
      <c r="P728" s="204" t="n"/>
      <c r="Q728" s="204" t="n"/>
      <c r="R728" s="204" t="n"/>
      <c r="S728" s="204" t="n"/>
      <c r="T728" s="204" t="n"/>
      <c r="U728" s="204" t="n"/>
      <c r="V728" s="204" t="n"/>
      <c r="W728" s="204" t="n"/>
      <c r="X728" s="204" t="n"/>
      <c r="Y728" s="204" t="n"/>
      <c r="Z728" s="204" t="n"/>
    </row>
    <row r="729" ht="15.75" customHeight="1">
      <c r="A729" s="204" t="n"/>
      <c r="B729" s="204" t="n"/>
      <c r="C729" s="204" t="n"/>
      <c r="D729" s="206" t="n"/>
      <c r="E729" s="205" t="n"/>
      <c r="F729" s="204" t="n"/>
      <c r="G729" s="204" t="n"/>
      <c r="H729" s="204" t="n"/>
      <c r="I729" s="204" t="n"/>
      <c r="J729" s="204" t="n"/>
      <c r="K729" s="204" t="n"/>
      <c r="L729" s="204" t="n"/>
      <c r="M729" s="204" t="n"/>
      <c r="N729" s="204" t="n"/>
      <c r="O729" s="204" t="n"/>
      <c r="P729" s="204" t="n"/>
      <c r="Q729" s="204" t="n"/>
      <c r="R729" s="204" t="n"/>
      <c r="S729" s="204" t="n"/>
      <c r="T729" s="204" t="n"/>
      <c r="U729" s="204" t="n"/>
      <c r="V729" s="204" t="n"/>
      <c r="W729" s="204" t="n"/>
      <c r="X729" s="204" t="n"/>
      <c r="Y729" s="204" t="n"/>
      <c r="Z729" s="204" t="n"/>
    </row>
    <row r="730" ht="15.75" customHeight="1">
      <c r="A730" s="204" t="n"/>
      <c r="B730" s="204" t="n"/>
      <c r="C730" s="204" t="n"/>
      <c r="D730" s="206" t="n"/>
      <c r="E730" s="205" t="n"/>
      <c r="F730" s="204" t="n"/>
      <c r="G730" s="204" t="n"/>
      <c r="H730" s="204" t="n"/>
      <c r="I730" s="204" t="n"/>
      <c r="J730" s="204" t="n"/>
      <c r="K730" s="204" t="n"/>
      <c r="L730" s="204" t="n"/>
      <c r="M730" s="204" t="n"/>
      <c r="N730" s="204" t="n"/>
      <c r="O730" s="204" t="n"/>
      <c r="P730" s="204" t="n"/>
      <c r="Q730" s="204" t="n"/>
      <c r="R730" s="204" t="n"/>
      <c r="S730" s="204" t="n"/>
      <c r="T730" s="204" t="n"/>
      <c r="U730" s="204" t="n"/>
      <c r="V730" s="204" t="n"/>
      <c r="W730" s="204" t="n"/>
      <c r="X730" s="204" t="n"/>
      <c r="Y730" s="204" t="n"/>
      <c r="Z730" s="204" t="n"/>
    </row>
    <row r="731" ht="15.75" customHeight="1">
      <c r="A731" s="204" t="n"/>
      <c r="B731" s="204" t="n"/>
      <c r="C731" s="204" t="n"/>
      <c r="D731" s="206" t="n"/>
      <c r="E731" s="205" t="n"/>
      <c r="F731" s="204" t="n"/>
      <c r="G731" s="204" t="n"/>
      <c r="H731" s="204" t="n"/>
      <c r="I731" s="204" t="n"/>
      <c r="J731" s="204" t="n"/>
      <c r="K731" s="204" t="n"/>
      <c r="L731" s="204" t="n"/>
      <c r="M731" s="204" t="n"/>
      <c r="N731" s="204" t="n"/>
      <c r="O731" s="204" t="n"/>
      <c r="P731" s="204" t="n"/>
      <c r="Q731" s="204" t="n"/>
      <c r="R731" s="204" t="n"/>
      <c r="S731" s="204" t="n"/>
      <c r="T731" s="204" t="n"/>
      <c r="U731" s="204" t="n"/>
      <c r="V731" s="204" t="n"/>
      <c r="W731" s="204" t="n"/>
      <c r="X731" s="204" t="n"/>
      <c r="Y731" s="204" t="n"/>
      <c r="Z731" s="204" t="n"/>
    </row>
    <row r="732" ht="15.75" customHeight="1">
      <c r="A732" s="204" t="n"/>
      <c r="B732" s="204" t="n"/>
      <c r="C732" s="204" t="n"/>
      <c r="D732" s="206" t="n"/>
      <c r="E732" s="205" t="n"/>
      <c r="F732" s="204" t="n"/>
      <c r="G732" s="204" t="n"/>
      <c r="H732" s="204" t="n"/>
      <c r="I732" s="204" t="n"/>
      <c r="J732" s="204" t="n"/>
      <c r="K732" s="204" t="n"/>
      <c r="L732" s="204" t="n"/>
      <c r="M732" s="204" t="n"/>
      <c r="N732" s="204" t="n"/>
      <c r="O732" s="204" t="n"/>
      <c r="P732" s="204" t="n"/>
      <c r="Q732" s="204" t="n"/>
      <c r="R732" s="204" t="n"/>
      <c r="S732" s="204" t="n"/>
      <c r="T732" s="204" t="n"/>
      <c r="U732" s="204" t="n"/>
      <c r="V732" s="204" t="n"/>
      <c r="W732" s="204" t="n"/>
      <c r="X732" s="204" t="n"/>
      <c r="Y732" s="204" t="n"/>
      <c r="Z732" s="204" t="n"/>
    </row>
    <row r="733" ht="15.75" customHeight="1">
      <c r="A733" s="204" t="n"/>
      <c r="B733" s="204" t="n"/>
      <c r="C733" s="204" t="n"/>
      <c r="D733" s="206" t="n"/>
      <c r="E733" s="205" t="n"/>
      <c r="F733" s="204" t="n"/>
      <c r="G733" s="204" t="n"/>
      <c r="H733" s="204" t="n"/>
      <c r="I733" s="204" t="n"/>
      <c r="J733" s="204" t="n"/>
      <c r="K733" s="204" t="n"/>
      <c r="L733" s="204" t="n"/>
      <c r="M733" s="204" t="n"/>
      <c r="N733" s="204" t="n"/>
      <c r="O733" s="204" t="n"/>
      <c r="P733" s="204" t="n"/>
      <c r="Q733" s="204" t="n"/>
      <c r="R733" s="204" t="n"/>
      <c r="S733" s="204" t="n"/>
      <c r="T733" s="204" t="n"/>
      <c r="U733" s="204" t="n"/>
      <c r="V733" s="204" t="n"/>
      <c r="W733" s="204" t="n"/>
      <c r="X733" s="204" t="n"/>
      <c r="Y733" s="204" t="n"/>
      <c r="Z733" s="204" t="n"/>
    </row>
    <row r="734" ht="15.75" customHeight="1">
      <c r="A734" s="204" t="n"/>
      <c r="B734" s="204" t="n"/>
      <c r="C734" s="204" t="n"/>
      <c r="D734" s="206" t="n"/>
      <c r="E734" s="205" t="n"/>
      <c r="F734" s="204" t="n"/>
      <c r="G734" s="204" t="n"/>
      <c r="H734" s="204" t="n"/>
      <c r="I734" s="204" t="n"/>
      <c r="J734" s="204" t="n"/>
      <c r="K734" s="204" t="n"/>
      <c r="L734" s="204" t="n"/>
      <c r="M734" s="204" t="n"/>
      <c r="N734" s="204" t="n"/>
      <c r="O734" s="204" t="n"/>
      <c r="P734" s="204" t="n"/>
      <c r="Q734" s="204" t="n"/>
      <c r="R734" s="204" t="n"/>
      <c r="S734" s="204" t="n"/>
      <c r="T734" s="204" t="n"/>
      <c r="U734" s="204" t="n"/>
      <c r="V734" s="204" t="n"/>
      <c r="W734" s="204" t="n"/>
      <c r="X734" s="204" t="n"/>
      <c r="Y734" s="204" t="n"/>
      <c r="Z734" s="204" t="n"/>
    </row>
    <row r="735" ht="15.75" customHeight="1">
      <c r="A735" s="204" t="n"/>
      <c r="B735" s="204" t="n"/>
      <c r="C735" s="204" t="n"/>
      <c r="D735" s="206" t="n"/>
      <c r="E735" s="205" t="n"/>
      <c r="F735" s="204" t="n"/>
      <c r="G735" s="204" t="n"/>
      <c r="H735" s="204" t="n"/>
      <c r="I735" s="204" t="n"/>
      <c r="J735" s="204" t="n"/>
      <c r="K735" s="204" t="n"/>
      <c r="L735" s="204" t="n"/>
      <c r="M735" s="204" t="n"/>
      <c r="N735" s="204" t="n"/>
      <c r="O735" s="204" t="n"/>
      <c r="P735" s="204" t="n"/>
      <c r="Q735" s="204" t="n"/>
      <c r="R735" s="204" t="n"/>
      <c r="S735" s="204" t="n"/>
      <c r="T735" s="204" t="n"/>
      <c r="U735" s="204" t="n"/>
      <c r="V735" s="204" t="n"/>
      <c r="W735" s="204" t="n"/>
      <c r="X735" s="204" t="n"/>
      <c r="Y735" s="204" t="n"/>
      <c r="Z735" s="204" t="n"/>
    </row>
    <row r="736" ht="15.75" customHeight="1">
      <c r="A736" s="204" t="n"/>
      <c r="B736" s="204" t="n"/>
      <c r="C736" s="204" t="n"/>
      <c r="D736" s="206" t="n"/>
      <c r="E736" s="205" t="n"/>
      <c r="F736" s="204" t="n"/>
      <c r="G736" s="204" t="n"/>
      <c r="H736" s="204" t="n"/>
      <c r="I736" s="204" t="n"/>
      <c r="J736" s="204" t="n"/>
      <c r="K736" s="204" t="n"/>
      <c r="L736" s="204" t="n"/>
      <c r="M736" s="204" t="n"/>
      <c r="N736" s="204" t="n"/>
      <c r="O736" s="204" t="n"/>
      <c r="P736" s="204" t="n"/>
      <c r="Q736" s="204" t="n"/>
      <c r="R736" s="204" t="n"/>
      <c r="S736" s="204" t="n"/>
      <c r="T736" s="204" t="n"/>
      <c r="U736" s="204" t="n"/>
      <c r="V736" s="204" t="n"/>
      <c r="W736" s="204" t="n"/>
      <c r="X736" s="204" t="n"/>
      <c r="Y736" s="204" t="n"/>
      <c r="Z736" s="204" t="n"/>
    </row>
    <row r="737" ht="15.75" customHeight="1">
      <c r="A737" s="204" t="n"/>
      <c r="B737" s="204" t="n"/>
      <c r="C737" s="204" t="n"/>
      <c r="D737" s="206" t="n"/>
      <c r="E737" s="205" t="n"/>
      <c r="F737" s="204" t="n"/>
      <c r="G737" s="204" t="n"/>
      <c r="H737" s="204" t="n"/>
      <c r="I737" s="204" t="n"/>
      <c r="J737" s="204" t="n"/>
      <c r="K737" s="204" t="n"/>
      <c r="L737" s="204" t="n"/>
      <c r="M737" s="204" t="n"/>
      <c r="N737" s="204" t="n"/>
      <c r="O737" s="204" t="n"/>
      <c r="P737" s="204" t="n"/>
      <c r="Q737" s="204" t="n"/>
      <c r="R737" s="204" t="n"/>
      <c r="S737" s="204" t="n"/>
      <c r="T737" s="204" t="n"/>
      <c r="U737" s="204" t="n"/>
      <c r="V737" s="204" t="n"/>
      <c r="W737" s="204" t="n"/>
      <c r="X737" s="204" t="n"/>
      <c r="Y737" s="204" t="n"/>
      <c r="Z737" s="204" t="n"/>
    </row>
    <row r="738" ht="15.75" customHeight="1">
      <c r="A738" s="204" t="n"/>
      <c r="B738" s="204" t="n"/>
      <c r="C738" s="204" t="n"/>
      <c r="D738" s="206" t="n"/>
      <c r="E738" s="205" t="n"/>
      <c r="F738" s="204" t="n"/>
      <c r="G738" s="204" t="n"/>
      <c r="H738" s="204" t="n"/>
      <c r="I738" s="204" t="n"/>
      <c r="J738" s="204" t="n"/>
      <c r="K738" s="204" t="n"/>
      <c r="L738" s="204" t="n"/>
      <c r="M738" s="204" t="n"/>
      <c r="N738" s="204" t="n"/>
      <c r="O738" s="204" t="n"/>
      <c r="P738" s="204" t="n"/>
      <c r="Q738" s="204" t="n"/>
      <c r="R738" s="204" t="n"/>
      <c r="S738" s="204" t="n"/>
      <c r="T738" s="204" t="n"/>
      <c r="U738" s="204" t="n"/>
      <c r="V738" s="204" t="n"/>
      <c r="W738" s="204" t="n"/>
      <c r="X738" s="204" t="n"/>
      <c r="Y738" s="204" t="n"/>
      <c r="Z738" s="204" t="n"/>
    </row>
    <row r="739" ht="15.75" customHeight="1">
      <c r="A739" s="204" t="n"/>
      <c r="B739" s="204" t="n"/>
      <c r="C739" s="204" t="n"/>
      <c r="D739" s="206" t="n"/>
      <c r="E739" s="205" t="n"/>
      <c r="F739" s="204" t="n"/>
      <c r="G739" s="204" t="n"/>
      <c r="H739" s="204" t="n"/>
      <c r="I739" s="204" t="n"/>
      <c r="J739" s="204" t="n"/>
      <c r="K739" s="204" t="n"/>
      <c r="L739" s="204" t="n"/>
      <c r="M739" s="204" t="n"/>
      <c r="N739" s="204" t="n"/>
      <c r="O739" s="204" t="n"/>
      <c r="P739" s="204" t="n"/>
      <c r="Q739" s="204" t="n"/>
      <c r="R739" s="204" t="n"/>
      <c r="S739" s="204" t="n"/>
      <c r="T739" s="204" t="n"/>
      <c r="U739" s="204" t="n"/>
      <c r="V739" s="204" t="n"/>
      <c r="W739" s="204" t="n"/>
      <c r="X739" s="204" t="n"/>
      <c r="Y739" s="204" t="n"/>
      <c r="Z739" s="204" t="n"/>
    </row>
    <row r="740" ht="15.75" customHeight="1">
      <c r="A740" s="204" t="n"/>
      <c r="B740" s="204" t="n"/>
      <c r="C740" s="204" t="n"/>
      <c r="D740" s="206" t="n"/>
      <c r="E740" s="205" t="n"/>
      <c r="F740" s="204" t="n"/>
      <c r="G740" s="204" t="n"/>
      <c r="H740" s="204" t="n"/>
      <c r="I740" s="204" t="n"/>
      <c r="J740" s="204" t="n"/>
      <c r="K740" s="204" t="n"/>
      <c r="L740" s="204" t="n"/>
      <c r="M740" s="204" t="n"/>
      <c r="N740" s="204" t="n"/>
      <c r="O740" s="204" t="n"/>
      <c r="P740" s="204" t="n"/>
      <c r="Q740" s="204" t="n"/>
      <c r="R740" s="204" t="n"/>
      <c r="S740" s="204" t="n"/>
      <c r="T740" s="204" t="n"/>
      <c r="U740" s="204" t="n"/>
      <c r="V740" s="204" t="n"/>
      <c r="W740" s="204" t="n"/>
      <c r="X740" s="204" t="n"/>
      <c r="Y740" s="204" t="n"/>
      <c r="Z740" s="204" t="n"/>
    </row>
    <row r="741" ht="15.75" customHeight="1">
      <c r="A741" s="204" t="n"/>
      <c r="B741" s="204" t="n"/>
      <c r="C741" s="204" t="n"/>
      <c r="D741" s="206" t="n"/>
      <c r="E741" s="205" t="n"/>
      <c r="F741" s="204" t="n"/>
      <c r="G741" s="204" t="n"/>
      <c r="H741" s="204" t="n"/>
      <c r="I741" s="204" t="n"/>
      <c r="J741" s="204" t="n"/>
      <c r="K741" s="204" t="n"/>
      <c r="L741" s="204" t="n"/>
      <c r="M741" s="204" t="n"/>
      <c r="N741" s="204" t="n"/>
      <c r="O741" s="204" t="n"/>
      <c r="P741" s="204" t="n"/>
      <c r="Q741" s="204" t="n"/>
      <c r="R741" s="204" t="n"/>
      <c r="S741" s="204" t="n"/>
      <c r="T741" s="204" t="n"/>
      <c r="U741" s="204" t="n"/>
      <c r="V741" s="204" t="n"/>
      <c r="W741" s="204" t="n"/>
      <c r="X741" s="204" t="n"/>
      <c r="Y741" s="204" t="n"/>
      <c r="Z741" s="204" t="n"/>
    </row>
    <row r="742" ht="15.75" customHeight="1">
      <c r="A742" s="204" t="n"/>
      <c r="B742" s="204" t="n"/>
      <c r="C742" s="204" t="n"/>
      <c r="D742" s="206" t="n"/>
      <c r="E742" s="205" t="n"/>
      <c r="F742" s="204" t="n"/>
      <c r="G742" s="204" t="n"/>
      <c r="H742" s="204" t="n"/>
      <c r="I742" s="204" t="n"/>
      <c r="J742" s="204" t="n"/>
      <c r="K742" s="204" t="n"/>
      <c r="L742" s="204" t="n"/>
      <c r="M742" s="204" t="n"/>
      <c r="N742" s="204" t="n"/>
      <c r="O742" s="204" t="n"/>
      <c r="P742" s="204" t="n"/>
      <c r="Q742" s="204" t="n"/>
      <c r="R742" s="204" t="n"/>
      <c r="S742" s="204" t="n"/>
      <c r="T742" s="204" t="n"/>
      <c r="U742" s="204" t="n"/>
      <c r="V742" s="204" t="n"/>
      <c r="W742" s="204" t="n"/>
      <c r="X742" s="204" t="n"/>
      <c r="Y742" s="204" t="n"/>
      <c r="Z742" s="204" t="n"/>
    </row>
    <row r="743" ht="15.75" customHeight="1">
      <c r="A743" s="204" t="n"/>
      <c r="B743" s="204" t="n"/>
      <c r="C743" s="204" t="n"/>
      <c r="D743" s="206" t="n"/>
      <c r="E743" s="205" t="n"/>
      <c r="F743" s="204" t="n"/>
      <c r="G743" s="204" t="n"/>
      <c r="H743" s="204" t="n"/>
      <c r="I743" s="204" t="n"/>
      <c r="J743" s="204" t="n"/>
      <c r="K743" s="204" t="n"/>
      <c r="L743" s="204" t="n"/>
      <c r="M743" s="204" t="n"/>
      <c r="N743" s="204" t="n"/>
      <c r="O743" s="204" t="n"/>
      <c r="P743" s="204" t="n"/>
      <c r="Q743" s="204" t="n"/>
      <c r="R743" s="204" t="n"/>
      <c r="S743" s="204" t="n"/>
      <c r="T743" s="204" t="n"/>
      <c r="U743" s="204" t="n"/>
      <c r="V743" s="204" t="n"/>
      <c r="W743" s="204" t="n"/>
      <c r="X743" s="204" t="n"/>
      <c r="Y743" s="204" t="n"/>
      <c r="Z743" s="204" t="n"/>
    </row>
    <row r="744" ht="15.75" customHeight="1">
      <c r="A744" s="204" t="n"/>
      <c r="B744" s="204" t="n"/>
      <c r="C744" s="204" t="n"/>
      <c r="D744" s="206" t="n"/>
      <c r="E744" s="205" t="n"/>
      <c r="F744" s="204" t="n"/>
      <c r="G744" s="204" t="n"/>
      <c r="H744" s="204" t="n"/>
      <c r="I744" s="204" t="n"/>
      <c r="J744" s="204" t="n"/>
      <c r="K744" s="204" t="n"/>
      <c r="L744" s="204" t="n"/>
      <c r="M744" s="204" t="n"/>
      <c r="N744" s="204" t="n"/>
      <c r="O744" s="204" t="n"/>
      <c r="P744" s="204" t="n"/>
      <c r="Q744" s="204" t="n"/>
      <c r="R744" s="204" t="n"/>
      <c r="S744" s="204" t="n"/>
      <c r="T744" s="204" t="n"/>
      <c r="U744" s="204" t="n"/>
      <c r="V744" s="204" t="n"/>
      <c r="W744" s="204" t="n"/>
      <c r="X744" s="204" t="n"/>
      <c r="Y744" s="204" t="n"/>
      <c r="Z744" s="204" t="n"/>
    </row>
    <row r="745" ht="15.75" customHeight="1">
      <c r="A745" s="204" t="n"/>
      <c r="B745" s="204" t="n"/>
      <c r="C745" s="204" t="n"/>
      <c r="D745" s="206" t="n"/>
      <c r="E745" s="205" t="n"/>
      <c r="F745" s="204" t="n"/>
      <c r="G745" s="204" t="n"/>
      <c r="H745" s="204" t="n"/>
      <c r="I745" s="204" t="n"/>
      <c r="J745" s="204" t="n"/>
      <c r="K745" s="204" t="n"/>
      <c r="L745" s="204" t="n"/>
      <c r="M745" s="204" t="n"/>
      <c r="N745" s="204" t="n"/>
      <c r="O745" s="204" t="n"/>
      <c r="P745" s="204" t="n"/>
      <c r="Q745" s="204" t="n"/>
      <c r="R745" s="204" t="n"/>
      <c r="S745" s="204" t="n"/>
      <c r="T745" s="204" t="n"/>
      <c r="U745" s="204" t="n"/>
      <c r="V745" s="204" t="n"/>
      <c r="W745" s="204" t="n"/>
      <c r="X745" s="204" t="n"/>
      <c r="Y745" s="204" t="n"/>
      <c r="Z745" s="204" t="n"/>
    </row>
    <row r="746" ht="15.75" customHeight="1">
      <c r="A746" s="204" t="n"/>
      <c r="B746" s="204" t="n"/>
      <c r="C746" s="204" t="n"/>
      <c r="D746" s="206" t="n"/>
      <c r="E746" s="205" t="n"/>
      <c r="F746" s="204" t="n"/>
      <c r="G746" s="204" t="n"/>
      <c r="H746" s="204" t="n"/>
      <c r="I746" s="204" t="n"/>
      <c r="J746" s="204" t="n"/>
      <c r="K746" s="204" t="n"/>
      <c r="L746" s="204" t="n"/>
      <c r="M746" s="204" t="n"/>
      <c r="N746" s="204" t="n"/>
      <c r="O746" s="204" t="n"/>
      <c r="P746" s="204" t="n"/>
      <c r="Q746" s="204" t="n"/>
      <c r="R746" s="204" t="n"/>
      <c r="S746" s="204" t="n"/>
      <c r="T746" s="204" t="n"/>
      <c r="U746" s="204" t="n"/>
      <c r="V746" s="204" t="n"/>
      <c r="W746" s="204" t="n"/>
      <c r="X746" s="204" t="n"/>
      <c r="Y746" s="204" t="n"/>
      <c r="Z746" s="204" t="n"/>
    </row>
    <row r="747" ht="15.75" customHeight="1">
      <c r="A747" s="204" t="n"/>
      <c r="B747" s="204" t="n"/>
      <c r="C747" s="204" t="n"/>
      <c r="D747" s="206" t="n"/>
      <c r="E747" s="205" t="n"/>
      <c r="F747" s="204" t="n"/>
      <c r="G747" s="204" t="n"/>
      <c r="H747" s="204" t="n"/>
      <c r="I747" s="204" t="n"/>
      <c r="J747" s="204" t="n"/>
      <c r="K747" s="204" t="n"/>
      <c r="L747" s="204" t="n"/>
      <c r="M747" s="204" t="n"/>
      <c r="N747" s="204" t="n"/>
      <c r="O747" s="204" t="n"/>
      <c r="P747" s="204" t="n"/>
      <c r="Q747" s="204" t="n"/>
      <c r="R747" s="204" t="n"/>
      <c r="S747" s="204" t="n"/>
      <c r="T747" s="204" t="n"/>
      <c r="U747" s="204" t="n"/>
      <c r="V747" s="204" t="n"/>
      <c r="W747" s="204" t="n"/>
      <c r="X747" s="204" t="n"/>
      <c r="Y747" s="204" t="n"/>
      <c r="Z747" s="204" t="n"/>
    </row>
    <row r="748" ht="15.75" customHeight="1">
      <c r="A748" s="204" t="n"/>
      <c r="B748" s="204" t="n"/>
      <c r="C748" s="204" t="n"/>
      <c r="D748" s="206" t="n"/>
      <c r="E748" s="205" t="n"/>
      <c r="F748" s="204" t="n"/>
      <c r="G748" s="204" t="n"/>
      <c r="H748" s="204" t="n"/>
      <c r="I748" s="204" t="n"/>
      <c r="J748" s="204" t="n"/>
      <c r="K748" s="204" t="n"/>
      <c r="L748" s="204" t="n"/>
      <c r="M748" s="204" t="n"/>
      <c r="N748" s="204" t="n"/>
      <c r="O748" s="204" t="n"/>
      <c r="P748" s="204" t="n"/>
      <c r="Q748" s="204" t="n"/>
      <c r="R748" s="204" t="n"/>
      <c r="S748" s="204" t="n"/>
      <c r="T748" s="204" t="n"/>
      <c r="U748" s="204" t="n"/>
      <c r="V748" s="204" t="n"/>
      <c r="W748" s="204" t="n"/>
      <c r="X748" s="204" t="n"/>
      <c r="Y748" s="204" t="n"/>
      <c r="Z748" s="204" t="n"/>
    </row>
    <row r="749" ht="15.75" customHeight="1">
      <c r="A749" s="204" t="n"/>
      <c r="B749" s="204" t="n"/>
      <c r="C749" s="204" t="n"/>
      <c r="D749" s="206" t="n"/>
      <c r="E749" s="205" t="n"/>
      <c r="F749" s="204" t="n"/>
      <c r="G749" s="204" t="n"/>
      <c r="H749" s="204" t="n"/>
      <c r="I749" s="204" t="n"/>
      <c r="J749" s="204" t="n"/>
      <c r="K749" s="204" t="n"/>
      <c r="L749" s="204" t="n"/>
      <c r="M749" s="204" t="n"/>
      <c r="N749" s="204" t="n"/>
      <c r="O749" s="204" t="n"/>
      <c r="P749" s="204" t="n"/>
      <c r="Q749" s="204" t="n"/>
      <c r="R749" s="204" t="n"/>
      <c r="S749" s="204" t="n"/>
      <c r="T749" s="204" t="n"/>
      <c r="U749" s="204" t="n"/>
      <c r="V749" s="204" t="n"/>
      <c r="W749" s="204" t="n"/>
      <c r="X749" s="204" t="n"/>
      <c r="Y749" s="204" t="n"/>
      <c r="Z749" s="204" t="n"/>
    </row>
    <row r="750" ht="15.75" customHeight="1">
      <c r="A750" s="204" t="n"/>
      <c r="B750" s="204" t="n"/>
      <c r="C750" s="204" t="n"/>
      <c r="D750" s="206" t="n"/>
      <c r="E750" s="205" t="n"/>
      <c r="F750" s="204" t="n"/>
      <c r="G750" s="204" t="n"/>
      <c r="H750" s="204" t="n"/>
      <c r="I750" s="204" t="n"/>
      <c r="J750" s="204" t="n"/>
      <c r="K750" s="204" t="n"/>
      <c r="L750" s="204" t="n"/>
      <c r="M750" s="204" t="n"/>
      <c r="N750" s="204" t="n"/>
      <c r="O750" s="204" t="n"/>
      <c r="P750" s="204" t="n"/>
      <c r="Q750" s="204" t="n"/>
      <c r="R750" s="204" t="n"/>
      <c r="S750" s="204" t="n"/>
      <c r="T750" s="204" t="n"/>
      <c r="U750" s="204" t="n"/>
      <c r="V750" s="204" t="n"/>
      <c r="W750" s="204" t="n"/>
      <c r="X750" s="204" t="n"/>
      <c r="Y750" s="204" t="n"/>
      <c r="Z750" s="204" t="n"/>
    </row>
    <row r="751" ht="15.75" customHeight="1">
      <c r="A751" s="204" t="n"/>
      <c r="B751" s="204" t="n"/>
      <c r="C751" s="204" t="n"/>
      <c r="D751" s="206" t="n"/>
      <c r="E751" s="205" t="n"/>
      <c r="F751" s="204" t="n"/>
      <c r="G751" s="204" t="n"/>
      <c r="H751" s="204" t="n"/>
      <c r="I751" s="204" t="n"/>
      <c r="J751" s="204" t="n"/>
      <c r="K751" s="204" t="n"/>
      <c r="L751" s="204" t="n"/>
      <c r="M751" s="204" t="n"/>
      <c r="N751" s="204" t="n"/>
      <c r="O751" s="204" t="n"/>
      <c r="P751" s="204" t="n"/>
      <c r="Q751" s="204" t="n"/>
      <c r="R751" s="204" t="n"/>
      <c r="S751" s="204" t="n"/>
      <c r="T751" s="204" t="n"/>
      <c r="U751" s="204" t="n"/>
      <c r="V751" s="204" t="n"/>
      <c r="W751" s="204" t="n"/>
      <c r="X751" s="204" t="n"/>
      <c r="Y751" s="204" t="n"/>
      <c r="Z751" s="204" t="n"/>
    </row>
    <row r="752" ht="15.75" customHeight="1">
      <c r="A752" s="204" t="n"/>
      <c r="B752" s="204" t="n"/>
      <c r="C752" s="204" t="n"/>
      <c r="D752" s="206" t="n"/>
      <c r="E752" s="205" t="n"/>
      <c r="F752" s="204" t="n"/>
      <c r="G752" s="204" t="n"/>
      <c r="H752" s="204" t="n"/>
      <c r="I752" s="204" t="n"/>
      <c r="J752" s="204" t="n"/>
      <c r="K752" s="204" t="n"/>
      <c r="L752" s="204" t="n"/>
      <c r="M752" s="204" t="n"/>
      <c r="N752" s="204" t="n"/>
      <c r="O752" s="204" t="n"/>
      <c r="P752" s="204" t="n"/>
      <c r="Q752" s="204" t="n"/>
      <c r="R752" s="204" t="n"/>
      <c r="S752" s="204" t="n"/>
      <c r="T752" s="204" t="n"/>
      <c r="U752" s="204" t="n"/>
      <c r="V752" s="204" t="n"/>
      <c r="W752" s="204" t="n"/>
      <c r="X752" s="204" t="n"/>
      <c r="Y752" s="204" t="n"/>
      <c r="Z752" s="204" t="n"/>
    </row>
    <row r="753" ht="15.75" customHeight="1">
      <c r="A753" s="204" t="n"/>
      <c r="B753" s="204" t="n"/>
      <c r="C753" s="204" t="n"/>
      <c r="D753" s="206" t="n"/>
      <c r="E753" s="205" t="n"/>
      <c r="F753" s="204" t="n"/>
      <c r="G753" s="204" t="n"/>
      <c r="H753" s="204" t="n"/>
      <c r="I753" s="204" t="n"/>
      <c r="J753" s="204" t="n"/>
      <c r="K753" s="204" t="n"/>
      <c r="L753" s="204" t="n"/>
      <c r="M753" s="204" t="n"/>
      <c r="N753" s="204" t="n"/>
      <c r="O753" s="204" t="n"/>
      <c r="P753" s="204" t="n"/>
      <c r="Q753" s="204" t="n"/>
      <c r="R753" s="204" t="n"/>
      <c r="S753" s="204" t="n"/>
      <c r="T753" s="204" t="n"/>
      <c r="U753" s="204" t="n"/>
      <c r="V753" s="204" t="n"/>
      <c r="W753" s="204" t="n"/>
      <c r="X753" s="204" t="n"/>
      <c r="Y753" s="204" t="n"/>
      <c r="Z753" s="204" t="n"/>
    </row>
    <row r="754" ht="15.75" customHeight="1">
      <c r="A754" s="204" t="n"/>
      <c r="B754" s="204" t="n"/>
      <c r="C754" s="204" t="n"/>
      <c r="D754" s="206" t="n"/>
      <c r="E754" s="205" t="n"/>
      <c r="F754" s="204" t="n"/>
      <c r="G754" s="204" t="n"/>
      <c r="H754" s="204" t="n"/>
      <c r="I754" s="204" t="n"/>
      <c r="J754" s="204" t="n"/>
      <c r="K754" s="204" t="n"/>
      <c r="L754" s="204" t="n"/>
      <c r="M754" s="204" t="n"/>
      <c r="N754" s="204" t="n"/>
      <c r="O754" s="204" t="n"/>
      <c r="P754" s="204" t="n"/>
      <c r="Q754" s="204" t="n"/>
      <c r="R754" s="204" t="n"/>
      <c r="S754" s="204" t="n"/>
      <c r="T754" s="204" t="n"/>
      <c r="U754" s="204" t="n"/>
      <c r="V754" s="204" t="n"/>
      <c r="W754" s="204" t="n"/>
      <c r="X754" s="204" t="n"/>
      <c r="Y754" s="204" t="n"/>
      <c r="Z754" s="204" t="n"/>
    </row>
    <row r="755" ht="15.75" customHeight="1">
      <c r="A755" s="204" t="n"/>
      <c r="B755" s="204" t="n"/>
      <c r="C755" s="204" t="n"/>
      <c r="D755" s="206" t="n"/>
      <c r="E755" s="205" t="n"/>
      <c r="F755" s="204" t="n"/>
      <c r="G755" s="204" t="n"/>
      <c r="H755" s="204" t="n"/>
      <c r="I755" s="204" t="n"/>
      <c r="J755" s="204" t="n"/>
      <c r="K755" s="204" t="n"/>
      <c r="L755" s="204" t="n"/>
      <c r="M755" s="204" t="n"/>
      <c r="N755" s="204" t="n"/>
      <c r="O755" s="204" t="n"/>
      <c r="P755" s="204" t="n"/>
      <c r="Q755" s="204" t="n"/>
      <c r="R755" s="204" t="n"/>
      <c r="S755" s="204" t="n"/>
      <c r="T755" s="204" t="n"/>
      <c r="U755" s="204" t="n"/>
      <c r="V755" s="204" t="n"/>
      <c r="W755" s="204" t="n"/>
      <c r="X755" s="204" t="n"/>
      <c r="Y755" s="204" t="n"/>
      <c r="Z755" s="204" t="n"/>
    </row>
    <row r="756" ht="15.75" customHeight="1">
      <c r="A756" s="204" t="n"/>
      <c r="B756" s="204" t="n"/>
      <c r="C756" s="204" t="n"/>
      <c r="D756" s="206" t="n"/>
      <c r="E756" s="205" t="n"/>
      <c r="F756" s="204" t="n"/>
      <c r="G756" s="204" t="n"/>
      <c r="H756" s="204" t="n"/>
      <c r="I756" s="204" t="n"/>
      <c r="J756" s="204" t="n"/>
      <c r="K756" s="204" t="n"/>
      <c r="L756" s="204" t="n"/>
      <c r="M756" s="204" t="n"/>
      <c r="N756" s="204" t="n"/>
      <c r="O756" s="204" t="n"/>
      <c r="P756" s="204" t="n"/>
      <c r="Q756" s="204" t="n"/>
      <c r="R756" s="204" t="n"/>
      <c r="S756" s="204" t="n"/>
      <c r="T756" s="204" t="n"/>
      <c r="U756" s="204" t="n"/>
      <c r="V756" s="204" t="n"/>
      <c r="W756" s="204" t="n"/>
      <c r="X756" s="204" t="n"/>
      <c r="Y756" s="204" t="n"/>
      <c r="Z756" s="204" t="n"/>
    </row>
    <row r="757" ht="15.75" customHeight="1">
      <c r="A757" s="204" t="n"/>
      <c r="B757" s="204" t="n"/>
      <c r="C757" s="204" t="n"/>
      <c r="D757" s="206" t="n"/>
      <c r="E757" s="205" t="n"/>
      <c r="F757" s="204" t="n"/>
      <c r="G757" s="204" t="n"/>
      <c r="H757" s="204" t="n"/>
      <c r="I757" s="204" t="n"/>
      <c r="J757" s="204" t="n"/>
      <c r="K757" s="204" t="n"/>
      <c r="L757" s="204" t="n"/>
      <c r="M757" s="204" t="n"/>
      <c r="N757" s="204" t="n"/>
      <c r="O757" s="204" t="n"/>
      <c r="P757" s="204" t="n"/>
      <c r="Q757" s="204" t="n"/>
      <c r="R757" s="204" t="n"/>
      <c r="S757" s="204" t="n"/>
      <c r="T757" s="204" t="n"/>
      <c r="U757" s="204" t="n"/>
      <c r="V757" s="204" t="n"/>
      <c r="W757" s="204" t="n"/>
      <c r="X757" s="204" t="n"/>
      <c r="Y757" s="204" t="n"/>
      <c r="Z757" s="204" t="n"/>
    </row>
    <row r="758" ht="15.75" customHeight="1">
      <c r="A758" s="204" t="n"/>
      <c r="B758" s="204" t="n"/>
      <c r="C758" s="204" t="n"/>
      <c r="D758" s="206" t="n"/>
      <c r="E758" s="205" t="n"/>
      <c r="F758" s="204" t="n"/>
      <c r="G758" s="204" t="n"/>
      <c r="H758" s="204" t="n"/>
      <c r="I758" s="204" t="n"/>
      <c r="J758" s="204" t="n"/>
      <c r="K758" s="204" t="n"/>
      <c r="L758" s="204" t="n"/>
      <c r="M758" s="204" t="n"/>
      <c r="N758" s="204" t="n"/>
      <c r="O758" s="204" t="n"/>
      <c r="P758" s="204" t="n"/>
      <c r="Q758" s="204" t="n"/>
      <c r="R758" s="204" t="n"/>
      <c r="S758" s="204" t="n"/>
      <c r="T758" s="204" t="n"/>
      <c r="U758" s="204" t="n"/>
      <c r="V758" s="204" t="n"/>
      <c r="W758" s="204" t="n"/>
      <c r="X758" s="204" t="n"/>
      <c r="Y758" s="204" t="n"/>
      <c r="Z758" s="204" t="n"/>
    </row>
    <row r="759" ht="15.75" customHeight="1">
      <c r="A759" s="204" t="n"/>
      <c r="B759" s="204" t="n"/>
      <c r="C759" s="204" t="n"/>
      <c r="D759" s="206" t="n"/>
      <c r="E759" s="205" t="n"/>
      <c r="F759" s="204" t="n"/>
      <c r="G759" s="204" t="n"/>
      <c r="H759" s="204" t="n"/>
      <c r="I759" s="204" t="n"/>
      <c r="J759" s="204" t="n"/>
      <c r="K759" s="204" t="n"/>
      <c r="L759" s="204" t="n"/>
      <c r="M759" s="204" t="n"/>
      <c r="N759" s="204" t="n"/>
      <c r="O759" s="204" t="n"/>
      <c r="P759" s="204" t="n"/>
      <c r="Q759" s="204" t="n"/>
      <c r="R759" s="204" t="n"/>
      <c r="S759" s="204" t="n"/>
      <c r="T759" s="204" t="n"/>
      <c r="U759" s="204" t="n"/>
      <c r="V759" s="204" t="n"/>
      <c r="W759" s="204" t="n"/>
      <c r="X759" s="204" t="n"/>
      <c r="Y759" s="204" t="n"/>
      <c r="Z759" s="204" t="n"/>
    </row>
    <row r="760" ht="15.75" customHeight="1">
      <c r="A760" s="204" t="n"/>
      <c r="B760" s="204" t="n"/>
      <c r="C760" s="204" t="n"/>
      <c r="D760" s="206" t="n"/>
      <c r="E760" s="205" t="n"/>
      <c r="F760" s="204" t="n"/>
      <c r="G760" s="204" t="n"/>
      <c r="H760" s="204" t="n"/>
      <c r="I760" s="204" t="n"/>
      <c r="J760" s="204" t="n"/>
      <c r="K760" s="204" t="n"/>
      <c r="L760" s="204" t="n"/>
      <c r="M760" s="204" t="n"/>
      <c r="N760" s="204" t="n"/>
      <c r="O760" s="204" t="n"/>
      <c r="P760" s="204" t="n"/>
      <c r="Q760" s="204" t="n"/>
      <c r="R760" s="204" t="n"/>
      <c r="S760" s="204" t="n"/>
      <c r="T760" s="204" t="n"/>
      <c r="U760" s="204" t="n"/>
      <c r="V760" s="204" t="n"/>
      <c r="W760" s="204" t="n"/>
      <c r="X760" s="204" t="n"/>
      <c r="Y760" s="204" t="n"/>
      <c r="Z760" s="204" t="n"/>
    </row>
    <row r="761" ht="15.75" customHeight="1">
      <c r="A761" s="204" t="n"/>
      <c r="B761" s="204" t="n"/>
      <c r="C761" s="204" t="n"/>
      <c r="D761" s="206" t="n"/>
      <c r="E761" s="205" t="n"/>
      <c r="F761" s="204" t="n"/>
      <c r="G761" s="204" t="n"/>
      <c r="H761" s="204" t="n"/>
      <c r="I761" s="204" t="n"/>
      <c r="J761" s="204" t="n"/>
      <c r="K761" s="204" t="n"/>
      <c r="L761" s="204" t="n"/>
      <c r="M761" s="204" t="n"/>
      <c r="N761" s="204" t="n"/>
      <c r="O761" s="204" t="n"/>
      <c r="P761" s="204" t="n"/>
      <c r="Q761" s="204" t="n"/>
      <c r="R761" s="204" t="n"/>
      <c r="S761" s="204" t="n"/>
      <c r="T761" s="204" t="n"/>
      <c r="U761" s="204" t="n"/>
      <c r="V761" s="204" t="n"/>
      <c r="W761" s="204" t="n"/>
      <c r="X761" s="204" t="n"/>
      <c r="Y761" s="204" t="n"/>
      <c r="Z761" s="204" t="n"/>
    </row>
    <row r="762" ht="15.75" customHeight="1">
      <c r="A762" s="204" t="n"/>
      <c r="B762" s="204" t="n"/>
      <c r="C762" s="204" t="n"/>
      <c r="D762" s="206" t="n"/>
      <c r="E762" s="205" t="n"/>
      <c r="F762" s="204" t="n"/>
      <c r="G762" s="204" t="n"/>
      <c r="H762" s="204" t="n"/>
      <c r="I762" s="204" t="n"/>
      <c r="J762" s="204" t="n"/>
      <c r="K762" s="204" t="n"/>
      <c r="L762" s="204" t="n"/>
      <c r="M762" s="204" t="n"/>
      <c r="N762" s="204" t="n"/>
      <c r="O762" s="204" t="n"/>
      <c r="P762" s="204" t="n"/>
      <c r="Q762" s="204" t="n"/>
      <c r="R762" s="204" t="n"/>
      <c r="S762" s="204" t="n"/>
      <c r="T762" s="204" t="n"/>
      <c r="U762" s="204" t="n"/>
      <c r="V762" s="204" t="n"/>
      <c r="W762" s="204" t="n"/>
      <c r="X762" s="204" t="n"/>
      <c r="Y762" s="204" t="n"/>
      <c r="Z762" s="204" t="n"/>
    </row>
    <row r="763" ht="15.75" customHeight="1">
      <c r="A763" s="204" t="n"/>
      <c r="B763" s="204" t="n"/>
      <c r="C763" s="204" t="n"/>
      <c r="D763" s="206" t="n"/>
      <c r="E763" s="205" t="n"/>
      <c r="F763" s="204" t="n"/>
      <c r="G763" s="204" t="n"/>
      <c r="H763" s="204" t="n"/>
      <c r="I763" s="204" t="n"/>
      <c r="J763" s="204" t="n"/>
      <c r="K763" s="204" t="n"/>
      <c r="L763" s="204" t="n"/>
      <c r="M763" s="204" t="n"/>
      <c r="N763" s="204" t="n"/>
      <c r="O763" s="204" t="n"/>
      <c r="P763" s="204" t="n"/>
      <c r="Q763" s="204" t="n"/>
      <c r="R763" s="204" t="n"/>
      <c r="S763" s="204" t="n"/>
      <c r="T763" s="204" t="n"/>
      <c r="U763" s="204" t="n"/>
      <c r="V763" s="204" t="n"/>
      <c r="W763" s="204" t="n"/>
      <c r="X763" s="204" t="n"/>
      <c r="Y763" s="204" t="n"/>
      <c r="Z763" s="204" t="n"/>
    </row>
    <row r="764" ht="15.75" customHeight="1">
      <c r="A764" s="204" t="n"/>
      <c r="B764" s="204" t="n"/>
      <c r="C764" s="204" t="n"/>
      <c r="D764" s="206" t="n"/>
      <c r="E764" s="205" t="n"/>
      <c r="F764" s="204" t="n"/>
      <c r="G764" s="204" t="n"/>
      <c r="H764" s="204" t="n"/>
      <c r="I764" s="204" t="n"/>
      <c r="J764" s="204" t="n"/>
      <c r="K764" s="204" t="n"/>
      <c r="L764" s="204" t="n"/>
      <c r="M764" s="204" t="n"/>
      <c r="N764" s="204" t="n"/>
      <c r="O764" s="204" t="n"/>
      <c r="P764" s="204" t="n"/>
      <c r="Q764" s="204" t="n"/>
      <c r="R764" s="204" t="n"/>
      <c r="S764" s="204" t="n"/>
      <c r="T764" s="204" t="n"/>
      <c r="U764" s="204" t="n"/>
      <c r="V764" s="204" t="n"/>
      <c r="W764" s="204" t="n"/>
      <c r="X764" s="204" t="n"/>
      <c r="Y764" s="204" t="n"/>
      <c r="Z764" s="204" t="n"/>
    </row>
    <row r="765" ht="15.75" customHeight="1">
      <c r="A765" s="204" t="n"/>
      <c r="B765" s="204" t="n"/>
      <c r="C765" s="204" t="n"/>
      <c r="D765" s="206" t="n"/>
      <c r="E765" s="205" t="n"/>
      <c r="F765" s="204" t="n"/>
      <c r="G765" s="204" t="n"/>
      <c r="H765" s="204" t="n"/>
      <c r="I765" s="204" t="n"/>
      <c r="J765" s="204" t="n"/>
      <c r="K765" s="204" t="n"/>
      <c r="L765" s="204" t="n"/>
      <c r="M765" s="204" t="n"/>
      <c r="N765" s="204" t="n"/>
      <c r="O765" s="204" t="n"/>
      <c r="P765" s="204" t="n"/>
      <c r="Q765" s="204" t="n"/>
      <c r="R765" s="204" t="n"/>
      <c r="S765" s="204" t="n"/>
      <c r="T765" s="204" t="n"/>
      <c r="U765" s="204" t="n"/>
      <c r="V765" s="204" t="n"/>
      <c r="W765" s="204" t="n"/>
      <c r="X765" s="204" t="n"/>
      <c r="Y765" s="204" t="n"/>
      <c r="Z765" s="204" t="n"/>
    </row>
    <row r="766" ht="15.75" customHeight="1">
      <c r="A766" s="204" t="n"/>
      <c r="B766" s="204" t="n"/>
      <c r="C766" s="204" t="n"/>
      <c r="D766" s="206" t="n"/>
      <c r="E766" s="205" t="n"/>
      <c r="F766" s="204" t="n"/>
      <c r="G766" s="204" t="n"/>
      <c r="H766" s="204" t="n"/>
      <c r="I766" s="204" t="n"/>
      <c r="J766" s="204" t="n"/>
      <c r="K766" s="204" t="n"/>
      <c r="L766" s="204" t="n"/>
      <c r="M766" s="204" t="n"/>
      <c r="N766" s="204" t="n"/>
      <c r="O766" s="204" t="n"/>
      <c r="P766" s="204" t="n"/>
      <c r="Q766" s="204" t="n"/>
      <c r="R766" s="204" t="n"/>
      <c r="S766" s="204" t="n"/>
      <c r="T766" s="204" t="n"/>
      <c r="U766" s="204" t="n"/>
      <c r="V766" s="204" t="n"/>
      <c r="W766" s="204" t="n"/>
      <c r="X766" s="204" t="n"/>
      <c r="Y766" s="204" t="n"/>
      <c r="Z766" s="204" t="n"/>
    </row>
    <row r="767" ht="15.75" customHeight="1">
      <c r="A767" s="204" t="n"/>
      <c r="B767" s="204" t="n"/>
      <c r="C767" s="204" t="n"/>
      <c r="D767" s="206" t="n"/>
      <c r="E767" s="205" t="n"/>
      <c r="F767" s="204" t="n"/>
      <c r="G767" s="204" t="n"/>
      <c r="H767" s="204" t="n"/>
      <c r="I767" s="204" t="n"/>
      <c r="J767" s="204" t="n"/>
      <c r="K767" s="204" t="n"/>
      <c r="L767" s="204" t="n"/>
      <c r="M767" s="204" t="n"/>
      <c r="N767" s="204" t="n"/>
      <c r="O767" s="204" t="n"/>
      <c r="P767" s="204" t="n"/>
      <c r="Q767" s="204" t="n"/>
      <c r="R767" s="204" t="n"/>
      <c r="S767" s="204" t="n"/>
      <c r="T767" s="204" t="n"/>
      <c r="U767" s="204" t="n"/>
      <c r="V767" s="204" t="n"/>
      <c r="W767" s="204" t="n"/>
      <c r="X767" s="204" t="n"/>
      <c r="Y767" s="204" t="n"/>
      <c r="Z767" s="204" t="n"/>
    </row>
    <row r="768" ht="15.75" customHeight="1">
      <c r="A768" s="204" t="n"/>
      <c r="B768" s="204" t="n"/>
      <c r="C768" s="204" t="n"/>
      <c r="D768" s="206" t="n"/>
      <c r="E768" s="205" t="n"/>
      <c r="F768" s="204" t="n"/>
      <c r="G768" s="204" t="n"/>
      <c r="H768" s="204" t="n"/>
      <c r="I768" s="204" t="n"/>
      <c r="J768" s="204" t="n"/>
      <c r="K768" s="204" t="n"/>
      <c r="L768" s="204" t="n"/>
      <c r="M768" s="204" t="n"/>
      <c r="N768" s="204" t="n"/>
      <c r="O768" s="204" t="n"/>
      <c r="P768" s="204" t="n"/>
      <c r="Q768" s="204" t="n"/>
      <c r="R768" s="204" t="n"/>
      <c r="S768" s="204" t="n"/>
      <c r="T768" s="204" t="n"/>
      <c r="U768" s="204" t="n"/>
      <c r="V768" s="204" t="n"/>
      <c r="W768" s="204" t="n"/>
      <c r="X768" s="204" t="n"/>
      <c r="Y768" s="204" t="n"/>
      <c r="Z768" s="204" t="n"/>
    </row>
    <row r="769" ht="15.75" customHeight="1">
      <c r="A769" s="204" t="n"/>
      <c r="B769" s="204" t="n"/>
      <c r="C769" s="204" t="n"/>
      <c r="D769" s="206" t="n"/>
      <c r="E769" s="205" t="n"/>
      <c r="F769" s="204" t="n"/>
      <c r="G769" s="204" t="n"/>
      <c r="H769" s="204" t="n"/>
      <c r="I769" s="204" t="n"/>
      <c r="J769" s="204" t="n"/>
      <c r="K769" s="204" t="n"/>
      <c r="L769" s="204" t="n"/>
      <c r="M769" s="204" t="n"/>
      <c r="N769" s="204" t="n"/>
      <c r="O769" s="204" t="n"/>
      <c r="P769" s="204" t="n"/>
      <c r="Q769" s="204" t="n"/>
      <c r="R769" s="204" t="n"/>
      <c r="S769" s="204" t="n"/>
      <c r="T769" s="204" t="n"/>
      <c r="U769" s="204" t="n"/>
      <c r="V769" s="204" t="n"/>
      <c r="W769" s="204" t="n"/>
      <c r="X769" s="204" t="n"/>
      <c r="Y769" s="204" t="n"/>
      <c r="Z769" s="204" t="n"/>
    </row>
    <row r="770" ht="15.75" customHeight="1">
      <c r="A770" s="204" t="n"/>
      <c r="B770" s="204" t="n"/>
      <c r="C770" s="204" t="n"/>
      <c r="D770" s="206" t="n"/>
      <c r="E770" s="205" t="n"/>
      <c r="F770" s="204" t="n"/>
      <c r="G770" s="204" t="n"/>
      <c r="H770" s="204" t="n"/>
      <c r="I770" s="204" t="n"/>
      <c r="J770" s="204" t="n"/>
      <c r="K770" s="204" t="n"/>
      <c r="L770" s="204" t="n"/>
      <c r="M770" s="204" t="n"/>
      <c r="N770" s="204" t="n"/>
      <c r="O770" s="204" t="n"/>
      <c r="P770" s="204" t="n"/>
      <c r="Q770" s="204" t="n"/>
      <c r="R770" s="204" t="n"/>
      <c r="S770" s="204" t="n"/>
      <c r="T770" s="204" t="n"/>
      <c r="U770" s="204" t="n"/>
      <c r="V770" s="204" t="n"/>
      <c r="W770" s="204" t="n"/>
      <c r="X770" s="204" t="n"/>
      <c r="Y770" s="204" t="n"/>
      <c r="Z770" s="204" t="n"/>
    </row>
    <row r="771" ht="15.75" customHeight="1">
      <c r="A771" s="204" t="n"/>
      <c r="B771" s="204" t="n"/>
      <c r="C771" s="204" t="n"/>
      <c r="D771" s="206" t="n"/>
      <c r="E771" s="205" t="n"/>
      <c r="F771" s="204" t="n"/>
      <c r="G771" s="204" t="n"/>
      <c r="H771" s="204" t="n"/>
      <c r="I771" s="204" t="n"/>
      <c r="J771" s="204" t="n"/>
      <c r="K771" s="204" t="n"/>
      <c r="L771" s="204" t="n"/>
      <c r="M771" s="204" t="n"/>
      <c r="N771" s="204" t="n"/>
      <c r="O771" s="204" t="n"/>
      <c r="P771" s="204" t="n"/>
      <c r="Q771" s="204" t="n"/>
      <c r="R771" s="204" t="n"/>
      <c r="S771" s="204" t="n"/>
      <c r="T771" s="204" t="n"/>
      <c r="U771" s="204" t="n"/>
      <c r="V771" s="204" t="n"/>
      <c r="W771" s="204" t="n"/>
      <c r="X771" s="204" t="n"/>
      <c r="Y771" s="204" t="n"/>
      <c r="Z771" s="204" t="n"/>
    </row>
    <row r="772" ht="15.75" customHeight="1">
      <c r="A772" s="204" t="n"/>
      <c r="B772" s="204" t="n"/>
      <c r="C772" s="204" t="n"/>
      <c r="D772" s="206" t="n"/>
      <c r="E772" s="205" t="n"/>
      <c r="F772" s="204" t="n"/>
      <c r="G772" s="204" t="n"/>
      <c r="H772" s="204" t="n"/>
      <c r="I772" s="204" t="n"/>
      <c r="J772" s="204" t="n"/>
      <c r="K772" s="204" t="n"/>
      <c r="L772" s="204" t="n"/>
      <c r="M772" s="204" t="n"/>
      <c r="N772" s="204" t="n"/>
      <c r="O772" s="204" t="n"/>
      <c r="P772" s="204" t="n"/>
      <c r="Q772" s="204" t="n"/>
      <c r="R772" s="204" t="n"/>
      <c r="S772" s="204" t="n"/>
      <c r="T772" s="204" t="n"/>
      <c r="U772" s="204" t="n"/>
      <c r="V772" s="204" t="n"/>
      <c r="W772" s="204" t="n"/>
      <c r="X772" s="204" t="n"/>
      <c r="Y772" s="204" t="n"/>
      <c r="Z772" s="204" t="n"/>
    </row>
    <row r="773" ht="15.75" customHeight="1">
      <c r="A773" s="204" t="n"/>
      <c r="B773" s="204" t="n"/>
      <c r="C773" s="204" t="n"/>
      <c r="D773" s="206" t="n"/>
      <c r="E773" s="205" t="n"/>
      <c r="F773" s="204" t="n"/>
      <c r="G773" s="204" t="n"/>
      <c r="H773" s="204" t="n"/>
      <c r="I773" s="204" t="n"/>
      <c r="J773" s="204" t="n"/>
      <c r="K773" s="204" t="n"/>
      <c r="L773" s="204" t="n"/>
      <c r="M773" s="204" t="n"/>
      <c r="N773" s="204" t="n"/>
      <c r="O773" s="204" t="n"/>
      <c r="P773" s="204" t="n"/>
      <c r="Q773" s="204" t="n"/>
      <c r="R773" s="204" t="n"/>
      <c r="S773" s="204" t="n"/>
      <c r="T773" s="204" t="n"/>
      <c r="U773" s="204" t="n"/>
      <c r="V773" s="204" t="n"/>
      <c r="W773" s="204" t="n"/>
      <c r="X773" s="204" t="n"/>
      <c r="Y773" s="204" t="n"/>
      <c r="Z773" s="204" t="n"/>
    </row>
    <row r="774" ht="15.75" customHeight="1">
      <c r="A774" s="204" t="n"/>
      <c r="B774" s="204" t="n"/>
      <c r="C774" s="204" t="n"/>
      <c r="D774" s="206" t="n"/>
      <c r="E774" s="205" t="n"/>
      <c r="F774" s="204" t="n"/>
      <c r="G774" s="204" t="n"/>
      <c r="H774" s="204" t="n"/>
      <c r="I774" s="204" t="n"/>
      <c r="J774" s="204" t="n"/>
      <c r="K774" s="204" t="n"/>
      <c r="L774" s="204" t="n"/>
      <c r="M774" s="204" t="n"/>
      <c r="N774" s="204" t="n"/>
      <c r="O774" s="204" t="n"/>
      <c r="P774" s="204" t="n"/>
      <c r="Q774" s="204" t="n"/>
      <c r="R774" s="204" t="n"/>
      <c r="S774" s="204" t="n"/>
      <c r="T774" s="204" t="n"/>
      <c r="U774" s="204" t="n"/>
      <c r="V774" s="204" t="n"/>
      <c r="W774" s="204" t="n"/>
      <c r="X774" s="204" t="n"/>
      <c r="Y774" s="204" t="n"/>
      <c r="Z774" s="204" t="n"/>
    </row>
    <row r="775" ht="15.75" customHeight="1">
      <c r="A775" s="204" t="n"/>
      <c r="B775" s="204" t="n"/>
      <c r="C775" s="204" t="n"/>
      <c r="D775" s="206" t="n"/>
      <c r="E775" s="205" t="n"/>
      <c r="F775" s="204" t="n"/>
      <c r="G775" s="204" t="n"/>
      <c r="H775" s="204" t="n"/>
      <c r="I775" s="204" t="n"/>
      <c r="J775" s="204" t="n"/>
      <c r="K775" s="204" t="n"/>
      <c r="L775" s="204" t="n"/>
      <c r="M775" s="204" t="n"/>
      <c r="N775" s="204" t="n"/>
      <c r="O775" s="204" t="n"/>
      <c r="P775" s="204" t="n"/>
      <c r="Q775" s="204" t="n"/>
      <c r="R775" s="204" t="n"/>
      <c r="S775" s="204" t="n"/>
      <c r="T775" s="204" t="n"/>
      <c r="U775" s="204" t="n"/>
      <c r="V775" s="204" t="n"/>
      <c r="W775" s="204" t="n"/>
      <c r="X775" s="204" t="n"/>
      <c r="Y775" s="204" t="n"/>
      <c r="Z775" s="204" t="n"/>
    </row>
    <row r="776" ht="15.75" customHeight="1">
      <c r="A776" s="204" t="n"/>
      <c r="B776" s="204" t="n"/>
      <c r="C776" s="204" t="n"/>
      <c r="D776" s="206" t="n"/>
      <c r="E776" s="205" t="n"/>
      <c r="F776" s="204" t="n"/>
      <c r="G776" s="204" t="n"/>
      <c r="H776" s="204" t="n"/>
      <c r="I776" s="204" t="n"/>
      <c r="J776" s="204" t="n"/>
      <c r="K776" s="204" t="n"/>
      <c r="L776" s="204" t="n"/>
      <c r="M776" s="204" t="n"/>
      <c r="N776" s="204" t="n"/>
      <c r="O776" s="204" t="n"/>
      <c r="P776" s="204" t="n"/>
      <c r="Q776" s="204" t="n"/>
      <c r="R776" s="204" t="n"/>
      <c r="S776" s="204" t="n"/>
      <c r="T776" s="204" t="n"/>
      <c r="U776" s="204" t="n"/>
      <c r="V776" s="204" t="n"/>
      <c r="W776" s="204" t="n"/>
      <c r="X776" s="204" t="n"/>
      <c r="Y776" s="204" t="n"/>
      <c r="Z776" s="204" t="n"/>
    </row>
    <row r="777" ht="15.75" customHeight="1">
      <c r="A777" s="204" t="n"/>
      <c r="B777" s="204" t="n"/>
      <c r="C777" s="204" t="n"/>
      <c r="D777" s="206" t="n"/>
      <c r="E777" s="205" t="n"/>
      <c r="F777" s="204" t="n"/>
      <c r="G777" s="204" t="n"/>
      <c r="H777" s="204" t="n"/>
      <c r="I777" s="204" t="n"/>
      <c r="J777" s="204" t="n"/>
      <c r="K777" s="204" t="n"/>
      <c r="L777" s="204" t="n"/>
      <c r="M777" s="204" t="n"/>
      <c r="N777" s="204" t="n"/>
      <c r="O777" s="204" t="n"/>
      <c r="P777" s="204" t="n"/>
      <c r="Q777" s="204" t="n"/>
      <c r="R777" s="204" t="n"/>
      <c r="S777" s="204" t="n"/>
      <c r="T777" s="204" t="n"/>
      <c r="U777" s="204" t="n"/>
      <c r="V777" s="204" t="n"/>
      <c r="W777" s="204" t="n"/>
      <c r="X777" s="204" t="n"/>
      <c r="Y777" s="204" t="n"/>
      <c r="Z777" s="204" t="n"/>
    </row>
    <row r="778" ht="15.75" customHeight="1">
      <c r="A778" s="204" t="n"/>
      <c r="B778" s="204" t="n"/>
      <c r="C778" s="204" t="n"/>
      <c r="D778" s="206" t="n"/>
      <c r="E778" s="205" t="n"/>
      <c r="F778" s="204" t="n"/>
      <c r="G778" s="204" t="n"/>
      <c r="H778" s="204" t="n"/>
      <c r="I778" s="204" t="n"/>
      <c r="J778" s="204" t="n"/>
      <c r="K778" s="204" t="n"/>
      <c r="L778" s="204" t="n"/>
      <c r="M778" s="204" t="n"/>
      <c r="N778" s="204" t="n"/>
      <c r="O778" s="204" t="n"/>
      <c r="P778" s="204" t="n"/>
      <c r="Q778" s="204" t="n"/>
      <c r="R778" s="204" t="n"/>
      <c r="S778" s="204" t="n"/>
      <c r="T778" s="204" t="n"/>
      <c r="U778" s="204" t="n"/>
      <c r="V778" s="204" t="n"/>
      <c r="W778" s="204" t="n"/>
      <c r="X778" s="204" t="n"/>
      <c r="Y778" s="204" t="n"/>
      <c r="Z778" s="204" t="n"/>
    </row>
    <row r="779" ht="15.75" customHeight="1">
      <c r="A779" s="204" t="n"/>
      <c r="B779" s="204" t="n"/>
      <c r="C779" s="204" t="n"/>
      <c r="D779" s="206" t="n"/>
      <c r="E779" s="205" t="n"/>
      <c r="F779" s="204" t="n"/>
      <c r="G779" s="204" t="n"/>
      <c r="H779" s="204" t="n"/>
      <c r="I779" s="204" t="n"/>
      <c r="J779" s="204" t="n"/>
      <c r="K779" s="204" t="n"/>
      <c r="L779" s="204" t="n"/>
      <c r="M779" s="204" t="n"/>
      <c r="N779" s="204" t="n"/>
      <c r="O779" s="204" t="n"/>
      <c r="P779" s="204" t="n"/>
      <c r="Q779" s="204" t="n"/>
      <c r="R779" s="204" t="n"/>
      <c r="S779" s="204" t="n"/>
      <c r="T779" s="204" t="n"/>
      <c r="U779" s="204" t="n"/>
      <c r="V779" s="204" t="n"/>
      <c r="W779" s="204" t="n"/>
      <c r="X779" s="204" t="n"/>
      <c r="Y779" s="204" t="n"/>
      <c r="Z779" s="204" t="n"/>
    </row>
    <row r="780" ht="15.75" customHeight="1">
      <c r="A780" s="204" t="n"/>
      <c r="B780" s="204" t="n"/>
      <c r="C780" s="204" t="n"/>
      <c r="D780" s="206" t="n"/>
      <c r="E780" s="205" t="n"/>
      <c r="F780" s="204" t="n"/>
      <c r="G780" s="204" t="n"/>
      <c r="H780" s="204" t="n"/>
      <c r="I780" s="204" t="n"/>
      <c r="J780" s="204" t="n"/>
      <c r="K780" s="204" t="n"/>
      <c r="L780" s="204" t="n"/>
      <c r="M780" s="204" t="n"/>
      <c r="N780" s="204" t="n"/>
      <c r="O780" s="204" t="n"/>
      <c r="P780" s="204" t="n"/>
      <c r="Q780" s="204" t="n"/>
      <c r="R780" s="204" t="n"/>
      <c r="S780" s="204" t="n"/>
      <c r="T780" s="204" t="n"/>
      <c r="U780" s="204" t="n"/>
      <c r="V780" s="204" t="n"/>
      <c r="W780" s="204" t="n"/>
      <c r="X780" s="204" t="n"/>
      <c r="Y780" s="204" t="n"/>
      <c r="Z780" s="204" t="n"/>
    </row>
    <row r="781" ht="15.75" customHeight="1">
      <c r="A781" s="204" t="n"/>
      <c r="B781" s="204" t="n"/>
      <c r="C781" s="204" t="n"/>
      <c r="D781" s="206" t="n"/>
      <c r="E781" s="205" t="n"/>
      <c r="F781" s="204" t="n"/>
      <c r="G781" s="204" t="n"/>
      <c r="H781" s="204" t="n"/>
      <c r="I781" s="204" t="n"/>
      <c r="J781" s="204" t="n"/>
      <c r="K781" s="204" t="n"/>
      <c r="L781" s="204" t="n"/>
      <c r="M781" s="204" t="n"/>
      <c r="N781" s="204" t="n"/>
      <c r="O781" s="204" t="n"/>
      <c r="P781" s="204" t="n"/>
      <c r="Q781" s="204" t="n"/>
      <c r="R781" s="204" t="n"/>
      <c r="S781" s="204" t="n"/>
      <c r="T781" s="204" t="n"/>
      <c r="U781" s="204" t="n"/>
      <c r="V781" s="204" t="n"/>
      <c r="W781" s="204" t="n"/>
      <c r="X781" s="204" t="n"/>
      <c r="Y781" s="204" t="n"/>
      <c r="Z781" s="204" t="n"/>
    </row>
    <row r="782" ht="15.75" customHeight="1">
      <c r="A782" s="204" t="n"/>
      <c r="B782" s="204" t="n"/>
      <c r="C782" s="204" t="n"/>
      <c r="D782" s="206" t="n"/>
      <c r="E782" s="205" t="n"/>
      <c r="F782" s="204" t="n"/>
      <c r="G782" s="204" t="n"/>
      <c r="H782" s="204" t="n"/>
      <c r="I782" s="204" t="n"/>
      <c r="J782" s="204" t="n"/>
      <c r="K782" s="204" t="n"/>
      <c r="L782" s="204" t="n"/>
      <c r="M782" s="204" t="n"/>
      <c r="N782" s="204" t="n"/>
      <c r="O782" s="204" t="n"/>
      <c r="P782" s="204" t="n"/>
      <c r="Q782" s="204" t="n"/>
      <c r="R782" s="204" t="n"/>
      <c r="S782" s="204" t="n"/>
      <c r="T782" s="204" t="n"/>
      <c r="U782" s="204" t="n"/>
      <c r="V782" s="204" t="n"/>
      <c r="W782" s="204" t="n"/>
      <c r="X782" s="204" t="n"/>
      <c r="Y782" s="204" t="n"/>
      <c r="Z782" s="204" t="n"/>
    </row>
    <row r="783" ht="15.75" customHeight="1">
      <c r="A783" s="204" t="n"/>
      <c r="B783" s="204" t="n"/>
      <c r="C783" s="204" t="n"/>
      <c r="D783" s="206" t="n"/>
      <c r="E783" s="205" t="n"/>
      <c r="F783" s="204" t="n"/>
      <c r="G783" s="204" t="n"/>
      <c r="H783" s="204" t="n"/>
      <c r="I783" s="204" t="n"/>
      <c r="J783" s="204" t="n"/>
      <c r="K783" s="204" t="n"/>
      <c r="L783" s="204" t="n"/>
      <c r="M783" s="204" t="n"/>
      <c r="N783" s="204" t="n"/>
      <c r="O783" s="204" t="n"/>
      <c r="P783" s="204" t="n"/>
      <c r="Q783" s="204" t="n"/>
      <c r="R783" s="204" t="n"/>
      <c r="S783" s="204" t="n"/>
      <c r="T783" s="204" t="n"/>
      <c r="U783" s="204" t="n"/>
      <c r="V783" s="204" t="n"/>
      <c r="W783" s="204" t="n"/>
      <c r="X783" s="204" t="n"/>
      <c r="Y783" s="204" t="n"/>
      <c r="Z783" s="204" t="n"/>
    </row>
    <row r="784" ht="15.75" customHeight="1">
      <c r="A784" s="204" t="n"/>
      <c r="B784" s="204" t="n"/>
      <c r="C784" s="204" t="n"/>
      <c r="D784" s="206" t="n"/>
      <c r="E784" s="205" t="n"/>
      <c r="F784" s="204" t="n"/>
      <c r="G784" s="204" t="n"/>
      <c r="H784" s="204" t="n"/>
      <c r="I784" s="204" t="n"/>
      <c r="J784" s="204" t="n"/>
      <c r="K784" s="204" t="n"/>
      <c r="L784" s="204" t="n"/>
      <c r="M784" s="204" t="n"/>
      <c r="N784" s="204" t="n"/>
      <c r="O784" s="204" t="n"/>
      <c r="P784" s="204" t="n"/>
      <c r="Q784" s="204" t="n"/>
      <c r="R784" s="204" t="n"/>
      <c r="S784" s="204" t="n"/>
      <c r="T784" s="204" t="n"/>
      <c r="U784" s="204" t="n"/>
      <c r="V784" s="204" t="n"/>
      <c r="W784" s="204" t="n"/>
      <c r="X784" s="204" t="n"/>
      <c r="Y784" s="204" t="n"/>
      <c r="Z784" s="204" t="n"/>
    </row>
    <row r="785" ht="15.75" customHeight="1">
      <c r="A785" s="204" t="n"/>
      <c r="B785" s="204" t="n"/>
      <c r="C785" s="204" t="n"/>
      <c r="D785" s="206" t="n"/>
      <c r="E785" s="205" t="n"/>
      <c r="F785" s="204" t="n"/>
      <c r="G785" s="204" t="n"/>
      <c r="H785" s="204" t="n"/>
      <c r="I785" s="204" t="n"/>
      <c r="J785" s="204" t="n"/>
      <c r="K785" s="204" t="n"/>
      <c r="L785" s="204" t="n"/>
      <c r="M785" s="204" t="n"/>
      <c r="N785" s="204" t="n"/>
      <c r="O785" s="204" t="n"/>
      <c r="P785" s="204" t="n"/>
      <c r="Q785" s="204" t="n"/>
      <c r="R785" s="204" t="n"/>
      <c r="S785" s="204" t="n"/>
      <c r="T785" s="204" t="n"/>
      <c r="U785" s="204" t="n"/>
      <c r="V785" s="204" t="n"/>
      <c r="W785" s="204" t="n"/>
      <c r="X785" s="204" t="n"/>
      <c r="Y785" s="204" t="n"/>
      <c r="Z785" s="204" t="n"/>
    </row>
    <row r="786" ht="15.75" customHeight="1">
      <c r="A786" s="204" t="n"/>
      <c r="B786" s="204" t="n"/>
      <c r="C786" s="204" t="n"/>
      <c r="D786" s="206" t="n"/>
      <c r="E786" s="205" t="n"/>
      <c r="F786" s="204" t="n"/>
      <c r="G786" s="204" t="n"/>
      <c r="H786" s="204" t="n"/>
      <c r="I786" s="204" t="n"/>
      <c r="J786" s="204" t="n"/>
      <c r="K786" s="204" t="n"/>
      <c r="L786" s="204" t="n"/>
      <c r="M786" s="204" t="n"/>
      <c r="N786" s="204" t="n"/>
      <c r="O786" s="204" t="n"/>
      <c r="P786" s="204" t="n"/>
      <c r="Q786" s="204" t="n"/>
      <c r="R786" s="204" t="n"/>
      <c r="S786" s="204" t="n"/>
      <c r="T786" s="204" t="n"/>
      <c r="U786" s="204" t="n"/>
      <c r="V786" s="204" t="n"/>
      <c r="W786" s="204" t="n"/>
      <c r="X786" s="204" t="n"/>
      <c r="Y786" s="204" t="n"/>
      <c r="Z786" s="204" t="n"/>
    </row>
    <row r="787" ht="15.75" customHeight="1">
      <c r="A787" s="204" t="n"/>
      <c r="B787" s="204" t="n"/>
      <c r="C787" s="204" t="n"/>
      <c r="D787" s="206" t="n"/>
      <c r="E787" s="205" t="n"/>
      <c r="F787" s="204" t="n"/>
      <c r="G787" s="204" t="n"/>
      <c r="H787" s="204" t="n"/>
      <c r="I787" s="204" t="n"/>
      <c r="J787" s="204" t="n"/>
      <c r="K787" s="204" t="n"/>
      <c r="L787" s="204" t="n"/>
      <c r="M787" s="204" t="n"/>
      <c r="N787" s="204" t="n"/>
      <c r="O787" s="204" t="n"/>
      <c r="P787" s="204" t="n"/>
      <c r="Q787" s="204" t="n"/>
      <c r="R787" s="204" t="n"/>
      <c r="S787" s="204" t="n"/>
      <c r="T787" s="204" t="n"/>
      <c r="U787" s="204" t="n"/>
      <c r="V787" s="204" t="n"/>
      <c r="W787" s="204" t="n"/>
      <c r="X787" s="204" t="n"/>
      <c r="Y787" s="204" t="n"/>
      <c r="Z787" s="204" t="n"/>
    </row>
    <row r="788" ht="15.75" customHeight="1">
      <c r="A788" s="204" t="n"/>
      <c r="B788" s="204" t="n"/>
      <c r="C788" s="204" t="n"/>
      <c r="D788" s="206" t="n"/>
      <c r="E788" s="205" t="n"/>
      <c r="F788" s="204" t="n"/>
      <c r="G788" s="204" t="n"/>
      <c r="H788" s="204" t="n"/>
      <c r="I788" s="204" t="n"/>
      <c r="J788" s="204" t="n"/>
      <c r="K788" s="204" t="n"/>
      <c r="L788" s="204" t="n"/>
      <c r="M788" s="204" t="n"/>
      <c r="N788" s="204" t="n"/>
      <c r="O788" s="204" t="n"/>
      <c r="P788" s="204" t="n"/>
      <c r="Q788" s="204" t="n"/>
      <c r="R788" s="204" t="n"/>
      <c r="S788" s="204" t="n"/>
      <c r="T788" s="204" t="n"/>
      <c r="U788" s="204" t="n"/>
      <c r="V788" s="204" t="n"/>
      <c r="W788" s="204" t="n"/>
      <c r="X788" s="204" t="n"/>
      <c r="Y788" s="204" t="n"/>
      <c r="Z788" s="204" t="n"/>
    </row>
    <row r="789" ht="15.75" customHeight="1">
      <c r="A789" s="204" t="n"/>
      <c r="B789" s="204" t="n"/>
      <c r="C789" s="204" t="n"/>
      <c r="D789" s="206" t="n"/>
      <c r="E789" s="205" t="n"/>
      <c r="F789" s="204" t="n"/>
      <c r="G789" s="204" t="n"/>
      <c r="H789" s="204" t="n"/>
      <c r="I789" s="204" t="n"/>
      <c r="J789" s="204" t="n"/>
      <c r="K789" s="204" t="n"/>
      <c r="L789" s="204" t="n"/>
      <c r="M789" s="204" t="n"/>
      <c r="N789" s="204" t="n"/>
      <c r="O789" s="204" t="n"/>
      <c r="P789" s="204" t="n"/>
      <c r="Q789" s="204" t="n"/>
      <c r="R789" s="204" t="n"/>
      <c r="S789" s="204" t="n"/>
      <c r="T789" s="204" t="n"/>
      <c r="U789" s="204" t="n"/>
      <c r="V789" s="204" t="n"/>
      <c r="W789" s="204" t="n"/>
      <c r="X789" s="204" t="n"/>
      <c r="Y789" s="204" t="n"/>
      <c r="Z789" s="204" t="n"/>
    </row>
    <row r="790" ht="15.75" customHeight="1">
      <c r="A790" s="204" t="n"/>
      <c r="B790" s="204" t="n"/>
      <c r="C790" s="204" t="n"/>
      <c r="D790" s="206" t="n"/>
      <c r="E790" s="205" t="n"/>
      <c r="F790" s="204" t="n"/>
      <c r="G790" s="204" t="n"/>
      <c r="H790" s="204" t="n"/>
      <c r="I790" s="204" t="n"/>
      <c r="J790" s="204" t="n"/>
      <c r="K790" s="204" t="n"/>
      <c r="L790" s="204" t="n"/>
      <c r="M790" s="204" t="n"/>
      <c r="N790" s="204" t="n"/>
      <c r="O790" s="204" t="n"/>
      <c r="P790" s="204" t="n"/>
      <c r="Q790" s="204" t="n"/>
      <c r="R790" s="204" t="n"/>
      <c r="S790" s="204" t="n"/>
      <c r="T790" s="204" t="n"/>
      <c r="U790" s="204" t="n"/>
      <c r="V790" s="204" t="n"/>
      <c r="W790" s="204" t="n"/>
      <c r="X790" s="204" t="n"/>
      <c r="Y790" s="204" t="n"/>
      <c r="Z790" s="204" t="n"/>
    </row>
    <row r="791" ht="15.75" customHeight="1">
      <c r="A791" s="204" t="n"/>
      <c r="B791" s="204" t="n"/>
      <c r="C791" s="204" t="n"/>
      <c r="D791" s="206" t="n"/>
      <c r="E791" s="205" t="n"/>
      <c r="F791" s="204" t="n"/>
      <c r="G791" s="204" t="n"/>
      <c r="H791" s="204" t="n"/>
      <c r="I791" s="204" t="n"/>
      <c r="J791" s="204" t="n"/>
      <c r="K791" s="204" t="n"/>
      <c r="L791" s="204" t="n"/>
      <c r="M791" s="204" t="n"/>
      <c r="N791" s="204" t="n"/>
      <c r="O791" s="204" t="n"/>
      <c r="P791" s="204" t="n"/>
      <c r="Q791" s="204" t="n"/>
      <c r="R791" s="204" t="n"/>
      <c r="S791" s="204" t="n"/>
      <c r="T791" s="204" t="n"/>
      <c r="U791" s="204" t="n"/>
      <c r="V791" s="204" t="n"/>
      <c r="W791" s="204" t="n"/>
      <c r="X791" s="204" t="n"/>
      <c r="Y791" s="204" t="n"/>
      <c r="Z791" s="204" t="n"/>
    </row>
    <row r="792" ht="15.75" customHeight="1">
      <c r="A792" s="204" t="n"/>
      <c r="B792" s="204" t="n"/>
      <c r="C792" s="204" t="n"/>
      <c r="D792" s="206" t="n"/>
      <c r="E792" s="205" t="n"/>
      <c r="F792" s="204" t="n"/>
      <c r="G792" s="204" t="n"/>
      <c r="H792" s="204" t="n"/>
      <c r="I792" s="204" t="n"/>
      <c r="J792" s="204" t="n"/>
      <c r="K792" s="204" t="n"/>
      <c r="L792" s="204" t="n"/>
      <c r="M792" s="204" t="n"/>
      <c r="N792" s="204" t="n"/>
      <c r="O792" s="204" t="n"/>
      <c r="P792" s="204" t="n"/>
      <c r="Q792" s="204" t="n"/>
      <c r="R792" s="204" t="n"/>
      <c r="S792" s="204" t="n"/>
      <c r="T792" s="204" t="n"/>
      <c r="U792" s="204" t="n"/>
      <c r="V792" s="204" t="n"/>
      <c r="W792" s="204" t="n"/>
      <c r="X792" s="204" t="n"/>
      <c r="Y792" s="204" t="n"/>
      <c r="Z792" s="204" t="n"/>
    </row>
    <row r="793" ht="15.75" customHeight="1">
      <c r="A793" s="204" t="n"/>
      <c r="B793" s="204" t="n"/>
      <c r="C793" s="204" t="n"/>
      <c r="D793" s="206" t="n"/>
      <c r="E793" s="205" t="n"/>
      <c r="F793" s="204" t="n"/>
      <c r="G793" s="204" t="n"/>
      <c r="H793" s="204" t="n"/>
      <c r="I793" s="204" t="n"/>
      <c r="J793" s="204" t="n"/>
      <c r="K793" s="204" t="n"/>
      <c r="L793" s="204" t="n"/>
      <c r="M793" s="204" t="n"/>
      <c r="N793" s="204" t="n"/>
      <c r="O793" s="204" t="n"/>
      <c r="P793" s="204" t="n"/>
      <c r="Q793" s="204" t="n"/>
      <c r="R793" s="204" t="n"/>
      <c r="S793" s="204" t="n"/>
      <c r="T793" s="204" t="n"/>
      <c r="U793" s="204" t="n"/>
      <c r="V793" s="204" t="n"/>
      <c r="W793" s="204" t="n"/>
      <c r="X793" s="204" t="n"/>
      <c r="Y793" s="204" t="n"/>
      <c r="Z793" s="204" t="n"/>
    </row>
    <row r="794" ht="15.75" customHeight="1">
      <c r="A794" s="204" t="n"/>
      <c r="B794" s="204" t="n"/>
      <c r="C794" s="204" t="n"/>
      <c r="D794" s="206" t="n"/>
      <c r="E794" s="205" t="n"/>
      <c r="F794" s="204" t="n"/>
      <c r="G794" s="204" t="n"/>
      <c r="H794" s="204" t="n"/>
      <c r="I794" s="204" t="n"/>
      <c r="J794" s="204" t="n"/>
      <c r="K794" s="204" t="n"/>
      <c r="L794" s="204" t="n"/>
      <c r="M794" s="204" t="n"/>
      <c r="N794" s="204" t="n"/>
      <c r="O794" s="204" t="n"/>
      <c r="P794" s="204" t="n"/>
      <c r="Q794" s="204" t="n"/>
      <c r="R794" s="204" t="n"/>
      <c r="S794" s="204" t="n"/>
      <c r="T794" s="204" t="n"/>
      <c r="U794" s="204" t="n"/>
      <c r="V794" s="204" t="n"/>
      <c r="W794" s="204" t="n"/>
      <c r="X794" s="204" t="n"/>
      <c r="Y794" s="204" t="n"/>
      <c r="Z794" s="204" t="n"/>
    </row>
    <row r="795" ht="15.75" customHeight="1">
      <c r="A795" s="204" t="n"/>
      <c r="B795" s="204" t="n"/>
      <c r="C795" s="204" t="n"/>
      <c r="D795" s="206" t="n"/>
      <c r="E795" s="205" t="n"/>
      <c r="F795" s="204" t="n"/>
      <c r="G795" s="204" t="n"/>
      <c r="H795" s="204" t="n"/>
      <c r="I795" s="204" t="n"/>
      <c r="J795" s="204" t="n"/>
      <c r="K795" s="204" t="n"/>
      <c r="L795" s="204" t="n"/>
      <c r="M795" s="204" t="n"/>
      <c r="N795" s="204" t="n"/>
      <c r="O795" s="204" t="n"/>
      <c r="P795" s="204" t="n"/>
      <c r="Q795" s="204" t="n"/>
      <c r="R795" s="204" t="n"/>
      <c r="S795" s="204" t="n"/>
      <c r="T795" s="204" t="n"/>
      <c r="U795" s="204" t="n"/>
      <c r="V795" s="204" t="n"/>
      <c r="W795" s="204" t="n"/>
      <c r="X795" s="204" t="n"/>
      <c r="Y795" s="204" t="n"/>
      <c r="Z795" s="204" t="n"/>
    </row>
    <row r="796" ht="15.75" customHeight="1">
      <c r="A796" s="204" t="n"/>
      <c r="B796" s="204" t="n"/>
      <c r="C796" s="204" t="n"/>
      <c r="D796" s="206" t="n"/>
      <c r="E796" s="205" t="n"/>
      <c r="F796" s="204" t="n"/>
      <c r="G796" s="204" t="n"/>
      <c r="H796" s="204" t="n"/>
      <c r="I796" s="204" t="n"/>
      <c r="J796" s="204" t="n"/>
      <c r="K796" s="204" t="n"/>
      <c r="L796" s="204" t="n"/>
      <c r="M796" s="204" t="n"/>
      <c r="N796" s="204" t="n"/>
      <c r="O796" s="204" t="n"/>
      <c r="P796" s="204" t="n"/>
      <c r="Q796" s="204" t="n"/>
      <c r="R796" s="204" t="n"/>
      <c r="S796" s="204" t="n"/>
      <c r="T796" s="204" t="n"/>
      <c r="U796" s="204" t="n"/>
      <c r="V796" s="204" t="n"/>
      <c r="W796" s="204" t="n"/>
      <c r="X796" s="204" t="n"/>
      <c r="Y796" s="204" t="n"/>
      <c r="Z796" s="204" t="n"/>
    </row>
    <row r="797" ht="15.75" customHeight="1">
      <c r="A797" s="204" t="n"/>
      <c r="B797" s="204" t="n"/>
      <c r="C797" s="204" t="n"/>
      <c r="D797" s="206" t="n"/>
      <c r="E797" s="205" t="n"/>
      <c r="F797" s="204" t="n"/>
      <c r="G797" s="204" t="n"/>
      <c r="H797" s="204" t="n"/>
      <c r="I797" s="204" t="n"/>
      <c r="J797" s="204" t="n"/>
      <c r="K797" s="204" t="n"/>
      <c r="L797" s="204" t="n"/>
      <c r="M797" s="204" t="n"/>
      <c r="N797" s="204" t="n"/>
      <c r="O797" s="204" t="n"/>
      <c r="P797" s="204" t="n"/>
      <c r="Q797" s="204" t="n"/>
      <c r="R797" s="204" t="n"/>
      <c r="S797" s="204" t="n"/>
      <c r="T797" s="204" t="n"/>
      <c r="U797" s="204" t="n"/>
      <c r="V797" s="204" t="n"/>
      <c r="W797" s="204" t="n"/>
      <c r="X797" s="204" t="n"/>
      <c r="Y797" s="204" t="n"/>
      <c r="Z797" s="204" t="n"/>
    </row>
    <row r="798" ht="15.75" customHeight="1">
      <c r="A798" s="204" t="n"/>
      <c r="B798" s="204" t="n"/>
      <c r="C798" s="204" t="n"/>
      <c r="D798" s="206" t="n"/>
      <c r="E798" s="205" t="n"/>
      <c r="F798" s="204" t="n"/>
      <c r="G798" s="204" t="n"/>
      <c r="H798" s="204" t="n"/>
      <c r="I798" s="204" t="n"/>
      <c r="J798" s="204" t="n"/>
      <c r="K798" s="204" t="n"/>
      <c r="L798" s="204" t="n"/>
      <c r="M798" s="204" t="n"/>
      <c r="N798" s="204" t="n"/>
      <c r="O798" s="204" t="n"/>
      <c r="P798" s="204" t="n"/>
      <c r="Q798" s="204" t="n"/>
      <c r="R798" s="204" t="n"/>
      <c r="S798" s="204" t="n"/>
      <c r="T798" s="204" t="n"/>
      <c r="U798" s="204" t="n"/>
      <c r="V798" s="204" t="n"/>
      <c r="W798" s="204" t="n"/>
      <c r="X798" s="204" t="n"/>
      <c r="Y798" s="204" t="n"/>
      <c r="Z798" s="204" t="n"/>
    </row>
    <row r="799" ht="15.75" customHeight="1">
      <c r="A799" s="204" t="n"/>
      <c r="B799" s="204" t="n"/>
      <c r="C799" s="204" t="n"/>
      <c r="D799" s="206" t="n"/>
      <c r="E799" s="205" t="n"/>
      <c r="F799" s="204" t="n"/>
      <c r="G799" s="204" t="n"/>
      <c r="H799" s="204" t="n"/>
      <c r="I799" s="204" t="n"/>
      <c r="J799" s="204" t="n"/>
      <c r="K799" s="204" t="n"/>
      <c r="L799" s="204" t="n"/>
      <c r="M799" s="204" t="n"/>
      <c r="N799" s="204" t="n"/>
      <c r="O799" s="204" t="n"/>
      <c r="P799" s="204" t="n"/>
      <c r="Q799" s="204" t="n"/>
      <c r="R799" s="204" t="n"/>
      <c r="S799" s="204" t="n"/>
      <c r="T799" s="204" t="n"/>
      <c r="U799" s="204" t="n"/>
      <c r="V799" s="204" t="n"/>
      <c r="W799" s="204" t="n"/>
      <c r="X799" s="204" t="n"/>
      <c r="Y799" s="204" t="n"/>
      <c r="Z799" s="204" t="n"/>
    </row>
    <row r="800" ht="15.75" customHeight="1">
      <c r="A800" s="204" t="n"/>
      <c r="B800" s="204" t="n"/>
      <c r="C800" s="204" t="n"/>
      <c r="D800" s="206" t="n"/>
      <c r="E800" s="205" t="n"/>
      <c r="F800" s="204" t="n"/>
      <c r="G800" s="204" t="n"/>
      <c r="H800" s="204" t="n"/>
      <c r="I800" s="204" t="n"/>
      <c r="J800" s="204" t="n"/>
      <c r="K800" s="204" t="n"/>
      <c r="L800" s="204" t="n"/>
      <c r="M800" s="204" t="n"/>
      <c r="N800" s="204" t="n"/>
      <c r="O800" s="204" t="n"/>
      <c r="P800" s="204" t="n"/>
      <c r="Q800" s="204" t="n"/>
      <c r="R800" s="204" t="n"/>
      <c r="S800" s="204" t="n"/>
      <c r="T800" s="204" t="n"/>
      <c r="U800" s="204" t="n"/>
      <c r="V800" s="204" t="n"/>
      <c r="W800" s="204" t="n"/>
      <c r="X800" s="204" t="n"/>
      <c r="Y800" s="204" t="n"/>
      <c r="Z800" s="204" t="n"/>
    </row>
    <row r="801" ht="15.75" customHeight="1">
      <c r="A801" s="204" t="n"/>
      <c r="B801" s="204" t="n"/>
      <c r="C801" s="204" t="n"/>
      <c r="D801" s="206" t="n"/>
      <c r="E801" s="205" t="n"/>
      <c r="F801" s="204" t="n"/>
      <c r="G801" s="204" t="n"/>
      <c r="H801" s="204" t="n"/>
      <c r="I801" s="204" t="n"/>
      <c r="J801" s="204" t="n"/>
      <c r="K801" s="204" t="n"/>
      <c r="L801" s="204" t="n"/>
      <c r="M801" s="204" t="n"/>
      <c r="N801" s="204" t="n"/>
      <c r="O801" s="204" t="n"/>
      <c r="P801" s="204" t="n"/>
      <c r="Q801" s="204" t="n"/>
      <c r="R801" s="204" t="n"/>
      <c r="S801" s="204" t="n"/>
      <c r="T801" s="204" t="n"/>
      <c r="U801" s="204" t="n"/>
      <c r="V801" s="204" t="n"/>
      <c r="W801" s="204" t="n"/>
      <c r="X801" s="204" t="n"/>
      <c r="Y801" s="204" t="n"/>
      <c r="Z801" s="204" t="n"/>
    </row>
    <row r="802" ht="15.75" customHeight="1">
      <c r="A802" s="204" t="n"/>
      <c r="B802" s="204" t="n"/>
      <c r="C802" s="204" t="n"/>
      <c r="D802" s="206" t="n"/>
      <c r="E802" s="205" t="n"/>
      <c r="F802" s="204" t="n"/>
      <c r="G802" s="204" t="n"/>
      <c r="H802" s="204" t="n"/>
      <c r="I802" s="204" t="n"/>
      <c r="J802" s="204" t="n"/>
      <c r="K802" s="204" t="n"/>
      <c r="L802" s="204" t="n"/>
      <c r="M802" s="204" t="n"/>
      <c r="N802" s="204" t="n"/>
      <c r="O802" s="204" t="n"/>
      <c r="P802" s="204" t="n"/>
      <c r="Q802" s="204" t="n"/>
      <c r="R802" s="204" t="n"/>
      <c r="S802" s="204" t="n"/>
      <c r="T802" s="204" t="n"/>
      <c r="U802" s="204" t="n"/>
      <c r="V802" s="204" t="n"/>
      <c r="W802" s="204" t="n"/>
      <c r="X802" s="204" t="n"/>
      <c r="Y802" s="204" t="n"/>
      <c r="Z802" s="204" t="n"/>
    </row>
    <row r="803" ht="15.75" customHeight="1">
      <c r="A803" s="204" t="n"/>
      <c r="B803" s="204" t="n"/>
      <c r="C803" s="204" t="n"/>
      <c r="D803" s="206" t="n"/>
      <c r="E803" s="205" t="n"/>
      <c r="F803" s="204" t="n"/>
      <c r="G803" s="204" t="n"/>
      <c r="H803" s="204" t="n"/>
      <c r="I803" s="204" t="n"/>
      <c r="J803" s="204" t="n"/>
      <c r="K803" s="204" t="n"/>
      <c r="L803" s="204" t="n"/>
      <c r="M803" s="204" t="n"/>
      <c r="N803" s="204" t="n"/>
      <c r="O803" s="204" t="n"/>
      <c r="P803" s="204" t="n"/>
      <c r="Q803" s="204" t="n"/>
      <c r="R803" s="204" t="n"/>
      <c r="S803" s="204" t="n"/>
      <c r="T803" s="204" t="n"/>
      <c r="U803" s="204" t="n"/>
      <c r="V803" s="204" t="n"/>
      <c r="W803" s="204" t="n"/>
      <c r="X803" s="204" t="n"/>
      <c r="Y803" s="204" t="n"/>
      <c r="Z803" s="204" t="n"/>
    </row>
    <row r="804" ht="15.75" customHeight="1">
      <c r="A804" s="204" t="n"/>
      <c r="B804" s="204" t="n"/>
      <c r="C804" s="204" t="n"/>
      <c r="D804" s="206" t="n"/>
      <c r="E804" s="205" t="n"/>
      <c r="F804" s="204" t="n"/>
      <c r="G804" s="204" t="n"/>
      <c r="H804" s="204" t="n"/>
      <c r="I804" s="204" t="n"/>
      <c r="J804" s="204" t="n"/>
      <c r="K804" s="204" t="n"/>
      <c r="L804" s="204" t="n"/>
      <c r="M804" s="204" t="n"/>
      <c r="N804" s="204" t="n"/>
      <c r="O804" s="204" t="n"/>
      <c r="P804" s="204" t="n"/>
      <c r="Q804" s="204" t="n"/>
      <c r="R804" s="204" t="n"/>
      <c r="S804" s="204" t="n"/>
      <c r="T804" s="204" t="n"/>
      <c r="U804" s="204" t="n"/>
      <c r="V804" s="204" t="n"/>
      <c r="W804" s="204" t="n"/>
      <c r="X804" s="204" t="n"/>
      <c r="Y804" s="204" t="n"/>
      <c r="Z804" s="204" t="n"/>
    </row>
    <row r="805" ht="15.75" customHeight="1">
      <c r="A805" s="204" t="n"/>
      <c r="B805" s="204" t="n"/>
      <c r="C805" s="204" t="n"/>
      <c r="D805" s="206" t="n"/>
      <c r="E805" s="205" t="n"/>
      <c r="F805" s="204" t="n"/>
      <c r="G805" s="204" t="n"/>
      <c r="H805" s="204" t="n"/>
      <c r="I805" s="204" t="n"/>
      <c r="J805" s="204" t="n"/>
      <c r="K805" s="204" t="n"/>
      <c r="L805" s="204" t="n"/>
      <c r="M805" s="204" t="n"/>
      <c r="N805" s="204" t="n"/>
      <c r="O805" s="204" t="n"/>
      <c r="P805" s="204" t="n"/>
      <c r="Q805" s="204" t="n"/>
      <c r="R805" s="204" t="n"/>
      <c r="S805" s="204" t="n"/>
      <c r="T805" s="204" t="n"/>
      <c r="U805" s="204" t="n"/>
      <c r="V805" s="204" t="n"/>
      <c r="W805" s="204" t="n"/>
      <c r="X805" s="204" t="n"/>
      <c r="Y805" s="204" t="n"/>
      <c r="Z805" s="204" t="n"/>
    </row>
    <row r="806" ht="15.75" customHeight="1">
      <c r="A806" s="204" t="n"/>
      <c r="B806" s="204" t="n"/>
      <c r="C806" s="204" t="n"/>
      <c r="D806" s="206" t="n"/>
      <c r="E806" s="205" t="n"/>
      <c r="F806" s="204" t="n"/>
      <c r="G806" s="204" t="n"/>
      <c r="H806" s="204" t="n"/>
      <c r="I806" s="204" t="n"/>
      <c r="J806" s="204" t="n"/>
      <c r="K806" s="204" t="n"/>
      <c r="L806" s="204" t="n"/>
      <c r="M806" s="204" t="n"/>
      <c r="N806" s="204" t="n"/>
      <c r="O806" s="204" t="n"/>
      <c r="P806" s="204" t="n"/>
      <c r="Q806" s="204" t="n"/>
      <c r="R806" s="204" t="n"/>
      <c r="S806" s="204" t="n"/>
      <c r="T806" s="204" t="n"/>
      <c r="U806" s="204" t="n"/>
      <c r="V806" s="204" t="n"/>
      <c r="W806" s="204" t="n"/>
      <c r="X806" s="204" t="n"/>
      <c r="Y806" s="204" t="n"/>
      <c r="Z806" s="204" t="n"/>
    </row>
    <row r="807" ht="15.75" customHeight="1">
      <c r="A807" s="204" t="n"/>
      <c r="B807" s="204" t="n"/>
      <c r="C807" s="204" t="n"/>
      <c r="D807" s="206" t="n"/>
      <c r="E807" s="205" t="n"/>
      <c r="F807" s="204" t="n"/>
      <c r="G807" s="204" t="n"/>
      <c r="H807" s="204" t="n"/>
      <c r="I807" s="204" t="n"/>
      <c r="J807" s="204" t="n"/>
      <c r="K807" s="204" t="n"/>
      <c r="L807" s="204" t="n"/>
      <c r="M807" s="204" t="n"/>
      <c r="N807" s="204" t="n"/>
      <c r="O807" s="204" t="n"/>
      <c r="P807" s="204" t="n"/>
      <c r="Q807" s="204" t="n"/>
      <c r="R807" s="204" t="n"/>
      <c r="S807" s="204" t="n"/>
      <c r="T807" s="204" t="n"/>
      <c r="U807" s="204" t="n"/>
      <c r="V807" s="204" t="n"/>
      <c r="W807" s="204" t="n"/>
      <c r="X807" s="204" t="n"/>
      <c r="Y807" s="204" t="n"/>
      <c r="Z807" s="204" t="n"/>
    </row>
    <row r="808" ht="15.75" customHeight="1">
      <c r="A808" s="204" t="n"/>
      <c r="B808" s="204" t="n"/>
      <c r="C808" s="204" t="n"/>
      <c r="D808" s="206" t="n"/>
      <c r="E808" s="205" t="n"/>
      <c r="F808" s="204" t="n"/>
      <c r="G808" s="204" t="n"/>
      <c r="H808" s="204" t="n"/>
      <c r="I808" s="204" t="n"/>
      <c r="J808" s="204" t="n"/>
      <c r="K808" s="204" t="n"/>
      <c r="L808" s="204" t="n"/>
      <c r="M808" s="204" t="n"/>
      <c r="N808" s="204" t="n"/>
      <c r="O808" s="204" t="n"/>
      <c r="P808" s="204" t="n"/>
      <c r="Q808" s="204" t="n"/>
      <c r="R808" s="204" t="n"/>
      <c r="S808" s="204" t="n"/>
      <c r="T808" s="204" t="n"/>
      <c r="U808" s="204" t="n"/>
      <c r="V808" s="204" t="n"/>
      <c r="W808" s="204" t="n"/>
      <c r="X808" s="204" t="n"/>
      <c r="Y808" s="204" t="n"/>
      <c r="Z808" s="204" t="n"/>
    </row>
    <row r="809" ht="15.75" customHeight="1">
      <c r="A809" s="204" t="n"/>
      <c r="B809" s="204" t="n"/>
      <c r="C809" s="204" t="n"/>
      <c r="D809" s="206" t="n"/>
      <c r="E809" s="205" t="n"/>
      <c r="F809" s="204" t="n"/>
      <c r="G809" s="204" t="n"/>
      <c r="H809" s="204" t="n"/>
      <c r="I809" s="204" t="n"/>
      <c r="J809" s="204" t="n"/>
      <c r="K809" s="204" t="n"/>
      <c r="L809" s="204" t="n"/>
      <c r="M809" s="204" t="n"/>
      <c r="N809" s="204" t="n"/>
      <c r="O809" s="204" t="n"/>
      <c r="P809" s="204" t="n"/>
      <c r="Q809" s="204" t="n"/>
      <c r="R809" s="204" t="n"/>
      <c r="S809" s="204" t="n"/>
      <c r="T809" s="204" t="n"/>
      <c r="U809" s="204" t="n"/>
      <c r="V809" s="204" t="n"/>
      <c r="W809" s="204" t="n"/>
      <c r="X809" s="204" t="n"/>
      <c r="Y809" s="204" t="n"/>
      <c r="Z809" s="204" t="n"/>
    </row>
    <row r="810" ht="15.75" customHeight="1">
      <c r="A810" s="204" t="n"/>
      <c r="B810" s="204" t="n"/>
      <c r="C810" s="204" t="n"/>
      <c r="D810" s="206" t="n"/>
      <c r="E810" s="205" t="n"/>
      <c r="F810" s="204" t="n"/>
      <c r="G810" s="204" t="n"/>
      <c r="H810" s="204" t="n"/>
      <c r="I810" s="204" t="n"/>
      <c r="J810" s="204" t="n"/>
      <c r="K810" s="204" t="n"/>
      <c r="L810" s="204" t="n"/>
      <c r="M810" s="204" t="n"/>
      <c r="N810" s="204" t="n"/>
      <c r="O810" s="204" t="n"/>
      <c r="P810" s="204" t="n"/>
      <c r="Q810" s="204" t="n"/>
      <c r="R810" s="204" t="n"/>
      <c r="S810" s="204" t="n"/>
      <c r="T810" s="204" t="n"/>
      <c r="U810" s="204" t="n"/>
      <c r="V810" s="204" t="n"/>
      <c r="W810" s="204" t="n"/>
      <c r="X810" s="204" t="n"/>
      <c r="Y810" s="204" t="n"/>
      <c r="Z810" s="204" t="n"/>
    </row>
    <row r="811" ht="15.75" customHeight="1">
      <c r="A811" s="204" t="n"/>
      <c r="B811" s="204" t="n"/>
      <c r="C811" s="204" t="n"/>
      <c r="D811" s="206" t="n"/>
      <c r="E811" s="205" t="n"/>
      <c r="F811" s="204" t="n"/>
      <c r="G811" s="204" t="n"/>
      <c r="H811" s="204" t="n"/>
      <c r="I811" s="204" t="n"/>
      <c r="J811" s="204" t="n"/>
      <c r="K811" s="204" t="n"/>
      <c r="L811" s="204" t="n"/>
      <c r="M811" s="204" t="n"/>
      <c r="N811" s="204" t="n"/>
      <c r="O811" s="204" t="n"/>
      <c r="P811" s="204" t="n"/>
      <c r="Q811" s="204" t="n"/>
      <c r="R811" s="204" t="n"/>
      <c r="S811" s="204" t="n"/>
      <c r="T811" s="204" t="n"/>
      <c r="U811" s="204" t="n"/>
      <c r="V811" s="204" t="n"/>
      <c r="W811" s="204" t="n"/>
      <c r="X811" s="204" t="n"/>
      <c r="Y811" s="204" t="n"/>
      <c r="Z811" s="204" t="n"/>
    </row>
    <row r="812" ht="15.75" customHeight="1">
      <c r="A812" s="204" t="n"/>
      <c r="B812" s="204" t="n"/>
      <c r="C812" s="204" t="n"/>
      <c r="D812" s="206" t="n"/>
      <c r="E812" s="205" t="n"/>
      <c r="F812" s="204" t="n"/>
      <c r="G812" s="204" t="n"/>
      <c r="H812" s="204" t="n"/>
      <c r="I812" s="204" t="n"/>
      <c r="J812" s="204" t="n"/>
      <c r="K812" s="204" t="n"/>
      <c r="L812" s="204" t="n"/>
      <c r="M812" s="204" t="n"/>
      <c r="N812" s="204" t="n"/>
      <c r="O812" s="204" t="n"/>
      <c r="P812" s="204" t="n"/>
      <c r="Q812" s="204" t="n"/>
      <c r="R812" s="204" t="n"/>
      <c r="S812" s="204" t="n"/>
      <c r="T812" s="204" t="n"/>
      <c r="U812" s="204" t="n"/>
      <c r="V812" s="204" t="n"/>
      <c r="W812" s="204" t="n"/>
      <c r="X812" s="204" t="n"/>
      <c r="Y812" s="204" t="n"/>
      <c r="Z812" s="204" t="n"/>
    </row>
    <row r="813" ht="15.75" customHeight="1">
      <c r="A813" s="204" t="n"/>
      <c r="B813" s="204" t="n"/>
      <c r="C813" s="204" t="n"/>
      <c r="D813" s="206" t="n"/>
      <c r="E813" s="205" t="n"/>
      <c r="F813" s="204" t="n"/>
      <c r="G813" s="204" t="n"/>
      <c r="H813" s="204" t="n"/>
      <c r="I813" s="204" t="n"/>
      <c r="J813" s="204" t="n"/>
      <c r="K813" s="204" t="n"/>
      <c r="L813" s="204" t="n"/>
      <c r="M813" s="204" t="n"/>
      <c r="N813" s="204" t="n"/>
      <c r="O813" s="204" t="n"/>
      <c r="P813" s="204" t="n"/>
      <c r="Q813" s="204" t="n"/>
      <c r="R813" s="204" t="n"/>
      <c r="S813" s="204" t="n"/>
      <c r="T813" s="204" t="n"/>
      <c r="U813" s="204" t="n"/>
      <c r="V813" s="204" t="n"/>
      <c r="W813" s="204" t="n"/>
      <c r="X813" s="204" t="n"/>
      <c r="Y813" s="204" t="n"/>
      <c r="Z813" s="204" t="n"/>
    </row>
    <row r="814" ht="15.75" customHeight="1">
      <c r="A814" s="204" t="n"/>
      <c r="B814" s="204" t="n"/>
      <c r="C814" s="204" t="n"/>
      <c r="D814" s="206" t="n"/>
      <c r="E814" s="205" t="n"/>
      <c r="F814" s="204" t="n"/>
      <c r="G814" s="204" t="n"/>
      <c r="H814" s="204" t="n"/>
      <c r="I814" s="204" t="n"/>
      <c r="J814" s="204" t="n"/>
      <c r="K814" s="204" t="n"/>
      <c r="L814" s="204" t="n"/>
      <c r="M814" s="204" t="n"/>
      <c r="N814" s="204" t="n"/>
      <c r="O814" s="204" t="n"/>
      <c r="P814" s="204" t="n"/>
      <c r="Q814" s="204" t="n"/>
      <c r="R814" s="204" t="n"/>
      <c r="S814" s="204" t="n"/>
      <c r="T814" s="204" t="n"/>
      <c r="U814" s="204" t="n"/>
      <c r="V814" s="204" t="n"/>
      <c r="W814" s="204" t="n"/>
      <c r="X814" s="204" t="n"/>
      <c r="Y814" s="204" t="n"/>
      <c r="Z814" s="204" t="n"/>
    </row>
    <row r="815" ht="15.75" customHeight="1">
      <c r="A815" s="204" t="n"/>
      <c r="B815" s="204" t="n"/>
      <c r="C815" s="204" t="n"/>
      <c r="D815" s="206" t="n"/>
      <c r="E815" s="205" t="n"/>
      <c r="F815" s="204" t="n"/>
      <c r="G815" s="204" t="n"/>
      <c r="H815" s="204" t="n"/>
      <c r="I815" s="204" t="n"/>
      <c r="J815" s="204" t="n"/>
      <c r="K815" s="204" t="n"/>
      <c r="L815" s="204" t="n"/>
      <c r="M815" s="204" t="n"/>
      <c r="N815" s="204" t="n"/>
      <c r="O815" s="204" t="n"/>
      <c r="P815" s="204" t="n"/>
      <c r="Q815" s="204" t="n"/>
      <c r="R815" s="204" t="n"/>
      <c r="S815" s="204" t="n"/>
      <c r="T815" s="204" t="n"/>
      <c r="U815" s="204" t="n"/>
      <c r="V815" s="204" t="n"/>
      <c r="W815" s="204" t="n"/>
      <c r="X815" s="204" t="n"/>
      <c r="Y815" s="204" t="n"/>
      <c r="Z815" s="204" t="n"/>
    </row>
    <row r="816" ht="15.75" customHeight="1">
      <c r="A816" s="204" t="n"/>
      <c r="B816" s="204" t="n"/>
      <c r="C816" s="204" t="n"/>
      <c r="D816" s="206" t="n"/>
      <c r="E816" s="205" t="n"/>
      <c r="F816" s="204" t="n"/>
      <c r="G816" s="204" t="n"/>
      <c r="H816" s="204" t="n"/>
      <c r="I816" s="204" t="n"/>
      <c r="J816" s="204" t="n"/>
      <c r="K816" s="204" t="n"/>
      <c r="L816" s="204" t="n"/>
      <c r="M816" s="204" t="n"/>
      <c r="N816" s="204" t="n"/>
      <c r="O816" s="204" t="n"/>
      <c r="P816" s="204" t="n"/>
      <c r="Q816" s="204" t="n"/>
      <c r="R816" s="204" t="n"/>
      <c r="S816" s="204" t="n"/>
      <c r="T816" s="204" t="n"/>
      <c r="U816" s="204" t="n"/>
      <c r="V816" s="204" t="n"/>
      <c r="W816" s="204" t="n"/>
      <c r="X816" s="204" t="n"/>
      <c r="Y816" s="204" t="n"/>
      <c r="Z816" s="204" t="n"/>
    </row>
    <row r="817" ht="15.75" customHeight="1">
      <c r="A817" s="204" t="n"/>
      <c r="B817" s="204" t="n"/>
      <c r="C817" s="204" t="n"/>
      <c r="D817" s="206" t="n"/>
      <c r="E817" s="205" t="n"/>
      <c r="F817" s="204" t="n"/>
      <c r="G817" s="204" t="n"/>
      <c r="H817" s="204" t="n"/>
      <c r="I817" s="204" t="n"/>
      <c r="J817" s="204" t="n"/>
      <c r="K817" s="204" t="n"/>
      <c r="L817" s="204" t="n"/>
      <c r="M817" s="204" t="n"/>
      <c r="N817" s="204" t="n"/>
      <c r="O817" s="204" t="n"/>
      <c r="P817" s="204" t="n"/>
      <c r="Q817" s="204" t="n"/>
      <c r="R817" s="204" t="n"/>
      <c r="S817" s="204" t="n"/>
      <c r="T817" s="204" t="n"/>
      <c r="U817" s="204" t="n"/>
      <c r="V817" s="204" t="n"/>
      <c r="W817" s="204" t="n"/>
      <c r="X817" s="204" t="n"/>
      <c r="Y817" s="204" t="n"/>
      <c r="Z817" s="204" t="n"/>
    </row>
    <row r="818" ht="15.75" customHeight="1">
      <c r="A818" s="204" t="n"/>
      <c r="B818" s="204" t="n"/>
      <c r="C818" s="204" t="n"/>
      <c r="D818" s="206" t="n"/>
      <c r="E818" s="205" t="n"/>
      <c r="F818" s="204" t="n"/>
      <c r="G818" s="204" t="n"/>
      <c r="H818" s="204" t="n"/>
      <c r="I818" s="204" t="n"/>
      <c r="J818" s="204" t="n"/>
      <c r="K818" s="204" t="n"/>
      <c r="L818" s="204" t="n"/>
      <c r="M818" s="204" t="n"/>
      <c r="N818" s="204" t="n"/>
      <c r="O818" s="204" t="n"/>
      <c r="P818" s="204" t="n"/>
      <c r="Q818" s="204" t="n"/>
      <c r="R818" s="204" t="n"/>
      <c r="S818" s="204" t="n"/>
      <c r="T818" s="204" t="n"/>
      <c r="U818" s="204" t="n"/>
      <c r="V818" s="204" t="n"/>
      <c r="W818" s="204" t="n"/>
      <c r="X818" s="204" t="n"/>
      <c r="Y818" s="204" t="n"/>
      <c r="Z818" s="204" t="n"/>
    </row>
    <row r="819" ht="15.75" customHeight="1">
      <c r="A819" s="204" t="n"/>
      <c r="B819" s="204" t="n"/>
      <c r="C819" s="204" t="n"/>
      <c r="D819" s="206" t="n"/>
      <c r="E819" s="205" t="n"/>
      <c r="F819" s="204" t="n"/>
      <c r="G819" s="204" t="n"/>
      <c r="H819" s="204" t="n"/>
      <c r="I819" s="204" t="n"/>
      <c r="J819" s="204" t="n"/>
      <c r="K819" s="204" t="n"/>
      <c r="L819" s="204" t="n"/>
      <c r="M819" s="204" t="n"/>
      <c r="N819" s="204" t="n"/>
      <c r="O819" s="204" t="n"/>
      <c r="P819" s="204" t="n"/>
      <c r="Q819" s="204" t="n"/>
      <c r="R819" s="204" t="n"/>
      <c r="S819" s="204" t="n"/>
      <c r="T819" s="204" t="n"/>
      <c r="U819" s="204" t="n"/>
      <c r="V819" s="204" t="n"/>
      <c r="W819" s="204" t="n"/>
      <c r="X819" s="204" t="n"/>
      <c r="Y819" s="204" t="n"/>
      <c r="Z819" s="204" t="n"/>
    </row>
    <row r="820" ht="15.75" customHeight="1">
      <c r="A820" s="204" t="n"/>
      <c r="B820" s="204" t="n"/>
      <c r="C820" s="204" t="n"/>
      <c r="D820" s="206" t="n"/>
      <c r="E820" s="205" t="n"/>
      <c r="F820" s="204" t="n"/>
      <c r="G820" s="204" t="n"/>
      <c r="H820" s="204" t="n"/>
      <c r="I820" s="204" t="n"/>
      <c r="J820" s="204" t="n"/>
      <c r="K820" s="204" t="n"/>
      <c r="L820" s="204" t="n"/>
      <c r="M820" s="204" t="n"/>
      <c r="N820" s="204" t="n"/>
      <c r="O820" s="204" t="n"/>
      <c r="P820" s="204" t="n"/>
      <c r="Q820" s="204" t="n"/>
      <c r="R820" s="204" t="n"/>
      <c r="S820" s="204" t="n"/>
      <c r="T820" s="204" t="n"/>
      <c r="U820" s="204" t="n"/>
      <c r="V820" s="204" t="n"/>
      <c r="W820" s="204" t="n"/>
      <c r="X820" s="204" t="n"/>
      <c r="Y820" s="204" t="n"/>
      <c r="Z820" s="204" t="n"/>
    </row>
    <row r="821" ht="15.75" customHeight="1">
      <c r="A821" s="204" t="n"/>
      <c r="B821" s="204" t="n"/>
      <c r="C821" s="204" t="n"/>
      <c r="D821" s="206" t="n"/>
      <c r="E821" s="205" t="n"/>
      <c r="F821" s="204" t="n"/>
      <c r="G821" s="204" t="n"/>
      <c r="H821" s="204" t="n"/>
      <c r="I821" s="204" t="n"/>
      <c r="J821" s="204" t="n"/>
      <c r="K821" s="204" t="n"/>
      <c r="L821" s="204" t="n"/>
      <c r="M821" s="204" t="n"/>
      <c r="N821" s="204" t="n"/>
      <c r="O821" s="204" t="n"/>
      <c r="P821" s="204" t="n"/>
      <c r="Q821" s="204" t="n"/>
      <c r="R821" s="204" t="n"/>
      <c r="S821" s="204" t="n"/>
      <c r="T821" s="204" t="n"/>
      <c r="U821" s="204" t="n"/>
      <c r="V821" s="204" t="n"/>
      <c r="W821" s="204" t="n"/>
      <c r="X821" s="204" t="n"/>
      <c r="Y821" s="204" t="n"/>
      <c r="Z821" s="204" t="n"/>
    </row>
    <row r="822" ht="15.75" customHeight="1">
      <c r="A822" s="204" t="n"/>
      <c r="B822" s="204" t="n"/>
      <c r="C822" s="204" t="n"/>
      <c r="D822" s="206" t="n"/>
      <c r="E822" s="205" t="n"/>
      <c r="F822" s="204" t="n"/>
      <c r="G822" s="204" t="n"/>
      <c r="H822" s="204" t="n"/>
      <c r="I822" s="204" t="n"/>
      <c r="J822" s="204" t="n"/>
      <c r="K822" s="204" t="n"/>
      <c r="L822" s="204" t="n"/>
      <c r="M822" s="204" t="n"/>
      <c r="N822" s="204" t="n"/>
      <c r="O822" s="204" t="n"/>
      <c r="P822" s="204" t="n"/>
      <c r="Q822" s="204" t="n"/>
      <c r="R822" s="204" t="n"/>
      <c r="S822" s="204" t="n"/>
      <c r="T822" s="204" t="n"/>
      <c r="U822" s="204" t="n"/>
      <c r="V822" s="204" t="n"/>
      <c r="W822" s="204" t="n"/>
      <c r="X822" s="204" t="n"/>
      <c r="Y822" s="204" t="n"/>
      <c r="Z822" s="204" t="n"/>
    </row>
    <row r="823" ht="15.75" customHeight="1">
      <c r="A823" s="204" t="n"/>
      <c r="B823" s="204" t="n"/>
      <c r="C823" s="204" t="n"/>
      <c r="D823" s="206" t="n"/>
      <c r="E823" s="205" t="n"/>
      <c r="F823" s="204" t="n"/>
      <c r="G823" s="204" t="n"/>
      <c r="H823" s="204" t="n"/>
      <c r="I823" s="204" t="n"/>
      <c r="J823" s="204" t="n"/>
      <c r="K823" s="204" t="n"/>
      <c r="L823" s="204" t="n"/>
      <c r="M823" s="204" t="n"/>
      <c r="N823" s="204" t="n"/>
      <c r="O823" s="204" t="n"/>
      <c r="P823" s="204" t="n"/>
      <c r="Q823" s="204" t="n"/>
      <c r="R823" s="204" t="n"/>
      <c r="S823" s="204" t="n"/>
      <c r="T823" s="204" t="n"/>
      <c r="U823" s="204" t="n"/>
      <c r="V823" s="204" t="n"/>
      <c r="W823" s="204" t="n"/>
      <c r="X823" s="204" t="n"/>
      <c r="Y823" s="204" t="n"/>
      <c r="Z823" s="204" t="n"/>
    </row>
    <row r="824" ht="15.75" customHeight="1">
      <c r="A824" s="204" t="n"/>
      <c r="B824" s="204" t="n"/>
      <c r="C824" s="204" t="n"/>
      <c r="D824" s="206" t="n"/>
      <c r="E824" s="205" t="n"/>
      <c r="F824" s="204" t="n"/>
      <c r="G824" s="204" t="n"/>
      <c r="H824" s="204" t="n"/>
      <c r="I824" s="204" t="n"/>
      <c r="J824" s="204" t="n"/>
      <c r="K824" s="204" t="n"/>
      <c r="L824" s="204" t="n"/>
      <c r="M824" s="204" t="n"/>
      <c r="N824" s="204" t="n"/>
      <c r="O824" s="204" t="n"/>
      <c r="P824" s="204" t="n"/>
      <c r="Q824" s="204" t="n"/>
      <c r="R824" s="204" t="n"/>
      <c r="S824" s="204" t="n"/>
      <c r="T824" s="204" t="n"/>
      <c r="U824" s="204" t="n"/>
      <c r="V824" s="204" t="n"/>
      <c r="W824" s="204" t="n"/>
      <c r="X824" s="204" t="n"/>
      <c r="Y824" s="204" t="n"/>
      <c r="Z824" s="204" t="n"/>
    </row>
    <row r="825" ht="15.75" customHeight="1">
      <c r="A825" s="204" t="n"/>
      <c r="B825" s="204" t="n"/>
      <c r="C825" s="204" t="n"/>
      <c r="D825" s="206" t="n"/>
      <c r="E825" s="205" t="n"/>
      <c r="F825" s="204" t="n"/>
      <c r="G825" s="204" t="n"/>
      <c r="H825" s="204" t="n"/>
      <c r="I825" s="204" t="n"/>
      <c r="J825" s="204" t="n"/>
      <c r="K825" s="204" t="n"/>
      <c r="L825" s="204" t="n"/>
      <c r="M825" s="204" t="n"/>
      <c r="N825" s="204" t="n"/>
      <c r="O825" s="204" t="n"/>
      <c r="P825" s="204" t="n"/>
      <c r="Q825" s="204" t="n"/>
      <c r="R825" s="204" t="n"/>
      <c r="S825" s="204" t="n"/>
      <c r="T825" s="204" t="n"/>
      <c r="U825" s="204" t="n"/>
      <c r="V825" s="204" t="n"/>
      <c r="W825" s="204" t="n"/>
      <c r="X825" s="204" t="n"/>
      <c r="Y825" s="204" t="n"/>
      <c r="Z825" s="204" t="n"/>
    </row>
    <row r="826" ht="15.75" customHeight="1">
      <c r="A826" s="204" t="n"/>
      <c r="B826" s="204" t="n"/>
      <c r="C826" s="204" t="n"/>
      <c r="D826" s="206" t="n"/>
      <c r="E826" s="205" t="n"/>
      <c r="F826" s="204" t="n"/>
      <c r="G826" s="204" t="n"/>
      <c r="H826" s="204" t="n"/>
      <c r="I826" s="204" t="n"/>
      <c r="J826" s="204" t="n"/>
      <c r="K826" s="204" t="n"/>
      <c r="L826" s="204" t="n"/>
      <c r="M826" s="204" t="n"/>
      <c r="N826" s="204" t="n"/>
      <c r="O826" s="204" t="n"/>
      <c r="P826" s="204" t="n"/>
      <c r="Q826" s="204" t="n"/>
      <c r="R826" s="204" t="n"/>
      <c r="S826" s="204" t="n"/>
      <c r="T826" s="204" t="n"/>
      <c r="U826" s="204" t="n"/>
      <c r="V826" s="204" t="n"/>
      <c r="W826" s="204" t="n"/>
      <c r="X826" s="204" t="n"/>
      <c r="Y826" s="204" t="n"/>
      <c r="Z826" s="204" t="n"/>
    </row>
    <row r="827" ht="15.75" customHeight="1">
      <c r="A827" s="204" t="n"/>
      <c r="B827" s="204" t="n"/>
      <c r="C827" s="204" t="n"/>
      <c r="D827" s="206" t="n"/>
      <c r="E827" s="205" t="n"/>
      <c r="F827" s="204" t="n"/>
      <c r="G827" s="204" t="n"/>
      <c r="H827" s="204" t="n"/>
      <c r="I827" s="204" t="n"/>
      <c r="J827" s="204" t="n"/>
      <c r="K827" s="204" t="n"/>
      <c r="L827" s="204" t="n"/>
      <c r="M827" s="204" t="n"/>
      <c r="N827" s="204" t="n"/>
      <c r="O827" s="204" t="n"/>
      <c r="P827" s="204" t="n"/>
      <c r="Q827" s="204" t="n"/>
      <c r="R827" s="204" t="n"/>
      <c r="S827" s="204" t="n"/>
      <c r="T827" s="204" t="n"/>
      <c r="U827" s="204" t="n"/>
      <c r="V827" s="204" t="n"/>
      <c r="W827" s="204" t="n"/>
      <c r="X827" s="204" t="n"/>
      <c r="Y827" s="204" t="n"/>
      <c r="Z827" s="204" t="n"/>
    </row>
    <row r="828" ht="15.75" customHeight="1">
      <c r="A828" s="204" t="n"/>
      <c r="B828" s="204" t="n"/>
      <c r="C828" s="204" t="n"/>
      <c r="D828" s="206" t="n"/>
      <c r="E828" s="205" t="n"/>
      <c r="F828" s="204" t="n"/>
      <c r="G828" s="204" t="n"/>
      <c r="H828" s="204" t="n"/>
      <c r="I828" s="204" t="n"/>
      <c r="J828" s="204" t="n"/>
      <c r="K828" s="204" t="n"/>
      <c r="L828" s="204" t="n"/>
      <c r="M828" s="204" t="n"/>
      <c r="N828" s="204" t="n"/>
      <c r="O828" s="204" t="n"/>
      <c r="P828" s="204" t="n"/>
      <c r="Q828" s="204" t="n"/>
      <c r="R828" s="204" t="n"/>
      <c r="S828" s="204" t="n"/>
      <c r="T828" s="204" t="n"/>
      <c r="U828" s="204" t="n"/>
      <c r="V828" s="204" t="n"/>
      <c r="W828" s="204" t="n"/>
      <c r="X828" s="204" t="n"/>
      <c r="Y828" s="204" t="n"/>
      <c r="Z828" s="204" t="n"/>
    </row>
    <row r="829" ht="15.75" customHeight="1">
      <c r="A829" s="204" t="n"/>
      <c r="B829" s="204" t="n"/>
      <c r="C829" s="204" t="n"/>
      <c r="D829" s="206" t="n"/>
      <c r="E829" s="205" t="n"/>
      <c r="F829" s="204" t="n"/>
      <c r="G829" s="204" t="n"/>
      <c r="H829" s="204" t="n"/>
      <c r="I829" s="204" t="n"/>
      <c r="J829" s="204" t="n"/>
      <c r="K829" s="204" t="n"/>
      <c r="L829" s="204" t="n"/>
      <c r="M829" s="204" t="n"/>
      <c r="N829" s="204" t="n"/>
      <c r="O829" s="204" t="n"/>
      <c r="P829" s="204" t="n"/>
      <c r="Q829" s="204" t="n"/>
      <c r="R829" s="204" t="n"/>
      <c r="S829" s="204" t="n"/>
      <c r="T829" s="204" t="n"/>
      <c r="U829" s="204" t="n"/>
      <c r="V829" s="204" t="n"/>
      <c r="W829" s="204" t="n"/>
      <c r="X829" s="204" t="n"/>
      <c r="Y829" s="204" t="n"/>
      <c r="Z829" s="204" t="n"/>
    </row>
    <row r="830" ht="15.75" customHeight="1">
      <c r="A830" s="204" t="n"/>
      <c r="B830" s="204" t="n"/>
      <c r="C830" s="204" t="n"/>
      <c r="D830" s="206" t="n"/>
      <c r="E830" s="205" t="n"/>
      <c r="F830" s="204" t="n"/>
      <c r="G830" s="204" t="n"/>
      <c r="H830" s="204" t="n"/>
      <c r="I830" s="204" t="n"/>
      <c r="J830" s="204" t="n"/>
      <c r="K830" s="204" t="n"/>
      <c r="L830" s="204" t="n"/>
      <c r="M830" s="204" t="n"/>
      <c r="N830" s="204" t="n"/>
      <c r="O830" s="204" t="n"/>
      <c r="P830" s="204" t="n"/>
      <c r="Q830" s="204" t="n"/>
      <c r="R830" s="204" t="n"/>
      <c r="S830" s="204" t="n"/>
      <c r="T830" s="204" t="n"/>
      <c r="U830" s="204" t="n"/>
      <c r="V830" s="204" t="n"/>
      <c r="W830" s="204" t="n"/>
      <c r="X830" s="204" t="n"/>
      <c r="Y830" s="204" t="n"/>
      <c r="Z830" s="204" t="n"/>
    </row>
    <row r="831" ht="15.75" customHeight="1">
      <c r="A831" s="204" t="n"/>
      <c r="B831" s="204" t="n"/>
      <c r="C831" s="204" t="n"/>
      <c r="D831" s="206" t="n"/>
      <c r="E831" s="205" t="n"/>
      <c r="F831" s="204" t="n"/>
      <c r="G831" s="204" t="n"/>
      <c r="H831" s="204" t="n"/>
      <c r="I831" s="204" t="n"/>
      <c r="J831" s="204" t="n"/>
      <c r="K831" s="204" t="n"/>
      <c r="L831" s="204" t="n"/>
      <c r="M831" s="204" t="n"/>
      <c r="N831" s="204" t="n"/>
      <c r="O831" s="204" t="n"/>
      <c r="P831" s="204" t="n"/>
      <c r="Q831" s="204" t="n"/>
      <c r="R831" s="204" t="n"/>
      <c r="S831" s="204" t="n"/>
      <c r="T831" s="204" t="n"/>
      <c r="U831" s="204" t="n"/>
      <c r="V831" s="204" t="n"/>
      <c r="W831" s="204" t="n"/>
      <c r="X831" s="204" t="n"/>
      <c r="Y831" s="204" t="n"/>
      <c r="Z831" s="204" t="n"/>
    </row>
    <row r="832" ht="15.75" customHeight="1">
      <c r="A832" s="204" t="n"/>
      <c r="B832" s="204" t="n"/>
      <c r="C832" s="204" t="n"/>
      <c r="D832" s="206" t="n"/>
      <c r="E832" s="205" t="n"/>
      <c r="F832" s="204" t="n"/>
      <c r="G832" s="204" t="n"/>
      <c r="H832" s="204" t="n"/>
      <c r="I832" s="204" t="n"/>
      <c r="J832" s="204" t="n"/>
      <c r="K832" s="204" t="n"/>
      <c r="L832" s="204" t="n"/>
      <c r="M832" s="204" t="n"/>
      <c r="N832" s="204" t="n"/>
      <c r="O832" s="204" t="n"/>
      <c r="P832" s="204" t="n"/>
      <c r="Q832" s="204" t="n"/>
      <c r="R832" s="204" t="n"/>
      <c r="S832" s="204" t="n"/>
      <c r="T832" s="204" t="n"/>
      <c r="U832" s="204" t="n"/>
      <c r="V832" s="204" t="n"/>
      <c r="W832" s="204" t="n"/>
      <c r="X832" s="204" t="n"/>
      <c r="Y832" s="204" t="n"/>
      <c r="Z832" s="204" t="n"/>
    </row>
    <row r="833" ht="15.75" customHeight="1">
      <c r="A833" s="204" t="n"/>
      <c r="B833" s="204" t="n"/>
      <c r="C833" s="204" t="n"/>
      <c r="D833" s="206" t="n"/>
      <c r="E833" s="205" t="n"/>
      <c r="F833" s="204" t="n"/>
      <c r="G833" s="204" t="n"/>
      <c r="H833" s="204" t="n"/>
      <c r="I833" s="204" t="n"/>
      <c r="J833" s="204" t="n"/>
      <c r="K833" s="204" t="n"/>
      <c r="L833" s="204" t="n"/>
      <c r="M833" s="204" t="n"/>
      <c r="N833" s="204" t="n"/>
      <c r="O833" s="204" t="n"/>
      <c r="P833" s="204" t="n"/>
      <c r="Q833" s="204" t="n"/>
      <c r="R833" s="204" t="n"/>
      <c r="S833" s="204" t="n"/>
      <c r="T833" s="204" t="n"/>
      <c r="U833" s="204" t="n"/>
      <c r="V833" s="204" t="n"/>
      <c r="W833" s="204" t="n"/>
      <c r="X833" s="204" t="n"/>
      <c r="Y833" s="204" t="n"/>
      <c r="Z833" s="204" t="n"/>
    </row>
    <row r="834" ht="15.75" customHeight="1">
      <c r="A834" s="204" t="n"/>
      <c r="B834" s="204" t="n"/>
      <c r="C834" s="204" t="n"/>
      <c r="D834" s="206" t="n"/>
      <c r="E834" s="205" t="n"/>
      <c r="F834" s="204" t="n"/>
      <c r="G834" s="204" t="n"/>
      <c r="H834" s="204" t="n"/>
      <c r="I834" s="204" t="n"/>
      <c r="J834" s="204" t="n"/>
      <c r="K834" s="204" t="n"/>
      <c r="L834" s="204" t="n"/>
      <c r="M834" s="204" t="n"/>
      <c r="N834" s="204" t="n"/>
      <c r="O834" s="204" t="n"/>
      <c r="P834" s="204" t="n"/>
      <c r="Q834" s="204" t="n"/>
      <c r="R834" s="204" t="n"/>
      <c r="S834" s="204" t="n"/>
      <c r="T834" s="204" t="n"/>
      <c r="U834" s="204" t="n"/>
      <c r="V834" s="204" t="n"/>
      <c r="W834" s="204" t="n"/>
      <c r="X834" s="204" t="n"/>
      <c r="Y834" s="204" t="n"/>
      <c r="Z834" s="204" t="n"/>
    </row>
    <row r="835" ht="15.75" customHeight="1">
      <c r="A835" s="204" t="n"/>
      <c r="B835" s="204" t="n"/>
      <c r="C835" s="204" t="n"/>
      <c r="D835" s="206" t="n"/>
      <c r="E835" s="205" t="n"/>
      <c r="F835" s="204" t="n"/>
      <c r="G835" s="204" t="n"/>
      <c r="H835" s="204" t="n"/>
      <c r="I835" s="204" t="n"/>
      <c r="J835" s="204" t="n"/>
      <c r="K835" s="204" t="n"/>
      <c r="L835" s="204" t="n"/>
      <c r="M835" s="204" t="n"/>
      <c r="N835" s="204" t="n"/>
      <c r="O835" s="204" t="n"/>
      <c r="P835" s="204" t="n"/>
      <c r="Q835" s="204" t="n"/>
      <c r="R835" s="204" t="n"/>
      <c r="S835" s="204" t="n"/>
      <c r="T835" s="204" t="n"/>
      <c r="U835" s="204" t="n"/>
      <c r="V835" s="204" t="n"/>
      <c r="W835" s="204" t="n"/>
      <c r="X835" s="204" t="n"/>
      <c r="Y835" s="204" t="n"/>
      <c r="Z835" s="204" t="n"/>
    </row>
    <row r="836" ht="15.75" customHeight="1">
      <c r="A836" s="204" t="n"/>
      <c r="B836" s="204" t="n"/>
      <c r="C836" s="204" t="n"/>
      <c r="D836" s="206" t="n"/>
      <c r="E836" s="205" t="n"/>
      <c r="F836" s="204" t="n"/>
      <c r="G836" s="204" t="n"/>
      <c r="H836" s="204" t="n"/>
      <c r="I836" s="204" t="n"/>
      <c r="J836" s="204" t="n"/>
      <c r="K836" s="204" t="n"/>
      <c r="L836" s="204" t="n"/>
      <c r="M836" s="204" t="n"/>
      <c r="N836" s="204" t="n"/>
      <c r="O836" s="204" t="n"/>
      <c r="P836" s="204" t="n"/>
      <c r="Q836" s="204" t="n"/>
      <c r="R836" s="204" t="n"/>
      <c r="S836" s="204" t="n"/>
      <c r="T836" s="204" t="n"/>
      <c r="U836" s="204" t="n"/>
      <c r="V836" s="204" t="n"/>
      <c r="W836" s="204" t="n"/>
      <c r="X836" s="204" t="n"/>
      <c r="Y836" s="204" t="n"/>
      <c r="Z836" s="204" t="n"/>
    </row>
    <row r="837" ht="15.75" customHeight="1">
      <c r="A837" s="204" t="n"/>
      <c r="B837" s="204" t="n"/>
      <c r="C837" s="204" t="n"/>
      <c r="D837" s="206" t="n"/>
      <c r="E837" s="205" t="n"/>
      <c r="F837" s="204" t="n"/>
      <c r="G837" s="204" t="n"/>
      <c r="H837" s="204" t="n"/>
      <c r="I837" s="204" t="n"/>
      <c r="J837" s="204" t="n"/>
      <c r="K837" s="204" t="n"/>
      <c r="L837" s="204" t="n"/>
      <c r="M837" s="204" t="n"/>
      <c r="N837" s="204" t="n"/>
      <c r="O837" s="204" t="n"/>
      <c r="P837" s="204" t="n"/>
      <c r="Q837" s="204" t="n"/>
      <c r="R837" s="204" t="n"/>
      <c r="S837" s="204" t="n"/>
      <c r="T837" s="204" t="n"/>
      <c r="U837" s="204" t="n"/>
      <c r="V837" s="204" t="n"/>
      <c r="W837" s="204" t="n"/>
      <c r="X837" s="204" t="n"/>
      <c r="Y837" s="204" t="n"/>
      <c r="Z837" s="204" t="n"/>
    </row>
    <row r="838" ht="15.75" customHeight="1">
      <c r="A838" s="204" t="n"/>
      <c r="B838" s="204" t="n"/>
      <c r="C838" s="204" t="n"/>
      <c r="D838" s="206" t="n"/>
      <c r="E838" s="205" t="n"/>
      <c r="F838" s="204" t="n"/>
      <c r="G838" s="204" t="n"/>
      <c r="H838" s="204" t="n"/>
      <c r="I838" s="204" t="n"/>
      <c r="J838" s="204" t="n"/>
      <c r="K838" s="204" t="n"/>
      <c r="L838" s="204" t="n"/>
      <c r="M838" s="204" t="n"/>
      <c r="N838" s="204" t="n"/>
      <c r="O838" s="204" t="n"/>
      <c r="P838" s="204" t="n"/>
      <c r="Q838" s="204" t="n"/>
      <c r="R838" s="204" t="n"/>
      <c r="S838" s="204" t="n"/>
      <c r="T838" s="204" t="n"/>
      <c r="U838" s="204" t="n"/>
      <c r="V838" s="204" t="n"/>
      <c r="W838" s="204" t="n"/>
      <c r="X838" s="204" t="n"/>
      <c r="Y838" s="204" t="n"/>
      <c r="Z838" s="204" t="n"/>
    </row>
    <row r="839" ht="15.75" customHeight="1">
      <c r="A839" s="204" t="n"/>
      <c r="B839" s="204" t="n"/>
      <c r="C839" s="204" t="n"/>
      <c r="D839" s="206" t="n"/>
      <c r="E839" s="205" t="n"/>
      <c r="F839" s="204" t="n"/>
      <c r="G839" s="204" t="n"/>
      <c r="H839" s="204" t="n"/>
      <c r="I839" s="204" t="n"/>
      <c r="J839" s="204" t="n"/>
      <c r="K839" s="204" t="n"/>
      <c r="L839" s="204" t="n"/>
      <c r="M839" s="204" t="n"/>
      <c r="N839" s="204" t="n"/>
      <c r="O839" s="204" t="n"/>
      <c r="P839" s="204" t="n"/>
      <c r="Q839" s="204" t="n"/>
      <c r="R839" s="204" t="n"/>
      <c r="S839" s="204" t="n"/>
      <c r="T839" s="204" t="n"/>
      <c r="U839" s="204" t="n"/>
      <c r="V839" s="204" t="n"/>
      <c r="W839" s="204" t="n"/>
      <c r="X839" s="204" t="n"/>
      <c r="Y839" s="204" t="n"/>
      <c r="Z839" s="204" t="n"/>
    </row>
    <row r="840" ht="15.75" customHeight="1">
      <c r="A840" s="204" t="n"/>
      <c r="B840" s="204" t="n"/>
      <c r="C840" s="204" t="n"/>
      <c r="D840" s="206" t="n"/>
      <c r="E840" s="205" t="n"/>
      <c r="F840" s="204" t="n"/>
      <c r="G840" s="204" t="n"/>
      <c r="H840" s="204" t="n"/>
      <c r="I840" s="204" t="n"/>
      <c r="J840" s="204" t="n"/>
      <c r="K840" s="204" t="n"/>
      <c r="L840" s="204" t="n"/>
      <c r="M840" s="204" t="n"/>
      <c r="N840" s="204" t="n"/>
      <c r="O840" s="204" t="n"/>
      <c r="P840" s="204" t="n"/>
      <c r="Q840" s="204" t="n"/>
      <c r="R840" s="204" t="n"/>
      <c r="S840" s="204" t="n"/>
      <c r="T840" s="204" t="n"/>
      <c r="U840" s="204" t="n"/>
      <c r="V840" s="204" t="n"/>
      <c r="W840" s="204" t="n"/>
      <c r="X840" s="204" t="n"/>
      <c r="Y840" s="204" t="n"/>
      <c r="Z840" s="204" t="n"/>
    </row>
    <row r="841" ht="15.75" customHeight="1">
      <c r="A841" s="204" t="n"/>
      <c r="B841" s="204" t="n"/>
      <c r="C841" s="204" t="n"/>
      <c r="D841" s="206" t="n"/>
      <c r="E841" s="205" t="n"/>
      <c r="F841" s="204" t="n"/>
      <c r="G841" s="204" t="n"/>
      <c r="H841" s="204" t="n"/>
      <c r="I841" s="204" t="n"/>
      <c r="J841" s="204" t="n"/>
      <c r="K841" s="204" t="n"/>
      <c r="L841" s="204" t="n"/>
      <c r="M841" s="204" t="n"/>
      <c r="N841" s="204" t="n"/>
      <c r="O841" s="204" t="n"/>
      <c r="P841" s="204" t="n"/>
      <c r="Q841" s="204" t="n"/>
      <c r="R841" s="204" t="n"/>
      <c r="S841" s="204" t="n"/>
      <c r="T841" s="204" t="n"/>
      <c r="U841" s="204" t="n"/>
      <c r="V841" s="204" t="n"/>
      <c r="W841" s="204" t="n"/>
      <c r="X841" s="204" t="n"/>
      <c r="Y841" s="204" t="n"/>
      <c r="Z841" s="204" t="n"/>
    </row>
    <row r="842" ht="15.75" customHeight="1">
      <c r="A842" s="204" t="n"/>
      <c r="B842" s="204" t="n"/>
      <c r="C842" s="204" t="n"/>
      <c r="D842" s="206" t="n"/>
      <c r="E842" s="205" t="n"/>
      <c r="F842" s="204" t="n"/>
      <c r="G842" s="204" t="n"/>
      <c r="H842" s="204" t="n"/>
      <c r="I842" s="204" t="n"/>
      <c r="J842" s="204" t="n"/>
      <c r="K842" s="204" t="n"/>
      <c r="L842" s="204" t="n"/>
      <c r="M842" s="204" t="n"/>
      <c r="N842" s="204" t="n"/>
      <c r="O842" s="204" t="n"/>
      <c r="P842" s="204" t="n"/>
      <c r="Q842" s="204" t="n"/>
      <c r="R842" s="204" t="n"/>
      <c r="S842" s="204" t="n"/>
      <c r="T842" s="204" t="n"/>
      <c r="U842" s="204" t="n"/>
      <c r="V842" s="204" t="n"/>
      <c r="W842" s="204" t="n"/>
      <c r="X842" s="204" t="n"/>
      <c r="Y842" s="204" t="n"/>
      <c r="Z842" s="204" t="n"/>
    </row>
    <row r="843" ht="15.75" customHeight="1">
      <c r="A843" s="204" t="n"/>
      <c r="B843" s="204" t="n"/>
      <c r="C843" s="204" t="n"/>
      <c r="D843" s="206" t="n"/>
      <c r="E843" s="205" t="n"/>
      <c r="F843" s="204" t="n"/>
      <c r="G843" s="204" t="n"/>
      <c r="H843" s="204" t="n"/>
      <c r="I843" s="204" t="n"/>
      <c r="J843" s="204" t="n"/>
      <c r="K843" s="204" t="n"/>
      <c r="L843" s="204" t="n"/>
      <c r="M843" s="204" t="n"/>
      <c r="N843" s="204" t="n"/>
      <c r="O843" s="204" t="n"/>
      <c r="P843" s="204" t="n"/>
      <c r="Q843" s="204" t="n"/>
      <c r="R843" s="204" t="n"/>
      <c r="S843" s="204" t="n"/>
      <c r="T843" s="204" t="n"/>
      <c r="U843" s="204" t="n"/>
      <c r="V843" s="204" t="n"/>
      <c r="W843" s="204" t="n"/>
      <c r="X843" s="204" t="n"/>
      <c r="Y843" s="204" t="n"/>
      <c r="Z843" s="204" t="n"/>
    </row>
    <row r="844" ht="15.75" customHeight="1">
      <c r="A844" s="204" t="n"/>
      <c r="B844" s="204" t="n"/>
      <c r="C844" s="204" t="n"/>
      <c r="D844" s="206" t="n"/>
      <c r="E844" s="205" t="n"/>
      <c r="F844" s="204" t="n"/>
      <c r="G844" s="204" t="n"/>
      <c r="H844" s="204" t="n"/>
      <c r="I844" s="204" t="n"/>
      <c r="J844" s="204" t="n"/>
      <c r="K844" s="204" t="n"/>
      <c r="L844" s="204" t="n"/>
      <c r="M844" s="204" t="n"/>
      <c r="N844" s="204" t="n"/>
      <c r="O844" s="204" t="n"/>
      <c r="P844" s="204" t="n"/>
      <c r="Q844" s="204" t="n"/>
      <c r="R844" s="204" t="n"/>
      <c r="S844" s="204" t="n"/>
      <c r="T844" s="204" t="n"/>
      <c r="U844" s="204" t="n"/>
      <c r="V844" s="204" t="n"/>
      <c r="W844" s="204" t="n"/>
      <c r="X844" s="204" t="n"/>
      <c r="Y844" s="204" t="n"/>
      <c r="Z844" s="204" t="n"/>
    </row>
    <row r="845" ht="15.75" customHeight="1">
      <c r="A845" s="204" t="n"/>
      <c r="B845" s="204" t="n"/>
      <c r="C845" s="204" t="n"/>
      <c r="D845" s="206" t="n"/>
      <c r="E845" s="205" t="n"/>
      <c r="F845" s="204" t="n"/>
      <c r="G845" s="204" t="n"/>
      <c r="H845" s="204" t="n"/>
      <c r="I845" s="204" t="n"/>
      <c r="J845" s="204" t="n"/>
      <c r="K845" s="204" t="n"/>
      <c r="L845" s="204" t="n"/>
      <c r="M845" s="204" t="n"/>
      <c r="N845" s="204" t="n"/>
      <c r="O845" s="204" t="n"/>
      <c r="P845" s="204" t="n"/>
      <c r="Q845" s="204" t="n"/>
      <c r="R845" s="204" t="n"/>
      <c r="S845" s="204" t="n"/>
      <c r="T845" s="204" t="n"/>
      <c r="U845" s="204" t="n"/>
      <c r="V845" s="204" t="n"/>
      <c r="W845" s="204" t="n"/>
      <c r="X845" s="204" t="n"/>
      <c r="Y845" s="204" t="n"/>
      <c r="Z845" s="204" t="n"/>
    </row>
    <row r="846" ht="15.75" customHeight="1">
      <c r="A846" s="204" t="n"/>
      <c r="B846" s="204" t="n"/>
      <c r="C846" s="204" t="n"/>
      <c r="D846" s="206" t="n"/>
      <c r="E846" s="205" t="n"/>
      <c r="F846" s="204" t="n"/>
      <c r="G846" s="204" t="n"/>
      <c r="H846" s="204" t="n"/>
      <c r="I846" s="204" t="n"/>
      <c r="J846" s="204" t="n"/>
      <c r="K846" s="204" t="n"/>
      <c r="L846" s="204" t="n"/>
      <c r="M846" s="204" t="n"/>
      <c r="N846" s="204" t="n"/>
      <c r="O846" s="204" t="n"/>
      <c r="P846" s="204" t="n"/>
      <c r="Q846" s="204" t="n"/>
      <c r="R846" s="204" t="n"/>
      <c r="S846" s="204" t="n"/>
      <c r="T846" s="204" t="n"/>
      <c r="U846" s="204" t="n"/>
      <c r="V846" s="204" t="n"/>
      <c r="W846" s="204" t="n"/>
      <c r="X846" s="204" t="n"/>
      <c r="Y846" s="204" t="n"/>
      <c r="Z846" s="204" t="n"/>
    </row>
    <row r="847" ht="15.75" customHeight="1">
      <c r="A847" s="204" t="n"/>
      <c r="B847" s="204" t="n"/>
      <c r="C847" s="204" t="n"/>
      <c r="D847" s="206" t="n"/>
      <c r="E847" s="205" t="n"/>
      <c r="F847" s="204" t="n"/>
      <c r="G847" s="204" t="n"/>
      <c r="H847" s="204" t="n"/>
      <c r="I847" s="204" t="n"/>
      <c r="J847" s="204" t="n"/>
      <c r="K847" s="204" t="n"/>
      <c r="L847" s="204" t="n"/>
      <c r="M847" s="204" t="n"/>
      <c r="N847" s="204" t="n"/>
      <c r="O847" s="204" t="n"/>
      <c r="P847" s="204" t="n"/>
      <c r="Q847" s="204" t="n"/>
      <c r="R847" s="204" t="n"/>
      <c r="S847" s="204" t="n"/>
      <c r="T847" s="204" t="n"/>
      <c r="U847" s="204" t="n"/>
      <c r="V847" s="204" t="n"/>
      <c r="W847" s="204" t="n"/>
      <c r="X847" s="204" t="n"/>
      <c r="Y847" s="204" t="n"/>
      <c r="Z847" s="204" t="n"/>
    </row>
    <row r="848" ht="15.75" customHeight="1">
      <c r="A848" s="204" t="n"/>
      <c r="B848" s="204" t="n"/>
      <c r="C848" s="204" t="n"/>
      <c r="D848" s="206" t="n"/>
      <c r="E848" s="205" t="n"/>
      <c r="F848" s="204" t="n"/>
      <c r="G848" s="204" t="n"/>
      <c r="H848" s="204" t="n"/>
      <c r="I848" s="204" t="n"/>
      <c r="J848" s="204" t="n"/>
      <c r="K848" s="204" t="n"/>
      <c r="L848" s="204" t="n"/>
      <c r="M848" s="204" t="n"/>
      <c r="N848" s="204" t="n"/>
      <c r="O848" s="204" t="n"/>
      <c r="P848" s="204" t="n"/>
      <c r="Q848" s="204" t="n"/>
      <c r="R848" s="204" t="n"/>
      <c r="S848" s="204" t="n"/>
      <c r="T848" s="204" t="n"/>
      <c r="U848" s="204" t="n"/>
      <c r="V848" s="204" t="n"/>
      <c r="W848" s="204" t="n"/>
      <c r="X848" s="204" t="n"/>
      <c r="Y848" s="204" t="n"/>
      <c r="Z848" s="204" t="n"/>
    </row>
    <row r="849" ht="15.75" customHeight="1">
      <c r="A849" s="204" t="n"/>
      <c r="B849" s="204" t="n"/>
      <c r="C849" s="204" t="n"/>
      <c r="D849" s="206" t="n"/>
      <c r="E849" s="205" t="n"/>
      <c r="F849" s="204" t="n"/>
      <c r="G849" s="204" t="n"/>
      <c r="H849" s="204" t="n"/>
      <c r="I849" s="204" t="n"/>
      <c r="J849" s="204" t="n"/>
      <c r="K849" s="204" t="n"/>
      <c r="L849" s="204" t="n"/>
      <c r="M849" s="204" t="n"/>
      <c r="N849" s="204" t="n"/>
      <c r="O849" s="204" t="n"/>
      <c r="P849" s="204" t="n"/>
      <c r="Q849" s="204" t="n"/>
      <c r="R849" s="204" t="n"/>
      <c r="S849" s="204" t="n"/>
      <c r="T849" s="204" t="n"/>
      <c r="U849" s="204" t="n"/>
      <c r="V849" s="204" t="n"/>
      <c r="W849" s="204" t="n"/>
      <c r="X849" s="204" t="n"/>
      <c r="Y849" s="204" t="n"/>
      <c r="Z849" s="204" t="n"/>
    </row>
    <row r="850" ht="15.75" customHeight="1">
      <c r="A850" s="204" t="n"/>
      <c r="B850" s="204" t="n"/>
      <c r="C850" s="204" t="n"/>
      <c r="D850" s="206" t="n"/>
      <c r="E850" s="205" t="n"/>
      <c r="F850" s="204" t="n"/>
      <c r="G850" s="204" t="n"/>
      <c r="H850" s="204" t="n"/>
      <c r="I850" s="204" t="n"/>
      <c r="J850" s="204" t="n"/>
      <c r="K850" s="204" t="n"/>
      <c r="L850" s="204" t="n"/>
      <c r="M850" s="204" t="n"/>
      <c r="N850" s="204" t="n"/>
      <c r="O850" s="204" t="n"/>
      <c r="P850" s="204" t="n"/>
      <c r="Q850" s="204" t="n"/>
      <c r="R850" s="204" t="n"/>
      <c r="S850" s="204" t="n"/>
      <c r="T850" s="204" t="n"/>
      <c r="U850" s="204" t="n"/>
      <c r="V850" s="204" t="n"/>
      <c r="W850" s="204" t="n"/>
      <c r="X850" s="204" t="n"/>
      <c r="Y850" s="204" t="n"/>
      <c r="Z850" s="204" t="n"/>
    </row>
    <row r="851" ht="15.75" customHeight="1">
      <c r="A851" s="204" t="n"/>
      <c r="B851" s="204" t="n"/>
      <c r="C851" s="204" t="n"/>
      <c r="D851" s="206" t="n"/>
      <c r="E851" s="205" t="n"/>
      <c r="F851" s="204" t="n"/>
      <c r="G851" s="204" t="n"/>
      <c r="H851" s="204" t="n"/>
      <c r="I851" s="204" t="n"/>
      <c r="J851" s="204" t="n"/>
      <c r="K851" s="204" t="n"/>
      <c r="L851" s="204" t="n"/>
      <c r="M851" s="204" t="n"/>
      <c r="N851" s="204" t="n"/>
      <c r="O851" s="204" t="n"/>
      <c r="P851" s="204" t="n"/>
      <c r="Q851" s="204" t="n"/>
      <c r="R851" s="204" t="n"/>
      <c r="S851" s="204" t="n"/>
      <c r="T851" s="204" t="n"/>
      <c r="U851" s="204" t="n"/>
      <c r="V851" s="204" t="n"/>
      <c r="W851" s="204" t="n"/>
      <c r="X851" s="204" t="n"/>
      <c r="Y851" s="204" t="n"/>
      <c r="Z851" s="204" t="n"/>
    </row>
    <row r="852" ht="15.75" customHeight="1">
      <c r="A852" s="204" t="n"/>
      <c r="B852" s="204" t="n"/>
      <c r="C852" s="204" t="n"/>
      <c r="D852" s="206" t="n"/>
      <c r="E852" s="205" t="n"/>
      <c r="F852" s="204" t="n"/>
      <c r="G852" s="204" t="n"/>
      <c r="H852" s="204" t="n"/>
      <c r="I852" s="204" t="n"/>
      <c r="J852" s="204" t="n"/>
      <c r="K852" s="204" t="n"/>
      <c r="L852" s="204" t="n"/>
      <c r="M852" s="204" t="n"/>
      <c r="N852" s="204" t="n"/>
      <c r="O852" s="204" t="n"/>
      <c r="P852" s="204" t="n"/>
      <c r="Q852" s="204" t="n"/>
      <c r="R852" s="204" t="n"/>
      <c r="S852" s="204" t="n"/>
      <c r="T852" s="204" t="n"/>
      <c r="U852" s="204" t="n"/>
      <c r="V852" s="204" t="n"/>
      <c r="W852" s="204" t="n"/>
      <c r="X852" s="204" t="n"/>
      <c r="Y852" s="204" t="n"/>
      <c r="Z852" s="204" t="n"/>
    </row>
    <row r="853" ht="15.75" customHeight="1">
      <c r="A853" s="204" t="n"/>
      <c r="B853" s="204" t="n"/>
      <c r="C853" s="204" t="n"/>
      <c r="D853" s="206" t="n"/>
      <c r="E853" s="205" t="n"/>
      <c r="F853" s="204" t="n"/>
      <c r="G853" s="204" t="n"/>
      <c r="H853" s="204" t="n"/>
      <c r="I853" s="204" t="n"/>
      <c r="J853" s="204" t="n"/>
      <c r="K853" s="204" t="n"/>
      <c r="L853" s="204" t="n"/>
      <c r="M853" s="204" t="n"/>
      <c r="N853" s="204" t="n"/>
      <c r="O853" s="204" t="n"/>
      <c r="P853" s="204" t="n"/>
      <c r="Q853" s="204" t="n"/>
      <c r="R853" s="204" t="n"/>
      <c r="S853" s="204" t="n"/>
      <c r="T853" s="204" t="n"/>
      <c r="U853" s="204" t="n"/>
      <c r="V853" s="204" t="n"/>
      <c r="W853" s="204" t="n"/>
      <c r="X853" s="204" t="n"/>
      <c r="Y853" s="204" t="n"/>
      <c r="Z853" s="204" t="n"/>
    </row>
    <row r="854" ht="15.75" customHeight="1">
      <c r="A854" s="204" t="n"/>
      <c r="B854" s="204" t="n"/>
      <c r="C854" s="204" t="n"/>
      <c r="D854" s="206" t="n"/>
      <c r="E854" s="205" t="n"/>
      <c r="F854" s="204" t="n"/>
      <c r="G854" s="204" t="n"/>
      <c r="H854" s="204" t="n"/>
      <c r="I854" s="204" t="n"/>
      <c r="J854" s="204" t="n"/>
      <c r="K854" s="204" t="n"/>
      <c r="L854" s="204" t="n"/>
      <c r="M854" s="204" t="n"/>
      <c r="N854" s="204" t="n"/>
      <c r="O854" s="204" t="n"/>
      <c r="P854" s="204" t="n"/>
      <c r="Q854" s="204" t="n"/>
      <c r="R854" s="204" t="n"/>
      <c r="S854" s="204" t="n"/>
      <c r="T854" s="204" t="n"/>
      <c r="U854" s="204" t="n"/>
      <c r="V854" s="204" t="n"/>
      <c r="W854" s="204" t="n"/>
      <c r="X854" s="204" t="n"/>
      <c r="Y854" s="204" t="n"/>
      <c r="Z854" s="204" t="n"/>
    </row>
    <row r="855" ht="15.75" customHeight="1">
      <c r="A855" s="204" t="n"/>
      <c r="B855" s="204" t="n"/>
      <c r="C855" s="204" t="n"/>
      <c r="D855" s="206" t="n"/>
      <c r="E855" s="205" t="n"/>
      <c r="F855" s="204" t="n"/>
      <c r="G855" s="204" t="n"/>
      <c r="H855" s="204" t="n"/>
      <c r="I855" s="204" t="n"/>
      <c r="J855" s="204" t="n"/>
      <c r="K855" s="204" t="n"/>
      <c r="L855" s="204" t="n"/>
      <c r="M855" s="204" t="n"/>
      <c r="N855" s="204" t="n"/>
      <c r="O855" s="204" t="n"/>
      <c r="P855" s="204" t="n"/>
      <c r="Q855" s="204" t="n"/>
      <c r="R855" s="204" t="n"/>
      <c r="S855" s="204" t="n"/>
      <c r="T855" s="204" t="n"/>
      <c r="U855" s="204" t="n"/>
      <c r="V855" s="204" t="n"/>
      <c r="W855" s="204" t="n"/>
      <c r="X855" s="204" t="n"/>
      <c r="Y855" s="204" t="n"/>
      <c r="Z855" s="204" t="n"/>
    </row>
    <row r="856" ht="15.75" customHeight="1">
      <c r="A856" s="204" t="n"/>
      <c r="B856" s="204" t="n"/>
      <c r="C856" s="204" t="n"/>
      <c r="D856" s="206" t="n"/>
      <c r="E856" s="205" t="n"/>
      <c r="F856" s="204" t="n"/>
      <c r="G856" s="204" t="n"/>
      <c r="H856" s="204" t="n"/>
      <c r="I856" s="204" t="n"/>
      <c r="J856" s="204" t="n"/>
      <c r="K856" s="204" t="n"/>
      <c r="L856" s="204" t="n"/>
      <c r="M856" s="204" t="n"/>
      <c r="N856" s="204" t="n"/>
      <c r="O856" s="204" t="n"/>
      <c r="P856" s="204" t="n"/>
      <c r="Q856" s="204" t="n"/>
      <c r="R856" s="204" t="n"/>
      <c r="S856" s="204" t="n"/>
      <c r="T856" s="204" t="n"/>
      <c r="U856" s="204" t="n"/>
      <c r="V856" s="204" t="n"/>
      <c r="W856" s="204" t="n"/>
      <c r="X856" s="204" t="n"/>
      <c r="Y856" s="204" t="n"/>
      <c r="Z856" s="204" t="n"/>
    </row>
    <row r="857" ht="15.75" customHeight="1">
      <c r="A857" s="204" t="n"/>
      <c r="B857" s="204" t="n"/>
      <c r="C857" s="204" t="n"/>
      <c r="D857" s="206" t="n"/>
      <c r="E857" s="205" t="n"/>
      <c r="F857" s="204" t="n"/>
      <c r="G857" s="204" t="n"/>
      <c r="H857" s="204" t="n"/>
      <c r="I857" s="204" t="n"/>
      <c r="J857" s="204" t="n"/>
      <c r="K857" s="204" t="n"/>
      <c r="L857" s="204" t="n"/>
      <c r="M857" s="204" t="n"/>
      <c r="N857" s="204" t="n"/>
      <c r="O857" s="204" t="n"/>
      <c r="P857" s="204" t="n"/>
      <c r="Q857" s="204" t="n"/>
      <c r="R857" s="204" t="n"/>
      <c r="S857" s="204" t="n"/>
      <c r="T857" s="204" t="n"/>
      <c r="U857" s="204" t="n"/>
      <c r="V857" s="204" t="n"/>
      <c r="W857" s="204" t="n"/>
      <c r="X857" s="204" t="n"/>
      <c r="Y857" s="204" t="n"/>
      <c r="Z857" s="204" t="n"/>
    </row>
    <row r="858" ht="15.75" customHeight="1">
      <c r="A858" s="204" t="n"/>
      <c r="B858" s="204" t="n"/>
      <c r="C858" s="204" t="n"/>
      <c r="D858" s="206" t="n"/>
      <c r="E858" s="205" t="n"/>
      <c r="F858" s="204" t="n"/>
      <c r="G858" s="204" t="n"/>
      <c r="H858" s="204" t="n"/>
      <c r="I858" s="204" t="n"/>
      <c r="J858" s="204" t="n"/>
      <c r="K858" s="204" t="n"/>
      <c r="L858" s="204" t="n"/>
      <c r="M858" s="204" t="n"/>
      <c r="N858" s="204" t="n"/>
      <c r="O858" s="204" t="n"/>
      <c r="P858" s="204" t="n"/>
      <c r="Q858" s="204" t="n"/>
      <c r="R858" s="204" t="n"/>
      <c r="S858" s="204" t="n"/>
      <c r="T858" s="204" t="n"/>
      <c r="U858" s="204" t="n"/>
      <c r="V858" s="204" t="n"/>
      <c r="W858" s="204" t="n"/>
      <c r="X858" s="204" t="n"/>
      <c r="Y858" s="204" t="n"/>
      <c r="Z858" s="204" t="n"/>
    </row>
    <row r="859" ht="15.75" customHeight="1">
      <c r="A859" s="204" t="n"/>
      <c r="B859" s="204" t="n"/>
      <c r="C859" s="204" t="n"/>
      <c r="D859" s="206" t="n"/>
      <c r="E859" s="205" t="n"/>
      <c r="F859" s="204" t="n"/>
      <c r="G859" s="204" t="n"/>
      <c r="H859" s="204" t="n"/>
      <c r="I859" s="204" t="n"/>
      <c r="J859" s="204" t="n"/>
      <c r="K859" s="204" t="n"/>
      <c r="L859" s="204" t="n"/>
      <c r="M859" s="204" t="n"/>
      <c r="N859" s="204" t="n"/>
      <c r="O859" s="204" t="n"/>
      <c r="P859" s="204" t="n"/>
      <c r="Q859" s="204" t="n"/>
      <c r="R859" s="204" t="n"/>
      <c r="S859" s="204" t="n"/>
      <c r="T859" s="204" t="n"/>
      <c r="U859" s="204" t="n"/>
      <c r="V859" s="204" t="n"/>
      <c r="W859" s="204" t="n"/>
      <c r="X859" s="204" t="n"/>
      <c r="Y859" s="204" t="n"/>
      <c r="Z859" s="204" t="n"/>
    </row>
    <row r="860" ht="15.75" customHeight="1">
      <c r="A860" s="204" t="n"/>
      <c r="B860" s="204" t="n"/>
      <c r="C860" s="204" t="n"/>
      <c r="D860" s="206" t="n"/>
      <c r="E860" s="205" t="n"/>
      <c r="F860" s="204" t="n"/>
      <c r="G860" s="204" t="n"/>
      <c r="H860" s="204" t="n"/>
      <c r="I860" s="204" t="n"/>
      <c r="J860" s="204" t="n"/>
      <c r="K860" s="204" t="n"/>
      <c r="L860" s="204" t="n"/>
      <c r="M860" s="204" t="n"/>
      <c r="N860" s="204" t="n"/>
      <c r="O860" s="204" t="n"/>
      <c r="P860" s="204" t="n"/>
      <c r="Q860" s="204" t="n"/>
      <c r="R860" s="204" t="n"/>
      <c r="S860" s="204" t="n"/>
      <c r="T860" s="204" t="n"/>
      <c r="U860" s="204" t="n"/>
      <c r="V860" s="204" t="n"/>
      <c r="W860" s="204" t="n"/>
      <c r="X860" s="204" t="n"/>
      <c r="Y860" s="204" t="n"/>
      <c r="Z860" s="204" t="n"/>
    </row>
    <row r="861" ht="15.75" customHeight="1">
      <c r="A861" s="204" t="n"/>
      <c r="B861" s="204" t="n"/>
      <c r="C861" s="204" t="n"/>
      <c r="D861" s="206" t="n"/>
      <c r="E861" s="205" t="n"/>
      <c r="F861" s="204" t="n"/>
      <c r="G861" s="204" t="n"/>
      <c r="H861" s="204" t="n"/>
      <c r="I861" s="204" t="n"/>
      <c r="J861" s="204" t="n"/>
      <c r="K861" s="204" t="n"/>
      <c r="L861" s="204" t="n"/>
      <c r="M861" s="204" t="n"/>
      <c r="N861" s="204" t="n"/>
      <c r="O861" s="204" t="n"/>
      <c r="P861" s="204" t="n"/>
      <c r="Q861" s="204" t="n"/>
      <c r="R861" s="204" t="n"/>
      <c r="S861" s="204" t="n"/>
      <c r="T861" s="204" t="n"/>
      <c r="U861" s="204" t="n"/>
      <c r="V861" s="204" t="n"/>
      <c r="W861" s="204" t="n"/>
      <c r="X861" s="204" t="n"/>
      <c r="Y861" s="204" t="n"/>
      <c r="Z861" s="204" t="n"/>
    </row>
    <row r="862" ht="15.75" customHeight="1">
      <c r="A862" s="204" t="n"/>
      <c r="B862" s="204" t="n"/>
      <c r="C862" s="204" t="n"/>
      <c r="D862" s="206" t="n"/>
      <c r="E862" s="205" t="n"/>
      <c r="F862" s="204" t="n"/>
      <c r="G862" s="204" t="n"/>
      <c r="H862" s="204" t="n"/>
      <c r="I862" s="204" t="n"/>
      <c r="J862" s="204" t="n"/>
      <c r="K862" s="204" t="n"/>
      <c r="L862" s="204" t="n"/>
      <c r="M862" s="204" t="n"/>
      <c r="N862" s="204" t="n"/>
      <c r="O862" s="204" t="n"/>
      <c r="P862" s="204" t="n"/>
      <c r="Q862" s="204" t="n"/>
      <c r="R862" s="204" t="n"/>
      <c r="S862" s="204" t="n"/>
      <c r="T862" s="204" t="n"/>
      <c r="U862" s="204" t="n"/>
      <c r="V862" s="204" t="n"/>
      <c r="W862" s="204" t="n"/>
      <c r="X862" s="204" t="n"/>
      <c r="Y862" s="204" t="n"/>
      <c r="Z862" s="204" t="n"/>
    </row>
    <row r="863" ht="15.75" customHeight="1">
      <c r="A863" s="204" t="n"/>
      <c r="B863" s="204" t="n"/>
      <c r="C863" s="204" t="n"/>
      <c r="D863" s="206" t="n"/>
      <c r="E863" s="205" t="n"/>
      <c r="F863" s="204" t="n"/>
      <c r="G863" s="204" t="n"/>
      <c r="H863" s="204" t="n"/>
      <c r="I863" s="204" t="n"/>
      <c r="J863" s="204" t="n"/>
      <c r="K863" s="204" t="n"/>
      <c r="L863" s="204" t="n"/>
      <c r="M863" s="204" t="n"/>
      <c r="N863" s="204" t="n"/>
      <c r="O863" s="204" t="n"/>
      <c r="P863" s="204" t="n"/>
      <c r="Q863" s="204" t="n"/>
      <c r="R863" s="204" t="n"/>
      <c r="S863" s="204" t="n"/>
      <c r="T863" s="204" t="n"/>
      <c r="U863" s="204" t="n"/>
      <c r="V863" s="204" t="n"/>
      <c r="W863" s="204" t="n"/>
      <c r="X863" s="204" t="n"/>
      <c r="Y863" s="204" t="n"/>
      <c r="Z863" s="204" t="n"/>
    </row>
    <row r="864" ht="15.75" customHeight="1">
      <c r="A864" s="204" t="n"/>
      <c r="B864" s="204" t="n"/>
      <c r="C864" s="204" t="n"/>
      <c r="D864" s="206" t="n"/>
      <c r="E864" s="205" t="n"/>
      <c r="F864" s="204" t="n"/>
      <c r="G864" s="204" t="n"/>
      <c r="H864" s="204" t="n"/>
      <c r="I864" s="204" t="n"/>
      <c r="J864" s="204" t="n"/>
      <c r="K864" s="204" t="n"/>
      <c r="L864" s="204" t="n"/>
      <c r="M864" s="204" t="n"/>
      <c r="N864" s="204" t="n"/>
      <c r="O864" s="204" t="n"/>
      <c r="P864" s="204" t="n"/>
      <c r="Q864" s="204" t="n"/>
      <c r="R864" s="204" t="n"/>
      <c r="S864" s="204" t="n"/>
      <c r="T864" s="204" t="n"/>
      <c r="U864" s="204" t="n"/>
      <c r="V864" s="204" t="n"/>
      <c r="W864" s="204" t="n"/>
      <c r="X864" s="204" t="n"/>
      <c r="Y864" s="204" t="n"/>
      <c r="Z864" s="204" t="n"/>
    </row>
    <row r="865" ht="15.75" customHeight="1">
      <c r="A865" s="204" t="n"/>
      <c r="B865" s="204" t="n"/>
      <c r="C865" s="204" t="n"/>
      <c r="D865" s="206" t="n"/>
      <c r="E865" s="205" t="n"/>
      <c r="F865" s="204" t="n"/>
      <c r="G865" s="204" t="n"/>
      <c r="H865" s="204" t="n"/>
      <c r="I865" s="204" t="n"/>
      <c r="J865" s="204" t="n"/>
      <c r="K865" s="204" t="n"/>
      <c r="L865" s="204" t="n"/>
      <c r="M865" s="204" t="n"/>
      <c r="N865" s="204" t="n"/>
      <c r="O865" s="204" t="n"/>
      <c r="P865" s="204" t="n"/>
      <c r="Q865" s="204" t="n"/>
      <c r="R865" s="204" t="n"/>
      <c r="S865" s="204" t="n"/>
      <c r="T865" s="204" t="n"/>
      <c r="U865" s="204" t="n"/>
      <c r="V865" s="204" t="n"/>
      <c r="W865" s="204" t="n"/>
      <c r="X865" s="204" t="n"/>
      <c r="Y865" s="204" t="n"/>
      <c r="Z865" s="204" t="n"/>
    </row>
    <row r="866" ht="15.75" customHeight="1">
      <c r="A866" s="204" t="n"/>
      <c r="B866" s="204" t="n"/>
      <c r="C866" s="204" t="n"/>
      <c r="D866" s="206" t="n"/>
      <c r="E866" s="205" t="n"/>
      <c r="F866" s="204" t="n"/>
      <c r="G866" s="204" t="n"/>
      <c r="H866" s="204" t="n"/>
      <c r="I866" s="204" t="n"/>
      <c r="J866" s="204" t="n"/>
      <c r="K866" s="204" t="n"/>
      <c r="L866" s="204" t="n"/>
      <c r="M866" s="204" t="n"/>
      <c r="N866" s="204" t="n"/>
      <c r="O866" s="204" t="n"/>
      <c r="P866" s="204" t="n"/>
      <c r="Q866" s="204" t="n"/>
      <c r="R866" s="204" t="n"/>
      <c r="S866" s="204" t="n"/>
      <c r="T866" s="204" t="n"/>
      <c r="U866" s="204" t="n"/>
      <c r="V866" s="204" t="n"/>
      <c r="W866" s="204" t="n"/>
      <c r="X866" s="204" t="n"/>
      <c r="Y866" s="204" t="n"/>
      <c r="Z866" s="204" t="n"/>
    </row>
    <row r="867" ht="15.75" customHeight="1">
      <c r="A867" s="204" t="n"/>
      <c r="B867" s="204" t="n"/>
      <c r="C867" s="204" t="n"/>
      <c r="D867" s="206" t="n"/>
      <c r="E867" s="205" t="n"/>
      <c r="F867" s="204" t="n"/>
      <c r="G867" s="204" t="n"/>
      <c r="H867" s="204" t="n"/>
      <c r="I867" s="204" t="n"/>
      <c r="J867" s="204" t="n"/>
      <c r="K867" s="204" t="n"/>
      <c r="L867" s="204" t="n"/>
      <c r="M867" s="204" t="n"/>
      <c r="N867" s="204" t="n"/>
      <c r="O867" s="204" t="n"/>
      <c r="P867" s="204" t="n"/>
      <c r="Q867" s="204" t="n"/>
      <c r="R867" s="204" t="n"/>
      <c r="S867" s="204" t="n"/>
      <c r="T867" s="204" t="n"/>
      <c r="U867" s="204" t="n"/>
      <c r="V867" s="204" t="n"/>
      <c r="W867" s="204" t="n"/>
      <c r="X867" s="204" t="n"/>
      <c r="Y867" s="204" t="n"/>
      <c r="Z867" s="204" t="n"/>
    </row>
    <row r="868" ht="15.75" customHeight="1">
      <c r="A868" s="204" t="n"/>
      <c r="B868" s="204" t="n"/>
      <c r="C868" s="204" t="n"/>
      <c r="D868" s="206" t="n"/>
      <c r="E868" s="205" t="n"/>
      <c r="F868" s="204" t="n"/>
      <c r="G868" s="204" t="n"/>
      <c r="H868" s="204" t="n"/>
      <c r="I868" s="204" t="n"/>
      <c r="J868" s="204" t="n"/>
      <c r="K868" s="204" t="n"/>
      <c r="L868" s="204" t="n"/>
      <c r="M868" s="204" t="n"/>
      <c r="N868" s="204" t="n"/>
      <c r="O868" s="204" t="n"/>
      <c r="P868" s="204" t="n"/>
      <c r="Q868" s="204" t="n"/>
      <c r="R868" s="204" t="n"/>
      <c r="S868" s="204" t="n"/>
      <c r="T868" s="204" t="n"/>
      <c r="U868" s="204" t="n"/>
      <c r="V868" s="204" t="n"/>
      <c r="W868" s="204" t="n"/>
      <c r="X868" s="204" t="n"/>
      <c r="Y868" s="204" t="n"/>
      <c r="Z868" s="204" t="n"/>
    </row>
    <row r="869" ht="15.75" customHeight="1">
      <c r="A869" s="204" t="n"/>
      <c r="B869" s="204" t="n"/>
      <c r="C869" s="204" t="n"/>
      <c r="D869" s="206" t="n"/>
      <c r="E869" s="205" t="n"/>
      <c r="F869" s="204" t="n"/>
      <c r="G869" s="204" t="n"/>
      <c r="H869" s="204" t="n"/>
      <c r="I869" s="204" t="n"/>
      <c r="J869" s="204" t="n"/>
      <c r="K869" s="204" t="n"/>
      <c r="L869" s="204" t="n"/>
      <c r="M869" s="204" t="n"/>
      <c r="N869" s="204" t="n"/>
      <c r="O869" s="204" t="n"/>
      <c r="P869" s="204" t="n"/>
      <c r="Q869" s="204" t="n"/>
      <c r="R869" s="204" t="n"/>
      <c r="S869" s="204" t="n"/>
      <c r="T869" s="204" t="n"/>
      <c r="U869" s="204" t="n"/>
      <c r="V869" s="204" t="n"/>
      <c r="W869" s="204" t="n"/>
      <c r="X869" s="204" t="n"/>
      <c r="Y869" s="204" t="n"/>
      <c r="Z869" s="204" t="n"/>
    </row>
    <row r="870" ht="15.75" customHeight="1">
      <c r="A870" s="204" t="n"/>
      <c r="B870" s="204" t="n"/>
      <c r="C870" s="204" t="n"/>
      <c r="D870" s="206" t="n"/>
      <c r="E870" s="205" t="n"/>
      <c r="F870" s="204" t="n"/>
      <c r="G870" s="204" t="n"/>
      <c r="H870" s="204" t="n"/>
      <c r="I870" s="204" t="n"/>
      <c r="J870" s="204" t="n"/>
      <c r="K870" s="204" t="n"/>
      <c r="L870" s="204" t="n"/>
      <c r="M870" s="204" t="n"/>
      <c r="N870" s="204" t="n"/>
      <c r="O870" s="204" t="n"/>
      <c r="P870" s="204" t="n"/>
      <c r="Q870" s="204" t="n"/>
      <c r="R870" s="204" t="n"/>
      <c r="S870" s="204" t="n"/>
      <c r="T870" s="204" t="n"/>
      <c r="U870" s="204" t="n"/>
      <c r="V870" s="204" t="n"/>
      <c r="W870" s="204" t="n"/>
      <c r="X870" s="204" t="n"/>
      <c r="Y870" s="204" t="n"/>
      <c r="Z870" s="204" t="n"/>
    </row>
    <row r="871" ht="15.75" customHeight="1">
      <c r="A871" s="204" t="n"/>
      <c r="B871" s="204" t="n"/>
      <c r="C871" s="204" t="n"/>
      <c r="D871" s="206" t="n"/>
      <c r="E871" s="205" t="n"/>
      <c r="F871" s="204" t="n"/>
      <c r="G871" s="204" t="n"/>
      <c r="H871" s="204" t="n"/>
      <c r="I871" s="204" t="n"/>
      <c r="J871" s="204" t="n"/>
      <c r="K871" s="204" t="n"/>
      <c r="L871" s="204" t="n"/>
      <c r="M871" s="204" t="n"/>
      <c r="N871" s="204" t="n"/>
      <c r="O871" s="204" t="n"/>
      <c r="P871" s="204" t="n"/>
      <c r="Q871" s="204" t="n"/>
      <c r="R871" s="204" t="n"/>
      <c r="S871" s="204" t="n"/>
      <c r="T871" s="204" t="n"/>
      <c r="U871" s="204" t="n"/>
      <c r="V871" s="204" t="n"/>
      <c r="W871" s="204" t="n"/>
      <c r="X871" s="204" t="n"/>
      <c r="Y871" s="204" t="n"/>
      <c r="Z871" s="204" t="n"/>
    </row>
    <row r="872" ht="15.75" customHeight="1">
      <c r="A872" s="204" t="n"/>
      <c r="B872" s="204" t="n"/>
      <c r="C872" s="204" t="n"/>
      <c r="D872" s="206" t="n"/>
      <c r="E872" s="205" t="n"/>
      <c r="F872" s="204" t="n"/>
      <c r="G872" s="204" t="n"/>
      <c r="H872" s="204" t="n"/>
      <c r="I872" s="204" t="n"/>
      <c r="J872" s="204" t="n"/>
      <c r="K872" s="204" t="n"/>
      <c r="L872" s="204" t="n"/>
      <c r="M872" s="204" t="n"/>
      <c r="N872" s="204" t="n"/>
      <c r="O872" s="204" t="n"/>
      <c r="P872" s="204" t="n"/>
      <c r="Q872" s="204" t="n"/>
      <c r="R872" s="204" t="n"/>
      <c r="S872" s="204" t="n"/>
      <c r="T872" s="204" t="n"/>
      <c r="U872" s="204" t="n"/>
      <c r="V872" s="204" t="n"/>
      <c r="W872" s="204" t="n"/>
      <c r="X872" s="204" t="n"/>
      <c r="Y872" s="204" t="n"/>
      <c r="Z872" s="204" t="n"/>
    </row>
    <row r="873" ht="15.75" customHeight="1">
      <c r="A873" s="204" t="n"/>
      <c r="B873" s="204" t="n"/>
      <c r="C873" s="204" t="n"/>
      <c r="D873" s="206" t="n"/>
      <c r="E873" s="205" t="n"/>
      <c r="F873" s="204" t="n"/>
      <c r="G873" s="204" t="n"/>
      <c r="H873" s="204" t="n"/>
      <c r="I873" s="204" t="n"/>
      <c r="J873" s="204" t="n"/>
      <c r="K873" s="204" t="n"/>
      <c r="L873" s="204" t="n"/>
      <c r="M873" s="204" t="n"/>
      <c r="N873" s="204" t="n"/>
      <c r="O873" s="204" t="n"/>
      <c r="P873" s="204" t="n"/>
      <c r="Q873" s="204" t="n"/>
      <c r="R873" s="204" t="n"/>
      <c r="S873" s="204" t="n"/>
      <c r="T873" s="204" t="n"/>
      <c r="U873" s="204" t="n"/>
      <c r="V873" s="204" t="n"/>
      <c r="W873" s="204" t="n"/>
      <c r="X873" s="204" t="n"/>
      <c r="Y873" s="204" t="n"/>
      <c r="Z873" s="204" t="n"/>
    </row>
    <row r="874" ht="15.75" customHeight="1">
      <c r="A874" s="204" t="n"/>
      <c r="B874" s="204" t="n"/>
      <c r="C874" s="204" t="n"/>
      <c r="D874" s="206" t="n"/>
      <c r="E874" s="205" t="n"/>
      <c r="F874" s="204" t="n"/>
      <c r="G874" s="204" t="n"/>
      <c r="H874" s="204" t="n"/>
      <c r="I874" s="204" t="n"/>
      <c r="J874" s="204" t="n"/>
      <c r="K874" s="204" t="n"/>
      <c r="L874" s="204" t="n"/>
      <c r="M874" s="204" t="n"/>
      <c r="N874" s="204" t="n"/>
      <c r="O874" s="204" t="n"/>
      <c r="P874" s="204" t="n"/>
      <c r="Q874" s="204" t="n"/>
      <c r="R874" s="204" t="n"/>
      <c r="S874" s="204" t="n"/>
      <c r="T874" s="204" t="n"/>
      <c r="U874" s="204" t="n"/>
      <c r="V874" s="204" t="n"/>
      <c r="W874" s="204" t="n"/>
      <c r="X874" s="204" t="n"/>
      <c r="Y874" s="204" t="n"/>
      <c r="Z874" s="204" t="n"/>
    </row>
    <row r="875" ht="15.75" customHeight="1">
      <c r="A875" s="204" t="n"/>
      <c r="B875" s="204" t="n"/>
      <c r="C875" s="204" t="n"/>
      <c r="D875" s="206" t="n"/>
      <c r="E875" s="205" t="n"/>
      <c r="F875" s="204" t="n"/>
      <c r="G875" s="204" t="n"/>
      <c r="H875" s="204" t="n"/>
      <c r="I875" s="204" t="n"/>
      <c r="J875" s="204" t="n"/>
      <c r="K875" s="204" t="n"/>
      <c r="L875" s="204" t="n"/>
      <c r="M875" s="204" t="n"/>
      <c r="N875" s="204" t="n"/>
      <c r="O875" s="204" t="n"/>
      <c r="P875" s="204" t="n"/>
      <c r="Q875" s="204" t="n"/>
      <c r="R875" s="204" t="n"/>
      <c r="S875" s="204" t="n"/>
      <c r="T875" s="204" t="n"/>
      <c r="U875" s="204" t="n"/>
      <c r="V875" s="204" t="n"/>
      <c r="W875" s="204" t="n"/>
      <c r="X875" s="204" t="n"/>
      <c r="Y875" s="204" t="n"/>
      <c r="Z875" s="204" t="n"/>
    </row>
    <row r="876" ht="15.75" customHeight="1">
      <c r="A876" s="204" t="n"/>
      <c r="B876" s="204" t="n"/>
      <c r="C876" s="204" t="n"/>
      <c r="D876" s="206" t="n"/>
      <c r="E876" s="205" t="n"/>
      <c r="F876" s="204" t="n"/>
      <c r="G876" s="204" t="n"/>
      <c r="H876" s="204" t="n"/>
      <c r="I876" s="204" t="n"/>
      <c r="J876" s="204" t="n"/>
      <c r="K876" s="204" t="n"/>
      <c r="L876" s="204" t="n"/>
      <c r="M876" s="204" t="n"/>
      <c r="N876" s="204" t="n"/>
      <c r="O876" s="204" t="n"/>
      <c r="P876" s="204" t="n"/>
      <c r="Q876" s="204" t="n"/>
      <c r="R876" s="204" t="n"/>
      <c r="S876" s="204" t="n"/>
      <c r="T876" s="204" t="n"/>
      <c r="U876" s="204" t="n"/>
      <c r="V876" s="204" t="n"/>
      <c r="W876" s="204" t="n"/>
      <c r="X876" s="204" t="n"/>
      <c r="Y876" s="204" t="n"/>
      <c r="Z876" s="204" t="n"/>
    </row>
    <row r="877" ht="15.75" customHeight="1">
      <c r="A877" s="204" t="n"/>
      <c r="B877" s="204" t="n"/>
      <c r="C877" s="204" t="n"/>
      <c r="D877" s="206" t="n"/>
      <c r="E877" s="205" t="n"/>
      <c r="F877" s="204" t="n"/>
      <c r="G877" s="204" t="n"/>
      <c r="H877" s="204" t="n"/>
      <c r="I877" s="204" t="n"/>
      <c r="J877" s="204" t="n"/>
      <c r="K877" s="204" t="n"/>
      <c r="L877" s="204" t="n"/>
      <c r="M877" s="204" t="n"/>
      <c r="N877" s="204" t="n"/>
      <c r="O877" s="204" t="n"/>
      <c r="P877" s="204" t="n"/>
      <c r="Q877" s="204" t="n"/>
      <c r="R877" s="204" t="n"/>
      <c r="S877" s="204" t="n"/>
      <c r="T877" s="204" t="n"/>
      <c r="U877" s="204" t="n"/>
      <c r="V877" s="204" t="n"/>
      <c r="W877" s="204" t="n"/>
      <c r="X877" s="204" t="n"/>
      <c r="Y877" s="204" t="n"/>
      <c r="Z877" s="204" t="n"/>
    </row>
    <row r="878" ht="15.75" customHeight="1">
      <c r="A878" s="204" t="n"/>
      <c r="B878" s="204" t="n"/>
      <c r="C878" s="204" t="n"/>
      <c r="D878" s="206" t="n"/>
      <c r="E878" s="205" t="n"/>
      <c r="F878" s="204" t="n"/>
      <c r="G878" s="204" t="n"/>
      <c r="H878" s="204" t="n"/>
      <c r="I878" s="204" t="n"/>
      <c r="J878" s="204" t="n"/>
      <c r="K878" s="204" t="n"/>
      <c r="L878" s="204" t="n"/>
      <c r="M878" s="204" t="n"/>
      <c r="N878" s="204" t="n"/>
      <c r="O878" s="204" t="n"/>
      <c r="P878" s="204" t="n"/>
      <c r="Q878" s="204" t="n"/>
      <c r="R878" s="204" t="n"/>
      <c r="S878" s="204" t="n"/>
      <c r="T878" s="204" t="n"/>
      <c r="U878" s="204" t="n"/>
      <c r="V878" s="204" t="n"/>
      <c r="W878" s="204" t="n"/>
      <c r="X878" s="204" t="n"/>
      <c r="Y878" s="204" t="n"/>
      <c r="Z878" s="204" t="n"/>
    </row>
    <row r="879" ht="15.75" customHeight="1">
      <c r="A879" s="204" t="n"/>
      <c r="B879" s="204" t="n"/>
      <c r="C879" s="204" t="n"/>
      <c r="D879" s="206" t="n"/>
      <c r="E879" s="205" t="n"/>
      <c r="F879" s="204" t="n"/>
      <c r="G879" s="204" t="n"/>
      <c r="H879" s="204" t="n"/>
      <c r="I879" s="204" t="n"/>
      <c r="J879" s="204" t="n"/>
      <c r="K879" s="204" t="n"/>
      <c r="L879" s="204" t="n"/>
      <c r="M879" s="204" t="n"/>
      <c r="N879" s="204" t="n"/>
      <c r="O879" s="204" t="n"/>
      <c r="P879" s="204" t="n"/>
      <c r="Q879" s="204" t="n"/>
      <c r="R879" s="204" t="n"/>
      <c r="S879" s="204" t="n"/>
      <c r="T879" s="204" t="n"/>
      <c r="U879" s="204" t="n"/>
      <c r="V879" s="204" t="n"/>
      <c r="W879" s="204" t="n"/>
      <c r="X879" s="204" t="n"/>
      <c r="Y879" s="204" t="n"/>
      <c r="Z879" s="204" t="n"/>
    </row>
    <row r="880" ht="15.75" customHeight="1">
      <c r="A880" s="204" t="n"/>
      <c r="B880" s="204" t="n"/>
      <c r="C880" s="204" t="n"/>
      <c r="D880" s="206" t="n"/>
      <c r="E880" s="205" t="n"/>
      <c r="F880" s="204" t="n"/>
      <c r="G880" s="204" t="n"/>
      <c r="H880" s="204" t="n"/>
      <c r="I880" s="204" t="n"/>
      <c r="J880" s="204" t="n"/>
      <c r="K880" s="204" t="n"/>
      <c r="L880" s="204" t="n"/>
      <c r="M880" s="204" t="n"/>
      <c r="N880" s="204" t="n"/>
      <c r="O880" s="204" t="n"/>
      <c r="P880" s="204" t="n"/>
      <c r="Q880" s="204" t="n"/>
      <c r="R880" s="204" t="n"/>
      <c r="S880" s="204" t="n"/>
      <c r="T880" s="204" t="n"/>
      <c r="U880" s="204" t="n"/>
      <c r="V880" s="204" t="n"/>
      <c r="W880" s="204" t="n"/>
      <c r="X880" s="204" t="n"/>
      <c r="Y880" s="204" t="n"/>
      <c r="Z880" s="204" t="n"/>
    </row>
    <row r="881" ht="15.75" customHeight="1">
      <c r="A881" s="204" t="n"/>
      <c r="B881" s="204" t="n"/>
      <c r="C881" s="204" t="n"/>
      <c r="D881" s="206" t="n"/>
      <c r="E881" s="205" t="n"/>
      <c r="F881" s="204" t="n"/>
      <c r="G881" s="204" t="n"/>
      <c r="H881" s="204" t="n"/>
      <c r="I881" s="204" t="n"/>
      <c r="J881" s="204" t="n"/>
      <c r="K881" s="204" t="n"/>
      <c r="L881" s="204" t="n"/>
      <c r="M881" s="204" t="n"/>
      <c r="N881" s="204" t="n"/>
      <c r="O881" s="204" t="n"/>
      <c r="P881" s="204" t="n"/>
      <c r="Q881" s="204" t="n"/>
      <c r="R881" s="204" t="n"/>
      <c r="S881" s="204" t="n"/>
      <c r="T881" s="204" t="n"/>
      <c r="U881" s="204" t="n"/>
      <c r="V881" s="204" t="n"/>
      <c r="W881" s="204" t="n"/>
      <c r="X881" s="204" t="n"/>
      <c r="Y881" s="204" t="n"/>
      <c r="Z881" s="204" t="n"/>
    </row>
    <row r="882" ht="15.75" customHeight="1">
      <c r="A882" s="204" t="n"/>
      <c r="B882" s="204" t="n"/>
      <c r="C882" s="204" t="n"/>
      <c r="D882" s="206" t="n"/>
      <c r="E882" s="205" t="n"/>
      <c r="F882" s="204" t="n"/>
      <c r="G882" s="204" t="n"/>
      <c r="H882" s="204" t="n"/>
      <c r="I882" s="204" t="n"/>
      <c r="J882" s="204" t="n"/>
      <c r="K882" s="204" t="n"/>
      <c r="L882" s="204" t="n"/>
      <c r="M882" s="204" t="n"/>
      <c r="N882" s="204" t="n"/>
      <c r="O882" s="204" t="n"/>
      <c r="P882" s="204" t="n"/>
      <c r="Q882" s="204" t="n"/>
      <c r="R882" s="204" t="n"/>
      <c r="S882" s="204" t="n"/>
      <c r="T882" s="204" t="n"/>
      <c r="U882" s="204" t="n"/>
      <c r="V882" s="204" t="n"/>
      <c r="W882" s="204" t="n"/>
      <c r="X882" s="204" t="n"/>
      <c r="Y882" s="204" t="n"/>
      <c r="Z882" s="204" t="n"/>
    </row>
    <row r="883" ht="15.75" customHeight="1">
      <c r="A883" s="204" t="n"/>
      <c r="B883" s="204" t="n"/>
      <c r="C883" s="204" t="n"/>
      <c r="D883" s="206" t="n"/>
      <c r="E883" s="205" t="n"/>
      <c r="F883" s="204" t="n"/>
      <c r="G883" s="204" t="n"/>
      <c r="H883" s="204" t="n"/>
      <c r="I883" s="204" t="n"/>
      <c r="J883" s="204" t="n"/>
      <c r="K883" s="204" t="n"/>
      <c r="L883" s="204" t="n"/>
      <c r="M883" s="204" t="n"/>
      <c r="N883" s="204" t="n"/>
      <c r="O883" s="204" t="n"/>
      <c r="P883" s="204" t="n"/>
      <c r="Q883" s="204" t="n"/>
      <c r="R883" s="204" t="n"/>
      <c r="S883" s="204" t="n"/>
      <c r="T883" s="204" t="n"/>
      <c r="U883" s="204" t="n"/>
      <c r="V883" s="204" t="n"/>
      <c r="W883" s="204" t="n"/>
      <c r="X883" s="204" t="n"/>
      <c r="Y883" s="204" t="n"/>
      <c r="Z883" s="204" t="n"/>
    </row>
    <row r="884" ht="15.75" customHeight="1">
      <c r="A884" s="204" t="n"/>
      <c r="B884" s="204" t="n"/>
      <c r="C884" s="204" t="n"/>
      <c r="D884" s="206" t="n"/>
      <c r="E884" s="205" t="n"/>
      <c r="F884" s="204" t="n"/>
      <c r="G884" s="204" t="n"/>
      <c r="H884" s="204" t="n"/>
      <c r="I884" s="204" t="n"/>
      <c r="J884" s="204" t="n"/>
      <c r="K884" s="204" t="n"/>
      <c r="L884" s="204" t="n"/>
      <c r="M884" s="204" t="n"/>
      <c r="N884" s="204" t="n"/>
      <c r="O884" s="204" t="n"/>
      <c r="P884" s="204" t="n"/>
      <c r="Q884" s="204" t="n"/>
      <c r="R884" s="204" t="n"/>
      <c r="S884" s="204" t="n"/>
      <c r="T884" s="204" t="n"/>
      <c r="U884" s="204" t="n"/>
      <c r="V884" s="204" t="n"/>
      <c r="W884" s="204" t="n"/>
      <c r="X884" s="204" t="n"/>
      <c r="Y884" s="204" t="n"/>
      <c r="Z884" s="204" t="n"/>
    </row>
    <row r="885" ht="15.75" customHeight="1">
      <c r="A885" s="204" t="n"/>
      <c r="B885" s="204" t="n"/>
      <c r="C885" s="204" t="n"/>
      <c r="D885" s="206" t="n"/>
      <c r="E885" s="205" t="n"/>
      <c r="F885" s="204" t="n"/>
      <c r="G885" s="204" t="n"/>
      <c r="H885" s="204" t="n"/>
      <c r="I885" s="204" t="n"/>
      <c r="J885" s="204" t="n"/>
      <c r="K885" s="204" t="n"/>
      <c r="L885" s="204" t="n"/>
      <c r="M885" s="204" t="n"/>
      <c r="N885" s="204" t="n"/>
      <c r="O885" s="204" t="n"/>
      <c r="P885" s="204" t="n"/>
      <c r="Q885" s="204" t="n"/>
      <c r="R885" s="204" t="n"/>
      <c r="S885" s="204" t="n"/>
      <c r="T885" s="204" t="n"/>
      <c r="U885" s="204" t="n"/>
      <c r="V885" s="204" t="n"/>
      <c r="W885" s="204" t="n"/>
      <c r="X885" s="204" t="n"/>
      <c r="Y885" s="204" t="n"/>
      <c r="Z885" s="204" t="n"/>
    </row>
    <row r="886" ht="15.75" customHeight="1">
      <c r="A886" s="204" t="n"/>
      <c r="B886" s="204" t="n"/>
      <c r="C886" s="204" t="n"/>
      <c r="D886" s="206" t="n"/>
      <c r="E886" s="205" t="n"/>
      <c r="F886" s="204" t="n"/>
      <c r="G886" s="204" t="n"/>
      <c r="H886" s="204" t="n"/>
      <c r="I886" s="204" t="n"/>
      <c r="J886" s="204" t="n"/>
      <c r="K886" s="204" t="n"/>
      <c r="L886" s="204" t="n"/>
      <c r="M886" s="204" t="n"/>
      <c r="N886" s="204" t="n"/>
      <c r="O886" s="204" t="n"/>
      <c r="P886" s="204" t="n"/>
      <c r="Q886" s="204" t="n"/>
      <c r="R886" s="204" t="n"/>
      <c r="S886" s="204" t="n"/>
      <c r="T886" s="204" t="n"/>
      <c r="U886" s="204" t="n"/>
      <c r="V886" s="204" t="n"/>
      <c r="W886" s="204" t="n"/>
      <c r="X886" s="204" t="n"/>
      <c r="Y886" s="204" t="n"/>
      <c r="Z886" s="204" t="n"/>
    </row>
    <row r="887" ht="15.75" customHeight="1">
      <c r="A887" s="204" t="n"/>
      <c r="B887" s="204" t="n"/>
      <c r="C887" s="204" t="n"/>
      <c r="D887" s="206" t="n"/>
      <c r="E887" s="205" t="n"/>
      <c r="F887" s="204" t="n"/>
      <c r="G887" s="204" t="n"/>
      <c r="H887" s="204" t="n"/>
      <c r="I887" s="204" t="n"/>
      <c r="J887" s="204" t="n"/>
      <c r="K887" s="204" t="n"/>
      <c r="L887" s="204" t="n"/>
      <c r="M887" s="204" t="n"/>
      <c r="N887" s="204" t="n"/>
      <c r="O887" s="204" t="n"/>
      <c r="P887" s="204" t="n"/>
      <c r="Q887" s="204" t="n"/>
      <c r="R887" s="204" t="n"/>
      <c r="S887" s="204" t="n"/>
      <c r="T887" s="204" t="n"/>
      <c r="U887" s="204" t="n"/>
      <c r="V887" s="204" t="n"/>
      <c r="W887" s="204" t="n"/>
      <c r="X887" s="204" t="n"/>
      <c r="Y887" s="204" t="n"/>
      <c r="Z887" s="204" t="n"/>
    </row>
    <row r="888" ht="15.75" customHeight="1">
      <c r="A888" s="204" t="n"/>
      <c r="B888" s="204" t="n"/>
      <c r="C888" s="204" t="n"/>
      <c r="D888" s="206" t="n"/>
      <c r="E888" s="205" t="n"/>
      <c r="F888" s="204" t="n"/>
      <c r="G888" s="204" t="n"/>
      <c r="H888" s="204" t="n"/>
      <c r="I888" s="204" t="n"/>
      <c r="J888" s="204" t="n"/>
      <c r="K888" s="204" t="n"/>
      <c r="L888" s="204" t="n"/>
      <c r="M888" s="204" t="n"/>
      <c r="N888" s="204" t="n"/>
      <c r="O888" s="204" t="n"/>
      <c r="P888" s="204" t="n"/>
      <c r="Q888" s="204" t="n"/>
      <c r="R888" s="204" t="n"/>
      <c r="S888" s="204" t="n"/>
      <c r="T888" s="204" t="n"/>
      <c r="U888" s="204" t="n"/>
      <c r="V888" s="204" t="n"/>
      <c r="W888" s="204" t="n"/>
      <c r="X888" s="204" t="n"/>
      <c r="Y888" s="204" t="n"/>
      <c r="Z888" s="204" t="n"/>
    </row>
    <row r="889" ht="15.75" customHeight="1">
      <c r="A889" s="204" t="n"/>
      <c r="B889" s="204" t="n"/>
      <c r="C889" s="204" t="n"/>
      <c r="D889" s="206" t="n"/>
      <c r="E889" s="205" t="n"/>
      <c r="F889" s="204" t="n"/>
      <c r="G889" s="204" t="n"/>
      <c r="H889" s="204" t="n"/>
      <c r="I889" s="204" t="n"/>
      <c r="J889" s="204" t="n"/>
      <c r="K889" s="204" t="n"/>
      <c r="L889" s="204" t="n"/>
      <c r="M889" s="204" t="n"/>
      <c r="N889" s="204" t="n"/>
      <c r="O889" s="204" t="n"/>
      <c r="P889" s="204" t="n"/>
      <c r="Q889" s="204" t="n"/>
      <c r="R889" s="204" t="n"/>
      <c r="S889" s="204" t="n"/>
      <c r="T889" s="204" t="n"/>
      <c r="U889" s="204" t="n"/>
      <c r="V889" s="204" t="n"/>
      <c r="W889" s="204" t="n"/>
      <c r="X889" s="204" t="n"/>
      <c r="Y889" s="204" t="n"/>
      <c r="Z889" s="204" t="n"/>
    </row>
    <row r="890" ht="15.75" customHeight="1">
      <c r="A890" s="204" t="n"/>
      <c r="B890" s="204" t="n"/>
      <c r="C890" s="204" t="n"/>
      <c r="D890" s="206" t="n"/>
      <c r="E890" s="205" t="n"/>
      <c r="F890" s="204" t="n"/>
      <c r="G890" s="204" t="n"/>
      <c r="H890" s="204" t="n"/>
      <c r="I890" s="204" t="n"/>
      <c r="J890" s="204" t="n"/>
      <c r="K890" s="204" t="n"/>
      <c r="L890" s="204" t="n"/>
      <c r="M890" s="204" t="n"/>
      <c r="N890" s="204" t="n"/>
      <c r="O890" s="204" t="n"/>
      <c r="P890" s="204" t="n"/>
      <c r="Q890" s="204" t="n"/>
      <c r="R890" s="204" t="n"/>
      <c r="S890" s="204" t="n"/>
      <c r="T890" s="204" t="n"/>
      <c r="U890" s="204" t="n"/>
      <c r="V890" s="204" t="n"/>
      <c r="W890" s="204" t="n"/>
      <c r="X890" s="204" t="n"/>
      <c r="Y890" s="204" t="n"/>
      <c r="Z890" s="204" t="n"/>
    </row>
    <row r="891" ht="15.75" customHeight="1">
      <c r="A891" s="204" t="n"/>
      <c r="B891" s="204" t="n"/>
      <c r="C891" s="204" t="n"/>
      <c r="D891" s="206" t="n"/>
      <c r="E891" s="205" t="n"/>
      <c r="F891" s="204" t="n"/>
      <c r="G891" s="204" t="n"/>
      <c r="H891" s="204" t="n"/>
      <c r="I891" s="204" t="n"/>
      <c r="J891" s="204" t="n"/>
      <c r="K891" s="204" t="n"/>
      <c r="L891" s="204" t="n"/>
      <c r="M891" s="204" t="n"/>
      <c r="N891" s="204" t="n"/>
      <c r="O891" s="204" t="n"/>
      <c r="P891" s="204" t="n"/>
      <c r="Q891" s="204" t="n"/>
      <c r="R891" s="204" t="n"/>
      <c r="S891" s="204" t="n"/>
      <c r="T891" s="204" t="n"/>
      <c r="U891" s="204" t="n"/>
      <c r="V891" s="204" t="n"/>
      <c r="W891" s="204" t="n"/>
      <c r="X891" s="204" t="n"/>
      <c r="Y891" s="204" t="n"/>
      <c r="Z891" s="204" t="n"/>
    </row>
    <row r="892" ht="15.75" customHeight="1">
      <c r="A892" s="204" t="n"/>
      <c r="B892" s="204" t="n"/>
      <c r="C892" s="204" t="n"/>
      <c r="D892" s="206" t="n"/>
      <c r="E892" s="205" t="n"/>
      <c r="F892" s="204" t="n"/>
      <c r="G892" s="204" t="n"/>
      <c r="H892" s="204" t="n"/>
      <c r="I892" s="204" t="n"/>
      <c r="J892" s="204" t="n"/>
      <c r="K892" s="204" t="n"/>
      <c r="L892" s="204" t="n"/>
      <c r="M892" s="204" t="n"/>
      <c r="N892" s="204" t="n"/>
      <c r="O892" s="204" t="n"/>
      <c r="P892" s="204" t="n"/>
      <c r="Q892" s="204" t="n"/>
      <c r="R892" s="204" t="n"/>
      <c r="S892" s="204" t="n"/>
      <c r="T892" s="204" t="n"/>
      <c r="U892" s="204" t="n"/>
      <c r="V892" s="204" t="n"/>
      <c r="W892" s="204" t="n"/>
      <c r="X892" s="204" t="n"/>
      <c r="Y892" s="204" t="n"/>
      <c r="Z892" s="204" t="n"/>
    </row>
    <row r="893" ht="15.75" customHeight="1">
      <c r="A893" s="204" t="n"/>
      <c r="B893" s="204" t="n"/>
      <c r="C893" s="204" t="n"/>
      <c r="D893" s="206" t="n"/>
      <c r="E893" s="205" t="n"/>
      <c r="F893" s="204" t="n"/>
      <c r="G893" s="204" t="n"/>
      <c r="H893" s="204" t="n"/>
      <c r="I893" s="204" t="n"/>
      <c r="J893" s="204" t="n"/>
      <c r="K893" s="204" t="n"/>
      <c r="L893" s="204" t="n"/>
      <c r="M893" s="204" t="n"/>
      <c r="N893" s="204" t="n"/>
      <c r="O893" s="204" t="n"/>
      <c r="P893" s="204" t="n"/>
      <c r="Q893" s="204" t="n"/>
      <c r="R893" s="204" t="n"/>
      <c r="S893" s="204" t="n"/>
      <c r="T893" s="204" t="n"/>
      <c r="U893" s="204" t="n"/>
      <c r="V893" s="204" t="n"/>
      <c r="W893" s="204" t="n"/>
      <c r="X893" s="204" t="n"/>
      <c r="Y893" s="204" t="n"/>
      <c r="Z893" s="204" t="n"/>
    </row>
    <row r="894" ht="15.75" customHeight="1">
      <c r="A894" s="204" t="n"/>
      <c r="B894" s="204" t="n"/>
      <c r="C894" s="204" t="n"/>
      <c r="D894" s="206" t="n"/>
      <c r="E894" s="205" t="n"/>
      <c r="F894" s="204" t="n"/>
      <c r="G894" s="204" t="n"/>
      <c r="H894" s="204" t="n"/>
      <c r="I894" s="204" t="n"/>
      <c r="J894" s="204" t="n"/>
      <c r="K894" s="204" t="n"/>
      <c r="L894" s="204" t="n"/>
      <c r="M894" s="204" t="n"/>
      <c r="N894" s="204" t="n"/>
      <c r="O894" s="204" t="n"/>
      <c r="P894" s="204" t="n"/>
      <c r="Q894" s="204" t="n"/>
      <c r="R894" s="204" t="n"/>
      <c r="S894" s="204" t="n"/>
      <c r="T894" s="204" t="n"/>
      <c r="U894" s="204" t="n"/>
      <c r="V894" s="204" t="n"/>
      <c r="W894" s="204" t="n"/>
      <c r="X894" s="204" t="n"/>
      <c r="Y894" s="204" t="n"/>
      <c r="Z894" s="204" t="n"/>
    </row>
    <row r="895" ht="15.75" customHeight="1">
      <c r="A895" s="204" t="n"/>
      <c r="B895" s="204" t="n"/>
      <c r="C895" s="204" t="n"/>
      <c r="D895" s="206" t="n"/>
      <c r="E895" s="205" t="n"/>
      <c r="F895" s="204" t="n"/>
      <c r="G895" s="204" t="n"/>
      <c r="H895" s="204" t="n"/>
      <c r="I895" s="204" t="n"/>
      <c r="J895" s="204" t="n"/>
      <c r="K895" s="204" t="n"/>
      <c r="L895" s="204" t="n"/>
      <c r="M895" s="204" t="n"/>
      <c r="N895" s="204" t="n"/>
      <c r="O895" s="204" t="n"/>
      <c r="P895" s="204" t="n"/>
      <c r="Q895" s="204" t="n"/>
      <c r="R895" s="204" t="n"/>
      <c r="S895" s="204" t="n"/>
      <c r="T895" s="204" t="n"/>
      <c r="U895" s="204" t="n"/>
      <c r="V895" s="204" t="n"/>
      <c r="W895" s="204" t="n"/>
      <c r="X895" s="204" t="n"/>
      <c r="Y895" s="204" t="n"/>
      <c r="Z895" s="204" t="n"/>
    </row>
    <row r="896" ht="15.75" customHeight="1">
      <c r="A896" s="204" t="n"/>
      <c r="B896" s="204" t="n"/>
      <c r="C896" s="204" t="n"/>
      <c r="D896" s="206" t="n"/>
      <c r="E896" s="205" t="n"/>
      <c r="F896" s="204" t="n"/>
      <c r="G896" s="204" t="n"/>
      <c r="H896" s="204" t="n"/>
      <c r="I896" s="204" t="n"/>
      <c r="J896" s="204" t="n"/>
      <c r="K896" s="204" t="n"/>
      <c r="L896" s="204" t="n"/>
      <c r="M896" s="204" t="n"/>
      <c r="N896" s="204" t="n"/>
      <c r="O896" s="204" t="n"/>
      <c r="P896" s="204" t="n"/>
      <c r="Q896" s="204" t="n"/>
      <c r="R896" s="204" t="n"/>
      <c r="S896" s="204" t="n"/>
      <c r="T896" s="204" t="n"/>
      <c r="U896" s="204" t="n"/>
      <c r="V896" s="204" t="n"/>
      <c r="W896" s="204" t="n"/>
      <c r="X896" s="204" t="n"/>
      <c r="Y896" s="204" t="n"/>
      <c r="Z896" s="204" t="n"/>
    </row>
    <row r="897" ht="15.75" customHeight="1">
      <c r="A897" s="204" t="n"/>
      <c r="B897" s="204" t="n"/>
      <c r="C897" s="204" t="n"/>
      <c r="D897" s="206" t="n"/>
      <c r="E897" s="205" t="n"/>
      <c r="F897" s="204" t="n"/>
      <c r="G897" s="204" t="n"/>
      <c r="H897" s="204" t="n"/>
      <c r="I897" s="204" t="n"/>
      <c r="J897" s="204" t="n"/>
      <c r="K897" s="204" t="n"/>
      <c r="L897" s="204" t="n"/>
      <c r="M897" s="204" t="n"/>
      <c r="N897" s="204" t="n"/>
      <c r="O897" s="204" t="n"/>
      <c r="P897" s="204" t="n"/>
      <c r="Q897" s="204" t="n"/>
      <c r="R897" s="204" t="n"/>
      <c r="S897" s="204" t="n"/>
      <c r="T897" s="204" t="n"/>
      <c r="U897" s="204" t="n"/>
      <c r="V897" s="204" t="n"/>
      <c r="W897" s="204" t="n"/>
      <c r="X897" s="204" t="n"/>
      <c r="Y897" s="204" t="n"/>
      <c r="Z897" s="204" t="n"/>
    </row>
    <row r="898" ht="15.75" customHeight="1">
      <c r="A898" s="204" t="n"/>
      <c r="B898" s="204" t="n"/>
      <c r="C898" s="204" t="n"/>
      <c r="D898" s="206" t="n"/>
      <c r="E898" s="205" t="n"/>
      <c r="F898" s="204" t="n"/>
      <c r="G898" s="204" t="n"/>
      <c r="H898" s="204" t="n"/>
      <c r="I898" s="204" t="n"/>
      <c r="J898" s="204" t="n"/>
      <c r="K898" s="204" t="n"/>
      <c r="L898" s="204" t="n"/>
      <c r="M898" s="204" t="n"/>
      <c r="N898" s="204" t="n"/>
      <c r="O898" s="204" t="n"/>
      <c r="P898" s="204" t="n"/>
      <c r="Q898" s="204" t="n"/>
      <c r="R898" s="204" t="n"/>
      <c r="S898" s="204" t="n"/>
      <c r="T898" s="204" t="n"/>
      <c r="U898" s="204" t="n"/>
      <c r="V898" s="204" t="n"/>
      <c r="W898" s="204" t="n"/>
      <c r="X898" s="204" t="n"/>
      <c r="Y898" s="204" t="n"/>
      <c r="Z898" s="204" t="n"/>
    </row>
    <row r="899" ht="15.75" customHeight="1">
      <c r="A899" s="204" t="n"/>
      <c r="B899" s="204" t="n"/>
      <c r="C899" s="204" t="n"/>
      <c r="D899" s="206" t="n"/>
      <c r="E899" s="205" t="n"/>
      <c r="F899" s="204" t="n"/>
      <c r="G899" s="204" t="n"/>
      <c r="H899" s="204" t="n"/>
      <c r="I899" s="204" t="n"/>
      <c r="J899" s="204" t="n"/>
      <c r="K899" s="204" t="n"/>
      <c r="L899" s="204" t="n"/>
      <c r="M899" s="204" t="n"/>
      <c r="N899" s="204" t="n"/>
      <c r="O899" s="204" t="n"/>
      <c r="P899" s="204" t="n"/>
      <c r="Q899" s="204" t="n"/>
      <c r="R899" s="204" t="n"/>
      <c r="S899" s="204" t="n"/>
      <c r="T899" s="204" t="n"/>
      <c r="U899" s="204" t="n"/>
      <c r="V899" s="204" t="n"/>
      <c r="W899" s="204" t="n"/>
      <c r="X899" s="204" t="n"/>
      <c r="Y899" s="204" t="n"/>
      <c r="Z899" s="204" t="n"/>
    </row>
    <row r="900" ht="15.75" customHeight="1">
      <c r="A900" s="204" t="n"/>
      <c r="B900" s="204" t="n"/>
      <c r="C900" s="204" t="n"/>
      <c r="D900" s="206" t="n"/>
      <c r="E900" s="205" t="n"/>
      <c r="F900" s="204" t="n"/>
      <c r="G900" s="204" t="n"/>
      <c r="H900" s="204" t="n"/>
      <c r="I900" s="204" t="n"/>
      <c r="J900" s="204" t="n"/>
      <c r="K900" s="204" t="n"/>
      <c r="L900" s="204" t="n"/>
      <c r="M900" s="204" t="n"/>
      <c r="N900" s="204" t="n"/>
      <c r="O900" s="204" t="n"/>
      <c r="P900" s="204" t="n"/>
      <c r="Q900" s="204" t="n"/>
      <c r="R900" s="204" t="n"/>
      <c r="S900" s="204" t="n"/>
      <c r="T900" s="204" t="n"/>
      <c r="U900" s="204" t="n"/>
      <c r="V900" s="204" t="n"/>
      <c r="W900" s="204" t="n"/>
      <c r="X900" s="204" t="n"/>
      <c r="Y900" s="204" t="n"/>
      <c r="Z900" s="204" t="n"/>
    </row>
    <row r="901" ht="15.75" customHeight="1">
      <c r="A901" s="204" t="n"/>
      <c r="B901" s="204" t="n"/>
      <c r="C901" s="204" t="n"/>
      <c r="D901" s="206" t="n"/>
      <c r="E901" s="205" t="n"/>
      <c r="F901" s="204" t="n"/>
      <c r="G901" s="204" t="n"/>
      <c r="H901" s="204" t="n"/>
      <c r="I901" s="204" t="n"/>
      <c r="J901" s="204" t="n"/>
      <c r="K901" s="204" t="n"/>
      <c r="L901" s="204" t="n"/>
      <c r="M901" s="204" t="n"/>
      <c r="N901" s="204" t="n"/>
      <c r="O901" s="204" t="n"/>
      <c r="P901" s="204" t="n"/>
      <c r="Q901" s="204" t="n"/>
      <c r="R901" s="204" t="n"/>
      <c r="S901" s="204" t="n"/>
      <c r="T901" s="204" t="n"/>
      <c r="U901" s="204" t="n"/>
      <c r="V901" s="204" t="n"/>
      <c r="W901" s="204" t="n"/>
      <c r="X901" s="204" t="n"/>
      <c r="Y901" s="204" t="n"/>
      <c r="Z901" s="204" t="n"/>
    </row>
    <row r="902" ht="15.75" customHeight="1">
      <c r="A902" s="204" t="n"/>
      <c r="B902" s="204" t="n"/>
      <c r="C902" s="204" t="n"/>
      <c r="D902" s="206" t="n"/>
      <c r="E902" s="205" t="n"/>
      <c r="F902" s="204" t="n"/>
      <c r="G902" s="204" t="n"/>
      <c r="H902" s="204" t="n"/>
      <c r="I902" s="204" t="n"/>
      <c r="J902" s="204" t="n"/>
      <c r="K902" s="204" t="n"/>
      <c r="L902" s="204" t="n"/>
      <c r="M902" s="204" t="n"/>
      <c r="N902" s="204" t="n"/>
      <c r="O902" s="204" t="n"/>
      <c r="P902" s="204" t="n"/>
      <c r="Q902" s="204" t="n"/>
      <c r="R902" s="204" t="n"/>
      <c r="S902" s="204" t="n"/>
      <c r="T902" s="204" t="n"/>
      <c r="U902" s="204" t="n"/>
      <c r="V902" s="204" t="n"/>
      <c r="W902" s="204" t="n"/>
      <c r="X902" s="204" t="n"/>
      <c r="Y902" s="204" t="n"/>
      <c r="Z902" s="204" t="n"/>
    </row>
    <row r="903" ht="15.75" customHeight="1">
      <c r="A903" s="204" t="n"/>
      <c r="B903" s="204" t="n"/>
      <c r="C903" s="204" t="n"/>
      <c r="D903" s="206" t="n"/>
      <c r="E903" s="205" t="n"/>
      <c r="F903" s="204" t="n"/>
      <c r="G903" s="204" t="n"/>
      <c r="H903" s="204" t="n"/>
      <c r="I903" s="204" t="n"/>
      <c r="J903" s="204" t="n"/>
      <c r="K903" s="204" t="n"/>
      <c r="L903" s="204" t="n"/>
      <c r="M903" s="204" t="n"/>
      <c r="N903" s="204" t="n"/>
      <c r="O903" s="204" t="n"/>
      <c r="P903" s="204" t="n"/>
      <c r="Q903" s="204" t="n"/>
      <c r="R903" s="204" t="n"/>
      <c r="S903" s="204" t="n"/>
      <c r="T903" s="204" t="n"/>
      <c r="U903" s="204" t="n"/>
      <c r="V903" s="204" t="n"/>
      <c r="W903" s="204" t="n"/>
      <c r="X903" s="204" t="n"/>
      <c r="Y903" s="204" t="n"/>
      <c r="Z903" s="204" t="n"/>
    </row>
    <row r="904" ht="15.75" customHeight="1">
      <c r="A904" s="204" t="n"/>
      <c r="B904" s="204" t="n"/>
      <c r="C904" s="204" t="n"/>
      <c r="D904" s="206" t="n"/>
      <c r="E904" s="205" t="n"/>
      <c r="F904" s="204" t="n"/>
      <c r="G904" s="204" t="n"/>
      <c r="H904" s="204" t="n"/>
      <c r="I904" s="204" t="n"/>
      <c r="J904" s="204" t="n"/>
      <c r="K904" s="204" t="n"/>
      <c r="L904" s="204" t="n"/>
      <c r="M904" s="204" t="n"/>
      <c r="N904" s="204" t="n"/>
      <c r="O904" s="204" t="n"/>
      <c r="P904" s="204" t="n"/>
      <c r="Q904" s="204" t="n"/>
      <c r="R904" s="204" t="n"/>
      <c r="S904" s="204" t="n"/>
      <c r="T904" s="204" t="n"/>
      <c r="U904" s="204" t="n"/>
      <c r="V904" s="204" t="n"/>
      <c r="W904" s="204" t="n"/>
      <c r="X904" s="204" t="n"/>
      <c r="Y904" s="204" t="n"/>
      <c r="Z904" s="204" t="n"/>
    </row>
    <row r="905" ht="15.75" customHeight="1">
      <c r="A905" s="204" t="n"/>
      <c r="B905" s="204" t="n"/>
      <c r="C905" s="204" t="n"/>
      <c r="D905" s="206" t="n"/>
      <c r="E905" s="205" t="n"/>
      <c r="F905" s="204" t="n"/>
      <c r="G905" s="204" t="n"/>
      <c r="H905" s="204" t="n"/>
      <c r="I905" s="204" t="n"/>
      <c r="J905" s="204" t="n"/>
      <c r="K905" s="204" t="n"/>
      <c r="L905" s="204" t="n"/>
      <c r="M905" s="204" t="n"/>
      <c r="N905" s="204" t="n"/>
      <c r="O905" s="204" t="n"/>
      <c r="P905" s="204" t="n"/>
      <c r="Q905" s="204" t="n"/>
      <c r="R905" s="204" t="n"/>
      <c r="S905" s="204" t="n"/>
      <c r="T905" s="204" t="n"/>
      <c r="U905" s="204" t="n"/>
      <c r="V905" s="204" t="n"/>
      <c r="W905" s="204" t="n"/>
      <c r="X905" s="204" t="n"/>
      <c r="Y905" s="204" t="n"/>
      <c r="Z905" s="204" t="n"/>
    </row>
    <row r="906" ht="15.75" customHeight="1">
      <c r="A906" s="204" t="n"/>
      <c r="B906" s="204" t="n"/>
      <c r="C906" s="204" t="n"/>
      <c r="D906" s="206" t="n"/>
      <c r="E906" s="205" t="n"/>
      <c r="F906" s="204" t="n"/>
      <c r="G906" s="204" t="n"/>
      <c r="H906" s="204" t="n"/>
      <c r="I906" s="204" t="n"/>
      <c r="J906" s="204" t="n"/>
      <c r="K906" s="204" t="n"/>
      <c r="L906" s="204" t="n"/>
      <c r="M906" s="204" t="n"/>
      <c r="N906" s="204" t="n"/>
      <c r="O906" s="204" t="n"/>
      <c r="P906" s="204" t="n"/>
      <c r="Q906" s="204" t="n"/>
      <c r="R906" s="204" t="n"/>
      <c r="S906" s="204" t="n"/>
      <c r="T906" s="204" t="n"/>
      <c r="U906" s="204" t="n"/>
      <c r="V906" s="204" t="n"/>
      <c r="W906" s="204" t="n"/>
      <c r="X906" s="204" t="n"/>
      <c r="Y906" s="204" t="n"/>
      <c r="Z906" s="204" t="n"/>
    </row>
    <row r="907" ht="15.75" customHeight="1">
      <c r="A907" s="204" t="n"/>
      <c r="B907" s="204" t="n"/>
      <c r="C907" s="204" t="n"/>
      <c r="D907" s="206" t="n"/>
      <c r="E907" s="205" t="n"/>
      <c r="F907" s="204" t="n"/>
      <c r="G907" s="204" t="n"/>
      <c r="H907" s="204" t="n"/>
      <c r="I907" s="204" t="n"/>
      <c r="J907" s="204" t="n"/>
      <c r="K907" s="204" t="n"/>
      <c r="L907" s="204" t="n"/>
      <c r="M907" s="204" t="n"/>
      <c r="N907" s="204" t="n"/>
      <c r="O907" s="204" t="n"/>
      <c r="P907" s="204" t="n"/>
      <c r="Q907" s="204" t="n"/>
      <c r="R907" s="204" t="n"/>
      <c r="S907" s="204" t="n"/>
      <c r="T907" s="204" t="n"/>
      <c r="U907" s="204" t="n"/>
      <c r="V907" s="204" t="n"/>
      <c r="W907" s="204" t="n"/>
      <c r="X907" s="204" t="n"/>
      <c r="Y907" s="204" t="n"/>
      <c r="Z907" s="204" t="n"/>
    </row>
    <row r="908" ht="15.75" customHeight="1">
      <c r="A908" s="204" t="n"/>
      <c r="B908" s="204" t="n"/>
      <c r="C908" s="204" t="n"/>
      <c r="D908" s="206" t="n"/>
      <c r="E908" s="205" t="n"/>
      <c r="F908" s="204" t="n"/>
      <c r="G908" s="204" t="n"/>
      <c r="H908" s="204" t="n"/>
      <c r="I908" s="204" t="n"/>
      <c r="J908" s="204" t="n"/>
      <c r="K908" s="204" t="n"/>
      <c r="L908" s="204" t="n"/>
      <c r="M908" s="204" t="n"/>
      <c r="N908" s="204" t="n"/>
      <c r="O908" s="204" t="n"/>
      <c r="P908" s="204" t="n"/>
      <c r="Q908" s="204" t="n"/>
      <c r="R908" s="204" t="n"/>
      <c r="S908" s="204" t="n"/>
      <c r="T908" s="204" t="n"/>
      <c r="U908" s="204" t="n"/>
      <c r="V908" s="204" t="n"/>
      <c r="W908" s="204" t="n"/>
      <c r="X908" s="204" t="n"/>
      <c r="Y908" s="204" t="n"/>
      <c r="Z908" s="204" t="n"/>
    </row>
    <row r="909" ht="15.75" customHeight="1">
      <c r="A909" s="204" t="n"/>
      <c r="B909" s="204" t="n"/>
      <c r="C909" s="204" t="n"/>
      <c r="D909" s="206" t="n"/>
      <c r="E909" s="205" t="n"/>
      <c r="F909" s="204" t="n"/>
      <c r="G909" s="204" t="n"/>
      <c r="H909" s="204" t="n"/>
      <c r="I909" s="204" t="n"/>
      <c r="J909" s="204" t="n"/>
      <c r="K909" s="204" t="n"/>
      <c r="L909" s="204" t="n"/>
      <c r="M909" s="204" t="n"/>
      <c r="N909" s="204" t="n"/>
      <c r="O909" s="204" t="n"/>
      <c r="P909" s="204" t="n"/>
      <c r="Q909" s="204" t="n"/>
      <c r="R909" s="204" t="n"/>
      <c r="S909" s="204" t="n"/>
      <c r="T909" s="204" t="n"/>
      <c r="U909" s="204" t="n"/>
      <c r="V909" s="204" t="n"/>
      <c r="W909" s="204" t="n"/>
      <c r="X909" s="204" t="n"/>
      <c r="Y909" s="204" t="n"/>
      <c r="Z909" s="204" t="n"/>
    </row>
    <row r="910" ht="15.75" customHeight="1">
      <c r="A910" s="204" t="n"/>
      <c r="B910" s="204" t="n"/>
      <c r="C910" s="204" t="n"/>
      <c r="D910" s="206" t="n"/>
      <c r="E910" s="205" t="n"/>
      <c r="F910" s="204" t="n"/>
      <c r="G910" s="204" t="n"/>
      <c r="H910" s="204" t="n"/>
      <c r="I910" s="204" t="n"/>
      <c r="J910" s="204" t="n"/>
      <c r="K910" s="204" t="n"/>
      <c r="L910" s="204" t="n"/>
      <c r="M910" s="204" t="n"/>
      <c r="N910" s="204" t="n"/>
      <c r="O910" s="204" t="n"/>
      <c r="P910" s="204" t="n"/>
      <c r="Q910" s="204" t="n"/>
      <c r="R910" s="204" t="n"/>
      <c r="S910" s="204" t="n"/>
      <c r="T910" s="204" t="n"/>
      <c r="U910" s="204" t="n"/>
      <c r="V910" s="204" t="n"/>
      <c r="W910" s="204" t="n"/>
      <c r="X910" s="204" t="n"/>
      <c r="Y910" s="204" t="n"/>
      <c r="Z910" s="204" t="n"/>
    </row>
    <row r="911" ht="15.75" customHeight="1">
      <c r="A911" s="204" t="n"/>
      <c r="B911" s="204" t="n"/>
      <c r="C911" s="204" t="n"/>
      <c r="D911" s="206" t="n"/>
      <c r="E911" s="205" t="n"/>
      <c r="F911" s="204" t="n"/>
      <c r="G911" s="204" t="n"/>
      <c r="H911" s="204" t="n"/>
      <c r="I911" s="204" t="n"/>
      <c r="J911" s="204" t="n"/>
      <c r="K911" s="204" t="n"/>
      <c r="L911" s="204" t="n"/>
      <c r="M911" s="204" t="n"/>
      <c r="N911" s="204" t="n"/>
      <c r="O911" s="204" t="n"/>
      <c r="P911" s="204" t="n"/>
      <c r="Q911" s="204" t="n"/>
      <c r="R911" s="204" t="n"/>
      <c r="S911" s="204" t="n"/>
      <c r="T911" s="204" t="n"/>
      <c r="U911" s="204" t="n"/>
      <c r="V911" s="204" t="n"/>
      <c r="W911" s="204" t="n"/>
      <c r="X911" s="204" t="n"/>
      <c r="Y911" s="204" t="n"/>
      <c r="Z911" s="204" t="n"/>
    </row>
    <row r="912" ht="15.75" customHeight="1">
      <c r="A912" s="204" t="n"/>
      <c r="B912" s="204" t="n"/>
      <c r="C912" s="204" t="n"/>
      <c r="D912" s="206" t="n"/>
      <c r="E912" s="205" t="n"/>
      <c r="F912" s="204" t="n"/>
      <c r="G912" s="204" t="n"/>
      <c r="H912" s="204" t="n"/>
      <c r="I912" s="204" t="n"/>
      <c r="J912" s="204" t="n"/>
      <c r="K912" s="204" t="n"/>
      <c r="L912" s="204" t="n"/>
      <c r="M912" s="204" t="n"/>
      <c r="N912" s="204" t="n"/>
      <c r="O912" s="204" t="n"/>
      <c r="P912" s="204" t="n"/>
      <c r="Q912" s="204" t="n"/>
      <c r="R912" s="204" t="n"/>
      <c r="S912" s="204" t="n"/>
      <c r="T912" s="204" t="n"/>
      <c r="U912" s="204" t="n"/>
      <c r="V912" s="204" t="n"/>
      <c r="W912" s="204" t="n"/>
      <c r="X912" s="204" t="n"/>
      <c r="Y912" s="204" t="n"/>
      <c r="Z912" s="204" t="n"/>
    </row>
    <row r="913" ht="15.75" customHeight="1">
      <c r="A913" s="204" t="n"/>
      <c r="B913" s="204" t="n"/>
      <c r="C913" s="204" t="n"/>
      <c r="D913" s="206" t="n"/>
      <c r="E913" s="205" t="n"/>
      <c r="F913" s="204" t="n"/>
      <c r="G913" s="204" t="n"/>
      <c r="H913" s="204" t="n"/>
      <c r="I913" s="204" t="n"/>
      <c r="J913" s="204" t="n"/>
      <c r="K913" s="204" t="n"/>
      <c r="L913" s="204" t="n"/>
      <c r="M913" s="204" t="n"/>
      <c r="N913" s="204" t="n"/>
      <c r="O913" s="204" t="n"/>
      <c r="P913" s="204" t="n"/>
      <c r="Q913" s="204" t="n"/>
      <c r="R913" s="204" t="n"/>
      <c r="S913" s="204" t="n"/>
      <c r="T913" s="204" t="n"/>
      <c r="U913" s="204" t="n"/>
      <c r="V913" s="204" t="n"/>
      <c r="W913" s="204" t="n"/>
      <c r="X913" s="204" t="n"/>
      <c r="Y913" s="204" t="n"/>
      <c r="Z913" s="204" t="n"/>
    </row>
    <row r="914" ht="15.75" customHeight="1">
      <c r="A914" s="204" t="n"/>
      <c r="B914" s="204" t="n"/>
      <c r="C914" s="204" t="n"/>
      <c r="D914" s="206" t="n"/>
      <c r="E914" s="205" t="n"/>
      <c r="F914" s="204" t="n"/>
      <c r="G914" s="204" t="n"/>
      <c r="H914" s="204" t="n"/>
      <c r="I914" s="204" t="n"/>
      <c r="J914" s="204" t="n"/>
      <c r="K914" s="204" t="n"/>
      <c r="L914" s="204" t="n"/>
      <c r="M914" s="204" t="n"/>
      <c r="N914" s="204" t="n"/>
      <c r="O914" s="204" t="n"/>
      <c r="P914" s="204" t="n"/>
      <c r="Q914" s="204" t="n"/>
      <c r="R914" s="204" t="n"/>
      <c r="S914" s="204" t="n"/>
      <c r="T914" s="204" t="n"/>
      <c r="U914" s="204" t="n"/>
      <c r="V914" s="204" t="n"/>
      <c r="W914" s="204" t="n"/>
      <c r="X914" s="204" t="n"/>
      <c r="Y914" s="204" t="n"/>
      <c r="Z914" s="204" t="n"/>
    </row>
    <row r="915" ht="15.75" customHeight="1">
      <c r="A915" s="204" t="n"/>
      <c r="B915" s="204" t="n"/>
      <c r="C915" s="204" t="n"/>
      <c r="D915" s="206" t="n"/>
      <c r="E915" s="205" t="n"/>
      <c r="F915" s="204" t="n"/>
      <c r="G915" s="204" t="n"/>
      <c r="H915" s="204" t="n"/>
      <c r="I915" s="204" t="n"/>
      <c r="J915" s="204" t="n"/>
      <c r="K915" s="204" t="n"/>
      <c r="L915" s="204" t="n"/>
      <c r="M915" s="204" t="n"/>
      <c r="N915" s="204" t="n"/>
      <c r="O915" s="204" t="n"/>
      <c r="P915" s="204" t="n"/>
      <c r="Q915" s="204" t="n"/>
      <c r="R915" s="204" t="n"/>
      <c r="S915" s="204" t="n"/>
      <c r="T915" s="204" t="n"/>
      <c r="U915" s="204" t="n"/>
      <c r="V915" s="204" t="n"/>
      <c r="W915" s="204" t="n"/>
      <c r="X915" s="204" t="n"/>
      <c r="Y915" s="204" t="n"/>
      <c r="Z915" s="204" t="n"/>
    </row>
    <row r="916" ht="15.75" customHeight="1">
      <c r="A916" s="204" t="n"/>
      <c r="B916" s="204" t="n"/>
      <c r="C916" s="204" t="n"/>
      <c r="D916" s="206" t="n"/>
      <c r="E916" s="205" t="n"/>
      <c r="F916" s="204" t="n"/>
      <c r="G916" s="204" t="n"/>
      <c r="H916" s="204" t="n"/>
      <c r="I916" s="204" t="n"/>
      <c r="J916" s="204" t="n"/>
      <c r="K916" s="204" t="n"/>
      <c r="L916" s="204" t="n"/>
      <c r="M916" s="204" t="n"/>
      <c r="N916" s="204" t="n"/>
      <c r="O916" s="204" t="n"/>
      <c r="P916" s="204" t="n"/>
      <c r="Q916" s="204" t="n"/>
      <c r="R916" s="204" t="n"/>
      <c r="S916" s="204" t="n"/>
      <c r="T916" s="204" t="n"/>
      <c r="U916" s="204" t="n"/>
      <c r="V916" s="204" t="n"/>
      <c r="W916" s="204" t="n"/>
      <c r="X916" s="204" t="n"/>
      <c r="Y916" s="204" t="n"/>
      <c r="Z916" s="204" t="n"/>
    </row>
    <row r="917" ht="15.75" customHeight="1">
      <c r="A917" s="204" t="n"/>
      <c r="B917" s="204" t="n"/>
      <c r="C917" s="204" t="n"/>
      <c r="D917" s="206" t="n"/>
      <c r="E917" s="205" t="n"/>
      <c r="F917" s="204" t="n"/>
      <c r="G917" s="204" t="n"/>
      <c r="H917" s="204" t="n"/>
      <c r="I917" s="204" t="n"/>
      <c r="J917" s="204" t="n"/>
      <c r="K917" s="204" t="n"/>
      <c r="L917" s="204" t="n"/>
      <c r="M917" s="204" t="n"/>
      <c r="N917" s="204" t="n"/>
      <c r="O917" s="204" t="n"/>
      <c r="P917" s="204" t="n"/>
      <c r="Q917" s="204" t="n"/>
      <c r="R917" s="204" t="n"/>
      <c r="S917" s="204" t="n"/>
      <c r="T917" s="204" t="n"/>
      <c r="U917" s="204" t="n"/>
      <c r="V917" s="204" t="n"/>
      <c r="W917" s="204" t="n"/>
      <c r="X917" s="204" t="n"/>
      <c r="Y917" s="204" t="n"/>
      <c r="Z917" s="204" t="n"/>
    </row>
    <row r="918" ht="15.75" customHeight="1">
      <c r="A918" s="204" t="n"/>
      <c r="B918" s="204" t="n"/>
      <c r="C918" s="204" t="n"/>
      <c r="D918" s="206" t="n"/>
      <c r="E918" s="205" t="n"/>
      <c r="F918" s="204" t="n"/>
      <c r="G918" s="204" t="n"/>
      <c r="H918" s="204" t="n"/>
      <c r="I918" s="204" t="n"/>
      <c r="J918" s="204" t="n"/>
      <c r="K918" s="204" t="n"/>
      <c r="L918" s="204" t="n"/>
      <c r="M918" s="204" t="n"/>
      <c r="N918" s="204" t="n"/>
      <c r="O918" s="204" t="n"/>
      <c r="P918" s="204" t="n"/>
      <c r="Q918" s="204" t="n"/>
      <c r="R918" s="204" t="n"/>
      <c r="S918" s="204" t="n"/>
      <c r="T918" s="204" t="n"/>
      <c r="U918" s="204" t="n"/>
      <c r="V918" s="204" t="n"/>
      <c r="W918" s="204" t="n"/>
      <c r="X918" s="204" t="n"/>
      <c r="Y918" s="204" t="n"/>
      <c r="Z918" s="204" t="n"/>
    </row>
    <row r="919" ht="15.75" customHeight="1">
      <c r="A919" s="204" t="n"/>
      <c r="B919" s="204" t="n"/>
      <c r="C919" s="204" t="n"/>
      <c r="D919" s="206" t="n"/>
      <c r="E919" s="205" t="n"/>
      <c r="F919" s="204" t="n"/>
      <c r="G919" s="204" t="n"/>
      <c r="H919" s="204" t="n"/>
      <c r="I919" s="204" t="n"/>
      <c r="J919" s="204" t="n"/>
      <c r="K919" s="204" t="n"/>
      <c r="L919" s="204" t="n"/>
      <c r="M919" s="204" t="n"/>
      <c r="N919" s="204" t="n"/>
      <c r="O919" s="204" t="n"/>
      <c r="P919" s="204" t="n"/>
      <c r="Q919" s="204" t="n"/>
      <c r="R919" s="204" t="n"/>
      <c r="S919" s="204" t="n"/>
      <c r="T919" s="204" t="n"/>
      <c r="U919" s="204" t="n"/>
      <c r="V919" s="204" t="n"/>
      <c r="W919" s="204" t="n"/>
      <c r="X919" s="204" t="n"/>
      <c r="Y919" s="204" t="n"/>
      <c r="Z919" s="204" t="n"/>
    </row>
    <row r="920" ht="15.75" customHeight="1">
      <c r="A920" s="204" t="n"/>
      <c r="B920" s="204" t="n"/>
      <c r="C920" s="204" t="n"/>
      <c r="D920" s="206" t="n"/>
      <c r="E920" s="205" t="n"/>
      <c r="F920" s="204" t="n"/>
      <c r="G920" s="204" t="n"/>
      <c r="H920" s="204" t="n"/>
      <c r="I920" s="204" t="n"/>
      <c r="J920" s="204" t="n"/>
      <c r="K920" s="204" t="n"/>
      <c r="L920" s="204" t="n"/>
      <c r="M920" s="204" t="n"/>
      <c r="N920" s="204" t="n"/>
      <c r="O920" s="204" t="n"/>
      <c r="P920" s="204" t="n"/>
      <c r="Q920" s="204" t="n"/>
      <c r="R920" s="204" t="n"/>
      <c r="S920" s="204" t="n"/>
      <c r="T920" s="204" t="n"/>
      <c r="U920" s="204" t="n"/>
      <c r="V920" s="204" t="n"/>
      <c r="W920" s="204" t="n"/>
      <c r="X920" s="204" t="n"/>
      <c r="Y920" s="204" t="n"/>
      <c r="Z920" s="204" t="n"/>
    </row>
    <row r="921" ht="15.75" customHeight="1">
      <c r="A921" s="204" t="n"/>
      <c r="B921" s="204" t="n"/>
      <c r="C921" s="204" t="n"/>
      <c r="D921" s="206" t="n"/>
      <c r="E921" s="205" t="n"/>
      <c r="F921" s="204" t="n"/>
      <c r="G921" s="204" t="n"/>
      <c r="H921" s="204" t="n"/>
      <c r="I921" s="204" t="n"/>
      <c r="J921" s="204" t="n"/>
      <c r="K921" s="204" t="n"/>
      <c r="L921" s="204" t="n"/>
      <c r="M921" s="204" t="n"/>
      <c r="N921" s="204" t="n"/>
      <c r="O921" s="204" t="n"/>
      <c r="P921" s="204" t="n"/>
      <c r="Q921" s="204" t="n"/>
      <c r="R921" s="204" t="n"/>
      <c r="S921" s="204" t="n"/>
      <c r="T921" s="204" t="n"/>
      <c r="U921" s="204" t="n"/>
      <c r="V921" s="204" t="n"/>
      <c r="W921" s="204" t="n"/>
      <c r="X921" s="204" t="n"/>
      <c r="Y921" s="204" t="n"/>
      <c r="Z921" s="204" t="n"/>
    </row>
    <row r="922" ht="15.75" customHeight="1">
      <c r="A922" s="204" t="n"/>
      <c r="B922" s="204" t="n"/>
      <c r="C922" s="204" t="n"/>
      <c r="D922" s="206" t="n"/>
      <c r="E922" s="205" t="n"/>
      <c r="F922" s="204" t="n"/>
      <c r="G922" s="204" t="n"/>
      <c r="H922" s="204" t="n"/>
      <c r="I922" s="204" t="n"/>
      <c r="J922" s="204" t="n"/>
      <c r="K922" s="204" t="n"/>
      <c r="L922" s="204" t="n"/>
      <c r="M922" s="204" t="n"/>
      <c r="N922" s="204" t="n"/>
      <c r="O922" s="204" t="n"/>
      <c r="P922" s="204" t="n"/>
      <c r="Q922" s="204" t="n"/>
      <c r="R922" s="204" t="n"/>
      <c r="S922" s="204" t="n"/>
      <c r="T922" s="204" t="n"/>
      <c r="U922" s="204" t="n"/>
      <c r="V922" s="204" t="n"/>
      <c r="W922" s="204" t="n"/>
      <c r="X922" s="204" t="n"/>
      <c r="Y922" s="204" t="n"/>
      <c r="Z922" s="204" t="n"/>
    </row>
    <row r="923" ht="15.75" customHeight="1">
      <c r="A923" s="204" t="n"/>
      <c r="B923" s="204" t="n"/>
      <c r="C923" s="204" t="n"/>
      <c r="D923" s="206" t="n"/>
      <c r="E923" s="205" t="n"/>
      <c r="F923" s="204" t="n"/>
      <c r="G923" s="204" t="n"/>
      <c r="H923" s="204" t="n"/>
      <c r="I923" s="204" t="n"/>
      <c r="J923" s="204" t="n"/>
      <c r="K923" s="204" t="n"/>
      <c r="L923" s="204" t="n"/>
      <c r="M923" s="204" t="n"/>
      <c r="N923" s="204" t="n"/>
      <c r="O923" s="204" t="n"/>
      <c r="P923" s="204" t="n"/>
      <c r="Q923" s="204" t="n"/>
      <c r="R923" s="204" t="n"/>
      <c r="S923" s="204" t="n"/>
      <c r="T923" s="204" t="n"/>
      <c r="U923" s="204" t="n"/>
      <c r="V923" s="204" t="n"/>
      <c r="W923" s="204" t="n"/>
      <c r="X923" s="204" t="n"/>
      <c r="Y923" s="204" t="n"/>
      <c r="Z923" s="204" t="n"/>
    </row>
    <row r="924" ht="15.75" customHeight="1">
      <c r="A924" s="204" t="n"/>
      <c r="B924" s="204" t="n"/>
      <c r="C924" s="204" t="n"/>
      <c r="D924" s="206" t="n"/>
      <c r="E924" s="205" t="n"/>
      <c r="F924" s="204" t="n"/>
      <c r="G924" s="204" t="n"/>
      <c r="H924" s="204" t="n"/>
      <c r="I924" s="204" t="n"/>
      <c r="J924" s="204" t="n"/>
      <c r="K924" s="204" t="n"/>
      <c r="L924" s="204" t="n"/>
      <c r="M924" s="204" t="n"/>
      <c r="N924" s="204" t="n"/>
      <c r="O924" s="204" t="n"/>
      <c r="P924" s="204" t="n"/>
      <c r="Q924" s="204" t="n"/>
      <c r="R924" s="204" t="n"/>
      <c r="S924" s="204" t="n"/>
      <c r="T924" s="204" t="n"/>
      <c r="U924" s="204" t="n"/>
      <c r="V924" s="204" t="n"/>
      <c r="W924" s="204" t="n"/>
      <c r="X924" s="204" t="n"/>
      <c r="Y924" s="204" t="n"/>
      <c r="Z924" s="204" t="n"/>
    </row>
    <row r="925" ht="15.75" customHeight="1">
      <c r="A925" s="204" t="n"/>
      <c r="B925" s="204" t="n"/>
      <c r="C925" s="204" t="n"/>
      <c r="D925" s="206" t="n"/>
      <c r="E925" s="205" t="n"/>
      <c r="F925" s="204" t="n"/>
      <c r="G925" s="204" t="n"/>
      <c r="H925" s="204" t="n"/>
      <c r="I925" s="204" t="n"/>
      <c r="J925" s="204" t="n"/>
      <c r="K925" s="204" t="n"/>
      <c r="L925" s="204" t="n"/>
      <c r="M925" s="204" t="n"/>
      <c r="N925" s="204" t="n"/>
      <c r="O925" s="204" t="n"/>
      <c r="P925" s="204" t="n"/>
      <c r="Q925" s="204" t="n"/>
      <c r="R925" s="204" t="n"/>
      <c r="S925" s="204" t="n"/>
      <c r="T925" s="204" t="n"/>
      <c r="U925" s="204" t="n"/>
      <c r="V925" s="204" t="n"/>
      <c r="W925" s="204" t="n"/>
      <c r="X925" s="204" t="n"/>
      <c r="Y925" s="204" t="n"/>
      <c r="Z925" s="204" t="n"/>
    </row>
    <row r="926" ht="15.75" customHeight="1">
      <c r="A926" s="204" t="n"/>
      <c r="B926" s="204" t="n"/>
      <c r="C926" s="204" t="n"/>
      <c r="D926" s="206" t="n"/>
      <c r="E926" s="205" t="n"/>
      <c r="F926" s="204" t="n"/>
      <c r="G926" s="204" t="n"/>
      <c r="H926" s="204" t="n"/>
      <c r="I926" s="204" t="n"/>
      <c r="J926" s="204" t="n"/>
      <c r="K926" s="204" t="n"/>
      <c r="L926" s="204" t="n"/>
      <c r="M926" s="204" t="n"/>
      <c r="N926" s="204" t="n"/>
      <c r="O926" s="204" t="n"/>
      <c r="P926" s="204" t="n"/>
      <c r="Q926" s="204" t="n"/>
      <c r="R926" s="204" t="n"/>
      <c r="S926" s="204" t="n"/>
      <c r="T926" s="204" t="n"/>
      <c r="U926" s="204" t="n"/>
      <c r="V926" s="204" t="n"/>
      <c r="W926" s="204" t="n"/>
      <c r="X926" s="204" t="n"/>
      <c r="Y926" s="204" t="n"/>
      <c r="Z926" s="204" t="n"/>
    </row>
    <row r="927" ht="15.75" customHeight="1">
      <c r="A927" s="204" t="n"/>
      <c r="B927" s="204" t="n"/>
      <c r="C927" s="204" t="n"/>
      <c r="D927" s="206" t="n"/>
      <c r="E927" s="205" t="n"/>
      <c r="F927" s="204" t="n"/>
      <c r="G927" s="204" t="n"/>
      <c r="H927" s="204" t="n"/>
      <c r="I927" s="204" t="n"/>
      <c r="J927" s="204" t="n"/>
      <c r="K927" s="204" t="n"/>
      <c r="L927" s="204" t="n"/>
      <c r="M927" s="204" t="n"/>
      <c r="N927" s="204" t="n"/>
      <c r="O927" s="204" t="n"/>
      <c r="P927" s="204" t="n"/>
      <c r="Q927" s="204" t="n"/>
      <c r="R927" s="204" t="n"/>
      <c r="S927" s="204" t="n"/>
      <c r="T927" s="204" t="n"/>
      <c r="U927" s="204" t="n"/>
      <c r="V927" s="204" t="n"/>
      <c r="W927" s="204" t="n"/>
      <c r="X927" s="204" t="n"/>
      <c r="Y927" s="204" t="n"/>
      <c r="Z927" s="204" t="n"/>
    </row>
    <row r="928" ht="15.75" customHeight="1">
      <c r="A928" s="204" t="n"/>
      <c r="B928" s="204" t="n"/>
      <c r="C928" s="204" t="n"/>
      <c r="D928" s="206" t="n"/>
      <c r="E928" s="205" t="n"/>
      <c r="F928" s="204" t="n"/>
      <c r="G928" s="204" t="n"/>
      <c r="H928" s="204" t="n"/>
      <c r="I928" s="204" t="n"/>
      <c r="J928" s="204" t="n"/>
      <c r="K928" s="204" t="n"/>
      <c r="L928" s="204" t="n"/>
      <c r="M928" s="204" t="n"/>
      <c r="N928" s="204" t="n"/>
      <c r="O928" s="204" t="n"/>
      <c r="P928" s="204" t="n"/>
      <c r="Q928" s="204" t="n"/>
      <c r="R928" s="204" t="n"/>
      <c r="S928" s="204" t="n"/>
      <c r="T928" s="204" t="n"/>
      <c r="U928" s="204" t="n"/>
      <c r="V928" s="204" t="n"/>
      <c r="W928" s="204" t="n"/>
      <c r="X928" s="204" t="n"/>
      <c r="Y928" s="204" t="n"/>
      <c r="Z928" s="204" t="n"/>
    </row>
    <row r="929" ht="15.75" customHeight="1">
      <c r="A929" s="204" t="n"/>
      <c r="B929" s="204" t="n"/>
      <c r="C929" s="204" t="n"/>
      <c r="D929" s="206" t="n"/>
      <c r="E929" s="205" t="n"/>
      <c r="F929" s="204" t="n"/>
      <c r="G929" s="204" t="n"/>
      <c r="H929" s="204" t="n"/>
      <c r="I929" s="204" t="n"/>
      <c r="J929" s="204" t="n"/>
      <c r="K929" s="204" t="n"/>
      <c r="L929" s="204" t="n"/>
      <c r="M929" s="204" t="n"/>
      <c r="N929" s="204" t="n"/>
      <c r="O929" s="204" t="n"/>
      <c r="P929" s="204" t="n"/>
      <c r="Q929" s="204" t="n"/>
      <c r="R929" s="204" t="n"/>
      <c r="S929" s="204" t="n"/>
      <c r="T929" s="204" t="n"/>
      <c r="U929" s="204" t="n"/>
      <c r="V929" s="204" t="n"/>
      <c r="W929" s="204" t="n"/>
      <c r="X929" s="204" t="n"/>
      <c r="Y929" s="204" t="n"/>
      <c r="Z929" s="204" t="n"/>
    </row>
    <row r="930" ht="15.75" customHeight="1">
      <c r="A930" s="204" t="n"/>
      <c r="B930" s="204" t="n"/>
      <c r="C930" s="204" t="n"/>
      <c r="D930" s="206" t="n"/>
      <c r="E930" s="205" t="n"/>
      <c r="F930" s="204" t="n"/>
      <c r="G930" s="204" t="n"/>
      <c r="H930" s="204" t="n"/>
      <c r="I930" s="204" t="n"/>
      <c r="J930" s="204" t="n"/>
      <c r="K930" s="204" t="n"/>
      <c r="L930" s="204" t="n"/>
      <c r="M930" s="204" t="n"/>
      <c r="N930" s="204" t="n"/>
      <c r="O930" s="204" t="n"/>
      <c r="P930" s="204" t="n"/>
      <c r="Q930" s="204" t="n"/>
      <c r="R930" s="204" t="n"/>
      <c r="S930" s="204" t="n"/>
      <c r="T930" s="204" t="n"/>
      <c r="U930" s="204" t="n"/>
      <c r="V930" s="204" t="n"/>
      <c r="W930" s="204" t="n"/>
      <c r="X930" s="204" t="n"/>
      <c r="Y930" s="204" t="n"/>
      <c r="Z930" s="204" t="n"/>
    </row>
    <row r="931" ht="15.75" customHeight="1">
      <c r="A931" s="204" t="n"/>
      <c r="B931" s="204" t="n"/>
      <c r="C931" s="204" t="n"/>
      <c r="D931" s="206" t="n"/>
      <c r="E931" s="205" t="n"/>
      <c r="F931" s="204" t="n"/>
      <c r="G931" s="204" t="n"/>
      <c r="H931" s="204" t="n"/>
      <c r="I931" s="204" t="n"/>
      <c r="J931" s="204" t="n"/>
      <c r="K931" s="204" t="n"/>
      <c r="L931" s="204" t="n"/>
      <c r="M931" s="204" t="n"/>
      <c r="N931" s="204" t="n"/>
      <c r="O931" s="204" t="n"/>
      <c r="P931" s="204" t="n"/>
      <c r="Q931" s="204" t="n"/>
      <c r="R931" s="204" t="n"/>
      <c r="S931" s="204" t="n"/>
      <c r="T931" s="204" t="n"/>
      <c r="U931" s="204" t="n"/>
      <c r="V931" s="204" t="n"/>
      <c r="W931" s="204" t="n"/>
      <c r="X931" s="204" t="n"/>
      <c r="Y931" s="204" t="n"/>
      <c r="Z931" s="204" t="n"/>
    </row>
    <row r="932" ht="15.75" customHeight="1">
      <c r="A932" s="204" t="n"/>
      <c r="B932" s="204" t="n"/>
      <c r="C932" s="204" t="n"/>
      <c r="D932" s="206" t="n"/>
      <c r="E932" s="205" t="n"/>
      <c r="F932" s="204" t="n"/>
      <c r="G932" s="204" t="n"/>
      <c r="H932" s="204" t="n"/>
      <c r="I932" s="204" t="n"/>
      <c r="J932" s="204" t="n"/>
      <c r="K932" s="204" t="n"/>
      <c r="L932" s="204" t="n"/>
      <c r="M932" s="204" t="n"/>
      <c r="N932" s="204" t="n"/>
      <c r="O932" s="204" t="n"/>
      <c r="P932" s="204" t="n"/>
      <c r="Q932" s="204" t="n"/>
      <c r="R932" s="204" t="n"/>
      <c r="S932" s="204" t="n"/>
      <c r="T932" s="204" t="n"/>
      <c r="U932" s="204" t="n"/>
      <c r="V932" s="204" t="n"/>
      <c r="W932" s="204" t="n"/>
      <c r="X932" s="204" t="n"/>
      <c r="Y932" s="204" t="n"/>
      <c r="Z932" s="204" t="n"/>
    </row>
    <row r="933" ht="15.75" customHeight="1">
      <c r="A933" s="204" t="n"/>
      <c r="B933" s="204" t="n"/>
      <c r="C933" s="204" t="n"/>
      <c r="D933" s="206" t="n"/>
      <c r="E933" s="205" t="n"/>
      <c r="F933" s="204" t="n"/>
      <c r="G933" s="204" t="n"/>
      <c r="H933" s="204" t="n"/>
      <c r="I933" s="204" t="n"/>
      <c r="J933" s="204" t="n"/>
      <c r="K933" s="204" t="n"/>
      <c r="L933" s="204" t="n"/>
      <c r="M933" s="204" t="n"/>
      <c r="N933" s="204" t="n"/>
      <c r="O933" s="204" t="n"/>
      <c r="P933" s="204" t="n"/>
      <c r="Q933" s="204" t="n"/>
      <c r="R933" s="204" t="n"/>
      <c r="S933" s="204" t="n"/>
      <c r="T933" s="204" t="n"/>
      <c r="U933" s="204" t="n"/>
      <c r="V933" s="204" t="n"/>
      <c r="W933" s="204" t="n"/>
      <c r="X933" s="204" t="n"/>
      <c r="Y933" s="204" t="n"/>
      <c r="Z933" s="204" t="n"/>
    </row>
    <row r="934" ht="15.75" customHeight="1">
      <c r="A934" s="204" t="n"/>
      <c r="B934" s="204" t="n"/>
      <c r="C934" s="204" t="n"/>
      <c r="D934" s="206" t="n"/>
      <c r="E934" s="205" t="n"/>
      <c r="F934" s="204" t="n"/>
      <c r="G934" s="204" t="n"/>
      <c r="H934" s="204" t="n"/>
      <c r="I934" s="204" t="n"/>
      <c r="J934" s="204" t="n"/>
      <c r="K934" s="204" t="n"/>
      <c r="L934" s="204" t="n"/>
      <c r="M934" s="204" t="n"/>
      <c r="N934" s="204" t="n"/>
      <c r="O934" s="204" t="n"/>
      <c r="P934" s="204" t="n"/>
      <c r="Q934" s="204" t="n"/>
      <c r="R934" s="204" t="n"/>
      <c r="S934" s="204" t="n"/>
      <c r="T934" s="204" t="n"/>
      <c r="U934" s="204" t="n"/>
      <c r="V934" s="204" t="n"/>
      <c r="W934" s="204" t="n"/>
      <c r="X934" s="204" t="n"/>
      <c r="Y934" s="204" t="n"/>
      <c r="Z934" s="204" t="n"/>
    </row>
    <row r="935" ht="15.75" customHeight="1">
      <c r="A935" s="204" t="n"/>
      <c r="B935" s="204" t="n"/>
      <c r="C935" s="204" t="n"/>
      <c r="D935" s="206" t="n"/>
      <c r="E935" s="205" t="n"/>
      <c r="F935" s="204" t="n"/>
      <c r="G935" s="204" t="n"/>
      <c r="H935" s="204" t="n"/>
      <c r="I935" s="204" t="n"/>
      <c r="J935" s="204" t="n"/>
      <c r="K935" s="204" t="n"/>
      <c r="L935" s="204" t="n"/>
      <c r="M935" s="204" t="n"/>
      <c r="N935" s="204" t="n"/>
      <c r="O935" s="204" t="n"/>
      <c r="P935" s="204" t="n"/>
      <c r="Q935" s="204" t="n"/>
      <c r="R935" s="204" t="n"/>
      <c r="S935" s="204" t="n"/>
      <c r="T935" s="204" t="n"/>
      <c r="U935" s="204" t="n"/>
      <c r="V935" s="204" t="n"/>
      <c r="W935" s="204" t="n"/>
      <c r="X935" s="204" t="n"/>
      <c r="Y935" s="204" t="n"/>
      <c r="Z935" s="204" t="n"/>
    </row>
    <row r="936" ht="15.75" customHeight="1">
      <c r="A936" s="204" t="n"/>
      <c r="B936" s="204" t="n"/>
      <c r="C936" s="204" t="n"/>
      <c r="D936" s="206" t="n"/>
      <c r="E936" s="205" t="n"/>
      <c r="F936" s="204" t="n"/>
      <c r="G936" s="204" t="n"/>
      <c r="H936" s="204" t="n"/>
      <c r="I936" s="204" t="n"/>
      <c r="J936" s="204" t="n"/>
      <c r="K936" s="204" t="n"/>
      <c r="L936" s="204" t="n"/>
      <c r="M936" s="204" t="n"/>
      <c r="N936" s="204" t="n"/>
      <c r="O936" s="204" t="n"/>
      <c r="P936" s="204" t="n"/>
      <c r="Q936" s="204" t="n"/>
      <c r="R936" s="204" t="n"/>
      <c r="S936" s="204" t="n"/>
      <c r="T936" s="204" t="n"/>
      <c r="U936" s="204" t="n"/>
      <c r="V936" s="204" t="n"/>
      <c r="W936" s="204" t="n"/>
      <c r="X936" s="204" t="n"/>
      <c r="Y936" s="204" t="n"/>
      <c r="Z936" s="204" t="n"/>
    </row>
    <row r="937" ht="15.75" customHeight="1">
      <c r="A937" s="204" t="n"/>
      <c r="B937" s="204" t="n"/>
      <c r="C937" s="204" t="n"/>
      <c r="D937" s="206" t="n"/>
      <c r="E937" s="205" t="n"/>
      <c r="F937" s="204" t="n"/>
      <c r="G937" s="204" t="n"/>
      <c r="H937" s="204" t="n"/>
      <c r="I937" s="204" t="n"/>
      <c r="J937" s="204" t="n"/>
      <c r="K937" s="204" t="n"/>
      <c r="L937" s="204" t="n"/>
      <c r="M937" s="204" t="n"/>
      <c r="N937" s="204" t="n"/>
      <c r="O937" s="204" t="n"/>
      <c r="P937" s="204" t="n"/>
      <c r="Q937" s="204" t="n"/>
      <c r="R937" s="204" t="n"/>
      <c r="S937" s="204" t="n"/>
      <c r="T937" s="204" t="n"/>
      <c r="U937" s="204" t="n"/>
      <c r="V937" s="204" t="n"/>
      <c r="W937" s="204" t="n"/>
      <c r="X937" s="204" t="n"/>
      <c r="Y937" s="204" t="n"/>
      <c r="Z937" s="204" t="n"/>
    </row>
    <row r="938" ht="15.75" customHeight="1">
      <c r="A938" s="204" t="n"/>
      <c r="B938" s="204" t="n"/>
      <c r="C938" s="204" t="n"/>
      <c r="D938" s="206" t="n"/>
      <c r="E938" s="205" t="n"/>
      <c r="F938" s="204" t="n"/>
      <c r="G938" s="204" t="n"/>
      <c r="H938" s="204" t="n"/>
      <c r="I938" s="204" t="n"/>
      <c r="J938" s="204" t="n"/>
      <c r="K938" s="204" t="n"/>
      <c r="L938" s="204" t="n"/>
      <c r="M938" s="204" t="n"/>
      <c r="N938" s="204" t="n"/>
      <c r="O938" s="204" t="n"/>
      <c r="P938" s="204" t="n"/>
      <c r="Q938" s="204" t="n"/>
      <c r="R938" s="204" t="n"/>
      <c r="S938" s="204" t="n"/>
      <c r="T938" s="204" t="n"/>
      <c r="U938" s="204" t="n"/>
      <c r="V938" s="204" t="n"/>
      <c r="W938" s="204" t="n"/>
      <c r="X938" s="204" t="n"/>
      <c r="Y938" s="204" t="n"/>
      <c r="Z938" s="204" t="n"/>
    </row>
    <row r="939" ht="15.75" customHeight="1">
      <c r="A939" s="204" t="n"/>
      <c r="B939" s="204" t="n"/>
      <c r="C939" s="204" t="n"/>
      <c r="D939" s="206" t="n"/>
      <c r="E939" s="205" t="n"/>
      <c r="F939" s="204" t="n"/>
      <c r="G939" s="204" t="n"/>
      <c r="H939" s="204" t="n"/>
      <c r="I939" s="204" t="n"/>
      <c r="J939" s="204" t="n"/>
      <c r="K939" s="204" t="n"/>
      <c r="L939" s="204" t="n"/>
      <c r="M939" s="204" t="n"/>
      <c r="N939" s="204" t="n"/>
      <c r="O939" s="204" t="n"/>
      <c r="P939" s="204" t="n"/>
      <c r="Q939" s="204" t="n"/>
      <c r="R939" s="204" t="n"/>
      <c r="S939" s="204" t="n"/>
      <c r="T939" s="204" t="n"/>
      <c r="U939" s="204" t="n"/>
      <c r="V939" s="204" t="n"/>
      <c r="W939" s="204" t="n"/>
      <c r="X939" s="204" t="n"/>
      <c r="Y939" s="204" t="n"/>
      <c r="Z939" s="204" t="n"/>
    </row>
    <row r="940" ht="15.75" customHeight="1">
      <c r="A940" s="204" t="n"/>
      <c r="B940" s="204" t="n"/>
      <c r="C940" s="204" t="n"/>
      <c r="D940" s="206" t="n"/>
      <c r="E940" s="205" t="n"/>
      <c r="F940" s="204" t="n"/>
      <c r="G940" s="204" t="n"/>
      <c r="H940" s="204" t="n"/>
      <c r="I940" s="204" t="n"/>
      <c r="J940" s="204" t="n"/>
      <c r="K940" s="204" t="n"/>
      <c r="L940" s="204" t="n"/>
      <c r="M940" s="204" t="n"/>
      <c r="N940" s="204" t="n"/>
      <c r="O940" s="204" t="n"/>
      <c r="P940" s="204" t="n"/>
      <c r="Q940" s="204" t="n"/>
      <c r="R940" s="204" t="n"/>
      <c r="S940" s="204" t="n"/>
      <c r="T940" s="204" t="n"/>
      <c r="U940" s="204" t="n"/>
      <c r="V940" s="204" t="n"/>
      <c r="W940" s="204" t="n"/>
      <c r="X940" s="204" t="n"/>
      <c r="Y940" s="204" t="n"/>
      <c r="Z940" s="204" t="n"/>
    </row>
    <row r="941" ht="15.75" customHeight="1">
      <c r="A941" s="204" t="n"/>
      <c r="B941" s="204" t="n"/>
      <c r="C941" s="204" t="n"/>
      <c r="D941" s="206" t="n"/>
      <c r="E941" s="205" t="n"/>
      <c r="F941" s="204" t="n"/>
      <c r="G941" s="204" t="n"/>
      <c r="H941" s="204" t="n"/>
      <c r="I941" s="204" t="n"/>
      <c r="J941" s="204" t="n"/>
      <c r="K941" s="204" t="n"/>
      <c r="L941" s="204" t="n"/>
      <c r="M941" s="204" t="n"/>
      <c r="N941" s="204" t="n"/>
      <c r="O941" s="204" t="n"/>
      <c r="P941" s="204" t="n"/>
      <c r="Q941" s="204" t="n"/>
      <c r="R941" s="204" t="n"/>
      <c r="S941" s="204" t="n"/>
      <c r="T941" s="204" t="n"/>
      <c r="U941" s="204" t="n"/>
      <c r="V941" s="204" t="n"/>
      <c r="W941" s="204" t="n"/>
      <c r="X941" s="204" t="n"/>
      <c r="Y941" s="204" t="n"/>
      <c r="Z941" s="204" t="n"/>
    </row>
    <row r="942" ht="15.75" customHeight="1">
      <c r="A942" s="204" t="n"/>
      <c r="B942" s="204" t="n"/>
      <c r="C942" s="204" t="n"/>
      <c r="D942" s="206" t="n"/>
      <c r="E942" s="205" t="n"/>
      <c r="F942" s="204" t="n"/>
      <c r="G942" s="204" t="n"/>
      <c r="H942" s="204" t="n"/>
      <c r="I942" s="204" t="n"/>
      <c r="J942" s="204" t="n"/>
      <c r="K942" s="204" t="n"/>
      <c r="L942" s="204" t="n"/>
      <c r="M942" s="204" t="n"/>
      <c r="N942" s="204" t="n"/>
      <c r="O942" s="204" t="n"/>
      <c r="P942" s="204" t="n"/>
      <c r="Q942" s="204" t="n"/>
      <c r="R942" s="204" t="n"/>
      <c r="S942" s="204" t="n"/>
      <c r="T942" s="204" t="n"/>
      <c r="U942" s="204" t="n"/>
      <c r="V942" s="204" t="n"/>
      <c r="W942" s="204" t="n"/>
      <c r="X942" s="204" t="n"/>
      <c r="Y942" s="204" t="n"/>
      <c r="Z942" s="204" t="n"/>
    </row>
    <row r="943" ht="15.75" customHeight="1">
      <c r="A943" s="204" t="n"/>
      <c r="B943" s="204" t="n"/>
      <c r="C943" s="204" t="n"/>
      <c r="D943" s="206" t="n"/>
      <c r="E943" s="205" t="n"/>
      <c r="F943" s="204" t="n"/>
      <c r="G943" s="204" t="n"/>
      <c r="H943" s="204" t="n"/>
      <c r="I943" s="204" t="n"/>
      <c r="J943" s="204" t="n"/>
      <c r="K943" s="204" t="n"/>
      <c r="L943" s="204" t="n"/>
      <c r="M943" s="204" t="n"/>
      <c r="N943" s="204" t="n"/>
      <c r="O943" s="204" t="n"/>
      <c r="P943" s="204" t="n"/>
      <c r="Q943" s="204" t="n"/>
      <c r="R943" s="204" t="n"/>
      <c r="S943" s="204" t="n"/>
      <c r="T943" s="204" t="n"/>
      <c r="U943" s="204" t="n"/>
      <c r="V943" s="204" t="n"/>
      <c r="W943" s="204" t="n"/>
      <c r="X943" s="204" t="n"/>
      <c r="Y943" s="204" t="n"/>
      <c r="Z943" s="204" t="n"/>
    </row>
    <row r="944" ht="15.75" customHeight="1">
      <c r="A944" s="204" t="n"/>
      <c r="B944" s="204" t="n"/>
      <c r="C944" s="204" t="n"/>
      <c r="D944" s="206" t="n"/>
      <c r="E944" s="205" t="n"/>
      <c r="F944" s="204" t="n"/>
      <c r="G944" s="204" t="n"/>
      <c r="H944" s="204" t="n"/>
      <c r="I944" s="204" t="n"/>
      <c r="J944" s="204" t="n"/>
      <c r="K944" s="204" t="n"/>
      <c r="L944" s="204" t="n"/>
      <c r="M944" s="204" t="n"/>
      <c r="N944" s="204" t="n"/>
      <c r="O944" s="204" t="n"/>
      <c r="P944" s="204" t="n"/>
      <c r="Q944" s="204" t="n"/>
      <c r="R944" s="204" t="n"/>
      <c r="S944" s="204" t="n"/>
      <c r="T944" s="204" t="n"/>
      <c r="U944" s="204" t="n"/>
      <c r="V944" s="204" t="n"/>
      <c r="W944" s="204" t="n"/>
      <c r="X944" s="204" t="n"/>
      <c r="Y944" s="204" t="n"/>
      <c r="Z944" s="204" t="n"/>
    </row>
    <row r="945" ht="15.75" customHeight="1">
      <c r="A945" s="204" t="n"/>
      <c r="B945" s="204" t="n"/>
      <c r="C945" s="204" t="n"/>
      <c r="D945" s="206" t="n"/>
      <c r="E945" s="205" t="n"/>
      <c r="F945" s="204" t="n"/>
      <c r="G945" s="204" t="n"/>
      <c r="H945" s="204" t="n"/>
      <c r="I945" s="204" t="n"/>
      <c r="J945" s="204" t="n"/>
      <c r="K945" s="204" t="n"/>
      <c r="L945" s="204" t="n"/>
      <c r="M945" s="204" t="n"/>
      <c r="N945" s="204" t="n"/>
      <c r="O945" s="204" t="n"/>
      <c r="P945" s="204" t="n"/>
      <c r="Q945" s="204" t="n"/>
      <c r="R945" s="204" t="n"/>
      <c r="S945" s="204" t="n"/>
      <c r="T945" s="204" t="n"/>
      <c r="U945" s="204" t="n"/>
      <c r="V945" s="204" t="n"/>
      <c r="W945" s="204" t="n"/>
      <c r="X945" s="204" t="n"/>
      <c r="Y945" s="204" t="n"/>
      <c r="Z945" s="204" t="n"/>
    </row>
    <row r="946" ht="15.75" customHeight="1">
      <c r="A946" s="204" t="n"/>
      <c r="B946" s="204" t="n"/>
      <c r="C946" s="204" t="n"/>
      <c r="D946" s="206" t="n"/>
      <c r="E946" s="205" t="n"/>
      <c r="F946" s="204" t="n"/>
      <c r="G946" s="204" t="n"/>
      <c r="H946" s="204" t="n"/>
      <c r="I946" s="204" t="n"/>
      <c r="J946" s="204" t="n"/>
      <c r="K946" s="204" t="n"/>
      <c r="L946" s="204" t="n"/>
      <c r="M946" s="204" t="n"/>
      <c r="N946" s="204" t="n"/>
      <c r="O946" s="204" t="n"/>
      <c r="P946" s="204" t="n"/>
      <c r="Q946" s="204" t="n"/>
      <c r="R946" s="204" t="n"/>
      <c r="S946" s="204" t="n"/>
      <c r="T946" s="204" t="n"/>
      <c r="U946" s="204" t="n"/>
      <c r="V946" s="204" t="n"/>
      <c r="W946" s="204" t="n"/>
      <c r="X946" s="204" t="n"/>
      <c r="Y946" s="204" t="n"/>
      <c r="Z946" s="204" t="n"/>
    </row>
    <row r="947" ht="15.75" customHeight="1">
      <c r="A947" s="204" t="n"/>
      <c r="B947" s="204" t="n"/>
      <c r="C947" s="204" t="n"/>
      <c r="D947" s="206" t="n"/>
      <c r="E947" s="205" t="n"/>
      <c r="F947" s="204" t="n"/>
      <c r="G947" s="204" t="n"/>
      <c r="H947" s="204" t="n"/>
      <c r="I947" s="204" t="n"/>
      <c r="J947" s="204" t="n"/>
      <c r="K947" s="204" t="n"/>
      <c r="L947" s="204" t="n"/>
      <c r="M947" s="204" t="n"/>
      <c r="N947" s="204" t="n"/>
      <c r="O947" s="204" t="n"/>
      <c r="P947" s="204" t="n"/>
      <c r="Q947" s="204" t="n"/>
      <c r="R947" s="204" t="n"/>
      <c r="S947" s="204" t="n"/>
      <c r="T947" s="204" t="n"/>
      <c r="U947" s="204" t="n"/>
      <c r="V947" s="204" t="n"/>
      <c r="W947" s="204" t="n"/>
      <c r="X947" s="204" t="n"/>
      <c r="Y947" s="204" t="n"/>
      <c r="Z947" s="204" t="n"/>
    </row>
    <row r="948" ht="15.75" customHeight="1">
      <c r="A948" s="204" t="n"/>
      <c r="B948" s="204" t="n"/>
      <c r="C948" s="204" t="n"/>
      <c r="D948" s="206" t="n"/>
      <c r="E948" s="205" t="n"/>
      <c r="F948" s="204" t="n"/>
      <c r="G948" s="204" t="n"/>
      <c r="H948" s="204" t="n"/>
      <c r="I948" s="204" t="n"/>
      <c r="J948" s="204" t="n"/>
      <c r="K948" s="204" t="n"/>
      <c r="L948" s="204" t="n"/>
      <c r="M948" s="204" t="n"/>
      <c r="N948" s="204" t="n"/>
      <c r="O948" s="204" t="n"/>
      <c r="P948" s="204" t="n"/>
      <c r="Q948" s="204" t="n"/>
      <c r="R948" s="204" t="n"/>
      <c r="S948" s="204" t="n"/>
      <c r="T948" s="204" t="n"/>
      <c r="U948" s="204" t="n"/>
      <c r="V948" s="204" t="n"/>
      <c r="W948" s="204" t="n"/>
      <c r="X948" s="204" t="n"/>
      <c r="Y948" s="204" t="n"/>
      <c r="Z948" s="204" t="n"/>
    </row>
    <row r="949" ht="15.75" customHeight="1">
      <c r="A949" s="204" t="n"/>
      <c r="B949" s="204" t="n"/>
      <c r="C949" s="204" t="n"/>
      <c r="D949" s="206" t="n"/>
      <c r="E949" s="205" t="n"/>
      <c r="F949" s="204" t="n"/>
      <c r="G949" s="204" t="n"/>
      <c r="H949" s="204" t="n"/>
      <c r="I949" s="204" t="n"/>
      <c r="J949" s="204" t="n"/>
      <c r="K949" s="204" t="n"/>
      <c r="L949" s="204" t="n"/>
      <c r="M949" s="204" t="n"/>
      <c r="N949" s="204" t="n"/>
      <c r="O949" s="204" t="n"/>
      <c r="P949" s="204" t="n"/>
      <c r="Q949" s="204" t="n"/>
      <c r="R949" s="204" t="n"/>
      <c r="S949" s="204" t="n"/>
      <c r="T949" s="204" t="n"/>
      <c r="U949" s="204" t="n"/>
      <c r="V949" s="204" t="n"/>
      <c r="W949" s="204" t="n"/>
      <c r="X949" s="204" t="n"/>
      <c r="Y949" s="204" t="n"/>
      <c r="Z949" s="204" t="n"/>
    </row>
    <row r="950" ht="15.75" customHeight="1">
      <c r="A950" s="204" t="n"/>
      <c r="B950" s="204" t="n"/>
      <c r="C950" s="204" t="n"/>
      <c r="D950" s="206" t="n"/>
      <c r="E950" s="205" t="n"/>
      <c r="F950" s="204" t="n"/>
      <c r="G950" s="204" t="n"/>
      <c r="H950" s="204" t="n"/>
      <c r="I950" s="204" t="n"/>
      <c r="J950" s="204" t="n"/>
      <c r="K950" s="204" t="n"/>
      <c r="L950" s="204" t="n"/>
      <c r="M950" s="204" t="n"/>
      <c r="N950" s="204" t="n"/>
      <c r="O950" s="204" t="n"/>
      <c r="P950" s="204" t="n"/>
      <c r="Q950" s="204" t="n"/>
      <c r="R950" s="204" t="n"/>
      <c r="S950" s="204" t="n"/>
      <c r="T950" s="204" t="n"/>
      <c r="U950" s="204" t="n"/>
      <c r="V950" s="204" t="n"/>
      <c r="W950" s="204" t="n"/>
      <c r="X950" s="204" t="n"/>
      <c r="Y950" s="204" t="n"/>
      <c r="Z950" s="204" t="n"/>
    </row>
    <row r="951" ht="15.75" customHeight="1">
      <c r="A951" s="204" t="n"/>
      <c r="B951" s="204" t="n"/>
      <c r="C951" s="204" t="n"/>
      <c r="D951" s="206" t="n"/>
      <c r="E951" s="205" t="n"/>
      <c r="F951" s="204" t="n"/>
      <c r="G951" s="204" t="n"/>
      <c r="H951" s="204" t="n"/>
      <c r="I951" s="204" t="n"/>
      <c r="J951" s="204" t="n"/>
      <c r="K951" s="204" t="n"/>
      <c r="L951" s="204" t="n"/>
      <c r="M951" s="204" t="n"/>
      <c r="N951" s="204" t="n"/>
      <c r="O951" s="204" t="n"/>
      <c r="P951" s="204" t="n"/>
      <c r="Q951" s="204" t="n"/>
      <c r="R951" s="204" t="n"/>
      <c r="S951" s="204" t="n"/>
      <c r="T951" s="204" t="n"/>
      <c r="U951" s="204" t="n"/>
      <c r="V951" s="204" t="n"/>
      <c r="W951" s="204" t="n"/>
      <c r="X951" s="204" t="n"/>
      <c r="Y951" s="204" t="n"/>
      <c r="Z951" s="204" t="n"/>
    </row>
    <row r="952" ht="15.75" customHeight="1">
      <c r="A952" s="204" t="n"/>
      <c r="B952" s="204" t="n"/>
      <c r="C952" s="204" t="n"/>
      <c r="D952" s="206" t="n"/>
      <c r="E952" s="205" t="n"/>
      <c r="F952" s="204" t="n"/>
      <c r="G952" s="204" t="n"/>
      <c r="H952" s="204" t="n"/>
      <c r="I952" s="204" t="n"/>
      <c r="J952" s="204" t="n"/>
      <c r="K952" s="204" t="n"/>
      <c r="L952" s="204" t="n"/>
      <c r="M952" s="204" t="n"/>
      <c r="N952" s="204" t="n"/>
      <c r="O952" s="204" t="n"/>
      <c r="P952" s="204" t="n"/>
      <c r="Q952" s="204" t="n"/>
      <c r="R952" s="204" t="n"/>
      <c r="S952" s="204" t="n"/>
      <c r="T952" s="204" t="n"/>
      <c r="U952" s="204" t="n"/>
      <c r="V952" s="204" t="n"/>
      <c r="W952" s="204" t="n"/>
      <c r="X952" s="204" t="n"/>
      <c r="Y952" s="204" t="n"/>
      <c r="Z952" s="204" t="n"/>
    </row>
    <row r="953" ht="15.75" customHeight="1">
      <c r="A953" s="204" t="n"/>
      <c r="B953" s="204" t="n"/>
      <c r="C953" s="204" t="n"/>
      <c r="D953" s="206" t="n"/>
      <c r="E953" s="205" t="n"/>
      <c r="F953" s="204" t="n"/>
      <c r="G953" s="204" t="n"/>
      <c r="H953" s="204" t="n"/>
      <c r="I953" s="204" t="n"/>
      <c r="J953" s="204" t="n"/>
      <c r="K953" s="204" t="n"/>
      <c r="L953" s="204" t="n"/>
      <c r="M953" s="204" t="n"/>
      <c r="N953" s="204" t="n"/>
      <c r="O953" s="204" t="n"/>
      <c r="P953" s="204" t="n"/>
      <c r="Q953" s="204" t="n"/>
      <c r="R953" s="204" t="n"/>
      <c r="S953" s="204" t="n"/>
      <c r="T953" s="204" t="n"/>
      <c r="U953" s="204" t="n"/>
      <c r="V953" s="204" t="n"/>
      <c r="W953" s="204" t="n"/>
      <c r="X953" s="204" t="n"/>
      <c r="Y953" s="204" t="n"/>
      <c r="Z953" s="204" t="n"/>
    </row>
    <row r="954" ht="15.75" customHeight="1">
      <c r="A954" s="204" t="n"/>
      <c r="B954" s="204" t="n"/>
      <c r="C954" s="204" t="n"/>
      <c r="D954" s="206" t="n"/>
      <c r="E954" s="205" t="n"/>
      <c r="F954" s="204" t="n"/>
      <c r="G954" s="204" t="n"/>
      <c r="H954" s="204" t="n"/>
      <c r="I954" s="204" t="n"/>
      <c r="J954" s="204" t="n"/>
      <c r="K954" s="204" t="n"/>
      <c r="L954" s="204" t="n"/>
      <c r="M954" s="204" t="n"/>
      <c r="N954" s="204" t="n"/>
      <c r="O954" s="204" t="n"/>
      <c r="P954" s="204" t="n"/>
      <c r="Q954" s="204" t="n"/>
      <c r="R954" s="204" t="n"/>
      <c r="S954" s="204" t="n"/>
      <c r="T954" s="204" t="n"/>
      <c r="U954" s="204" t="n"/>
      <c r="V954" s="204" t="n"/>
      <c r="W954" s="204" t="n"/>
      <c r="X954" s="204" t="n"/>
      <c r="Y954" s="204" t="n"/>
      <c r="Z954" s="204" t="n"/>
    </row>
    <row r="955" ht="15.75" customHeight="1">
      <c r="A955" s="204" t="n"/>
      <c r="B955" s="204" t="n"/>
      <c r="C955" s="204" t="n"/>
      <c r="D955" s="206" t="n"/>
      <c r="E955" s="205" t="n"/>
      <c r="F955" s="204" t="n"/>
      <c r="G955" s="204" t="n"/>
      <c r="H955" s="204" t="n"/>
      <c r="I955" s="204" t="n"/>
      <c r="J955" s="204" t="n"/>
      <c r="K955" s="204" t="n"/>
      <c r="L955" s="204" t="n"/>
      <c r="M955" s="204" t="n"/>
      <c r="N955" s="204" t="n"/>
      <c r="O955" s="204" t="n"/>
      <c r="P955" s="204" t="n"/>
      <c r="Q955" s="204" t="n"/>
      <c r="R955" s="204" t="n"/>
      <c r="S955" s="204" t="n"/>
      <c r="T955" s="204" t="n"/>
      <c r="U955" s="204" t="n"/>
      <c r="V955" s="204" t="n"/>
      <c r="W955" s="204" t="n"/>
      <c r="X955" s="204" t="n"/>
      <c r="Y955" s="204" t="n"/>
      <c r="Z955" s="204" t="n"/>
    </row>
    <row r="956" ht="15.75" customHeight="1">
      <c r="A956" s="204" t="n"/>
      <c r="B956" s="204" t="n"/>
      <c r="C956" s="204" t="n"/>
      <c r="D956" s="206" t="n"/>
      <c r="E956" s="205" t="n"/>
      <c r="F956" s="204" t="n"/>
      <c r="G956" s="204" t="n"/>
      <c r="H956" s="204" t="n"/>
      <c r="I956" s="204" t="n"/>
      <c r="J956" s="204" t="n"/>
      <c r="K956" s="204" t="n"/>
      <c r="L956" s="204" t="n"/>
      <c r="M956" s="204" t="n"/>
      <c r="N956" s="204" t="n"/>
      <c r="O956" s="204" t="n"/>
      <c r="P956" s="204" t="n"/>
      <c r="Q956" s="204" t="n"/>
      <c r="R956" s="204" t="n"/>
      <c r="S956" s="204" t="n"/>
      <c r="T956" s="204" t="n"/>
      <c r="U956" s="204" t="n"/>
      <c r="V956" s="204" t="n"/>
      <c r="W956" s="204" t="n"/>
      <c r="X956" s="204" t="n"/>
      <c r="Y956" s="204" t="n"/>
      <c r="Z956" s="204" t="n"/>
    </row>
    <row r="957" ht="15.75" customHeight="1">
      <c r="A957" s="204" t="n"/>
      <c r="B957" s="204" t="n"/>
      <c r="C957" s="204" t="n"/>
      <c r="D957" s="206" t="n"/>
      <c r="E957" s="205" t="n"/>
      <c r="F957" s="204" t="n"/>
      <c r="G957" s="204" t="n"/>
      <c r="H957" s="204" t="n"/>
      <c r="I957" s="204" t="n"/>
      <c r="J957" s="204" t="n"/>
      <c r="K957" s="204" t="n"/>
      <c r="L957" s="204" t="n"/>
      <c r="M957" s="204" t="n"/>
      <c r="N957" s="204" t="n"/>
      <c r="O957" s="204" t="n"/>
      <c r="P957" s="204" t="n"/>
      <c r="Q957" s="204" t="n"/>
      <c r="R957" s="204" t="n"/>
      <c r="S957" s="204" t="n"/>
      <c r="T957" s="204" t="n"/>
      <c r="U957" s="204" t="n"/>
      <c r="V957" s="204" t="n"/>
      <c r="W957" s="204" t="n"/>
      <c r="X957" s="204" t="n"/>
      <c r="Y957" s="204" t="n"/>
      <c r="Z957" s="204" t="n"/>
    </row>
    <row r="958" ht="15.75" customHeight="1">
      <c r="A958" s="204" t="n"/>
      <c r="B958" s="204" t="n"/>
      <c r="C958" s="204" t="n"/>
      <c r="D958" s="206" t="n"/>
      <c r="E958" s="205" t="n"/>
      <c r="F958" s="204" t="n"/>
      <c r="G958" s="204" t="n"/>
      <c r="H958" s="204" t="n"/>
      <c r="I958" s="204" t="n"/>
      <c r="J958" s="204" t="n"/>
      <c r="K958" s="204" t="n"/>
      <c r="L958" s="204" t="n"/>
      <c r="M958" s="204" t="n"/>
      <c r="N958" s="204" t="n"/>
      <c r="O958" s="204" t="n"/>
      <c r="P958" s="204" t="n"/>
      <c r="Q958" s="204" t="n"/>
      <c r="R958" s="204" t="n"/>
      <c r="S958" s="204" t="n"/>
      <c r="T958" s="204" t="n"/>
      <c r="U958" s="204" t="n"/>
      <c r="V958" s="204" t="n"/>
      <c r="W958" s="204" t="n"/>
      <c r="X958" s="204" t="n"/>
      <c r="Y958" s="204" t="n"/>
      <c r="Z958" s="204" t="n"/>
    </row>
    <row r="959" ht="15.75" customHeight="1">
      <c r="A959" s="204" t="n"/>
      <c r="B959" s="204" t="n"/>
      <c r="C959" s="204" t="n"/>
      <c r="D959" s="206" t="n"/>
      <c r="E959" s="205" t="n"/>
      <c r="F959" s="204" t="n"/>
      <c r="G959" s="204" t="n"/>
      <c r="H959" s="204" t="n"/>
      <c r="I959" s="204" t="n"/>
      <c r="J959" s="204" t="n"/>
      <c r="K959" s="204" t="n"/>
      <c r="L959" s="204" t="n"/>
      <c r="M959" s="204" t="n"/>
      <c r="N959" s="204" t="n"/>
      <c r="O959" s="204" t="n"/>
      <c r="P959" s="204" t="n"/>
      <c r="Q959" s="204" t="n"/>
      <c r="R959" s="204" t="n"/>
      <c r="S959" s="204" t="n"/>
      <c r="T959" s="204" t="n"/>
      <c r="U959" s="204" t="n"/>
      <c r="V959" s="204" t="n"/>
      <c r="W959" s="204" t="n"/>
      <c r="X959" s="204" t="n"/>
      <c r="Y959" s="204" t="n"/>
      <c r="Z959" s="204" t="n"/>
    </row>
    <row r="960" ht="15.75" customHeight="1">
      <c r="A960" s="204" t="n"/>
      <c r="B960" s="204" t="n"/>
      <c r="C960" s="204" t="n"/>
      <c r="D960" s="206" t="n"/>
      <c r="E960" s="205" t="n"/>
      <c r="F960" s="204" t="n"/>
      <c r="G960" s="204" t="n"/>
      <c r="H960" s="204" t="n"/>
      <c r="I960" s="204" t="n"/>
      <c r="J960" s="204" t="n"/>
      <c r="K960" s="204" t="n"/>
      <c r="L960" s="204" t="n"/>
      <c r="M960" s="204" t="n"/>
      <c r="N960" s="204" t="n"/>
      <c r="O960" s="204" t="n"/>
      <c r="P960" s="204" t="n"/>
      <c r="Q960" s="204" t="n"/>
      <c r="R960" s="204" t="n"/>
      <c r="S960" s="204" t="n"/>
      <c r="T960" s="204" t="n"/>
      <c r="U960" s="204" t="n"/>
      <c r="V960" s="204" t="n"/>
      <c r="W960" s="204" t="n"/>
      <c r="X960" s="204" t="n"/>
      <c r="Y960" s="204" t="n"/>
      <c r="Z960" s="204" t="n"/>
    </row>
    <row r="961" ht="15.75" customHeight="1">
      <c r="A961" s="204" t="n"/>
      <c r="B961" s="204" t="n"/>
      <c r="C961" s="204" t="n"/>
      <c r="D961" s="206" t="n"/>
      <c r="E961" s="205" t="n"/>
      <c r="F961" s="204" t="n"/>
      <c r="G961" s="204" t="n"/>
      <c r="H961" s="204" t="n"/>
      <c r="I961" s="204" t="n"/>
      <c r="J961" s="204" t="n"/>
      <c r="K961" s="204" t="n"/>
      <c r="L961" s="204" t="n"/>
      <c r="M961" s="204" t="n"/>
      <c r="N961" s="204" t="n"/>
      <c r="O961" s="204" t="n"/>
      <c r="P961" s="204" t="n"/>
      <c r="Q961" s="204" t="n"/>
      <c r="R961" s="204" t="n"/>
      <c r="S961" s="204" t="n"/>
      <c r="T961" s="204" t="n"/>
      <c r="U961" s="204" t="n"/>
      <c r="V961" s="204" t="n"/>
      <c r="W961" s="204" t="n"/>
      <c r="X961" s="204" t="n"/>
      <c r="Y961" s="204" t="n"/>
      <c r="Z961" s="204" t="n"/>
    </row>
    <row r="962" ht="15.75" customHeight="1">
      <c r="A962" s="204" t="n"/>
      <c r="B962" s="204" t="n"/>
      <c r="C962" s="204" t="n"/>
      <c r="D962" s="206" t="n"/>
      <c r="E962" s="205" t="n"/>
      <c r="F962" s="204" t="n"/>
      <c r="G962" s="204" t="n"/>
      <c r="H962" s="204" t="n"/>
      <c r="I962" s="204" t="n"/>
      <c r="J962" s="204" t="n"/>
      <c r="K962" s="204" t="n"/>
      <c r="L962" s="204" t="n"/>
      <c r="M962" s="204" t="n"/>
      <c r="N962" s="204" t="n"/>
      <c r="O962" s="204" t="n"/>
      <c r="P962" s="204" t="n"/>
      <c r="Q962" s="204" t="n"/>
      <c r="R962" s="204" t="n"/>
      <c r="S962" s="204" t="n"/>
      <c r="T962" s="204" t="n"/>
      <c r="U962" s="204" t="n"/>
      <c r="V962" s="204" t="n"/>
      <c r="W962" s="204" t="n"/>
      <c r="X962" s="204" t="n"/>
      <c r="Y962" s="204" t="n"/>
      <c r="Z962" s="204" t="n"/>
    </row>
    <row r="963" ht="15.75" customHeight="1">
      <c r="A963" s="204" t="n"/>
      <c r="B963" s="204" t="n"/>
      <c r="C963" s="204" t="n"/>
      <c r="D963" s="206" t="n"/>
      <c r="E963" s="205" t="n"/>
      <c r="F963" s="204" t="n"/>
      <c r="G963" s="204" t="n"/>
      <c r="H963" s="204" t="n"/>
      <c r="I963" s="204" t="n"/>
      <c r="J963" s="204" t="n"/>
      <c r="K963" s="204" t="n"/>
      <c r="L963" s="204" t="n"/>
      <c r="M963" s="204" t="n"/>
      <c r="N963" s="204" t="n"/>
      <c r="O963" s="204" t="n"/>
      <c r="P963" s="204" t="n"/>
      <c r="Q963" s="204" t="n"/>
      <c r="R963" s="204" t="n"/>
      <c r="S963" s="204" t="n"/>
      <c r="T963" s="204" t="n"/>
      <c r="U963" s="204" t="n"/>
      <c r="V963" s="204" t="n"/>
      <c r="W963" s="204" t="n"/>
      <c r="X963" s="204" t="n"/>
      <c r="Y963" s="204" t="n"/>
      <c r="Z963" s="204" t="n"/>
    </row>
    <row r="964" ht="15.75" customHeight="1">
      <c r="A964" s="204" t="n"/>
      <c r="B964" s="204" t="n"/>
      <c r="C964" s="204" t="n"/>
      <c r="D964" s="206" t="n"/>
      <c r="E964" s="205" t="n"/>
      <c r="F964" s="204" t="n"/>
      <c r="G964" s="204" t="n"/>
      <c r="H964" s="204" t="n"/>
      <c r="I964" s="204" t="n"/>
      <c r="J964" s="204" t="n"/>
      <c r="K964" s="204" t="n"/>
      <c r="L964" s="204" t="n"/>
      <c r="M964" s="204" t="n"/>
      <c r="N964" s="204" t="n"/>
      <c r="O964" s="204" t="n"/>
      <c r="P964" s="204" t="n"/>
      <c r="Q964" s="204" t="n"/>
      <c r="R964" s="204" t="n"/>
      <c r="S964" s="204" t="n"/>
      <c r="T964" s="204" t="n"/>
      <c r="U964" s="204" t="n"/>
      <c r="V964" s="204" t="n"/>
      <c r="W964" s="204" t="n"/>
      <c r="X964" s="204" t="n"/>
      <c r="Y964" s="204" t="n"/>
      <c r="Z964" s="204" t="n"/>
    </row>
    <row r="965" ht="15.75" customHeight="1">
      <c r="A965" s="204" t="n"/>
      <c r="B965" s="204" t="n"/>
      <c r="C965" s="204" t="n"/>
      <c r="D965" s="206" t="n"/>
      <c r="E965" s="205" t="n"/>
      <c r="F965" s="204" t="n"/>
      <c r="G965" s="204" t="n"/>
      <c r="H965" s="204" t="n"/>
      <c r="I965" s="204" t="n"/>
      <c r="J965" s="204" t="n"/>
      <c r="K965" s="204" t="n"/>
      <c r="L965" s="204" t="n"/>
      <c r="M965" s="204" t="n"/>
      <c r="N965" s="204" t="n"/>
      <c r="O965" s="204" t="n"/>
      <c r="P965" s="204" t="n"/>
      <c r="Q965" s="204" t="n"/>
      <c r="R965" s="204" t="n"/>
      <c r="S965" s="204" t="n"/>
      <c r="T965" s="204" t="n"/>
      <c r="U965" s="204" t="n"/>
      <c r="V965" s="204" t="n"/>
      <c r="W965" s="204" t="n"/>
      <c r="X965" s="204" t="n"/>
      <c r="Y965" s="204" t="n"/>
      <c r="Z965" s="204" t="n"/>
    </row>
    <row r="966" ht="15.75" customHeight="1">
      <c r="A966" s="204" t="n"/>
      <c r="B966" s="204" t="n"/>
      <c r="C966" s="204" t="n"/>
      <c r="D966" s="206" t="n"/>
      <c r="E966" s="205" t="n"/>
      <c r="F966" s="204" t="n"/>
      <c r="G966" s="204" t="n"/>
      <c r="H966" s="204" t="n"/>
      <c r="I966" s="204" t="n"/>
      <c r="J966" s="204" t="n"/>
      <c r="K966" s="204" t="n"/>
      <c r="L966" s="204" t="n"/>
      <c r="M966" s="204" t="n"/>
      <c r="N966" s="204" t="n"/>
      <c r="O966" s="204" t="n"/>
      <c r="P966" s="204" t="n"/>
      <c r="Q966" s="204" t="n"/>
      <c r="R966" s="204" t="n"/>
      <c r="S966" s="204" t="n"/>
      <c r="T966" s="204" t="n"/>
      <c r="U966" s="204" t="n"/>
      <c r="V966" s="204" t="n"/>
      <c r="W966" s="204" t="n"/>
      <c r="X966" s="204" t="n"/>
      <c r="Y966" s="204" t="n"/>
      <c r="Z966" s="204" t="n"/>
    </row>
    <row r="967" ht="15.75" customHeight="1">
      <c r="A967" s="204" t="n"/>
      <c r="B967" s="204" t="n"/>
      <c r="C967" s="204" t="n"/>
      <c r="D967" s="206" t="n"/>
      <c r="E967" s="205" t="n"/>
      <c r="F967" s="204" t="n"/>
      <c r="G967" s="204" t="n"/>
      <c r="H967" s="204" t="n"/>
      <c r="I967" s="204" t="n"/>
      <c r="J967" s="204" t="n"/>
      <c r="K967" s="204" t="n"/>
      <c r="L967" s="204" t="n"/>
      <c r="M967" s="204" t="n"/>
      <c r="N967" s="204" t="n"/>
      <c r="O967" s="204" t="n"/>
      <c r="P967" s="204" t="n"/>
      <c r="Q967" s="204" t="n"/>
      <c r="R967" s="204" t="n"/>
      <c r="S967" s="204" t="n"/>
      <c r="T967" s="204" t="n"/>
      <c r="U967" s="204" t="n"/>
      <c r="V967" s="204" t="n"/>
      <c r="W967" s="204" t="n"/>
      <c r="X967" s="204" t="n"/>
      <c r="Y967" s="204" t="n"/>
      <c r="Z967" s="204" t="n"/>
    </row>
    <row r="968" ht="15.75" customHeight="1">
      <c r="A968" s="204" t="n"/>
      <c r="B968" s="204" t="n"/>
      <c r="C968" s="204" t="n"/>
      <c r="D968" s="206" t="n"/>
      <c r="E968" s="205" t="n"/>
      <c r="F968" s="204" t="n"/>
      <c r="G968" s="204" t="n"/>
      <c r="H968" s="204" t="n"/>
      <c r="I968" s="204" t="n"/>
      <c r="J968" s="204" t="n"/>
      <c r="K968" s="204" t="n"/>
      <c r="L968" s="204" t="n"/>
      <c r="M968" s="204" t="n"/>
      <c r="N968" s="204" t="n"/>
      <c r="O968" s="204" t="n"/>
      <c r="P968" s="204" t="n"/>
      <c r="Q968" s="204" t="n"/>
      <c r="R968" s="204" t="n"/>
      <c r="S968" s="204" t="n"/>
      <c r="T968" s="204" t="n"/>
      <c r="U968" s="204" t="n"/>
      <c r="V968" s="204" t="n"/>
      <c r="W968" s="204" t="n"/>
      <c r="X968" s="204" t="n"/>
      <c r="Y968" s="204" t="n"/>
      <c r="Z968" s="204" t="n"/>
    </row>
    <row r="969" ht="15.75" customHeight="1">
      <c r="A969" s="204" t="n"/>
      <c r="B969" s="204" t="n"/>
      <c r="C969" s="204" t="n"/>
      <c r="D969" s="206" t="n"/>
      <c r="E969" s="205" t="n"/>
      <c r="F969" s="204" t="n"/>
      <c r="G969" s="204" t="n"/>
      <c r="H969" s="204" t="n"/>
      <c r="I969" s="204" t="n"/>
      <c r="J969" s="204" t="n"/>
      <c r="K969" s="204" t="n"/>
      <c r="L969" s="204" t="n"/>
      <c r="M969" s="204" t="n"/>
      <c r="N969" s="204" t="n"/>
      <c r="O969" s="204" t="n"/>
      <c r="P969" s="204" t="n"/>
      <c r="Q969" s="204" t="n"/>
      <c r="R969" s="204" t="n"/>
      <c r="S969" s="204" t="n"/>
      <c r="T969" s="204" t="n"/>
      <c r="U969" s="204" t="n"/>
      <c r="V969" s="204" t="n"/>
      <c r="W969" s="204" t="n"/>
      <c r="X969" s="204" t="n"/>
      <c r="Y969" s="204" t="n"/>
      <c r="Z969" s="204" t="n"/>
    </row>
    <row r="970" ht="15.75" customHeight="1">
      <c r="A970" s="204" t="n"/>
      <c r="B970" s="204" t="n"/>
      <c r="C970" s="204" t="n"/>
      <c r="D970" s="206" t="n"/>
      <c r="E970" s="205" t="n"/>
      <c r="F970" s="204" t="n"/>
      <c r="G970" s="204" t="n"/>
      <c r="H970" s="204" t="n"/>
      <c r="I970" s="204" t="n"/>
      <c r="J970" s="204" t="n"/>
      <c r="K970" s="204" t="n"/>
      <c r="L970" s="204" t="n"/>
      <c r="M970" s="204" t="n"/>
      <c r="N970" s="204" t="n"/>
      <c r="O970" s="204" t="n"/>
      <c r="P970" s="204" t="n"/>
      <c r="Q970" s="204" t="n"/>
      <c r="R970" s="204" t="n"/>
      <c r="S970" s="204" t="n"/>
      <c r="T970" s="204" t="n"/>
      <c r="U970" s="204" t="n"/>
      <c r="V970" s="204" t="n"/>
      <c r="W970" s="204" t="n"/>
      <c r="X970" s="204" t="n"/>
      <c r="Y970" s="204" t="n"/>
      <c r="Z970" s="204" t="n"/>
    </row>
    <row r="971" ht="15.75" customHeight="1">
      <c r="A971" s="204" t="n"/>
      <c r="B971" s="204" t="n"/>
      <c r="C971" s="204" t="n"/>
      <c r="D971" s="206" t="n"/>
      <c r="E971" s="205" t="n"/>
      <c r="F971" s="204" t="n"/>
      <c r="G971" s="204" t="n"/>
      <c r="H971" s="204" t="n"/>
      <c r="I971" s="204" t="n"/>
      <c r="J971" s="204" t="n"/>
      <c r="K971" s="204" t="n"/>
      <c r="L971" s="204" t="n"/>
      <c r="M971" s="204" t="n"/>
      <c r="N971" s="204" t="n"/>
      <c r="O971" s="204" t="n"/>
      <c r="P971" s="204" t="n"/>
      <c r="Q971" s="204" t="n"/>
      <c r="R971" s="204" t="n"/>
      <c r="S971" s="204" t="n"/>
      <c r="T971" s="204" t="n"/>
      <c r="U971" s="204" t="n"/>
      <c r="V971" s="204" t="n"/>
      <c r="W971" s="204" t="n"/>
      <c r="X971" s="204" t="n"/>
      <c r="Y971" s="204" t="n"/>
      <c r="Z971" s="204" t="n"/>
    </row>
    <row r="972" ht="15.75" customHeight="1">
      <c r="A972" s="204" t="n"/>
      <c r="B972" s="204" t="n"/>
      <c r="C972" s="204" t="n"/>
      <c r="D972" s="206" t="n"/>
      <c r="E972" s="205" t="n"/>
      <c r="F972" s="204" t="n"/>
      <c r="G972" s="204" t="n"/>
      <c r="H972" s="204" t="n"/>
      <c r="I972" s="204" t="n"/>
      <c r="J972" s="204" t="n"/>
      <c r="K972" s="204" t="n"/>
      <c r="L972" s="204" t="n"/>
      <c r="M972" s="204" t="n"/>
      <c r="N972" s="204" t="n"/>
      <c r="O972" s="204" t="n"/>
      <c r="P972" s="204" t="n"/>
      <c r="Q972" s="204" t="n"/>
      <c r="R972" s="204" t="n"/>
      <c r="S972" s="204" t="n"/>
      <c r="T972" s="204" t="n"/>
      <c r="U972" s="204" t="n"/>
      <c r="V972" s="204" t="n"/>
      <c r="W972" s="204" t="n"/>
      <c r="X972" s="204" t="n"/>
      <c r="Y972" s="204" t="n"/>
      <c r="Z972" s="204" t="n"/>
    </row>
    <row r="973" ht="15.75" customHeight="1">
      <c r="A973" s="204" t="n"/>
      <c r="B973" s="204" t="n"/>
      <c r="C973" s="204" t="n"/>
      <c r="D973" s="206" t="n"/>
      <c r="E973" s="205" t="n"/>
      <c r="F973" s="204" t="n"/>
      <c r="G973" s="204" t="n"/>
      <c r="H973" s="204" t="n"/>
      <c r="I973" s="204" t="n"/>
      <c r="J973" s="204" t="n"/>
      <c r="K973" s="204" t="n"/>
      <c r="L973" s="204" t="n"/>
      <c r="M973" s="204" t="n"/>
      <c r="N973" s="204" t="n"/>
      <c r="O973" s="204" t="n"/>
      <c r="P973" s="204" t="n"/>
      <c r="Q973" s="204" t="n"/>
      <c r="R973" s="204" t="n"/>
      <c r="S973" s="204" t="n"/>
      <c r="T973" s="204" t="n"/>
      <c r="U973" s="204" t="n"/>
      <c r="V973" s="204" t="n"/>
      <c r="W973" s="204" t="n"/>
      <c r="X973" s="204" t="n"/>
      <c r="Y973" s="204" t="n"/>
      <c r="Z973" s="204" t="n"/>
    </row>
    <row r="974" ht="15.75" customHeight="1">
      <c r="A974" s="204" t="n"/>
      <c r="B974" s="204" t="n"/>
      <c r="C974" s="204" t="n"/>
      <c r="D974" s="206" t="n"/>
      <c r="E974" s="205" t="n"/>
      <c r="F974" s="204" t="n"/>
      <c r="G974" s="204" t="n"/>
      <c r="H974" s="204" t="n"/>
      <c r="I974" s="204" t="n"/>
      <c r="J974" s="204" t="n"/>
      <c r="K974" s="204" t="n"/>
      <c r="L974" s="204" t="n"/>
      <c r="M974" s="204" t="n"/>
      <c r="N974" s="204" t="n"/>
      <c r="O974" s="204" t="n"/>
      <c r="P974" s="204" t="n"/>
      <c r="Q974" s="204" t="n"/>
      <c r="R974" s="204" t="n"/>
      <c r="S974" s="204" t="n"/>
      <c r="T974" s="204" t="n"/>
      <c r="U974" s="204" t="n"/>
      <c r="V974" s="204" t="n"/>
      <c r="W974" s="204" t="n"/>
      <c r="X974" s="204" t="n"/>
      <c r="Y974" s="204" t="n"/>
      <c r="Z974" s="204" t="n"/>
    </row>
    <row r="975" ht="15.75" customHeight="1">
      <c r="A975" s="204" t="n"/>
      <c r="B975" s="204" t="n"/>
      <c r="C975" s="204" t="n"/>
      <c r="D975" s="206" t="n"/>
      <c r="E975" s="205" t="n"/>
      <c r="F975" s="204" t="n"/>
      <c r="G975" s="204" t="n"/>
      <c r="H975" s="204" t="n"/>
      <c r="I975" s="204" t="n"/>
      <c r="J975" s="204" t="n"/>
      <c r="K975" s="204" t="n"/>
      <c r="L975" s="204" t="n"/>
      <c r="M975" s="204" t="n"/>
      <c r="N975" s="204" t="n"/>
      <c r="O975" s="204" t="n"/>
      <c r="P975" s="204" t="n"/>
      <c r="Q975" s="204" t="n"/>
      <c r="R975" s="204" t="n"/>
      <c r="S975" s="204" t="n"/>
      <c r="T975" s="204" t="n"/>
      <c r="U975" s="204" t="n"/>
      <c r="V975" s="204" t="n"/>
      <c r="W975" s="204" t="n"/>
      <c r="X975" s="204" t="n"/>
      <c r="Y975" s="204" t="n"/>
      <c r="Z975" s="204" t="n"/>
    </row>
    <row r="976" ht="15.75" customHeight="1">
      <c r="A976" s="204" t="n"/>
      <c r="B976" s="204" t="n"/>
      <c r="C976" s="204" t="n"/>
      <c r="D976" s="206" t="n"/>
      <c r="E976" s="205" t="n"/>
      <c r="F976" s="204" t="n"/>
      <c r="G976" s="204" t="n"/>
      <c r="H976" s="204" t="n"/>
      <c r="I976" s="204" t="n"/>
      <c r="J976" s="204" t="n"/>
      <c r="K976" s="204" t="n"/>
      <c r="L976" s="204" t="n"/>
      <c r="M976" s="204" t="n"/>
      <c r="N976" s="204" t="n"/>
      <c r="O976" s="204" t="n"/>
      <c r="P976" s="204" t="n"/>
      <c r="Q976" s="204" t="n"/>
      <c r="R976" s="204" t="n"/>
      <c r="S976" s="204" t="n"/>
      <c r="T976" s="204" t="n"/>
      <c r="U976" s="204" t="n"/>
      <c r="V976" s="204" t="n"/>
      <c r="W976" s="204" t="n"/>
      <c r="X976" s="204" t="n"/>
      <c r="Y976" s="204" t="n"/>
      <c r="Z976" s="204" t="n"/>
    </row>
    <row r="977" ht="15.75" customHeight="1">
      <c r="A977" s="204" t="n"/>
      <c r="B977" s="204" t="n"/>
      <c r="C977" s="204" t="n"/>
      <c r="D977" s="206" t="n"/>
      <c r="E977" s="205" t="n"/>
      <c r="F977" s="204" t="n"/>
      <c r="G977" s="204" t="n"/>
      <c r="H977" s="204" t="n"/>
      <c r="I977" s="204" t="n"/>
      <c r="J977" s="204" t="n"/>
      <c r="K977" s="204" t="n"/>
      <c r="L977" s="204" t="n"/>
      <c r="M977" s="204" t="n"/>
      <c r="N977" s="204" t="n"/>
      <c r="O977" s="204" t="n"/>
      <c r="P977" s="204" t="n"/>
      <c r="Q977" s="204" t="n"/>
      <c r="R977" s="204" t="n"/>
      <c r="S977" s="204" t="n"/>
      <c r="T977" s="204" t="n"/>
      <c r="U977" s="204" t="n"/>
      <c r="V977" s="204" t="n"/>
      <c r="W977" s="204" t="n"/>
      <c r="X977" s="204" t="n"/>
      <c r="Y977" s="204" t="n"/>
      <c r="Z977" s="204" t="n"/>
    </row>
    <row r="978" ht="15.75" customHeight="1">
      <c r="A978" s="204" t="n"/>
      <c r="B978" s="204" t="n"/>
      <c r="C978" s="204" t="n"/>
      <c r="D978" s="206" t="n"/>
      <c r="E978" s="205" t="n"/>
      <c r="F978" s="204" t="n"/>
      <c r="G978" s="204" t="n"/>
      <c r="H978" s="204" t="n"/>
      <c r="I978" s="204" t="n"/>
      <c r="J978" s="204" t="n"/>
      <c r="K978" s="204" t="n"/>
      <c r="L978" s="204" t="n"/>
      <c r="M978" s="204" t="n"/>
      <c r="N978" s="204" t="n"/>
      <c r="O978" s="204" t="n"/>
      <c r="P978" s="204" t="n"/>
      <c r="Q978" s="204" t="n"/>
      <c r="R978" s="204" t="n"/>
      <c r="S978" s="204" t="n"/>
      <c r="T978" s="204" t="n"/>
      <c r="U978" s="204" t="n"/>
      <c r="V978" s="204" t="n"/>
      <c r="W978" s="204" t="n"/>
      <c r="X978" s="204" t="n"/>
      <c r="Y978" s="204" t="n"/>
      <c r="Z978" s="204" t="n"/>
    </row>
    <row r="979" ht="15.75" customHeight="1">
      <c r="A979" s="204" t="n"/>
      <c r="B979" s="204" t="n"/>
      <c r="C979" s="204" t="n"/>
      <c r="D979" s="206" t="n"/>
      <c r="E979" s="205" t="n"/>
      <c r="F979" s="204" t="n"/>
      <c r="G979" s="204" t="n"/>
      <c r="H979" s="204" t="n"/>
      <c r="I979" s="204" t="n"/>
      <c r="J979" s="204" t="n"/>
      <c r="K979" s="204" t="n"/>
      <c r="L979" s="204" t="n"/>
      <c r="M979" s="204" t="n"/>
      <c r="N979" s="204" t="n"/>
      <c r="O979" s="204" t="n"/>
      <c r="P979" s="204" t="n"/>
      <c r="Q979" s="204" t="n"/>
      <c r="R979" s="204" t="n"/>
      <c r="S979" s="204" t="n"/>
      <c r="T979" s="204" t="n"/>
      <c r="U979" s="204" t="n"/>
      <c r="V979" s="204" t="n"/>
      <c r="W979" s="204" t="n"/>
      <c r="X979" s="204" t="n"/>
      <c r="Y979" s="204" t="n"/>
      <c r="Z979" s="204" t="n"/>
    </row>
    <row r="980" ht="15.75" customHeight="1">
      <c r="A980" s="204" t="n"/>
      <c r="B980" s="204" t="n"/>
      <c r="C980" s="204" t="n"/>
      <c r="D980" s="206" t="n"/>
      <c r="E980" s="205" t="n"/>
      <c r="F980" s="204" t="n"/>
      <c r="G980" s="204" t="n"/>
      <c r="H980" s="204" t="n"/>
      <c r="I980" s="204" t="n"/>
      <c r="J980" s="204" t="n"/>
      <c r="K980" s="204" t="n"/>
      <c r="L980" s="204" t="n"/>
      <c r="M980" s="204" t="n"/>
      <c r="N980" s="204" t="n"/>
      <c r="O980" s="204" t="n"/>
      <c r="P980" s="204" t="n"/>
      <c r="Q980" s="204" t="n"/>
      <c r="R980" s="204" t="n"/>
      <c r="S980" s="204" t="n"/>
      <c r="T980" s="204" t="n"/>
      <c r="U980" s="204" t="n"/>
      <c r="V980" s="204" t="n"/>
      <c r="W980" s="204" t="n"/>
      <c r="X980" s="204" t="n"/>
      <c r="Y980" s="204" t="n"/>
      <c r="Z980" s="204" t="n"/>
    </row>
    <row r="981" ht="15.75" customHeight="1">
      <c r="A981" s="204" t="n"/>
      <c r="B981" s="204" t="n"/>
      <c r="C981" s="204" t="n"/>
      <c r="D981" s="206" t="n"/>
      <c r="E981" s="205" t="n"/>
      <c r="F981" s="204" t="n"/>
      <c r="G981" s="204" t="n"/>
      <c r="H981" s="204" t="n"/>
      <c r="I981" s="204" t="n"/>
      <c r="J981" s="204" t="n"/>
      <c r="K981" s="204" t="n"/>
      <c r="L981" s="204" t="n"/>
      <c r="M981" s="204" t="n"/>
      <c r="N981" s="204" t="n"/>
      <c r="O981" s="204" t="n"/>
      <c r="P981" s="204" t="n"/>
      <c r="Q981" s="204" t="n"/>
      <c r="R981" s="204" t="n"/>
      <c r="S981" s="204" t="n"/>
      <c r="T981" s="204" t="n"/>
      <c r="U981" s="204" t="n"/>
      <c r="V981" s="204" t="n"/>
      <c r="W981" s="204" t="n"/>
      <c r="X981" s="204" t="n"/>
      <c r="Y981" s="204" t="n"/>
      <c r="Z981" s="204" t="n"/>
    </row>
    <row r="982" ht="15.75" customHeight="1">
      <c r="A982" s="204" t="n"/>
      <c r="B982" s="204" t="n"/>
      <c r="C982" s="204" t="n"/>
      <c r="D982" s="206" t="n"/>
      <c r="E982" s="205" t="n"/>
      <c r="F982" s="204" t="n"/>
      <c r="G982" s="204" t="n"/>
      <c r="H982" s="204" t="n"/>
      <c r="I982" s="204" t="n"/>
      <c r="J982" s="204" t="n"/>
      <c r="K982" s="204" t="n"/>
      <c r="L982" s="204" t="n"/>
      <c r="M982" s="204" t="n"/>
      <c r="N982" s="204" t="n"/>
      <c r="O982" s="204" t="n"/>
      <c r="P982" s="204" t="n"/>
      <c r="Q982" s="204" t="n"/>
      <c r="R982" s="204" t="n"/>
      <c r="S982" s="204" t="n"/>
      <c r="T982" s="204" t="n"/>
      <c r="U982" s="204" t="n"/>
      <c r="V982" s="204" t="n"/>
      <c r="W982" s="204" t="n"/>
      <c r="X982" s="204" t="n"/>
      <c r="Y982" s="204" t="n"/>
      <c r="Z982" s="204" t="n"/>
    </row>
    <row r="983" ht="15.75" customHeight="1">
      <c r="A983" s="204" t="n"/>
      <c r="B983" s="204" t="n"/>
      <c r="C983" s="204" t="n"/>
      <c r="D983" s="206" t="n"/>
      <c r="E983" s="205" t="n"/>
      <c r="F983" s="204" t="n"/>
      <c r="G983" s="204" t="n"/>
      <c r="H983" s="204" t="n"/>
      <c r="I983" s="204" t="n"/>
      <c r="J983" s="204" t="n"/>
      <c r="K983" s="204" t="n"/>
      <c r="L983" s="204" t="n"/>
      <c r="M983" s="204" t="n"/>
      <c r="N983" s="204" t="n"/>
      <c r="O983" s="204" t="n"/>
      <c r="P983" s="204" t="n"/>
      <c r="Q983" s="204" t="n"/>
      <c r="R983" s="204" t="n"/>
      <c r="S983" s="204" t="n"/>
      <c r="T983" s="204" t="n"/>
      <c r="U983" s="204" t="n"/>
      <c r="V983" s="204" t="n"/>
      <c r="W983" s="204" t="n"/>
      <c r="X983" s="204" t="n"/>
      <c r="Y983" s="204" t="n"/>
      <c r="Z983" s="204" t="n"/>
    </row>
    <row r="984" ht="15.75" customHeight="1">
      <c r="A984" s="204" t="n"/>
      <c r="B984" s="204" t="n"/>
      <c r="C984" s="204" t="n"/>
      <c r="D984" s="206" t="n"/>
      <c r="E984" s="205" t="n"/>
      <c r="F984" s="204" t="n"/>
      <c r="G984" s="204" t="n"/>
      <c r="H984" s="204" t="n"/>
      <c r="I984" s="204" t="n"/>
      <c r="J984" s="204" t="n"/>
      <c r="K984" s="204" t="n"/>
      <c r="L984" s="204" t="n"/>
      <c r="M984" s="204" t="n"/>
      <c r="N984" s="204" t="n"/>
      <c r="O984" s="204" t="n"/>
      <c r="P984" s="204" t="n"/>
      <c r="Q984" s="204" t="n"/>
      <c r="R984" s="204" t="n"/>
      <c r="S984" s="204" t="n"/>
      <c r="T984" s="204" t="n"/>
      <c r="U984" s="204" t="n"/>
      <c r="V984" s="204" t="n"/>
      <c r="W984" s="204" t="n"/>
      <c r="X984" s="204" t="n"/>
      <c r="Y984" s="204" t="n"/>
      <c r="Z984" s="204" t="n"/>
    </row>
    <row r="985" ht="15.75" customHeight="1">
      <c r="A985" s="204" t="n"/>
      <c r="B985" s="204" t="n"/>
      <c r="C985" s="204" t="n"/>
      <c r="D985" s="206" t="n"/>
      <c r="E985" s="205" t="n"/>
      <c r="F985" s="204" t="n"/>
      <c r="G985" s="204" t="n"/>
      <c r="H985" s="204" t="n"/>
      <c r="I985" s="204" t="n"/>
      <c r="J985" s="204" t="n"/>
      <c r="K985" s="204" t="n"/>
      <c r="L985" s="204" t="n"/>
      <c r="M985" s="204" t="n"/>
      <c r="N985" s="204" t="n"/>
      <c r="O985" s="204" t="n"/>
      <c r="P985" s="204" t="n"/>
      <c r="Q985" s="204" t="n"/>
      <c r="R985" s="204" t="n"/>
      <c r="S985" s="204" t="n"/>
      <c r="T985" s="204" t="n"/>
      <c r="U985" s="204" t="n"/>
      <c r="V985" s="204" t="n"/>
      <c r="W985" s="204" t="n"/>
      <c r="X985" s="204" t="n"/>
      <c r="Y985" s="204" t="n"/>
      <c r="Z985" s="204" t="n"/>
    </row>
    <row r="986" ht="15.75" customHeight="1">
      <c r="A986" s="204" t="n"/>
      <c r="B986" s="204" t="n"/>
      <c r="C986" s="204" t="n"/>
      <c r="D986" s="206" t="n"/>
      <c r="E986" s="205" t="n"/>
      <c r="F986" s="204" t="n"/>
      <c r="G986" s="204" t="n"/>
      <c r="H986" s="204" t="n"/>
      <c r="I986" s="204" t="n"/>
      <c r="J986" s="204" t="n"/>
      <c r="K986" s="204" t="n"/>
      <c r="L986" s="204" t="n"/>
      <c r="M986" s="204" t="n"/>
      <c r="N986" s="204" t="n"/>
      <c r="O986" s="204" t="n"/>
      <c r="P986" s="204" t="n"/>
      <c r="Q986" s="204" t="n"/>
      <c r="R986" s="204" t="n"/>
      <c r="S986" s="204" t="n"/>
      <c r="T986" s="204" t="n"/>
      <c r="U986" s="204" t="n"/>
      <c r="V986" s="204" t="n"/>
      <c r="W986" s="204" t="n"/>
      <c r="X986" s="204" t="n"/>
      <c r="Y986" s="204" t="n"/>
      <c r="Z986" s="204" t="n"/>
    </row>
    <row r="987" ht="15.75" customHeight="1">
      <c r="A987" s="204" t="n"/>
      <c r="B987" s="204" t="n"/>
      <c r="C987" s="204" t="n"/>
      <c r="D987" s="206" t="n"/>
      <c r="E987" s="205" t="n"/>
      <c r="F987" s="204" t="n"/>
      <c r="G987" s="204" t="n"/>
      <c r="H987" s="204" t="n"/>
      <c r="I987" s="204" t="n"/>
      <c r="J987" s="204" t="n"/>
      <c r="K987" s="204" t="n"/>
      <c r="L987" s="204" t="n"/>
      <c r="M987" s="204" t="n"/>
      <c r="N987" s="204" t="n"/>
      <c r="O987" s="204" t="n"/>
      <c r="P987" s="204" t="n"/>
      <c r="Q987" s="204" t="n"/>
      <c r="R987" s="204" t="n"/>
      <c r="S987" s="204" t="n"/>
      <c r="T987" s="204" t="n"/>
      <c r="U987" s="204" t="n"/>
      <c r="V987" s="204" t="n"/>
      <c r="W987" s="204" t="n"/>
      <c r="X987" s="204" t="n"/>
      <c r="Y987" s="204" t="n"/>
      <c r="Z987" s="204" t="n"/>
    </row>
    <row r="988" ht="15.75" customHeight="1">
      <c r="A988" s="204" t="n"/>
      <c r="B988" s="204" t="n"/>
      <c r="C988" s="204" t="n"/>
      <c r="D988" s="206" t="n"/>
      <c r="E988" s="205" t="n"/>
      <c r="F988" s="204" t="n"/>
      <c r="G988" s="204" t="n"/>
      <c r="H988" s="204" t="n"/>
      <c r="I988" s="204" t="n"/>
      <c r="J988" s="204" t="n"/>
      <c r="K988" s="204" t="n"/>
      <c r="L988" s="204" t="n"/>
      <c r="M988" s="204" t="n"/>
      <c r="N988" s="204" t="n"/>
      <c r="O988" s="204" t="n"/>
      <c r="P988" s="204" t="n"/>
      <c r="Q988" s="204" t="n"/>
      <c r="R988" s="204" t="n"/>
      <c r="S988" s="204" t="n"/>
      <c r="T988" s="204" t="n"/>
      <c r="U988" s="204" t="n"/>
      <c r="V988" s="204" t="n"/>
      <c r="W988" s="204" t="n"/>
      <c r="X988" s="204" t="n"/>
      <c r="Y988" s="204" t="n"/>
      <c r="Z988" s="204" t="n"/>
    </row>
    <row r="989" ht="15.75" customHeight="1">
      <c r="A989" s="204" t="n"/>
      <c r="B989" s="204" t="n"/>
      <c r="C989" s="204" t="n"/>
      <c r="D989" s="206" t="n"/>
      <c r="E989" s="205" t="n"/>
      <c r="F989" s="204" t="n"/>
      <c r="G989" s="204" t="n"/>
      <c r="H989" s="204" t="n"/>
      <c r="I989" s="204" t="n"/>
      <c r="J989" s="204" t="n"/>
      <c r="K989" s="204" t="n"/>
      <c r="L989" s="204" t="n"/>
      <c r="M989" s="204" t="n"/>
      <c r="N989" s="204" t="n"/>
      <c r="O989" s="204" t="n"/>
      <c r="P989" s="204" t="n"/>
      <c r="Q989" s="204" t="n"/>
      <c r="R989" s="204" t="n"/>
      <c r="S989" s="204" t="n"/>
      <c r="T989" s="204" t="n"/>
      <c r="U989" s="204" t="n"/>
      <c r="V989" s="204" t="n"/>
      <c r="W989" s="204" t="n"/>
      <c r="X989" s="204" t="n"/>
      <c r="Y989" s="204" t="n"/>
      <c r="Z989" s="204" t="n"/>
    </row>
    <row r="990" ht="15.75" customHeight="1">
      <c r="A990" s="204" t="n"/>
      <c r="B990" s="204" t="n"/>
      <c r="C990" s="204" t="n"/>
      <c r="D990" s="206" t="n"/>
      <c r="E990" s="205" t="n"/>
      <c r="F990" s="204" t="n"/>
      <c r="G990" s="204" t="n"/>
      <c r="H990" s="204" t="n"/>
      <c r="I990" s="204" t="n"/>
      <c r="J990" s="204" t="n"/>
      <c r="K990" s="204" t="n"/>
      <c r="L990" s="204" t="n"/>
      <c r="M990" s="204" t="n"/>
      <c r="N990" s="204" t="n"/>
      <c r="O990" s="204" t="n"/>
      <c r="P990" s="204" t="n"/>
      <c r="Q990" s="204" t="n"/>
      <c r="R990" s="204" t="n"/>
      <c r="S990" s="204" t="n"/>
      <c r="T990" s="204" t="n"/>
      <c r="U990" s="204" t="n"/>
      <c r="V990" s="204" t="n"/>
      <c r="W990" s="204" t="n"/>
      <c r="X990" s="204" t="n"/>
      <c r="Y990" s="204" t="n"/>
      <c r="Z990" s="204" t="n"/>
    </row>
    <row r="991" ht="15.75" customHeight="1">
      <c r="A991" s="204" t="n"/>
      <c r="B991" s="204" t="n"/>
      <c r="C991" s="204" t="n"/>
      <c r="D991" s="206" t="n"/>
      <c r="E991" s="205" t="n"/>
      <c r="F991" s="204" t="n"/>
      <c r="G991" s="204" t="n"/>
      <c r="H991" s="204" t="n"/>
      <c r="I991" s="204" t="n"/>
      <c r="J991" s="204" t="n"/>
      <c r="K991" s="204" t="n"/>
      <c r="L991" s="204" t="n"/>
      <c r="M991" s="204" t="n"/>
      <c r="N991" s="204" t="n"/>
      <c r="O991" s="204" t="n"/>
      <c r="P991" s="204" t="n"/>
      <c r="Q991" s="204" t="n"/>
      <c r="R991" s="204" t="n"/>
      <c r="S991" s="204" t="n"/>
      <c r="T991" s="204" t="n"/>
      <c r="U991" s="204" t="n"/>
      <c r="V991" s="204" t="n"/>
      <c r="W991" s="204" t="n"/>
      <c r="X991" s="204" t="n"/>
      <c r="Y991" s="204" t="n"/>
      <c r="Z991" s="204" t="n"/>
    </row>
    <row r="992" ht="15.75" customHeight="1">
      <c r="A992" s="204" t="n"/>
      <c r="B992" s="204" t="n"/>
      <c r="C992" s="204" t="n"/>
      <c r="D992" s="206" t="n"/>
      <c r="E992" s="205" t="n"/>
      <c r="F992" s="204" t="n"/>
      <c r="G992" s="204" t="n"/>
      <c r="H992" s="204" t="n"/>
      <c r="I992" s="204" t="n"/>
      <c r="J992" s="204" t="n"/>
      <c r="K992" s="204" t="n"/>
      <c r="L992" s="204" t="n"/>
      <c r="M992" s="204" t="n"/>
      <c r="N992" s="204" t="n"/>
      <c r="O992" s="204" t="n"/>
      <c r="P992" s="204" t="n"/>
      <c r="Q992" s="204" t="n"/>
      <c r="R992" s="204" t="n"/>
      <c r="S992" s="204" t="n"/>
      <c r="T992" s="204" t="n"/>
      <c r="U992" s="204" t="n"/>
      <c r="V992" s="204" t="n"/>
      <c r="W992" s="204" t="n"/>
      <c r="X992" s="204" t="n"/>
      <c r="Y992" s="204" t="n"/>
      <c r="Z992" s="204" t="n"/>
    </row>
    <row r="993" ht="15.75" customHeight="1">
      <c r="A993" s="204" t="n"/>
      <c r="B993" s="204" t="n"/>
      <c r="C993" s="204" t="n"/>
      <c r="D993" s="206" t="n"/>
      <c r="E993" s="205" t="n"/>
      <c r="F993" s="204" t="n"/>
      <c r="G993" s="204" t="n"/>
      <c r="H993" s="204" t="n"/>
      <c r="I993" s="204" t="n"/>
      <c r="J993" s="204" t="n"/>
      <c r="K993" s="204" t="n"/>
      <c r="L993" s="204" t="n"/>
      <c r="M993" s="204" t="n"/>
      <c r="N993" s="204" t="n"/>
      <c r="O993" s="204" t="n"/>
      <c r="P993" s="204" t="n"/>
      <c r="Q993" s="204" t="n"/>
      <c r="R993" s="204" t="n"/>
      <c r="S993" s="204" t="n"/>
      <c r="T993" s="204" t="n"/>
      <c r="U993" s="204" t="n"/>
      <c r="V993" s="204" t="n"/>
      <c r="W993" s="204" t="n"/>
      <c r="X993" s="204" t="n"/>
      <c r="Y993" s="204" t="n"/>
      <c r="Z993" s="204" t="n"/>
    </row>
    <row r="994" ht="15.75" customHeight="1">
      <c r="A994" s="204" t="n"/>
      <c r="B994" s="204" t="n"/>
      <c r="C994" s="204" t="n"/>
      <c r="D994" s="206" t="n"/>
      <c r="E994" s="205" t="n"/>
      <c r="F994" s="204" t="n"/>
      <c r="G994" s="204" t="n"/>
      <c r="H994" s="204" t="n"/>
      <c r="I994" s="204" t="n"/>
      <c r="J994" s="204" t="n"/>
      <c r="K994" s="204" t="n"/>
      <c r="L994" s="204" t="n"/>
      <c r="M994" s="204" t="n"/>
      <c r="N994" s="204" t="n"/>
      <c r="O994" s="204" t="n"/>
      <c r="P994" s="204" t="n"/>
      <c r="Q994" s="204" t="n"/>
      <c r="R994" s="204" t="n"/>
      <c r="S994" s="204" t="n"/>
      <c r="T994" s="204" t="n"/>
      <c r="U994" s="204" t="n"/>
      <c r="V994" s="204" t="n"/>
      <c r="W994" s="204" t="n"/>
      <c r="X994" s="204" t="n"/>
      <c r="Y994" s="204" t="n"/>
      <c r="Z994" s="204" t="n"/>
    </row>
    <row r="995" ht="15.75" customHeight="1">
      <c r="A995" s="204" t="n"/>
      <c r="B995" s="204" t="n"/>
      <c r="C995" s="204" t="n"/>
      <c r="D995" s="206" t="n"/>
      <c r="E995" s="205" t="n"/>
      <c r="F995" s="204" t="n"/>
      <c r="G995" s="204" t="n"/>
      <c r="H995" s="204" t="n"/>
      <c r="I995" s="204" t="n"/>
      <c r="J995" s="204" t="n"/>
      <c r="K995" s="204" t="n"/>
      <c r="L995" s="204" t="n"/>
      <c r="M995" s="204" t="n"/>
      <c r="N995" s="204" t="n"/>
      <c r="O995" s="204" t="n"/>
      <c r="P995" s="204" t="n"/>
      <c r="Q995" s="204" t="n"/>
      <c r="R995" s="204" t="n"/>
      <c r="S995" s="204" t="n"/>
      <c r="T995" s="204" t="n"/>
      <c r="U995" s="204" t="n"/>
      <c r="V995" s="204" t="n"/>
      <c r="W995" s="204" t="n"/>
      <c r="X995" s="204" t="n"/>
      <c r="Y995" s="204" t="n"/>
      <c r="Z995" s="204" t="n"/>
    </row>
    <row r="996" ht="15.75" customHeight="1">
      <c r="A996" s="204" t="n"/>
      <c r="B996" s="204" t="n"/>
      <c r="C996" s="204" t="n"/>
      <c r="D996" s="206" t="n"/>
      <c r="E996" s="205" t="n"/>
      <c r="F996" s="204" t="n"/>
      <c r="G996" s="204" t="n"/>
      <c r="H996" s="204" t="n"/>
      <c r="I996" s="204" t="n"/>
      <c r="J996" s="204" t="n"/>
      <c r="K996" s="204" t="n"/>
      <c r="L996" s="204" t="n"/>
      <c r="M996" s="204" t="n"/>
      <c r="N996" s="204" t="n"/>
      <c r="O996" s="204" t="n"/>
      <c r="P996" s="204" t="n"/>
      <c r="Q996" s="204" t="n"/>
      <c r="R996" s="204" t="n"/>
      <c r="S996" s="204" t="n"/>
      <c r="T996" s="204" t="n"/>
      <c r="U996" s="204" t="n"/>
      <c r="V996" s="204" t="n"/>
      <c r="W996" s="204" t="n"/>
      <c r="X996" s="204" t="n"/>
      <c r="Y996" s="204" t="n"/>
      <c r="Z996" s="204" t="n"/>
    </row>
    <row r="997" ht="15.75" customHeight="1">
      <c r="A997" s="204" t="n"/>
      <c r="B997" s="204" t="n"/>
      <c r="C997" s="204" t="n"/>
      <c r="D997" s="206" t="n"/>
      <c r="E997" s="205" t="n"/>
      <c r="F997" s="204" t="n"/>
      <c r="G997" s="204" t="n"/>
      <c r="H997" s="204" t="n"/>
      <c r="I997" s="204" t="n"/>
      <c r="J997" s="204" t="n"/>
      <c r="K997" s="204" t="n"/>
      <c r="L997" s="204" t="n"/>
      <c r="M997" s="204" t="n"/>
      <c r="N997" s="204" t="n"/>
      <c r="O997" s="204" t="n"/>
      <c r="P997" s="204" t="n"/>
      <c r="Q997" s="204" t="n"/>
      <c r="R997" s="204" t="n"/>
      <c r="S997" s="204" t="n"/>
      <c r="T997" s="204" t="n"/>
      <c r="U997" s="204" t="n"/>
      <c r="V997" s="204" t="n"/>
      <c r="W997" s="204" t="n"/>
      <c r="X997" s="204" t="n"/>
      <c r="Y997" s="204" t="n"/>
      <c r="Z997" s="204" t="n"/>
    </row>
    <row r="998" ht="15.75" customHeight="1">
      <c r="A998" s="204" t="n"/>
      <c r="B998" s="204" t="n"/>
      <c r="C998" s="204" t="n"/>
      <c r="D998" s="206" t="n"/>
      <c r="E998" s="205" t="n"/>
      <c r="F998" s="204" t="n"/>
      <c r="G998" s="204" t="n"/>
      <c r="H998" s="204" t="n"/>
      <c r="I998" s="204" t="n"/>
      <c r="J998" s="204" t="n"/>
      <c r="K998" s="204" t="n"/>
      <c r="L998" s="204" t="n"/>
      <c r="M998" s="204" t="n"/>
      <c r="N998" s="204" t="n"/>
      <c r="O998" s="204" t="n"/>
      <c r="P998" s="204" t="n"/>
      <c r="Q998" s="204" t="n"/>
      <c r="R998" s="204" t="n"/>
      <c r="S998" s="204" t="n"/>
      <c r="T998" s="204" t="n"/>
      <c r="U998" s="204" t="n"/>
      <c r="V998" s="204" t="n"/>
      <c r="W998" s="204" t="n"/>
      <c r="X998" s="204" t="n"/>
      <c r="Y998" s="204" t="n"/>
      <c r="Z998" s="204" t="n"/>
    </row>
    <row r="999" ht="15.75" customHeight="1">
      <c r="A999" s="204" t="n"/>
      <c r="B999" s="204" t="n"/>
      <c r="C999" s="204" t="n"/>
      <c r="D999" s="206" t="n"/>
      <c r="E999" s="205" t="n"/>
      <c r="F999" s="204" t="n"/>
      <c r="G999" s="204" t="n"/>
      <c r="H999" s="204" t="n"/>
      <c r="I999" s="204" t="n"/>
      <c r="J999" s="204" t="n"/>
      <c r="K999" s="204" t="n"/>
      <c r="L999" s="204" t="n"/>
      <c r="M999" s="204" t="n"/>
      <c r="N999" s="204" t="n"/>
      <c r="O999" s="204" t="n"/>
      <c r="P999" s="204" t="n"/>
      <c r="Q999" s="204" t="n"/>
      <c r="R999" s="204" t="n"/>
      <c r="S999" s="204" t="n"/>
      <c r="T999" s="204" t="n"/>
      <c r="U999" s="204" t="n"/>
      <c r="V999" s="204" t="n"/>
      <c r="W999" s="204" t="n"/>
      <c r="X999" s="204" t="n"/>
      <c r="Y999" s="204" t="n"/>
      <c r="Z999" s="204" t="n"/>
    </row>
    <row r="1000" ht="15.75" customHeight="1">
      <c r="A1000" s="204" t="n"/>
      <c r="B1000" s="204" t="n"/>
      <c r="C1000" s="204" t="n"/>
      <c r="D1000" s="206" t="n"/>
      <c r="E1000" s="205" t="n"/>
      <c r="F1000" s="204" t="n"/>
      <c r="G1000" s="204" t="n"/>
      <c r="H1000" s="204" t="n"/>
      <c r="I1000" s="204" t="n"/>
      <c r="J1000" s="204" t="n"/>
      <c r="K1000" s="204" t="n"/>
      <c r="L1000" s="204" t="n"/>
      <c r="M1000" s="204" t="n"/>
      <c r="N1000" s="204" t="n"/>
      <c r="O1000" s="204" t="n"/>
      <c r="P1000" s="204" t="n"/>
      <c r="Q1000" s="204" t="n"/>
      <c r="R1000" s="204" t="n"/>
      <c r="S1000" s="204" t="n"/>
      <c r="T1000" s="204" t="n"/>
      <c r="U1000" s="204" t="n"/>
      <c r="V1000" s="204" t="n"/>
      <c r="W1000" s="204" t="n"/>
      <c r="X1000" s="204" t="n"/>
      <c r="Y1000" s="204" t="n"/>
      <c r="Z1000" s="204" t="n"/>
    </row>
  </sheetData>
  <pageMargins left="0.7" right="0.7" top="0.75" bottom="0.75" header="0" footer="0"/>
  <pageSetup orientation="landscape"/>
</worksheet>
</file>

<file path=xl/worksheets/sheet28.xml><?xml version="1.0" encoding="utf-8"?>
<worksheet xmlns="http://schemas.openxmlformats.org/spreadsheetml/2006/main">
  <sheetPr>
    <tabColor rgb="008B6F00"/>
    <outlinePr summaryBelow="1" summaryRight="1"/>
    <pageSetUpPr/>
  </sheetPr>
  <dimension ref="A1:Z1000"/>
  <sheetViews>
    <sheetView workbookViewId="0">
      <selection activeCell="A1" sqref="A1"/>
    </sheetView>
  </sheetViews>
  <sheetFormatPr baseColWidth="8" defaultColWidth="14.453125" defaultRowHeight="15" customHeight="1"/>
  <cols>
    <col width="17.7265625" customWidth="1" style="16" min="1" max="2"/>
    <col width="16.7265625" customWidth="1" style="16" min="3" max="3"/>
    <col width="12.453125" customWidth="1" style="16" min="4" max="5"/>
    <col width="8.7265625" customWidth="1" style="16" min="6" max="7"/>
    <col width="16.54296875" customWidth="1" style="16" min="8" max="8"/>
    <col width="27.54296875" customWidth="1" style="16" min="9" max="9"/>
    <col width="8.7265625" customWidth="1" style="16" min="10" max="26"/>
    <col width="14.453125" customWidth="1" style="16" min="27" max="16384"/>
  </cols>
  <sheetData>
    <row r="1" ht="23" customHeight="1">
      <c r="A1" s="199" t="inlineStr">
        <is>
          <t>Date</t>
        </is>
      </c>
      <c r="B1" s="199" t="inlineStr">
        <is>
          <t>Adj Close</t>
        </is>
      </c>
      <c r="C1" s="199" t="inlineStr">
        <is>
          <t>Volume</t>
        </is>
      </c>
      <c r="D1" s="201" t="inlineStr">
        <is>
          <t>rtn</t>
        </is>
      </c>
      <c r="E1" s="200" t="inlineStr">
        <is>
          <t>SPY PnL</t>
        </is>
      </c>
      <c r="F1" s="199" t="n"/>
      <c r="G1" s="199" t="n"/>
      <c r="H1" s="208" t="inlineStr">
        <is>
          <t>stDev(250)</t>
        </is>
      </c>
      <c r="I1" s="208" t="inlineStr">
        <is>
          <t>stDev (annualized)</t>
        </is>
      </c>
      <c r="J1" s="199" t="n"/>
      <c r="K1" s="199" t="n"/>
      <c r="L1" s="199" t="n"/>
      <c r="M1" s="199" t="n"/>
      <c r="N1" s="199" t="n"/>
      <c r="O1" s="199" t="n"/>
      <c r="P1" s="199" t="n"/>
      <c r="Q1" s="199" t="n"/>
      <c r="R1" s="199" t="n"/>
      <c r="S1" s="199" t="n"/>
      <c r="T1" s="199" t="n"/>
      <c r="U1" s="199" t="n"/>
      <c r="V1" s="199" t="n"/>
      <c r="W1" s="199" t="n"/>
      <c r="X1" s="199" t="n"/>
      <c r="Y1" s="199" t="n"/>
      <c r="Z1" s="199" t="n"/>
    </row>
    <row r="2" ht="26.5" customHeight="1">
      <c r="A2" s="203" t="n">
        <v>44369</v>
      </c>
      <c r="B2" s="199" t="n">
        <v>423.109985</v>
      </c>
      <c r="C2" s="199" t="n">
        <v>57641900</v>
      </c>
      <c r="D2" s="202">
        <f>B2/B3-1</f>
        <v/>
      </c>
      <c r="E2" s="200">
        <f>E3*(1+D2)</f>
        <v/>
      </c>
      <c r="F2" s="199" t="n"/>
      <c r="G2" s="199" t="n"/>
      <c r="H2" s="415">
        <f>_xlfn.STDEV.P(D2:D254)</f>
        <v/>
      </c>
      <c r="I2" s="202">
        <f>H2*SQRT(250)</f>
        <v/>
      </c>
      <c r="J2" s="199" t="n"/>
      <c r="K2" s="199" t="n"/>
      <c r="L2" s="199" t="n"/>
      <c r="M2" s="199" t="n"/>
      <c r="N2" s="199" t="n"/>
      <c r="O2" s="199" t="n"/>
      <c r="P2" s="199" t="n"/>
      <c r="Q2" s="199" t="n"/>
      <c r="R2" s="199" t="n"/>
      <c r="S2" s="199" t="n"/>
      <c r="T2" s="199" t="n"/>
      <c r="U2" s="199" t="n"/>
      <c r="V2" s="199" t="n"/>
      <c r="W2" s="199" t="n"/>
      <c r="X2" s="199" t="n"/>
      <c r="Y2" s="199" t="n"/>
      <c r="Z2" s="199" t="n"/>
    </row>
    <row r="3" ht="22.5" customHeight="1">
      <c r="A3" s="203" t="n">
        <v>44368</v>
      </c>
      <c r="B3" s="199" t="n">
        <v>420.859985</v>
      </c>
      <c r="C3" s="199" t="n">
        <v>72822000</v>
      </c>
      <c r="D3" s="202">
        <f>B3/B4-1</f>
        <v/>
      </c>
      <c r="E3" s="200">
        <f>E4*(1+D3)</f>
        <v/>
      </c>
      <c r="F3" s="199" t="n"/>
      <c r="G3" s="199" t="n"/>
      <c r="H3" s="199" t="n"/>
      <c r="I3" s="199" t="n"/>
      <c r="J3" s="199" t="n"/>
      <c r="K3" s="199" t="n"/>
      <c r="L3" s="199" t="n"/>
      <c r="M3" s="199" t="n"/>
      <c r="N3" s="199" t="n"/>
      <c r="O3" s="199" t="n"/>
      <c r="P3" s="199" t="n"/>
      <c r="Q3" s="199" t="n"/>
      <c r="R3" s="199" t="n"/>
      <c r="S3" s="199" t="n"/>
      <c r="T3" s="199" t="n"/>
      <c r="U3" s="199" t="n"/>
      <c r="V3" s="199" t="n"/>
      <c r="W3" s="199" t="n"/>
      <c r="X3" s="199" t="n"/>
      <c r="Y3" s="199" t="n"/>
      <c r="Z3" s="199" t="n"/>
    </row>
    <row r="4" ht="22.5" customHeight="1">
      <c r="A4" s="203" t="n">
        <v>44365</v>
      </c>
      <c r="B4" s="199" t="n">
        <v>414.920013</v>
      </c>
      <c r="C4" s="199" t="n">
        <v>118573500</v>
      </c>
      <c r="D4" s="202">
        <f>B4/B5-1</f>
        <v/>
      </c>
      <c r="E4" s="200">
        <f>E5*(1+D4)</f>
        <v/>
      </c>
      <c r="F4" s="199" t="n"/>
      <c r="G4" s="199" t="n"/>
      <c r="H4" s="199" t="n"/>
      <c r="I4" s="199" t="n"/>
      <c r="J4" s="199" t="n"/>
      <c r="K4" s="199" t="n"/>
      <c r="L4" s="199" t="n"/>
      <c r="M4" s="199" t="n"/>
      <c r="N4" s="199" t="n"/>
      <c r="O4" s="199" t="n"/>
      <c r="P4" s="199" t="n"/>
      <c r="Q4" s="199" t="n"/>
      <c r="R4" s="199" t="n"/>
      <c r="S4" s="199" t="n"/>
      <c r="T4" s="199" t="n"/>
      <c r="U4" s="199" t="n"/>
      <c r="V4" s="199" t="n"/>
      <c r="W4" s="199" t="n"/>
      <c r="X4" s="199" t="n"/>
      <c r="Y4" s="199" t="n"/>
      <c r="Z4" s="199" t="n"/>
    </row>
    <row r="5" ht="22.5" customHeight="1">
      <c r="A5" s="203" t="n">
        <v>44364</v>
      </c>
      <c r="B5" s="199" t="n">
        <v>421.970001</v>
      </c>
      <c r="C5" s="199" t="n">
        <v>90949700</v>
      </c>
      <c r="D5" s="202">
        <f>B5/B6-1</f>
        <v/>
      </c>
      <c r="E5" s="200">
        <f>E6*(1+D5)</f>
        <v/>
      </c>
      <c r="F5" s="199" t="n"/>
      <c r="G5" s="199" t="n"/>
      <c r="H5" s="199" t="n"/>
      <c r="I5" s="199" t="n"/>
      <c r="J5" s="199" t="n"/>
      <c r="K5" s="199" t="n"/>
      <c r="L5" s="199" t="n"/>
      <c r="M5" s="199" t="n"/>
      <c r="N5" s="199" t="n"/>
      <c r="O5" s="199" t="n"/>
      <c r="P5" s="199" t="n"/>
      <c r="Q5" s="199" t="n"/>
      <c r="R5" s="199" t="n"/>
      <c r="S5" s="199" t="n"/>
      <c r="T5" s="199" t="n"/>
      <c r="U5" s="199" t="n"/>
      <c r="V5" s="199" t="n"/>
      <c r="W5" s="199" t="n"/>
      <c r="X5" s="199" t="n"/>
      <c r="Y5" s="199" t="n"/>
      <c r="Z5" s="199" t="n"/>
    </row>
    <row r="6" ht="22.5" customHeight="1">
      <c r="A6" s="203" t="n">
        <v>44363</v>
      </c>
      <c r="B6" s="199" t="n">
        <v>422.109985</v>
      </c>
      <c r="C6" s="199" t="n">
        <v>80386100</v>
      </c>
      <c r="D6" s="202">
        <f>B6/B7-1</f>
        <v/>
      </c>
      <c r="E6" s="200">
        <f>E7*(1+D6)</f>
        <v/>
      </c>
      <c r="F6" s="199" t="n"/>
      <c r="G6" s="199" t="n"/>
      <c r="H6" s="199" t="n"/>
      <c r="I6" s="199" t="n"/>
      <c r="J6" s="199" t="n"/>
      <c r="K6" s="199" t="n"/>
      <c r="L6" s="199" t="n"/>
      <c r="M6" s="199" t="n"/>
      <c r="N6" s="199" t="n"/>
      <c r="O6" s="199" t="n"/>
      <c r="P6" s="199" t="n"/>
      <c r="Q6" s="199" t="n"/>
      <c r="R6" s="199" t="n"/>
      <c r="S6" s="199" t="n"/>
      <c r="T6" s="199" t="n"/>
      <c r="U6" s="199" t="n"/>
      <c r="V6" s="199" t="n"/>
      <c r="W6" s="199" t="n"/>
      <c r="X6" s="199" t="n"/>
      <c r="Y6" s="199" t="n"/>
      <c r="Z6" s="199" t="n"/>
    </row>
    <row r="7" ht="22.5" customHeight="1">
      <c r="A7" s="203" t="n">
        <v>44362</v>
      </c>
      <c r="B7" s="199" t="n">
        <v>424.480011</v>
      </c>
      <c r="C7" s="199" t="n">
        <v>51508500</v>
      </c>
      <c r="D7" s="202">
        <f>B7/B8-1</f>
        <v/>
      </c>
      <c r="E7" s="200">
        <f>E8*(1+D7)</f>
        <v/>
      </c>
      <c r="F7" s="199" t="n"/>
      <c r="G7" s="199" t="n"/>
      <c r="H7" s="199" t="n"/>
      <c r="I7" s="199" t="n"/>
      <c r="J7" s="199" t="n"/>
      <c r="K7" s="199" t="n"/>
      <c r="L7" s="199" t="n"/>
      <c r="M7" s="199" t="n"/>
      <c r="N7" s="199" t="n"/>
      <c r="O7" s="199" t="n"/>
      <c r="P7" s="199" t="n"/>
      <c r="Q7" s="199" t="n"/>
      <c r="R7" s="199" t="n"/>
      <c r="S7" s="199" t="n"/>
      <c r="T7" s="199" t="n"/>
      <c r="U7" s="199" t="n"/>
      <c r="V7" s="199" t="n"/>
      <c r="W7" s="199" t="n"/>
      <c r="X7" s="199" t="n"/>
      <c r="Y7" s="199" t="n"/>
      <c r="Z7" s="199" t="n"/>
    </row>
    <row r="8" ht="22.5" customHeight="1">
      <c r="A8" s="203" t="n">
        <v>44361</v>
      </c>
      <c r="B8" s="199" t="n">
        <v>425.26001</v>
      </c>
      <c r="C8" s="199" t="n">
        <v>42358500</v>
      </c>
      <c r="D8" s="202">
        <f>B8/B9-1</f>
        <v/>
      </c>
      <c r="E8" s="200">
        <f>E9*(1+D8)</f>
        <v/>
      </c>
      <c r="F8" s="199" t="n"/>
      <c r="G8" s="199" t="n"/>
      <c r="H8" s="199" t="n"/>
      <c r="I8" s="199" t="n"/>
      <c r="J8" s="199" t="n"/>
      <c r="K8" s="199" t="n"/>
      <c r="L8" s="199" t="n"/>
      <c r="M8" s="199" t="n"/>
      <c r="N8" s="199" t="n"/>
      <c r="O8" s="199" t="n"/>
      <c r="P8" s="199" t="n"/>
      <c r="Q8" s="199" t="n"/>
      <c r="R8" s="199" t="n"/>
      <c r="S8" s="199" t="n"/>
      <c r="T8" s="199" t="n"/>
      <c r="U8" s="199" t="n"/>
      <c r="V8" s="199" t="n"/>
      <c r="W8" s="199" t="n"/>
      <c r="X8" s="199" t="n"/>
      <c r="Y8" s="199" t="n"/>
      <c r="Z8" s="199" t="n"/>
    </row>
    <row r="9" ht="22.5" customHeight="1">
      <c r="A9" s="203" t="n">
        <v>44358</v>
      </c>
      <c r="B9" s="199" t="n">
        <v>424.309998</v>
      </c>
      <c r="C9" s="199" t="n">
        <v>45570800</v>
      </c>
      <c r="D9" s="202">
        <f>B9/B10-1</f>
        <v/>
      </c>
      <c r="E9" s="200">
        <f>E10*(1+D9)</f>
        <v/>
      </c>
      <c r="F9" s="199" t="n"/>
      <c r="G9" s="199" t="n"/>
      <c r="H9" s="199" t="n"/>
      <c r="I9" s="199" t="n"/>
      <c r="J9" s="199" t="n"/>
      <c r="K9" s="199" t="n"/>
      <c r="L9" s="199" t="n"/>
      <c r="M9" s="199" t="n"/>
      <c r="N9" s="199" t="n"/>
      <c r="O9" s="199" t="n"/>
      <c r="P9" s="199" t="n"/>
      <c r="Q9" s="199" t="n"/>
      <c r="R9" s="199" t="n"/>
      <c r="S9" s="199" t="n"/>
      <c r="T9" s="199" t="n"/>
      <c r="U9" s="199" t="n"/>
      <c r="V9" s="199" t="n"/>
      <c r="W9" s="199" t="n"/>
      <c r="X9" s="199" t="n"/>
      <c r="Y9" s="199" t="n"/>
      <c r="Z9" s="199" t="n"/>
    </row>
    <row r="10" ht="22.5" customHeight="1">
      <c r="A10" s="203" t="n">
        <v>44357</v>
      </c>
      <c r="B10" s="199" t="n">
        <v>423.609985</v>
      </c>
      <c r="C10" s="199" t="n">
        <v>51020100</v>
      </c>
      <c r="D10" s="202">
        <f>B10/B11-1</f>
        <v/>
      </c>
      <c r="E10" s="200">
        <f>E11*(1+D10)</f>
        <v/>
      </c>
      <c r="F10" s="199" t="n"/>
      <c r="G10" s="199" t="n"/>
      <c r="H10" s="199" t="n"/>
      <c r="I10" s="199" t="n"/>
      <c r="J10" s="199" t="n"/>
      <c r="K10" s="199" t="n"/>
      <c r="L10" s="199" t="n"/>
      <c r="M10" s="199" t="n"/>
      <c r="N10" s="199" t="n"/>
      <c r="O10" s="199" t="n"/>
      <c r="P10" s="199" t="n"/>
      <c r="Q10" s="199" t="n"/>
      <c r="R10" s="199" t="n"/>
      <c r="S10" s="199" t="n"/>
      <c r="T10" s="199" t="n"/>
      <c r="U10" s="199" t="n"/>
      <c r="V10" s="199" t="n"/>
      <c r="W10" s="199" t="n"/>
      <c r="X10" s="199" t="n"/>
      <c r="Y10" s="199" t="n"/>
      <c r="Z10" s="199" t="n"/>
    </row>
    <row r="11" ht="22.5" customHeight="1">
      <c r="A11" s="203" t="n">
        <v>44356</v>
      </c>
      <c r="B11" s="199" t="n">
        <v>421.649994</v>
      </c>
      <c r="C11" s="199" t="n">
        <v>48436300</v>
      </c>
      <c r="D11" s="202">
        <f>B11/B12-1</f>
        <v/>
      </c>
      <c r="E11" s="200">
        <f>E12*(1+D11)</f>
        <v/>
      </c>
      <c r="F11" s="199" t="n"/>
      <c r="G11" s="199" t="n"/>
      <c r="H11" s="199" t="n"/>
      <c r="I11" s="199" t="n"/>
      <c r="J11" s="199" t="n"/>
      <c r="K11" s="199" t="n"/>
      <c r="L11" s="199" t="n"/>
      <c r="M11" s="199" t="n"/>
      <c r="N11" s="199" t="n"/>
      <c r="O11" s="199" t="n"/>
      <c r="P11" s="199" t="n"/>
      <c r="Q11" s="199" t="n"/>
      <c r="R11" s="199" t="n"/>
      <c r="S11" s="199" t="n"/>
      <c r="T11" s="199" t="n"/>
      <c r="U11" s="199" t="n"/>
      <c r="V11" s="199" t="n"/>
      <c r="W11" s="199" t="n"/>
      <c r="X11" s="199" t="n"/>
      <c r="Y11" s="199" t="n"/>
      <c r="Z11" s="199" t="n"/>
    </row>
    <row r="12" ht="22.5" customHeight="1">
      <c r="A12" s="203" t="n">
        <v>44355</v>
      </c>
      <c r="B12" s="199" t="n">
        <v>422.279999</v>
      </c>
      <c r="C12" s="199" t="n">
        <v>47134300</v>
      </c>
      <c r="D12" s="202">
        <f>B12/B13-1</f>
        <v/>
      </c>
      <c r="E12" s="200">
        <f>E13*(1+D12)</f>
        <v/>
      </c>
      <c r="F12" s="199" t="n"/>
      <c r="G12" s="199" t="n"/>
      <c r="H12" s="199" t="n"/>
      <c r="I12" s="199" t="n"/>
      <c r="J12" s="199" t="n"/>
      <c r="K12" s="199" t="n"/>
      <c r="L12" s="199" t="n"/>
      <c r="M12" s="199" t="n"/>
      <c r="N12" s="199" t="n"/>
      <c r="O12" s="199" t="n"/>
      <c r="P12" s="199" t="n"/>
      <c r="Q12" s="199" t="n"/>
      <c r="R12" s="199" t="n"/>
      <c r="S12" s="199" t="n"/>
      <c r="T12" s="199" t="n"/>
      <c r="U12" s="199" t="n"/>
      <c r="V12" s="199" t="n"/>
      <c r="W12" s="199" t="n"/>
      <c r="X12" s="199" t="n"/>
      <c r="Y12" s="199" t="n"/>
      <c r="Z12" s="199" t="n"/>
    </row>
    <row r="13" ht="22.5" customHeight="1">
      <c r="A13" s="203" t="n">
        <v>44354</v>
      </c>
      <c r="B13" s="199" t="n">
        <v>422.190002</v>
      </c>
      <c r="C13" s="199" t="n">
        <v>51555000</v>
      </c>
      <c r="D13" s="202">
        <f>B13/B14-1</f>
        <v/>
      </c>
      <c r="E13" s="200">
        <f>E14*(1+D13)</f>
        <v/>
      </c>
      <c r="F13" s="199" t="n"/>
      <c r="G13" s="199" t="n"/>
      <c r="H13" s="199" t="n"/>
      <c r="I13" s="199" t="n"/>
      <c r="J13" s="199" t="n"/>
      <c r="K13" s="199" t="n"/>
      <c r="L13" s="199" t="n"/>
      <c r="M13" s="199" t="n"/>
      <c r="N13" s="199" t="n"/>
      <c r="O13" s="199" t="n"/>
      <c r="P13" s="199" t="n"/>
      <c r="Q13" s="199" t="n"/>
      <c r="R13" s="199" t="n"/>
      <c r="S13" s="199" t="n"/>
      <c r="T13" s="199" t="n"/>
      <c r="U13" s="199" t="n"/>
      <c r="V13" s="199" t="n"/>
      <c r="W13" s="199" t="n"/>
      <c r="X13" s="199" t="n"/>
      <c r="Y13" s="199" t="n"/>
      <c r="Z13" s="199" t="n"/>
    </row>
    <row r="14" ht="22.5" customHeight="1">
      <c r="A14" s="203" t="n">
        <v>44351</v>
      </c>
      <c r="B14" s="199" t="n">
        <v>422.600006</v>
      </c>
      <c r="C14" s="199" t="n">
        <v>55938800</v>
      </c>
      <c r="D14" s="202">
        <f>B14/B15-1</f>
        <v/>
      </c>
      <c r="E14" s="200">
        <f>E15*(1+D14)</f>
        <v/>
      </c>
      <c r="F14" s="199" t="n"/>
      <c r="G14" s="199" t="n"/>
      <c r="H14" s="199" t="n"/>
      <c r="I14" s="199" t="n"/>
      <c r="J14" s="199" t="n"/>
      <c r="K14" s="199" t="n"/>
      <c r="L14" s="199" t="n"/>
      <c r="M14" s="199" t="n"/>
      <c r="N14" s="199" t="n"/>
      <c r="O14" s="199" t="n"/>
      <c r="P14" s="199" t="n"/>
      <c r="Q14" s="199" t="n"/>
      <c r="R14" s="199" t="n"/>
      <c r="S14" s="199" t="n"/>
      <c r="T14" s="199" t="n"/>
      <c r="U14" s="199" t="n"/>
      <c r="V14" s="199" t="n"/>
      <c r="W14" s="199" t="n"/>
      <c r="X14" s="199" t="n"/>
      <c r="Y14" s="199" t="n"/>
      <c r="Z14" s="199" t="n"/>
    </row>
    <row r="15" ht="22.5" customHeight="1">
      <c r="A15" s="203" t="n">
        <v>44350</v>
      </c>
      <c r="B15" s="199" t="n">
        <v>418.769989</v>
      </c>
      <c r="C15" s="199" t="n">
        <v>58138800</v>
      </c>
      <c r="D15" s="202">
        <f>B15/B16-1</f>
        <v/>
      </c>
      <c r="E15" s="200">
        <f>E16*(1+D15)</f>
        <v/>
      </c>
      <c r="F15" s="199" t="n"/>
      <c r="G15" s="199" t="n"/>
      <c r="H15" s="199" t="n"/>
      <c r="I15" s="199" t="n"/>
      <c r="J15" s="199" t="n"/>
      <c r="K15" s="199" t="n"/>
      <c r="L15" s="199" t="n"/>
      <c r="M15" s="199" t="n"/>
      <c r="N15" s="199" t="n"/>
      <c r="O15" s="199" t="n"/>
      <c r="P15" s="199" t="n"/>
      <c r="Q15" s="199" t="n"/>
      <c r="R15" s="199" t="n"/>
      <c r="S15" s="199" t="n"/>
      <c r="T15" s="199" t="n"/>
      <c r="U15" s="199" t="n"/>
      <c r="V15" s="199" t="n"/>
      <c r="W15" s="199" t="n"/>
      <c r="X15" s="199" t="n"/>
      <c r="Y15" s="199" t="n"/>
      <c r="Z15" s="199" t="n"/>
    </row>
    <row r="16" ht="22.5" customHeight="1">
      <c r="A16" s="203" t="n">
        <v>44349</v>
      </c>
      <c r="B16" s="199" t="n">
        <v>420.329987</v>
      </c>
      <c r="C16" s="199" t="n">
        <v>49097100</v>
      </c>
      <c r="D16" s="202">
        <f>B16/B17-1</f>
        <v/>
      </c>
      <c r="E16" s="200">
        <f>E17*(1+D16)</f>
        <v/>
      </c>
      <c r="F16" s="199" t="n"/>
      <c r="G16" s="199" t="n"/>
      <c r="H16" s="199" t="n"/>
      <c r="I16" s="199" t="n"/>
      <c r="J16" s="199" t="n"/>
      <c r="K16" s="199" t="n"/>
      <c r="L16" s="199" t="n"/>
      <c r="M16" s="199" t="n"/>
      <c r="N16" s="199" t="n"/>
      <c r="O16" s="199" t="n"/>
      <c r="P16" s="199" t="n"/>
      <c r="Q16" s="199" t="n"/>
      <c r="R16" s="199" t="n"/>
      <c r="S16" s="199" t="n"/>
      <c r="T16" s="199" t="n"/>
      <c r="U16" s="199" t="n"/>
      <c r="V16" s="199" t="n"/>
      <c r="W16" s="199" t="n"/>
      <c r="X16" s="199" t="n"/>
      <c r="Y16" s="199" t="n"/>
      <c r="Z16" s="199" t="n"/>
    </row>
    <row r="17" ht="22.5" customHeight="1">
      <c r="A17" s="203" t="n">
        <v>44348</v>
      </c>
      <c r="B17" s="199" t="n">
        <v>419.670013</v>
      </c>
      <c r="C17" s="199" t="n">
        <v>54216600</v>
      </c>
      <c r="D17" s="202">
        <f>B17/B18-1</f>
        <v/>
      </c>
      <c r="E17" s="200">
        <f>E18*(1+D17)</f>
        <v/>
      </c>
      <c r="F17" s="199" t="n"/>
      <c r="G17" s="199" t="n"/>
      <c r="H17" s="199" t="n"/>
      <c r="I17" s="199" t="n"/>
      <c r="J17" s="199" t="n"/>
      <c r="K17" s="199" t="n"/>
      <c r="L17" s="199" t="n"/>
      <c r="M17" s="199" t="n"/>
      <c r="N17" s="199" t="n"/>
      <c r="O17" s="199" t="n"/>
      <c r="P17" s="199" t="n"/>
      <c r="Q17" s="199" t="n"/>
      <c r="R17" s="199" t="n"/>
      <c r="S17" s="199" t="n"/>
      <c r="T17" s="199" t="n"/>
      <c r="U17" s="199" t="n"/>
      <c r="V17" s="199" t="n"/>
      <c r="W17" s="199" t="n"/>
      <c r="X17" s="199" t="n"/>
      <c r="Y17" s="199" t="n"/>
      <c r="Z17" s="199" t="n"/>
    </row>
    <row r="18" ht="22.5" customHeight="1">
      <c r="A18" s="203" t="n">
        <v>44344</v>
      </c>
      <c r="B18" s="199" t="n">
        <v>420.040009</v>
      </c>
      <c r="C18" s="199" t="n">
        <v>58520200</v>
      </c>
      <c r="D18" s="202">
        <f>B18/B19-1</f>
        <v/>
      </c>
      <c r="E18" s="200">
        <f>E19*(1+D18)</f>
        <v/>
      </c>
      <c r="F18" s="199" t="n"/>
      <c r="G18" s="199" t="n"/>
      <c r="H18" s="199" t="n"/>
      <c r="I18" s="199" t="n"/>
      <c r="J18" s="199" t="n"/>
      <c r="K18" s="199" t="n"/>
      <c r="L18" s="199" t="n"/>
      <c r="M18" s="199" t="n"/>
      <c r="N18" s="199" t="n"/>
      <c r="O18" s="199" t="n"/>
      <c r="P18" s="199" t="n"/>
      <c r="Q18" s="199" t="n"/>
      <c r="R18" s="199" t="n"/>
      <c r="S18" s="199" t="n"/>
      <c r="T18" s="199" t="n"/>
      <c r="U18" s="199" t="n"/>
      <c r="V18" s="199" t="n"/>
      <c r="W18" s="199" t="n"/>
      <c r="X18" s="199" t="n"/>
      <c r="Y18" s="199" t="n"/>
      <c r="Z18" s="199" t="n"/>
    </row>
    <row r="19" ht="22.5" customHeight="1">
      <c r="A19" s="203" t="n">
        <v>44343</v>
      </c>
      <c r="B19" s="199" t="n">
        <v>419.290009</v>
      </c>
      <c r="C19" s="199" t="n">
        <v>56707700</v>
      </c>
      <c r="D19" s="202">
        <f>B19/B20-1</f>
        <v/>
      </c>
      <c r="E19" s="200">
        <f>E20*(1+D19)</f>
        <v/>
      </c>
      <c r="F19" s="199" t="n"/>
      <c r="G19" s="199" t="n"/>
      <c r="H19" s="199" t="n"/>
      <c r="I19" s="199" t="n"/>
      <c r="J19" s="199" t="n"/>
      <c r="K19" s="199" t="n"/>
      <c r="L19" s="199" t="n"/>
      <c r="M19" s="199" t="n"/>
      <c r="N19" s="199" t="n"/>
      <c r="O19" s="199" t="n"/>
      <c r="P19" s="199" t="n"/>
      <c r="Q19" s="199" t="n"/>
      <c r="R19" s="199" t="n"/>
      <c r="S19" s="199" t="n"/>
      <c r="T19" s="199" t="n"/>
      <c r="U19" s="199" t="n"/>
      <c r="V19" s="199" t="n"/>
      <c r="W19" s="199" t="n"/>
      <c r="X19" s="199" t="n"/>
      <c r="Y19" s="199" t="n"/>
      <c r="Z19" s="199" t="n"/>
    </row>
    <row r="20" ht="22.5" customHeight="1">
      <c r="A20" s="203" t="n">
        <v>44342</v>
      </c>
      <c r="B20" s="199" t="n">
        <v>419.070007</v>
      </c>
      <c r="C20" s="199" t="n">
        <v>43088600</v>
      </c>
      <c r="D20" s="202">
        <f>B20/B21-1</f>
        <v/>
      </c>
      <c r="E20" s="200">
        <f>E21*(1+D20)</f>
        <v/>
      </c>
      <c r="F20" s="199" t="n"/>
      <c r="G20" s="199" t="n"/>
      <c r="H20" s="199" t="n"/>
      <c r="I20" s="199" t="n"/>
      <c r="J20" s="199" t="n"/>
      <c r="K20" s="199" t="n"/>
      <c r="L20" s="199" t="n"/>
      <c r="M20" s="199" t="n"/>
      <c r="N20" s="199" t="n"/>
      <c r="O20" s="199" t="n"/>
      <c r="P20" s="199" t="n"/>
      <c r="Q20" s="199" t="n"/>
      <c r="R20" s="199" t="n"/>
      <c r="S20" s="199" t="n"/>
      <c r="T20" s="199" t="n"/>
      <c r="U20" s="199" t="n"/>
      <c r="V20" s="199" t="n"/>
      <c r="W20" s="199" t="n"/>
      <c r="X20" s="199" t="n"/>
      <c r="Y20" s="199" t="n"/>
      <c r="Z20" s="199" t="n"/>
    </row>
    <row r="21" ht="15.75" customHeight="1">
      <c r="A21" s="203" t="n">
        <v>44341</v>
      </c>
      <c r="B21" s="199" t="n">
        <v>418.23999</v>
      </c>
      <c r="C21" s="199" t="n">
        <v>57451400</v>
      </c>
      <c r="D21" s="202">
        <f>B21/B22-1</f>
        <v/>
      </c>
      <c r="E21" s="200">
        <f>E22*(1+D21)</f>
        <v/>
      </c>
      <c r="F21" s="199" t="n"/>
      <c r="G21" s="199" t="n"/>
      <c r="H21" s="199" t="n"/>
      <c r="I21" s="199" t="n"/>
      <c r="J21" s="199" t="n"/>
      <c r="K21" s="199" t="n"/>
      <c r="L21" s="199" t="n"/>
      <c r="M21" s="199" t="n"/>
      <c r="N21" s="199" t="n"/>
      <c r="O21" s="199" t="n"/>
      <c r="P21" s="199" t="n"/>
      <c r="Q21" s="199" t="n"/>
      <c r="R21" s="199" t="n"/>
      <c r="S21" s="199" t="n"/>
      <c r="T21" s="199" t="n"/>
      <c r="U21" s="199" t="n"/>
      <c r="V21" s="199" t="n"/>
      <c r="W21" s="199" t="n"/>
      <c r="X21" s="199" t="n"/>
      <c r="Y21" s="199" t="n"/>
      <c r="Z21" s="199" t="n"/>
    </row>
    <row r="22" ht="15.75" customHeight="1">
      <c r="A22" s="203" t="n">
        <v>44340</v>
      </c>
      <c r="B22" s="199" t="n">
        <v>419.170013</v>
      </c>
      <c r="C22" s="199" t="n">
        <v>51376700</v>
      </c>
      <c r="D22" s="202">
        <f>B22/B23-1</f>
        <v/>
      </c>
      <c r="E22" s="200">
        <f>E23*(1+D22)</f>
        <v/>
      </c>
      <c r="F22" s="199" t="n"/>
      <c r="G22" s="199" t="n"/>
      <c r="H22" s="199" t="n"/>
      <c r="I22" s="199" t="n"/>
      <c r="J22" s="199" t="n"/>
      <c r="K22" s="199" t="n"/>
      <c r="L22" s="199" t="n"/>
      <c r="M22" s="199" t="n"/>
      <c r="N22" s="199" t="n"/>
      <c r="O22" s="199" t="n"/>
      <c r="P22" s="199" t="n"/>
      <c r="Q22" s="199" t="n"/>
      <c r="R22" s="199" t="n"/>
      <c r="S22" s="199" t="n"/>
      <c r="T22" s="199" t="n"/>
      <c r="U22" s="199" t="n"/>
      <c r="V22" s="199" t="n"/>
      <c r="W22" s="199" t="n"/>
      <c r="X22" s="199" t="n"/>
      <c r="Y22" s="199" t="n"/>
      <c r="Z22" s="199" t="n"/>
    </row>
    <row r="23" ht="15.75" customHeight="1">
      <c r="A23" s="203" t="n">
        <v>44337</v>
      </c>
      <c r="B23" s="199" t="n">
        <v>414.940002</v>
      </c>
      <c r="C23" s="199" t="n">
        <v>76578700</v>
      </c>
      <c r="D23" s="202">
        <f>B23/B24-1</f>
        <v/>
      </c>
      <c r="E23" s="200">
        <f>E24*(1+D23)</f>
        <v/>
      </c>
      <c r="F23" s="199" t="n"/>
      <c r="G23" s="199" t="n"/>
      <c r="H23" s="199" t="n"/>
      <c r="I23" s="199" t="n"/>
      <c r="J23" s="199" t="n"/>
      <c r="K23" s="199" t="n"/>
      <c r="L23" s="199" t="n"/>
      <c r="M23" s="199" t="n"/>
      <c r="N23" s="199" t="n"/>
      <c r="O23" s="199" t="n"/>
      <c r="P23" s="199" t="n"/>
      <c r="Q23" s="199" t="n"/>
      <c r="R23" s="199" t="n"/>
      <c r="S23" s="199" t="n"/>
      <c r="T23" s="199" t="n"/>
      <c r="U23" s="199" t="n"/>
      <c r="V23" s="199" t="n"/>
      <c r="W23" s="199" t="n"/>
      <c r="X23" s="199" t="n"/>
      <c r="Y23" s="199" t="n"/>
      <c r="Z23" s="199" t="n"/>
    </row>
    <row r="24" ht="15.75" customHeight="1">
      <c r="A24" s="203" t="n">
        <v>44336</v>
      </c>
      <c r="B24" s="199" t="n">
        <v>415.279999</v>
      </c>
      <c r="C24" s="199" t="n">
        <v>78022200</v>
      </c>
      <c r="D24" s="202">
        <f>B24/B25-1</f>
        <v/>
      </c>
      <c r="E24" s="200">
        <f>E25*(1+D24)</f>
        <v/>
      </c>
      <c r="F24" s="199" t="n"/>
      <c r="G24" s="199" t="n"/>
      <c r="H24" s="199" t="n"/>
      <c r="I24" s="199" t="n"/>
      <c r="J24" s="199" t="n"/>
      <c r="K24" s="199" t="n"/>
      <c r="L24" s="199" t="n"/>
      <c r="M24" s="199" t="n"/>
      <c r="N24" s="199" t="n"/>
      <c r="O24" s="199" t="n"/>
      <c r="P24" s="199" t="n"/>
      <c r="Q24" s="199" t="n"/>
      <c r="R24" s="199" t="n"/>
      <c r="S24" s="199" t="n"/>
      <c r="T24" s="199" t="n"/>
      <c r="U24" s="199" t="n"/>
      <c r="V24" s="199" t="n"/>
      <c r="W24" s="199" t="n"/>
      <c r="X24" s="199" t="n"/>
      <c r="Y24" s="199" t="n"/>
      <c r="Z24" s="199" t="n"/>
    </row>
    <row r="25" ht="15.75" customHeight="1">
      <c r="A25" s="203" t="n">
        <v>44335</v>
      </c>
      <c r="B25" s="199" t="n">
        <v>410.859985</v>
      </c>
      <c r="C25" s="199" t="n">
        <v>106467100</v>
      </c>
      <c r="D25" s="202">
        <f>B25/B26-1</f>
        <v/>
      </c>
      <c r="E25" s="200">
        <f>E26*(1+D25)</f>
        <v/>
      </c>
      <c r="F25" s="199" t="n"/>
      <c r="G25" s="199" t="n"/>
      <c r="H25" s="199" t="n"/>
      <c r="I25" s="199" t="n"/>
      <c r="J25" s="199" t="n"/>
      <c r="K25" s="199" t="n"/>
      <c r="L25" s="199" t="n"/>
      <c r="M25" s="199" t="n"/>
      <c r="N25" s="199" t="n"/>
      <c r="O25" s="199" t="n"/>
      <c r="P25" s="199" t="n"/>
      <c r="Q25" s="199" t="n"/>
      <c r="R25" s="199" t="n"/>
      <c r="S25" s="199" t="n"/>
      <c r="T25" s="199" t="n"/>
      <c r="U25" s="199" t="n"/>
      <c r="V25" s="199" t="n"/>
      <c r="W25" s="199" t="n"/>
      <c r="X25" s="199" t="n"/>
      <c r="Y25" s="199" t="n"/>
      <c r="Z25" s="199" t="n"/>
    </row>
    <row r="26" ht="15.75" customHeight="1">
      <c r="A26" s="203" t="n">
        <v>44334</v>
      </c>
      <c r="B26" s="199" t="n">
        <v>411.940002</v>
      </c>
      <c r="C26" s="199" t="n">
        <v>59810200</v>
      </c>
      <c r="D26" s="202">
        <f>B26/B27-1</f>
        <v/>
      </c>
      <c r="E26" s="200">
        <f>E27*(1+D26)</f>
        <v/>
      </c>
      <c r="F26" s="199" t="n"/>
      <c r="G26" s="199" t="n"/>
      <c r="H26" s="199" t="n"/>
      <c r="I26" s="199" t="n"/>
      <c r="J26" s="199" t="n"/>
      <c r="K26" s="199" t="n"/>
      <c r="L26" s="199" t="n"/>
      <c r="M26" s="199" t="n"/>
      <c r="N26" s="199" t="n"/>
      <c r="O26" s="199" t="n"/>
      <c r="P26" s="199" t="n"/>
      <c r="Q26" s="199" t="n"/>
      <c r="R26" s="199" t="n"/>
      <c r="S26" s="199" t="n"/>
      <c r="T26" s="199" t="n"/>
      <c r="U26" s="199" t="n"/>
      <c r="V26" s="199" t="n"/>
      <c r="W26" s="199" t="n"/>
      <c r="X26" s="199" t="n"/>
      <c r="Y26" s="199" t="n"/>
      <c r="Z26" s="199" t="n"/>
    </row>
    <row r="27" ht="15.75" customHeight="1">
      <c r="A27" s="203" t="n">
        <v>44333</v>
      </c>
      <c r="B27" s="199" t="n">
        <v>415.519989</v>
      </c>
      <c r="C27" s="199" t="n">
        <v>65129200</v>
      </c>
      <c r="D27" s="202">
        <f>B27/B28-1</f>
        <v/>
      </c>
      <c r="E27" s="200">
        <f>E28*(1+D27)</f>
        <v/>
      </c>
      <c r="F27" s="199" t="n"/>
      <c r="G27" s="199" t="n"/>
      <c r="H27" s="199" t="n"/>
      <c r="I27" s="199" t="n"/>
      <c r="J27" s="199" t="n"/>
      <c r="K27" s="199" t="n"/>
      <c r="L27" s="199" t="n"/>
      <c r="M27" s="199" t="n"/>
      <c r="N27" s="199" t="n"/>
      <c r="O27" s="199" t="n"/>
      <c r="P27" s="199" t="n"/>
      <c r="Q27" s="199" t="n"/>
      <c r="R27" s="199" t="n"/>
      <c r="S27" s="199" t="n"/>
      <c r="T27" s="199" t="n"/>
      <c r="U27" s="199" t="n"/>
      <c r="V27" s="199" t="n"/>
      <c r="W27" s="199" t="n"/>
      <c r="X27" s="199" t="n"/>
      <c r="Y27" s="199" t="n"/>
      <c r="Z27" s="199" t="n"/>
    </row>
    <row r="28" ht="15.75" customHeight="1">
      <c r="A28" s="203" t="n">
        <v>44330</v>
      </c>
      <c r="B28" s="199" t="n">
        <v>416.579987</v>
      </c>
      <c r="C28" s="199" t="n">
        <v>82201600</v>
      </c>
      <c r="D28" s="202">
        <f>B28/B29-1</f>
        <v/>
      </c>
      <c r="E28" s="200">
        <f>E29*(1+D28)</f>
        <v/>
      </c>
      <c r="F28" s="199" t="n"/>
      <c r="G28" s="199" t="n"/>
      <c r="H28" s="199" t="n"/>
      <c r="I28" s="199" t="n"/>
      <c r="J28" s="199" t="n"/>
      <c r="K28" s="199" t="n"/>
      <c r="L28" s="199" t="n"/>
      <c r="M28" s="199" t="n"/>
      <c r="N28" s="199" t="n"/>
      <c r="O28" s="199" t="n"/>
      <c r="P28" s="199" t="n"/>
      <c r="Q28" s="199" t="n"/>
      <c r="R28" s="199" t="n"/>
      <c r="S28" s="199" t="n"/>
      <c r="T28" s="199" t="n"/>
      <c r="U28" s="199" t="n"/>
      <c r="V28" s="199" t="n"/>
      <c r="W28" s="199" t="n"/>
      <c r="X28" s="199" t="n"/>
      <c r="Y28" s="199" t="n"/>
      <c r="Z28" s="199" t="n"/>
    </row>
    <row r="29" ht="15.75" customHeight="1">
      <c r="A29" s="203" t="n">
        <v>44329</v>
      </c>
      <c r="B29" s="199" t="n">
        <v>410.279999</v>
      </c>
      <c r="C29" s="199" t="n">
        <v>106394000</v>
      </c>
      <c r="D29" s="202">
        <f>B29/B30-1</f>
        <v/>
      </c>
      <c r="E29" s="200">
        <f>E30*(1+D29)</f>
        <v/>
      </c>
      <c r="F29" s="199" t="n"/>
      <c r="G29" s="199" t="n"/>
      <c r="H29" s="199" t="n"/>
      <c r="I29" s="199" t="n"/>
      <c r="J29" s="199" t="n"/>
      <c r="K29" s="199" t="n"/>
      <c r="L29" s="199" t="n"/>
      <c r="M29" s="199" t="n"/>
      <c r="N29" s="199" t="n"/>
      <c r="O29" s="199" t="n"/>
      <c r="P29" s="199" t="n"/>
      <c r="Q29" s="199" t="n"/>
      <c r="R29" s="199" t="n"/>
      <c r="S29" s="199" t="n"/>
      <c r="T29" s="199" t="n"/>
      <c r="U29" s="199" t="n"/>
      <c r="V29" s="199" t="n"/>
      <c r="W29" s="199" t="n"/>
      <c r="X29" s="199" t="n"/>
      <c r="Y29" s="199" t="n"/>
      <c r="Z29" s="199" t="n"/>
    </row>
    <row r="30" ht="15.75" customHeight="1">
      <c r="A30" s="203" t="n">
        <v>44328</v>
      </c>
      <c r="B30" s="199" t="n">
        <v>405.410004</v>
      </c>
      <c r="C30" s="199" t="n">
        <v>134811000</v>
      </c>
      <c r="D30" s="202">
        <f>B30/B31-1</f>
        <v/>
      </c>
      <c r="E30" s="200">
        <f>E31*(1+D30)</f>
        <v/>
      </c>
      <c r="F30" s="199" t="n"/>
      <c r="G30" s="199" t="n"/>
      <c r="H30" s="199" t="n"/>
      <c r="I30" s="199" t="n"/>
      <c r="J30" s="199" t="n"/>
      <c r="K30" s="199" t="n"/>
      <c r="L30" s="199" t="n"/>
      <c r="M30" s="199" t="n"/>
      <c r="N30" s="199" t="n"/>
      <c r="O30" s="199" t="n"/>
      <c r="P30" s="199" t="n"/>
      <c r="Q30" s="199" t="n"/>
      <c r="R30" s="199" t="n"/>
      <c r="S30" s="199" t="n"/>
      <c r="T30" s="199" t="n"/>
      <c r="U30" s="199" t="n"/>
      <c r="V30" s="199" t="n"/>
      <c r="W30" s="199" t="n"/>
      <c r="X30" s="199" t="n"/>
      <c r="Y30" s="199" t="n"/>
      <c r="Z30" s="199" t="n"/>
    </row>
    <row r="31" ht="15.75" customHeight="1">
      <c r="A31" s="203" t="n">
        <v>44327</v>
      </c>
      <c r="B31" s="199" t="n">
        <v>414.209991</v>
      </c>
      <c r="C31" s="199" t="n">
        <v>116888000</v>
      </c>
      <c r="D31" s="202">
        <f>B31/B32-1</f>
        <v/>
      </c>
      <c r="E31" s="200">
        <f>E32*(1+D31)</f>
        <v/>
      </c>
      <c r="F31" s="199" t="n"/>
      <c r="G31" s="199" t="n"/>
      <c r="H31" s="199" t="n"/>
      <c r="I31" s="199" t="n"/>
      <c r="J31" s="199" t="n"/>
      <c r="K31" s="199" t="n"/>
      <c r="L31" s="199" t="n"/>
      <c r="M31" s="199" t="n"/>
      <c r="N31" s="199" t="n"/>
      <c r="O31" s="199" t="n"/>
      <c r="P31" s="199" t="n"/>
      <c r="Q31" s="199" t="n"/>
      <c r="R31" s="199" t="n"/>
      <c r="S31" s="199" t="n"/>
      <c r="T31" s="199" t="n"/>
      <c r="U31" s="199" t="n"/>
      <c r="V31" s="199" t="n"/>
      <c r="W31" s="199" t="n"/>
      <c r="X31" s="199" t="n"/>
      <c r="Y31" s="199" t="n"/>
      <c r="Z31" s="199" t="n"/>
    </row>
    <row r="32" ht="15.75" customHeight="1">
      <c r="A32" s="203" t="n">
        <v>44326</v>
      </c>
      <c r="B32" s="199" t="n">
        <v>417.940002</v>
      </c>
      <c r="C32" s="199" t="n">
        <v>81852400</v>
      </c>
      <c r="D32" s="202">
        <f>B32/B33-1</f>
        <v/>
      </c>
      <c r="E32" s="200">
        <f>E33*(1+D32)</f>
        <v/>
      </c>
      <c r="F32" s="199" t="n"/>
      <c r="G32" s="199" t="n"/>
      <c r="H32" s="199" t="n"/>
      <c r="I32" s="199" t="n"/>
      <c r="J32" s="199" t="n"/>
      <c r="K32" s="199" t="n"/>
      <c r="L32" s="199" t="n"/>
      <c r="M32" s="199" t="n"/>
      <c r="N32" s="199" t="n"/>
      <c r="O32" s="199" t="n"/>
      <c r="P32" s="199" t="n"/>
      <c r="Q32" s="199" t="n"/>
      <c r="R32" s="199" t="n"/>
      <c r="S32" s="199" t="n"/>
      <c r="T32" s="199" t="n"/>
      <c r="U32" s="199" t="n"/>
      <c r="V32" s="199" t="n"/>
      <c r="W32" s="199" t="n"/>
      <c r="X32" s="199" t="n"/>
      <c r="Y32" s="199" t="n"/>
      <c r="Z32" s="199" t="n"/>
    </row>
    <row r="33" ht="15.75" customHeight="1">
      <c r="A33" s="203" t="n">
        <v>44323</v>
      </c>
      <c r="B33" s="199" t="n">
        <v>422.119995</v>
      </c>
      <c r="C33" s="199" t="n">
        <v>67733800</v>
      </c>
      <c r="D33" s="202">
        <f>B33/B34-1</f>
        <v/>
      </c>
      <c r="E33" s="200">
        <f>E34*(1+D33)</f>
        <v/>
      </c>
      <c r="F33" s="199" t="n"/>
      <c r="G33" s="199" t="n"/>
      <c r="H33" s="199" t="n"/>
      <c r="I33" s="199" t="n"/>
      <c r="J33" s="199" t="n"/>
      <c r="K33" s="199" t="n"/>
      <c r="L33" s="199" t="n"/>
      <c r="M33" s="199" t="n"/>
      <c r="N33" s="199" t="n"/>
      <c r="O33" s="199" t="n"/>
      <c r="P33" s="199" t="n"/>
      <c r="Q33" s="199" t="n"/>
      <c r="R33" s="199" t="n"/>
      <c r="S33" s="199" t="n"/>
      <c r="T33" s="199" t="n"/>
      <c r="U33" s="199" t="n"/>
      <c r="V33" s="199" t="n"/>
      <c r="W33" s="199" t="n"/>
      <c r="X33" s="199" t="n"/>
      <c r="Y33" s="199" t="n"/>
      <c r="Z33" s="199" t="n"/>
    </row>
    <row r="34" ht="15.75" customHeight="1">
      <c r="A34" s="203" t="n">
        <v>44322</v>
      </c>
      <c r="B34" s="199" t="n">
        <v>419.070007</v>
      </c>
      <c r="C34" s="199" t="n">
        <v>74321400</v>
      </c>
      <c r="D34" s="202">
        <f>B34/B35-1</f>
        <v/>
      </c>
      <c r="E34" s="200">
        <f>E35*(1+D34)</f>
        <v/>
      </c>
      <c r="F34" s="199" t="n"/>
      <c r="G34" s="199" t="n"/>
      <c r="H34" s="199" t="n"/>
      <c r="I34" s="199" t="n"/>
      <c r="J34" s="199" t="n"/>
      <c r="K34" s="199" t="n"/>
      <c r="L34" s="199" t="n"/>
      <c r="M34" s="199" t="n"/>
      <c r="N34" s="199" t="n"/>
      <c r="O34" s="199" t="n"/>
      <c r="P34" s="199" t="n"/>
      <c r="Q34" s="199" t="n"/>
      <c r="R34" s="199" t="n"/>
      <c r="S34" s="199" t="n"/>
      <c r="T34" s="199" t="n"/>
      <c r="U34" s="199" t="n"/>
      <c r="V34" s="199" t="n"/>
      <c r="W34" s="199" t="n"/>
      <c r="X34" s="199" t="n"/>
      <c r="Y34" s="199" t="n"/>
      <c r="Z34" s="199" t="n"/>
    </row>
    <row r="35" ht="15.75" customHeight="1">
      <c r="A35" s="203" t="n">
        <v>44321</v>
      </c>
      <c r="B35" s="199" t="n">
        <v>415.75</v>
      </c>
      <c r="C35" s="199" t="n">
        <v>60162200</v>
      </c>
      <c r="D35" s="202">
        <f>B35/B36-1</f>
        <v/>
      </c>
      <c r="E35" s="200">
        <f>E36*(1+D35)</f>
        <v/>
      </c>
      <c r="F35" s="199" t="n"/>
      <c r="G35" s="199" t="n"/>
      <c r="H35" s="199" t="n"/>
      <c r="I35" s="199" t="n"/>
      <c r="J35" s="199" t="n"/>
      <c r="K35" s="199" t="n"/>
      <c r="L35" s="199" t="n"/>
      <c r="M35" s="199" t="n"/>
      <c r="N35" s="199" t="n"/>
      <c r="O35" s="199" t="n"/>
      <c r="P35" s="199" t="n"/>
      <c r="Q35" s="199" t="n"/>
      <c r="R35" s="199" t="n"/>
      <c r="S35" s="199" t="n"/>
      <c r="T35" s="199" t="n"/>
      <c r="U35" s="199" t="n"/>
      <c r="V35" s="199" t="n"/>
      <c r="W35" s="199" t="n"/>
      <c r="X35" s="199" t="n"/>
      <c r="Y35" s="199" t="n"/>
      <c r="Z35" s="199" t="n"/>
    </row>
    <row r="36" ht="15.75" customHeight="1">
      <c r="A36" s="203" t="n">
        <v>44320</v>
      </c>
      <c r="B36" s="199" t="n">
        <v>415.619995</v>
      </c>
      <c r="C36" s="199" t="n">
        <v>101591200</v>
      </c>
      <c r="D36" s="202">
        <f>B36/B37-1</f>
        <v/>
      </c>
      <c r="E36" s="200">
        <f>E37*(1+D36)</f>
        <v/>
      </c>
      <c r="F36" s="199" t="n"/>
      <c r="G36" s="199" t="n"/>
      <c r="H36" s="199" t="n"/>
      <c r="I36" s="199" t="n"/>
      <c r="J36" s="199" t="n"/>
      <c r="K36" s="199" t="n"/>
      <c r="L36" s="199" t="n"/>
      <c r="M36" s="199" t="n"/>
      <c r="N36" s="199" t="n"/>
      <c r="O36" s="199" t="n"/>
      <c r="P36" s="199" t="n"/>
      <c r="Q36" s="199" t="n"/>
      <c r="R36" s="199" t="n"/>
      <c r="S36" s="199" t="n"/>
      <c r="T36" s="199" t="n"/>
      <c r="U36" s="199" t="n"/>
      <c r="V36" s="199" t="n"/>
      <c r="W36" s="199" t="n"/>
      <c r="X36" s="199" t="n"/>
      <c r="Y36" s="199" t="n"/>
      <c r="Z36" s="199" t="n"/>
    </row>
    <row r="37" ht="15.75" customHeight="1">
      <c r="A37" s="203" t="n">
        <v>44319</v>
      </c>
      <c r="B37" s="199" t="n">
        <v>418.200012</v>
      </c>
      <c r="C37" s="199" t="n">
        <v>68128300</v>
      </c>
      <c r="D37" s="202">
        <f>B37/B38-1</f>
        <v/>
      </c>
      <c r="E37" s="200">
        <f>E38*(1+D37)</f>
        <v/>
      </c>
      <c r="F37" s="199" t="n"/>
      <c r="G37" s="199" t="n"/>
      <c r="H37" s="199" t="n"/>
      <c r="I37" s="199" t="n"/>
      <c r="J37" s="199" t="n"/>
      <c r="K37" s="199" t="n"/>
      <c r="L37" s="199" t="n"/>
      <c r="M37" s="199" t="n"/>
      <c r="N37" s="199" t="n"/>
      <c r="O37" s="199" t="n"/>
      <c r="P37" s="199" t="n"/>
      <c r="Q37" s="199" t="n"/>
      <c r="R37" s="199" t="n"/>
      <c r="S37" s="199" t="n"/>
      <c r="T37" s="199" t="n"/>
      <c r="U37" s="199" t="n"/>
      <c r="V37" s="199" t="n"/>
      <c r="W37" s="199" t="n"/>
      <c r="X37" s="199" t="n"/>
      <c r="Y37" s="199" t="n"/>
      <c r="Z37" s="199" t="n"/>
    </row>
    <row r="38" ht="15.75" customHeight="1">
      <c r="A38" s="203" t="n">
        <v>44316</v>
      </c>
      <c r="B38" s="199" t="n">
        <v>417.299988</v>
      </c>
      <c r="C38" s="199" t="n">
        <v>85527000</v>
      </c>
      <c r="D38" s="202">
        <f>B38/B39-1</f>
        <v/>
      </c>
      <c r="E38" s="200">
        <f>E39*(1+D38)</f>
        <v/>
      </c>
      <c r="F38" s="199" t="n"/>
      <c r="G38" s="199" t="n"/>
      <c r="H38" s="199" t="n"/>
      <c r="I38" s="199" t="n"/>
      <c r="J38" s="199" t="n"/>
      <c r="K38" s="199" t="n"/>
      <c r="L38" s="199" t="n"/>
      <c r="M38" s="199" t="n"/>
      <c r="N38" s="199" t="n"/>
      <c r="O38" s="199" t="n"/>
      <c r="P38" s="199" t="n"/>
      <c r="Q38" s="199" t="n"/>
      <c r="R38" s="199" t="n"/>
      <c r="S38" s="199" t="n"/>
      <c r="T38" s="199" t="n"/>
      <c r="U38" s="199" t="n"/>
      <c r="V38" s="199" t="n"/>
      <c r="W38" s="199" t="n"/>
      <c r="X38" s="199" t="n"/>
      <c r="Y38" s="199" t="n"/>
      <c r="Z38" s="199" t="n"/>
    </row>
    <row r="39" ht="15.75" customHeight="1">
      <c r="A39" s="203" t="n">
        <v>44315</v>
      </c>
      <c r="B39" s="199" t="n">
        <v>420.059998</v>
      </c>
      <c r="C39" s="199" t="n">
        <v>78544300</v>
      </c>
      <c r="D39" s="202">
        <f>B39/B40-1</f>
        <v/>
      </c>
      <c r="E39" s="200">
        <f>E40*(1+D39)</f>
        <v/>
      </c>
      <c r="F39" s="199" t="n"/>
      <c r="G39" s="199" t="n"/>
      <c r="H39" s="199" t="n"/>
      <c r="I39" s="199" t="n"/>
      <c r="J39" s="199" t="n"/>
      <c r="K39" s="199" t="n"/>
      <c r="L39" s="199" t="n"/>
      <c r="M39" s="199" t="n"/>
      <c r="N39" s="199" t="n"/>
      <c r="O39" s="199" t="n"/>
      <c r="P39" s="199" t="n"/>
      <c r="Q39" s="199" t="n"/>
      <c r="R39" s="199" t="n"/>
      <c r="S39" s="199" t="n"/>
      <c r="T39" s="199" t="n"/>
      <c r="U39" s="199" t="n"/>
      <c r="V39" s="199" t="n"/>
      <c r="W39" s="199" t="n"/>
      <c r="X39" s="199" t="n"/>
      <c r="Y39" s="199" t="n"/>
      <c r="Z39" s="199" t="n"/>
    </row>
    <row r="40" ht="15.75" customHeight="1">
      <c r="A40" s="203" t="n">
        <v>44314</v>
      </c>
      <c r="B40" s="199" t="n">
        <v>417.399994</v>
      </c>
      <c r="C40" s="199" t="n">
        <v>51238900</v>
      </c>
      <c r="D40" s="202">
        <f>B40/B41-1</f>
        <v/>
      </c>
      <c r="E40" s="200">
        <f>E41*(1+D40)</f>
        <v/>
      </c>
      <c r="F40" s="199" t="n"/>
      <c r="G40" s="199" t="n"/>
      <c r="H40" s="199" t="n"/>
      <c r="I40" s="199" t="n"/>
      <c r="J40" s="199" t="n"/>
      <c r="K40" s="199" t="n"/>
      <c r="L40" s="199" t="n"/>
      <c r="M40" s="199" t="n"/>
      <c r="N40" s="199" t="n"/>
      <c r="O40" s="199" t="n"/>
      <c r="P40" s="199" t="n"/>
      <c r="Q40" s="199" t="n"/>
      <c r="R40" s="199" t="n"/>
      <c r="S40" s="199" t="n"/>
      <c r="T40" s="199" t="n"/>
      <c r="U40" s="199" t="n"/>
      <c r="V40" s="199" t="n"/>
      <c r="W40" s="199" t="n"/>
      <c r="X40" s="199" t="n"/>
      <c r="Y40" s="199" t="n"/>
      <c r="Z40" s="199" t="n"/>
    </row>
    <row r="41" ht="15.75" customHeight="1">
      <c r="A41" s="203" t="n">
        <v>44313</v>
      </c>
      <c r="B41" s="199" t="n">
        <v>417.519989</v>
      </c>
      <c r="C41" s="199" t="n">
        <v>51303100</v>
      </c>
      <c r="D41" s="202">
        <f>B41/B42-1</f>
        <v/>
      </c>
      <c r="E41" s="200">
        <f>E42*(1+D41)</f>
        <v/>
      </c>
      <c r="F41" s="199" t="n"/>
      <c r="G41" s="199" t="n"/>
      <c r="H41" s="199" t="n"/>
      <c r="I41" s="199" t="n"/>
      <c r="J41" s="199" t="n"/>
      <c r="K41" s="199" t="n"/>
      <c r="L41" s="199" t="n"/>
      <c r="M41" s="199" t="n"/>
      <c r="N41" s="199" t="n"/>
      <c r="O41" s="199" t="n"/>
      <c r="P41" s="199" t="n"/>
      <c r="Q41" s="199" t="n"/>
      <c r="R41" s="199" t="n"/>
      <c r="S41" s="199" t="n"/>
      <c r="T41" s="199" t="n"/>
      <c r="U41" s="199" t="n"/>
      <c r="V41" s="199" t="n"/>
      <c r="W41" s="199" t="n"/>
      <c r="X41" s="199" t="n"/>
      <c r="Y41" s="199" t="n"/>
      <c r="Z41" s="199" t="n"/>
    </row>
    <row r="42" ht="15.75" customHeight="1">
      <c r="A42" s="203" t="n">
        <v>44312</v>
      </c>
      <c r="B42" s="199" t="n">
        <v>417.609985</v>
      </c>
      <c r="C42" s="199" t="n">
        <v>52182400</v>
      </c>
      <c r="D42" s="202">
        <f>B42/B43-1</f>
        <v/>
      </c>
      <c r="E42" s="200">
        <f>E43*(1+D42)</f>
        <v/>
      </c>
      <c r="F42" s="199" t="n"/>
      <c r="G42" s="199" t="n"/>
      <c r="H42" s="199" t="n"/>
      <c r="I42" s="199" t="n"/>
      <c r="J42" s="199" t="n"/>
      <c r="K42" s="199" t="n"/>
      <c r="L42" s="199" t="n"/>
      <c r="M42" s="199" t="n"/>
      <c r="N42" s="199" t="n"/>
      <c r="O42" s="199" t="n"/>
      <c r="P42" s="199" t="n"/>
      <c r="Q42" s="199" t="n"/>
      <c r="R42" s="199" t="n"/>
      <c r="S42" s="199" t="n"/>
      <c r="T42" s="199" t="n"/>
      <c r="U42" s="199" t="n"/>
      <c r="V42" s="199" t="n"/>
      <c r="W42" s="199" t="n"/>
      <c r="X42" s="199" t="n"/>
      <c r="Y42" s="199" t="n"/>
      <c r="Z42" s="199" t="n"/>
    </row>
    <row r="43" ht="15.75" customHeight="1">
      <c r="A43" s="203" t="n">
        <v>44309</v>
      </c>
      <c r="B43" s="199" t="n">
        <v>416.73999</v>
      </c>
      <c r="C43" s="199" t="n">
        <v>73209200</v>
      </c>
      <c r="D43" s="202">
        <f>B43/B44-1</f>
        <v/>
      </c>
      <c r="E43" s="200">
        <f>E44*(1+D43)</f>
        <v/>
      </c>
      <c r="F43" s="199" t="n"/>
      <c r="G43" s="199" t="n"/>
      <c r="H43" s="199" t="n"/>
      <c r="I43" s="199" t="n"/>
      <c r="J43" s="199" t="n"/>
      <c r="K43" s="199" t="n"/>
      <c r="L43" s="199" t="n"/>
      <c r="M43" s="199" t="n"/>
      <c r="N43" s="199" t="n"/>
      <c r="O43" s="199" t="n"/>
      <c r="P43" s="199" t="n"/>
      <c r="Q43" s="199" t="n"/>
      <c r="R43" s="199" t="n"/>
      <c r="S43" s="199" t="n"/>
      <c r="T43" s="199" t="n"/>
      <c r="U43" s="199" t="n"/>
      <c r="V43" s="199" t="n"/>
      <c r="W43" s="199" t="n"/>
      <c r="X43" s="199" t="n"/>
      <c r="Y43" s="199" t="n"/>
      <c r="Z43" s="199" t="n"/>
    </row>
    <row r="44" ht="15.75" customHeight="1">
      <c r="A44" s="203" t="n">
        <v>44308</v>
      </c>
      <c r="B44" s="199" t="n">
        <v>412.269989</v>
      </c>
      <c r="C44" s="199" t="n">
        <v>97582800</v>
      </c>
      <c r="D44" s="202">
        <f>B44/B45-1</f>
        <v/>
      </c>
      <c r="E44" s="200">
        <f>E45*(1+D44)</f>
        <v/>
      </c>
      <c r="F44" s="199" t="n"/>
      <c r="G44" s="199" t="n"/>
      <c r="H44" s="199" t="n"/>
      <c r="I44" s="199" t="n"/>
      <c r="J44" s="199" t="n"/>
      <c r="K44" s="199" t="n"/>
      <c r="L44" s="199" t="n"/>
      <c r="M44" s="199" t="n"/>
      <c r="N44" s="199" t="n"/>
      <c r="O44" s="199" t="n"/>
      <c r="P44" s="199" t="n"/>
      <c r="Q44" s="199" t="n"/>
      <c r="R44" s="199" t="n"/>
      <c r="S44" s="199" t="n"/>
      <c r="T44" s="199" t="n"/>
      <c r="U44" s="199" t="n"/>
      <c r="V44" s="199" t="n"/>
      <c r="W44" s="199" t="n"/>
      <c r="X44" s="199" t="n"/>
      <c r="Y44" s="199" t="n"/>
      <c r="Z44" s="199" t="n"/>
    </row>
    <row r="45" ht="15.75" customHeight="1">
      <c r="A45" s="203" t="n">
        <v>44307</v>
      </c>
      <c r="B45" s="199" t="n">
        <v>416.070007</v>
      </c>
      <c r="C45" s="199" t="n">
        <v>66793000</v>
      </c>
      <c r="D45" s="202">
        <f>B45/B46-1</f>
        <v/>
      </c>
      <c r="E45" s="200">
        <f>E46*(1+D45)</f>
        <v/>
      </c>
      <c r="F45" s="199" t="n"/>
      <c r="G45" s="199" t="n"/>
      <c r="H45" s="199" t="n"/>
      <c r="I45" s="199" t="n"/>
      <c r="J45" s="199" t="n"/>
      <c r="K45" s="199" t="n"/>
      <c r="L45" s="199" t="n"/>
      <c r="M45" s="199" t="n"/>
      <c r="N45" s="199" t="n"/>
      <c r="O45" s="199" t="n"/>
      <c r="P45" s="199" t="n"/>
      <c r="Q45" s="199" t="n"/>
      <c r="R45" s="199" t="n"/>
      <c r="S45" s="199" t="n"/>
      <c r="T45" s="199" t="n"/>
      <c r="U45" s="199" t="n"/>
      <c r="V45" s="199" t="n"/>
      <c r="W45" s="199" t="n"/>
      <c r="X45" s="199" t="n"/>
      <c r="Y45" s="199" t="n"/>
      <c r="Z45" s="199" t="n"/>
    </row>
    <row r="46" ht="15.75" customHeight="1">
      <c r="A46" s="203" t="n">
        <v>44306</v>
      </c>
      <c r="B46" s="199" t="n">
        <v>412.170013</v>
      </c>
      <c r="C46" s="199" t="n">
        <v>81851800</v>
      </c>
      <c r="D46" s="202">
        <f>B46/B47-1</f>
        <v/>
      </c>
      <c r="E46" s="200">
        <f>E47*(1+D46)</f>
        <v/>
      </c>
      <c r="F46" s="199" t="n"/>
      <c r="G46" s="199" t="n"/>
      <c r="H46" s="199" t="n"/>
      <c r="I46" s="199" t="n"/>
      <c r="J46" s="199" t="n"/>
      <c r="K46" s="199" t="n"/>
      <c r="L46" s="199" t="n"/>
      <c r="M46" s="199" t="n"/>
      <c r="N46" s="199" t="n"/>
      <c r="O46" s="199" t="n"/>
      <c r="P46" s="199" t="n"/>
      <c r="Q46" s="199" t="n"/>
      <c r="R46" s="199" t="n"/>
      <c r="S46" s="199" t="n"/>
      <c r="T46" s="199" t="n"/>
      <c r="U46" s="199" t="n"/>
      <c r="V46" s="199" t="n"/>
      <c r="W46" s="199" t="n"/>
      <c r="X46" s="199" t="n"/>
      <c r="Y46" s="199" t="n"/>
      <c r="Z46" s="199" t="n"/>
    </row>
    <row r="47" ht="15.75" customHeight="1">
      <c r="A47" s="203" t="n">
        <v>44305</v>
      </c>
      <c r="B47" s="199" t="n">
        <v>415.209991</v>
      </c>
      <c r="C47" s="199" t="n">
        <v>78498500</v>
      </c>
      <c r="D47" s="202">
        <f>B47/B48-1</f>
        <v/>
      </c>
      <c r="E47" s="200">
        <f>E48*(1+D47)</f>
        <v/>
      </c>
      <c r="F47" s="199" t="n"/>
      <c r="G47" s="199" t="n"/>
      <c r="H47" s="199" t="n"/>
      <c r="I47" s="199" t="n"/>
      <c r="J47" s="199" t="n"/>
      <c r="K47" s="199" t="n"/>
      <c r="L47" s="199" t="n"/>
      <c r="M47" s="199" t="n"/>
      <c r="N47" s="199" t="n"/>
      <c r="O47" s="199" t="n"/>
      <c r="P47" s="199" t="n"/>
      <c r="Q47" s="199" t="n"/>
      <c r="R47" s="199" t="n"/>
      <c r="S47" s="199" t="n"/>
      <c r="T47" s="199" t="n"/>
      <c r="U47" s="199" t="n"/>
      <c r="V47" s="199" t="n"/>
      <c r="W47" s="199" t="n"/>
      <c r="X47" s="199" t="n"/>
      <c r="Y47" s="199" t="n"/>
      <c r="Z47" s="199" t="n"/>
    </row>
    <row r="48" ht="15.75" customHeight="1">
      <c r="A48" s="203" t="n">
        <v>44302</v>
      </c>
      <c r="B48" s="199" t="n">
        <v>417.26001</v>
      </c>
      <c r="C48" s="199" t="n">
        <v>82037300</v>
      </c>
      <c r="D48" s="202">
        <f>B48/B49-1</f>
        <v/>
      </c>
      <c r="E48" s="200">
        <f>E49*(1+D48)</f>
        <v/>
      </c>
      <c r="F48" s="199" t="n"/>
      <c r="G48" s="199" t="n"/>
      <c r="H48" s="199" t="n"/>
      <c r="I48" s="199" t="n"/>
      <c r="J48" s="199" t="n"/>
      <c r="K48" s="199" t="n"/>
      <c r="L48" s="199" t="n"/>
      <c r="M48" s="199" t="n"/>
      <c r="N48" s="199" t="n"/>
      <c r="O48" s="199" t="n"/>
      <c r="P48" s="199" t="n"/>
      <c r="Q48" s="199" t="n"/>
      <c r="R48" s="199" t="n"/>
      <c r="S48" s="199" t="n"/>
      <c r="T48" s="199" t="n"/>
      <c r="U48" s="199" t="n"/>
      <c r="V48" s="199" t="n"/>
      <c r="W48" s="199" t="n"/>
      <c r="X48" s="199" t="n"/>
      <c r="Y48" s="199" t="n"/>
      <c r="Z48" s="199" t="n"/>
    </row>
    <row r="49" ht="15.75" customHeight="1">
      <c r="A49" s="203" t="n">
        <v>44301</v>
      </c>
      <c r="B49" s="199" t="n">
        <v>415.869995</v>
      </c>
      <c r="C49" s="199" t="n">
        <v>60229800</v>
      </c>
      <c r="D49" s="202">
        <f>B49/B50-1</f>
        <v/>
      </c>
      <c r="E49" s="200">
        <f>E50*(1+D49)</f>
        <v/>
      </c>
      <c r="F49" s="199" t="n"/>
      <c r="G49" s="199" t="n"/>
      <c r="H49" s="199" t="n"/>
      <c r="I49" s="199" t="n"/>
      <c r="J49" s="199" t="n"/>
      <c r="K49" s="199" t="n"/>
      <c r="L49" s="199" t="n"/>
      <c r="M49" s="199" t="n"/>
      <c r="N49" s="199" t="n"/>
      <c r="O49" s="199" t="n"/>
      <c r="P49" s="199" t="n"/>
      <c r="Q49" s="199" t="n"/>
      <c r="R49" s="199" t="n"/>
      <c r="S49" s="199" t="n"/>
      <c r="T49" s="199" t="n"/>
      <c r="U49" s="199" t="n"/>
      <c r="V49" s="199" t="n"/>
      <c r="W49" s="199" t="n"/>
      <c r="X49" s="199" t="n"/>
      <c r="Y49" s="199" t="n"/>
      <c r="Z49" s="199" t="n"/>
    </row>
    <row r="50" ht="15.75" customHeight="1">
      <c r="A50" s="203" t="n">
        <v>44300</v>
      </c>
      <c r="B50" s="199" t="n">
        <v>411.450012</v>
      </c>
      <c r="C50" s="199" t="n">
        <v>61659900</v>
      </c>
      <c r="D50" s="202">
        <f>B50/B51-1</f>
        <v/>
      </c>
      <c r="E50" s="200">
        <f>E51*(1+D50)</f>
        <v/>
      </c>
      <c r="F50" s="199" t="n"/>
      <c r="G50" s="199" t="n"/>
      <c r="H50" s="199" t="n"/>
      <c r="I50" s="199" t="n"/>
      <c r="J50" s="199" t="n"/>
      <c r="K50" s="199" t="n"/>
      <c r="L50" s="199" t="n"/>
      <c r="M50" s="199" t="n"/>
      <c r="N50" s="199" t="n"/>
      <c r="O50" s="199" t="n"/>
      <c r="P50" s="199" t="n"/>
      <c r="Q50" s="199" t="n"/>
      <c r="R50" s="199" t="n"/>
      <c r="S50" s="199" t="n"/>
      <c r="T50" s="199" t="n"/>
      <c r="U50" s="199" t="n"/>
      <c r="V50" s="199" t="n"/>
      <c r="W50" s="199" t="n"/>
      <c r="X50" s="199" t="n"/>
      <c r="Y50" s="199" t="n"/>
      <c r="Z50" s="199" t="n"/>
    </row>
    <row r="51" ht="15.75" customHeight="1">
      <c r="A51" s="203" t="n">
        <v>44299</v>
      </c>
      <c r="B51" s="199" t="n">
        <v>412.859985</v>
      </c>
      <c r="C51" s="199" t="n">
        <v>56551000</v>
      </c>
      <c r="D51" s="202">
        <f>B51/B52-1</f>
        <v/>
      </c>
      <c r="E51" s="200">
        <f>E52*(1+D51)</f>
        <v/>
      </c>
      <c r="F51" s="199" t="n"/>
      <c r="G51" s="199" t="n"/>
      <c r="H51" s="199" t="n"/>
      <c r="I51" s="199" t="n"/>
      <c r="J51" s="199" t="n"/>
      <c r="K51" s="199" t="n"/>
      <c r="L51" s="199" t="n"/>
      <c r="M51" s="199" t="n"/>
      <c r="N51" s="199" t="n"/>
      <c r="O51" s="199" t="n"/>
      <c r="P51" s="199" t="n"/>
      <c r="Q51" s="199" t="n"/>
      <c r="R51" s="199" t="n"/>
      <c r="S51" s="199" t="n"/>
      <c r="T51" s="199" t="n"/>
      <c r="U51" s="199" t="n"/>
      <c r="V51" s="199" t="n"/>
      <c r="W51" s="199" t="n"/>
      <c r="X51" s="199" t="n"/>
      <c r="Y51" s="199" t="n"/>
      <c r="Z51" s="199" t="n"/>
    </row>
    <row r="52" ht="15.75" customHeight="1">
      <c r="A52" s="203" t="n">
        <v>44298</v>
      </c>
      <c r="B52" s="199" t="n">
        <v>411.640015</v>
      </c>
      <c r="C52" s="199" t="n">
        <v>56704900</v>
      </c>
      <c r="D52" s="202">
        <f>B52/B53-1</f>
        <v/>
      </c>
      <c r="E52" s="200">
        <f>E53*(1+D52)</f>
        <v/>
      </c>
      <c r="F52" s="199" t="n"/>
      <c r="G52" s="199" t="n"/>
      <c r="H52" s="199" t="n"/>
      <c r="I52" s="199" t="n"/>
      <c r="J52" s="199" t="n"/>
      <c r="K52" s="199" t="n"/>
      <c r="L52" s="199" t="n"/>
      <c r="M52" s="199" t="n"/>
      <c r="N52" s="199" t="n"/>
      <c r="O52" s="199" t="n"/>
      <c r="P52" s="199" t="n"/>
      <c r="Q52" s="199" t="n"/>
      <c r="R52" s="199" t="n"/>
      <c r="S52" s="199" t="n"/>
      <c r="T52" s="199" t="n"/>
      <c r="U52" s="199" t="n"/>
      <c r="V52" s="199" t="n"/>
      <c r="W52" s="199" t="n"/>
      <c r="X52" s="199" t="n"/>
      <c r="Y52" s="199" t="n"/>
      <c r="Z52" s="199" t="n"/>
    </row>
    <row r="53" ht="15.75" customHeight="1">
      <c r="A53" s="203" t="n">
        <v>44295</v>
      </c>
      <c r="B53" s="199" t="n">
        <v>411.48999</v>
      </c>
      <c r="C53" s="199" t="n">
        <v>61104600</v>
      </c>
      <c r="D53" s="202">
        <f>B53/B54-1</f>
        <v/>
      </c>
      <c r="E53" s="200">
        <f>E54*(1+D53)</f>
        <v/>
      </c>
      <c r="F53" s="199" t="n"/>
      <c r="G53" s="199" t="n"/>
      <c r="H53" s="199" t="n"/>
      <c r="I53" s="199" t="n"/>
      <c r="J53" s="199" t="n"/>
      <c r="K53" s="199" t="n"/>
      <c r="L53" s="199" t="n"/>
      <c r="M53" s="199" t="n"/>
      <c r="N53" s="199" t="n"/>
      <c r="O53" s="199" t="n"/>
      <c r="P53" s="199" t="n"/>
      <c r="Q53" s="199" t="n"/>
      <c r="R53" s="199" t="n"/>
      <c r="S53" s="199" t="n"/>
      <c r="T53" s="199" t="n"/>
      <c r="U53" s="199" t="n"/>
      <c r="V53" s="199" t="n"/>
      <c r="W53" s="199" t="n"/>
      <c r="X53" s="199" t="n"/>
      <c r="Y53" s="199" t="n"/>
      <c r="Z53" s="199" t="n"/>
    </row>
    <row r="54" ht="15.75" customHeight="1">
      <c r="A54" s="203" t="n">
        <v>44294</v>
      </c>
      <c r="B54" s="199" t="n">
        <v>408.519989</v>
      </c>
      <c r="C54" s="199" t="n">
        <v>57863100</v>
      </c>
      <c r="D54" s="202">
        <f>B54/B55-1</f>
        <v/>
      </c>
      <c r="E54" s="200">
        <f>E55*(1+D54)</f>
        <v/>
      </c>
      <c r="F54" s="199" t="n"/>
      <c r="G54" s="199" t="n"/>
      <c r="H54" s="199" t="n"/>
      <c r="I54" s="199" t="n"/>
      <c r="J54" s="199" t="n"/>
      <c r="K54" s="199" t="n"/>
      <c r="L54" s="199" t="n"/>
      <c r="M54" s="199" t="n"/>
      <c r="N54" s="199" t="n"/>
      <c r="O54" s="199" t="n"/>
      <c r="P54" s="199" t="n"/>
      <c r="Q54" s="199" t="n"/>
      <c r="R54" s="199" t="n"/>
      <c r="S54" s="199" t="n"/>
      <c r="T54" s="199" t="n"/>
      <c r="U54" s="199" t="n"/>
      <c r="V54" s="199" t="n"/>
      <c r="W54" s="199" t="n"/>
      <c r="X54" s="199" t="n"/>
      <c r="Y54" s="199" t="n"/>
      <c r="Z54" s="199" t="n"/>
    </row>
    <row r="55" ht="15.75" customHeight="1">
      <c r="A55" s="203" t="n">
        <v>44293</v>
      </c>
      <c r="B55" s="199" t="n">
        <v>406.589996</v>
      </c>
      <c r="C55" s="199" t="n">
        <v>55836300</v>
      </c>
      <c r="D55" s="202">
        <f>B55/B56-1</f>
        <v/>
      </c>
      <c r="E55" s="200">
        <f>E56*(1+D55)</f>
        <v/>
      </c>
      <c r="F55" s="199" t="n"/>
      <c r="G55" s="199" t="n"/>
      <c r="H55" s="199" t="n"/>
      <c r="I55" s="199" t="n"/>
      <c r="J55" s="199" t="n"/>
      <c r="K55" s="199" t="n"/>
      <c r="L55" s="199" t="n"/>
      <c r="M55" s="199" t="n"/>
      <c r="N55" s="199" t="n"/>
      <c r="O55" s="199" t="n"/>
      <c r="P55" s="199" t="n"/>
      <c r="Q55" s="199" t="n"/>
      <c r="R55" s="199" t="n"/>
      <c r="S55" s="199" t="n"/>
      <c r="T55" s="199" t="n"/>
      <c r="U55" s="199" t="n"/>
      <c r="V55" s="199" t="n"/>
      <c r="W55" s="199" t="n"/>
      <c r="X55" s="199" t="n"/>
      <c r="Y55" s="199" t="n"/>
      <c r="Z55" s="199" t="n"/>
    </row>
    <row r="56" ht="15.75" customHeight="1">
      <c r="A56" s="203" t="n">
        <v>44292</v>
      </c>
      <c r="B56" s="199" t="n">
        <v>406.119995</v>
      </c>
      <c r="C56" s="199" t="n">
        <v>62021000</v>
      </c>
      <c r="D56" s="202">
        <f>B56/B57-1</f>
        <v/>
      </c>
      <c r="E56" s="200">
        <f>E57*(1+D56)</f>
        <v/>
      </c>
      <c r="F56" s="199" t="n"/>
      <c r="G56" s="199" t="n"/>
      <c r="H56" s="199" t="n"/>
      <c r="I56" s="199" t="n"/>
      <c r="J56" s="199" t="n"/>
      <c r="K56" s="199" t="n"/>
      <c r="L56" s="199" t="n"/>
      <c r="M56" s="199" t="n"/>
      <c r="N56" s="199" t="n"/>
      <c r="O56" s="199" t="n"/>
      <c r="P56" s="199" t="n"/>
      <c r="Q56" s="199" t="n"/>
      <c r="R56" s="199" t="n"/>
      <c r="S56" s="199" t="n"/>
      <c r="T56" s="199" t="n"/>
      <c r="U56" s="199" t="n"/>
      <c r="V56" s="199" t="n"/>
      <c r="W56" s="199" t="n"/>
      <c r="X56" s="199" t="n"/>
      <c r="Y56" s="199" t="n"/>
      <c r="Z56" s="199" t="n"/>
    </row>
    <row r="57" ht="15.75" customHeight="1">
      <c r="A57" s="203" t="n">
        <v>44291</v>
      </c>
      <c r="B57" s="199" t="n">
        <v>406.359985</v>
      </c>
      <c r="C57" s="199" t="n">
        <v>91684800</v>
      </c>
      <c r="D57" s="202">
        <f>B57/B58-1</f>
        <v/>
      </c>
      <c r="E57" s="200">
        <f>E58*(1+D57)</f>
        <v/>
      </c>
      <c r="F57" s="199" t="n"/>
      <c r="G57" s="199" t="n"/>
      <c r="H57" s="199" t="n"/>
      <c r="I57" s="199" t="n"/>
      <c r="J57" s="199" t="n"/>
      <c r="K57" s="199" t="n"/>
      <c r="L57" s="199" t="n"/>
      <c r="M57" s="199" t="n"/>
      <c r="N57" s="199" t="n"/>
      <c r="O57" s="199" t="n"/>
      <c r="P57" s="199" t="n"/>
      <c r="Q57" s="199" t="n"/>
      <c r="R57" s="199" t="n"/>
      <c r="S57" s="199" t="n"/>
      <c r="T57" s="199" t="n"/>
      <c r="U57" s="199" t="n"/>
      <c r="V57" s="199" t="n"/>
      <c r="W57" s="199" t="n"/>
      <c r="X57" s="199" t="n"/>
      <c r="Y57" s="199" t="n"/>
      <c r="Z57" s="199" t="n"/>
    </row>
    <row r="58" ht="15.75" customHeight="1">
      <c r="A58" s="203" t="n">
        <v>44287</v>
      </c>
      <c r="B58" s="199" t="n">
        <v>400.609985</v>
      </c>
      <c r="C58" s="199" t="n">
        <v>99682900</v>
      </c>
      <c r="D58" s="202">
        <f>B58/B59-1</f>
        <v/>
      </c>
      <c r="E58" s="200">
        <f>E59*(1+D58)</f>
        <v/>
      </c>
      <c r="F58" s="199" t="n"/>
      <c r="G58" s="199" t="n"/>
      <c r="H58" s="199" t="n"/>
      <c r="I58" s="199" t="n"/>
      <c r="J58" s="199" t="n"/>
      <c r="K58" s="199" t="n"/>
      <c r="L58" s="199" t="n"/>
      <c r="M58" s="199" t="n"/>
      <c r="N58" s="199" t="n"/>
      <c r="O58" s="199" t="n"/>
      <c r="P58" s="199" t="n"/>
      <c r="Q58" s="199" t="n"/>
      <c r="R58" s="199" t="n"/>
      <c r="S58" s="199" t="n"/>
      <c r="T58" s="199" t="n"/>
      <c r="U58" s="199" t="n"/>
      <c r="V58" s="199" t="n"/>
      <c r="W58" s="199" t="n"/>
      <c r="X58" s="199" t="n"/>
      <c r="Y58" s="199" t="n"/>
      <c r="Z58" s="199" t="n"/>
    </row>
    <row r="59" ht="15.75" customHeight="1">
      <c r="A59" s="203" t="n">
        <v>44286</v>
      </c>
      <c r="B59" s="199" t="n">
        <v>396.329987</v>
      </c>
      <c r="C59" s="199" t="n">
        <v>112734200</v>
      </c>
      <c r="D59" s="202">
        <f>B59/B60-1</f>
        <v/>
      </c>
      <c r="E59" s="200">
        <f>E60*(1+D59)</f>
        <v/>
      </c>
      <c r="F59" s="199" t="n"/>
      <c r="G59" s="199" t="n"/>
      <c r="H59" s="199" t="n"/>
      <c r="I59" s="199" t="n"/>
      <c r="J59" s="199" t="n"/>
      <c r="K59" s="199" t="n"/>
      <c r="L59" s="199" t="n"/>
      <c r="M59" s="199" t="n"/>
      <c r="N59" s="199" t="n"/>
      <c r="O59" s="199" t="n"/>
      <c r="P59" s="199" t="n"/>
      <c r="Q59" s="199" t="n"/>
      <c r="R59" s="199" t="n"/>
      <c r="S59" s="199" t="n"/>
      <c r="T59" s="199" t="n"/>
      <c r="U59" s="199" t="n"/>
      <c r="V59" s="199" t="n"/>
      <c r="W59" s="199" t="n"/>
      <c r="X59" s="199" t="n"/>
      <c r="Y59" s="199" t="n"/>
      <c r="Z59" s="199" t="n"/>
    </row>
    <row r="60" ht="15.75" customHeight="1">
      <c r="A60" s="203" t="n">
        <v>44285</v>
      </c>
      <c r="B60" s="199" t="n">
        <v>394.730011</v>
      </c>
      <c r="C60" s="199" t="n">
        <v>76262200</v>
      </c>
      <c r="D60" s="202">
        <f>B60/B61-1</f>
        <v/>
      </c>
      <c r="E60" s="200">
        <f>E61*(1+D60)</f>
        <v/>
      </c>
      <c r="F60" s="199" t="n"/>
      <c r="G60" s="199" t="n"/>
      <c r="H60" s="199" t="n"/>
      <c r="I60" s="199" t="n"/>
      <c r="J60" s="199" t="n"/>
      <c r="K60" s="199" t="n"/>
      <c r="L60" s="199" t="n"/>
      <c r="M60" s="199" t="n"/>
      <c r="N60" s="199" t="n"/>
      <c r="O60" s="199" t="n"/>
      <c r="P60" s="199" t="n"/>
      <c r="Q60" s="199" t="n"/>
      <c r="R60" s="199" t="n"/>
      <c r="S60" s="199" t="n"/>
      <c r="T60" s="199" t="n"/>
      <c r="U60" s="199" t="n"/>
      <c r="V60" s="199" t="n"/>
      <c r="W60" s="199" t="n"/>
      <c r="X60" s="199" t="n"/>
      <c r="Y60" s="199" t="n"/>
      <c r="Z60" s="199" t="n"/>
    </row>
    <row r="61" ht="15.75" customHeight="1">
      <c r="A61" s="203" t="n">
        <v>44284</v>
      </c>
      <c r="B61" s="199" t="n">
        <v>395.779999</v>
      </c>
      <c r="C61" s="199" t="n">
        <v>108107600</v>
      </c>
      <c r="D61" s="202">
        <f>B61/B62-1</f>
        <v/>
      </c>
      <c r="E61" s="200">
        <f>E62*(1+D61)</f>
        <v/>
      </c>
      <c r="F61" s="199" t="n"/>
      <c r="G61" s="199" t="n"/>
      <c r="H61" s="199" t="n"/>
      <c r="I61" s="199" t="n"/>
      <c r="J61" s="199" t="n"/>
      <c r="K61" s="199" t="n"/>
      <c r="L61" s="199" t="n"/>
      <c r="M61" s="199" t="n"/>
      <c r="N61" s="199" t="n"/>
      <c r="O61" s="199" t="n"/>
      <c r="P61" s="199" t="n"/>
      <c r="Q61" s="199" t="n"/>
      <c r="R61" s="199" t="n"/>
      <c r="S61" s="199" t="n"/>
      <c r="T61" s="199" t="n"/>
      <c r="U61" s="199" t="n"/>
      <c r="V61" s="199" t="n"/>
      <c r="W61" s="199" t="n"/>
      <c r="X61" s="199" t="n"/>
      <c r="Y61" s="199" t="n"/>
      <c r="Z61" s="199" t="n"/>
    </row>
    <row r="62" ht="15.75" customHeight="1">
      <c r="A62" s="203" t="n">
        <v>44281</v>
      </c>
      <c r="B62" s="199" t="n">
        <v>395.980011</v>
      </c>
      <c r="C62" s="199" t="n">
        <v>114409100</v>
      </c>
      <c r="D62" s="202">
        <f>B62/B63-1</f>
        <v/>
      </c>
      <c r="E62" s="200">
        <f>E63*(1+D62)</f>
        <v/>
      </c>
      <c r="F62" s="199" t="n"/>
      <c r="G62" s="199" t="n"/>
      <c r="H62" s="199" t="n"/>
      <c r="I62" s="199" t="n"/>
      <c r="J62" s="199" t="n"/>
      <c r="K62" s="199" t="n"/>
      <c r="L62" s="199" t="n"/>
      <c r="M62" s="199" t="n"/>
      <c r="N62" s="199" t="n"/>
      <c r="O62" s="199" t="n"/>
      <c r="P62" s="199" t="n"/>
      <c r="Q62" s="199" t="n"/>
      <c r="R62" s="199" t="n"/>
      <c r="S62" s="199" t="n"/>
      <c r="T62" s="199" t="n"/>
      <c r="U62" s="199" t="n"/>
      <c r="V62" s="199" t="n"/>
      <c r="W62" s="199" t="n"/>
      <c r="X62" s="199" t="n"/>
      <c r="Y62" s="199" t="n"/>
      <c r="Z62" s="199" t="n"/>
    </row>
    <row r="63" ht="15.75" customHeight="1">
      <c r="A63" s="203" t="n">
        <v>44280</v>
      </c>
      <c r="B63" s="199" t="n">
        <v>389.700012</v>
      </c>
      <c r="C63" s="199" t="n">
        <v>116128600</v>
      </c>
      <c r="D63" s="202">
        <f>B63/B64-1</f>
        <v/>
      </c>
      <c r="E63" s="200">
        <f>E64*(1+D63)</f>
        <v/>
      </c>
      <c r="F63" s="199" t="n"/>
      <c r="G63" s="199" t="n"/>
      <c r="H63" s="199" t="n"/>
      <c r="I63" s="199" t="n"/>
      <c r="J63" s="199" t="n"/>
      <c r="K63" s="199" t="n"/>
      <c r="L63" s="199" t="n"/>
      <c r="M63" s="199" t="n"/>
      <c r="N63" s="199" t="n"/>
      <c r="O63" s="199" t="n"/>
      <c r="P63" s="199" t="n"/>
      <c r="Q63" s="199" t="n"/>
      <c r="R63" s="199" t="n"/>
      <c r="S63" s="199" t="n"/>
      <c r="T63" s="199" t="n"/>
      <c r="U63" s="199" t="n"/>
      <c r="V63" s="199" t="n"/>
      <c r="W63" s="199" t="n"/>
      <c r="X63" s="199" t="n"/>
      <c r="Y63" s="199" t="n"/>
      <c r="Z63" s="199" t="n"/>
    </row>
    <row r="64" ht="15.75" customHeight="1">
      <c r="A64" s="203" t="n">
        <v>44279</v>
      </c>
      <c r="B64" s="199" t="n">
        <v>387.519989</v>
      </c>
      <c r="C64" s="199" t="n">
        <v>97588600</v>
      </c>
      <c r="D64" s="202">
        <f>B64/B65-1</f>
        <v/>
      </c>
      <c r="E64" s="200">
        <f>E65*(1+D64)</f>
        <v/>
      </c>
      <c r="F64" s="199" t="n"/>
      <c r="G64" s="199" t="n"/>
      <c r="H64" s="199" t="n"/>
      <c r="I64" s="199" t="n"/>
      <c r="J64" s="199" t="n"/>
      <c r="K64" s="199" t="n"/>
      <c r="L64" s="199" t="n"/>
      <c r="M64" s="199" t="n"/>
      <c r="N64" s="199" t="n"/>
      <c r="O64" s="199" t="n"/>
      <c r="P64" s="199" t="n"/>
      <c r="Q64" s="199" t="n"/>
      <c r="R64" s="199" t="n"/>
      <c r="S64" s="199" t="n"/>
      <c r="T64" s="199" t="n"/>
      <c r="U64" s="199" t="n"/>
      <c r="V64" s="199" t="n"/>
      <c r="W64" s="199" t="n"/>
      <c r="X64" s="199" t="n"/>
      <c r="Y64" s="199" t="n"/>
      <c r="Z64" s="199" t="n"/>
    </row>
    <row r="65" ht="15.75" customHeight="1">
      <c r="A65" s="203" t="n">
        <v>44278</v>
      </c>
      <c r="B65" s="199" t="n">
        <v>389.5</v>
      </c>
      <c r="C65" s="199" t="n">
        <v>90686600</v>
      </c>
      <c r="D65" s="202">
        <f>B65/B66-1</f>
        <v/>
      </c>
      <c r="E65" s="200">
        <f>E66*(1+D65)</f>
        <v/>
      </c>
      <c r="F65" s="199" t="n"/>
      <c r="G65" s="199" t="n"/>
      <c r="H65" s="199" t="n"/>
      <c r="I65" s="199" t="n"/>
      <c r="J65" s="199" t="n"/>
      <c r="K65" s="199" t="n"/>
      <c r="L65" s="199" t="n"/>
      <c r="M65" s="199" t="n"/>
      <c r="N65" s="199" t="n"/>
      <c r="O65" s="199" t="n"/>
      <c r="P65" s="199" t="n"/>
      <c r="Q65" s="199" t="n"/>
      <c r="R65" s="199" t="n"/>
      <c r="S65" s="199" t="n"/>
      <c r="T65" s="199" t="n"/>
      <c r="U65" s="199" t="n"/>
      <c r="V65" s="199" t="n"/>
      <c r="W65" s="199" t="n"/>
      <c r="X65" s="199" t="n"/>
      <c r="Y65" s="199" t="n"/>
      <c r="Z65" s="199" t="n"/>
    </row>
    <row r="66" ht="15.75" customHeight="1">
      <c r="A66" s="203" t="n">
        <v>44277</v>
      </c>
      <c r="B66" s="199" t="n">
        <v>392.589996</v>
      </c>
      <c r="C66" s="199" t="n">
        <v>73778600</v>
      </c>
      <c r="D66" s="202">
        <f>B66/B67-1</f>
        <v/>
      </c>
      <c r="E66" s="200">
        <f>E67*(1+D66)</f>
        <v/>
      </c>
      <c r="F66" s="199" t="n"/>
      <c r="G66" s="199" t="n"/>
      <c r="H66" s="199" t="n"/>
      <c r="I66" s="199" t="n"/>
      <c r="J66" s="199" t="n"/>
      <c r="K66" s="199" t="n"/>
      <c r="L66" s="199" t="n"/>
      <c r="M66" s="199" t="n"/>
      <c r="N66" s="199" t="n"/>
      <c r="O66" s="199" t="n"/>
      <c r="P66" s="199" t="n"/>
      <c r="Q66" s="199" t="n"/>
      <c r="R66" s="199" t="n"/>
      <c r="S66" s="199" t="n"/>
      <c r="T66" s="199" t="n"/>
      <c r="U66" s="199" t="n"/>
      <c r="V66" s="199" t="n"/>
      <c r="W66" s="199" t="n"/>
      <c r="X66" s="199" t="n"/>
      <c r="Y66" s="199" t="n"/>
      <c r="Z66" s="199" t="n"/>
    </row>
    <row r="67" ht="15.75" customHeight="1">
      <c r="A67" s="203" t="n">
        <v>44274</v>
      </c>
      <c r="B67" s="199" t="n">
        <v>389.480011</v>
      </c>
      <c r="C67" s="199" t="n">
        <v>113624500</v>
      </c>
      <c r="D67" s="202">
        <f>B67/B68-1</f>
        <v/>
      </c>
      <c r="E67" s="200">
        <f>E68*(1+D67)</f>
        <v/>
      </c>
      <c r="F67" s="199" t="n"/>
      <c r="G67" s="199" t="n"/>
      <c r="H67" s="199" t="n"/>
      <c r="I67" s="199" t="n"/>
      <c r="J67" s="199" t="n"/>
      <c r="K67" s="199" t="n"/>
      <c r="L67" s="199" t="n"/>
      <c r="M67" s="199" t="n"/>
      <c r="N67" s="199" t="n"/>
      <c r="O67" s="199" t="n"/>
      <c r="P67" s="199" t="n"/>
      <c r="Q67" s="199" t="n"/>
      <c r="R67" s="199" t="n"/>
      <c r="S67" s="199" t="n"/>
      <c r="T67" s="199" t="n"/>
      <c r="U67" s="199" t="n"/>
      <c r="V67" s="199" t="n"/>
      <c r="W67" s="199" t="n"/>
      <c r="X67" s="199" t="n"/>
      <c r="Y67" s="199" t="n"/>
      <c r="Z67" s="199" t="n"/>
    </row>
    <row r="68" ht="15.75" customHeight="1">
      <c r="A68" s="203" t="n">
        <v>44273</v>
      </c>
      <c r="B68" s="199" t="n">
        <v>390.201996</v>
      </c>
      <c r="C68" s="199" t="n">
        <v>115349100</v>
      </c>
      <c r="D68" s="202">
        <f>B68/B69-1</f>
        <v/>
      </c>
      <c r="E68" s="200">
        <f>E69*(1+D68)</f>
        <v/>
      </c>
      <c r="F68" s="199" t="n"/>
      <c r="G68" s="199" t="n"/>
      <c r="H68" s="199" t="n"/>
      <c r="I68" s="199" t="n"/>
      <c r="J68" s="199" t="n"/>
      <c r="K68" s="199" t="n"/>
      <c r="L68" s="199" t="n"/>
      <c r="M68" s="199" t="n"/>
      <c r="N68" s="199" t="n"/>
      <c r="O68" s="199" t="n"/>
      <c r="P68" s="199" t="n"/>
      <c r="Q68" s="199" t="n"/>
      <c r="R68" s="199" t="n"/>
      <c r="S68" s="199" t="n"/>
      <c r="T68" s="199" t="n"/>
      <c r="U68" s="199" t="n"/>
      <c r="V68" s="199" t="n"/>
      <c r="W68" s="199" t="n"/>
      <c r="X68" s="199" t="n"/>
      <c r="Y68" s="199" t="n"/>
      <c r="Z68" s="199" t="n"/>
    </row>
    <row r="69" ht="15.75" customHeight="1">
      <c r="A69" s="203" t="n">
        <v>44272</v>
      </c>
      <c r="B69" s="199" t="n">
        <v>395.963135</v>
      </c>
      <c r="C69" s="199" t="n">
        <v>97959300</v>
      </c>
      <c r="D69" s="202">
        <f>B69/B70-1</f>
        <v/>
      </c>
      <c r="E69" s="200">
        <f>E70*(1+D69)</f>
        <v/>
      </c>
      <c r="F69" s="199" t="n"/>
      <c r="G69" s="199" t="n"/>
      <c r="H69" s="199" t="n"/>
      <c r="I69" s="199" t="n"/>
      <c r="J69" s="199" t="n"/>
      <c r="K69" s="199" t="n"/>
      <c r="L69" s="199" t="n"/>
      <c r="M69" s="199" t="n"/>
      <c r="N69" s="199" t="n"/>
      <c r="O69" s="199" t="n"/>
      <c r="P69" s="199" t="n"/>
      <c r="Q69" s="199" t="n"/>
      <c r="R69" s="199" t="n"/>
      <c r="S69" s="199" t="n"/>
      <c r="T69" s="199" t="n"/>
      <c r="U69" s="199" t="n"/>
      <c r="V69" s="199" t="n"/>
      <c r="W69" s="199" t="n"/>
      <c r="X69" s="199" t="n"/>
      <c r="Y69" s="199" t="n"/>
      <c r="Z69" s="199" t="n"/>
    </row>
    <row r="70" ht="15.75" customHeight="1">
      <c r="A70" s="203" t="n">
        <v>44271</v>
      </c>
      <c r="B70" s="199" t="n">
        <v>394.617523</v>
      </c>
      <c r="C70" s="199" t="n">
        <v>73722500</v>
      </c>
      <c r="D70" s="202">
        <f>B70/B71-1</f>
        <v/>
      </c>
      <c r="E70" s="200">
        <f>E71*(1+D70)</f>
        <v/>
      </c>
      <c r="F70" s="199" t="n"/>
      <c r="G70" s="199" t="n"/>
      <c r="H70" s="199" t="n"/>
      <c r="I70" s="199" t="n"/>
      <c r="J70" s="199" t="n"/>
      <c r="K70" s="199" t="n"/>
      <c r="L70" s="199" t="n"/>
      <c r="M70" s="199" t="n"/>
      <c r="N70" s="199" t="n"/>
      <c r="O70" s="199" t="n"/>
      <c r="P70" s="199" t="n"/>
      <c r="Q70" s="199" t="n"/>
      <c r="R70" s="199" t="n"/>
      <c r="S70" s="199" t="n"/>
      <c r="T70" s="199" t="n"/>
      <c r="U70" s="199" t="n"/>
      <c r="V70" s="199" t="n"/>
      <c r="W70" s="199" t="n"/>
      <c r="X70" s="199" t="n"/>
      <c r="Y70" s="199" t="n"/>
      <c r="Z70" s="199" t="n"/>
    </row>
    <row r="71" ht="15.75" customHeight="1">
      <c r="A71" s="203" t="n">
        <v>44270</v>
      </c>
      <c r="B71" s="199" t="n">
        <v>395.115906</v>
      </c>
      <c r="C71" s="199" t="n">
        <v>73427200</v>
      </c>
      <c r="D71" s="202">
        <f>B71/B72-1</f>
        <v/>
      </c>
      <c r="E71" s="200">
        <f>E72*(1+D71)</f>
        <v/>
      </c>
      <c r="F71" s="199" t="n"/>
      <c r="G71" s="199" t="n"/>
      <c r="H71" s="199" t="n"/>
      <c r="I71" s="199" t="n"/>
      <c r="J71" s="199" t="n"/>
      <c r="K71" s="199" t="n"/>
      <c r="L71" s="199" t="n"/>
      <c r="M71" s="199" t="n"/>
      <c r="N71" s="199" t="n"/>
      <c r="O71" s="199" t="n"/>
      <c r="P71" s="199" t="n"/>
      <c r="Q71" s="199" t="n"/>
      <c r="R71" s="199" t="n"/>
      <c r="S71" s="199" t="n"/>
      <c r="T71" s="199" t="n"/>
      <c r="U71" s="199" t="n"/>
      <c r="V71" s="199" t="n"/>
      <c r="W71" s="199" t="n"/>
      <c r="X71" s="199" t="n"/>
      <c r="Y71" s="199" t="n"/>
      <c r="Z71" s="199" t="n"/>
    </row>
    <row r="72" ht="15.75" customHeight="1">
      <c r="A72" s="203" t="n">
        <v>44267</v>
      </c>
      <c r="B72" s="199" t="n">
        <v>392.77356</v>
      </c>
      <c r="C72" s="199" t="n">
        <v>64653600</v>
      </c>
      <c r="D72" s="202">
        <f>B72/B73-1</f>
        <v/>
      </c>
      <c r="E72" s="200">
        <f>E73*(1+D72)</f>
        <v/>
      </c>
      <c r="F72" s="199" t="n"/>
      <c r="G72" s="199" t="n"/>
      <c r="H72" s="199" t="n"/>
      <c r="I72" s="199" t="n"/>
      <c r="J72" s="199" t="n"/>
      <c r="K72" s="199" t="n"/>
      <c r="L72" s="199" t="n"/>
      <c r="M72" s="199" t="n"/>
      <c r="N72" s="199" t="n"/>
      <c r="O72" s="199" t="n"/>
      <c r="P72" s="199" t="n"/>
      <c r="Q72" s="199" t="n"/>
      <c r="R72" s="199" t="n"/>
      <c r="S72" s="199" t="n"/>
      <c r="T72" s="199" t="n"/>
      <c r="U72" s="199" t="n"/>
      <c r="V72" s="199" t="n"/>
      <c r="W72" s="199" t="n"/>
      <c r="X72" s="199" t="n"/>
      <c r="Y72" s="199" t="n"/>
      <c r="Z72" s="199" t="n"/>
    </row>
    <row r="73" ht="15.75" customHeight="1">
      <c r="A73" s="203" t="n">
        <v>44266</v>
      </c>
      <c r="B73" s="199" t="n">
        <v>392.2453</v>
      </c>
      <c r="C73" s="199" t="n">
        <v>86245000</v>
      </c>
      <c r="D73" s="202">
        <f>B73/B74-1</f>
        <v/>
      </c>
      <c r="E73" s="200">
        <f>E74*(1+D73)</f>
        <v/>
      </c>
      <c r="F73" s="199" t="n"/>
      <c r="G73" s="199" t="n"/>
      <c r="H73" s="199" t="n"/>
      <c r="I73" s="199" t="n"/>
      <c r="J73" s="199" t="n"/>
      <c r="K73" s="199" t="n"/>
      <c r="L73" s="199" t="n"/>
      <c r="M73" s="199" t="n"/>
      <c r="N73" s="199" t="n"/>
      <c r="O73" s="199" t="n"/>
      <c r="P73" s="199" t="n"/>
      <c r="Q73" s="199" t="n"/>
      <c r="R73" s="199" t="n"/>
      <c r="S73" s="199" t="n"/>
      <c r="T73" s="199" t="n"/>
      <c r="U73" s="199" t="n"/>
      <c r="V73" s="199" t="n"/>
      <c r="W73" s="199" t="n"/>
      <c r="X73" s="199" t="n"/>
      <c r="Y73" s="199" t="n"/>
      <c r="Z73" s="199" t="n"/>
    </row>
    <row r="74" ht="15.75" customHeight="1">
      <c r="A74" s="203" t="n">
        <v>44265</v>
      </c>
      <c r="B74" s="199" t="n">
        <v>388.308197</v>
      </c>
      <c r="C74" s="199" t="n">
        <v>109899400</v>
      </c>
      <c r="D74" s="202">
        <f>B74/B75-1</f>
        <v/>
      </c>
      <c r="E74" s="200">
        <f>E75*(1+D74)</f>
        <v/>
      </c>
      <c r="F74" s="199" t="n"/>
      <c r="G74" s="199" t="n"/>
      <c r="H74" s="199" t="n"/>
      <c r="I74" s="199" t="n"/>
      <c r="J74" s="199" t="n"/>
      <c r="K74" s="199" t="n"/>
      <c r="L74" s="199" t="n"/>
      <c r="M74" s="199" t="n"/>
      <c r="N74" s="199" t="n"/>
      <c r="O74" s="199" t="n"/>
      <c r="P74" s="199" t="n"/>
      <c r="Q74" s="199" t="n"/>
      <c r="R74" s="199" t="n"/>
      <c r="S74" s="199" t="n"/>
      <c r="T74" s="199" t="n"/>
      <c r="U74" s="199" t="n"/>
      <c r="V74" s="199" t="n"/>
      <c r="W74" s="199" t="n"/>
      <c r="X74" s="199" t="n"/>
      <c r="Y74" s="199" t="n"/>
      <c r="Z74" s="199" t="n"/>
    </row>
    <row r="75" ht="15.75" customHeight="1">
      <c r="A75" s="203" t="n">
        <v>44264</v>
      </c>
      <c r="B75" s="199" t="n">
        <v>385.906067</v>
      </c>
      <c r="C75" s="199" t="n">
        <v>113633600</v>
      </c>
      <c r="D75" s="202">
        <f>B75/B76-1</f>
        <v/>
      </c>
      <c r="E75" s="200">
        <f>E76*(1+D75)</f>
        <v/>
      </c>
      <c r="F75" s="199" t="n"/>
      <c r="G75" s="199" t="n"/>
      <c r="H75" s="199" t="n"/>
      <c r="I75" s="199" t="n"/>
      <c r="J75" s="199" t="n"/>
      <c r="K75" s="199" t="n"/>
      <c r="L75" s="199" t="n"/>
      <c r="M75" s="199" t="n"/>
      <c r="N75" s="199" t="n"/>
      <c r="O75" s="199" t="n"/>
      <c r="P75" s="199" t="n"/>
      <c r="Q75" s="199" t="n"/>
      <c r="R75" s="199" t="n"/>
      <c r="S75" s="199" t="n"/>
      <c r="T75" s="199" t="n"/>
      <c r="U75" s="199" t="n"/>
      <c r="V75" s="199" t="n"/>
      <c r="W75" s="199" t="n"/>
      <c r="X75" s="199" t="n"/>
      <c r="Y75" s="199" t="n"/>
      <c r="Z75" s="199" t="n"/>
    </row>
    <row r="76" ht="15.75" customHeight="1">
      <c r="A76" s="203" t="n">
        <v>44263</v>
      </c>
      <c r="B76" s="199" t="n">
        <v>380.473846</v>
      </c>
      <c r="C76" s="199" t="n">
        <v>123149200</v>
      </c>
      <c r="D76" s="202">
        <f>B76/B77-1</f>
        <v/>
      </c>
      <c r="E76" s="200">
        <f>E77*(1+D76)</f>
        <v/>
      </c>
      <c r="F76" s="199" t="n"/>
      <c r="G76" s="199" t="n"/>
      <c r="H76" s="199" t="n"/>
      <c r="I76" s="199" t="n"/>
      <c r="J76" s="199" t="n"/>
      <c r="K76" s="199" t="n"/>
      <c r="L76" s="199" t="n"/>
      <c r="M76" s="199" t="n"/>
      <c r="N76" s="199" t="n"/>
      <c r="O76" s="199" t="n"/>
      <c r="P76" s="199" t="n"/>
      <c r="Q76" s="199" t="n"/>
      <c r="R76" s="199" t="n"/>
      <c r="S76" s="199" t="n"/>
      <c r="T76" s="199" t="n"/>
      <c r="U76" s="199" t="n"/>
      <c r="V76" s="199" t="n"/>
      <c r="W76" s="199" t="n"/>
      <c r="X76" s="199" t="n"/>
      <c r="Y76" s="199" t="n"/>
      <c r="Z76" s="199" t="n"/>
    </row>
    <row r="77" ht="15.75" customHeight="1">
      <c r="A77" s="203" t="n">
        <v>44260</v>
      </c>
      <c r="B77" s="199" t="n">
        <v>382.377625</v>
      </c>
      <c r="C77" s="199" t="n">
        <v>152039600</v>
      </c>
      <c r="D77" s="202">
        <f>B77/B78-1</f>
        <v/>
      </c>
      <c r="E77" s="200">
        <f>E78*(1+D77)</f>
        <v/>
      </c>
      <c r="F77" s="199" t="n"/>
      <c r="G77" s="199" t="n"/>
      <c r="H77" s="199" t="n"/>
      <c r="I77" s="199" t="n"/>
      <c r="J77" s="199" t="n"/>
      <c r="K77" s="199" t="n"/>
      <c r="L77" s="199" t="n"/>
      <c r="M77" s="199" t="n"/>
      <c r="N77" s="199" t="n"/>
      <c r="O77" s="199" t="n"/>
      <c r="P77" s="199" t="n"/>
      <c r="Q77" s="199" t="n"/>
      <c r="R77" s="199" t="n"/>
      <c r="S77" s="199" t="n"/>
      <c r="T77" s="199" t="n"/>
      <c r="U77" s="199" t="n"/>
      <c r="V77" s="199" t="n"/>
      <c r="W77" s="199" t="n"/>
      <c r="X77" s="199" t="n"/>
      <c r="Y77" s="199" t="n"/>
      <c r="Z77" s="199" t="n"/>
    </row>
    <row r="78" ht="15.75" customHeight="1">
      <c r="A78" s="203" t="n">
        <v>44259</v>
      </c>
      <c r="B78" s="199" t="n">
        <v>375.470245</v>
      </c>
      <c r="C78" s="199" t="n">
        <v>183433000</v>
      </c>
      <c r="D78" s="202">
        <f>B78/B79-1</f>
        <v/>
      </c>
      <c r="E78" s="200">
        <f>E79*(1+D78)</f>
        <v/>
      </c>
      <c r="F78" s="199" t="n"/>
      <c r="G78" s="199" t="n"/>
      <c r="H78" s="199" t="n"/>
      <c r="I78" s="199" t="n"/>
      <c r="J78" s="199" t="n"/>
      <c r="K78" s="199" t="n"/>
      <c r="L78" s="199" t="n"/>
      <c r="M78" s="199" t="n"/>
      <c r="N78" s="199" t="n"/>
      <c r="O78" s="199" t="n"/>
      <c r="P78" s="199" t="n"/>
      <c r="Q78" s="199" t="n"/>
      <c r="R78" s="199" t="n"/>
      <c r="S78" s="199" t="n"/>
      <c r="T78" s="199" t="n"/>
      <c r="U78" s="199" t="n"/>
      <c r="V78" s="199" t="n"/>
      <c r="W78" s="199" t="n"/>
      <c r="X78" s="199" t="n"/>
      <c r="Y78" s="199" t="n"/>
      <c r="Z78" s="199" t="n"/>
    </row>
    <row r="79" ht="15.75" customHeight="1">
      <c r="A79" s="203" t="n">
        <v>44258</v>
      </c>
      <c r="B79" s="199" t="n">
        <v>380.174835</v>
      </c>
      <c r="C79" s="199" t="n">
        <v>119940200</v>
      </c>
      <c r="D79" s="202">
        <f>B79/B80-1</f>
        <v/>
      </c>
      <c r="E79" s="200">
        <f>E80*(1+D79)</f>
        <v/>
      </c>
      <c r="F79" s="199" t="n"/>
      <c r="G79" s="199" t="n"/>
      <c r="H79" s="199" t="n"/>
      <c r="I79" s="199" t="n"/>
      <c r="J79" s="199" t="n"/>
      <c r="K79" s="199" t="n"/>
      <c r="L79" s="199" t="n"/>
      <c r="M79" s="199" t="n"/>
      <c r="N79" s="199" t="n"/>
      <c r="O79" s="199" t="n"/>
      <c r="P79" s="199" t="n"/>
      <c r="Q79" s="199" t="n"/>
      <c r="R79" s="199" t="n"/>
      <c r="S79" s="199" t="n"/>
      <c r="T79" s="199" t="n"/>
      <c r="U79" s="199" t="n"/>
      <c r="V79" s="199" t="n"/>
      <c r="W79" s="199" t="n"/>
      <c r="X79" s="199" t="n"/>
      <c r="Y79" s="199" t="n"/>
      <c r="Z79" s="199" t="n"/>
    </row>
    <row r="80" ht="15.75" customHeight="1">
      <c r="A80" s="203" t="n">
        <v>44257</v>
      </c>
      <c r="B80" s="199" t="n">
        <v>385.278137</v>
      </c>
      <c r="C80" s="199" t="n">
        <v>79595300</v>
      </c>
      <c r="D80" s="202">
        <f>B80/B81-1</f>
        <v/>
      </c>
      <c r="E80" s="200">
        <f>E81*(1+D80)</f>
        <v/>
      </c>
      <c r="F80" s="199" t="n"/>
      <c r="G80" s="199" t="n"/>
      <c r="H80" s="199" t="n"/>
      <c r="I80" s="199" t="n"/>
      <c r="J80" s="199" t="n"/>
      <c r="K80" s="199" t="n"/>
      <c r="L80" s="199" t="n"/>
      <c r="M80" s="199" t="n"/>
      <c r="N80" s="199" t="n"/>
      <c r="O80" s="199" t="n"/>
      <c r="P80" s="199" t="n"/>
      <c r="Q80" s="199" t="n"/>
      <c r="R80" s="199" t="n"/>
      <c r="S80" s="199" t="n"/>
      <c r="T80" s="199" t="n"/>
      <c r="U80" s="199" t="n"/>
      <c r="V80" s="199" t="n"/>
      <c r="W80" s="199" t="n"/>
      <c r="X80" s="199" t="n"/>
      <c r="Y80" s="199" t="n"/>
      <c r="Z80" s="199" t="n"/>
    </row>
    <row r="81" ht="15.75" customHeight="1">
      <c r="A81" s="203" t="n">
        <v>44256</v>
      </c>
      <c r="B81" s="199" t="n">
        <v>388.308197</v>
      </c>
      <c r="C81" s="199" t="n">
        <v>105348800</v>
      </c>
      <c r="D81" s="202">
        <f>B81/B82-1</f>
        <v/>
      </c>
      <c r="E81" s="200">
        <f>E82*(1+D81)</f>
        <v/>
      </c>
      <c r="F81" s="199" t="n"/>
      <c r="G81" s="199" t="n"/>
      <c r="H81" s="199" t="n"/>
      <c r="I81" s="199" t="n"/>
      <c r="J81" s="199" t="n"/>
      <c r="K81" s="199" t="n"/>
      <c r="L81" s="199" t="n"/>
      <c r="M81" s="199" t="n"/>
      <c r="N81" s="199" t="n"/>
      <c r="O81" s="199" t="n"/>
      <c r="P81" s="199" t="n"/>
      <c r="Q81" s="199" t="n"/>
      <c r="R81" s="199" t="n"/>
      <c r="S81" s="199" t="n"/>
      <c r="T81" s="199" t="n"/>
      <c r="U81" s="199" t="n"/>
      <c r="V81" s="199" t="n"/>
      <c r="W81" s="199" t="n"/>
      <c r="X81" s="199" t="n"/>
      <c r="Y81" s="199" t="n"/>
      <c r="Z81" s="199" t="n"/>
    </row>
    <row r="82" ht="15.75" customHeight="1">
      <c r="A82" s="203" t="n">
        <v>44253</v>
      </c>
      <c r="B82" s="199" t="n">
        <v>379.118286</v>
      </c>
      <c r="C82" s="199" t="n">
        <v>152701600</v>
      </c>
      <c r="D82" s="202">
        <f>B82/B83-1</f>
        <v/>
      </c>
      <c r="E82" s="200">
        <f>E83*(1+D82)</f>
        <v/>
      </c>
      <c r="F82" s="199" t="n"/>
      <c r="G82" s="199" t="n"/>
      <c r="H82" s="199" t="n"/>
      <c r="I82" s="199" t="n"/>
      <c r="J82" s="199" t="n"/>
      <c r="K82" s="199" t="n"/>
      <c r="L82" s="199" t="n"/>
      <c r="M82" s="199" t="n"/>
      <c r="N82" s="199" t="n"/>
      <c r="O82" s="199" t="n"/>
      <c r="P82" s="199" t="n"/>
      <c r="Q82" s="199" t="n"/>
      <c r="R82" s="199" t="n"/>
      <c r="S82" s="199" t="n"/>
      <c r="T82" s="199" t="n"/>
      <c r="U82" s="199" t="n"/>
      <c r="V82" s="199" t="n"/>
      <c r="W82" s="199" t="n"/>
      <c r="X82" s="199" t="n"/>
      <c r="Y82" s="199" t="n"/>
      <c r="Z82" s="199" t="n"/>
    </row>
    <row r="83" ht="15.75" customHeight="1">
      <c r="A83" s="203" t="n">
        <v>44252</v>
      </c>
      <c r="B83" s="199" t="n">
        <v>381.081848</v>
      </c>
      <c r="C83" s="199" t="n">
        <v>146670500</v>
      </c>
      <c r="D83" s="202">
        <f>B83/B84-1</f>
        <v/>
      </c>
      <c r="E83" s="200">
        <f>E84*(1+D83)</f>
        <v/>
      </c>
      <c r="F83" s="199" t="n"/>
      <c r="G83" s="199" t="n"/>
      <c r="H83" s="199" t="n"/>
      <c r="I83" s="199" t="n"/>
      <c r="J83" s="199" t="n"/>
      <c r="K83" s="199" t="n"/>
      <c r="L83" s="199" t="n"/>
      <c r="M83" s="199" t="n"/>
      <c r="N83" s="199" t="n"/>
      <c r="O83" s="199" t="n"/>
      <c r="P83" s="199" t="n"/>
      <c r="Q83" s="199" t="n"/>
      <c r="R83" s="199" t="n"/>
      <c r="S83" s="199" t="n"/>
      <c r="T83" s="199" t="n"/>
      <c r="U83" s="199" t="n"/>
      <c r="V83" s="199" t="n"/>
      <c r="W83" s="199" t="n"/>
      <c r="X83" s="199" t="n"/>
      <c r="Y83" s="199" t="n"/>
      <c r="Z83" s="199" t="n"/>
    </row>
    <row r="84" ht="15.75" customHeight="1">
      <c r="A84" s="203" t="n">
        <v>44251</v>
      </c>
      <c r="B84" s="199" t="n">
        <v>390.491028</v>
      </c>
      <c r="C84" s="199" t="n">
        <v>72433900</v>
      </c>
      <c r="D84" s="202">
        <f>B84/B85-1</f>
        <v/>
      </c>
      <c r="E84" s="200">
        <f>E85*(1+D84)</f>
        <v/>
      </c>
      <c r="F84" s="199" t="n"/>
      <c r="G84" s="199" t="n"/>
      <c r="H84" s="199" t="n"/>
      <c r="I84" s="199" t="n"/>
      <c r="J84" s="199" t="n"/>
      <c r="K84" s="199" t="n"/>
      <c r="L84" s="199" t="n"/>
      <c r="M84" s="199" t="n"/>
      <c r="N84" s="199" t="n"/>
      <c r="O84" s="199" t="n"/>
      <c r="P84" s="199" t="n"/>
      <c r="Q84" s="199" t="n"/>
      <c r="R84" s="199" t="n"/>
      <c r="S84" s="199" t="n"/>
      <c r="T84" s="199" t="n"/>
      <c r="U84" s="199" t="n"/>
      <c r="V84" s="199" t="n"/>
      <c r="W84" s="199" t="n"/>
      <c r="X84" s="199" t="n"/>
      <c r="Y84" s="199" t="n"/>
      <c r="Z84" s="199" t="n"/>
    </row>
    <row r="85" ht="15.75" customHeight="1">
      <c r="A85" s="203" t="n">
        <v>44250</v>
      </c>
      <c r="B85" s="199" t="n">
        <v>386.234985</v>
      </c>
      <c r="C85" s="199" t="n">
        <v>107284100</v>
      </c>
      <c r="D85" s="202">
        <f>B85/B86-1</f>
        <v/>
      </c>
      <c r="E85" s="200">
        <f>E86*(1+D85)</f>
        <v/>
      </c>
      <c r="F85" s="199" t="n"/>
      <c r="G85" s="199" t="n"/>
      <c r="H85" s="199" t="n"/>
      <c r="I85" s="199" t="n"/>
      <c r="J85" s="199" t="n"/>
      <c r="K85" s="199" t="n"/>
      <c r="L85" s="199" t="n"/>
      <c r="M85" s="199" t="n"/>
      <c r="N85" s="199" t="n"/>
      <c r="O85" s="199" t="n"/>
      <c r="P85" s="199" t="n"/>
      <c r="Q85" s="199" t="n"/>
      <c r="R85" s="199" t="n"/>
      <c r="S85" s="199" t="n"/>
      <c r="T85" s="199" t="n"/>
      <c r="U85" s="199" t="n"/>
      <c r="V85" s="199" t="n"/>
      <c r="W85" s="199" t="n"/>
      <c r="X85" s="199" t="n"/>
      <c r="Y85" s="199" t="n"/>
      <c r="Z85" s="199" t="n"/>
    </row>
    <row r="86" ht="15.75" customHeight="1">
      <c r="A86" s="203" t="n">
        <v>44249</v>
      </c>
      <c r="B86" s="199" t="n">
        <v>385.76651</v>
      </c>
      <c r="C86" s="199" t="n">
        <v>67414200</v>
      </c>
      <c r="D86" s="202">
        <f>B86/B87-1</f>
        <v/>
      </c>
      <c r="E86" s="200">
        <f>E87*(1+D86)</f>
        <v/>
      </c>
      <c r="F86" s="199" t="n"/>
      <c r="G86" s="199" t="n"/>
      <c r="H86" s="199" t="n"/>
      <c r="I86" s="199" t="n"/>
      <c r="J86" s="199" t="n"/>
      <c r="K86" s="199" t="n"/>
      <c r="L86" s="199" t="n"/>
      <c r="M86" s="199" t="n"/>
      <c r="N86" s="199" t="n"/>
      <c r="O86" s="199" t="n"/>
      <c r="P86" s="199" t="n"/>
      <c r="Q86" s="199" t="n"/>
      <c r="R86" s="199" t="n"/>
      <c r="S86" s="199" t="n"/>
      <c r="T86" s="199" t="n"/>
      <c r="U86" s="199" t="n"/>
      <c r="V86" s="199" t="n"/>
      <c r="W86" s="199" t="n"/>
      <c r="X86" s="199" t="n"/>
      <c r="Y86" s="199" t="n"/>
      <c r="Z86" s="199" t="n"/>
    </row>
    <row r="87" ht="15.75" customHeight="1">
      <c r="A87" s="203" t="n">
        <v>44246</v>
      </c>
      <c r="B87" s="199" t="n">
        <v>388.756714</v>
      </c>
      <c r="C87" s="199" t="n">
        <v>83241000</v>
      </c>
      <c r="D87" s="202">
        <f>B87/B88-1</f>
        <v/>
      </c>
      <c r="E87" s="200">
        <f>E88*(1+D87)</f>
        <v/>
      </c>
      <c r="F87" s="199" t="n"/>
      <c r="G87" s="199" t="n"/>
      <c r="H87" s="199" t="n"/>
      <c r="I87" s="199" t="n"/>
      <c r="J87" s="199" t="n"/>
      <c r="K87" s="199" t="n"/>
      <c r="L87" s="199" t="n"/>
      <c r="M87" s="199" t="n"/>
      <c r="N87" s="199" t="n"/>
      <c r="O87" s="199" t="n"/>
      <c r="P87" s="199" t="n"/>
      <c r="Q87" s="199" t="n"/>
      <c r="R87" s="199" t="n"/>
      <c r="S87" s="199" t="n"/>
      <c r="T87" s="199" t="n"/>
      <c r="U87" s="199" t="n"/>
      <c r="V87" s="199" t="n"/>
      <c r="W87" s="199" t="n"/>
      <c r="X87" s="199" t="n"/>
      <c r="Y87" s="199" t="n"/>
      <c r="Z87" s="199" t="n"/>
    </row>
    <row r="88" ht="15.75" customHeight="1">
      <c r="A88" s="203" t="n">
        <v>44245</v>
      </c>
      <c r="B88" s="199" t="n">
        <v>389.444489</v>
      </c>
      <c r="C88" s="199" t="n">
        <v>59712800</v>
      </c>
      <c r="D88" s="202">
        <f>B88/B89-1</f>
        <v/>
      </c>
      <c r="E88" s="200">
        <f>E89*(1+D88)</f>
        <v/>
      </c>
      <c r="F88" s="199" t="n"/>
      <c r="G88" s="199" t="n"/>
      <c r="H88" s="199" t="n"/>
      <c r="I88" s="199" t="n"/>
      <c r="J88" s="199" t="n"/>
      <c r="K88" s="199" t="n"/>
      <c r="L88" s="199" t="n"/>
      <c r="M88" s="199" t="n"/>
      <c r="N88" s="199" t="n"/>
      <c r="O88" s="199" t="n"/>
      <c r="P88" s="199" t="n"/>
      <c r="Q88" s="199" t="n"/>
      <c r="R88" s="199" t="n"/>
      <c r="S88" s="199" t="n"/>
      <c r="T88" s="199" t="n"/>
      <c r="U88" s="199" t="n"/>
      <c r="V88" s="199" t="n"/>
      <c r="W88" s="199" t="n"/>
      <c r="X88" s="199" t="n"/>
      <c r="Y88" s="199" t="n"/>
      <c r="Z88" s="199" t="n"/>
    </row>
    <row r="89" ht="15.75" customHeight="1">
      <c r="A89" s="203" t="n">
        <v>44244</v>
      </c>
      <c r="B89" s="199" t="n">
        <v>391.109039</v>
      </c>
      <c r="C89" s="199" t="n">
        <v>52290600</v>
      </c>
      <c r="D89" s="202">
        <f>B89/B90-1</f>
        <v/>
      </c>
      <c r="E89" s="200">
        <f>E90*(1+D89)</f>
        <v/>
      </c>
      <c r="F89" s="199" t="n"/>
      <c r="G89" s="199" t="n"/>
      <c r="H89" s="199" t="n"/>
      <c r="I89" s="199" t="n"/>
      <c r="J89" s="199" t="n"/>
      <c r="K89" s="199" t="n"/>
      <c r="L89" s="199" t="n"/>
      <c r="M89" s="199" t="n"/>
      <c r="N89" s="199" t="n"/>
      <c r="O89" s="199" t="n"/>
      <c r="P89" s="199" t="n"/>
      <c r="Q89" s="199" t="n"/>
      <c r="R89" s="199" t="n"/>
      <c r="S89" s="199" t="n"/>
      <c r="T89" s="199" t="n"/>
      <c r="U89" s="199" t="n"/>
      <c r="V89" s="199" t="n"/>
      <c r="W89" s="199" t="n"/>
      <c r="X89" s="199" t="n"/>
      <c r="Y89" s="199" t="n"/>
      <c r="Z89" s="199" t="n"/>
    </row>
    <row r="90" ht="15.75" customHeight="1">
      <c r="A90" s="203" t="n">
        <v>44243</v>
      </c>
      <c r="B90" s="199" t="n">
        <v>391.019318</v>
      </c>
      <c r="C90" s="199" t="n">
        <v>50972400</v>
      </c>
      <c r="D90" s="202">
        <f>B90/B91-1</f>
        <v/>
      </c>
      <c r="E90" s="200">
        <f>E91*(1+D90)</f>
        <v/>
      </c>
      <c r="F90" s="199" t="n"/>
      <c r="G90" s="199" t="n"/>
      <c r="H90" s="199" t="n"/>
      <c r="I90" s="199" t="n"/>
      <c r="J90" s="199" t="n"/>
      <c r="K90" s="199" t="n"/>
      <c r="L90" s="199" t="n"/>
      <c r="M90" s="199" t="n"/>
      <c r="N90" s="199" t="n"/>
      <c r="O90" s="199" t="n"/>
      <c r="P90" s="199" t="n"/>
      <c r="Q90" s="199" t="n"/>
      <c r="R90" s="199" t="n"/>
      <c r="S90" s="199" t="n"/>
      <c r="T90" s="199" t="n"/>
      <c r="U90" s="199" t="n"/>
      <c r="V90" s="199" t="n"/>
      <c r="W90" s="199" t="n"/>
      <c r="X90" s="199" t="n"/>
      <c r="Y90" s="199" t="n"/>
      <c r="Z90" s="199" t="n"/>
    </row>
    <row r="91" ht="15.75" customHeight="1">
      <c r="A91" s="203" t="n">
        <v>44239</v>
      </c>
      <c r="B91" s="199" t="n">
        <v>391.358215</v>
      </c>
      <c r="C91" s="199" t="n">
        <v>50593300</v>
      </c>
      <c r="D91" s="202">
        <f>B91/B92-1</f>
        <v/>
      </c>
      <c r="E91" s="200">
        <f>E92*(1+D91)</f>
        <v/>
      </c>
      <c r="F91" s="199" t="n"/>
      <c r="G91" s="199" t="n"/>
      <c r="H91" s="199" t="n"/>
      <c r="I91" s="199" t="n"/>
      <c r="J91" s="199" t="n"/>
      <c r="K91" s="199" t="n"/>
      <c r="L91" s="199" t="n"/>
      <c r="M91" s="199" t="n"/>
      <c r="N91" s="199" t="n"/>
      <c r="O91" s="199" t="n"/>
      <c r="P91" s="199" t="n"/>
      <c r="Q91" s="199" t="n"/>
      <c r="R91" s="199" t="n"/>
      <c r="S91" s="199" t="n"/>
      <c r="T91" s="199" t="n"/>
      <c r="U91" s="199" t="n"/>
      <c r="V91" s="199" t="n"/>
      <c r="W91" s="199" t="n"/>
      <c r="X91" s="199" t="n"/>
      <c r="Y91" s="199" t="n"/>
      <c r="Z91" s="199" t="n"/>
    </row>
    <row r="92" ht="15.75" customHeight="1">
      <c r="A92" s="203" t="n">
        <v>44238</v>
      </c>
      <c r="B92" s="199" t="n">
        <v>389.434509</v>
      </c>
      <c r="C92" s="199" t="n">
        <v>42913300</v>
      </c>
      <c r="D92" s="202">
        <f>B92/B93-1</f>
        <v/>
      </c>
      <c r="E92" s="200">
        <f>E93*(1+D92)</f>
        <v/>
      </c>
      <c r="F92" s="199" t="n"/>
      <c r="G92" s="199" t="n"/>
      <c r="H92" s="199" t="n"/>
      <c r="I92" s="199" t="n"/>
      <c r="J92" s="199" t="n"/>
      <c r="K92" s="199" t="n"/>
      <c r="L92" s="199" t="n"/>
      <c r="M92" s="199" t="n"/>
      <c r="N92" s="199" t="n"/>
      <c r="O92" s="199" t="n"/>
      <c r="P92" s="199" t="n"/>
      <c r="Q92" s="199" t="n"/>
      <c r="R92" s="199" t="n"/>
      <c r="S92" s="199" t="n"/>
      <c r="T92" s="199" t="n"/>
      <c r="U92" s="199" t="n"/>
      <c r="V92" s="199" t="n"/>
      <c r="W92" s="199" t="n"/>
      <c r="X92" s="199" t="n"/>
      <c r="Y92" s="199" t="n"/>
      <c r="Z92" s="199" t="n"/>
    </row>
    <row r="93" ht="15.75" customHeight="1">
      <c r="A93" s="203" t="n">
        <v>44237</v>
      </c>
      <c r="B93" s="199" t="n">
        <v>388.806549</v>
      </c>
      <c r="C93" s="199" t="n">
        <v>59154400</v>
      </c>
      <c r="D93" s="202">
        <f>B93/B94-1</f>
        <v/>
      </c>
      <c r="E93" s="200">
        <f>E94*(1+D93)</f>
        <v/>
      </c>
      <c r="F93" s="199" t="n"/>
      <c r="G93" s="199" t="n"/>
      <c r="H93" s="199" t="n"/>
      <c r="I93" s="199" t="n"/>
      <c r="J93" s="199" t="n"/>
      <c r="K93" s="199" t="n"/>
      <c r="L93" s="199" t="n"/>
      <c r="M93" s="199" t="n"/>
      <c r="N93" s="199" t="n"/>
      <c r="O93" s="199" t="n"/>
      <c r="P93" s="199" t="n"/>
      <c r="Q93" s="199" t="n"/>
      <c r="R93" s="199" t="n"/>
      <c r="S93" s="199" t="n"/>
      <c r="T93" s="199" t="n"/>
      <c r="U93" s="199" t="n"/>
      <c r="V93" s="199" t="n"/>
      <c r="W93" s="199" t="n"/>
      <c r="X93" s="199" t="n"/>
      <c r="Y93" s="199" t="n"/>
      <c r="Z93" s="199" t="n"/>
    </row>
    <row r="94" ht="15.75" customHeight="1">
      <c r="A94" s="203" t="n">
        <v>44236</v>
      </c>
      <c r="B94" s="199" t="n">
        <v>388.976013</v>
      </c>
      <c r="C94" s="199" t="n">
        <v>35551100</v>
      </c>
      <c r="D94" s="202">
        <f>B94/B95-1</f>
        <v/>
      </c>
      <c r="E94" s="200">
        <f>E95*(1+D94)</f>
        <v/>
      </c>
      <c r="F94" s="199" t="n"/>
      <c r="G94" s="199" t="n"/>
      <c r="H94" s="199" t="n"/>
      <c r="I94" s="199" t="n"/>
      <c r="J94" s="199" t="n"/>
      <c r="K94" s="199" t="n"/>
      <c r="L94" s="199" t="n"/>
      <c r="M94" s="199" t="n"/>
      <c r="N94" s="199" t="n"/>
      <c r="O94" s="199" t="n"/>
      <c r="P94" s="199" t="n"/>
      <c r="Q94" s="199" t="n"/>
      <c r="R94" s="199" t="n"/>
      <c r="S94" s="199" t="n"/>
      <c r="T94" s="199" t="n"/>
      <c r="U94" s="199" t="n"/>
      <c r="V94" s="199" t="n"/>
      <c r="W94" s="199" t="n"/>
      <c r="X94" s="199" t="n"/>
      <c r="Y94" s="199" t="n"/>
      <c r="Z94" s="199" t="n"/>
    </row>
    <row r="95" ht="15.75" customHeight="1">
      <c r="A95" s="203" t="n">
        <v>44235</v>
      </c>
      <c r="B95" s="199" t="n">
        <v>389.235168</v>
      </c>
      <c r="C95" s="199" t="n">
        <v>38365200</v>
      </c>
      <c r="D95" s="202">
        <f>B95/B96-1</f>
        <v/>
      </c>
      <c r="E95" s="200">
        <f>E96*(1+D95)</f>
        <v/>
      </c>
      <c r="F95" s="199" t="n"/>
      <c r="G95" s="199" t="n"/>
      <c r="H95" s="199" t="n"/>
      <c r="I95" s="199" t="n"/>
      <c r="J95" s="199" t="n"/>
      <c r="K95" s="199" t="n"/>
      <c r="L95" s="199" t="n"/>
      <c r="M95" s="199" t="n"/>
      <c r="N95" s="199" t="n"/>
      <c r="O95" s="199" t="n"/>
      <c r="P95" s="199" t="n"/>
      <c r="Q95" s="199" t="n"/>
      <c r="R95" s="199" t="n"/>
      <c r="S95" s="199" t="n"/>
      <c r="T95" s="199" t="n"/>
      <c r="U95" s="199" t="n"/>
      <c r="V95" s="199" t="n"/>
      <c r="W95" s="199" t="n"/>
      <c r="X95" s="199" t="n"/>
      <c r="Y95" s="199" t="n"/>
      <c r="Z95" s="199" t="n"/>
    </row>
    <row r="96" ht="15.75" customHeight="1">
      <c r="A96" s="203" t="n">
        <v>44232</v>
      </c>
      <c r="B96" s="199" t="n">
        <v>386.444305</v>
      </c>
      <c r="C96" s="199" t="n">
        <v>48669800</v>
      </c>
      <c r="D96" s="202">
        <f>B96/B97-1</f>
        <v/>
      </c>
      <c r="E96" s="200">
        <f>E97*(1+D96)</f>
        <v/>
      </c>
      <c r="F96" s="199" t="n"/>
      <c r="G96" s="199" t="n"/>
      <c r="H96" s="199" t="n"/>
      <c r="I96" s="199" t="n"/>
      <c r="J96" s="199" t="n"/>
      <c r="K96" s="199" t="n"/>
      <c r="L96" s="199" t="n"/>
      <c r="M96" s="199" t="n"/>
      <c r="N96" s="199" t="n"/>
      <c r="O96" s="199" t="n"/>
      <c r="P96" s="199" t="n"/>
      <c r="Q96" s="199" t="n"/>
      <c r="R96" s="199" t="n"/>
      <c r="S96" s="199" t="n"/>
      <c r="T96" s="199" t="n"/>
      <c r="U96" s="199" t="n"/>
      <c r="V96" s="199" t="n"/>
      <c r="W96" s="199" t="n"/>
      <c r="X96" s="199" t="n"/>
      <c r="Y96" s="199" t="n"/>
      <c r="Z96" s="199" t="n"/>
    </row>
    <row r="97" ht="15.75" customHeight="1">
      <c r="A97" s="203" t="n">
        <v>44231</v>
      </c>
      <c r="B97" s="199" t="n">
        <v>384.92926</v>
      </c>
      <c r="C97" s="199" t="n">
        <v>47142600</v>
      </c>
      <c r="D97" s="202">
        <f>B97/B98-1</f>
        <v/>
      </c>
      <c r="E97" s="200">
        <f>E98*(1+D97)</f>
        <v/>
      </c>
      <c r="F97" s="199" t="n"/>
      <c r="G97" s="199" t="n"/>
      <c r="H97" s="199" t="n"/>
      <c r="I97" s="199" t="n"/>
      <c r="J97" s="199" t="n"/>
      <c r="K97" s="199" t="n"/>
      <c r="L97" s="199" t="n"/>
      <c r="M97" s="199" t="n"/>
      <c r="N97" s="199" t="n"/>
      <c r="O97" s="199" t="n"/>
      <c r="P97" s="199" t="n"/>
      <c r="Q97" s="199" t="n"/>
      <c r="R97" s="199" t="n"/>
      <c r="S97" s="199" t="n"/>
      <c r="T97" s="199" t="n"/>
      <c r="U97" s="199" t="n"/>
      <c r="V97" s="199" t="n"/>
      <c r="W97" s="199" t="n"/>
      <c r="X97" s="199" t="n"/>
      <c r="Y97" s="199" t="n"/>
      <c r="Z97" s="199" t="n"/>
    </row>
    <row r="98" ht="15.75" customHeight="1">
      <c r="A98" s="203" t="n">
        <v>44230</v>
      </c>
      <c r="B98" s="199" t="n">
        <v>380.603424</v>
      </c>
      <c r="C98" s="199" t="n">
        <v>52427100</v>
      </c>
      <c r="D98" s="202">
        <f>B98/B99-1</f>
        <v/>
      </c>
      <c r="E98" s="200">
        <f>E99*(1+D98)</f>
        <v/>
      </c>
      <c r="F98" s="199" t="n"/>
      <c r="G98" s="199" t="n"/>
      <c r="H98" s="199" t="n"/>
      <c r="I98" s="199" t="n"/>
      <c r="J98" s="199" t="n"/>
      <c r="K98" s="199" t="n"/>
      <c r="L98" s="199" t="n"/>
      <c r="M98" s="199" t="n"/>
      <c r="N98" s="199" t="n"/>
      <c r="O98" s="199" t="n"/>
      <c r="P98" s="199" t="n"/>
      <c r="Q98" s="199" t="n"/>
      <c r="R98" s="199" t="n"/>
      <c r="S98" s="199" t="n"/>
      <c r="T98" s="199" t="n"/>
      <c r="U98" s="199" t="n"/>
      <c r="V98" s="199" t="n"/>
      <c r="W98" s="199" t="n"/>
      <c r="X98" s="199" t="n"/>
      <c r="Y98" s="199" t="n"/>
      <c r="Z98" s="199" t="n"/>
    </row>
    <row r="99" ht="15.75" customHeight="1">
      <c r="A99" s="203" t="n">
        <v>44229</v>
      </c>
      <c r="B99" s="199" t="n">
        <v>380.304413</v>
      </c>
      <c r="C99" s="199" t="n">
        <v>64450700</v>
      </c>
      <c r="D99" s="202">
        <f>B99/B100-1</f>
        <v/>
      </c>
      <c r="E99" s="200">
        <f>E100*(1+D99)</f>
        <v/>
      </c>
      <c r="F99" s="199" t="n"/>
      <c r="G99" s="199" t="n"/>
      <c r="H99" s="199" t="n"/>
      <c r="I99" s="199" t="n"/>
      <c r="J99" s="199" t="n"/>
      <c r="K99" s="199" t="n"/>
      <c r="L99" s="199" t="n"/>
      <c r="M99" s="199" t="n"/>
      <c r="N99" s="199" t="n"/>
      <c r="O99" s="199" t="n"/>
      <c r="P99" s="199" t="n"/>
      <c r="Q99" s="199" t="n"/>
      <c r="R99" s="199" t="n"/>
      <c r="S99" s="199" t="n"/>
      <c r="T99" s="199" t="n"/>
      <c r="U99" s="199" t="n"/>
      <c r="V99" s="199" t="n"/>
      <c r="W99" s="199" t="n"/>
      <c r="X99" s="199" t="n"/>
      <c r="Y99" s="199" t="n"/>
      <c r="Z99" s="199" t="n"/>
    </row>
    <row r="100" ht="15.75" customHeight="1">
      <c r="A100" s="203" t="n">
        <v>44228</v>
      </c>
      <c r="B100" s="199" t="n">
        <v>375.001801</v>
      </c>
      <c r="C100" s="199" t="n">
        <v>75817600</v>
      </c>
      <c r="D100" s="202">
        <f>B100/B101-1</f>
        <v/>
      </c>
      <c r="E100" s="200">
        <f>E101*(1+D100)</f>
        <v/>
      </c>
      <c r="F100" s="199" t="n"/>
      <c r="G100" s="199" t="n"/>
      <c r="H100" s="199" t="n"/>
      <c r="I100" s="199" t="n"/>
      <c r="J100" s="199" t="n"/>
      <c r="K100" s="199" t="n"/>
      <c r="L100" s="199" t="n"/>
      <c r="M100" s="199" t="n"/>
      <c r="N100" s="199" t="n"/>
      <c r="O100" s="199" t="n"/>
      <c r="P100" s="199" t="n"/>
      <c r="Q100" s="199" t="n"/>
      <c r="R100" s="199" t="n"/>
      <c r="S100" s="199" t="n"/>
      <c r="T100" s="199" t="n"/>
      <c r="U100" s="199" t="n"/>
      <c r="V100" s="199" t="n"/>
      <c r="W100" s="199" t="n"/>
      <c r="X100" s="199" t="n"/>
      <c r="Y100" s="199" t="n"/>
      <c r="Z100" s="199" t="n"/>
    </row>
    <row r="101" ht="15.75" customHeight="1">
      <c r="A101" s="203" t="n">
        <v>44225</v>
      </c>
      <c r="B101" s="199" t="n">
        <v>368.861908</v>
      </c>
      <c r="C101" s="199" t="n">
        <v>126765100</v>
      </c>
      <c r="D101" s="202">
        <f>B101/B102-1</f>
        <v/>
      </c>
      <c r="E101" s="200">
        <f>E102*(1+D101)</f>
        <v/>
      </c>
      <c r="F101" s="199" t="n"/>
      <c r="G101" s="199" t="n"/>
      <c r="H101" s="199" t="n"/>
      <c r="I101" s="199" t="n"/>
      <c r="J101" s="199" t="n"/>
      <c r="K101" s="199" t="n"/>
      <c r="L101" s="199" t="n"/>
      <c r="M101" s="199" t="n"/>
      <c r="N101" s="199" t="n"/>
      <c r="O101" s="199" t="n"/>
      <c r="P101" s="199" t="n"/>
      <c r="Q101" s="199" t="n"/>
      <c r="R101" s="199" t="n"/>
      <c r="S101" s="199" t="n"/>
      <c r="T101" s="199" t="n"/>
      <c r="U101" s="199" t="n"/>
      <c r="V101" s="199" t="n"/>
      <c r="W101" s="199" t="n"/>
      <c r="X101" s="199" t="n"/>
      <c r="Y101" s="199" t="n"/>
      <c r="Z101" s="199" t="n"/>
    </row>
    <row r="102" ht="15.75" customHeight="1">
      <c r="A102" s="203" t="n">
        <v>44224</v>
      </c>
      <c r="B102" s="199" t="n">
        <v>376.397217</v>
      </c>
      <c r="C102" s="199" t="n">
        <v>94198100</v>
      </c>
      <c r="D102" s="202">
        <f>B102/B103-1</f>
        <v/>
      </c>
      <c r="E102" s="200">
        <f>E103*(1+D102)</f>
        <v/>
      </c>
      <c r="F102" s="199" t="n"/>
      <c r="G102" s="199" t="n"/>
      <c r="H102" s="199" t="n"/>
      <c r="I102" s="199" t="n"/>
      <c r="J102" s="199" t="n"/>
      <c r="K102" s="199" t="n"/>
      <c r="L102" s="199" t="n"/>
      <c r="M102" s="199" t="n"/>
      <c r="N102" s="199" t="n"/>
      <c r="O102" s="199" t="n"/>
      <c r="P102" s="199" t="n"/>
      <c r="Q102" s="199" t="n"/>
      <c r="R102" s="199" t="n"/>
      <c r="S102" s="199" t="n"/>
      <c r="T102" s="199" t="n"/>
      <c r="U102" s="199" t="n"/>
      <c r="V102" s="199" t="n"/>
      <c r="W102" s="199" t="n"/>
      <c r="X102" s="199" t="n"/>
      <c r="Y102" s="199" t="n"/>
      <c r="Z102" s="199" t="n"/>
    </row>
    <row r="103" ht="15.75" customHeight="1">
      <c r="A103" s="203" t="n">
        <v>44223</v>
      </c>
      <c r="B103" s="199" t="n">
        <v>373.187714</v>
      </c>
      <c r="C103" s="199" t="n">
        <v>123351100</v>
      </c>
      <c r="D103" s="202">
        <f>B103/B104-1</f>
        <v/>
      </c>
      <c r="E103" s="200">
        <f>E104*(1+D103)</f>
        <v/>
      </c>
      <c r="F103" s="199" t="n"/>
      <c r="G103" s="199" t="n"/>
      <c r="H103" s="199" t="n"/>
      <c r="I103" s="199" t="n"/>
      <c r="J103" s="199" t="n"/>
      <c r="K103" s="199" t="n"/>
      <c r="L103" s="199" t="n"/>
      <c r="M103" s="199" t="n"/>
      <c r="N103" s="199" t="n"/>
      <c r="O103" s="199" t="n"/>
      <c r="P103" s="199" t="n"/>
      <c r="Q103" s="199" t="n"/>
      <c r="R103" s="199" t="n"/>
      <c r="S103" s="199" t="n"/>
      <c r="T103" s="199" t="n"/>
      <c r="U103" s="199" t="n"/>
      <c r="V103" s="199" t="n"/>
      <c r="W103" s="199" t="n"/>
      <c r="X103" s="199" t="n"/>
      <c r="Y103" s="199" t="n"/>
      <c r="Z103" s="199" t="n"/>
    </row>
    <row r="104" ht="15.75" customHeight="1">
      <c r="A104" s="203" t="n">
        <v>44222</v>
      </c>
      <c r="B104" s="199" t="n">
        <v>382.537109</v>
      </c>
      <c r="C104" s="199" t="n">
        <v>42665300</v>
      </c>
      <c r="D104" s="202">
        <f>B104/B105-1</f>
        <v/>
      </c>
      <c r="E104" s="200">
        <f>E105*(1+D104)</f>
        <v/>
      </c>
      <c r="F104" s="199" t="n"/>
      <c r="G104" s="199" t="n"/>
      <c r="H104" s="199" t="n"/>
      <c r="I104" s="199" t="n"/>
      <c r="J104" s="199" t="n"/>
      <c r="K104" s="199" t="n"/>
      <c r="L104" s="199" t="n"/>
      <c r="M104" s="199" t="n"/>
      <c r="N104" s="199" t="n"/>
      <c r="O104" s="199" t="n"/>
      <c r="P104" s="199" t="n"/>
      <c r="Q104" s="199" t="n"/>
      <c r="R104" s="199" t="n"/>
      <c r="S104" s="199" t="n"/>
      <c r="T104" s="199" t="n"/>
      <c r="U104" s="199" t="n"/>
      <c r="V104" s="199" t="n"/>
      <c r="W104" s="199" t="n"/>
      <c r="X104" s="199" t="n"/>
      <c r="Y104" s="199" t="n"/>
      <c r="Z104" s="199" t="n"/>
    </row>
    <row r="105" ht="15.75" customHeight="1">
      <c r="A105" s="203" t="n">
        <v>44221</v>
      </c>
      <c r="B105" s="199" t="n">
        <v>383.135162</v>
      </c>
      <c r="C105" s="199" t="n">
        <v>70402000</v>
      </c>
      <c r="D105" s="202">
        <f>B105/B106-1</f>
        <v/>
      </c>
      <c r="E105" s="200">
        <f>E106*(1+D105)</f>
        <v/>
      </c>
      <c r="F105" s="199" t="n"/>
      <c r="G105" s="199" t="n"/>
      <c r="H105" s="199" t="n"/>
      <c r="I105" s="199" t="n"/>
      <c r="J105" s="199" t="n"/>
      <c r="K105" s="199" t="n"/>
      <c r="L105" s="199" t="n"/>
      <c r="M105" s="199" t="n"/>
      <c r="N105" s="199" t="n"/>
      <c r="O105" s="199" t="n"/>
      <c r="P105" s="199" t="n"/>
      <c r="Q105" s="199" t="n"/>
      <c r="R105" s="199" t="n"/>
      <c r="S105" s="199" t="n"/>
      <c r="T105" s="199" t="n"/>
      <c r="U105" s="199" t="n"/>
      <c r="V105" s="199" t="n"/>
      <c r="W105" s="199" t="n"/>
      <c r="X105" s="199" t="n"/>
      <c r="Y105" s="199" t="n"/>
      <c r="Z105" s="199" t="n"/>
    </row>
    <row r="106" ht="15.75" customHeight="1">
      <c r="A106" s="203" t="n">
        <v>44218</v>
      </c>
      <c r="B106" s="199" t="n">
        <v>381.630066</v>
      </c>
      <c r="C106" s="199" t="n">
        <v>52860500</v>
      </c>
      <c r="D106" s="202">
        <f>B106/B107-1</f>
        <v/>
      </c>
      <c r="E106" s="200">
        <f>E107*(1+D106)</f>
        <v/>
      </c>
      <c r="F106" s="199" t="n"/>
      <c r="G106" s="199" t="n"/>
      <c r="H106" s="199" t="n"/>
      <c r="I106" s="199" t="n"/>
      <c r="J106" s="199" t="n"/>
      <c r="K106" s="199" t="n"/>
      <c r="L106" s="199" t="n"/>
      <c r="M106" s="199" t="n"/>
      <c r="N106" s="199" t="n"/>
      <c r="O106" s="199" t="n"/>
      <c r="P106" s="199" t="n"/>
      <c r="Q106" s="199" t="n"/>
      <c r="R106" s="199" t="n"/>
      <c r="S106" s="199" t="n"/>
      <c r="T106" s="199" t="n"/>
      <c r="U106" s="199" t="n"/>
      <c r="V106" s="199" t="n"/>
      <c r="W106" s="199" t="n"/>
      <c r="X106" s="199" t="n"/>
      <c r="Y106" s="199" t="n"/>
      <c r="Z106" s="199" t="n"/>
    </row>
    <row r="107" ht="15.75" customHeight="1">
      <c r="A107" s="203" t="n">
        <v>44217</v>
      </c>
      <c r="B107" s="199" t="n">
        <v>382.985626</v>
      </c>
      <c r="C107" s="199" t="n">
        <v>47840100</v>
      </c>
      <c r="D107" s="202">
        <f>B107/B108-1</f>
        <v/>
      </c>
      <c r="E107" s="200">
        <f>E108*(1+D107)</f>
        <v/>
      </c>
      <c r="F107" s="199" t="n"/>
      <c r="G107" s="199" t="n"/>
      <c r="H107" s="199" t="n"/>
      <c r="I107" s="199" t="n"/>
      <c r="J107" s="199" t="n"/>
      <c r="K107" s="199" t="n"/>
      <c r="L107" s="199" t="n"/>
      <c r="M107" s="199" t="n"/>
      <c r="N107" s="199" t="n"/>
      <c r="O107" s="199" t="n"/>
      <c r="P107" s="199" t="n"/>
      <c r="Q107" s="199" t="n"/>
      <c r="R107" s="199" t="n"/>
      <c r="S107" s="199" t="n"/>
      <c r="T107" s="199" t="n"/>
      <c r="U107" s="199" t="n"/>
      <c r="V107" s="199" t="n"/>
      <c r="W107" s="199" t="n"/>
      <c r="X107" s="199" t="n"/>
      <c r="Y107" s="199" t="n"/>
      <c r="Z107" s="199" t="n"/>
    </row>
    <row r="108" ht="15.75" customHeight="1">
      <c r="A108" s="203" t="n">
        <v>44216</v>
      </c>
      <c r="B108" s="199" t="n">
        <v>382.63678</v>
      </c>
      <c r="C108" s="199" t="n">
        <v>61836100</v>
      </c>
      <c r="D108" s="202">
        <f>B108/B109-1</f>
        <v/>
      </c>
      <c r="E108" s="200">
        <f>E109*(1+D108)</f>
        <v/>
      </c>
      <c r="F108" s="199" t="n"/>
      <c r="G108" s="199" t="n"/>
      <c r="H108" s="199" t="n"/>
      <c r="I108" s="199" t="n"/>
      <c r="J108" s="199" t="n"/>
      <c r="K108" s="199" t="n"/>
      <c r="L108" s="199" t="n"/>
      <c r="M108" s="199" t="n"/>
      <c r="N108" s="199" t="n"/>
      <c r="O108" s="199" t="n"/>
      <c r="P108" s="199" t="n"/>
      <c r="Q108" s="199" t="n"/>
      <c r="R108" s="199" t="n"/>
      <c r="S108" s="199" t="n"/>
      <c r="T108" s="199" t="n"/>
      <c r="U108" s="199" t="n"/>
      <c r="V108" s="199" t="n"/>
      <c r="W108" s="199" t="n"/>
      <c r="X108" s="199" t="n"/>
      <c r="Y108" s="199" t="n"/>
      <c r="Z108" s="199" t="n"/>
    </row>
    <row r="109" ht="15.75" customHeight="1">
      <c r="A109" s="203" t="n">
        <v>44215</v>
      </c>
      <c r="B109" s="199" t="n">
        <v>377.413879</v>
      </c>
      <c r="C109" s="199" t="n">
        <v>51233300</v>
      </c>
      <c r="D109" s="202">
        <f>B109/B110-1</f>
        <v/>
      </c>
      <c r="E109" s="200">
        <f>E110*(1+D109)</f>
        <v/>
      </c>
      <c r="F109" s="199" t="n"/>
      <c r="G109" s="199" t="n"/>
      <c r="H109" s="199" t="n"/>
      <c r="I109" s="199" t="n"/>
      <c r="J109" s="199" t="n"/>
      <c r="K109" s="199" t="n"/>
      <c r="L109" s="199" t="n"/>
      <c r="M109" s="199" t="n"/>
      <c r="N109" s="199" t="n"/>
      <c r="O109" s="199" t="n"/>
      <c r="P109" s="199" t="n"/>
      <c r="Q109" s="199" t="n"/>
      <c r="R109" s="199" t="n"/>
      <c r="S109" s="199" t="n"/>
      <c r="T109" s="199" t="n"/>
      <c r="U109" s="199" t="n"/>
      <c r="V109" s="199" t="n"/>
      <c r="W109" s="199" t="n"/>
      <c r="X109" s="199" t="n"/>
      <c r="Y109" s="199" t="n"/>
      <c r="Z109" s="199" t="n"/>
    </row>
    <row r="110" ht="15.75" customHeight="1">
      <c r="A110" s="203" t="n">
        <v>44211</v>
      </c>
      <c r="B110" s="199" t="n">
        <v>374.473511</v>
      </c>
      <c r="C110" s="199" t="n">
        <v>107160000</v>
      </c>
      <c r="D110" s="202">
        <f>B110/B111-1</f>
        <v/>
      </c>
      <c r="E110" s="200">
        <f>E111*(1+D110)</f>
        <v/>
      </c>
      <c r="F110" s="199" t="n"/>
      <c r="G110" s="199" t="n"/>
      <c r="H110" s="199" t="n"/>
      <c r="I110" s="199" t="n"/>
      <c r="J110" s="199" t="n"/>
      <c r="K110" s="199" t="n"/>
      <c r="L110" s="199" t="n"/>
      <c r="M110" s="199" t="n"/>
      <c r="N110" s="199" t="n"/>
      <c r="O110" s="199" t="n"/>
      <c r="P110" s="199" t="n"/>
      <c r="Q110" s="199" t="n"/>
      <c r="R110" s="199" t="n"/>
      <c r="S110" s="199" t="n"/>
      <c r="T110" s="199" t="n"/>
      <c r="U110" s="199" t="n"/>
      <c r="V110" s="199" t="n"/>
      <c r="W110" s="199" t="n"/>
      <c r="X110" s="199" t="n"/>
      <c r="Y110" s="199" t="n"/>
      <c r="Z110" s="199" t="n"/>
    </row>
    <row r="111" ht="15.75" customHeight="1">
      <c r="A111" s="203" t="n">
        <v>44210</v>
      </c>
      <c r="B111" s="199" t="n">
        <v>377.224487</v>
      </c>
      <c r="C111" s="199" t="n">
        <v>49989100</v>
      </c>
      <c r="D111" s="202">
        <f>B111/B112-1</f>
        <v/>
      </c>
      <c r="E111" s="200">
        <f>E112*(1+D111)</f>
        <v/>
      </c>
      <c r="F111" s="199" t="n"/>
      <c r="G111" s="199" t="n"/>
      <c r="H111" s="199" t="n"/>
      <c r="I111" s="199" t="n"/>
      <c r="J111" s="199" t="n"/>
      <c r="K111" s="199" t="n"/>
      <c r="L111" s="199" t="n"/>
      <c r="M111" s="199" t="n"/>
      <c r="N111" s="199" t="n"/>
      <c r="O111" s="199" t="n"/>
      <c r="P111" s="199" t="n"/>
      <c r="Q111" s="199" t="n"/>
      <c r="R111" s="199" t="n"/>
      <c r="S111" s="199" t="n"/>
      <c r="T111" s="199" t="n"/>
      <c r="U111" s="199" t="n"/>
      <c r="V111" s="199" t="n"/>
      <c r="W111" s="199" t="n"/>
      <c r="X111" s="199" t="n"/>
      <c r="Y111" s="199" t="n"/>
      <c r="Z111" s="199" t="n"/>
    </row>
    <row r="112" ht="15.75" customHeight="1">
      <c r="A112" s="203" t="n">
        <v>44209</v>
      </c>
      <c r="B112" s="199" t="n">
        <v>378.550171</v>
      </c>
      <c r="C112" s="199" t="n">
        <v>45303600</v>
      </c>
      <c r="D112" s="202">
        <f>B112/B113-1</f>
        <v/>
      </c>
      <c r="E112" s="200">
        <f>E113*(1+D112)</f>
        <v/>
      </c>
      <c r="F112" s="199" t="n"/>
      <c r="G112" s="199" t="n"/>
      <c r="H112" s="199" t="n"/>
      <c r="I112" s="199" t="n"/>
      <c r="J112" s="199" t="n"/>
      <c r="K112" s="199" t="n"/>
      <c r="L112" s="199" t="n"/>
      <c r="M112" s="199" t="n"/>
      <c r="N112" s="199" t="n"/>
      <c r="O112" s="199" t="n"/>
      <c r="P112" s="199" t="n"/>
      <c r="Q112" s="199" t="n"/>
      <c r="R112" s="199" t="n"/>
      <c r="S112" s="199" t="n"/>
      <c r="T112" s="199" t="n"/>
      <c r="U112" s="199" t="n"/>
      <c r="V112" s="199" t="n"/>
      <c r="W112" s="199" t="n"/>
      <c r="X112" s="199" t="n"/>
      <c r="Y112" s="199" t="n"/>
      <c r="Z112" s="199" t="n"/>
    </row>
    <row r="113" ht="15.75" customHeight="1">
      <c r="A113" s="203" t="n">
        <v>44208</v>
      </c>
      <c r="B113" s="199" t="n">
        <v>377.533478</v>
      </c>
      <c r="C113" s="199" t="n">
        <v>52547700</v>
      </c>
      <c r="D113" s="202">
        <f>B113/B114-1</f>
        <v/>
      </c>
      <c r="E113" s="200">
        <f>E114*(1+D113)</f>
        <v/>
      </c>
      <c r="F113" s="199" t="n"/>
      <c r="G113" s="199" t="n"/>
      <c r="H113" s="199" t="n"/>
      <c r="I113" s="199" t="n"/>
      <c r="J113" s="199" t="n"/>
      <c r="K113" s="199" t="n"/>
      <c r="L113" s="199" t="n"/>
      <c r="M113" s="199" t="n"/>
      <c r="N113" s="199" t="n"/>
      <c r="O113" s="199" t="n"/>
      <c r="P113" s="199" t="n"/>
      <c r="Q113" s="199" t="n"/>
      <c r="R113" s="199" t="n"/>
      <c r="S113" s="199" t="n"/>
      <c r="T113" s="199" t="n"/>
      <c r="U113" s="199" t="n"/>
      <c r="V113" s="199" t="n"/>
      <c r="W113" s="199" t="n"/>
      <c r="X113" s="199" t="n"/>
      <c r="Y113" s="199" t="n"/>
      <c r="Z113" s="199" t="n"/>
    </row>
    <row r="114" ht="15.75" customHeight="1">
      <c r="A114" s="203" t="n">
        <v>44207</v>
      </c>
      <c r="B114" s="199" t="n">
        <v>377.453766</v>
      </c>
      <c r="C114" s="199" t="n">
        <v>51034700</v>
      </c>
      <c r="D114" s="202">
        <f>B114/B115-1</f>
        <v/>
      </c>
      <c r="E114" s="200">
        <f>E115*(1+D114)</f>
        <v/>
      </c>
      <c r="F114" s="199" t="n"/>
      <c r="G114" s="199" t="n"/>
      <c r="H114" s="199" t="n"/>
      <c r="I114" s="199" t="n"/>
      <c r="J114" s="199" t="n"/>
      <c r="K114" s="199" t="n"/>
      <c r="L114" s="199" t="n"/>
      <c r="M114" s="199" t="n"/>
      <c r="N114" s="199" t="n"/>
      <c r="O114" s="199" t="n"/>
      <c r="P114" s="199" t="n"/>
      <c r="Q114" s="199" t="n"/>
      <c r="R114" s="199" t="n"/>
      <c r="S114" s="199" t="n"/>
      <c r="T114" s="199" t="n"/>
      <c r="U114" s="199" t="n"/>
      <c r="V114" s="199" t="n"/>
      <c r="W114" s="199" t="n"/>
      <c r="X114" s="199" t="n"/>
      <c r="Y114" s="199" t="n"/>
      <c r="Z114" s="199" t="n"/>
    </row>
    <row r="115" ht="15.75" customHeight="1">
      <c r="A115" s="203" t="n">
        <v>44204</v>
      </c>
      <c r="B115" s="199" t="n">
        <v>380.015381</v>
      </c>
      <c r="C115" s="199" t="n">
        <v>71677200</v>
      </c>
      <c r="D115" s="202">
        <f>B115/B116-1</f>
        <v/>
      </c>
      <c r="E115" s="200">
        <f>E116*(1+D115)</f>
        <v/>
      </c>
      <c r="F115" s="199" t="n"/>
      <c r="G115" s="199" t="n"/>
      <c r="H115" s="199" t="n"/>
      <c r="I115" s="199" t="n"/>
      <c r="J115" s="199" t="n"/>
      <c r="K115" s="199" t="n"/>
      <c r="L115" s="199" t="n"/>
      <c r="M115" s="199" t="n"/>
      <c r="N115" s="199" t="n"/>
      <c r="O115" s="199" t="n"/>
      <c r="P115" s="199" t="n"/>
      <c r="Q115" s="199" t="n"/>
      <c r="R115" s="199" t="n"/>
      <c r="S115" s="199" t="n"/>
      <c r="T115" s="199" t="n"/>
      <c r="U115" s="199" t="n"/>
      <c r="V115" s="199" t="n"/>
      <c r="W115" s="199" t="n"/>
      <c r="X115" s="199" t="n"/>
      <c r="Y115" s="199" t="n"/>
      <c r="Z115" s="199" t="n"/>
    </row>
    <row r="116" ht="15.75" customHeight="1">
      <c r="A116" s="203" t="n">
        <v>44203</v>
      </c>
      <c r="B116" s="199" t="n">
        <v>377.862427</v>
      </c>
      <c r="C116" s="199" t="n">
        <v>68766800</v>
      </c>
      <c r="D116" s="202">
        <f>B116/B117-1</f>
        <v/>
      </c>
      <c r="E116" s="200">
        <f>E117*(1+D116)</f>
        <v/>
      </c>
      <c r="F116" s="199" t="n"/>
      <c r="G116" s="199" t="n"/>
      <c r="H116" s="199" t="n"/>
      <c r="I116" s="199" t="n"/>
      <c r="J116" s="199" t="n"/>
      <c r="K116" s="199" t="n"/>
      <c r="L116" s="199" t="n"/>
      <c r="M116" s="199" t="n"/>
      <c r="N116" s="199" t="n"/>
      <c r="O116" s="199" t="n"/>
      <c r="P116" s="199" t="n"/>
      <c r="Q116" s="199" t="n"/>
      <c r="R116" s="199" t="n"/>
      <c r="S116" s="199" t="n"/>
      <c r="T116" s="199" t="n"/>
      <c r="U116" s="199" t="n"/>
      <c r="V116" s="199" t="n"/>
      <c r="W116" s="199" t="n"/>
      <c r="X116" s="199" t="n"/>
      <c r="Y116" s="199" t="n"/>
      <c r="Z116" s="199" t="n"/>
    </row>
    <row r="117" ht="15.75" customHeight="1">
      <c r="A117" s="203" t="n">
        <v>44202</v>
      </c>
      <c r="B117" s="199" t="n">
        <v>372.330505</v>
      </c>
      <c r="C117" s="199" t="n">
        <v>107997700</v>
      </c>
      <c r="D117" s="202">
        <f>B117/B118-1</f>
        <v/>
      </c>
      <c r="E117" s="200">
        <f>E118*(1+D117)</f>
        <v/>
      </c>
      <c r="F117" s="199" t="n"/>
      <c r="G117" s="199" t="n"/>
      <c r="H117" s="199" t="n"/>
      <c r="I117" s="199" t="n"/>
      <c r="J117" s="199" t="n"/>
      <c r="K117" s="199" t="n"/>
      <c r="L117" s="199" t="n"/>
      <c r="M117" s="199" t="n"/>
      <c r="N117" s="199" t="n"/>
      <c r="O117" s="199" t="n"/>
      <c r="P117" s="199" t="n"/>
      <c r="Q117" s="199" t="n"/>
      <c r="R117" s="199" t="n"/>
      <c r="S117" s="199" t="n"/>
      <c r="T117" s="199" t="n"/>
      <c r="U117" s="199" t="n"/>
      <c r="V117" s="199" t="n"/>
      <c r="W117" s="199" t="n"/>
      <c r="X117" s="199" t="n"/>
      <c r="Y117" s="199" t="n"/>
      <c r="Z117" s="199" t="n"/>
    </row>
    <row r="118" ht="15.75" customHeight="1">
      <c r="A118" s="203" t="n">
        <v>44201</v>
      </c>
      <c r="B118" s="199" t="n">
        <v>370.117767</v>
      </c>
      <c r="C118" s="199" t="n">
        <v>66426200</v>
      </c>
      <c r="D118" s="202">
        <f>B118/B119-1</f>
        <v/>
      </c>
      <c r="E118" s="200">
        <f>E119*(1+D118)</f>
        <v/>
      </c>
      <c r="F118" s="199" t="n"/>
      <c r="G118" s="199" t="n"/>
      <c r="H118" s="199" t="n"/>
      <c r="I118" s="199" t="n"/>
      <c r="J118" s="199" t="n"/>
      <c r="K118" s="199" t="n"/>
      <c r="L118" s="199" t="n"/>
      <c r="M118" s="199" t="n"/>
      <c r="N118" s="199" t="n"/>
      <c r="O118" s="199" t="n"/>
      <c r="P118" s="199" t="n"/>
      <c r="Q118" s="199" t="n"/>
      <c r="R118" s="199" t="n"/>
      <c r="S118" s="199" t="n"/>
      <c r="T118" s="199" t="n"/>
      <c r="U118" s="199" t="n"/>
      <c r="V118" s="199" t="n"/>
      <c r="W118" s="199" t="n"/>
      <c r="X118" s="199" t="n"/>
      <c r="Y118" s="199" t="n"/>
      <c r="Z118" s="199" t="n"/>
    </row>
    <row r="119" ht="15.75" customHeight="1">
      <c r="A119" s="203" t="n">
        <v>44200</v>
      </c>
      <c r="B119" s="199" t="n">
        <v>367.58609</v>
      </c>
      <c r="C119" s="199" t="n">
        <v>110210800</v>
      </c>
      <c r="D119" s="202">
        <f>B119/B120-1</f>
        <v/>
      </c>
      <c r="E119" s="200">
        <f>E120*(1+D119)</f>
        <v/>
      </c>
      <c r="F119" s="199" t="n"/>
      <c r="G119" s="199" t="n"/>
      <c r="H119" s="199" t="n"/>
      <c r="I119" s="199" t="n"/>
      <c r="J119" s="199" t="n"/>
      <c r="K119" s="199" t="n"/>
      <c r="L119" s="199" t="n"/>
      <c r="M119" s="199" t="n"/>
      <c r="N119" s="199" t="n"/>
      <c r="O119" s="199" t="n"/>
      <c r="P119" s="199" t="n"/>
      <c r="Q119" s="199" t="n"/>
      <c r="R119" s="199" t="n"/>
      <c r="S119" s="199" t="n"/>
      <c r="T119" s="199" t="n"/>
      <c r="U119" s="199" t="n"/>
      <c r="V119" s="199" t="n"/>
      <c r="W119" s="199" t="n"/>
      <c r="X119" s="199" t="n"/>
      <c r="Y119" s="199" t="n"/>
      <c r="Z119" s="199" t="n"/>
    </row>
    <row r="120" ht="15.75" customHeight="1">
      <c r="A120" s="203" t="n">
        <v>44196</v>
      </c>
      <c r="B120" s="199" t="n">
        <v>372.659454</v>
      </c>
      <c r="C120" s="199" t="n">
        <v>78520700</v>
      </c>
      <c r="D120" s="202">
        <f>B120/B121-1</f>
        <v/>
      </c>
      <c r="E120" s="200">
        <f>E121*(1+D120)</f>
        <v/>
      </c>
      <c r="F120" s="199" t="n"/>
      <c r="G120" s="199" t="n"/>
      <c r="H120" s="199" t="n"/>
      <c r="I120" s="199" t="n"/>
      <c r="J120" s="199" t="n"/>
      <c r="K120" s="199" t="n"/>
      <c r="L120" s="199" t="n"/>
      <c r="M120" s="199" t="n"/>
      <c r="N120" s="199" t="n"/>
      <c r="O120" s="199" t="n"/>
      <c r="P120" s="199" t="n"/>
      <c r="Q120" s="199" t="n"/>
      <c r="R120" s="199" t="n"/>
      <c r="S120" s="199" t="n"/>
      <c r="T120" s="199" t="n"/>
      <c r="U120" s="199" t="n"/>
      <c r="V120" s="199" t="n"/>
      <c r="W120" s="199" t="n"/>
      <c r="X120" s="199" t="n"/>
      <c r="Y120" s="199" t="n"/>
      <c r="Z120" s="199" t="n"/>
    </row>
    <row r="121" ht="15.75" customHeight="1">
      <c r="A121" s="203" t="n">
        <v>44195</v>
      </c>
      <c r="B121" s="199" t="n">
        <v>370.775604</v>
      </c>
      <c r="C121" s="199" t="n">
        <v>49455300</v>
      </c>
      <c r="D121" s="202">
        <f>B121/B122-1</f>
        <v/>
      </c>
      <c r="E121" s="200">
        <f>E122*(1+D121)</f>
        <v/>
      </c>
      <c r="F121" s="199" t="n"/>
      <c r="G121" s="199" t="n"/>
      <c r="H121" s="199" t="n"/>
      <c r="I121" s="199" t="n"/>
      <c r="J121" s="199" t="n"/>
      <c r="K121" s="199" t="n"/>
      <c r="L121" s="199" t="n"/>
      <c r="M121" s="199" t="n"/>
      <c r="N121" s="199" t="n"/>
      <c r="O121" s="199" t="n"/>
      <c r="P121" s="199" t="n"/>
      <c r="Q121" s="199" t="n"/>
      <c r="R121" s="199" t="n"/>
      <c r="S121" s="199" t="n"/>
      <c r="T121" s="199" t="n"/>
      <c r="U121" s="199" t="n"/>
      <c r="V121" s="199" t="n"/>
      <c r="W121" s="199" t="n"/>
      <c r="X121" s="199" t="n"/>
      <c r="Y121" s="199" t="n"/>
      <c r="Z121" s="199" t="n"/>
    </row>
    <row r="122" ht="15.75" customHeight="1">
      <c r="A122" s="203" t="n">
        <v>44194</v>
      </c>
      <c r="B122" s="199" t="n">
        <v>370.247345</v>
      </c>
      <c r="C122" s="199" t="n">
        <v>53680500</v>
      </c>
      <c r="D122" s="202">
        <f>B122/B123-1</f>
        <v/>
      </c>
      <c r="E122" s="200">
        <f>E123*(1+D122)</f>
        <v/>
      </c>
      <c r="F122" s="199" t="n"/>
      <c r="G122" s="199" t="n"/>
      <c r="H122" s="199" t="n"/>
      <c r="I122" s="199" t="n"/>
      <c r="J122" s="199" t="n"/>
      <c r="K122" s="199" t="n"/>
      <c r="L122" s="199" t="n"/>
      <c r="M122" s="199" t="n"/>
      <c r="N122" s="199" t="n"/>
      <c r="O122" s="199" t="n"/>
      <c r="P122" s="199" t="n"/>
      <c r="Q122" s="199" t="n"/>
      <c r="R122" s="199" t="n"/>
      <c r="S122" s="199" t="n"/>
      <c r="T122" s="199" t="n"/>
      <c r="U122" s="199" t="n"/>
      <c r="V122" s="199" t="n"/>
      <c r="W122" s="199" t="n"/>
      <c r="X122" s="199" t="n"/>
      <c r="Y122" s="199" t="n"/>
      <c r="Z122" s="199" t="n"/>
    </row>
    <row r="123" ht="15.75" customHeight="1">
      <c r="A123" s="203" t="n">
        <v>44193</v>
      </c>
      <c r="B123" s="199" t="n">
        <v>370.955048</v>
      </c>
      <c r="C123" s="199" t="n">
        <v>39000400</v>
      </c>
      <c r="D123" s="202">
        <f>B123/B124-1</f>
        <v/>
      </c>
      <c r="E123" s="200">
        <f>E124*(1+D123)</f>
        <v/>
      </c>
      <c r="F123" s="199" t="n"/>
      <c r="G123" s="199" t="n"/>
      <c r="H123" s="199" t="n"/>
      <c r="I123" s="199" t="n"/>
      <c r="J123" s="199" t="n"/>
      <c r="K123" s="199" t="n"/>
      <c r="L123" s="199" t="n"/>
      <c r="M123" s="199" t="n"/>
      <c r="N123" s="199" t="n"/>
      <c r="O123" s="199" t="n"/>
      <c r="P123" s="199" t="n"/>
      <c r="Q123" s="199" t="n"/>
      <c r="R123" s="199" t="n"/>
      <c r="S123" s="199" t="n"/>
      <c r="T123" s="199" t="n"/>
      <c r="U123" s="199" t="n"/>
      <c r="V123" s="199" t="n"/>
      <c r="W123" s="199" t="n"/>
      <c r="X123" s="199" t="n"/>
      <c r="Y123" s="199" t="n"/>
      <c r="Z123" s="199" t="n"/>
    </row>
    <row r="124" ht="15.75" customHeight="1">
      <c r="A124" s="203" t="n">
        <v>44189</v>
      </c>
      <c r="B124" s="199" t="n">
        <v>367.79538</v>
      </c>
      <c r="C124" s="199" t="n">
        <v>26457900</v>
      </c>
      <c r="D124" s="202">
        <f>B124/B125-1</f>
        <v/>
      </c>
      <c r="E124" s="200">
        <f>E125*(1+D124)</f>
        <v/>
      </c>
      <c r="F124" s="199" t="n"/>
      <c r="G124" s="199" t="n"/>
      <c r="H124" s="199" t="n"/>
      <c r="I124" s="199" t="n"/>
      <c r="J124" s="199" t="n"/>
      <c r="K124" s="199" t="n"/>
      <c r="L124" s="199" t="n"/>
      <c r="M124" s="199" t="n"/>
      <c r="N124" s="199" t="n"/>
      <c r="O124" s="199" t="n"/>
      <c r="P124" s="199" t="n"/>
      <c r="Q124" s="199" t="n"/>
      <c r="R124" s="199" t="n"/>
      <c r="S124" s="199" t="n"/>
      <c r="T124" s="199" t="n"/>
      <c r="U124" s="199" t="n"/>
      <c r="V124" s="199" t="n"/>
      <c r="W124" s="199" t="n"/>
      <c r="X124" s="199" t="n"/>
      <c r="Y124" s="199" t="n"/>
      <c r="Z124" s="199" t="n"/>
    </row>
    <row r="125" ht="15.75" customHeight="1">
      <c r="A125" s="203" t="n">
        <v>44188</v>
      </c>
      <c r="B125" s="199" t="n">
        <v>366.370056</v>
      </c>
      <c r="C125" s="199" t="n">
        <v>46201400</v>
      </c>
      <c r="D125" s="202">
        <f>B125/B126-1</f>
        <v/>
      </c>
      <c r="E125" s="200">
        <f>E126*(1+D125)</f>
        <v/>
      </c>
      <c r="F125" s="199" t="n"/>
      <c r="G125" s="199" t="n"/>
      <c r="H125" s="199" t="n"/>
      <c r="I125" s="199" t="n"/>
      <c r="J125" s="199" t="n"/>
      <c r="K125" s="199" t="n"/>
      <c r="L125" s="199" t="n"/>
      <c r="M125" s="199" t="n"/>
      <c r="N125" s="199" t="n"/>
      <c r="O125" s="199" t="n"/>
      <c r="P125" s="199" t="n"/>
      <c r="Q125" s="199" t="n"/>
      <c r="R125" s="199" t="n"/>
      <c r="S125" s="199" t="n"/>
      <c r="T125" s="199" t="n"/>
      <c r="U125" s="199" t="n"/>
      <c r="V125" s="199" t="n"/>
      <c r="W125" s="199" t="n"/>
      <c r="X125" s="199" t="n"/>
      <c r="Y125" s="199" t="n"/>
      <c r="Z125" s="199" t="n"/>
    </row>
    <row r="126" ht="15.75" customHeight="1">
      <c r="A126" s="203" t="n">
        <v>44187</v>
      </c>
      <c r="B126" s="199" t="n">
        <v>366.041107</v>
      </c>
      <c r="C126" s="199" t="n">
        <v>47949000</v>
      </c>
      <c r="D126" s="202">
        <f>B126/B127-1</f>
        <v/>
      </c>
      <c r="E126" s="200">
        <f>E127*(1+D126)</f>
        <v/>
      </c>
      <c r="F126" s="199" t="n"/>
      <c r="G126" s="199" t="n"/>
      <c r="H126" s="199" t="n"/>
      <c r="I126" s="199" t="n"/>
      <c r="J126" s="199" t="n"/>
      <c r="K126" s="199" t="n"/>
      <c r="L126" s="199" t="n"/>
      <c r="M126" s="199" t="n"/>
      <c r="N126" s="199" t="n"/>
      <c r="O126" s="199" t="n"/>
      <c r="P126" s="199" t="n"/>
      <c r="Q126" s="199" t="n"/>
      <c r="R126" s="199" t="n"/>
      <c r="S126" s="199" t="n"/>
      <c r="T126" s="199" t="n"/>
      <c r="U126" s="199" t="n"/>
      <c r="V126" s="199" t="n"/>
      <c r="W126" s="199" t="n"/>
      <c r="X126" s="199" t="n"/>
      <c r="Y126" s="199" t="n"/>
      <c r="Z126" s="199" t="n"/>
    </row>
    <row r="127" ht="15.75" customHeight="1">
      <c r="A127" s="203" t="n">
        <v>44186</v>
      </c>
      <c r="B127" s="199" t="n">
        <v>366.659088</v>
      </c>
      <c r="C127" s="199" t="n">
        <v>96386700</v>
      </c>
      <c r="D127" s="202">
        <f>B127/B128-1</f>
        <v/>
      </c>
      <c r="E127" s="200">
        <f>E128*(1+D127)</f>
        <v/>
      </c>
      <c r="F127" s="199" t="n"/>
      <c r="G127" s="199" t="n"/>
      <c r="H127" s="199" t="n"/>
      <c r="I127" s="199" t="n"/>
      <c r="J127" s="199" t="n"/>
      <c r="K127" s="199" t="n"/>
      <c r="L127" s="199" t="n"/>
      <c r="M127" s="199" t="n"/>
      <c r="N127" s="199" t="n"/>
      <c r="O127" s="199" t="n"/>
      <c r="P127" s="199" t="n"/>
      <c r="Q127" s="199" t="n"/>
      <c r="R127" s="199" t="n"/>
      <c r="S127" s="199" t="n"/>
      <c r="T127" s="199" t="n"/>
      <c r="U127" s="199" t="n"/>
      <c r="V127" s="199" t="n"/>
      <c r="W127" s="199" t="n"/>
      <c r="X127" s="199" t="n"/>
      <c r="Y127" s="199" t="n"/>
      <c r="Z127" s="199" t="n"/>
    </row>
    <row r="128" ht="15.75" customHeight="1">
      <c r="A128" s="203" t="n">
        <v>44183</v>
      </c>
      <c r="B128" s="199" t="n">
        <v>367.974792</v>
      </c>
      <c r="C128" s="199" t="n">
        <v>136542300</v>
      </c>
      <c r="D128" s="202">
        <f>B128/B129-1</f>
        <v/>
      </c>
      <c r="E128" s="200">
        <f>E129*(1+D128)</f>
        <v/>
      </c>
      <c r="F128" s="199" t="n"/>
      <c r="G128" s="199" t="n"/>
      <c r="H128" s="199" t="n"/>
      <c r="I128" s="199" t="n"/>
      <c r="J128" s="199" t="n"/>
      <c r="K128" s="199" t="n"/>
      <c r="L128" s="199" t="n"/>
      <c r="M128" s="199" t="n"/>
      <c r="N128" s="199" t="n"/>
      <c r="O128" s="199" t="n"/>
      <c r="P128" s="199" t="n"/>
      <c r="Q128" s="199" t="n"/>
      <c r="R128" s="199" t="n"/>
      <c r="S128" s="199" t="n"/>
      <c r="T128" s="199" t="n"/>
      <c r="U128" s="199" t="n"/>
      <c r="V128" s="199" t="n"/>
      <c r="W128" s="199" t="n"/>
      <c r="X128" s="199" t="n"/>
      <c r="Y128" s="199" t="n"/>
      <c r="Z128" s="199" t="n"/>
    </row>
    <row r="129" ht="15.75" customHeight="1">
      <c r="A129" s="203" t="n">
        <v>44182</v>
      </c>
      <c r="B129" s="199" t="n">
        <v>369.449982</v>
      </c>
      <c r="C129" s="199" t="n">
        <v>64119500</v>
      </c>
      <c r="D129" s="202">
        <f>B129/B130-1</f>
        <v/>
      </c>
      <c r="E129" s="200">
        <f>E130*(1+D129)</f>
        <v/>
      </c>
      <c r="F129" s="199" t="n"/>
      <c r="G129" s="199" t="n"/>
      <c r="H129" s="199" t="n"/>
      <c r="I129" s="199" t="n"/>
      <c r="J129" s="199" t="n"/>
      <c r="K129" s="199" t="n"/>
      <c r="L129" s="199" t="n"/>
      <c r="M129" s="199" t="n"/>
      <c r="N129" s="199" t="n"/>
      <c r="O129" s="199" t="n"/>
      <c r="P129" s="199" t="n"/>
      <c r="Q129" s="199" t="n"/>
      <c r="R129" s="199" t="n"/>
      <c r="S129" s="199" t="n"/>
      <c r="T129" s="199" t="n"/>
      <c r="U129" s="199" t="n"/>
      <c r="V129" s="199" t="n"/>
      <c r="W129" s="199" t="n"/>
      <c r="X129" s="199" t="n"/>
      <c r="Y129" s="199" t="n"/>
      <c r="Z129" s="199" t="n"/>
    </row>
    <row r="130" ht="15.75" customHeight="1">
      <c r="A130" s="203" t="n">
        <v>44181</v>
      </c>
      <c r="B130" s="199" t="n">
        <v>367.395508</v>
      </c>
      <c r="C130" s="199" t="n">
        <v>58420500</v>
      </c>
      <c r="D130" s="202">
        <f>B130/B131-1</f>
        <v/>
      </c>
      <c r="E130" s="200">
        <f>E131*(1+D130)</f>
        <v/>
      </c>
      <c r="F130" s="199" t="n"/>
      <c r="G130" s="199" t="n"/>
      <c r="H130" s="199" t="n"/>
      <c r="I130" s="199" t="n"/>
      <c r="J130" s="199" t="n"/>
      <c r="K130" s="199" t="n"/>
      <c r="L130" s="199" t="n"/>
      <c r="M130" s="199" t="n"/>
      <c r="N130" s="199" t="n"/>
      <c r="O130" s="199" t="n"/>
      <c r="P130" s="199" t="n"/>
      <c r="Q130" s="199" t="n"/>
      <c r="R130" s="199" t="n"/>
      <c r="S130" s="199" t="n"/>
      <c r="T130" s="199" t="n"/>
      <c r="U130" s="199" t="n"/>
      <c r="V130" s="199" t="n"/>
      <c r="W130" s="199" t="n"/>
      <c r="X130" s="199" t="n"/>
      <c r="Y130" s="199" t="n"/>
      <c r="Z130" s="199" t="n"/>
    </row>
    <row r="131" ht="15.75" customHeight="1">
      <c r="A131" s="203" t="n">
        <v>44180</v>
      </c>
      <c r="B131" s="199" t="n">
        <v>366.819824</v>
      </c>
      <c r="C131" s="199" t="n">
        <v>63865300</v>
      </c>
      <c r="D131" s="202">
        <f>B131/B132-1</f>
        <v/>
      </c>
      <c r="E131" s="200">
        <f>E132*(1+D131)</f>
        <v/>
      </c>
      <c r="F131" s="199" t="n"/>
      <c r="G131" s="199" t="n"/>
      <c r="H131" s="199" t="n"/>
      <c r="I131" s="199" t="n"/>
      <c r="J131" s="199" t="n"/>
      <c r="K131" s="199" t="n"/>
      <c r="L131" s="199" t="n"/>
      <c r="M131" s="199" t="n"/>
      <c r="N131" s="199" t="n"/>
      <c r="O131" s="199" t="n"/>
      <c r="P131" s="199" t="n"/>
      <c r="Q131" s="199" t="n"/>
      <c r="R131" s="199" t="n"/>
      <c r="S131" s="199" t="n"/>
      <c r="T131" s="199" t="n"/>
      <c r="U131" s="199" t="n"/>
      <c r="V131" s="199" t="n"/>
      <c r="W131" s="199" t="n"/>
      <c r="X131" s="199" t="n"/>
      <c r="Y131" s="199" t="n"/>
      <c r="Z131" s="199" t="n"/>
    </row>
    <row r="132" ht="15.75" customHeight="1">
      <c r="A132" s="203" t="n">
        <v>44179</v>
      </c>
      <c r="B132" s="199" t="n">
        <v>361.926788</v>
      </c>
      <c r="C132" s="199" t="n">
        <v>69216200</v>
      </c>
      <c r="D132" s="202">
        <f>B132/B133-1</f>
        <v/>
      </c>
      <c r="E132" s="200">
        <f>E133*(1+D132)</f>
        <v/>
      </c>
      <c r="F132" s="199" t="n"/>
      <c r="G132" s="199" t="n"/>
      <c r="H132" s="199" t="n"/>
      <c r="I132" s="199" t="n"/>
      <c r="J132" s="199" t="n"/>
      <c r="K132" s="199" t="n"/>
      <c r="L132" s="199" t="n"/>
      <c r="M132" s="199" t="n"/>
      <c r="N132" s="199" t="n"/>
      <c r="O132" s="199" t="n"/>
      <c r="P132" s="199" t="n"/>
      <c r="Q132" s="199" t="n"/>
      <c r="R132" s="199" t="n"/>
      <c r="S132" s="199" t="n"/>
      <c r="T132" s="199" t="n"/>
      <c r="U132" s="199" t="n"/>
      <c r="V132" s="199" t="n"/>
      <c r="W132" s="199" t="n"/>
      <c r="X132" s="199" t="n"/>
      <c r="Y132" s="199" t="n"/>
      <c r="Z132" s="199" t="n"/>
    </row>
    <row r="133" ht="15.75" customHeight="1">
      <c r="A133" s="203" t="n">
        <v>44176</v>
      </c>
      <c r="B133" s="199" t="n">
        <v>363.554474</v>
      </c>
      <c r="C133" s="199" t="n">
        <v>57698600</v>
      </c>
      <c r="D133" s="202">
        <f>B133/B134-1</f>
        <v/>
      </c>
      <c r="E133" s="200">
        <f>E134*(1+D133)</f>
        <v/>
      </c>
      <c r="F133" s="199" t="n"/>
      <c r="G133" s="199" t="n"/>
      <c r="H133" s="199" t="n"/>
      <c r="I133" s="199" t="n"/>
      <c r="J133" s="199" t="n"/>
      <c r="K133" s="199" t="n"/>
      <c r="L133" s="199" t="n"/>
      <c r="M133" s="199" t="n"/>
      <c r="N133" s="199" t="n"/>
      <c r="O133" s="199" t="n"/>
      <c r="P133" s="199" t="n"/>
      <c r="Q133" s="199" t="n"/>
      <c r="R133" s="199" t="n"/>
      <c r="S133" s="199" t="n"/>
      <c r="T133" s="199" t="n"/>
      <c r="U133" s="199" t="n"/>
      <c r="V133" s="199" t="n"/>
      <c r="W133" s="199" t="n"/>
      <c r="X133" s="199" t="n"/>
      <c r="Y133" s="199" t="n"/>
      <c r="Z133" s="199" t="n"/>
    </row>
    <row r="134" ht="15.75" customHeight="1">
      <c r="A134" s="203" t="n">
        <v>44175</v>
      </c>
      <c r="B134" s="199" t="n">
        <v>363.981262</v>
      </c>
      <c r="C134" s="199" t="n">
        <v>57735400</v>
      </c>
      <c r="D134" s="202">
        <f>B134/B135-1</f>
        <v/>
      </c>
      <c r="E134" s="200">
        <f>E135*(1+D134)</f>
        <v/>
      </c>
      <c r="F134" s="199" t="n"/>
      <c r="G134" s="199" t="n"/>
      <c r="H134" s="199" t="n"/>
      <c r="I134" s="199" t="n"/>
      <c r="J134" s="199" t="n"/>
      <c r="K134" s="199" t="n"/>
      <c r="L134" s="199" t="n"/>
      <c r="M134" s="199" t="n"/>
      <c r="N134" s="199" t="n"/>
      <c r="O134" s="199" t="n"/>
      <c r="P134" s="199" t="n"/>
      <c r="Q134" s="199" t="n"/>
      <c r="R134" s="199" t="n"/>
      <c r="S134" s="199" t="n"/>
      <c r="T134" s="199" t="n"/>
      <c r="U134" s="199" t="n"/>
      <c r="V134" s="199" t="n"/>
      <c r="W134" s="199" t="n"/>
      <c r="X134" s="199" t="n"/>
      <c r="Y134" s="199" t="n"/>
      <c r="Z134" s="199" t="n"/>
    </row>
    <row r="135" ht="15.75" customHeight="1">
      <c r="A135" s="203" t="n">
        <v>44174</v>
      </c>
      <c r="B135" s="199" t="n">
        <v>364.100372</v>
      </c>
      <c r="C135" s="199" t="n">
        <v>74098300</v>
      </c>
      <c r="D135" s="202">
        <f>B135/B136-1</f>
        <v/>
      </c>
      <c r="E135" s="200">
        <f>E136*(1+D135)</f>
        <v/>
      </c>
      <c r="F135" s="199" t="n"/>
      <c r="G135" s="199" t="n"/>
      <c r="H135" s="199" t="n"/>
      <c r="I135" s="199" t="n"/>
      <c r="J135" s="199" t="n"/>
      <c r="K135" s="199" t="n"/>
      <c r="L135" s="199" t="n"/>
      <c r="M135" s="199" t="n"/>
      <c r="N135" s="199" t="n"/>
      <c r="O135" s="199" t="n"/>
      <c r="P135" s="199" t="n"/>
      <c r="Q135" s="199" t="n"/>
      <c r="R135" s="199" t="n"/>
      <c r="S135" s="199" t="n"/>
      <c r="T135" s="199" t="n"/>
      <c r="U135" s="199" t="n"/>
      <c r="V135" s="199" t="n"/>
      <c r="W135" s="199" t="n"/>
      <c r="X135" s="199" t="n"/>
      <c r="Y135" s="199" t="n"/>
      <c r="Z135" s="199" t="n"/>
    </row>
    <row r="136" ht="15.75" customHeight="1">
      <c r="A136" s="203" t="n">
        <v>44173</v>
      </c>
      <c r="B136" s="199" t="n">
        <v>367.395508</v>
      </c>
      <c r="C136" s="199" t="n">
        <v>42458900</v>
      </c>
      <c r="D136" s="202">
        <f>B136/B137-1</f>
        <v/>
      </c>
      <c r="E136" s="200">
        <f>E137*(1+D136)</f>
        <v/>
      </c>
      <c r="F136" s="199" t="n"/>
      <c r="G136" s="199" t="n"/>
      <c r="H136" s="199" t="n"/>
      <c r="I136" s="199" t="n"/>
      <c r="J136" s="199" t="n"/>
      <c r="K136" s="199" t="n"/>
      <c r="L136" s="199" t="n"/>
      <c r="M136" s="199" t="n"/>
      <c r="N136" s="199" t="n"/>
      <c r="O136" s="199" t="n"/>
      <c r="P136" s="199" t="n"/>
      <c r="Q136" s="199" t="n"/>
      <c r="R136" s="199" t="n"/>
      <c r="S136" s="199" t="n"/>
      <c r="T136" s="199" t="n"/>
      <c r="U136" s="199" t="n"/>
      <c r="V136" s="199" t="n"/>
      <c r="W136" s="199" t="n"/>
      <c r="X136" s="199" t="n"/>
      <c r="Y136" s="199" t="n"/>
      <c r="Z136" s="199" t="n"/>
    </row>
    <row r="137" ht="15.75" customHeight="1">
      <c r="A137" s="203" t="n">
        <v>44172</v>
      </c>
      <c r="B137" s="199" t="n">
        <v>366.323578</v>
      </c>
      <c r="C137" s="199" t="n">
        <v>48944300</v>
      </c>
      <c r="D137" s="202">
        <f>B137/B138-1</f>
        <v/>
      </c>
      <c r="E137" s="200">
        <f>E138*(1+D137)</f>
        <v/>
      </c>
      <c r="F137" s="199" t="n"/>
      <c r="G137" s="199" t="n"/>
      <c r="H137" s="199" t="n"/>
      <c r="I137" s="199" t="n"/>
      <c r="J137" s="199" t="n"/>
      <c r="K137" s="199" t="n"/>
      <c r="L137" s="199" t="n"/>
      <c r="M137" s="199" t="n"/>
      <c r="N137" s="199" t="n"/>
      <c r="O137" s="199" t="n"/>
      <c r="P137" s="199" t="n"/>
      <c r="Q137" s="199" t="n"/>
      <c r="R137" s="199" t="n"/>
      <c r="S137" s="199" t="n"/>
      <c r="T137" s="199" t="n"/>
      <c r="U137" s="199" t="n"/>
      <c r="V137" s="199" t="n"/>
      <c r="W137" s="199" t="n"/>
      <c r="X137" s="199" t="n"/>
      <c r="Y137" s="199" t="n"/>
      <c r="Z137" s="199" t="n"/>
    </row>
    <row r="138" ht="15.75" customHeight="1">
      <c r="A138" s="203" t="n">
        <v>44169</v>
      </c>
      <c r="B138" s="199" t="n">
        <v>367.077881</v>
      </c>
      <c r="C138" s="199" t="n">
        <v>50749900</v>
      </c>
      <c r="D138" s="202">
        <f>B138/B139-1</f>
        <v/>
      </c>
      <c r="E138" s="200">
        <f>E139*(1+D138)</f>
        <v/>
      </c>
      <c r="F138" s="199" t="n"/>
      <c r="G138" s="199" t="n"/>
      <c r="H138" s="199" t="n"/>
      <c r="I138" s="199" t="n"/>
      <c r="J138" s="199" t="n"/>
      <c r="K138" s="199" t="n"/>
      <c r="L138" s="199" t="n"/>
      <c r="M138" s="199" t="n"/>
      <c r="N138" s="199" t="n"/>
      <c r="O138" s="199" t="n"/>
      <c r="P138" s="199" t="n"/>
      <c r="Q138" s="199" t="n"/>
      <c r="R138" s="199" t="n"/>
      <c r="S138" s="199" t="n"/>
      <c r="T138" s="199" t="n"/>
      <c r="U138" s="199" t="n"/>
      <c r="V138" s="199" t="n"/>
      <c r="W138" s="199" t="n"/>
      <c r="X138" s="199" t="n"/>
      <c r="Y138" s="199" t="n"/>
      <c r="Z138" s="199" t="n"/>
    </row>
    <row r="139" ht="15.75" customHeight="1">
      <c r="A139" s="203" t="n">
        <v>44168</v>
      </c>
      <c r="B139" s="199" t="n">
        <v>363.941589</v>
      </c>
      <c r="C139" s="199" t="n">
        <v>62882000</v>
      </c>
      <c r="D139" s="202">
        <f>B139/B140-1</f>
        <v/>
      </c>
      <c r="E139" s="200">
        <f>E140*(1+D139)</f>
        <v/>
      </c>
      <c r="F139" s="199" t="n"/>
      <c r="G139" s="199" t="n"/>
      <c r="H139" s="199" t="n"/>
      <c r="I139" s="199" t="n"/>
      <c r="J139" s="199" t="n"/>
      <c r="K139" s="199" t="n"/>
      <c r="L139" s="199" t="n"/>
      <c r="M139" s="199" t="n"/>
      <c r="N139" s="199" t="n"/>
      <c r="O139" s="199" t="n"/>
      <c r="P139" s="199" t="n"/>
      <c r="Q139" s="199" t="n"/>
      <c r="R139" s="199" t="n"/>
      <c r="S139" s="199" t="n"/>
      <c r="T139" s="199" t="n"/>
      <c r="U139" s="199" t="n"/>
      <c r="V139" s="199" t="n"/>
      <c r="W139" s="199" t="n"/>
      <c r="X139" s="199" t="n"/>
      <c r="Y139" s="199" t="n"/>
      <c r="Z139" s="199" t="n"/>
    </row>
    <row r="140" ht="15.75" customHeight="1">
      <c r="A140" s="203" t="n">
        <v>44167</v>
      </c>
      <c r="B140" s="199" t="n">
        <v>364.040833</v>
      </c>
      <c r="C140" s="199" t="n">
        <v>45927000</v>
      </c>
      <c r="D140" s="202">
        <f>B140/B141-1</f>
        <v/>
      </c>
      <c r="E140" s="200">
        <f>E141*(1+D140)</f>
        <v/>
      </c>
      <c r="F140" s="199" t="n"/>
      <c r="G140" s="199" t="n"/>
      <c r="H140" s="199" t="n"/>
      <c r="I140" s="199" t="n"/>
      <c r="J140" s="199" t="n"/>
      <c r="K140" s="199" t="n"/>
      <c r="L140" s="199" t="n"/>
      <c r="M140" s="199" t="n"/>
      <c r="N140" s="199" t="n"/>
      <c r="O140" s="199" t="n"/>
      <c r="P140" s="199" t="n"/>
      <c r="Q140" s="199" t="n"/>
      <c r="R140" s="199" t="n"/>
      <c r="S140" s="199" t="n"/>
      <c r="T140" s="199" t="n"/>
      <c r="U140" s="199" t="n"/>
      <c r="V140" s="199" t="n"/>
      <c r="W140" s="199" t="n"/>
      <c r="X140" s="199" t="n"/>
      <c r="Y140" s="199" t="n"/>
      <c r="Z140" s="199" t="n"/>
    </row>
    <row r="141" ht="15.75" customHeight="1">
      <c r="A141" s="203" t="n">
        <v>44166</v>
      </c>
      <c r="B141" s="199" t="n">
        <v>363.276581</v>
      </c>
      <c r="C141" s="199" t="n">
        <v>74231400</v>
      </c>
      <c r="D141" s="202">
        <f>B141/B142-1</f>
        <v/>
      </c>
      <c r="E141" s="200">
        <f>E142*(1+D141)</f>
        <v/>
      </c>
      <c r="F141" s="199" t="n"/>
      <c r="G141" s="199" t="n"/>
      <c r="H141" s="199" t="n"/>
      <c r="I141" s="199" t="n"/>
      <c r="J141" s="199" t="n"/>
      <c r="K141" s="199" t="n"/>
      <c r="L141" s="199" t="n"/>
      <c r="M141" s="199" t="n"/>
      <c r="N141" s="199" t="n"/>
      <c r="O141" s="199" t="n"/>
      <c r="P141" s="199" t="n"/>
      <c r="Q141" s="199" t="n"/>
      <c r="R141" s="199" t="n"/>
      <c r="S141" s="199" t="n"/>
      <c r="T141" s="199" t="n"/>
      <c r="U141" s="199" t="n"/>
      <c r="V141" s="199" t="n"/>
      <c r="W141" s="199" t="n"/>
      <c r="X141" s="199" t="n"/>
      <c r="Y141" s="199" t="n"/>
      <c r="Z141" s="199" t="n"/>
    </row>
    <row r="142" ht="15.75" customHeight="1">
      <c r="A142" s="203" t="n">
        <v>44165</v>
      </c>
      <c r="B142" s="199" t="n">
        <v>359.346283</v>
      </c>
      <c r="C142" s="199" t="n">
        <v>83872700</v>
      </c>
      <c r="D142" s="202">
        <f>B142/B143-1</f>
        <v/>
      </c>
      <c r="E142" s="200">
        <f>E143*(1+D142)</f>
        <v/>
      </c>
      <c r="F142" s="199" t="n"/>
      <c r="G142" s="199" t="n"/>
      <c r="H142" s="199" t="n"/>
      <c r="I142" s="199" t="n"/>
      <c r="J142" s="199" t="n"/>
      <c r="K142" s="199" t="n"/>
      <c r="L142" s="199" t="n"/>
      <c r="M142" s="199" t="n"/>
      <c r="N142" s="199" t="n"/>
      <c r="O142" s="199" t="n"/>
      <c r="P142" s="199" t="n"/>
      <c r="Q142" s="199" t="n"/>
      <c r="R142" s="199" t="n"/>
      <c r="S142" s="199" t="n"/>
      <c r="T142" s="199" t="n"/>
      <c r="U142" s="199" t="n"/>
      <c r="V142" s="199" t="n"/>
      <c r="W142" s="199" t="n"/>
      <c r="X142" s="199" t="n"/>
      <c r="Y142" s="199" t="n"/>
      <c r="Z142" s="199" t="n"/>
    </row>
    <row r="143" ht="15.75" customHeight="1">
      <c r="A143" s="203" t="n">
        <v>44162</v>
      </c>
      <c r="B143" s="199" t="n">
        <v>360.944214</v>
      </c>
      <c r="C143" s="199" t="n">
        <v>28514100</v>
      </c>
      <c r="D143" s="202">
        <f>B143/B144-1</f>
        <v/>
      </c>
      <c r="E143" s="200">
        <f>E144*(1+D143)</f>
        <v/>
      </c>
      <c r="F143" s="199" t="n"/>
      <c r="G143" s="199" t="n"/>
      <c r="H143" s="199" t="n"/>
      <c r="I143" s="199" t="n"/>
      <c r="J143" s="199" t="n"/>
      <c r="K143" s="199" t="n"/>
      <c r="L143" s="199" t="n"/>
      <c r="M143" s="199" t="n"/>
      <c r="N143" s="199" t="n"/>
      <c r="O143" s="199" t="n"/>
      <c r="P143" s="199" t="n"/>
      <c r="Q143" s="199" t="n"/>
      <c r="R143" s="199" t="n"/>
      <c r="S143" s="199" t="n"/>
      <c r="T143" s="199" t="n"/>
      <c r="U143" s="199" t="n"/>
      <c r="V143" s="199" t="n"/>
      <c r="W143" s="199" t="n"/>
      <c r="X143" s="199" t="n"/>
      <c r="Y143" s="199" t="n"/>
      <c r="Z143" s="199" t="n"/>
    </row>
    <row r="144" ht="15.75" customHeight="1">
      <c r="A144" s="203" t="n">
        <v>44160</v>
      </c>
      <c r="B144" s="199" t="n">
        <v>359.941772</v>
      </c>
      <c r="C144" s="199" t="n">
        <v>45330900</v>
      </c>
      <c r="D144" s="202">
        <f>B144/B145-1</f>
        <v/>
      </c>
      <c r="E144" s="200">
        <f>E145*(1+D144)</f>
        <v/>
      </c>
      <c r="F144" s="199" t="n"/>
      <c r="G144" s="199" t="n"/>
      <c r="H144" s="199" t="n"/>
      <c r="I144" s="199" t="n"/>
      <c r="J144" s="199" t="n"/>
      <c r="K144" s="199" t="n"/>
      <c r="L144" s="199" t="n"/>
      <c r="M144" s="199" t="n"/>
      <c r="N144" s="199" t="n"/>
      <c r="O144" s="199" t="n"/>
      <c r="P144" s="199" t="n"/>
      <c r="Q144" s="199" t="n"/>
      <c r="R144" s="199" t="n"/>
      <c r="S144" s="199" t="n"/>
      <c r="T144" s="199" t="n"/>
      <c r="U144" s="199" t="n"/>
      <c r="V144" s="199" t="n"/>
      <c r="W144" s="199" t="n"/>
      <c r="X144" s="199" t="n"/>
      <c r="Y144" s="199" t="n"/>
      <c r="Z144" s="199" t="n"/>
    </row>
    <row r="145" ht="15.75" customHeight="1">
      <c r="A145" s="203" t="n">
        <v>44159</v>
      </c>
      <c r="B145" s="199" t="n">
        <v>360.497559</v>
      </c>
      <c r="C145" s="199" t="n">
        <v>62415900</v>
      </c>
      <c r="D145" s="202">
        <f>B145/B146-1</f>
        <v/>
      </c>
      <c r="E145" s="200">
        <f>E146*(1+D145)</f>
        <v/>
      </c>
      <c r="F145" s="199" t="n"/>
      <c r="G145" s="199" t="n"/>
      <c r="H145" s="199" t="n"/>
      <c r="I145" s="199" t="n"/>
      <c r="J145" s="199" t="n"/>
      <c r="K145" s="199" t="n"/>
      <c r="L145" s="199" t="n"/>
      <c r="M145" s="199" t="n"/>
      <c r="N145" s="199" t="n"/>
      <c r="O145" s="199" t="n"/>
      <c r="P145" s="199" t="n"/>
      <c r="Q145" s="199" t="n"/>
      <c r="R145" s="199" t="n"/>
      <c r="S145" s="199" t="n"/>
      <c r="T145" s="199" t="n"/>
      <c r="U145" s="199" t="n"/>
      <c r="V145" s="199" t="n"/>
      <c r="W145" s="199" t="n"/>
      <c r="X145" s="199" t="n"/>
      <c r="Y145" s="199" t="n"/>
      <c r="Z145" s="199" t="n"/>
    </row>
    <row r="146" ht="15.75" customHeight="1">
      <c r="A146" s="203" t="n">
        <v>44158</v>
      </c>
      <c r="B146" s="199" t="n">
        <v>354.780731</v>
      </c>
      <c r="C146" s="199" t="n">
        <v>63230600</v>
      </c>
      <c r="D146" s="202">
        <f>B146/B147-1</f>
        <v/>
      </c>
      <c r="E146" s="200">
        <f>E147*(1+D146)</f>
        <v/>
      </c>
      <c r="F146" s="199" t="n"/>
      <c r="G146" s="199" t="n"/>
      <c r="H146" s="199" t="n"/>
      <c r="I146" s="199" t="n"/>
      <c r="J146" s="199" t="n"/>
      <c r="K146" s="199" t="n"/>
      <c r="L146" s="199" t="n"/>
      <c r="M146" s="199" t="n"/>
      <c r="N146" s="199" t="n"/>
      <c r="O146" s="199" t="n"/>
      <c r="P146" s="199" t="n"/>
      <c r="Q146" s="199" t="n"/>
      <c r="R146" s="199" t="n"/>
      <c r="S146" s="199" t="n"/>
      <c r="T146" s="199" t="n"/>
      <c r="U146" s="199" t="n"/>
      <c r="V146" s="199" t="n"/>
      <c r="W146" s="199" t="n"/>
      <c r="X146" s="199" t="n"/>
      <c r="Y146" s="199" t="n"/>
      <c r="Z146" s="199" t="n"/>
    </row>
    <row r="147" ht="15.75" customHeight="1">
      <c r="A147" s="203" t="n">
        <v>44155</v>
      </c>
      <c r="B147" s="199" t="n">
        <v>352.666718</v>
      </c>
      <c r="C147" s="199" t="n">
        <v>70417300</v>
      </c>
      <c r="D147" s="202">
        <f>B147/B148-1</f>
        <v/>
      </c>
      <c r="E147" s="200">
        <f>E148*(1+D147)</f>
        <v/>
      </c>
      <c r="F147" s="199" t="n"/>
      <c r="G147" s="199" t="n"/>
      <c r="H147" s="199" t="n"/>
      <c r="I147" s="199" t="n"/>
      <c r="J147" s="199" t="n"/>
      <c r="K147" s="199" t="n"/>
      <c r="L147" s="199" t="n"/>
      <c r="M147" s="199" t="n"/>
      <c r="N147" s="199" t="n"/>
      <c r="O147" s="199" t="n"/>
      <c r="P147" s="199" t="n"/>
      <c r="Q147" s="199" t="n"/>
      <c r="R147" s="199" t="n"/>
      <c r="S147" s="199" t="n"/>
      <c r="T147" s="199" t="n"/>
      <c r="U147" s="199" t="n"/>
      <c r="V147" s="199" t="n"/>
      <c r="W147" s="199" t="n"/>
      <c r="X147" s="199" t="n"/>
      <c r="Y147" s="199" t="n"/>
      <c r="Z147" s="199" t="n"/>
    </row>
    <row r="148" ht="15.75" customHeight="1">
      <c r="A148" s="203" t="n">
        <v>44154</v>
      </c>
      <c r="B148" s="199" t="n">
        <v>355.098358</v>
      </c>
      <c r="C148" s="199" t="n">
        <v>59940900</v>
      </c>
      <c r="D148" s="202">
        <f>B148/B149-1</f>
        <v/>
      </c>
      <c r="E148" s="200">
        <f>E149*(1+D148)</f>
        <v/>
      </c>
      <c r="F148" s="199" t="n"/>
      <c r="G148" s="199" t="n"/>
      <c r="H148" s="199" t="n"/>
      <c r="I148" s="199" t="n"/>
      <c r="J148" s="199" t="n"/>
      <c r="K148" s="199" t="n"/>
      <c r="L148" s="199" t="n"/>
      <c r="M148" s="199" t="n"/>
      <c r="N148" s="199" t="n"/>
      <c r="O148" s="199" t="n"/>
      <c r="P148" s="199" t="n"/>
      <c r="Q148" s="199" t="n"/>
      <c r="R148" s="199" t="n"/>
      <c r="S148" s="199" t="n"/>
      <c r="T148" s="199" t="n"/>
      <c r="U148" s="199" t="n"/>
      <c r="V148" s="199" t="n"/>
      <c r="W148" s="199" t="n"/>
      <c r="X148" s="199" t="n"/>
      <c r="Y148" s="199" t="n"/>
      <c r="Z148" s="199" t="n"/>
    </row>
    <row r="149" ht="15.75" customHeight="1">
      <c r="A149" s="203" t="n">
        <v>44153</v>
      </c>
      <c r="B149" s="199" t="n">
        <v>353.609589</v>
      </c>
      <c r="C149" s="199" t="n">
        <v>70591300</v>
      </c>
      <c r="D149" s="202">
        <f>B149/B150-1</f>
        <v/>
      </c>
      <c r="E149" s="200">
        <f>E150*(1+D149)</f>
        <v/>
      </c>
      <c r="F149" s="199" t="n"/>
      <c r="G149" s="199" t="n"/>
      <c r="H149" s="199" t="n"/>
      <c r="I149" s="199" t="n"/>
      <c r="J149" s="199" t="n"/>
      <c r="K149" s="199" t="n"/>
      <c r="L149" s="199" t="n"/>
      <c r="M149" s="199" t="n"/>
      <c r="N149" s="199" t="n"/>
      <c r="O149" s="199" t="n"/>
      <c r="P149" s="199" t="n"/>
      <c r="Q149" s="199" t="n"/>
      <c r="R149" s="199" t="n"/>
      <c r="S149" s="199" t="n"/>
      <c r="T149" s="199" t="n"/>
      <c r="U149" s="199" t="n"/>
      <c r="V149" s="199" t="n"/>
      <c r="W149" s="199" t="n"/>
      <c r="X149" s="199" t="n"/>
      <c r="Y149" s="199" t="n"/>
      <c r="Z149" s="199" t="n"/>
    </row>
    <row r="150" ht="15.75" customHeight="1">
      <c r="A150" s="203" t="n">
        <v>44152</v>
      </c>
      <c r="B150" s="199" t="n">
        <v>357.917053</v>
      </c>
      <c r="C150" s="199" t="n">
        <v>66111000</v>
      </c>
      <c r="D150" s="202">
        <f>B150/B151-1</f>
        <v/>
      </c>
      <c r="E150" s="200">
        <f>E151*(1+D150)</f>
        <v/>
      </c>
      <c r="F150" s="199" t="n"/>
      <c r="G150" s="199" t="n"/>
      <c r="H150" s="199" t="n"/>
      <c r="I150" s="199" t="n"/>
      <c r="J150" s="199" t="n"/>
      <c r="K150" s="199" t="n"/>
      <c r="L150" s="199" t="n"/>
      <c r="M150" s="199" t="n"/>
      <c r="N150" s="199" t="n"/>
      <c r="O150" s="199" t="n"/>
      <c r="P150" s="199" t="n"/>
      <c r="Q150" s="199" t="n"/>
      <c r="R150" s="199" t="n"/>
      <c r="S150" s="199" t="n"/>
      <c r="T150" s="199" t="n"/>
      <c r="U150" s="199" t="n"/>
      <c r="V150" s="199" t="n"/>
      <c r="W150" s="199" t="n"/>
      <c r="X150" s="199" t="n"/>
      <c r="Y150" s="199" t="n"/>
      <c r="Z150" s="199" t="n"/>
    </row>
    <row r="151" ht="15.75" customHeight="1">
      <c r="A151" s="203" t="n">
        <v>44151</v>
      </c>
      <c r="B151" s="199" t="n">
        <v>359.852478</v>
      </c>
      <c r="C151" s="199" t="n">
        <v>74541100</v>
      </c>
      <c r="D151" s="202">
        <f>B151/B152-1</f>
        <v/>
      </c>
      <c r="E151" s="200">
        <f>E152*(1+D151)</f>
        <v/>
      </c>
      <c r="F151" s="199" t="n"/>
      <c r="G151" s="199" t="n"/>
      <c r="H151" s="199" t="n"/>
      <c r="I151" s="199" t="n"/>
      <c r="J151" s="199" t="n"/>
      <c r="K151" s="199" t="n"/>
      <c r="L151" s="199" t="n"/>
      <c r="M151" s="199" t="n"/>
      <c r="N151" s="199" t="n"/>
      <c r="O151" s="199" t="n"/>
      <c r="P151" s="199" t="n"/>
      <c r="Q151" s="199" t="n"/>
      <c r="R151" s="199" t="n"/>
      <c r="S151" s="199" t="n"/>
      <c r="T151" s="199" t="n"/>
      <c r="U151" s="199" t="n"/>
      <c r="V151" s="199" t="n"/>
      <c r="W151" s="199" t="n"/>
      <c r="X151" s="199" t="n"/>
      <c r="Y151" s="199" t="n"/>
      <c r="Z151" s="199" t="n"/>
    </row>
    <row r="152" ht="15.75" customHeight="1">
      <c r="A152" s="203" t="n">
        <v>44148</v>
      </c>
      <c r="B152" s="199" t="n">
        <v>355.415955</v>
      </c>
      <c r="C152" s="199" t="n">
        <v>62892200</v>
      </c>
      <c r="D152" s="202">
        <f>B152/B153-1</f>
        <v/>
      </c>
      <c r="E152" s="200">
        <f>E153*(1+D152)</f>
        <v/>
      </c>
      <c r="F152" s="199" t="n"/>
      <c r="G152" s="199" t="n"/>
      <c r="H152" s="199" t="n"/>
      <c r="I152" s="199" t="n"/>
      <c r="J152" s="199" t="n"/>
      <c r="K152" s="199" t="n"/>
      <c r="L152" s="199" t="n"/>
      <c r="M152" s="199" t="n"/>
      <c r="N152" s="199" t="n"/>
      <c r="O152" s="199" t="n"/>
      <c r="P152" s="199" t="n"/>
      <c r="Q152" s="199" t="n"/>
      <c r="R152" s="199" t="n"/>
      <c r="S152" s="199" t="n"/>
      <c r="T152" s="199" t="n"/>
      <c r="U152" s="199" t="n"/>
      <c r="V152" s="199" t="n"/>
      <c r="W152" s="199" t="n"/>
      <c r="X152" s="199" t="n"/>
      <c r="Y152" s="199" t="n"/>
      <c r="Z152" s="199" t="n"/>
    </row>
    <row r="153" ht="15.75" customHeight="1">
      <c r="A153" s="203" t="n">
        <v>44147</v>
      </c>
      <c r="B153" s="199" t="n">
        <v>350.562592</v>
      </c>
      <c r="C153" s="199" t="n">
        <v>67546200</v>
      </c>
      <c r="D153" s="202">
        <f>B153/B154-1</f>
        <v/>
      </c>
      <c r="E153" s="200">
        <f>E154*(1+D153)</f>
        <v/>
      </c>
      <c r="F153" s="199" t="n"/>
      <c r="G153" s="199" t="n"/>
      <c r="H153" s="199" t="n"/>
      <c r="I153" s="199" t="n"/>
      <c r="J153" s="199" t="n"/>
      <c r="K153" s="199" t="n"/>
      <c r="L153" s="199" t="n"/>
      <c r="M153" s="199" t="n"/>
      <c r="N153" s="199" t="n"/>
      <c r="O153" s="199" t="n"/>
      <c r="P153" s="199" t="n"/>
      <c r="Q153" s="199" t="n"/>
      <c r="R153" s="199" t="n"/>
      <c r="S153" s="199" t="n"/>
      <c r="T153" s="199" t="n"/>
      <c r="U153" s="199" t="n"/>
      <c r="V153" s="199" t="n"/>
      <c r="W153" s="199" t="n"/>
      <c r="X153" s="199" t="n"/>
      <c r="Y153" s="199" t="n"/>
      <c r="Z153" s="199" t="n"/>
    </row>
    <row r="154" ht="15.75" customHeight="1">
      <c r="A154" s="203" t="n">
        <v>44146</v>
      </c>
      <c r="B154" s="199" t="n">
        <v>353.996674</v>
      </c>
      <c r="C154" s="199" t="n">
        <v>58649000</v>
      </c>
      <c r="D154" s="202">
        <f>B154/B155-1</f>
        <v/>
      </c>
      <c r="E154" s="200">
        <f>E155*(1+D154)</f>
        <v/>
      </c>
      <c r="F154" s="199" t="n"/>
      <c r="G154" s="199" t="n"/>
      <c r="H154" s="199" t="n"/>
      <c r="I154" s="199" t="n"/>
      <c r="J154" s="199" t="n"/>
      <c r="K154" s="199" t="n"/>
      <c r="L154" s="199" t="n"/>
      <c r="M154" s="199" t="n"/>
      <c r="N154" s="199" t="n"/>
      <c r="O154" s="199" t="n"/>
      <c r="P154" s="199" t="n"/>
      <c r="Q154" s="199" t="n"/>
      <c r="R154" s="199" t="n"/>
      <c r="S154" s="199" t="n"/>
      <c r="T154" s="199" t="n"/>
      <c r="U154" s="199" t="n"/>
      <c r="V154" s="199" t="n"/>
      <c r="W154" s="199" t="n"/>
      <c r="X154" s="199" t="n"/>
      <c r="Y154" s="199" t="n"/>
      <c r="Z154" s="199" t="n"/>
    </row>
    <row r="155" ht="15.75" customHeight="1">
      <c r="A155" s="203" t="n">
        <v>44145</v>
      </c>
      <c r="B155" s="199" t="n">
        <v>351.386383</v>
      </c>
      <c r="C155" s="199" t="n">
        <v>85552000</v>
      </c>
      <c r="D155" s="202">
        <f>B155/B156-1</f>
        <v/>
      </c>
      <c r="E155" s="200">
        <f>E156*(1+D155)</f>
        <v/>
      </c>
      <c r="F155" s="199" t="n"/>
      <c r="G155" s="199" t="n"/>
      <c r="H155" s="199" t="n"/>
      <c r="I155" s="199" t="n"/>
      <c r="J155" s="199" t="n"/>
      <c r="K155" s="199" t="n"/>
      <c r="L155" s="199" t="n"/>
      <c r="M155" s="199" t="n"/>
      <c r="N155" s="199" t="n"/>
      <c r="O155" s="199" t="n"/>
      <c r="P155" s="199" t="n"/>
      <c r="Q155" s="199" t="n"/>
      <c r="R155" s="199" t="n"/>
      <c r="S155" s="199" t="n"/>
      <c r="T155" s="199" t="n"/>
      <c r="U155" s="199" t="n"/>
      <c r="V155" s="199" t="n"/>
      <c r="W155" s="199" t="n"/>
      <c r="X155" s="199" t="n"/>
      <c r="Y155" s="199" t="n"/>
      <c r="Z155" s="199" t="n"/>
    </row>
    <row r="156" ht="15.75" customHeight="1">
      <c r="A156" s="203" t="n">
        <v>44144</v>
      </c>
      <c r="B156" s="199" t="n">
        <v>351.902496</v>
      </c>
      <c r="C156" s="199" t="n">
        <v>172304200</v>
      </c>
      <c r="D156" s="202">
        <f>B156/B157-1</f>
        <v/>
      </c>
      <c r="E156" s="200">
        <f>E157*(1+D156)</f>
        <v/>
      </c>
      <c r="F156" s="199" t="n"/>
      <c r="G156" s="199" t="n"/>
      <c r="H156" s="199" t="n"/>
      <c r="I156" s="199" t="n"/>
      <c r="J156" s="199" t="n"/>
      <c r="K156" s="199" t="n"/>
      <c r="L156" s="199" t="n"/>
      <c r="M156" s="199" t="n"/>
      <c r="N156" s="199" t="n"/>
      <c r="O156" s="199" t="n"/>
      <c r="P156" s="199" t="n"/>
      <c r="Q156" s="199" t="n"/>
      <c r="R156" s="199" t="n"/>
      <c r="S156" s="199" t="n"/>
      <c r="T156" s="199" t="n"/>
      <c r="U156" s="199" t="n"/>
      <c r="V156" s="199" t="n"/>
      <c r="W156" s="199" t="n"/>
      <c r="X156" s="199" t="n"/>
      <c r="Y156" s="199" t="n"/>
      <c r="Z156" s="199" t="n"/>
    </row>
    <row r="157" ht="15.75" customHeight="1">
      <c r="A157" s="203" t="n">
        <v>44141</v>
      </c>
      <c r="B157" s="199" t="n">
        <v>347.535461</v>
      </c>
      <c r="C157" s="199" t="n">
        <v>74973000</v>
      </c>
      <c r="D157" s="202">
        <f>B157/B158-1</f>
        <v/>
      </c>
      <c r="E157" s="200">
        <f>E158*(1+D157)</f>
        <v/>
      </c>
      <c r="F157" s="199" t="n"/>
      <c r="G157" s="199" t="n"/>
      <c r="H157" s="199" t="n"/>
      <c r="I157" s="199" t="n"/>
      <c r="J157" s="199" t="n"/>
      <c r="K157" s="199" t="n"/>
      <c r="L157" s="199" t="n"/>
      <c r="M157" s="199" t="n"/>
      <c r="N157" s="199" t="n"/>
      <c r="O157" s="199" t="n"/>
      <c r="P157" s="199" t="n"/>
      <c r="Q157" s="199" t="n"/>
      <c r="R157" s="199" t="n"/>
      <c r="S157" s="199" t="n"/>
      <c r="T157" s="199" t="n"/>
      <c r="U157" s="199" t="n"/>
      <c r="V157" s="199" t="n"/>
      <c r="W157" s="199" t="n"/>
      <c r="X157" s="199" t="n"/>
      <c r="Y157" s="199" t="n"/>
      <c r="Z157" s="199" t="n"/>
    </row>
    <row r="158" ht="15.75" customHeight="1">
      <c r="A158" s="203" t="n">
        <v>44140</v>
      </c>
      <c r="B158" s="199" t="n">
        <v>347.614868</v>
      </c>
      <c r="C158" s="199" t="n">
        <v>82039700</v>
      </c>
      <c r="D158" s="202">
        <f>B158/B159-1</f>
        <v/>
      </c>
      <c r="E158" s="200">
        <f>E159*(1+D158)</f>
        <v/>
      </c>
      <c r="F158" s="199" t="n"/>
      <c r="G158" s="199" t="n"/>
      <c r="H158" s="199" t="n"/>
      <c r="I158" s="199" t="n"/>
      <c r="J158" s="199" t="n"/>
      <c r="K158" s="199" t="n"/>
      <c r="L158" s="199" t="n"/>
      <c r="M158" s="199" t="n"/>
      <c r="N158" s="199" t="n"/>
      <c r="O158" s="199" t="n"/>
      <c r="P158" s="199" t="n"/>
      <c r="Q158" s="199" t="n"/>
      <c r="R158" s="199" t="n"/>
      <c r="S158" s="199" t="n"/>
      <c r="T158" s="199" t="n"/>
      <c r="U158" s="199" t="n"/>
      <c r="V158" s="199" t="n"/>
      <c r="W158" s="199" t="n"/>
      <c r="X158" s="199" t="n"/>
      <c r="Y158" s="199" t="n"/>
      <c r="Z158" s="199" t="n"/>
    </row>
    <row r="159" ht="15.75" customHeight="1">
      <c r="A159" s="203" t="n">
        <v>44139</v>
      </c>
      <c r="B159" s="199" t="n">
        <v>340.965088</v>
      </c>
      <c r="C159" s="199" t="n">
        <v>126959700</v>
      </c>
      <c r="D159" s="202">
        <f>B159/B160-1</f>
        <v/>
      </c>
      <c r="E159" s="200">
        <f>E160*(1+D159)</f>
        <v/>
      </c>
      <c r="F159" s="199" t="n"/>
      <c r="G159" s="199" t="n"/>
      <c r="H159" s="199" t="n"/>
      <c r="I159" s="199" t="n"/>
      <c r="J159" s="199" t="n"/>
      <c r="K159" s="199" t="n"/>
      <c r="L159" s="199" t="n"/>
      <c r="M159" s="199" t="n"/>
      <c r="N159" s="199" t="n"/>
      <c r="O159" s="199" t="n"/>
      <c r="P159" s="199" t="n"/>
      <c r="Q159" s="199" t="n"/>
      <c r="R159" s="199" t="n"/>
      <c r="S159" s="199" t="n"/>
      <c r="T159" s="199" t="n"/>
      <c r="U159" s="199" t="n"/>
      <c r="V159" s="199" t="n"/>
      <c r="W159" s="199" t="n"/>
      <c r="X159" s="199" t="n"/>
      <c r="Y159" s="199" t="n"/>
      <c r="Z159" s="199" t="n"/>
    </row>
    <row r="160" ht="15.75" customHeight="1">
      <c r="A160" s="203" t="n">
        <v>44138</v>
      </c>
      <c r="B160" s="199" t="n">
        <v>333.511383</v>
      </c>
      <c r="C160" s="199" t="n">
        <v>93294200</v>
      </c>
      <c r="D160" s="202">
        <f>B160/B161-1</f>
        <v/>
      </c>
      <c r="E160" s="200">
        <f>E161*(1+D160)</f>
        <v/>
      </c>
      <c r="F160" s="199" t="n"/>
      <c r="G160" s="199" t="n"/>
      <c r="H160" s="199" t="n"/>
      <c r="I160" s="199" t="n"/>
      <c r="J160" s="199" t="n"/>
      <c r="K160" s="199" t="n"/>
      <c r="L160" s="199" t="n"/>
      <c r="M160" s="199" t="n"/>
      <c r="N160" s="199" t="n"/>
      <c r="O160" s="199" t="n"/>
      <c r="P160" s="199" t="n"/>
      <c r="Q160" s="199" t="n"/>
      <c r="R160" s="199" t="n"/>
      <c r="S160" s="199" t="n"/>
      <c r="T160" s="199" t="n"/>
      <c r="U160" s="199" t="n"/>
      <c r="V160" s="199" t="n"/>
      <c r="W160" s="199" t="n"/>
      <c r="X160" s="199" t="n"/>
      <c r="Y160" s="199" t="n"/>
      <c r="Z160" s="199" t="n"/>
    </row>
    <row r="161" ht="15.75" customHeight="1">
      <c r="A161" s="203" t="n">
        <v>44137</v>
      </c>
      <c r="B161" s="199" t="n">
        <v>327.725098</v>
      </c>
      <c r="C161" s="199" t="n">
        <v>86068300</v>
      </c>
      <c r="D161" s="202">
        <f>B161/B162-1</f>
        <v/>
      </c>
      <c r="E161" s="200">
        <f>E162*(1+D161)</f>
        <v/>
      </c>
      <c r="F161" s="199" t="n"/>
      <c r="G161" s="199" t="n"/>
      <c r="H161" s="199" t="n"/>
      <c r="I161" s="199" t="n"/>
      <c r="J161" s="199" t="n"/>
      <c r="K161" s="199" t="n"/>
      <c r="L161" s="199" t="n"/>
      <c r="M161" s="199" t="n"/>
      <c r="N161" s="199" t="n"/>
      <c r="O161" s="199" t="n"/>
      <c r="P161" s="199" t="n"/>
      <c r="Q161" s="199" t="n"/>
      <c r="R161" s="199" t="n"/>
      <c r="S161" s="199" t="n"/>
      <c r="T161" s="199" t="n"/>
      <c r="U161" s="199" t="n"/>
      <c r="V161" s="199" t="n"/>
      <c r="W161" s="199" t="n"/>
      <c r="X161" s="199" t="n"/>
      <c r="Y161" s="199" t="n"/>
      <c r="Z161" s="199" t="n"/>
    </row>
    <row r="162" ht="15.75" customHeight="1">
      <c r="A162" s="203" t="n">
        <v>44134</v>
      </c>
      <c r="B162" s="199" t="n">
        <v>324.092499</v>
      </c>
      <c r="C162" s="199" t="n">
        <v>120287300</v>
      </c>
      <c r="D162" s="202">
        <f>B162/B163-1</f>
        <v/>
      </c>
      <c r="E162" s="200">
        <f>E163*(1+D162)</f>
        <v/>
      </c>
      <c r="F162" s="199" t="n"/>
      <c r="G162" s="199" t="n"/>
      <c r="H162" s="199" t="n"/>
      <c r="I162" s="199" t="n"/>
      <c r="J162" s="199" t="n"/>
      <c r="K162" s="199" t="n"/>
      <c r="L162" s="199" t="n"/>
      <c r="M162" s="199" t="n"/>
      <c r="N162" s="199" t="n"/>
      <c r="O162" s="199" t="n"/>
      <c r="P162" s="199" t="n"/>
      <c r="Q162" s="199" t="n"/>
      <c r="R162" s="199" t="n"/>
      <c r="S162" s="199" t="n"/>
      <c r="T162" s="199" t="n"/>
      <c r="U162" s="199" t="n"/>
      <c r="V162" s="199" t="n"/>
      <c r="W162" s="199" t="n"/>
      <c r="X162" s="199" t="n"/>
      <c r="Y162" s="199" t="n"/>
      <c r="Z162" s="199" t="n"/>
    </row>
    <row r="163" ht="15.75" customHeight="1">
      <c r="A163" s="203" t="n">
        <v>44133</v>
      </c>
      <c r="B163" s="199" t="n">
        <v>327.506714</v>
      </c>
      <c r="C163" s="199" t="n">
        <v>90597700</v>
      </c>
      <c r="D163" s="202">
        <f>B163/B164-1</f>
        <v/>
      </c>
      <c r="E163" s="200">
        <f>E164*(1+D163)</f>
        <v/>
      </c>
      <c r="F163" s="199" t="n"/>
      <c r="G163" s="199" t="n"/>
      <c r="H163" s="199" t="n"/>
      <c r="I163" s="199" t="n"/>
      <c r="J163" s="199" t="n"/>
      <c r="K163" s="199" t="n"/>
      <c r="L163" s="199" t="n"/>
      <c r="M163" s="199" t="n"/>
      <c r="N163" s="199" t="n"/>
      <c r="O163" s="199" t="n"/>
      <c r="P163" s="199" t="n"/>
      <c r="Q163" s="199" t="n"/>
      <c r="R163" s="199" t="n"/>
      <c r="S163" s="199" t="n"/>
      <c r="T163" s="199" t="n"/>
      <c r="U163" s="199" t="n"/>
      <c r="V163" s="199" t="n"/>
      <c r="W163" s="199" t="n"/>
      <c r="X163" s="199" t="n"/>
      <c r="Y163" s="199" t="n"/>
      <c r="Z163" s="199" t="n"/>
    </row>
    <row r="164" ht="15.75" customHeight="1">
      <c r="A164" s="203" t="n">
        <v>44132</v>
      </c>
      <c r="B164" s="199" t="n">
        <v>324.211609</v>
      </c>
      <c r="C164" s="199" t="n">
        <v>127094300</v>
      </c>
      <c r="D164" s="202">
        <f>B164/B165-1</f>
        <v/>
      </c>
      <c r="E164" s="200">
        <f>E165*(1+D164)</f>
        <v/>
      </c>
      <c r="F164" s="199" t="n"/>
      <c r="G164" s="199" t="n"/>
      <c r="H164" s="199" t="n"/>
      <c r="I164" s="199" t="n"/>
      <c r="J164" s="199" t="n"/>
      <c r="K164" s="199" t="n"/>
      <c r="L164" s="199" t="n"/>
      <c r="M164" s="199" t="n"/>
      <c r="N164" s="199" t="n"/>
      <c r="O164" s="199" t="n"/>
      <c r="P164" s="199" t="n"/>
      <c r="Q164" s="199" t="n"/>
      <c r="R164" s="199" t="n"/>
      <c r="S164" s="199" t="n"/>
      <c r="T164" s="199" t="n"/>
      <c r="U164" s="199" t="n"/>
      <c r="V164" s="199" t="n"/>
      <c r="W164" s="199" t="n"/>
      <c r="X164" s="199" t="n"/>
      <c r="Y164" s="199" t="n"/>
      <c r="Z164" s="199" t="n"/>
    </row>
    <row r="165" ht="15.75" customHeight="1">
      <c r="A165" s="203" t="n">
        <v>44131</v>
      </c>
      <c r="B165" s="199" t="n">
        <v>335.684937</v>
      </c>
      <c r="C165" s="199" t="n">
        <v>65994100</v>
      </c>
      <c r="D165" s="202">
        <f>B165/B166-1</f>
        <v/>
      </c>
      <c r="E165" s="200">
        <f>E166*(1+D165)</f>
        <v/>
      </c>
      <c r="F165" s="199" t="n"/>
      <c r="G165" s="199" t="n"/>
      <c r="H165" s="199" t="n"/>
      <c r="I165" s="199" t="n"/>
      <c r="J165" s="199" t="n"/>
      <c r="K165" s="199" t="n"/>
      <c r="L165" s="199" t="n"/>
      <c r="M165" s="199" t="n"/>
      <c r="N165" s="199" t="n"/>
      <c r="O165" s="199" t="n"/>
      <c r="P165" s="199" t="n"/>
      <c r="Q165" s="199" t="n"/>
      <c r="R165" s="199" t="n"/>
      <c r="S165" s="199" t="n"/>
      <c r="T165" s="199" t="n"/>
      <c r="U165" s="199" t="n"/>
      <c r="V165" s="199" t="n"/>
      <c r="W165" s="199" t="n"/>
      <c r="X165" s="199" t="n"/>
      <c r="Y165" s="199" t="n"/>
      <c r="Z165" s="199" t="n"/>
    </row>
    <row r="166" ht="15.75" customHeight="1">
      <c r="A166" s="203" t="n">
        <v>44130</v>
      </c>
      <c r="B166" s="199" t="n">
        <v>336.846222</v>
      </c>
      <c r="C166" s="199" t="n">
        <v>91473000</v>
      </c>
      <c r="D166" s="202">
        <f>B166/B167-1</f>
        <v/>
      </c>
      <c r="E166" s="200">
        <f>E167*(1+D166)</f>
        <v/>
      </c>
      <c r="F166" s="199" t="n"/>
      <c r="G166" s="199" t="n"/>
      <c r="H166" s="199" t="n"/>
      <c r="I166" s="199" t="n"/>
      <c r="J166" s="199" t="n"/>
      <c r="K166" s="199" t="n"/>
      <c r="L166" s="199" t="n"/>
      <c r="M166" s="199" t="n"/>
      <c r="N166" s="199" t="n"/>
      <c r="O166" s="199" t="n"/>
      <c r="P166" s="199" t="n"/>
      <c r="Q166" s="199" t="n"/>
      <c r="R166" s="199" t="n"/>
      <c r="S166" s="199" t="n"/>
      <c r="T166" s="199" t="n"/>
      <c r="U166" s="199" t="n"/>
      <c r="V166" s="199" t="n"/>
      <c r="W166" s="199" t="n"/>
      <c r="X166" s="199" t="n"/>
      <c r="Y166" s="199" t="n"/>
      <c r="Z166" s="199" t="n"/>
    </row>
    <row r="167" ht="15.75" customHeight="1">
      <c r="A167" s="203" t="n">
        <v>44127</v>
      </c>
      <c r="B167" s="199" t="n">
        <v>343.188293</v>
      </c>
      <c r="C167" s="199" t="n">
        <v>49143900</v>
      </c>
      <c r="D167" s="202">
        <f>B167/B168-1</f>
        <v/>
      </c>
      <c r="E167" s="200">
        <f>E168*(1+D167)</f>
        <v/>
      </c>
      <c r="F167" s="199" t="n"/>
      <c r="G167" s="199" t="n"/>
      <c r="H167" s="199" t="n"/>
      <c r="I167" s="199" t="n"/>
      <c r="J167" s="199" t="n"/>
      <c r="K167" s="199" t="n"/>
      <c r="L167" s="199" t="n"/>
      <c r="M167" s="199" t="n"/>
      <c r="N167" s="199" t="n"/>
      <c r="O167" s="199" t="n"/>
      <c r="P167" s="199" t="n"/>
      <c r="Q167" s="199" t="n"/>
      <c r="R167" s="199" t="n"/>
      <c r="S167" s="199" t="n"/>
      <c r="T167" s="199" t="n"/>
      <c r="U167" s="199" t="n"/>
      <c r="V167" s="199" t="n"/>
      <c r="W167" s="199" t="n"/>
      <c r="X167" s="199" t="n"/>
      <c r="Y167" s="199" t="n"/>
      <c r="Z167" s="199" t="n"/>
    </row>
    <row r="168" ht="15.75" customHeight="1">
      <c r="A168" s="203" t="n">
        <v>44126</v>
      </c>
      <c r="B168" s="199" t="n">
        <v>342.027069</v>
      </c>
      <c r="C168" s="199" t="n">
        <v>55399300</v>
      </c>
      <c r="D168" s="202">
        <f>B168/B169-1</f>
        <v/>
      </c>
      <c r="E168" s="200">
        <f>E169*(1+D168)</f>
        <v/>
      </c>
      <c r="F168" s="199" t="n"/>
      <c r="G168" s="199" t="n"/>
      <c r="H168" s="199" t="n"/>
      <c r="I168" s="199" t="n"/>
      <c r="J168" s="199" t="n"/>
      <c r="K168" s="199" t="n"/>
      <c r="L168" s="199" t="n"/>
      <c r="M168" s="199" t="n"/>
      <c r="N168" s="199" t="n"/>
      <c r="O168" s="199" t="n"/>
      <c r="P168" s="199" t="n"/>
      <c r="Q168" s="199" t="n"/>
      <c r="R168" s="199" t="n"/>
      <c r="S168" s="199" t="n"/>
      <c r="T168" s="199" t="n"/>
      <c r="U168" s="199" t="n"/>
      <c r="V168" s="199" t="n"/>
      <c r="W168" s="199" t="n"/>
      <c r="X168" s="199" t="n"/>
      <c r="Y168" s="199" t="n"/>
      <c r="Z168" s="199" t="n"/>
    </row>
    <row r="169" ht="15.75" customHeight="1">
      <c r="A169" s="203" t="n">
        <v>44125</v>
      </c>
      <c r="B169" s="199" t="n">
        <v>340.161163</v>
      </c>
      <c r="C169" s="199" t="n">
        <v>63575000</v>
      </c>
      <c r="D169" s="202">
        <f>B169/B170-1</f>
        <v/>
      </c>
      <c r="E169" s="200">
        <f>E170*(1+D169)</f>
        <v/>
      </c>
      <c r="F169" s="199" t="n"/>
      <c r="G169" s="199" t="n"/>
      <c r="H169" s="199" t="n"/>
      <c r="I169" s="199" t="n"/>
      <c r="J169" s="199" t="n"/>
      <c r="K169" s="199" t="n"/>
      <c r="L169" s="199" t="n"/>
      <c r="M169" s="199" t="n"/>
      <c r="N169" s="199" t="n"/>
      <c r="O169" s="199" t="n"/>
      <c r="P169" s="199" t="n"/>
      <c r="Q169" s="199" t="n"/>
      <c r="R169" s="199" t="n"/>
      <c r="S169" s="199" t="n"/>
      <c r="T169" s="199" t="n"/>
      <c r="U169" s="199" t="n"/>
      <c r="V169" s="199" t="n"/>
      <c r="W169" s="199" t="n"/>
      <c r="X169" s="199" t="n"/>
      <c r="Y169" s="199" t="n"/>
      <c r="Z169" s="199" t="n"/>
    </row>
    <row r="170" ht="15.75" customHeight="1">
      <c r="A170" s="203" t="n">
        <v>44124</v>
      </c>
      <c r="B170" s="199" t="n">
        <v>340.806305</v>
      </c>
      <c r="C170" s="199" t="n">
        <v>60051900</v>
      </c>
      <c r="D170" s="202">
        <f>B170/B171-1</f>
        <v/>
      </c>
      <c r="E170" s="200">
        <f>E171*(1+D170)</f>
        <v/>
      </c>
      <c r="F170" s="199" t="n"/>
      <c r="G170" s="199" t="n"/>
      <c r="H170" s="199" t="n"/>
      <c r="I170" s="199" t="n"/>
      <c r="J170" s="199" t="n"/>
      <c r="K170" s="199" t="n"/>
      <c r="L170" s="199" t="n"/>
      <c r="M170" s="199" t="n"/>
      <c r="N170" s="199" t="n"/>
      <c r="O170" s="199" t="n"/>
      <c r="P170" s="199" t="n"/>
      <c r="Q170" s="199" t="n"/>
      <c r="R170" s="199" t="n"/>
      <c r="S170" s="199" t="n"/>
      <c r="T170" s="199" t="n"/>
      <c r="U170" s="199" t="n"/>
      <c r="V170" s="199" t="n"/>
      <c r="W170" s="199" t="n"/>
      <c r="X170" s="199" t="n"/>
      <c r="Y170" s="199" t="n"/>
      <c r="Z170" s="199" t="n"/>
    </row>
    <row r="171" ht="15.75" customHeight="1">
      <c r="A171" s="203" t="n">
        <v>44123</v>
      </c>
      <c r="B171" s="199" t="n">
        <v>339.446564</v>
      </c>
      <c r="C171" s="199" t="n">
        <v>68425600</v>
      </c>
      <c r="D171" s="202">
        <f>B171/B172-1</f>
        <v/>
      </c>
      <c r="E171" s="200">
        <f>E172*(1+D171)</f>
        <v/>
      </c>
      <c r="F171" s="199" t="n"/>
      <c r="G171" s="199" t="n"/>
      <c r="H171" s="199" t="n"/>
      <c r="I171" s="199" t="n"/>
      <c r="J171" s="199" t="n"/>
      <c r="K171" s="199" t="n"/>
      <c r="L171" s="199" t="n"/>
      <c r="M171" s="199" t="n"/>
      <c r="N171" s="199" t="n"/>
      <c r="O171" s="199" t="n"/>
      <c r="P171" s="199" t="n"/>
      <c r="Q171" s="199" t="n"/>
      <c r="R171" s="199" t="n"/>
      <c r="S171" s="199" t="n"/>
      <c r="T171" s="199" t="n"/>
      <c r="U171" s="199" t="n"/>
      <c r="V171" s="199" t="n"/>
      <c r="W171" s="199" t="n"/>
      <c r="X171" s="199" t="n"/>
      <c r="Y171" s="199" t="n"/>
      <c r="Z171" s="199" t="n"/>
    </row>
    <row r="172" ht="15.75" customHeight="1">
      <c r="A172" s="203" t="n">
        <v>44120</v>
      </c>
      <c r="B172" s="199" t="n">
        <v>344.686981</v>
      </c>
      <c r="C172" s="199" t="n">
        <v>89501900</v>
      </c>
      <c r="D172" s="202">
        <f>B172/B173-1</f>
        <v/>
      </c>
      <c r="E172" s="200">
        <f>E173*(1+D172)</f>
        <v/>
      </c>
      <c r="F172" s="199" t="n"/>
      <c r="G172" s="199" t="n"/>
      <c r="H172" s="199" t="n"/>
      <c r="I172" s="199" t="n"/>
      <c r="J172" s="199" t="n"/>
      <c r="K172" s="199" t="n"/>
      <c r="L172" s="199" t="n"/>
      <c r="M172" s="199" t="n"/>
      <c r="N172" s="199" t="n"/>
      <c r="O172" s="199" t="n"/>
      <c r="P172" s="199" t="n"/>
      <c r="Q172" s="199" t="n"/>
      <c r="R172" s="199" t="n"/>
      <c r="S172" s="199" t="n"/>
      <c r="T172" s="199" t="n"/>
      <c r="U172" s="199" t="n"/>
      <c r="V172" s="199" t="n"/>
      <c r="W172" s="199" t="n"/>
      <c r="X172" s="199" t="n"/>
      <c r="Y172" s="199" t="n"/>
      <c r="Z172" s="199" t="n"/>
    </row>
    <row r="173" ht="15.75" customHeight="1">
      <c r="A173" s="203" t="n">
        <v>44119</v>
      </c>
      <c r="B173" s="199" t="n">
        <v>344.895416</v>
      </c>
      <c r="C173" s="199" t="n">
        <v>60357700</v>
      </c>
      <c r="D173" s="202">
        <f>B173/B174-1</f>
        <v/>
      </c>
      <c r="E173" s="200">
        <f>E174*(1+D173)</f>
        <v/>
      </c>
      <c r="F173" s="199" t="n"/>
      <c r="G173" s="199" t="n"/>
      <c r="H173" s="199" t="n"/>
      <c r="I173" s="199" t="n"/>
      <c r="J173" s="199" t="n"/>
      <c r="K173" s="199" t="n"/>
      <c r="L173" s="199" t="n"/>
      <c r="M173" s="199" t="n"/>
      <c r="N173" s="199" t="n"/>
      <c r="O173" s="199" t="n"/>
      <c r="P173" s="199" t="n"/>
      <c r="Q173" s="199" t="n"/>
      <c r="R173" s="199" t="n"/>
      <c r="S173" s="199" t="n"/>
      <c r="T173" s="199" t="n"/>
      <c r="U173" s="199" t="n"/>
      <c r="V173" s="199" t="n"/>
      <c r="W173" s="199" t="n"/>
      <c r="X173" s="199" t="n"/>
      <c r="Y173" s="199" t="n"/>
      <c r="Z173" s="199" t="n"/>
    </row>
    <row r="174" ht="15.75" customHeight="1">
      <c r="A174" s="203" t="n">
        <v>44118</v>
      </c>
      <c r="B174" s="199" t="n">
        <v>345.322174</v>
      </c>
      <c r="C174" s="199" t="n">
        <v>57727900</v>
      </c>
      <c r="D174" s="202">
        <f>B174/B175-1</f>
        <v/>
      </c>
      <c r="E174" s="200">
        <f>E175*(1+D174)</f>
        <v/>
      </c>
      <c r="F174" s="199" t="n"/>
      <c r="G174" s="199" t="n"/>
      <c r="H174" s="199" t="n"/>
      <c r="I174" s="199" t="n"/>
      <c r="J174" s="199" t="n"/>
      <c r="K174" s="199" t="n"/>
      <c r="L174" s="199" t="n"/>
      <c r="M174" s="199" t="n"/>
      <c r="N174" s="199" t="n"/>
      <c r="O174" s="199" t="n"/>
      <c r="P174" s="199" t="n"/>
      <c r="Q174" s="199" t="n"/>
      <c r="R174" s="199" t="n"/>
      <c r="S174" s="199" t="n"/>
      <c r="T174" s="199" t="n"/>
      <c r="U174" s="199" t="n"/>
      <c r="V174" s="199" t="n"/>
      <c r="W174" s="199" t="n"/>
      <c r="X174" s="199" t="n"/>
      <c r="Y174" s="199" t="n"/>
      <c r="Z174" s="199" t="n"/>
    </row>
    <row r="175" ht="15.75" customHeight="1">
      <c r="A175" s="203" t="n">
        <v>44117</v>
      </c>
      <c r="B175" s="199" t="n">
        <v>347.505707</v>
      </c>
      <c r="C175" s="199" t="n">
        <v>73255500</v>
      </c>
      <c r="D175" s="202">
        <f>B175/B176-1</f>
        <v/>
      </c>
      <c r="E175" s="200">
        <f>E176*(1+D175)</f>
        <v/>
      </c>
      <c r="F175" s="199" t="n"/>
      <c r="G175" s="199" t="n"/>
      <c r="H175" s="199" t="n"/>
      <c r="I175" s="199" t="n"/>
      <c r="J175" s="199" t="n"/>
      <c r="K175" s="199" t="n"/>
      <c r="L175" s="199" t="n"/>
      <c r="M175" s="199" t="n"/>
      <c r="N175" s="199" t="n"/>
      <c r="O175" s="199" t="n"/>
      <c r="P175" s="199" t="n"/>
      <c r="Q175" s="199" t="n"/>
      <c r="R175" s="199" t="n"/>
      <c r="S175" s="199" t="n"/>
      <c r="T175" s="199" t="n"/>
      <c r="U175" s="199" t="n"/>
      <c r="V175" s="199" t="n"/>
      <c r="W175" s="199" t="n"/>
      <c r="X175" s="199" t="n"/>
      <c r="Y175" s="199" t="n"/>
      <c r="Z175" s="199" t="n"/>
    </row>
    <row r="176" ht="15.75" customHeight="1">
      <c r="A176" s="203" t="n">
        <v>44116</v>
      </c>
      <c r="B176" s="199" t="n">
        <v>349.788452</v>
      </c>
      <c r="C176" s="199" t="n">
        <v>80388500</v>
      </c>
      <c r="D176" s="202">
        <f>B176/B177-1</f>
        <v/>
      </c>
      <c r="E176" s="200">
        <f>E177*(1+D176)</f>
        <v/>
      </c>
      <c r="F176" s="199" t="n"/>
      <c r="G176" s="199" t="n"/>
      <c r="H176" s="199" t="n"/>
      <c r="I176" s="199" t="n"/>
      <c r="J176" s="199" t="n"/>
      <c r="K176" s="199" t="n"/>
      <c r="L176" s="199" t="n"/>
      <c r="M176" s="199" t="n"/>
      <c r="N176" s="199" t="n"/>
      <c r="O176" s="199" t="n"/>
      <c r="P176" s="199" t="n"/>
      <c r="Q176" s="199" t="n"/>
      <c r="R176" s="199" t="n"/>
      <c r="S176" s="199" t="n"/>
      <c r="T176" s="199" t="n"/>
      <c r="U176" s="199" t="n"/>
      <c r="V176" s="199" t="n"/>
      <c r="W176" s="199" t="n"/>
      <c r="X176" s="199" t="n"/>
      <c r="Y176" s="199" t="n"/>
      <c r="Z176" s="199" t="n"/>
    </row>
    <row r="177" ht="15.75" customHeight="1">
      <c r="A177" s="203" t="n">
        <v>44113</v>
      </c>
      <c r="B177" s="199" t="n">
        <v>344.250275</v>
      </c>
      <c r="C177" s="199" t="n">
        <v>59528600</v>
      </c>
      <c r="D177" s="202">
        <f>B177/B178-1</f>
        <v/>
      </c>
      <c r="E177" s="200">
        <f>E178*(1+D177)</f>
        <v/>
      </c>
      <c r="F177" s="199" t="n"/>
      <c r="G177" s="199" t="n"/>
      <c r="H177" s="199" t="n"/>
      <c r="I177" s="199" t="n"/>
      <c r="J177" s="199" t="n"/>
      <c r="K177" s="199" t="n"/>
      <c r="L177" s="199" t="n"/>
      <c r="M177" s="199" t="n"/>
      <c r="N177" s="199" t="n"/>
      <c r="O177" s="199" t="n"/>
      <c r="P177" s="199" t="n"/>
      <c r="Q177" s="199" t="n"/>
      <c r="R177" s="199" t="n"/>
      <c r="S177" s="199" t="n"/>
      <c r="T177" s="199" t="n"/>
      <c r="U177" s="199" t="n"/>
      <c r="V177" s="199" t="n"/>
      <c r="W177" s="199" t="n"/>
      <c r="X177" s="199" t="n"/>
      <c r="Y177" s="199" t="n"/>
      <c r="Z177" s="199" t="n"/>
    </row>
    <row r="178" ht="15.75" customHeight="1">
      <c r="A178" s="203" t="n">
        <v>44112</v>
      </c>
      <c r="B178" s="199" t="n">
        <v>341.203278</v>
      </c>
      <c r="C178" s="199" t="n">
        <v>45242500</v>
      </c>
      <c r="D178" s="202">
        <f>B178/B179-1</f>
        <v/>
      </c>
      <c r="E178" s="200">
        <f>E179*(1+D178)</f>
        <v/>
      </c>
      <c r="F178" s="199" t="n"/>
      <c r="G178" s="199" t="n"/>
      <c r="H178" s="199" t="n"/>
      <c r="I178" s="199" t="n"/>
      <c r="J178" s="199" t="n"/>
      <c r="K178" s="199" t="n"/>
      <c r="L178" s="199" t="n"/>
      <c r="M178" s="199" t="n"/>
      <c r="N178" s="199" t="n"/>
      <c r="O178" s="199" t="n"/>
      <c r="P178" s="199" t="n"/>
      <c r="Q178" s="199" t="n"/>
      <c r="R178" s="199" t="n"/>
      <c r="S178" s="199" t="n"/>
      <c r="T178" s="199" t="n"/>
      <c r="U178" s="199" t="n"/>
      <c r="V178" s="199" t="n"/>
      <c r="W178" s="199" t="n"/>
      <c r="X178" s="199" t="n"/>
      <c r="Y178" s="199" t="n"/>
      <c r="Z178" s="199" t="n"/>
    </row>
    <row r="179" ht="15.75" customHeight="1">
      <c r="A179" s="203" t="n">
        <v>44111</v>
      </c>
      <c r="B179" s="199" t="n">
        <v>338.205933</v>
      </c>
      <c r="C179" s="199" t="n">
        <v>56999600</v>
      </c>
      <c r="D179" s="202">
        <f>B179/B180-1</f>
        <v/>
      </c>
      <c r="E179" s="200">
        <f>E180*(1+D179)</f>
        <v/>
      </c>
      <c r="F179" s="199" t="n"/>
      <c r="G179" s="199" t="n"/>
      <c r="H179" s="199" t="n"/>
      <c r="I179" s="199" t="n"/>
      <c r="J179" s="199" t="n"/>
      <c r="K179" s="199" t="n"/>
      <c r="L179" s="199" t="n"/>
      <c r="M179" s="199" t="n"/>
      <c r="N179" s="199" t="n"/>
      <c r="O179" s="199" t="n"/>
      <c r="P179" s="199" t="n"/>
      <c r="Q179" s="199" t="n"/>
      <c r="R179" s="199" t="n"/>
      <c r="S179" s="199" t="n"/>
      <c r="T179" s="199" t="n"/>
      <c r="U179" s="199" t="n"/>
      <c r="V179" s="199" t="n"/>
      <c r="W179" s="199" t="n"/>
      <c r="X179" s="199" t="n"/>
      <c r="Y179" s="199" t="n"/>
      <c r="Z179" s="199" t="n"/>
    </row>
    <row r="180" ht="15.75" customHeight="1">
      <c r="A180" s="203" t="n">
        <v>44110</v>
      </c>
      <c r="B180" s="199" t="n">
        <v>332.419617</v>
      </c>
      <c r="C180" s="199" t="n">
        <v>90128900</v>
      </c>
      <c r="D180" s="202">
        <f>B180/B181-1</f>
        <v/>
      </c>
      <c r="E180" s="200">
        <f>E181*(1+D180)</f>
        <v/>
      </c>
      <c r="F180" s="199" t="n"/>
      <c r="G180" s="199" t="n"/>
      <c r="H180" s="199" t="n"/>
      <c r="I180" s="199" t="n"/>
      <c r="J180" s="199" t="n"/>
      <c r="K180" s="199" t="n"/>
      <c r="L180" s="199" t="n"/>
      <c r="M180" s="199" t="n"/>
      <c r="N180" s="199" t="n"/>
      <c r="O180" s="199" t="n"/>
      <c r="P180" s="199" t="n"/>
      <c r="Q180" s="199" t="n"/>
      <c r="R180" s="199" t="n"/>
      <c r="S180" s="199" t="n"/>
      <c r="T180" s="199" t="n"/>
      <c r="U180" s="199" t="n"/>
      <c r="V180" s="199" t="n"/>
      <c r="W180" s="199" t="n"/>
      <c r="X180" s="199" t="n"/>
      <c r="Y180" s="199" t="n"/>
      <c r="Z180" s="199" t="n"/>
    </row>
    <row r="181" ht="15.75" customHeight="1">
      <c r="A181" s="203" t="n">
        <v>44109</v>
      </c>
      <c r="B181" s="199" t="n">
        <v>337.213409</v>
      </c>
      <c r="C181" s="199" t="n">
        <v>45713100</v>
      </c>
      <c r="D181" s="202">
        <f>B181/B182-1</f>
        <v/>
      </c>
      <c r="E181" s="200">
        <f>E182*(1+D181)</f>
        <v/>
      </c>
      <c r="F181" s="199" t="n"/>
      <c r="G181" s="199" t="n"/>
      <c r="H181" s="199" t="n"/>
      <c r="I181" s="199" t="n"/>
      <c r="J181" s="199" t="n"/>
      <c r="K181" s="199" t="n"/>
      <c r="L181" s="199" t="n"/>
      <c r="M181" s="199" t="n"/>
      <c r="N181" s="199" t="n"/>
      <c r="O181" s="199" t="n"/>
      <c r="P181" s="199" t="n"/>
      <c r="Q181" s="199" t="n"/>
      <c r="R181" s="199" t="n"/>
      <c r="S181" s="199" t="n"/>
      <c r="T181" s="199" t="n"/>
      <c r="U181" s="199" t="n"/>
      <c r="V181" s="199" t="n"/>
      <c r="W181" s="199" t="n"/>
      <c r="X181" s="199" t="n"/>
      <c r="Y181" s="199" t="n"/>
      <c r="Z181" s="199" t="n"/>
    </row>
    <row r="182" ht="15.75" customHeight="1">
      <c r="A182" s="203" t="n">
        <v>44106</v>
      </c>
      <c r="B182" s="199" t="n">
        <v>331.337799</v>
      </c>
      <c r="C182" s="199" t="n">
        <v>89431100</v>
      </c>
      <c r="D182" s="202">
        <f>B182/B183-1</f>
        <v/>
      </c>
      <c r="E182" s="200">
        <f>E183*(1+D182)</f>
        <v/>
      </c>
      <c r="F182" s="199" t="n"/>
      <c r="G182" s="199" t="n"/>
      <c r="H182" s="199" t="n"/>
      <c r="I182" s="199" t="n"/>
      <c r="J182" s="199" t="n"/>
      <c r="K182" s="199" t="n"/>
      <c r="L182" s="199" t="n"/>
      <c r="M182" s="199" t="n"/>
      <c r="N182" s="199" t="n"/>
      <c r="O182" s="199" t="n"/>
      <c r="P182" s="199" t="n"/>
      <c r="Q182" s="199" t="n"/>
      <c r="R182" s="199" t="n"/>
      <c r="S182" s="199" t="n"/>
      <c r="T182" s="199" t="n"/>
      <c r="U182" s="199" t="n"/>
      <c r="V182" s="199" t="n"/>
      <c r="W182" s="199" t="n"/>
      <c r="X182" s="199" t="n"/>
      <c r="Y182" s="199" t="n"/>
      <c r="Z182" s="199" t="n"/>
    </row>
    <row r="183" ht="15.75" customHeight="1">
      <c r="A183" s="203" t="n">
        <v>44105</v>
      </c>
      <c r="B183" s="199" t="n">
        <v>334.513794</v>
      </c>
      <c r="C183" s="199" t="n">
        <v>88698700</v>
      </c>
      <c r="D183" s="202">
        <f>B183/B184-1</f>
        <v/>
      </c>
      <c r="E183" s="200">
        <f>E184*(1+D183)</f>
        <v/>
      </c>
      <c r="F183" s="199" t="n"/>
      <c r="G183" s="199" t="n"/>
      <c r="H183" s="199" t="n"/>
      <c r="I183" s="199" t="n"/>
      <c r="J183" s="199" t="n"/>
      <c r="K183" s="199" t="n"/>
      <c r="L183" s="199" t="n"/>
      <c r="M183" s="199" t="n"/>
      <c r="N183" s="199" t="n"/>
      <c r="O183" s="199" t="n"/>
      <c r="P183" s="199" t="n"/>
      <c r="Q183" s="199" t="n"/>
      <c r="R183" s="199" t="n"/>
      <c r="S183" s="199" t="n"/>
      <c r="T183" s="199" t="n"/>
      <c r="U183" s="199" t="n"/>
      <c r="V183" s="199" t="n"/>
      <c r="W183" s="199" t="n"/>
      <c r="X183" s="199" t="n"/>
      <c r="Y183" s="199" t="n"/>
      <c r="Z183" s="199" t="n"/>
    </row>
    <row r="184" ht="15.75" customHeight="1">
      <c r="A184" s="203" t="n">
        <v>44104</v>
      </c>
      <c r="B184" s="199" t="n">
        <v>332.379944</v>
      </c>
      <c r="C184" s="199" t="n">
        <v>104081100</v>
      </c>
      <c r="D184" s="202">
        <f>B184/B185-1</f>
        <v/>
      </c>
      <c r="E184" s="200">
        <f>E185*(1+D184)</f>
        <v/>
      </c>
      <c r="F184" s="199" t="n"/>
      <c r="G184" s="199" t="n"/>
      <c r="H184" s="199" t="n"/>
      <c r="I184" s="199" t="n"/>
      <c r="J184" s="199" t="n"/>
      <c r="K184" s="199" t="n"/>
      <c r="L184" s="199" t="n"/>
      <c r="M184" s="199" t="n"/>
      <c r="N184" s="199" t="n"/>
      <c r="O184" s="199" t="n"/>
      <c r="P184" s="199" t="n"/>
      <c r="Q184" s="199" t="n"/>
      <c r="R184" s="199" t="n"/>
      <c r="S184" s="199" t="n"/>
      <c r="T184" s="199" t="n"/>
      <c r="U184" s="199" t="n"/>
      <c r="V184" s="199" t="n"/>
      <c r="W184" s="199" t="n"/>
      <c r="X184" s="199" t="n"/>
      <c r="Y184" s="199" t="n"/>
      <c r="Z184" s="199" t="n"/>
    </row>
    <row r="185" ht="15.75" customHeight="1">
      <c r="A185" s="203" t="n">
        <v>44103</v>
      </c>
      <c r="B185" s="199" t="n">
        <v>329.878784</v>
      </c>
      <c r="C185" s="199" t="n">
        <v>51304000</v>
      </c>
      <c r="D185" s="202">
        <f>B185/B186-1</f>
        <v/>
      </c>
      <c r="E185" s="200">
        <f>E186*(1+D185)</f>
        <v/>
      </c>
      <c r="F185" s="199" t="n"/>
      <c r="G185" s="199" t="n"/>
      <c r="H185" s="199" t="n"/>
      <c r="I185" s="199" t="n"/>
      <c r="J185" s="199" t="n"/>
      <c r="K185" s="199" t="n"/>
      <c r="L185" s="199" t="n"/>
      <c r="M185" s="199" t="n"/>
      <c r="N185" s="199" t="n"/>
      <c r="O185" s="199" t="n"/>
      <c r="P185" s="199" t="n"/>
      <c r="Q185" s="199" t="n"/>
      <c r="R185" s="199" t="n"/>
      <c r="S185" s="199" t="n"/>
      <c r="T185" s="199" t="n"/>
      <c r="U185" s="199" t="n"/>
      <c r="V185" s="199" t="n"/>
      <c r="W185" s="199" t="n"/>
      <c r="X185" s="199" t="n"/>
      <c r="Y185" s="199" t="n"/>
      <c r="Z185" s="199" t="n"/>
    </row>
    <row r="186" ht="15.75" customHeight="1">
      <c r="A186" s="203" t="n">
        <v>44102</v>
      </c>
      <c r="B186" s="199" t="n">
        <v>331.685181</v>
      </c>
      <c r="C186" s="199" t="n">
        <v>64584600</v>
      </c>
      <c r="D186" s="202">
        <f>B186/B187-1</f>
        <v/>
      </c>
      <c r="E186" s="200">
        <f>E187*(1+D186)</f>
        <v/>
      </c>
      <c r="F186" s="199" t="n"/>
      <c r="G186" s="199" t="n"/>
      <c r="H186" s="199" t="n"/>
      <c r="I186" s="199" t="n"/>
      <c r="J186" s="199" t="n"/>
      <c r="K186" s="199" t="n"/>
      <c r="L186" s="199" t="n"/>
      <c r="M186" s="199" t="n"/>
      <c r="N186" s="199" t="n"/>
      <c r="O186" s="199" t="n"/>
      <c r="P186" s="199" t="n"/>
      <c r="Q186" s="199" t="n"/>
      <c r="R186" s="199" t="n"/>
      <c r="S186" s="199" t="n"/>
      <c r="T186" s="199" t="n"/>
      <c r="U186" s="199" t="n"/>
      <c r="V186" s="199" t="n"/>
      <c r="W186" s="199" t="n"/>
      <c r="X186" s="199" t="n"/>
      <c r="Y186" s="199" t="n"/>
      <c r="Z186" s="199" t="n"/>
    </row>
    <row r="187" ht="15.75" customHeight="1">
      <c r="A187" s="203" t="n">
        <v>44099</v>
      </c>
      <c r="B187" s="199" t="n">
        <v>326.266083</v>
      </c>
      <c r="C187" s="199" t="n">
        <v>71069400</v>
      </c>
      <c r="D187" s="202">
        <f>B187/B188-1</f>
        <v/>
      </c>
      <c r="E187" s="200">
        <f>E188*(1+D187)</f>
        <v/>
      </c>
      <c r="F187" s="199" t="n"/>
      <c r="G187" s="199" t="n"/>
      <c r="H187" s="199" t="n"/>
      <c r="I187" s="199" t="n"/>
      <c r="J187" s="199" t="n"/>
      <c r="K187" s="199" t="n"/>
      <c r="L187" s="199" t="n"/>
      <c r="M187" s="199" t="n"/>
      <c r="N187" s="199" t="n"/>
      <c r="O187" s="199" t="n"/>
      <c r="P187" s="199" t="n"/>
      <c r="Q187" s="199" t="n"/>
      <c r="R187" s="199" t="n"/>
      <c r="S187" s="199" t="n"/>
      <c r="T187" s="199" t="n"/>
      <c r="U187" s="199" t="n"/>
      <c r="V187" s="199" t="n"/>
      <c r="W187" s="199" t="n"/>
      <c r="X187" s="199" t="n"/>
      <c r="Y187" s="199" t="n"/>
      <c r="Z187" s="199" t="n"/>
    </row>
    <row r="188" ht="15.75" customHeight="1">
      <c r="A188" s="203" t="n">
        <v>44098</v>
      </c>
      <c r="B188" s="199" t="n">
        <v>321.075287</v>
      </c>
      <c r="C188" s="199" t="n">
        <v>76681300</v>
      </c>
      <c r="D188" s="202">
        <f>B188/B189-1</f>
        <v/>
      </c>
      <c r="E188" s="200">
        <f>E189*(1+D188)</f>
        <v/>
      </c>
      <c r="F188" s="199" t="n"/>
      <c r="G188" s="199" t="n"/>
      <c r="H188" s="199" t="n"/>
      <c r="I188" s="199" t="n"/>
      <c r="J188" s="199" t="n"/>
      <c r="K188" s="199" t="n"/>
      <c r="L188" s="199" t="n"/>
      <c r="M188" s="199" t="n"/>
      <c r="N188" s="199" t="n"/>
      <c r="O188" s="199" t="n"/>
      <c r="P188" s="199" t="n"/>
      <c r="Q188" s="199" t="n"/>
      <c r="R188" s="199" t="n"/>
      <c r="S188" s="199" t="n"/>
      <c r="T188" s="199" t="n"/>
      <c r="U188" s="199" t="n"/>
      <c r="V188" s="199" t="n"/>
      <c r="W188" s="199" t="n"/>
      <c r="X188" s="199" t="n"/>
      <c r="Y188" s="199" t="n"/>
      <c r="Z188" s="199" t="n"/>
    </row>
    <row r="189" ht="15.75" customHeight="1">
      <c r="A189" s="203" t="n">
        <v>44097</v>
      </c>
      <c r="B189" s="199" t="n">
        <v>320.221741</v>
      </c>
      <c r="C189" s="199" t="n">
        <v>93112200</v>
      </c>
      <c r="D189" s="202">
        <f>B189/B190-1</f>
        <v/>
      </c>
      <c r="E189" s="200">
        <f>E190*(1+D189)</f>
        <v/>
      </c>
      <c r="F189" s="199" t="n"/>
      <c r="G189" s="199" t="n"/>
      <c r="H189" s="199" t="n"/>
      <c r="I189" s="199" t="n"/>
      <c r="J189" s="199" t="n"/>
      <c r="K189" s="199" t="n"/>
      <c r="L189" s="199" t="n"/>
      <c r="M189" s="199" t="n"/>
      <c r="N189" s="199" t="n"/>
      <c r="O189" s="199" t="n"/>
      <c r="P189" s="199" t="n"/>
      <c r="Q189" s="199" t="n"/>
      <c r="R189" s="199" t="n"/>
      <c r="S189" s="199" t="n"/>
      <c r="T189" s="199" t="n"/>
      <c r="U189" s="199" t="n"/>
      <c r="V189" s="199" t="n"/>
      <c r="W189" s="199" t="n"/>
      <c r="X189" s="199" t="n"/>
      <c r="Y189" s="199" t="n"/>
      <c r="Z189" s="199" t="n"/>
    </row>
    <row r="190" ht="15.75" customHeight="1">
      <c r="A190" s="203" t="n">
        <v>44096</v>
      </c>
      <c r="B190" s="199" t="n">
        <v>327.82431</v>
      </c>
      <c r="C190" s="199" t="n">
        <v>63612100</v>
      </c>
      <c r="D190" s="202">
        <f>B190/B191-1</f>
        <v/>
      </c>
      <c r="E190" s="200">
        <f>E191*(1+D190)</f>
        <v/>
      </c>
      <c r="F190" s="199" t="n"/>
      <c r="G190" s="199" t="n"/>
      <c r="H190" s="199" t="n"/>
      <c r="I190" s="199" t="n"/>
      <c r="J190" s="199" t="n"/>
      <c r="K190" s="199" t="n"/>
      <c r="L190" s="199" t="n"/>
      <c r="M190" s="199" t="n"/>
      <c r="N190" s="199" t="n"/>
      <c r="O190" s="199" t="n"/>
      <c r="P190" s="199" t="n"/>
      <c r="Q190" s="199" t="n"/>
      <c r="R190" s="199" t="n"/>
      <c r="S190" s="199" t="n"/>
      <c r="T190" s="199" t="n"/>
      <c r="U190" s="199" t="n"/>
      <c r="V190" s="199" t="n"/>
      <c r="W190" s="199" t="n"/>
      <c r="X190" s="199" t="n"/>
      <c r="Y190" s="199" t="n"/>
      <c r="Z190" s="199" t="n"/>
    </row>
    <row r="191" ht="15.75" customHeight="1">
      <c r="A191" s="203" t="n">
        <v>44095</v>
      </c>
      <c r="B191" s="199" t="n">
        <v>324.519287</v>
      </c>
      <c r="C191" s="199" t="n">
        <v>99450800</v>
      </c>
      <c r="D191" s="202">
        <f>B191/B192-1</f>
        <v/>
      </c>
      <c r="E191" s="200">
        <f>E192*(1+D191)</f>
        <v/>
      </c>
      <c r="F191" s="199" t="n"/>
      <c r="G191" s="199" t="n"/>
      <c r="H191" s="199" t="n"/>
      <c r="I191" s="199" t="n"/>
      <c r="J191" s="199" t="n"/>
      <c r="K191" s="199" t="n"/>
      <c r="L191" s="199" t="n"/>
      <c r="M191" s="199" t="n"/>
      <c r="N191" s="199" t="n"/>
      <c r="O191" s="199" t="n"/>
      <c r="P191" s="199" t="n"/>
      <c r="Q191" s="199" t="n"/>
      <c r="R191" s="199" t="n"/>
      <c r="S191" s="199" t="n"/>
      <c r="T191" s="199" t="n"/>
      <c r="U191" s="199" t="n"/>
      <c r="V191" s="199" t="n"/>
      <c r="W191" s="199" t="n"/>
      <c r="X191" s="199" t="n"/>
      <c r="Y191" s="199" t="n"/>
      <c r="Z191" s="199" t="n"/>
    </row>
    <row r="192" ht="15.75" customHeight="1">
      <c r="A192" s="203" t="n">
        <v>44092</v>
      </c>
      <c r="B192" s="199" t="n">
        <v>328.171692</v>
      </c>
      <c r="C192" s="199" t="n">
        <v>105877900</v>
      </c>
      <c r="D192" s="202">
        <f>B192/B193-1</f>
        <v/>
      </c>
      <c r="E192" s="200">
        <f>E193*(1+D192)</f>
        <v/>
      </c>
      <c r="F192" s="199" t="n"/>
      <c r="G192" s="199" t="n"/>
      <c r="H192" s="199" t="n"/>
      <c r="I192" s="199" t="n"/>
      <c r="J192" s="199" t="n"/>
      <c r="K192" s="199" t="n"/>
      <c r="L192" s="199" t="n"/>
      <c r="M192" s="199" t="n"/>
      <c r="N192" s="199" t="n"/>
      <c r="O192" s="199" t="n"/>
      <c r="P192" s="199" t="n"/>
      <c r="Q192" s="199" t="n"/>
      <c r="R192" s="199" t="n"/>
      <c r="S192" s="199" t="n"/>
      <c r="T192" s="199" t="n"/>
      <c r="U192" s="199" t="n"/>
      <c r="V192" s="199" t="n"/>
      <c r="W192" s="199" t="n"/>
      <c r="X192" s="199" t="n"/>
      <c r="Y192" s="199" t="n"/>
      <c r="Z192" s="199" t="n"/>
    </row>
    <row r="193" ht="15.75" customHeight="1">
      <c r="A193" s="203" t="n">
        <v>44091</v>
      </c>
      <c r="B193" s="199" t="n">
        <v>331.993835</v>
      </c>
      <c r="C193" s="199" t="n">
        <v>91523300</v>
      </c>
      <c r="D193" s="202">
        <f>B193/B194-1</f>
        <v/>
      </c>
      <c r="E193" s="200">
        <f>E194*(1+D193)</f>
        <v/>
      </c>
      <c r="F193" s="199" t="n"/>
      <c r="G193" s="199" t="n"/>
      <c r="H193" s="199" t="n"/>
      <c r="I193" s="199" t="n"/>
      <c r="J193" s="199" t="n"/>
      <c r="K193" s="199" t="n"/>
      <c r="L193" s="199" t="n"/>
      <c r="M193" s="199" t="n"/>
      <c r="N193" s="199" t="n"/>
      <c r="O193" s="199" t="n"/>
      <c r="P193" s="199" t="n"/>
      <c r="Q193" s="199" t="n"/>
      <c r="R193" s="199" t="n"/>
      <c r="S193" s="199" t="n"/>
      <c r="T193" s="199" t="n"/>
      <c r="U193" s="199" t="n"/>
      <c r="V193" s="199" t="n"/>
      <c r="W193" s="199" t="n"/>
      <c r="X193" s="199" t="n"/>
      <c r="Y193" s="199" t="n"/>
      <c r="Z193" s="199" t="n"/>
    </row>
    <row r="194" ht="15.75" customHeight="1">
      <c r="A194" s="203" t="n">
        <v>44090</v>
      </c>
      <c r="B194" s="199" t="n">
        <v>334.939697</v>
      </c>
      <c r="C194" s="199" t="n">
        <v>82096000</v>
      </c>
      <c r="D194" s="202">
        <f>B194/B195-1</f>
        <v/>
      </c>
      <c r="E194" s="200">
        <f>E195*(1+D194)</f>
        <v/>
      </c>
      <c r="F194" s="199" t="n"/>
      <c r="G194" s="199" t="n"/>
      <c r="H194" s="199" t="n"/>
      <c r="I194" s="199" t="n"/>
      <c r="J194" s="199" t="n"/>
      <c r="K194" s="199" t="n"/>
      <c r="L194" s="199" t="n"/>
      <c r="M194" s="199" t="n"/>
      <c r="N194" s="199" t="n"/>
      <c r="O194" s="199" t="n"/>
      <c r="P194" s="199" t="n"/>
      <c r="Q194" s="199" t="n"/>
      <c r="R194" s="199" t="n"/>
      <c r="S194" s="199" t="n"/>
      <c r="T194" s="199" t="n"/>
      <c r="U194" s="199" t="n"/>
      <c r="V194" s="199" t="n"/>
      <c r="W194" s="199" t="n"/>
      <c r="X194" s="199" t="n"/>
      <c r="Y194" s="199" t="n"/>
      <c r="Z194" s="199" t="n"/>
    </row>
    <row r="195" ht="15.75" customHeight="1">
      <c r="A195" s="203" t="n">
        <v>44089</v>
      </c>
      <c r="B195" s="199" t="n">
        <v>336.274261</v>
      </c>
      <c r="C195" s="199" t="n">
        <v>52920900</v>
      </c>
      <c r="D195" s="202">
        <f>B195/B196-1</f>
        <v/>
      </c>
      <c r="E195" s="200">
        <f>E196*(1+D195)</f>
        <v/>
      </c>
      <c r="F195" s="199" t="n"/>
      <c r="G195" s="199" t="n"/>
      <c r="H195" s="199" t="n"/>
      <c r="I195" s="199" t="n"/>
      <c r="J195" s="199" t="n"/>
      <c r="K195" s="199" t="n"/>
      <c r="L195" s="199" t="n"/>
      <c r="M195" s="199" t="n"/>
      <c r="N195" s="199" t="n"/>
      <c r="O195" s="199" t="n"/>
      <c r="P195" s="199" t="n"/>
      <c r="Q195" s="199" t="n"/>
      <c r="R195" s="199" t="n"/>
      <c r="S195" s="199" t="n"/>
      <c r="T195" s="199" t="n"/>
      <c r="U195" s="199" t="n"/>
      <c r="V195" s="199" t="n"/>
      <c r="W195" s="199" t="n"/>
      <c r="X195" s="199" t="n"/>
      <c r="Y195" s="199" t="n"/>
      <c r="Z195" s="199" t="n"/>
    </row>
    <row r="196" ht="15.75" customHeight="1">
      <c r="A196" s="203" t="n">
        <v>44088</v>
      </c>
      <c r="B196" s="199" t="n">
        <v>334.583801</v>
      </c>
      <c r="C196" s="199" t="n">
        <v>65605700</v>
      </c>
      <c r="D196" s="202">
        <f>B196/B197-1</f>
        <v/>
      </c>
      <c r="E196" s="200">
        <f>E197*(1+D196)</f>
        <v/>
      </c>
      <c r="F196" s="199" t="n"/>
      <c r="G196" s="199" t="n"/>
      <c r="H196" s="199" t="n"/>
      <c r="I196" s="199" t="n"/>
      <c r="J196" s="199" t="n"/>
      <c r="K196" s="199" t="n"/>
      <c r="L196" s="199" t="n"/>
      <c r="M196" s="199" t="n"/>
      <c r="N196" s="199" t="n"/>
      <c r="O196" s="199" t="n"/>
      <c r="P196" s="199" t="n"/>
      <c r="Q196" s="199" t="n"/>
      <c r="R196" s="199" t="n"/>
      <c r="S196" s="199" t="n"/>
      <c r="T196" s="199" t="n"/>
      <c r="U196" s="199" t="n"/>
      <c r="V196" s="199" t="n"/>
      <c r="W196" s="199" t="n"/>
      <c r="X196" s="199" t="n"/>
      <c r="Y196" s="199" t="n"/>
      <c r="Z196" s="199" t="n"/>
    </row>
    <row r="197" ht="15.75" customHeight="1">
      <c r="A197" s="203" t="n">
        <v>44085</v>
      </c>
      <c r="B197" s="199" t="n">
        <v>330.234192</v>
      </c>
      <c r="C197" s="199" t="n">
        <v>84680200</v>
      </c>
      <c r="D197" s="202">
        <f>B197/B198-1</f>
        <v/>
      </c>
      <c r="E197" s="200">
        <f>E198*(1+D197)</f>
        <v/>
      </c>
      <c r="F197" s="199" t="n"/>
      <c r="G197" s="199" t="n"/>
      <c r="H197" s="199" t="n"/>
      <c r="I197" s="199" t="n"/>
      <c r="J197" s="199" t="n"/>
      <c r="K197" s="199" t="n"/>
      <c r="L197" s="199" t="n"/>
      <c r="M197" s="199" t="n"/>
      <c r="N197" s="199" t="n"/>
      <c r="O197" s="199" t="n"/>
      <c r="P197" s="199" t="n"/>
      <c r="Q197" s="199" t="n"/>
      <c r="R197" s="199" t="n"/>
      <c r="S197" s="199" t="n"/>
      <c r="T197" s="199" t="n"/>
      <c r="U197" s="199" t="n"/>
      <c r="V197" s="199" t="n"/>
      <c r="W197" s="199" t="n"/>
      <c r="X197" s="199" t="n"/>
      <c r="Y197" s="199" t="n"/>
      <c r="Z197" s="199" t="n"/>
    </row>
    <row r="198" ht="15.75" customHeight="1">
      <c r="A198" s="203" t="n">
        <v>44084</v>
      </c>
      <c r="B198" s="199" t="n">
        <v>330.066162</v>
      </c>
      <c r="C198" s="199" t="n">
        <v>90569500</v>
      </c>
      <c r="D198" s="202">
        <f>B198/B199-1</f>
        <v/>
      </c>
      <c r="E198" s="200">
        <f>E199*(1+D198)</f>
        <v/>
      </c>
      <c r="F198" s="199" t="n"/>
      <c r="G198" s="199" t="n"/>
      <c r="H198" s="199" t="n"/>
      <c r="I198" s="199" t="n"/>
      <c r="J198" s="199" t="n"/>
      <c r="K198" s="199" t="n"/>
      <c r="L198" s="199" t="n"/>
      <c r="M198" s="199" t="n"/>
      <c r="N198" s="199" t="n"/>
      <c r="O198" s="199" t="n"/>
      <c r="P198" s="199" t="n"/>
      <c r="Q198" s="199" t="n"/>
      <c r="R198" s="199" t="n"/>
      <c r="S198" s="199" t="n"/>
      <c r="T198" s="199" t="n"/>
      <c r="U198" s="199" t="n"/>
      <c r="V198" s="199" t="n"/>
      <c r="W198" s="199" t="n"/>
      <c r="X198" s="199" t="n"/>
      <c r="Y198" s="199" t="n"/>
      <c r="Z198" s="199" t="n"/>
    </row>
    <row r="199" ht="15.75" customHeight="1">
      <c r="A199" s="203" t="n">
        <v>44083</v>
      </c>
      <c r="B199" s="199" t="n">
        <v>335.89859</v>
      </c>
      <c r="C199" s="199" t="n">
        <v>91462300</v>
      </c>
      <c r="D199" s="202">
        <f>B199/B200-1</f>
        <v/>
      </c>
      <c r="E199" s="200">
        <f>E200*(1+D199)</f>
        <v/>
      </c>
      <c r="F199" s="199" t="n"/>
      <c r="G199" s="199" t="n"/>
      <c r="H199" s="199" t="n"/>
      <c r="I199" s="199" t="n"/>
      <c r="J199" s="199" t="n"/>
      <c r="K199" s="199" t="n"/>
      <c r="L199" s="199" t="n"/>
      <c r="M199" s="199" t="n"/>
      <c r="N199" s="199" t="n"/>
      <c r="O199" s="199" t="n"/>
      <c r="P199" s="199" t="n"/>
      <c r="Q199" s="199" t="n"/>
      <c r="R199" s="199" t="n"/>
      <c r="S199" s="199" t="n"/>
      <c r="T199" s="199" t="n"/>
      <c r="U199" s="199" t="n"/>
      <c r="V199" s="199" t="n"/>
      <c r="W199" s="199" t="n"/>
      <c r="X199" s="199" t="n"/>
      <c r="Y199" s="199" t="n"/>
      <c r="Z199" s="199" t="n"/>
    </row>
    <row r="200" ht="15.75" customHeight="1">
      <c r="A200" s="203" t="n">
        <v>44082</v>
      </c>
      <c r="B200" s="199" t="n">
        <v>329.393921</v>
      </c>
      <c r="C200" s="199" t="n">
        <v>114465300</v>
      </c>
      <c r="D200" s="202">
        <f>B200/B201-1</f>
        <v/>
      </c>
      <c r="E200" s="200">
        <f>E201*(1+D200)</f>
        <v/>
      </c>
      <c r="F200" s="199" t="n"/>
      <c r="G200" s="199" t="n"/>
      <c r="H200" s="199" t="n"/>
      <c r="I200" s="199" t="n"/>
      <c r="J200" s="199" t="n"/>
      <c r="K200" s="199" t="n"/>
      <c r="L200" s="199" t="n"/>
      <c r="M200" s="199" t="n"/>
      <c r="N200" s="199" t="n"/>
      <c r="O200" s="199" t="n"/>
      <c r="P200" s="199" t="n"/>
      <c r="Q200" s="199" t="n"/>
      <c r="R200" s="199" t="n"/>
      <c r="S200" s="199" t="n"/>
      <c r="T200" s="199" t="n"/>
      <c r="U200" s="199" t="n"/>
      <c r="V200" s="199" t="n"/>
      <c r="W200" s="199" t="n"/>
      <c r="X200" s="199" t="n"/>
      <c r="Y200" s="199" t="n"/>
      <c r="Z200" s="199" t="n"/>
    </row>
    <row r="201" ht="15.75" customHeight="1">
      <c r="A201" s="203" t="n">
        <v>44078</v>
      </c>
      <c r="B201" s="199" t="n">
        <v>338.646729</v>
      </c>
      <c r="C201" s="199" t="n">
        <v>139156300</v>
      </c>
      <c r="D201" s="202">
        <f>B201/B202-1</f>
        <v/>
      </c>
      <c r="E201" s="200">
        <f>E202*(1+D201)</f>
        <v/>
      </c>
      <c r="F201" s="199" t="n"/>
      <c r="G201" s="199" t="n"/>
      <c r="H201" s="199" t="n"/>
      <c r="I201" s="199" t="n"/>
      <c r="J201" s="199" t="n"/>
      <c r="K201" s="199" t="n"/>
      <c r="L201" s="199" t="n"/>
      <c r="M201" s="199" t="n"/>
      <c r="N201" s="199" t="n"/>
      <c r="O201" s="199" t="n"/>
      <c r="P201" s="199" t="n"/>
      <c r="Q201" s="199" t="n"/>
      <c r="R201" s="199" t="n"/>
      <c r="S201" s="199" t="n"/>
      <c r="T201" s="199" t="n"/>
      <c r="U201" s="199" t="n"/>
      <c r="V201" s="199" t="n"/>
      <c r="W201" s="199" t="n"/>
      <c r="X201" s="199" t="n"/>
      <c r="Y201" s="199" t="n"/>
      <c r="Z201" s="199" t="n"/>
    </row>
    <row r="202" ht="15.75" customHeight="1">
      <c r="A202" s="203" t="n">
        <v>44077</v>
      </c>
      <c r="B202" s="199" t="n">
        <v>341.434479</v>
      </c>
      <c r="C202" s="199" t="n">
        <v>148011100</v>
      </c>
      <c r="D202" s="202">
        <f>B202/B203-1</f>
        <v/>
      </c>
      <c r="E202" s="200">
        <f>E203*(1+D202)</f>
        <v/>
      </c>
      <c r="F202" s="199" t="n"/>
      <c r="G202" s="199" t="n"/>
      <c r="H202" s="199" t="n"/>
      <c r="I202" s="199" t="n"/>
      <c r="J202" s="199" t="n"/>
      <c r="K202" s="199" t="n"/>
      <c r="L202" s="199" t="n"/>
      <c r="M202" s="199" t="n"/>
      <c r="N202" s="199" t="n"/>
      <c r="O202" s="199" t="n"/>
      <c r="P202" s="199" t="n"/>
      <c r="Q202" s="199" t="n"/>
      <c r="R202" s="199" t="n"/>
      <c r="S202" s="199" t="n"/>
      <c r="T202" s="199" t="n"/>
      <c r="U202" s="199" t="n"/>
      <c r="V202" s="199" t="n"/>
      <c r="W202" s="199" t="n"/>
      <c r="X202" s="199" t="n"/>
      <c r="Y202" s="199" t="n"/>
      <c r="Z202" s="199" t="n"/>
    </row>
    <row r="203" ht="15.75" customHeight="1">
      <c r="A203" s="203" t="n">
        <v>44076</v>
      </c>
      <c r="B203" s="199" t="n">
        <v>353.603485</v>
      </c>
      <c r="C203" s="199" t="n">
        <v>69540000</v>
      </c>
      <c r="D203" s="202">
        <f>B203/B204-1</f>
        <v/>
      </c>
      <c r="E203" s="200">
        <f>E204*(1+D203)</f>
        <v/>
      </c>
      <c r="F203" s="199" t="n"/>
      <c r="G203" s="199" t="n"/>
      <c r="H203" s="199" t="n"/>
      <c r="I203" s="199" t="n"/>
      <c r="J203" s="199" t="n"/>
      <c r="K203" s="199" t="n"/>
      <c r="L203" s="199" t="n"/>
      <c r="M203" s="199" t="n"/>
      <c r="N203" s="199" t="n"/>
      <c r="O203" s="199" t="n"/>
      <c r="P203" s="199" t="n"/>
      <c r="Q203" s="199" t="n"/>
      <c r="R203" s="199" t="n"/>
      <c r="S203" s="199" t="n"/>
      <c r="T203" s="199" t="n"/>
      <c r="U203" s="199" t="n"/>
      <c r="V203" s="199" t="n"/>
      <c r="W203" s="199" t="n"/>
      <c r="X203" s="199" t="n"/>
      <c r="Y203" s="199" t="n"/>
      <c r="Z203" s="199" t="n"/>
    </row>
    <row r="204" ht="15.75" customHeight="1">
      <c r="A204" s="203" t="n">
        <v>44075</v>
      </c>
      <c r="B204" s="199" t="n">
        <v>348.56189</v>
      </c>
      <c r="C204" s="199" t="n">
        <v>54908700</v>
      </c>
      <c r="D204" s="202">
        <f>B204/B205-1</f>
        <v/>
      </c>
      <c r="E204" s="200">
        <f>E205*(1+D204)</f>
        <v/>
      </c>
      <c r="F204" s="199" t="n"/>
      <c r="G204" s="199" t="n"/>
      <c r="H204" s="199" t="n"/>
      <c r="I204" s="199" t="n"/>
      <c r="J204" s="199" t="n"/>
      <c r="K204" s="199" t="n"/>
      <c r="L204" s="199" t="n"/>
      <c r="M204" s="199" t="n"/>
      <c r="N204" s="199" t="n"/>
      <c r="O204" s="199" t="n"/>
      <c r="P204" s="199" t="n"/>
      <c r="Q204" s="199" t="n"/>
      <c r="R204" s="199" t="n"/>
      <c r="S204" s="199" t="n"/>
      <c r="T204" s="199" t="n"/>
      <c r="U204" s="199" t="n"/>
      <c r="V204" s="199" t="n"/>
      <c r="W204" s="199" t="n"/>
      <c r="X204" s="199" t="n"/>
      <c r="Y204" s="199" t="n"/>
      <c r="Z204" s="199" t="n"/>
    </row>
    <row r="205" ht="15.75" customHeight="1">
      <c r="A205" s="203" t="n">
        <v>44074</v>
      </c>
      <c r="B205" s="199" t="n">
        <v>345.30957</v>
      </c>
      <c r="C205" s="199" t="n">
        <v>66099200</v>
      </c>
      <c r="D205" s="202">
        <f>B205/B206-1</f>
        <v/>
      </c>
      <c r="E205" s="200">
        <f>E206*(1+D205)</f>
        <v/>
      </c>
      <c r="F205" s="199" t="n"/>
      <c r="G205" s="199" t="n"/>
      <c r="H205" s="199" t="n"/>
      <c r="I205" s="199" t="n"/>
      <c r="J205" s="199" t="n"/>
      <c r="K205" s="199" t="n"/>
      <c r="L205" s="199" t="n"/>
      <c r="M205" s="199" t="n"/>
      <c r="N205" s="199" t="n"/>
      <c r="O205" s="199" t="n"/>
      <c r="P205" s="199" t="n"/>
      <c r="Q205" s="199" t="n"/>
      <c r="R205" s="199" t="n"/>
      <c r="S205" s="199" t="n"/>
      <c r="T205" s="199" t="n"/>
      <c r="U205" s="199" t="n"/>
      <c r="V205" s="199" t="n"/>
      <c r="W205" s="199" t="n"/>
      <c r="X205" s="199" t="n"/>
      <c r="Y205" s="199" t="n"/>
      <c r="Z205" s="199" t="n"/>
    </row>
    <row r="206" ht="15.75" customHeight="1">
      <c r="A206" s="203" t="n">
        <v>44071</v>
      </c>
      <c r="B206" s="199" t="n">
        <v>346.565033</v>
      </c>
      <c r="C206" s="199" t="n">
        <v>48588900</v>
      </c>
      <c r="D206" s="202">
        <f>B206/B207-1</f>
        <v/>
      </c>
      <c r="E206" s="200">
        <f>E207*(1+D206)</f>
        <v/>
      </c>
      <c r="F206" s="199" t="n"/>
      <c r="G206" s="199" t="n"/>
      <c r="H206" s="199" t="n"/>
      <c r="I206" s="199" t="n"/>
      <c r="J206" s="199" t="n"/>
      <c r="K206" s="199" t="n"/>
      <c r="L206" s="199" t="n"/>
      <c r="M206" s="199" t="n"/>
      <c r="N206" s="199" t="n"/>
      <c r="O206" s="199" t="n"/>
      <c r="P206" s="199" t="n"/>
      <c r="Q206" s="199" t="n"/>
      <c r="R206" s="199" t="n"/>
      <c r="S206" s="199" t="n"/>
      <c r="T206" s="199" t="n"/>
      <c r="U206" s="199" t="n"/>
      <c r="V206" s="199" t="n"/>
      <c r="W206" s="199" t="n"/>
      <c r="X206" s="199" t="n"/>
      <c r="Y206" s="199" t="n"/>
      <c r="Z206" s="199" t="n"/>
    </row>
    <row r="207" ht="15.75" customHeight="1">
      <c r="A207" s="203" t="n">
        <v>44070</v>
      </c>
      <c r="B207" s="199" t="n">
        <v>344.340759</v>
      </c>
      <c r="C207" s="199" t="n">
        <v>58034100</v>
      </c>
      <c r="D207" s="202">
        <f>B207/B208-1</f>
        <v/>
      </c>
      <c r="E207" s="200">
        <f>E208*(1+D207)</f>
        <v/>
      </c>
      <c r="F207" s="199" t="n"/>
      <c r="G207" s="199" t="n"/>
      <c r="H207" s="199" t="n"/>
      <c r="I207" s="199" t="n"/>
      <c r="J207" s="199" t="n"/>
      <c r="K207" s="199" t="n"/>
      <c r="L207" s="199" t="n"/>
      <c r="M207" s="199" t="n"/>
      <c r="N207" s="199" t="n"/>
      <c r="O207" s="199" t="n"/>
      <c r="P207" s="199" t="n"/>
      <c r="Q207" s="199" t="n"/>
      <c r="R207" s="199" t="n"/>
      <c r="S207" s="199" t="n"/>
      <c r="T207" s="199" t="n"/>
      <c r="U207" s="199" t="n"/>
      <c r="V207" s="199" t="n"/>
      <c r="W207" s="199" t="n"/>
      <c r="X207" s="199" t="n"/>
      <c r="Y207" s="199" t="n"/>
      <c r="Z207" s="199" t="n"/>
    </row>
    <row r="208" ht="15.75" customHeight="1">
      <c r="A208" s="203" t="n">
        <v>44069</v>
      </c>
      <c r="B208" s="199" t="n">
        <v>343.589508</v>
      </c>
      <c r="C208" s="199" t="n">
        <v>50790200</v>
      </c>
      <c r="D208" s="202">
        <f>B208/B209-1</f>
        <v/>
      </c>
      <c r="E208" s="200">
        <f>E209*(1+D208)</f>
        <v/>
      </c>
      <c r="F208" s="199" t="n"/>
      <c r="G208" s="199" t="n"/>
      <c r="H208" s="199" t="n"/>
      <c r="I208" s="199" t="n"/>
      <c r="J208" s="199" t="n"/>
      <c r="K208" s="199" t="n"/>
      <c r="L208" s="199" t="n"/>
      <c r="M208" s="199" t="n"/>
      <c r="N208" s="199" t="n"/>
      <c r="O208" s="199" t="n"/>
      <c r="P208" s="199" t="n"/>
      <c r="Q208" s="199" t="n"/>
      <c r="R208" s="199" t="n"/>
      <c r="S208" s="199" t="n"/>
      <c r="T208" s="199" t="n"/>
      <c r="U208" s="199" t="n"/>
      <c r="V208" s="199" t="n"/>
      <c r="W208" s="199" t="n"/>
      <c r="X208" s="199" t="n"/>
      <c r="Y208" s="199" t="n"/>
      <c r="Z208" s="199" t="n"/>
    </row>
    <row r="209" ht="15.75" customHeight="1">
      <c r="A209" s="203" t="n">
        <v>44068</v>
      </c>
      <c r="B209" s="199" t="n">
        <v>340.179016</v>
      </c>
      <c r="C209" s="199" t="n">
        <v>38463400</v>
      </c>
      <c r="D209" s="202">
        <f>B209/B210-1</f>
        <v/>
      </c>
      <c r="E209" s="200">
        <f>E210*(1+D209)</f>
        <v/>
      </c>
      <c r="F209" s="199" t="n"/>
      <c r="G209" s="199" t="n"/>
      <c r="H209" s="199" t="n"/>
      <c r="I209" s="199" t="n"/>
      <c r="J209" s="199" t="n"/>
      <c r="K209" s="199" t="n"/>
      <c r="L209" s="199" t="n"/>
      <c r="M209" s="199" t="n"/>
      <c r="N209" s="199" t="n"/>
      <c r="O209" s="199" t="n"/>
      <c r="P209" s="199" t="n"/>
      <c r="Q209" s="199" t="n"/>
      <c r="R209" s="199" t="n"/>
      <c r="S209" s="199" t="n"/>
      <c r="T209" s="199" t="n"/>
      <c r="U209" s="199" t="n"/>
      <c r="V209" s="199" t="n"/>
      <c r="W209" s="199" t="n"/>
      <c r="X209" s="199" t="n"/>
      <c r="Y209" s="199" t="n"/>
      <c r="Z209" s="199" t="n"/>
    </row>
    <row r="210" ht="15.75" customHeight="1">
      <c r="A210" s="203" t="n">
        <v>44067</v>
      </c>
      <c r="B210" s="199" t="n">
        <v>338.992767</v>
      </c>
      <c r="C210" s="199" t="n">
        <v>48588700</v>
      </c>
      <c r="D210" s="202">
        <f>B210/B211-1</f>
        <v/>
      </c>
      <c r="E210" s="200">
        <f>E211*(1+D210)</f>
        <v/>
      </c>
      <c r="F210" s="199" t="n"/>
      <c r="G210" s="199" t="n"/>
      <c r="H210" s="199" t="n"/>
      <c r="I210" s="199" t="n"/>
      <c r="J210" s="199" t="n"/>
      <c r="K210" s="199" t="n"/>
      <c r="L210" s="199" t="n"/>
      <c r="M210" s="199" t="n"/>
      <c r="N210" s="199" t="n"/>
      <c r="O210" s="199" t="n"/>
      <c r="P210" s="199" t="n"/>
      <c r="Q210" s="199" t="n"/>
      <c r="R210" s="199" t="n"/>
      <c r="S210" s="199" t="n"/>
      <c r="T210" s="199" t="n"/>
      <c r="U210" s="199" t="n"/>
      <c r="V210" s="199" t="n"/>
      <c r="W210" s="199" t="n"/>
      <c r="X210" s="199" t="n"/>
      <c r="Y210" s="199" t="n"/>
      <c r="Z210" s="199" t="n"/>
    </row>
    <row r="211" ht="15.75" customHeight="1">
      <c r="A211" s="203" t="n">
        <v>44064</v>
      </c>
      <c r="B211" s="199" t="n">
        <v>335.592133</v>
      </c>
      <c r="C211" s="199" t="n">
        <v>55106600</v>
      </c>
      <c r="D211" s="202">
        <f>B211/B212-1</f>
        <v/>
      </c>
      <c r="E211" s="200">
        <f>E212*(1+D211)</f>
        <v/>
      </c>
      <c r="F211" s="199" t="n"/>
      <c r="G211" s="199" t="n"/>
      <c r="H211" s="199" t="n"/>
      <c r="I211" s="199" t="n"/>
      <c r="J211" s="199" t="n"/>
      <c r="K211" s="199" t="n"/>
      <c r="L211" s="199" t="n"/>
      <c r="M211" s="199" t="n"/>
      <c r="N211" s="199" t="n"/>
      <c r="O211" s="199" t="n"/>
      <c r="P211" s="199" t="n"/>
      <c r="Q211" s="199" t="n"/>
      <c r="R211" s="199" t="n"/>
      <c r="S211" s="199" t="n"/>
      <c r="T211" s="199" t="n"/>
      <c r="U211" s="199" t="n"/>
      <c r="V211" s="199" t="n"/>
      <c r="W211" s="199" t="n"/>
      <c r="X211" s="199" t="n"/>
      <c r="Y211" s="199" t="n"/>
      <c r="Z211" s="199" t="n"/>
    </row>
    <row r="212" ht="15.75" customHeight="1">
      <c r="A212" s="203" t="n">
        <v>44063</v>
      </c>
      <c r="B212" s="199" t="n">
        <v>334.405914</v>
      </c>
      <c r="C212" s="199" t="n">
        <v>42207800</v>
      </c>
      <c r="D212" s="202">
        <f>B212/B213-1</f>
        <v/>
      </c>
      <c r="E212" s="200">
        <f>E213*(1+D212)</f>
        <v/>
      </c>
      <c r="F212" s="199" t="n"/>
      <c r="G212" s="199" t="n"/>
      <c r="H212" s="199" t="n"/>
      <c r="I212" s="199" t="n"/>
      <c r="J212" s="199" t="n"/>
      <c r="K212" s="199" t="n"/>
      <c r="L212" s="199" t="n"/>
      <c r="M212" s="199" t="n"/>
      <c r="N212" s="199" t="n"/>
      <c r="O212" s="199" t="n"/>
      <c r="P212" s="199" t="n"/>
      <c r="Q212" s="199" t="n"/>
      <c r="R212" s="199" t="n"/>
      <c r="S212" s="199" t="n"/>
      <c r="T212" s="199" t="n"/>
      <c r="U212" s="199" t="n"/>
      <c r="V212" s="199" t="n"/>
      <c r="W212" s="199" t="n"/>
      <c r="X212" s="199" t="n"/>
      <c r="Y212" s="199" t="n"/>
      <c r="Z212" s="199" t="n"/>
    </row>
    <row r="213" ht="15.75" customHeight="1">
      <c r="A213" s="203" t="n">
        <v>44062</v>
      </c>
      <c r="B213" s="199" t="n">
        <v>333.36792</v>
      </c>
      <c r="C213" s="199" t="n">
        <v>68054200</v>
      </c>
      <c r="D213" s="202">
        <f>B213/B214-1</f>
        <v/>
      </c>
      <c r="E213" s="200">
        <f>E214*(1+D213)</f>
        <v/>
      </c>
      <c r="F213" s="199" t="n"/>
      <c r="G213" s="199" t="n"/>
      <c r="H213" s="199" t="n"/>
      <c r="I213" s="199" t="n"/>
      <c r="J213" s="199" t="n"/>
      <c r="K213" s="199" t="n"/>
      <c r="L213" s="199" t="n"/>
      <c r="M213" s="199" t="n"/>
      <c r="N213" s="199" t="n"/>
      <c r="O213" s="199" t="n"/>
      <c r="P213" s="199" t="n"/>
      <c r="Q213" s="199" t="n"/>
      <c r="R213" s="199" t="n"/>
      <c r="S213" s="199" t="n"/>
      <c r="T213" s="199" t="n"/>
      <c r="U213" s="199" t="n"/>
      <c r="V213" s="199" t="n"/>
      <c r="W213" s="199" t="n"/>
      <c r="X213" s="199" t="n"/>
      <c r="Y213" s="199" t="n"/>
      <c r="Z213" s="199" t="n"/>
    </row>
    <row r="214" ht="15.75" customHeight="1">
      <c r="A214" s="203" t="n">
        <v>44061</v>
      </c>
      <c r="B214" s="199" t="n">
        <v>334.76178</v>
      </c>
      <c r="C214" s="199" t="n">
        <v>38733900</v>
      </c>
      <c r="D214" s="202">
        <f>B214/B215-1</f>
        <v/>
      </c>
      <c r="E214" s="200">
        <f>E215*(1+D214)</f>
        <v/>
      </c>
      <c r="F214" s="199" t="n"/>
      <c r="G214" s="199" t="n"/>
      <c r="H214" s="199" t="n"/>
      <c r="I214" s="199" t="n"/>
      <c r="J214" s="199" t="n"/>
      <c r="K214" s="199" t="n"/>
      <c r="L214" s="199" t="n"/>
      <c r="M214" s="199" t="n"/>
      <c r="N214" s="199" t="n"/>
      <c r="O214" s="199" t="n"/>
      <c r="P214" s="199" t="n"/>
      <c r="Q214" s="199" t="n"/>
      <c r="R214" s="199" t="n"/>
      <c r="S214" s="199" t="n"/>
      <c r="T214" s="199" t="n"/>
      <c r="U214" s="199" t="n"/>
      <c r="V214" s="199" t="n"/>
      <c r="W214" s="199" t="n"/>
      <c r="X214" s="199" t="n"/>
      <c r="Y214" s="199" t="n"/>
      <c r="Z214" s="199" t="n"/>
    </row>
    <row r="215" ht="15.75" customHeight="1">
      <c r="A215" s="203" t="n">
        <v>44060</v>
      </c>
      <c r="B215" s="199" t="n">
        <v>334.040131</v>
      </c>
      <c r="C215" s="199" t="n">
        <v>35481000</v>
      </c>
      <c r="D215" s="202">
        <f>B215/B216-1</f>
        <v/>
      </c>
      <c r="E215" s="200">
        <f>E216*(1+D215)</f>
        <v/>
      </c>
      <c r="F215" s="199" t="n"/>
      <c r="G215" s="199" t="n"/>
      <c r="H215" s="199" t="n"/>
      <c r="I215" s="199" t="n"/>
      <c r="J215" s="199" t="n"/>
      <c r="K215" s="199" t="n"/>
      <c r="L215" s="199" t="n"/>
      <c r="M215" s="199" t="n"/>
      <c r="N215" s="199" t="n"/>
      <c r="O215" s="199" t="n"/>
      <c r="P215" s="199" t="n"/>
      <c r="Q215" s="199" t="n"/>
      <c r="R215" s="199" t="n"/>
      <c r="S215" s="199" t="n"/>
      <c r="T215" s="199" t="n"/>
      <c r="U215" s="199" t="n"/>
      <c r="V215" s="199" t="n"/>
      <c r="W215" s="199" t="n"/>
      <c r="X215" s="199" t="n"/>
      <c r="Y215" s="199" t="n"/>
      <c r="Z215" s="199" t="n"/>
    </row>
    <row r="216" ht="15.75" customHeight="1">
      <c r="A216" s="203" t="n">
        <v>44057</v>
      </c>
      <c r="B216" s="199" t="n">
        <v>332.982361</v>
      </c>
      <c r="C216" s="199" t="n">
        <v>47260400</v>
      </c>
      <c r="D216" s="202">
        <f>B216/B217-1</f>
        <v/>
      </c>
      <c r="E216" s="200">
        <f>E217*(1+D216)</f>
        <v/>
      </c>
      <c r="F216" s="199" t="n"/>
      <c r="G216" s="199" t="n"/>
      <c r="H216" s="199" t="n"/>
      <c r="I216" s="199" t="n"/>
      <c r="J216" s="199" t="n"/>
      <c r="K216" s="199" t="n"/>
      <c r="L216" s="199" t="n"/>
      <c r="M216" s="199" t="n"/>
      <c r="N216" s="199" t="n"/>
      <c r="O216" s="199" t="n"/>
      <c r="P216" s="199" t="n"/>
      <c r="Q216" s="199" t="n"/>
      <c r="R216" s="199" t="n"/>
      <c r="S216" s="199" t="n"/>
      <c r="T216" s="199" t="n"/>
      <c r="U216" s="199" t="n"/>
      <c r="V216" s="199" t="n"/>
      <c r="W216" s="199" t="n"/>
      <c r="X216" s="199" t="n"/>
      <c r="Y216" s="199" t="n"/>
      <c r="Z216" s="199" t="n"/>
    </row>
    <row r="217" ht="15.75" customHeight="1">
      <c r="A217" s="203" t="n">
        <v>44056</v>
      </c>
      <c r="B217" s="199" t="n">
        <v>332.972443</v>
      </c>
      <c r="C217" s="199" t="n">
        <v>41816100</v>
      </c>
      <c r="D217" s="202">
        <f>B217/B218-1</f>
        <v/>
      </c>
      <c r="E217" s="200">
        <f>E218*(1+D217)</f>
        <v/>
      </c>
      <c r="F217" s="199" t="n"/>
      <c r="G217" s="199" t="n"/>
      <c r="H217" s="199" t="n"/>
      <c r="I217" s="199" t="n"/>
      <c r="J217" s="199" t="n"/>
      <c r="K217" s="199" t="n"/>
      <c r="L217" s="199" t="n"/>
      <c r="M217" s="199" t="n"/>
      <c r="N217" s="199" t="n"/>
      <c r="O217" s="199" t="n"/>
      <c r="P217" s="199" t="n"/>
      <c r="Q217" s="199" t="n"/>
      <c r="R217" s="199" t="n"/>
      <c r="S217" s="199" t="n"/>
      <c r="T217" s="199" t="n"/>
      <c r="U217" s="199" t="n"/>
      <c r="V217" s="199" t="n"/>
      <c r="W217" s="199" t="n"/>
      <c r="X217" s="199" t="n"/>
      <c r="Y217" s="199" t="n"/>
      <c r="Z217" s="199" t="n"/>
    </row>
    <row r="218" ht="15.75" customHeight="1">
      <c r="A218" s="203" t="n">
        <v>44055</v>
      </c>
      <c r="B218" s="199" t="n">
        <v>333.575531</v>
      </c>
      <c r="C218" s="199" t="n">
        <v>53774400</v>
      </c>
      <c r="D218" s="202">
        <f>B218/B219-1</f>
        <v/>
      </c>
      <c r="E218" s="200">
        <f>E219*(1+D218)</f>
        <v/>
      </c>
      <c r="F218" s="199" t="n"/>
      <c r="G218" s="199" t="n"/>
      <c r="H218" s="199" t="n"/>
      <c r="I218" s="199" t="n"/>
      <c r="J218" s="199" t="n"/>
      <c r="K218" s="199" t="n"/>
      <c r="L218" s="199" t="n"/>
      <c r="M218" s="199" t="n"/>
      <c r="N218" s="199" t="n"/>
      <c r="O218" s="199" t="n"/>
      <c r="P218" s="199" t="n"/>
      <c r="Q218" s="199" t="n"/>
      <c r="R218" s="199" t="n"/>
      <c r="S218" s="199" t="n"/>
      <c r="T218" s="199" t="n"/>
      <c r="U218" s="199" t="n"/>
      <c r="V218" s="199" t="n"/>
      <c r="W218" s="199" t="n"/>
      <c r="X218" s="199" t="n"/>
      <c r="Y218" s="199" t="n"/>
      <c r="Z218" s="199" t="n"/>
    </row>
    <row r="219" ht="15.75" customHeight="1">
      <c r="A219" s="203" t="n">
        <v>44054</v>
      </c>
      <c r="B219" s="199" t="n">
        <v>328.988647</v>
      </c>
      <c r="C219" s="199" t="n">
        <v>69601100</v>
      </c>
      <c r="D219" s="202">
        <f>B219/B220-1</f>
        <v/>
      </c>
      <c r="E219" s="200">
        <f>E220*(1+D219)</f>
        <v/>
      </c>
      <c r="F219" s="199" t="n"/>
      <c r="G219" s="199" t="n"/>
      <c r="H219" s="199" t="n"/>
      <c r="I219" s="199" t="n"/>
      <c r="J219" s="199" t="n"/>
      <c r="K219" s="199" t="n"/>
      <c r="L219" s="199" t="n"/>
      <c r="M219" s="199" t="n"/>
      <c r="N219" s="199" t="n"/>
      <c r="O219" s="199" t="n"/>
      <c r="P219" s="199" t="n"/>
      <c r="Q219" s="199" t="n"/>
      <c r="R219" s="199" t="n"/>
      <c r="S219" s="199" t="n"/>
      <c r="T219" s="199" t="n"/>
      <c r="U219" s="199" t="n"/>
      <c r="V219" s="199" t="n"/>
      <c r="W219" s="199" t="n"/>
      <c r="X219" s="199" t="n"/>
      <c r="Y219" s="199" t="n"/>
      <c r="Z219" s="199" t="n"/>
    </row>
    <row r="220" ht="15.75" customHeight="1">
      <c r="A220" s="203" t="n">
        <v>44053</v>
      </c>
      <c r="B220" s="199" t="n">
        <v>331.726929</v>
      </c>
      <c r="C220" s="199" t="n">
        <v>44282100</v>
      </c>
      <c r="D220" s="202">
        <f>B220/B221-1</f>
        <v/>
      </c>
      <c r="E220" s="200">
        <f>E221*(1+D220)</f>
        <v/>
      </c>
      <c r="F220" s="199" t="n"/>
      <c r="G220" s="199" t="n"/>
      <c r="H220" s="199" t="n"/>
      <c r="I220" s="199" t="n"/>
      <c r="J220" s="199" t="n"/>
      <c r="K220" s="199" t="n"/>
      <c r="L220" s="199" t="n"/>
      <c r="M220" s="199" t="n"/>
      <c r="N220" s="199" t="n"/>
      <c r="O220" s="199" t="n"/>
      <c r="P220" s="199" t="n"/>
      <c r="Q220" s="199" t="n"/>
      <c r="R220" s="199" t="n"/>
      <c r="S220" s="199" t="n"/>
      <c r="T220" s="199" t="n"/>
      <c r="U220" s="199" t="n"/>
      <c r="V220" s="199" t="n"/>
      <c r="W220" s="199" t="n"/>
      <c r="X220" s="199" t="n"/>
      <c r="Y220" s="199" t="n"/>
      <c r="Z220" s="199" t="n"/>
    </row>
    <row r="221" ht="15.75" customHeight="1">
      <c r="A221" s="203" t="n">
        <v>44050</v>
      </c>
      <c r="B221" s="199" t="n">
        <v>330.738403</v>
      </c>
      <c r="C221" s="199" t="n">
        <v>57308300</v>
      </c>
      <c r="D221" s="202">
        <f>B221/B222-1</f>
        <v/>
      </c>
      <c r="E221" s="200">
        <f>E222*(1+D221)</f>
        <v/>
      </c>
      <c r="F221" s="199" t="n"/>
      <c r="G221" s="199" t="n"/>
      <c r="H221" s="199" t="n"/>
      <c r="I221" s="199" t="n"/>
      <c r="J221" s="199" t="n"/>
      <c r="K221" s="199" t="n"/>
      <c r="L221" s="199" t="n"/>
      <c r="M221" s="199" t="n"/>
      <c r="N221" s="199" t="n"/>
      <c r="O221" s="199" t="n"/>
      <c r="P221" s="199" t="n"/>
      <c r="Q221" s="199" t="n"/>
      <c r="R221" s="199" t="n"/>
      <c r="S221" s="199" t="n"/>
      <c r="T221" s="199" t="n"/>
      <c r="U221" s="199" t="n"/>
      <c r="V221" s="199" t="n"/>
      <c r="W221" s="199" t="n"/>
      <c r="X221" s="199" t="n"/>
      <c r="Y221" s="199" t="n"/>
      <c r="Z221" s="199" t="n"/>
    </row>
    <row r="222" ht="15.75" customHeight="1">
      <c r="A222" s="203" t="n">
        <v>44049</v>
      </c>
      <c r="B222" s="199" t="n">
        <v>330.501129</v>
      </c>
      <c r="C222" s="199" t="n">
        <v>43679400</v>
      </c>
      <c r="D222" s="202">
        <f>B222/B223-1</f>
        <v/>
      </c>
      <c r="E222" s="200">
        <f>E223*(1+D222)</f>
        <v/>
      </c>
      <c r="F222" s="199" t="n"/>
      <c r="G222" s="199" t="n"/>
      <c r="H222" s="199" t="n"/>
      <c r="I222" s="199" t="n"/>
      <c r="J222" s="199" t="n"/>
      <c r="K222" s="199" t="n"/>
      <c r="L222" s="199" t="n"/>
      <c r="M222" s="199" t="n"/>
      <c r="N222" s="199" t="n"/>
      <c r="O222" s="199" t="n"/>
      <c r="P222" s="199" t="n"/>
      <c r="Q222" s="199" t="n"/>
      <c r="R222" s="199" t="n"/>
      <c r="S222" s="199" t="n"/>
      <c r="T222" s="199" t="n"/>
      <c r="U222" s="199" t="n"/>
      <c r="V222" s="199" t="n"/>
      <c r="W222" s="199" t="n"/>
      <c r="X222" s="199" t="n"/>
      <c r="Y222" s="199" t="n"/>
      <c r="Z222" s="199" t="n"/>
    </row>
    <row r="223" ht="15.75" customHeight="1">
      <c r="A223" s="203" t="n">
        <v>44048</v>
      </c>
      <c r="B223" s="199" t="n">
        <v>328.306519</v>
      </c>
      <c r="C223" s="199" t="n">
        <v>42697700</v>
      </c>
      <c r="D223" s="202">
        <f>B223/B224-1</f>
        <v/>
      </c>
      <c r="E223" s="200">
        <f>E224*(1+D223)</f>
        <v/>
      </c>
      <c r="F223" s="199" t="n"/>
      <c r="G223" s="199" t="n"/>
      <c r="H223" s="199" t="n"/>
      <c r="I223" s="199" t="n"/>
      <c r="J223" s="199" t="n"/>
      <c r="K223" s="199" t="n"/>
      <c r="L223" s="199" t="n"/>
      <c r="M223" s="199" t="n"/>
      <c r="N223" s="199" t="n"/>
      <c r="O223" s="199" t="n"/>
      <c r="P223" s="199" t="n"/>
      <c r="Q223" s="199" t="n"/>
      <c r="R223" s="199" t="n"/>
      <c r="S223" s="199" t="n"/>
      <c r="T223" s="199" t="n"/>
      <c r="U223" s="199" t="n"/>
      <c r="V223" s="199" t="n"/>
      <c r="W223" s="199" t="n"/>
      <c r="X223" s="199" t="n"/>
      <c r="Y223" s="199" t="n"/>
      <c r="Z223" s="199" t="n"/>
    </row>
    <row r="224" ht="15.75" customHeight="1">
      <c r="A224" s="203" t="n">
        <v>44047</v>
      </c>
      <c r="B224" s="199" t="n">
        <v>326.280029</v>
      </c>
      <c r="C224" s="199" t="n">
        <v>41917900</v>
      </c>
      <c r="D224" s="202">
        <f>B224/B225-1</f>
        <v/>
      </c>
      <c r="E224" s="200">
        <f>E225*(1+D224)</f>
        <v/>
      </c>
      <c r="F224" s="199" t="n"/>
      <c r="G224" s="199" t="n"/>
      <c r="H224" s="199" t="n"/>
      <c r="I224" s="199" t="n"/>
      <c r="J224" s="199" t="n"/>
      <c r="K224" s="199" t="n"/>
      <c r="L224" s="199" t="n"/>
      <c r="M224" s="199" t="n"/>
      <c r="N224" s="199" t="n"/>
      <c r="O224" s="199" t="n"/>
      <c r="P224" s="199" t="n"/>
      <c r="Q224" s="199" t="n"/>
      <c r="R224" s="199" t="n"/>
      <c r="S224" s="199" t="n"/>
      <c r="T224" s="199" t="n"/>
      <c r="U224" s="199" t="n"/>
      <c r="V224" s="199" t="n"/>
      <c r="W224" s="199" t="n"/>
      <c r="X224" s="199" t="n"/>
      <c r="Y224" s="199" t="n"/>
      <c r="Z224" s="199" t="n"/>
    </row>
    <row r="225" ht="15.75" customHeight="1">
      <c r="A225" s="203" t="n">
        <v>44046</v>
      </c>
      <c r="B225" s="199" t="n">
        <v>325.024567</v>
      </c>
      <c r="C225" s="199" t="n">
        <v>53077900</v>
      </c>
      <c r="D225" s="202">
        <f>B225/B226-1</f>
        <v/>
      </c>
      <c r="E225" s="200">
        <f>E226*(1+D225)</f>
        <v/>
      </c>
      <c r="F225" s="199" t="n"/>
      <c r="G225" s="199" t="n"/>
      <c r="H225" s="199" t="n"/>
      <c r="I225" s="199" t="n"/>
      <c r="J225" s="199" t="n"/>
      <c r="K225" s="199" t="n"/>
      <c r="L225" s="199" t="n"/>
      <c r="M225" s="199" t="n"/>
      <c r="N225" s="199" t="n"/>
      <c r="O225" s="199" t="n"/>
      <c r="P225" s="199" t="n"/>
      <c r="Q225" s="199" t="n"/>
      <c r="R225" s="199" t="n"/>
      <c r="S225" s="199" t="n"/>
      <c r="T225" s="199" t="n"/>
      <c r="U225" s="199" t="n"/>
      <c r="V225" s="199" t="n"/>
      <c r="W225" s="199" t="n"/>
      <c r="X225" s="199" t="n"/>
      <c r="Y225" s="199" t="n"/>
      <c r="Z225" s="199" t="n"/>
    </row>
    <row r="226" ht="15.75" customHeight="1">
      <c r="A226" s="203" t="n">
        <v>44043</v>
      </c>
      <c r="B226" s="199" t="n">
        <v>322.780548</v>
      </c>
      <c r="C226" s="199" t="n">
        <v>84986800</v>
      </c>
      <c r="D226" s="202">
        <f>B226/B227-1</f>
        <v/>
      </c>
      <c r="E226" s="200">
        <f>E227*(1+D226)</f>
        <v/>
      </c>
      <c r="F226" s="199" t="n"/>
      <c r="G226" s="199" t="n"/>
      <c r="H226" s="199" t="n"/>
      <c r="I226" s="199" t="n"/>
      <c r="J226" s="199" t="n"/>
      <c r="K226" s="199" t="n"/>
      <c r="L226" s="199" t="n"/>
      <c r="M226" s="199" t="n"/>
      <c r="N226" s="199" t="n"/>
      <c r="O226" s="199" t="n"/>
      <c r="P226" s="199" t="n"/>
      <c r="Q226" s="199" t="n"/>
      <c r="R226" s="199" t="n"/>
      <c r="S226" s="199" t="n"/>
      <c r="T226" s="199" t="n"/>
      <c r="U226" s="199" t="n"/>
      <c r="V226" s="199" t="n"/>
      <c r="W226" s="199" t="n"/>
      <c r="X226" s="199" t="n"/>
      <c r="Y226" s="199" t="n"/>
      <c r="Z226" s="199" t="n"/>
    </row>
    <row r="227" ht="15.75" customHeight="1">
      <c r="A227" s="203" t="n">
        <v>44042</v>
      </c>
      <c r="B227" s="199" t="n">
        <v>320.249878</v>
      </c>
      <c r="C227" s="199" t="n">
        <v>61861700</v>
      </c>
      <c r="D227" s="202">
        <f>B227/B228-1</f>
        <v/>
      </c>
      <c r="E227" s="200">
        <f>E228*(1+D227)</f>
        <v/>
      </c>
      <c r="F227" s="199" t="n"/>
      <c r="G227" s="199" t="n"/>
      <c r="H227" s="199" t="n"/>
      <c r="I227" s="199" t="n"/>
      <c r="J227" s="199" t="n"/>
      <c r="K227" s="199" t="n"/>
      <c r="L227" s="199" t="n"/>
      <c r="M227" s="199" t="n"/>
      <c r="N227" s="199" t="n"/>
      <c r="O227" s="199" t="n"/>
      <c r="P227" s="199" t="n"/>
      <c r="Q227" s="199" t="n"/>
      <c r="R227" s="199" t="n"/>
      <c r="S227" s="199" t="n"/>
      <c r="T227" s="199" t="n"/>
      <c r="U227" s="199" t="n"/>
      <c r="V227" s="199" t="n"/>
      <c r="W227" s="199" t="n"/>
      <c r="X227" s="199" t="n"/>
      <c r="Y227" s="199" t="n"/>
      <c r="Z227" s="199" t="n"/>
    </row>
    <row r="228" ht="15.75" customHeight="1">
      <c r="A228" s="203" t="n">
        <v>44041</v>
      </c>
      <c r="B228" s="199" t="n">
        <v>321.396606</v>
      </c>
      <c r="C228" s="199" t="n">
        <v>48454200</v>
      </c>
      <c r="D228" s="202">
        <f>B228/B229-1</f>
        <v/>
      </c>
      <c r="E228" s="200">
        <f>E229*(1+D228)</f>
        <v/>
      </c>
      <c r="F228" s="199" t="n"/>
      <c r="G228" s="199" t="n"/>
      <c r="H228" s="199" t="n"/>
      <c r="I228" s="199" t="n"/>
      <c r="J228" s="199" t="n"/>
      <c r="K228" s="199" t="n"/>
      <c r="L228" s="199" t="n"/>
      <c r="M228" s="199" t="n"/>
      <c r="N228" s="199" t="n"/>
      <c r="O228" s="199" t="n"/>
      <c r="P228" s="199" t="n"/>
      <c r="Q228" s="199" t="n"/>
      <c r="R228" s="199" t="n"/>
      <c r="S228" s="199" t="n"/>
      <c r="T228" s="199" t="n"/>
      <c r="U228" s="199" t="n"/>
      <c r="V228" s="199" t="n"/>
      <c r="W228" s="199" t="n"/>
      <c r="X228" s="199" t="n"/>
      <c r="Y228" s="199" t="n"/>
      <c r="Z228" s="199" t="n"/>
    </row>
    <row r="229" ht="15.75" customHeight="1">
      <c r="A229" s="203" t="n">
        <v>44040</v>
      </c>
      <c r="B229" s="199" t="n">
        <v>317.491852</v>
      </c>
      <c r="C229" s="199" t="n">
        <v>57495000</v>
      </c>
      <c r="D229" s="202">
        <f>B229/B230-1</f>
        <v/>
      </c>
      <c r="E229" s="200">
        <f>E230*(1+D229)</f>
        <v/>
      </c>
      <c r="F229" s="199" t="n"/>
      <c r="G229" s="199" t="n"/>
      <c r="H229" s="199" t="n"/>
      <c r="I229" s="199" t="n"/>
      <c r="J229" s="199" t="n"/>
      <c r="K229" s="199" t="n"/>
      <c r="L229" s="199" t="n"/>
      <c r="M229" s="199" t="n"/>
      <c r="N229" s="199" t="n"/>
      <c r="O229" s="199" t="n"/>
      <c r="P229" s="199" t="n"/>
      <c r="Q229" s="199" t="n"/>
      <c r="R229" s="199" t="n"/>
      <c r="S229" s="199" t="n"/>
      <c r="T229" s="199" t="n"/>
      <c r="U229" s="199" t="n"/>
      <c r="V229" s="199" t="n"/>
      <c r="W229" s="199" t="n"/>
      <c r="X229" s="199" t="n"/>
      <c r="Y229" s="199" t="n"/>
      <c r="Z229" s="199" t="n"/>
    </row>
    <row r="230" ht="15.75" customHeight="1">
      <c r="A230" s="203" t="n">
        <v>44039</v>
      </c>
      <c r="B230" s="199" t="n">
        <v>319.518341</v>
      </c>
      <c r="C230" s="199" t="n">
        <v>48293000</v>
      </c>
      <c r="D230" s="202">
        <f>B230/B231-1</f>
        <v/>
      </c>
      <c r="E230" s="200">
        <f>E231*(1+D230)</f>
        <v/>
      </c>
      <c r="F230" s="199" t="n"/>
      <c r="G230" s="199" t="n"/>
      <c r="H230" s="199" t="n"/>
      <c r="I230" s="199" t="n"/>
      <c r="J230" s="199" t="n"/>
      <c r="K230" s="199" t="n"/>
      <c r="L230" s="199" t="n"/>
      <c r="M230" s="199" t="n"/>
      <c r="N230" s="199" t="n"/>
      <c r="O230" s="199" t="n"/>
      <c r="P230" s="199" t="n"/>
      <c r="Q230" s="199" t="n"/>
      <c r="R230" s="199" t="n"/>
      <c r="S230" s="199" t="n"/>
      <c r="T230" s="199" t="n"/>
      <c r="U230" s="199" t="n"/>
      <c r="V230" s="199" t="n"/>
      <c r="W230" s="199" t="n"/>
      <c r="X230" s="199" t="n"/>
      <c r="Y230" s="199" t="n"/>
      <c r="Z230" s="199" t="n"/>
    </row>
    <row r="231" ht="15.75" customHeight="1">
      <c r="A231" s="203" t="n">
        <v>44036</v>
      </c>
      <c r="B231" s="199" t="n">
        <v>317.20517</v>
      </c>
      <c r="C231" s="199" t="n">
        <v>73766600</v>
      </c>
      <c r="D231" s="202">
        <f>B231/B232-1</f>
        <v/>
      </c>
      <c r="E231" s="200">
        <f>E232*(1+D231)</f>
        <v/>
      </c>
      <c r="F231" s="199" t="n"/>
      <c r="G231" s="199" t="n"/>
      <c r="H231" s="199" t="n"/>
      <c r="I231" s="199" t="n"/>
      <c r="J231" s="199" t="n"/>
      <c r="K231" s="199" t="n"/>
      <c r="L231" s="199" t="n"/>
      <c r="M231" s="199" t="n"/>
      <c r="N231" s="199" t="n"/>
      <c r="O231" s="199" t="n"/>
      <c r="P231" s="199" t="n"/>
      <c r="Q231" s="199" t="n"/>
      <c r="R231" s="199" t="n"/>
      <c r="S231" s="199" t="n"/>
      <c r="T231" s="199" t="n"/>
      <c r="U231" s="199" t="n"/>
      <c r="V231" s="199" t="n"/>
      <c r="W231" s="199" t="n"/>
      <c r="X231" s="199" t="n"/>
      <c r="Y231" s="199" t="n"/>
      <c r="Z231" s="199" t="n"/>
    </row>
    <row r="232" ht="15.75" customHeight="1">
      <c r="A232" s="203" t="n">
        <v>44035</v>
      </c>
      <c r="B232" s="199" t="n">
        <v>319.261322</v>
      </c>
      <c r="C232" s="199" t="n">
        <v>75738000</v>
      </c>
      <c r="D232" s="202">
        <f>B232/B233-1</f>
        <v/>
      </c>
      <c r="E232" s="200">
        <f>E233*(1+D232)</f>
        <v/>
      </c>
      <c r="F232" s="199" t="n"/>
      <c r="G232" s="199" t="n"/>
      <c r="H232" s="199" t="n"/>
      <c r="I232" s="199" t="n"/>
      <c r="J232" s="199" t="n"/>
      <c r="K232" s="199" t="n"/>
      <c r="L232" s="199" t="n"/>
      <c r="M232" s="199" t="n"/>
      <c r="N232" s="199" t="n"/>
      <c r="O232" s="199" t="n"/>
      <c r="P232" s="199" t="n"/>
      <c r="Q232" s="199" t="n"/>
      <c r="R232" s="199" t="n"/>
      <c r="S232" s="199" t="n"/>
      <c r="T232" s="199" t="n"/>
      <c r="U232" s="199" t="n"/>
      <c r="V232" s="199" t="n"/>
      <c r="W232" s="199" t="n"/>
      <c r="X232" s="199" t="n"/>
      <c r="Y232" s="199" t="n"/>
      <c r="Z232" s="199" t="n"/>
    </row>
    <row r="233" ht="15.75" customHeight="1">
      <c r="A233" s="203" t="n">
        <v>44034</v>
      </c>
      <c r="B233" s="199" t="n">
        <v>323.116669</v>
      </c>
      <c r="C233" s="199" t="n">
        <v>57792900</v>
      </c>
      <c r="D233" s="202">
        <f>B233/B234-1</f>
        <v/>
      </c>
      <c r="E233" s="200">
        <f>E234*(1+D233)</f>
        <v/>
      </c>
      <c r="F233" s="199" t="n"/>
      <c r="G233" s="199" t="n"/>
      <c r="H233" s="199" t="n"/>
      <c r="I233" s="199" t="n"/>
      <c r="J233" s="199" t="n"/>
      <c r="K233" s="199" t="n"/>
      <c r="L233" s="199" t="n"/>
      <c r="M233" s="199" t="n"/>
      <c r="N233" s="199" t="n"/>
      <c r="O233" s="199" t="n"/>
      <c r="P233" s="199" t="n"/>
      <c r="Q233" s="199" t="n"/>
      <c r="R233" s="199" t="n"/>
      <c r="S233" s="199" t="n"/>
      <c r="T233" s="199" t="n"/>
      <c r="U233" s="199" t="n"/>
      <c r="V233" s="199" t="n"/>
      <c r="W233" s="199" t="n"/>
      <c r="X233" s="199" t="n"/>
      <c r="Y233" s="199" t="n"/>
      <c r="Z233" s="199" t="n"/>
    </row>
    <row r="234" ht="15.75" customHeight="1">
      <c r="A234" s="203" t="n">
        <v>44033</v>
      </c>
      <c r="B234" s="199" t="n">
        <v>321.287872</v>
      </c>
      <c r="C234" s="199" t="n">
        <v>57292200</v>
      </c>
      <c r="D234" s="202">
        <f>B234/B235-1</f>
        <v/>
      </c>
      <c r="E234" s="200">
        <f>E235*(1+D234)</f>
        <v/>
      </c>
      <c r="F234" s="199" t="n"/>
      <c r="G234" s="199" t="n"/>
      <c r="H234" s="199" t="n"/>
      <c r="I234" s="199" t="n"/>
      <c r="J234" s="199" t="n"/>
      <c r="K234" s="199" t="n"/>
      <c r="L234" s="199" t="n"/>
      <c r="M234" s="199" t="n"/>
      <c r="N234" s="199" t="n"/>
      <c r="O234" s="199" t="n"/>
      <c r="P234" s="199" t="n"/>
      <c r="Q234" s="199" t="n"/>
      <c r="R234" s="199" t="n"/>
      <c r="S234" s="199" t="n"/>
      <c r="T234" s="199" t="n"/>
      <c r="U234" s="199" t="n"/>
      <c r="V234" s="199" t="n"/>
      <c r="W234" s="199" t="n"/>
      <c r="X234" s="199" t="n"/>
      <c r="Y234" s="199" t="n"/>
      <c r="Z234" s="199" t="n"/>
    </row>
    <row r="235" ht="15.75" customHeight="1">
      <c r="A235" s="203" t="n">
        <v>44032</v>
      </c>
      <c r="B235" s="199" t="n">
        <v>320.605774</v>
      </c>
      <c r="C235" s="199" t="n">
        <v>56308800</v>
      </c>
      <c r="D235" s="202">
        <f>B235/B236-1</f>
        <v/>
      </c>
      <c r="E235" s="200">
        <f>E236*(1+D235)</f>
        <v/>
      </c>
      <c r="F235" s="199" t="n"/>
      <c r="G235" s="199" t="n"/>
      <c r="H235" s="199" t="n"/>
      <c r="I235" s="199" t="n"/>
      <c r="J235" s="199" t="n"/>
      <c r="K235" s="199" t="n"/>
      <c r="L235" s="199" t="n"/>
      <c r="M235" s="199" t="n"/>
      <c r="N235" s="199" t="n"/>
      <c r="O235" s="199" t="n"/>
      <c r="P235" s="199" t="n"/>
      <c r="Q235" s="199" t="n"/>
      <c r="R235" s="199" t="n"/>
      <c r="S235" s="199" t="n"/>
      <c r="T235" s="199" t="n"/>
      <c r="U235" s="199" t="n"/>
      <c r="V235" s="199" t="n"/>
      <c r="W235" s="199" t="n"/>
      <c r="X235" s="199" t="n"/>
      <c r="Y235" s="199" t="n"/>
      <c r="Z235" s="199" t="n"/>
    </row>
    <row r="236" ht="15.75" customHeight="1">
      <c r="A236" s="203" t="n">
        <v>44029</v>
      </c>
      <c r="B236" s="199" t="n">
        <v>318.035522</v>
      </c>
      <c r="C236" s="199" t="n">
        <v>62774900</v>
      </c>
      <c r="D236" s="202">
        <f>B236/B237-1</f>
        <v/>
      </c>
      <c r="E236" s="200">
        <f>E237*(1+D236)</f>
        <v/>
      </c>
      <c r="F236" s="199" t="n"/>
      <c r="G236" s="199" t="n"/>
      <c r="H236" s="199" t="n"/>
      <c r="I236" s="199" t="n"/>
      <c r="J236" s="199" t="n"/>
      <c r="K236" s="199" t="n"/>
      <c r="L236" s="199" t="n"/>
      <c r="M236" s="199" t="n"/>
      <c r="N236" s="199" t="n"/>
      <c r="O236" s="199" t="n"/>
      <c r="P236" s="199" t="n"/>
      <c r="Q236" s="199" t="n"/>
      <c r="R236" s="199" t="n"/>
      <c r="S236" s="199" t="n"/>
      <c r="T236" s="199" t="n"/>
      <c r="U236" s="199" t="n"/>
      <c r="V236" s="199" t="n"/>
      <c r="W236" s="199" t="n"/>
      <c r="X236" s="199" t="n"/>
      <c r="Y236" s="199" t="n"/>
      <c r="Z236" s="199" t="n"/>
    </row>
    <row r="237" ht="15.75" customHeight="1">
      <c r="A237" s="203" t="n">
        <v>44028</v>
      </c>
      <c r="B237" s="199" t="n">
        <v>317.116211</v>
      </c>
      <c r="C237" s="199" t="n">
        <v>54622500</v>
      </c>
      <c r="D237" s="202">
        <f>B237/B238-1</f>
        <v/>
      </c>
      <c r="E237" s="200">
        <f>E238*(1+D237)</f>
        <v/>
      </c>
      <c r="F237" s="199" t="n"/>
      <c r="G237" s="199" t="n"/>
      <c r="H237" s="199" t="n"/>
      <c r="I237" s="199" t="n"/>
      <c r="J237" s="199" t="n"/>
      <c r="K237" s="199" t="n"/>
      <c r="L237" s="199" t="n"/>
      <c r="M237" s="199" t="n"/>
      <c r="N237" s="199" t="n"/>
      <c r="O237" s="199" t="n"/>
      <c r="P237" s="199" t="n"/>
      <c r="Q237" s="199" t="n"/>
      <c r="R237" s="199" t="n"/>
      <c r="S237" s="199" t="n"/>
      <c r="T237" s="199" t="n"/>
      <c r="U237" s="199" t="n"/>
      <c r="V237" s="199" t="n"/>
      <c r="W237" s="199" t="n"/>
      <c r="X237" s="199" t="n"/>
      <c r="Y237" s="199" t="n"/>
      <c r="Z237" s="199" t="n"/>
    </row>
    <row r="238" ht="15.75" customHeight="1">
      <c r="A238" s="203" t="n">
        <v>44027</v>
      </c>
      <c r="B238" s="199" t="n">
        <v>318.164063</v>
      </c>
      <c r="C238" s="199" t="n">
        <v>87196500</v>
      </c>
      <c r="D238" s="202">
        <f>B238/B239-1</f>
        <v/>
      </c>
      <c r="E238" s="200">
        <f>E239*(1+D238)</f>
        <v/>
      </c>
      <c r="F238" s="199" t="n"/>
      <c r="G238" s="199" t="n"/>
      <c r="H238" s="199" t="n"/>
      <c r="I238" s="199" t="n"/>
      <c r="J238" s="199" t="n"/>
      <c r="K238" s="199" t="n"/>
      <c r="L238" s="199" t="n"/>
      <c r="M238" s="199" t="n"/>
      <c r="N238" s="199" t="n"/>
      <c r="O238" s="199" t="n"/>
      <c r="P238" s="199" t="n"/>
      <c r="Q238" s="199" t="n"/>
      <c r="R238" s="199" t="n"/>
      <c r="S238" s="199" t="n"/>
      <c r="T238" s="199" t="n"/>
      <c r="U238" s="199" t="n"/>
      <c r="V238" s="199" t="n"/>
      <c r="W238" s="199" t="n"/>
      <c r="X238" s="199" t="n"/>
      <c r="Y238" s="199" t="n"/>
      <c r="Z238" s="199" t="n"/>
    </row>
    <row r="239" ht="15.75" customHeight="1">
      <c r="A239" s="203" t="n">
        <v>44026</v>
      </c>
      <c r="B239" s="199" t="n">
        <v>315.267639</v>
      </c>
      <c r="C239" s="199" t="n">
        <v>93657000</v>
      </c>
      <c r="D239" s="202">
        <f>B239/B240-1</f>
        <v/>
      </c>
      <c r="E239" s="200">
        <f>E240*(1+D239)</f>
        <v/>
      </c>
      <c r="F239" s="199" t="n"/>
      <c r="G239" s="199" t="n"/>
      <c r="H239" s="199" t="n"/>
      <c r="I239" s="199" t="n"/>
      <c r="J239" s="199" t="n"/>
      <c r="K239" s="199" t="n"/>
      <c r="L239" s="199" t="n"/>
      <c r="M239" s="199" t="n"/>
      <c r="N239" s="199" t="n"/>
      <c r="O239" s="199" t="n"/>
      <c r="P239" s="199" t="n"/>
      <c r="Q239" s="199" t="n"/>
      <c r="R239" s="199" t="n"/>
      <c r="S239" s="199" t="n"/>
      <c r="T239" s="199" t="n"/>
      <c r="U239" s="199" t="n"/>
      <c r="V239" s="199" t="n"/>
      <c r="W239" s="199" t="n"/>
      <c r="X239" s="199" t="n"/>
      <c r="Y239" s="199" t="n"/>
      <c r="Z239" s="199" t="n"/>
    </row>
    <row r="240" ht="15.75" customHeight="1">
      <c r="A240" s="203" t="n">
        <v>44025</v>
      </c>
      <c r="B240" s="199" t="n">
        <v>311.234314</v>
      </c>
      <c r="C240" s="199" t="n">
        <v>102997500</v>
      </c>
      <c r="D240" s="202">
        <f>B240/B241-1</f>
        <v/>
      </c>
      <c r="E240" s="200">
        <f>E241*(1+D240)</f>
        <v/>
      </c>
      <c r="F240" s="199" t="n"/>
      <c r="G240" s="199" t="n"/>
      <c r="H240" s="199" t="n"/>
      <c r="I240" s="199" t="n"/>
      <c r="J240" s="199" t="n"/>
      <c r="K240" s="199" t="n"/>
      <c r="L240" s="199" t="n"/>
      <c r="M240" s="199" t="n"/>
      <c r="N240" s="199" t="n"/>
      <c r="O240" s="199" t="n"/>
      <c r="P240" s="199" t="n"/>
      <c r="Q240" s="199" t="n"/>
      <c r="R240" s="199" t="n"/>
      <c r="S240" s="199" t="n"/>
      <c r="T240" s="199" t="n"/>
      <c r="U240" s="199" t="n"/>
      <c r="V240" s="199" t="n"/>
      <c r="W240" s="199" t="n"/>
      <c r="X240" s="199" t="n"/>
      <c r="Y240" s="199" t="n"/>
      <c r="Z240" s="199" t="n"/>
    </row>
    <row r="241" ht="15.75" customHeight="1">
      <c r="A241" s="203" t="n">
        <v>44022</v>
      </c>
      <c r="B241" s="199" t="n">
        <v>313.95285</v>
      </c>
      <c r="C241" s="199" t="n">
        <v>57550400</v>
      </c>
      <c r="D241" s="202">
        <f>B241/B242-1</f>
        <v/>
      </c>
      <c r="E241" s="200">
        <f>E242*(1+D241)</f>
        <v/>
      </c>
      <c r="F241" s="199" t="n"/>
      <c r="G241" s="199" t="n"/>
      <c r="H241" s="199" t="n"/>
      <c r="I241" s="199" t="n"/>
      <c r="J241" s="199" t="n"/>
      <c r="K241" s="199" t="n"/>
      <c r="L241" s="199" t="n"/>
      <c r="M241" s="199" t="n"/>
      <c r="N241" s="199" t="n"/>
      <c r="O241" s="199" t="n"/>
      <c r="P241" s="199" t="n"/>
      <c r="Q241" s="199" t="n"/>
      <c r="R241" s="199" t="n"/>
      <c r="S241" s="199" t="n"/>
      <c r="T241" s="199" t="n"/>
      <c r="U241" s="199" t="n"/>
      <c r="V241" s="199" t="n"/>
      <c r="W241" s="199" t="n"/>
      <c r="X241" s="199" t="n"/>
      <c r="Y241" s="199" t="n"/>
      <c r="Z241" s="199" t="n"/>
    </row>
    <row r="242" ht="15.75" customHeight="1">
      <c r="A242" s="203" t="n">
        <v>44021</v>
      </c>
      <c r="B242" s="199" t="n">
        <v>310.779572</v>
      </c>
      <c r="C242" s="199" t="n">
        <v>83354200</v>
      </c>
      <c r="D242" s="202">
        <f>B242/B243-1</f>
        <v/>
      </c>
      <c r="E242" s="200">
        <f>E243*(1+D242)</f>
        <v/>
      </c>
      <c r="F242" s="199" t="n"/>
      <c r="G242" s="199" t="n"/>
      <c r="H242" s="199" t="n"/>
      <c r="I242" s="199" t="n"/>
      <c r="J242" s="199" t="n"/>
      <c r="K242" s="199" t="n"/>
      <c r="L242" s="199" t="n"/>
      <c r="M242" s="199" t="n"/>
      <c r="N242" s="199" t="n"/>
      <c r="O242" s="199" t="n"/>
      <c r="P242" s="199" t="n"/>
      <c r="Q242" s="199" t="n"/>
      <c r="R242" s="199" t="n"/>
      <c r="S242" s="199" t="n"/>
      <c r="T242" s="199" t="n"/>
      <c r="U242" s="199" t="n"/>
      <c r="V242" s="199" t="n"/>
      <c r="W242" s="199" t="n"/>
      <c r="X242" s="199" t="n"/>
      <c r="Y242" s="199" t="n"/>
      <c r="Z242" s="199" t="n"/>
    </row>
    <row r="243" ht="15.75" customHeight="1">
      <c r="A243" s="203" t="n">
        <v>44020</v>
      </c>
      <c r="B243" s="199" t="n">
        <v>312.55896</v>
      </c>
      <c r="C243" s="199" t="n">
        <v>54638600</v>
      </c>
      <c r="D243" s="202">
        <f>B243/B244-1</f>
        <v/>
      </c>
      <c r="E243" s="200">
        <f>E244*(1+D243)</f>
        <v/>
      </c>
      <c r="F243" s="199" t="n"/>
      <c r="G243" s="199" t="n"/>
      <c r="H243" s="199" t="n"/>
      <c r="I243" s="199" t="n"/>
      <c r="J243" s="199" t="n"/>
      <c r="K243" s="199" t="n"/>
      <c r="L243" s="199" t="n"/>
      <c r="M243" s="199" t="n"/>
      <c r="N243" s="199" t="n"/>
      <c r="O243" s="199" t="n"/>
      <c r="P243" s="199" t="n"/>
      <c r="Q243" s="199" t="n"/>
      <c r="R243" s="199" t="n"/>
      <c r="S243" s="199" t="n"/>
      <c r="T243" s="199" t="n"/>
      <c r="U243" s="199" t="n"/>
      <c r="V243" s="199" t="n"/>
      <c r="W243" s="199" t="n"/>
      <c r="X243" s="199" t="n"/>
      <c r="Y243" s="199" t="n"/>
      <c r="Z243" s="199" t="n"/>
    </row>
    <row r="244" ht="15.75" customHeight="1">
      <c r="A244" s="203" t="n">
        <v>44019</v>
      </c>
      <c r="B244" s="199" t="n">
        <v>310.186493</v>
      </c>
      <c r="C244" s="199" t="n">
        <v>82910000</v>
      </c>
      <c r="D244" s="202">
        <f>B244/B245-1</f>
        <v/>
      </c>
      <c r="E244" s="200">
        <f>E245*(1+D244)</f>
        <v/>
      </c>
      <c r="F244" s="199" t="n"/>
      <c r="G244" s="199" t="n"/>
      <c r="H244" s="199" t="n"/>
      <c r="I244" s="199" t="n"/>
      <c r="J244" s="199" t="n"/>
      <c r="K244" s="199" t="n"/>
      <c r="L244" s="199" t="n"/>
      <c r="M244" s="199" t="n"/>
      <c r="N244" s="199" t="n"/>
      <c r="O244" s="199" t="n"/>
      <c r="P244" s="199" t="n"/>
      <c r="Q244" s="199" t="n"/>
      <c r="R244" s="199" t="n"/>
      <c r="S244" s="199" t="n"/>
      <c r="T244" s="199" t="n"/>
      <c r="U244" s="199" t="n"/>
      <c r="V244" s="199" t="n"/>
      <c r="W244" s="199" t="n"/>
      <c r="X244" s="199" t="n"/>
      <c r="Y244" s="199" t="n"/>
      <c r="Z244" s="199" t="n"/>
    </row>
    <row r="245" ht="15.75" customHeight="1">
      <c r="A245" s="203" t="n">
        <v>44018</v>
      </c>
      <c r="B245" s="199" t="n">
        <v>313.419037</v>
      </c>
      <c r="C245" s="199" t="n">
        <v>61713800</v>
      </c>
      <c r="D245" s="202">
        <f>B245/B246-1</f>
        <v/>
      </c>
      <c r="E245" s="200">
        <f>E246*(1+D245)</f>
        <v/>
      </c>
      <c r="F245" s="199" t="n"/>
      <c r="G245" s="199" t="n"/>
      <c r="H245" s="199" t="n"/>
      <c r="I245" s="199" t="n"/>
      <c r="J245" s="199" t="n"/>
      <c r="K245" s="199" t="n"/>
      <c r="L245" s="199" t="n"/>
      <c r="M245" s="199" t="n"/>
      <c r="N245" s="199" t="n"/>
      <c r="O245" s="199" t="n"/>
      <c r="P245" s="199" t="n"/>
      <c r="Q245" s="199" t="n"/>
      <c r="R245" s="199" t="n"/>
      <c r="S245" s="199" t="n"/>
      <c r="T245" s="199" t="n"/>
      <c r="U245" s="199" t="n"/>
      <c r="V245" s="199" t="n"/>
      <c r="W245" s="199" t="n"/>
      <c r="X245" s="199" t="n"/>
      <c r="Y245" s="199" t="n"/>
      <c r="Z245" s="199" t="n"/>
    </row>
    <row r="246" ht="15.75" customHeight="1">
      <c r="A246" s="203" t="n">
        <v>44014</v>
      </c>
      <c r="B246" s="199" t="n">
        <v>308.654205</v>
      </c>
      <c r="C246" s="199" t="n">
        <v>69344200</v>
      </c>
      <c r="D246" s="202">
        <f>B246/B247-1</f>
        <v/>
      </c>
      <c r="E246" s="200">
        <f>E247*(1+D246)</f>
        <v/>
      </c>
      <c r="F246" s="199" t="n"/>
      <c r="G246" s="199" t="n"/>
      <c r="H246" s="199" t="n"/>
      <c r="I246" s="199" t="n"/>
      <c r="J246" s="199" t="n"/>
      <c r="K246" s="199" t="n"/>
      <c r="L246" s="199" t="n"/>
      <c r="M246" s="199" t="n"/>
      <c r="N246" s="199" t="n"/>
      <c r="O246" s="199" t="n"/>
      <c r="P246" s="199" t="n"/>
      <c r="Q246" s="199" t="n"/>
      <c r="R246" s="199" t="n"/>
      <c r="S246" s="199" t="n"/>
      <c r="T246" s="199" t="n"/>
      <c r="U246" s="199" t="n"/>
      <c r="V246" s="199" t="n"/>
      <c r="W246" s="199" t="n"/>
      <c r="X246" s="199" t="n"/>
      <c r="Y246" s="199" t="n"/>
      <c r="Z246" s="199" t="n"/>
    </row>
    <row r="247" ht="15.75" customHeight="1">
      <c r="A247" s="203" t="n">
        <v>44013</v>
      </c>
      <c r="B247" s="199" t="n">
        <v>306.963806</v>
      </c>
      <c r="C247" s="199" t="n">
        <v>72396500</v>
      </c>
      <c r="D247" s="202">
        <f>B247/B248-1</f>
        <v/>
      </c>
      <c r="E247" s="200">
        <f>E248*(1+D247)</f>
        <v/>
      </c>
      <c r="F247" s="199" t="n"/>
      <c r="G247" s="199" t="n"/>
      <c r="H247" s="199" t="n"/>
      <c r="I247" s="199" t="n"/>
      <c r="J247" s="199" t="n"/>
      <c r="K247" s="199" t="n"/>
      <c r="L247" s="199" t="n"/>
      <c r="M247" s="199" t="n"/>
      <c r="N247" s="199" t="n"/>
      <c r="O247" s="199" t="n"/>
      <c r="P247" s="199" t="n"/>
      <c r="Q247" s="199" t="n"/>
      <c r="R247" s="199" t="n"/>
      <c r="S247" s="199" t="n"/>
      <c r="T247" s="199" t="n"/>
      <c r="U247" s="199" t="n"/>
      <c r="V247" s="199" t="n"/>
      <c r="W247" s="199" t="n"/>
      <c r="X247" s="199" t="n"/>
      <c r="Y247" s="199" t="n"/>
      <c r="Z247" s="199" t="n"/>
    </row>
    <row r="248" ht="15.75" customHeight="1">
      <c r="A248" s="203" t="n">
        <v>44012</v>
      </c>
      <c r="B248" s="199" t="n">
        <v>304.828522</v>
      </c>
      <c r="C248" s="199" t="n">
        <v>113394800</v>
      </c>
      <c r="D248" s="202">
        <f>B248/B249-1</f>
        <v/>
      </c>
      <c r="E248" s="200">
        <f>E249*(1+D248)</f>
        <v/>
      </c>
      <c r="F248" s="199" t="n"/>
      <c r="G248" s="199" t="n"/>
      <c r="H248" s="199" t="n"/>
      <c r="I248" s="199" t="n"/>
      <c r="J248" s="199" t="n"/>
      <c r="K248" s="199" t="n"/>
      <c r="L248" s="199" t="n"/>
      <c r="M248" s="199" t="n"/>
      <c r="N248" s="199" t="n"/>
      <c r="O248" s="199" t="n"/>
      <c r="P248" s="199" t="n"/>
      <c r="Q248" s="199" t="n"/>
      <c r="R248" s="199" t="n"/>
      <c r="S248" s="199" t="n"/>
      <c r="T248" s="199" t="n"/>
      <c r="U248" s="199" t="n"/>
      <c r="V248" s="199" t="n"/>
      <c r="W248" s="199" t="n"/>
      <c r="X248" s="199" t="n"/>
      <c r="Y248" s="199" t="n"/>
      <c r="Z248" s="199" t="n"/>
    </row>
    <row r="249" ht="15.75" customHeight="1">
      <c r="A249" s="203" t="n">
        <v>44011</v>
      </c>
      <c r="B249" s="199" t="n">
        <v>300.973206</v>
      </c>
      <c r="C249" s="199" t="n">
        <v>79773300</v>
      </c>
      <c r="D249" s="202">
        <f>B249/B250-1</f>
        <v/>
      </c>
      <c r="E249" s="200">
        <f>E250*(1+D249)</f>
        <v/>
      </c>
      <c r="F249" s="199" t="n"/>
      <c r="G249" s="199" t="n"/>
      <c r="H249" s="199" t="n"/>
      <c r="I249" s="199" t="n"/>
      <c r="J249" s="199" t="n"/>
      <c r="K249" s="199" t="n"/>
      <c r="L249" s="199" t="n"/>
      <c r="M249" s="199" t="n"/>
      <c r="N249" s="199" t="n"/>
      <c r="O249" s="199" t="n"/>
      <c r="P249" s="199" t="n"/>
      <c r="Q249" s="199" t="n"/>
      <c r="R249" s="199" t="n"/>
      <c r="S249" s="199" t="n"/>
      <c r="T249" s="199" t="n"/>
      <c r="U249" s="199" t="n"/>
      <c r="V249" s="199" t="n"/>
      <c r="W249" s="199" t="n"/>
      <c r="X249" s="199" t="n"/>
      <c r="Y249" s="199" t="n"/>
      <c r="Z249" s="199" t="n"/>
    </row>
    <row r="250" ht="15.75" customHeight="1">
      <c r="A250" s="203" t="n">
        <v>44008</v>
      </c>
      <c r="B250" s="199" t="n">
        <v>296.613739</v>
      </c>
      <c r="C250" s="199" t="n">
        <v>127961000</v>
      </c>
      <c r="D250" s="202">
        <f>B250/B251-1</f>
        <v/>
      </c>
      <c r="E250" s="200">
        <f>E251*(1+D250)</f>
        <v/>
      </c>
      <c r="F250" s="199" t="n"/>
      <c r="G250" s="199" t="n"/>
      <c r="H250" s="199" t="n"/>
      <c r="I250" s="199" t="n"/>
      <c r="J250" s="199" t="n"/>
      <c r="K250" s="199" t="n"/>
      <c r="L250" s="199" t="n"/>
      <c r="M250" s="199" t="n"/>
      <c r="N250" s="199" t="n"/>
      <c r="O250" s="199" t="n"/>
      <c r="P250" s="199" t="n"/>
      <c r="Q250" s="199" t="n"/>
      <c r="R250" s="199" t="n"/>
      <c r="S250" s="199" t="n"/>
      <c r="T250" s="199" t="n"/>
      <c r="U250" s="199" t="n"/>
      <c r="V250" s="199" t="n"/>
      <c r="W250" s="199" t="n"/>
      <c r="X250" s="199" t="n"/>
      <c r="Y250" s="199" t="n"/>
      <c r="Z250" s="199" t="n"/>
    </row>
    <row r="251" ht="15.75" customHeight="1">
      <c r="A251" s="203" t="n">
        <v>44007</v>
      </c>
      <c r="B251" s="199" t="n">
        <v>303.830109</v>
      </c>
      <c r="C251" s="199" t="n">
        <v>89468000</v>
      </c>
      <c r="D251" s="202">
        <f>B251/B252-1</f>
        <v/>
      </c>
      <c r="E251" s="200">
        <f>E252*(1+D251)</f>
        <v/>
      </c>
      <c r="F251" s="199" t="n"/>
      <c r="G251" s="199" t="n"/>
      <c r="H251" s="199" t="n"/>
      <c r="I251" s="199" t="n"/>
      <c r="J251" s="199" t="n"/>
      <c r="K251" s="199" t="n"/>
      <c r="L251" s="199" t="n"/>
      <c r="M251" s="199" t="n"/>
      <c r="N251" s="199" t="n"/>
      <c r="O251" s="199" t="n"/>
      <c r="P251" s="199" t="n"/>
      <c r="Q251" s="199" t="n"/>
      <c r="R251" s="199" t="n"/>
      <c r="S251" s="199" t="n"/>
      <c r="T251" s="199" t="n"/>
      <c r="U251" s="199" t="n"/>
      <c r="V251" s="199" t="n"/>
      <c r="W251" s="199" t="n"/>
      <c r="X251" s="199" t="n"/>
      <c r="Y251" s="199" t="n"/>
      <c r="Z251" s="199" t="n"/>
    </row>
    <row r="252" ht="15.75" customHeight="1">
      <c r="A252" s="203" t="n">
        <v>44006</v>
      </c>
      <c r="B252" s="199" t="n">
        <v>300.607452</v>
      </c>
      <c r="C252" s="199" t="n">
        <v>132813500</v>
      </c>
      <c r="D252" s="202">
        <f>B252/B253-1</f>
        <v/>
      </c>
      <c r="E252" s="200">
        <f>E253*(1+D252)</f>
        <v/>
      </c>
      <c r="F252" s="199" t="n"/>
      <c r="G252" s="199" t="n"/>
      <c r="H252" s="199" t="n"/>
      <c r="I252" s="199" t="n"/>
      <c r="J252" s="199" t="n"/>
      <c r="K252" s="199" t="n"/>
      <c r="L252" s="199" t="n"/>
      <c r="M252" s="199" t="n"/>
      <c r="N252" s="199" t="n"/>
      <c r="O252" s="199" t="n"/>
      <c r="P252" s="199" t="n"/>
      <c r="Q252" s="199" t="n"/>
      <c r="R252" s="199" t="n"/>
      <c r="S252" s="199" t="n"/>
      <c r="T252" s="199" t="n"/>
      <c r="U252" s="199" t="n"/>
      <c r="V252" s="199" t="n"/>
      <c r="W252" s="199" t="n"/>
      <c r="X252" s="199" t="n"/>
      <c r="Y252" s="199" t="n"/>
      <c r="Z252" s="199" t="n"/>
    </row>
    <row r="253" ht="15.75" customHeight="1">
      <c r="A253" s="203" t="n">
        <v>44005</v>
      </c>
      <c r="B253" s="199" t="n">
        <v>308.476257</v>
      </c>
      <c r="C253" s="199" t="n">
        <v>68471200</v>
      </c>
      <c r="D253" s="202">
        <f>B253/B254-1</f>
        <v/>
      </c>
      <c r="E253" s="200">
        <f>E254*(1+D253)</f>
        <v/>
      </c>
      <c r="F253" s="199" t="n"/>
      <c r="G253" s="199" t="n"/>
      <c r="H253" s="199" t="n"/>
      <c r="I253" s="199" t="n"/>
      <c r="J253" s="199" t="n"/>
      <c r="K253" s="199" t="n"/>
      <c r="L253" s="199" t="n"/>
      <c r="M253" s="199" t="n"/>
      <c r="N253" s="199" t="n"/>
      <c r="O253" s="199" t="n"/>
      <c r="P253" s="199" t="n"/>
      <c r="Q253" s="199" t="n"/>
      <c r="R253" s="199" t="n"/>
      <c r="S253" s="199" t="n"/>
      <c r="T253" s="199" t="n"/>
      <c r="U253" s="199" t="n"/>
      <c r="V253" s="199" t="n"/>
      <c r="W253" s="199" t="n"/>
      <c r="X253" s="199" t="n"/>
      <c r="Y253" s="199" t="n"/>
      <c r="Z253" s="199" t="n"/>
    </row>
    <row r="254" ht="15.75" customHeight="1">
      <c r="A254" s="203" t="n">
        <v>44004</v>
      </c>
      <c r="B254" s="199" t="n">
        <v>307.062653</v>
      </c>
      <c r="C254" s="199" t="n">
        <v>74649400</v>
      </c>
      <c r="D254" s="202">
        <f>B254/B255-1</f>
        <v/>
      </c>
      <c r="E254" s="200">
        <f>E255*(1+D254)</f>
        <v/>
      </c>
      <c r="F254" s="199" t="n"/>
      <c r="G254" s="199" t="n"/>
      <c r="H254" s="199" t="n"/>
      <c r="I254" s="199" t="n"/>
      <c r="J254" s="199" t="n"/>
      <c r="K254" s="199" t="n"/>
      <c r="L254" s="199" t="n"/>
      <c r="M254" s="199" t="n"/>
      <c r="N254" s="199" t="n"/>
      <c r="O254" s="199" t="n"/>
      <c r="P254" s="199" t="n"/>
      <c r="Q254" s="199" t="n"/>
      <c r="R254" s="199" t="n"/>
      <c r="S254" s="199" t="n"/>
      <c r="T254" s="199" t="n"/>
      <c r="U254" s="199" t="n"/>
      <c r="V254" s="199" t="n"/>
      <c r="W254" s="199" t="n"/>
      <c r="X254" s="199" t="n"/>
      <c r="Y254" s="199" t="n"/>
      <c r="Z254" s="199" t="n"/>
    </row>
    <row r="255" ht="15.75" customHeight="1">
      <c r="A255" s="203" t="n">
        <v>44001</v>
      </c>
      <c r="B255" s="199" t="n">
        <v>305.105347</v>
      </c>
      <c r="C255" s="199" t="n">
        <v>135549600</v>
      </c>
      <c r="D255" s="202">
        <f>B255/B256-1</f>
        <v/>
      </c>
      <c r="E255" s="200">
        <f>E256*(1+D255)</f>
        <v/>
      </c>
      <c r="F255" s="199" t="n"/>
      <c r="G255" s="199" t="n"/>
      <c r="H255" s="199" t="n"/>
      <c r="I255" s="199" t="n"/>
      <c r="J255" s="199" t="n"/>
      <c r="K255" s="199" t="n"/>
      <c r="L255" s="199" t="n"/>
      <c r="M255" s="199" t="n"/>
      <c r="N255" s="199" t="n"/>
      <c r="O255" s="199" t="n"/>
      <c r="P255" s="199" t="n"/>
      <c r="Q255" s="199" t="n"/>
      <c r="R255" s="199" t="n"/>
      <c r="S255" s="199" t="n"/>
      <c r="T255" s="199" t="n"/>
      <c r="U255" s="199" t="n"/>
      <c r="V255" s="199" t="n"/>
      <c r="W255" s="199" t="n"/>
      <c r="X255" s="199" t="n"/>
      <c r="Y255" s="199" t="n"/>
      <c r="Z255" s="199" t="n"/>
    </row>
    <row r="256" ht="15.75" customHeight="1">
      <c r="A256" s="203" t="n">
        <v>44000</v>
      </c>
      <c r="B256" s="199" t="n">
        <v>306.859009</v>
      </c>
      <c r="C256" s="199" t="n">
        <v>80828700</v>
      </c>
      <c r="D256" s="202">
        <f>B256/B257-1</f>
        <v/>
      </c>
      <c r="E256" s="200">
        <f>E257*(1+D256)</f>
        <v/>
      </c>
      <c r="F256" s="199" t="n"/>
      <c r="G256" s="199" t="n"/>
      <c r="H256" s="199" t="n"/>
      <c r="I256" s="199" t="n"/>
      <c r="J256" s="199" t="n"/>
      <c r="K256" s="199" t="n"/>
      <c r="L256" s="199" t="n"/>
      <c r="M256" s="199" t="n"/>
      <c r="N256" s="199" t="n"/>
      <c r="O256" s="199" t="n"/>
      <c r="P256" s="199" t="n"/>
      <c r="Q256" s="199" t="n"/>
      <c r="R256" s="199" t="n"/>
      <c r="S256" s="199" t="n"/>
      <c r="T256" s="199" t="n"/>
      <c r="U256" s="199" t="n"/>
      <c r="V256" s="199" t="n"/>
      <c r="W256" s="199" t="n"/>
      <c r="X256" s="199" t="n"/>
      <c r="Y256" s="199" t="n"/>
      <c r="Z256" s="199" t="n"/>
    </row>
    <row r="257" ht="15.75" customHeight="1">
      <c r="A257" s="203" t="n">
        <v>43999</v>
      </c>
      <c r="B257" s="199" t="n">
        <v>306.740906</v>
      </c>
      <c r="C257" s="199" t="n">
        <v>83398900</v>
      </c>
      <c r="D257" s="202">
        <f>B257/B258-1</f>
        <v/>
      </c>
      <c r="E257" s="200">
        <f>E258*(1+D257)</f>
        <v/>
      </c>
      <c r="F257" s="199" t="n"/>
      <c r="G257" s="199" t="n"/>
      <c r="H257" s="199" t="n"/>
      <c r="I257" s="199" t="n"/>
      <c r="J257" s="199" t="n"/>
      <c r="K257" s="199" t="n"/>
      <c r="L257" s="199" t="n"/>
      <c r="M257" s="199" t="n"/>
      <c r="N257" s="199" t="n"/>
      <c r="O257" s="199" t="n"/>
      <c r="P257" s="199" t="n"/>
      <c r="Q257" s="199" t="n"/>
      <c r="R257" s="199" t="n"/>
      <c r="S257" s="199" t="n"/>
      <c r="T257" s="199" t="n"/>
      <c r="U257" s="199" t="n"/>
      <c r="V257" s="199" t="n"/>
      <c r="W257" s="199" t="n"/>
      <c r="X257" s="199" t="n"/>
      <c r="Y257" s="199" t="n"/>
      <c r="Z257" s="199" t="n"/>
    </row>
    <row r="258" ht="15.75" customHeight="1">
      <c r="A258" s="203" t="n">
        <v>43998</v>
      </c>
      <c r="B258" s="199" t="n">
        <v>308.020386</v>
      </c>
      <c r="C258" s="199" t="n">
        <v>137627500</v>
      </c>
      <c r="D258" s="202">
        <f>B258/B259-1</f>
        <v/>
      </c>
      <c r="E258" s="200">
        <f>E259*(1+D258)</f>
        <v/>
      </c>
      <c r="F258" s="199" t="n"/>
      <c r="G258" s="199" t="n"/>
      <c r="H258" s="199" t="n"/>
      <c r="I258" s="199" t="n"/>
      <c r="J258" s="199" t="n"/>
      <c r="K258" s="199" t="n"/>
      <c r="L258" s="199" t="n"/>
      <c r="M258" s="199" t="n"/>
      <c r="N258" s="199" t="n"/>
      <c r="O258" s="199" t="n"/>
      <c r="P258" s="199" t="n"/>
      <c r="Q258" s="199" t="n"/>
      <c r="R258" s="199" t="n"/>
      <c r="S258" s="199" t="n"/>
      <c r="T258" s="199" t="n"/>
      <c r="U258" s="199" t="n"/>
      <c r="V258" s="199" t="n"/>
      <c r="W258" s="199" t="n"/>
      <c r="X258" s="199" t="n"/>
      <c r="Y258" s="199" t="n"/>
      <c r="Z258" s="199" t="n"/>
    </row>
    <row r="259" ht="15.75" customHeight="1">
      <c r="A259" s="203" t="n">
        <v>43997</v>
      </c>
      <c r="B259" s="199" t="n">
        <v>302.203674</v>
      </c>
      <c r="C259" s="199" t="n">
        <v>135782700</v>
      </c>
      <c r="D259" s="202">
        <f>B259/B260-1</f>
        <v/>
      </c>
      <c r="E259" s="200">
        <f>E260*(1+D259)</f>
        <v/>
      </c>
      <c r="F259" s="199" t="n"/>
      <c r="G259" s="199" t="n"/>
      <c r="H259" s="199" t="n"/>
      <c r="I259" s="199" t="n"/>
      <c r="J259" s="199" t="n"/>
      <c r="K259" s="199" t="n"/>
      <c r="L259" s="199" t="n"/>
      <c r="M259" s="199" t="n"/>
      <c r="N259" s="199" t="n"/>
      <c r="O259" s="199" t="n"/>
      <c r="P259" s="199" t="n"/>
      <c r="Q259" s="199" t="n"/>
      <c r="R259" s="199" t="n"/>
      <c r="S259" s="199" t="n"/>
      <c r="T259" s="199" t="n"/>
      <c r="U259" s="199" t="n"/>
      <c r="V259" s="199" t="n"/>
      <c r="W259" s="199" t="n"/>
      <c r="X259" s="199" t="n"/>
      <c r="Y259" s="199" t="n"/>
      <c r="Z259" s="199" t="n"/>
    </row>
    <row r="260" ht="15.75" customHeight="1">
      <c r="A260" s="203" t="n">
        <v>43994</v>
      </c>
      <c r="B260" s="199" t="n">
        <v>299.408508</v>
      </c>
      <c r="C260" s="199" t="n">
        <v>194678900</v>
      </c>
      <c r="D260" s="202">
        <f>B260/B261-1</f>
        <v/>
      </c>
      <c r="E260" s="200">
        <f>E261*(1+D260)</f>
        <v/>
      </c>
      <c r="F260" s="199" t="n"/>
      <c r="G260" s="199" t="n"/>
      <c r="H260" s="199" t="n"/>
      <c r="I260" s="199" t="n"/>
      <c r="J260" s="199" t="n"/>
      <c r="K260" s="199" t="n"/>
      <c r="L260" s="199" t="n"/>
      <c r="M260" s="199" t="n"/>
      <c r="N260" s="199" t="n"/>
      <c r="O260" s="199" t="n"/>
      <c r="P260" s="199" t="n"/>
      <c r="Q260" s="199" t="n"/>
      <c r="R260" s="199" t="n"/>
      <c r="S260" s="199" t="n"/>
      <c r="T260" s="199" t="n"/>
      <c r="U260" s="199" t="n"/>
      <c r="V260" s="199" t="n"/>
      <c r="W260" s="199" t="n"/>
      <c r="X260" s="199" t="n"/>
      <c r="Y260" s="199" t="n"/>
      <c r="Z260" s="199" t="n"/>
    </row>
    <row r="261" ht="15.75" customHeight="1">
      <c r="A261" s="203" t="n">
        <v>43993</v>
      </c>
      <c r="B261" s="199" t="n">
        <v>295.865326</v>
      </c>
      <c r="C261" s="199" t="n">
        <v>209243600</v>
      </c>
      <c r="D261" s="202">
        <f>B261/B262-1</f>
        <v/>
      </c>
      <c r="E261" s="200">
        <f>E262*(1+D261)</f>
        <v/>
      </c>
      <c r="F261" s="199" t="n"/>
      <c r="G261" s="199" t="n"/>
      <c r="H261" s="199" t="n"/>
      <c r="I261" s="199" t="n"/>
      <c r="J261" s="199" t="n"/>
      <c r="K261" s="199" t="n"/>
      <c r="L261" s="199" t="n"/>
      <c r="M261" s="199" t="n"/>
      <c r="N261" s="199" t="n"/>
      <c r="O261" s="199" t="n"/>
      <c r="P261" s="199" t="n"/>
      <c r="Q261" s="199" t="n"/>
      <c r="R261" s="199" t="n"/>
      <c r="S261" s="199" t="n"/>
      <c r="T261" s="199" t="n"/>
      <c r="U261" s="199" t="n"/>
      <c r="V261" s="199" t="n"/>
      <c r="W261" s="199" t="n"/>
      <c r="X261" s="199" t="n"/>
      <c r="Y261" s="199" t="n"/>
      <c r="Z261" s="199" t="n"/>
    </row>
    <row r="262" ht="15.75" customHeight="1">
      <c r="A262" s="203" t="n">
        <v>43992</v>
      </c>
      <c r="B262" s="199" t="n">
        <v>313.965057</v>
      </c>
      <c r="C262" s="199" t="n">
        <v>95000800</v>
      </c>
      <c r="D262" s="202">
        <f>B262/B263-1</f>
        <v/>
      </c>
      <c r="E262" s="200">
        <f>E263*(1+D262)</f>
        <v/>
      </c>
      <c r="F262" s="199" t="n"/>
      <c r="G262" s="199" t="n"/>
      <c r="H262" s="199" t="n"/>
      <c r="I262" s="199" t="n"/>
      <c r="J262" s="199" t="n"/>
      <c r="K262" s="199" t="n"/>
      <c r="L262" s="199" t="n"/>
      <c r="M262" s="199" t="n"/>
      <c r="N262" s="199" t="n"/>
      <c r="O262" s="199" t="n"/>
      <c r="P262" s="199" t="n"/>
      <c r="Q262" s="199" t="n"/>
      <c r="R262" s="199" t="n"/>
      <c r="S262" s="199" t="n"/>
      <c r="T262" s="199" t="n"/>
      <c r="U262" s="199" t="n"/>
      <c r="V262" s="199" t="n"/>
      <c r="W262" s="199" t="n"/>
      <c r="X262" s="199" t="n"/>
      <c r="Y262" s="199" t="n"/>
      <c r="Z262" s="199" t="n"/>
    </row>
    <row r="263" ht="15.75" customHeight="1">
      <c r="A263" s="203" t="n">
        <v>43991</v>
      </c>
      <c r="B263" s="199" t="n">
        <v>315.726807</v>
      </c>
      <c r="C263" s="199" t="n">
        <v>77479200</v>
      </c>
      <c r="D263" s="202">
        <f>B263/B264-1</f>
        <v/>
      </c>
      <c r="E263" s="200">
        <f>E264*(1+D263)</f>
        <v/>
      </c>
      <c r="F263" s="199" t="n"/>
      <c r="G263" s="199" t="n"/>
      <c r="H263" s="199" t="n"/>
      <c r="I263" s="199" t="n"/>
      <c r="J263" s="199" t="n"/>
      <c r="K263" s="199" t="n"/>
      <c r="L263" s="199" t="n"/>
      <c r="M263" s="199" t="n"/>
      <c r="N263" s="199" t="n"/>
      <c r="O263" s="199" t="n"/>
      <c r="P263" s="199" t="n"/>
      <c r="Q263" s="199" t="n"/>
      <c r="R263" s="199" t="n"/>
      <c r="S263" s="199" t="n"/>
      <c r="T263" s="199" t="n"/>
      <c r="U263" s="199" t="n"/>
      <c r="V263" s="199" t="n"/>
      <c r="W263" s="199" t="n"/>
      <c r="X263" s="199" t="n"/>
      <c r="Y263" s="199" t="n"/>
      <c r="Z263" s="199" t="n"/>
    </row>
    <row r="264" ht="15.75" customHeight="1">
      <c r="A264" s="203" t="n">
        <v>43990</v>
      </c>
      <c r="B264" s="199" t="n">
        <v>318.098785</v>
      </c>
      <c r="C264" s="199" t="n">
        <v>73641200</v>
      </c>
      <c r="D264" s="202">
        <f>B264/B265-1</f>
        <v/>
      </c>
      <c r="E264" s="200">
        <f>E265*(1+D264)</f>
        <v/>
      </c>
      <c r="F264" s="199" t="n"/>
      <c r="G264" s="199" t="n"/>
      <c r="H264" s="199" t="n"/>
      <c r="I264" s="199" t="n"/>
      <c r="J264" s="199" t="n"/>
      <c r="K264" s="199" t="n"/>
      <c r="L264" s="199" t="n"/>
      <c r="M264" s="199" t="n"/>
      <c r="N264" s="199" t="n"/>
      <c r="O264" s="199" t="n"/>
      <c r="P264" s="199" t="n"/>
      <c r="Q264" s="199" t="n"/>
      <c r="R264" s="199" t="n"/>
      <c r="S264" s="199" t="n"/>
      <c r="T264" s="199" t="n"/>
      <c r="U264" s="199" t="n"/>
      <c r="V264" s="199" t="n"/>
      <c r="W264" s="199" t="n"/>
      <c r="X264" s="199" t="n"/>
      <c r="Y264" s="199" t="n"/>
      <c r="Z264" s="199" t="n"/>
    </row>
    <row r="265" ht="15.75" customHeight="1">
      <c r="A265" s="203" t="n">
        <v>43987</v>
      </c>
      <c r="B265" s="199" t="n">
        <v>314.299652</v>
      </c>
      <c r="C265" s="199" t="n">
        <v>150524700</v>
      </c>
      <c r="D265" s="202">
        <f>B265/B266-1</f>
        <v/>
      </c>
      <c r="E265" s="200">
        <f>E266*(1+D265)</f>
        <v/>
      </c>
      <c r="F265" s="199" t="n"/>
      <c r="G265" s="199" t="n"/>
      <c r="H265" s="199" t="n"/>
      <c r="I265" s="199" t="n"/>
      <c r="J265" s="199" t="n"/>
      <c r="K265" s="199" t="n"/>
      <c r="L265" s="199" t="n"/>
      <c r="M265" s="199" t="n"/>
      <c r="N265" s="199" t="n"/>
      <c r="O265" s="199" t="n"/>
      <c r="P265" s="199" t="n"/>
      <c r="Q265" s="199" t="n"/>
      <c r="R265" s="199" t="n"/>
      <c r="S265" s="199" t="n"/>
      <c r="T265" s="199" t="n"/>
      <c r="U265" s="199" t="n"/>
      <c r="V265" s="199" t="n"/>
      <c r="W265" s="199" t="n"/>
      <c r="X265" s="199" t="n"/>
      <c r="Y265" s="199" t="n"/>
      <c r="Z265" s="199" t="n"/>
    </row>
    <row r="266" ht="15.75" customHeight="1">
      <c r="A266" s="203" t="n">
        <v>43986</v>
      </c>
      <c r="B266" s="199" t="n">
        <v>306.445618</v>
      </c>
      <c r="C266" s="199" t="n">
        <v>75794400</v>
      </c>
      <c r="D266" s="202">
        <f>B266/B267-1</f>
        <v/>
      </c>
      <c r="E266" s="200">
        <f>E267*(1+D266)</f>
        <v/>
      </c>
      <c r="F266" s="199" t="n"/>
      <c r="G266" s="199" t="n"/>
      <c r="H266" s="199" t="n"/>
      <c r="I266" s="199" t="n"/>
      <c r="J266" s="199" t="n"/>
      <c r="K266" s="199" t="n"/>
      <c r="L266" s="199" t="n"/>
      <c r="M266" s="199" t="n"/>
      <c r="N266" s="199" t="n"/>
      <c r="O266" s="199" t="n"/>
      <c r="P266" s="199" t="n"/>
      <c r="Q266" s="199" t="n"/>
      <c r="R266" s="199" t="n"/>
      <c r="S266" s="199" t="n"/>
      <c r="T266" s="199" t="n"/>
      <c r="U266" s="199" t="n"/>
      <c r="V266" s="199" t="n"/>
      <c r="W266" s="199" t="n"/>
      <c r="X266" s="199" t="n"/>
      <c r="Y266" s="199" t="n"/>
      <c r="Z266" s="199" t="n"/>
    </row>
    <row r="267" ht="15.75" customHeight="1">
      <c r="A267" s="203" t="n">
        <v>43985</v>
      </c>
      <c r="B267" s="199" t="n">
        <v>307.252716</v>
      </c>
      <c r="C267" s="199" t="n">
        <v>92567600</v>
      </c>
      <c r="D267" s="202">
        <f>B267/B268-1</f>
        <v/>
      </c>
      <c r="E267" s="200">
        <f>E268*(1+D267)</f>
        <v/>
      </c>
      <c r="F267" s="199" t="n"/>
      <c r="G267" s="199" t="n"/>
      <c r="H267" s="199" t="n"/>
      <c r="I267" s="199" t="n"/>
      <c r="J267" s="199" t="n"/>
      <c r="K267" s="199" t="n"/>
      <c r="L267" s="199" t="n"/>
      <c r="M267" s="199" t="n"/>
      <c r="N267" s="199" t="n"/>
      <c r="O267" s="199" t="n"/>
      <c r="P267" s="199" t="n"/>
      <c r="Q267" s="199" t="n"/>
      <c r="R267" s="199" t="n"/>
      <c r="S267" s="199" t="n"/>
      <c r="T267" s="199" t="n"/>
      <c r="U267" s="199" t="n"/>
      <c r="V267" s="199" t="n"/>
      <c r="W267" s="199" t="n"/>
      <c r="X267" s="199" t="n"/>
      <c r="Y267" s="199" t="n"/>
      <c r="Z267" s="199" t="n"/>
    </row>
    <row r="268" ht="15.75" customHeight="1">
      <c r="A268" s="203" t="n">
        <v>43984</v>
      </c>
      <c r="B268" s="199" t="n">
        <v>303.217377</v>
      </c>
      <c r="C268" s="199" t="n">
        <v>74267200</v>
      </c>
      <c r="D268" s="202">
        <f>B268/B269-1</f>
        <v/>
      </c>
      <c r="E268" s="200">
        <f>E269*(1+D268)</f>
        <v/>
      </c>
      <c r="F268" s="199" t="n"/>
      <c r="G268" s="199" t="n"/>
      <c r="H268" s="199" t="n"/>
      <c r="I268" s="199" t="n"/>
      <c r="J268" s="199" t="n"/>
      <c r="K268" s="199" t="n"/>
      <c r="L268" s="199" t="n"/>
      <c r="M268" s="199" t="n"/>
      <c r="N268" s="199" t="n"/>
      <c r="O268" s="199" t="n"/>
      <c r="P268" s="199" t="n"/>
      <c r="Q268" s="199" t="n"/>
      <c r="R268" s="199" t="n"/>
      <c r="S268" s="199" t="n"/>
      <c r="T268" s="199" t="n"/>
      <c r="U268" s="199" t="n"/>
      <c r="V268" s="199" t="n"/>
      <c r="W268" s="199" t="n"/>
      <c r="X268" s="199" t="n"/>
      <c r="Y268" s="199" t="n"/>
      <c r="Z268" s="199" t="n"/>
    </row>
    <row r="269" ht="15.75" customHeight="1">
      <c r="A269" s="203" t="n">
        <v>43983</v>
      </c>
      <c r="B269" s="199" t="n">
        <v>300.727325</v>
      </c>
      <c r="C269" s="199" t="n">
        <v>55758300</v>
      </c>
      <c r="D269" s="202">
        <f>B269/B270-1</f>
        <v/>
      </c>
      <c r="E269" s="200">
        <f>E270*(1+D269)</f>
        <v/>
      </c>
      <c r="F269" s="199" t="n"/>
      <c r="G269" s="199" t="n"/>
      <c r="H269" s="199" t="n"/>
      <c r="I269" s="199" t="n"/>
      <c r="J269" s="199" t="n"/>
      <c r="K269" s="199" t="n"/>
      <c r="L269" s="199" t="n"/>
      <c r="M269" s="199" t="n"/>
      <c r="N269" s="199" t="n"/>
      <c r="O269" s="199" t="n"/>
      <c r="P269" s="199" t="n"/>
      <c r="Q269" s="199" t="n"/>
      <c r="R269" s="199" t="n"/>
      <c r="S269" s="199" t="n"/>
      <c r="T269" s="199" t="n"/>
      <c r="U269" s="199" t="n"/>
      <c r="V269" s="199" t="n"/>
      <c r="W269" s="199" t="n"/>
      <c r="X269" s="199" t="n"/>
      <c r="Y269" s="199" t="n"/>
      <c r="Z269" s="199" t="n"/>
    </row>
    <row r="270" ht="15.75" customHeight="1">
      <c r="A270" s="203" t="n">
        <v>43980</v>
      </c>
      <c r="B270" s="199" t="n">
        <v>299.516785</v>
      </c>
      <c r="C270" s="199" t="n">
        <v>119090800</v>
      </c>
      <c r="D270" s="202">
        <f>B270/B271-1</f>
        <v/>
      </c>
      <c r="E270" s="200">
        <f>E271*(1+D270)</f>
        <v/>
      </c>
      <c r="F270" s="199" t="n"/>
      <c r="G270" s="199" t="n"/>
      <c r="H270" s="199" t="n"/>
      <c r="I270" s="199" t="n"/>
      <c r="J270" s="199" t="n"/>
      <c r="K270" s="199" t="n"/>
      <c r="L270" s="199" t="n"/>
      <c r="M270" s="199" t="n"/>
      <c r="N270" s="199" t="n"/>
      <c r="O270" s="199" t="n"/>
      <c r="P270" s="199" t="n"/>
      <c r="Q270" s="199" t="n"/>
      <c r="R270" s="199" t="n"/>
      <c r="S270" s="199" t="n"/>
      <c r="T270" s="199" t="n"/>
      <c r="U270" s="199" t="n"/>
      <c r="V270" s="199" t="n"/>
      <c r="W270" s="199" t="n"/>
      <c r="X270" s="199" t="n"/>
      <c r="Y270" s="199" t="n"/>
      <c r="Z270" s="199" t="n"/>
    </row>
    <row r="271" ht="15.75" customHeight="1">
      <c r="A271" s="203" t="n">
        <v>43979</v>
      </c>
      <c r="B271" s="199" t="n">
        <v>298.18808</v>
      </c>
      <c r="C271" s="199" t="n">
        <v>90405200</v>
      </c>
      <c r="D271" s="202">
        <f>B271/B272-1</f>
        <v/>
      </c>
      <c r="E271" s="200">
        <f>E272*(1+D271)</f>
        <v/>
      </c>
      <c r="F271" s="199" t="n"/>
      <c r="G271" s="199" t="n"/>
      <c r="H271" s="199" t="n"/>
      <c r="I271" s="199" t="n"/>
      <c r="J271" s="199" t="n"/>
      <c r="K271" s="199" t="n"/>
      <c r="L271" s="199" t="n"/>
      <c r="M271" s="199" t="n"/>
      <c r="N271" s="199" t="n"/>
      <c r="O271" s="199" t="n"/>
      <c r="P271" s="199" t="n"/>
      <c r="Q271" s="199" t="n"/>
      <c r="R271" s="199" t="n"/>
      <c r="S271" s="199" t="n"/>
      <c r="T271" s="199" t="n"/>
      <c r="U271" s="199" t="n"/>
      <c r="V271" s="199" t="n"/>
      <c r="W271" s="199" t="n"/>
      <c r="X271" s="199" t="n"/>
      <c r="Y271" s="199" t="n"/>
      <c r="Z271" s="199" t="n"/>
    </row>
    <row r="272" ht="15.75" customHeight="1">
      <c r="A272" s="203" t="n">
        <v>43978</v>
      </c>
      <c r="B272" s="199" t="n">
        <v>298.739227</v>
      </c>
      <c r="C272" s="199" t="n">
        <v>104817400</v>
      </c>
      <c r="D272" s="202">
        <f>B272/B273-1</f>
        <v/>
      </c>
      <c r="E272" s="200">
        <f>E273*(1+D272)</f>
        <v/>
      </c>
      <c r="F272" s="199" t="n"/>
      <c r="G272" s="199" t="n"/>
      <c r="H272" s="199" t="n"/>
      <c r="I272" s="199" t="n"/>
      <c r="J272" s="199" t="n"/>
      <c r="K272" s="199" t="n"/>
      <c r="L272" s="199" t="n"/>
      <c r="M272" s="199" t="n"/>
      <c r="N272" s="199" t="n"/>
      <c r="O272" s="199" t="n"/>
      <c r="P272" s="199" t="n"/>
      <c r="Q272" s="199" t="n"/>
      <c r="R272" s="199" t="n"/>
      <c r="S272" s="199" t="n"/>
      <c r="T272" s="199" t="n"/>
      <c r="U272" s="199" t="n"/>
      <c r="V272" s="199" t="n"/>
      <c r="W272" s="199" t="n"/>
      <c r="X272" s="199" t="n"/>
      <c r="Y272" s="199" t="n"/>
      <c r="Z272" s="199" t="n"/>
    </row>
    <row r="273" ht="15.75" customHeight="1">
      <c r="A273" s="203" t="n">
        <v>43977</v>
      </c>
      <c r="B273" s="199" t="n">
        <v>294.359436</v>
      </c>
      <c r="C273" s="199" t="n">
        <v>88951400</v>
      </c>
      <c r="D273" s="202">
        <f>B273/B274-1</f>
        <v/>
      </c>
      <c r="E273" s="200">
        <f>E274*(1+D273)</f>
        <v/>
      </c>
      <c r="F273" s="199" t="n"/>
      <c r="G273" s="199" t="n"/>
      <c r="H273" s="199" t="n"/>
      <c r="I273" s="199" t="n"/>
      <c r="J273" s="199" t="n"/>
      <c r="K273" s="199" t="n"/>
      <c r="L273" s="199" t="n"/>
      <c r="M273" s="199" t="n"/>
      <c r="N273" s="199" t="n"/>
      <c r="O273" s="199" t="n"/>
      <c r="P273" s="199" t="n"/>
      <c r="Q273" s="199" t="n"/>
      <c r="R273" s="199" t="n"/>
      <c r="S273" s="199" t="n"/>
      <c r="T273" s="199" t="n"/>
      <c r="U273" s="199" t="n"/>
      <c r="V273" s="199" t="n"/>
      <c r="W273" s="199" t="n"/>
      <c r="X273" s="199" t="n"/>
      <c r="Y273" s="199" t="n"/>
      <c r="Z273" s="199" t="n"/>
    </row>
    <row r="274" ht="15.75" customHeight="1">
      <c r="A274" s="203" t="n">
        <v>43973</v>
      </c>
      <c r="B274" s="199" t="n">
        <v>290.776947</v>
      </c>
      <c r="C274" s="199" t="n">
        <v>63958200</v>
      </c>
      <c r="D274" s="202">
        <f>B274/B275-1</f>
        <v/>
      </c>
      <c r="E274" s="200">
        <f>E275*(1+D274)</f>
        <v/>
      </c>
      <c r="F274" s="199" t="n"/>
      <c r="G274" s="199" t="n"/>
      <c r="H274" s="199" t="n"/>
      <c r="I274" s="199" t="n"/>
      <c r="J274" s="199" t="n"/>
      <c r="K274" s="199" t="n"/>
      <c r="L274" s="199" t="n"/>
      <c r="M274" s="199" t="n"/>
      <c r="N274" s="199" t="n"/>
      <c r="O274" s="199" t="n"/>
      <c r="P274" s="199" t="n"/>
      <c r="Q274" s="199" t="n"/>
      <c r="R274" s="199" t="n"/>
      <c r="S274" s="199" t="n"/>
      <c r="T274" s="199" t="n"/>
      <c r="U274" s="199" t="n"/>
      <c r="V274" s="199" t="n"/>
      <c r="W274" s="199" t="n"/>
      <c r="X274" s="199" t="n"/>
      <c r="Y274" s="199" t="n"/>
      <c r="Z274" s="199" t="n"/>
    </row>
    <row r="275" ht="15.75" customHeight="1">
      <c r="A275" s="203" t="n">
        <v>43972</v>
      </c>
      <c r="B275" s="199" t="n">
        <v>290.225769</v>
      </c>
      <c r="C275" s="199" t="n">
        <v>78293900</v>
      </c>
      <c r="D275" s="202">
        <f>B275/B276-1</f>
        <v/>
      </c>
      <c r="E275" s="200">
        <f>E276*(1+D275)</f>
        <v/>
      </c>
      <c r="F275" s="199" t="n"/>
      <c r="G275" s="199" t="n"/>
      <c r="H275" s="199" t="n"/>
      <c r="I275" s="199" t="n"/>
      <c r="J275" s="199" t="n"/>
      <c r="K275" s="199" t="n"/>
      <c r="L275" s="199" t="n"/>
      <c r="M275" s="199" t="n"/>
      <c r="N275" s="199" t="n"/>
      <c r="O275" s="199" t="n"/>
      <c r="P275" s="199" t="n"/>
      <c r="Q275" s="199" t="n"/>
      <c r="R275" s="199" t="n"/>
      <c r="S275" s="199" t="n"/>
      <c r="T275" s="199" t="n"/>
      <c r="U275" s="199" t="n"/>
      <c r="V275" s="199" t="n"/>
      <c r="W275" s="199" t="n"/>
      <c r="X275" s="199" t="n"/>
      <c r="Y275" s="199" t="n"/>
      <c r="Z275" s="199" t="n"/>
    </row>
    <row r="276" ht="15.75" customHeight="1">
      <c r="A276" s="203" t="n">
        <v>43971</v>
      </c>
      <c r="B276" s="199" t="n">
        <v>292.243408</v>
      </c>
      <c r="C276" s="199" t="n">
        <v>85861700</v>
      </c>
      <c r="D276" s="202">
        <f>B276/B277-1</f>
        <v/>
      </c>
      <c r="E276" s="200">
        <f>E277*(1+D276)</f>
        <v/>
      </c>
      <c r="F276" s="199" t="n"/>
      <c r="G276" s="199" t="n"/>
      <c r="H276" s="199" t="n"/>
      <c r="I276" s="199" t="n"/>
      <c r="J276" s="199" t="n"/>
      <c r="K276" s="199" t="n"/>
      <c r="L276" s="199" t="n"/>
      <c r="M276" s="199" t="n"/>
      <c r="N276" s="199" t="n"/>
      <c r="O276" s="199" t="n"/>
      <c r="P276" s="199" t="n"/>
      <c r="Q276" s="199" t="n"/>
      <c r="R276" s="199" t="n"/>
      <c r="S276" s="199" t="n"/>
      <c r="T276" s="199" t="n"/>
      <c r="U276" s="199" t="n"/>
      <c r="V276" s="199" t="n"/>
      <c r="W276" s="199" t="n"/>
      <c r="X276" s="199" t="n"/>
      <c r="Y276" s="199" t="n"/>
      <c r="Z276" s="199" t="n"/>
    </row>
    <row r="277" ht="15.75" customHeight="1">
      <c r="A277" s="203" t="n">
        <v>43970</v>
      </c>
      <c r="B277" s="199" t="n">
        <v>287.361664</v>
      </c>
      <c r="C277" s="199" t="n">
        <v>95189300</v>
      </c>
      <c r="D277" s="202">
        <f>B277/B278-1</f>
        <v/>
      </c>
      <c r="E277" s="200">
        <f>E278*(1+D277)</f>
        <v/>
      </c>
      <c r="F277" s="199" t="n"/>
      <c r="G277" s="199" t="n"/>
      <c r="H277" s="199" t="n"/>
      <c r="I277" s="199" t="n"/>
      <c r="J277" s="199" t="n"/>
      <c r="K277" s="199" t="n"/>
      <c r="L277" s="199" t="n"/>
      <c r="M277" s="199" t="n"/>
      <c r="N277" s="199" t="n"/>
      <c r="O277" s="199" t="n"/>
      <c r="P277" s="199" t="n"/>
      <c r="Q277" s="199" t="n"/>
      <c r="R277" s="199" t="n"/>
      <c r="S277" s="199" t="n"/>
      <c r="T277" s="199" t="n"/>
      <c r="U277" s="199" t="n"/>
      <c r="V277" s="199" t="n"/>
      <c r="W277" s="199" t="n"/>
      <c r="X277" s="199" t="n"/>
      <c r="Y277" s="199" t="n"/>
      <c r="Z277" s="199" t="n"/>
    </row>
    <row r="278" ht="15.75" customHeight="1">
      <c r="A278" s="203" t="n">
        <v>43969</v>
      </c>
      <c r="B278" s="199" t="n">
        <v>290.343842</v>
      </c>
      <c r="C278" s="199" t="n">
        <v>119703800</v>
      </c>
      <c r="D278" s="202">
        <f>B278/B279-1</f>
        <v/>
      </c>
      <c r="E278" s="200">
        <f>E279*(1+D278)</f>
        <v/>
      </c>
      <c r="F278" s="199" t="n"/>
      <c r="G278" s="199" t="n"/>
      <c r="H278" s="199" t="n"/>
      <c r="I278" s="199" t="n"/>
      <c r="J278" s="199" t="n"/>
      <c r="K278" s="199" t="n"/>
      <c r="L278" s="199" t="n"/>
      <c r="M278" s="199" t="n"/>
      <c r="N278" s="199" t="n"/>
      <c r="O278" s="199" t="n"/>
      <c r="P278" s="199" t="n"/>
      <c r="Q278" s="199" t="n"/>
      <c r="R278" s="199" t="n"/>
      <c r="S278" s="199" t="n"/>
      <c r="T278" s="199" t="n"/>
      <c r="U278" s="199" t="n"/>
      <c r="V278" s="199" t="n"/>
      <c r="W278" s="199" t="n"/>
      <c r="X278" s="199" t="n"/>
      <c r="Y278" s="199" t="n"/>
      <c r="Z278" s="199" t="n"/>
    </row>
    <row r="279" ht="15.75" customHeight="1">
      <c r="A279" s="203" t="n">
        <v>43966</v>
      </c>
      <c r="B279" s="199" t="n">
        <v>281.761536</v>
      </c>
      <c r="C279" s="199" t="n">
        <v>111146300</v>
      </c>
      <c r="D279" s="202">
        <f>B279/B280-1</f>
        <v/>
      </c>
      <c r="E279" s="200">
        <f>E280*(1+D279)</f>
        <v/>
      </c>
      <c r="F279" s="199" t="n"/>
      <c r="G279" s="199" t="n"/>
      <c r="H279" s="199" t="n"/>
      <c r="I279" s="199" t="n"/>
      <c r="J279" s="199" t="n"/>
      <c r="K279" s="199" t="n"/>
      <c r="L279" s="199" t="n"/>
      <c r="M279" s="199" t="n"/>
      <c r="N279" s="199" t="n"/>
      <c r="O279" s="199" t="n"/>
      <c r="P279" s="199" t="n"/>
      <c r="Q279" s="199" t="n"/>
      <c r="R279" s="199" t="n"/>
      <c r="S279" s="199" t="n"/>
      <c r="T279" s="199" t="n"/>
      <c r="U279" s="199" t="n"/>
      <c r="V279" s="199" t="n"/>
      <c r="W279" s="199" t="n"/>
      <c r="X279" s="199" t="n"/>
      <c r="Y279" s="199" t="n"/>
      <c r="Z279" s="199" t="n"/>
    </row>
    <row r="280" ht="15.75" customHeight="1">
      <c r="A280" s="203" t="n">
        <v>43965</v>
      </c>
      <c r="B280" s="199" t="n">
        <v>280.472198</v>
      </c>
      <c r="C280" s="199" t="n">
        <v>121977900</v>
      </c>
      <c r="D280" s="202">
        <f>B280/B281-1</f>
        <v/>
      </c>
      <c r="E280" s="200">
        <f>E281*(1+D280)</f>
        <v/>
      </c>
      <c r="F280" s="199" t="n"/>
      <c r="G280" s="199" t="n"/>
      <c r="H280" s="199" t="n"/>
      <c r="I280" s="199" t="n"/>
      <c r="J280" s="199" t="n"/>
      <c r="K280" s="199" t="n"/>
      <c r="L280" s="199" t="n"/>
      <c r="M280" s="199" t="n"/>
      <c r="N280" s="199" t="n"/>
      <c r="O280" s="199" t="n"/>
      <c r="P280" s="199" t="n"/>
      <c r="Q280" s="199" t="n"/>
      <c r="R280" s="199" t="n"/>
      <c r="S280" s="199" t="n"/>
      <c r="T280" s="199" t="n"/>
      <c r="U280" s="199" t="n"/>
      <c r="V280" s="199" t="n"/>
      <c r="W280" s="199" t="n"/>
      <c r="X280" s="199" t="n"/>
      <c r="Y280" s="199" t="n"/>
      <c r="Z280" s="199" t="n"/>
    </row>
    <row r="281" ht="15.75" customHeight="1">
      <c r="A281" s="203" t="n">
        <v>43964</v>
      </c>
      <c r="B281" s="199" t="n">
        <v>277.155365</v>
      </c>
      <c r="C281" s="199" t="n">
        <v>144721100</v>
      </c>
      <c r="D281" s="202">
        <f>B281/B282-1</f>
        <v/>
      </c>
      <c r="E281" s="200">
        <f>E282*(1+D281)</f>
        <v/>
      </c>
      <c r="F281" s="199" t="n"/>
      <c r="G281" s="199" t="n"/>
      <c r="H281" s="199" t="n"/>
      <c r="I281" s="199" t="n"/>
      <c r="J281" s="199" t="n"/>
      <c r="K281" s="199" t="n"/>
      <c r="L281" s="199" t="n"/>
      <c r="M281" s="199" t="n"/>
      <c r="N281" s="199" t="n"/>
      <c r="O281" s="199" t="n"/>
      <c r="P281" s="199" t="n"/>
      <c r="Q281" s="199" t="n"/>
      <c r="R281" s="199" t="n"/>
      <c r="S281" s="199" t="n"/>
      <c r="T281" s="199" t="n"/>
      <c r="U281" s="199" t="n"/>
      <c r="V281" s="199" t="n"/>
      <c r="W281" s="199" t="n"/>
      <c r="X281" s="199" t="n"/>
      <c r="Y281" s="199" t="n"/>
      <c r="Z281" s="199" t="n"/>
    </row>
    <row r="282" ht="15.75" customHeight="1">
      <c r="A282" s="203" t="n">
        <v>43963</v>
      </c>
      <c r="B282" s="199" t="n">
        <v>282.145355</v>
      </c>
      <c r="C282" s="199" t="n">
        <v>95870800</v>
      </c>
      <c r="D282" s="202">
        <f>B282/B283-1</f>
        <v/>
      </c>
      <c r="E282" s="200">
        <f>E283*(1+D282)</f>
        <v/>
      </c>
      <c r="F282" s="199" t="n"/>
      <c r="G282" s="199" t="n"/>
      <c r="H282" s="199" t="n"/>
      <c r="I282" s="199" t="n"/>
      <c r="J282" s="199" t="n"/>
      <c r="K282" s="199" t="n"/>
      <c r="L282" s="199" t="n"/>
      <c r="M282" s="199" t="n"/>
      <c r="N282" s="199" t="n"/>
      <c r="O282" s="199" t="n"/>
      <c r="P282" s="199" t="n"/>
      <c r="Q282" s="199" t="n"/>
      <c r="R282" s="199" t="n"/>
      <c r="S282" s="199" t="n"/>
      <c r="T282" s="199" t="n"/>
      <c r="U282" s="199" t="n"/>
      <c r="V282" s="199" t="n"/>
      <c r="W282" s="199" t="n"/>
      <c r="X282" s="199" t="n"/>
      <c r="Y282" s="199" t="n"/>
      <c r="Z282" s="199" t="n"/>
    </row>
    <row r="283" ht="15.75" customHeight="1">
      <c r="A283" s="203" t="n">
        <v>43962</v>
      </c>
      <c r="B283" s="199" t="n">
        <v>287.883301</v>
      </c>
      <c r="C283" s="199" t="n">
        <v>79514200</v>
      </c>
      <c r="D283" s="202">
        <f>B283/B284-1</f>
        <v/>
      </c>
      <c r="E283" s="200">
        <f>E284*(1+D283)</f>
        <v/>
      </c>
      <c r="F283" s="199" t="n"/>
      <c r="G283" s="199" t="n"/>
      <c r="H283" s="199" t="n"/>
      <c r="I283" s="199" t="n"/>
      <c r="J283" s="199" t="n"/>
      <c r="K283" s="199" t="n"/>
      <c r="L283" s="199" t="n"/>
      <c r="M283" s="199" t="n"/>
      <c r="N283" s="199" t="n"/>
      <c r="O283" s="199" t="n"/>
      <c r="P283" s="199" t="n"/>
      <c r="Q283" s="199" t="n"/>
      <c r="R283" s="199" t="n"/>
      <c r="S283" s="199" t="n"/>
      <c r="T283" s="199" t="n"/>
      <c r="U283" s="199" t="n"/>
      <c r="V283" s="199" t="n"/>
      <c r="W283" s="199" t="n"/>
      <c r="X283" s="199" t="n"/>
      <c r="Y283" s="199" t="n"/>
      <c r="Z283" s="199" t="n"/>
    </row>
    <row r="284" ht="15.75" customHeight="1">
      <c r="A284" s="203" t="n">
        <v>43959</v>
      </c>
      <c r="B284" s="199" t="n">
        <v>287.82428</v>
      </c>
      <c r="C284" s="199" t="n">
        <v>76452400</v>
      </c>
      <c r="D284" s="202">
        <f>B284/B285-1</f>
        <v/>
      </c>
      <c r="E284" s="200">
        <f>E285*(1+D284)</f>
        <v/>
      </c>
      <c r="F284" s="199" t="n"/>
      <c r="G284" s="199" t="n"/>
      <c r="H284" s="199" t="n"/>
      <c r="I284" s="199" t="n"/>
      <c r="J284" s="199" t="n"/>
      <c r="K284" s="199" t="n"/>
      <c r="L284" s="199" t="n"/>
      <c r="M284" s="199" t="n"/>
      <c r="N284" s="199" t="n"/>
      <c r="O284" s="199" t="n"/>
      <c r="P284" s="199" t="n"/>
      <c r="Q284" s="199" t="n"/>
      <c r="R284" s="199" t="n"/>
      <c r="S284" s="199" t="n"/>
      <c r="T284" s="199" t="n"/>
      <c r="U284" s="199" t="n"/>
      <c r="V284" s="199" t="n"/>
      <c r="W284" s="199" t="n"/>
      <c r="X284" s="199" t="n"/>
      <c r="Y284" s="199" t="n"/>
      <c r="Z284" s="199" t="n"/>
    </row>
    <row r="285" ht="15.75" customHeight="1">
      <c r="A285" s="203" t="n">
        <v>43958</v>
      </c>
      <c r="B285" s="199" t="n">
        <v>283.139404</v>
      </c>
      <c r="C285" s="199" t="n">
        <v>75250400</v>
      </c>
      <c r="D285" s="202">
        <f>B285/B286-1</f>
        <v/>
      </c>
      <c r="E285" s="200">
        <f>E286*(1+D285)</f>
        <v/>
      </c>
      <c r="F285" s="199" t="n"/>
      <c r="G285" s="199" t="n"/>
      <c r="H285" s="199" t="n"/>
      <c r="I285" s="199" t="n"/>
      <c r="J285" s="199" t="n"/>
      <c r="K285" s="199" t="n"/>
      <c r="L285" s="199" t="n"/>
      <c r="M285" s="199" t="n"/>
      <c r="N285" s="199" t="n"/>
      <c r="O285" s="199" t="n"/>
      <c r="P285" s="199" t="n"/>
      <c r="Q285" s="199" t="n"/>
      <c r="R285" s="199" t="n"/>
      <c r="S285" s="199" t="n"/>
      <c r="T285" s="199" t="n"/>
      <c r="U285" s="199" t="n"/>
      <c r="V285" s="199" t="n"/>
      <c r="W285" s="199" t="n"/>
      <c r="X285" s="199" t="n"/>
      <c r="Y285" s="199" t="n"/>
      <c r="Z285" s="199" t="n"/>
    </row>
    <row r="286" ht="15.75" customHeight="1">
      <c r="A286" s="203" t="n">
        <v>43957</v>
      </c>
      <c r="B286" s="199" t="n">
        <v>279.76355</v>
      </c>
      <c r="C286" s="199" t="n">
        <v>73632600</v>
      </c>
      <c r="D286" s="202">
        <f>B286/B287-1</f>
        <v/>
      </c>
      <c r="E286" s="200">
        <f>E287*(1+D286)</f>
        <v/>
      </c>
      <c r="F286" s="199" t="n"/>
      <c r="G286" s="199" t="n"/>
      <c r="H286" s="199" t="n"/>
      <c r="I286" s="199" t="n"/>
      <c r="J286" s="199" t="n"/>
      <c r="K286" s="199" t="n"/>
      <c r="L286" s="199" t="n"/>
      <c r="M286" s="199" t="n"/>
      <c r="N286" s="199" t="n"/>
      <c r="O286" s="199" t="n"/>
      <c r="P286" s="199" t="n"/>
      <c r="Q286" s="199" t="n"/>
      <c r="R286" s="199" t="n"/>
      <c r="S286" s="199" t="n"/>
      <c r="T286" s="199" t="n"/>
      <c r="U286" s="199" t="n"/>
      <c r="V286" s="199" t="n"/>
      <c r="W286" s="199" t="n"/>
      <c r="X286" s="199" t="n"/>
      <c r="Y286" s="199" t="n"/>
      <c r="Z286" s="199" t="n"/>
    </row>
    <row r="287" ht="15.75" customHeight="1">
      <c r="A287" s="203" t="n">
        <v>43956</v>
      </c>
      <c r="B287" s="199" t="n">
        <v>281.672913</v>
      </c>
      <c r="C287" s="199" t="n">
        <v>79569900</v>
      </c>
      <c r="D287" s="202">
        <f>B287/B288-1</f>
        <v/>
      </c>
      <c r="E287" s="200">
        <f>E288*(1+D287)</f>
        <v/>
      </c>
      <c r="F287" s="199" t="n"/>
      <c r="G287" s="199" t="n"/>
      <c r="H287" s="199" t="n"/>
      <c r="I287" s="199" t="n"/>
      <c r="J287" s="199" t="n"/>
      <c r="K287" s="199" t="n"/>
      <c r="L287" s="199" t="n"/>
      <c r="M287" s="199" t="n"/>
      <c r="N287" s="199" t="n"/>
      <c r="O287" s="199" t="n"/>
      <c r="P287" s="199" t="n"/>
      <c r="Q287" s="199" t="n"/>
      <c r="R287" s="199" t="n"/>
      <c r="S287" s="199" t="n"/>
      <c r="T287" s="199" t="n"/>
      <c r="U287" s="199" t="n"/>
      <c r="V287" s="199" t="n"/>
      <c r="W287" s="199" t="n"/>
      <c r="X287" s="199" t="n"/>
      <c r="Y287" s="199" t="n"/>
      <c r="Z287" s="199" t="n"/>
    </row>
    <row r="288" ht="15.75" customHeight="1">
      <c r="A288" s="203" t="n">
        <v>43955</v>
      </c>
      <c r="B288" s="199" t="n">
        <v>279.094299</v>
      </c>
      <c r="C288" s="199" t="n">
        <v>80873200</v>
      </c>
      <c r="D288" s="202">
        <f>B288/B289-1</f>
        <v/>
      </c>
      <c r="E288" s="200">
        <f>E289*(1+D288)</f>
        <v/>
      </c>
      <c r="F288" s="199" t="n"/>
      <c r="G288" s="199" t="n"/>
      <c r="H288" s="199" t="n"/>
      <c r="I288" s="199" t="n"/>
      <c r="J288" s="199" t="n"/>
      <c r="K288" s="199" t="n"/>
      <c r="L288" s="199" t="n"/>
      <c r="M288" s="199" t="n"/>
      <c r="N288" s="199" t="n"/>
      <c r="O288" s="199" t="n"/>
      <c r="P288" s="199" t="n"/>
      <c r="Q288" s="199" t="n"/>
      <c r="R288" s="199" t="n"/>
      <c r="S288" s="199" t="n"/>
      <c r="T288" s="199" t="n"/>
      <c r="U288" s="199" t="n"/>
      <c r="V288" s="199" t="n"/>
      <c r="W288" s="199" t="n"/>
      <c r="X288" s="199" t="n"/>
      <c r="Y288" s="199" t="n"/>
      <c r="Z288" s="199" t="n"/>
    </row>
    <row r="289" ht="15.75" customHeight="1">
      <c r="A289" s="203" t="n">
        <v>43952</v>
      </c>
      <c r="B289" s="199" t="n">
        <v>278.326569</v>
      </c>
      <c r="C289" s="199" t="n">
        <v>125180000</v>
      </c>
      <c r="D289" s="202">
        <f>B289/B290-1</f>
        <v/>
      </c>
      <c r="E289" s="200">
        <f>E290*(1+D289)</f>
        <v/>
      </c>
      <c r="F289" s="199" t="n"/>
      <c r="G289" s="199" t="n"/>
      <c r="H289" s="199" t="n"/>
      <c r="I289" s="199" t="n"/>
      <c r="J289" s="199" t="n"/>
      <c r="K289" s="199" t="n"/>
      <c r="L289" s="199" t="n"/>
      <c r="M289" s="199" t="n"/>
      <c r="N289" s="199" t="n"/>
      <c r="O289" s="199" t="n"/>
      <c r="P289" s="199" t="n"/>
      <c r="Q289" s="199" t="n"/>
      <c r="R289" s="199" t="n"/>
      <c r="S289" s="199" t="n"/>
      <c r="T289" s="199" t="n"/>
      <c r="U289" s="199" t="n"/>
      <c r="V289" s="199" t="n"/>
      <c r="W289" s="199" t="n"/>
      <c r="X289" s="199" t="n"/>
      <c r="Y289" s="199" t="n"/>
      <c r="Z289" s="199" t="n"/>
    </row>
    <row r="290" ht="15.75" customHeight="1">
      <c r="A290" s="203" t="n">
        <v>43951</v>
      </c>
      <c r="B290" s="199" t="n">
        <v>285.895233</v>
      </c>
      <c r="C290" s="199" t="n">
        <v>122901700</v>
      </c>
      <c r="D290" s="202">
        <f>B290/B291-1</f>
        <v/>
      </c>
      <c r="E290" s="200">
        <f>E291*(1+D290)</f>
        <v/>
      </c>
      <c r="F290" s="199" t="n"/>
      <c r="G290" s="199" t="n"/>
      <c r="H290" s="199" t="n"/>
      <c r="I290" s="199" t="n"/>
      <c r="J290" s="199" t="n"/>
      <c r="K290" s="199" t="n"/>
      <c r="L290" s="199" t="n"/>
      <c r="M290" s="199" t="n"/>
      <c r="N290" s="199" t="n"/>
      <c r="O290" s="199" t="n"/>
      <c r="P290" s="199" t="n"/>
      <c r="Q290" s="199" t="n"/>
      <c r="R290" s="199" t="n"/>
      <c r="S290" s="199" t="n"/>
      <c r="T290" s="199" t="n"/>
      <c r="U290" s="199" t="n"/>
      <c r="V290" s="199" t="n"/>
      <c r="W290" s="199" t="n"/>
      <c r="X290" s="199" t="n"/>
      <c r="Y290" s="199" t="n"/>
      <c r="Z290" s="199" t="n"/>
    </row>
    <row r="291" ht="15.75" customHeight="1">
      <c r="A291" s="203" t="n">
        <v>43950</v>
      </c>
      <c r="B291" s="199" t="n">
        <v>288.582092</v>
      </c>
      <c r="C291" s="199" t="n">
        <v>118745600</v>
      </c>
      <c r="D291" s="202">
        <f>B291/B292-1</f>
        <v/>
      </c>
      <c r="E291" s="200">
        <f>E292*(1+D291)</f>
        <v/>
      </c>
      <c r="F291" s="199" t="n"/>
      <c r="G291" s="199" t="n"/>
      <c r="H291" s="199" t="n"/>
      <c r="I291" s="199" t="n"/>
      <c r="J291" s="199" t="n"/>
      <c r="K291" s="199" t="n"/>
      <c r="L291" s="199" t="n"/>
      <c r="M291" s="199" t="n"/>
      <c r="N291" s="199" t="n"/>
      <c r="O291" s="199" t="n"/>
      <c r="P291" s="199" t="n"/>
      <c r="Q291" s="199" t="n"/>
      <c r="R291" s="199" t="n"/>
      <c r="S291" s="199" t="n"/>
      <c r="T291" s="199" t="n"/>
      <c r="U291" s="199" t="n"/>
      <c r="V291" s="199" t="n"/>
      <c r="W291" s="199" t="n"/>
      <c r="X291" s="199" t="n"/>
      <c r="Y291" s="199" t="n"/>
      <c r="Z291" s="199" t="n"/>
    </row>
    <row r="292" ht="15.75" customHeight="1">
      <c r="A292" s="203" t="n">
        <v>43949</v>
      </c>
      <c r="B292" s="199" t="n">
        <v>281.220184</v>
      </c>
      <c r="C292" s="199" t="n">
        <v>105270000</v>
      </c>
      <c r="D292" s="202">
        <f>B292/B293-1</f>
        <v/>
      </c>
      <c r="E292" s="200">
        <f>E293*(1+D292)</f>
        <v/>
      </c>
      <c r="F292" s="199" t="n"/>
      <c r="G292" s="199" t="n"/>
      <c r="H292" s="199" t="n"/>
      <c r="I292" s="199" t="n"/>
      <c r="J292" s="199" t="n"/>
      <c r="K292" s="199" t="n"/>
      <c r="L292" s="199" t="n"/>
      <c r="M292" s="199" t="n"/>
      <c r="N292" s="199" t="n"/>
      <c r="O292" s="199" t="n"/>
      <c r="P292" s="199" t="n"/>
      <c r="Q292" s="199" t="n"/>
      <c r="R292" s="199" t="n"/>
      <c r="S292" s="199" t="n"/>
      <c r="T292" s="199" t="n"/>
      <c r="U292" s="199" t="n"/>
      <c r="V292" s="199" t="n"/>
      <c r="W292" s="199" t="n"/>
      <c r="X292" s="199" t="n"/>
      <c r="Y292" s="199" t="n"/>
      <c r="Z292" s="199" t="n"/>
    </row>
    <row r="293" ht="15.75" customHeight="1">
      <c r="A293" s="203" t="n">
        <v>43948</v>
      </c>
      <c r="B293" s="199" t="n">
        <v>282.519348</v>
      </c>
      <c r="C293" s="199" t="n">
        <v>77896600</v>
      </c>
      <c r="D293" s="202">
        <f>B293/B294-1</f>
        <v/>
      </c>
      <c r="E293" s="200">
        <f>E294*(1+D293)</f>
        <v/>
      </c>
      <c r="F293" s="199" t="n"/>
      <c r="G293" s="199" t="n"/>
      <c r="H293" s="199" t="n"/>
      <c r="I293" s="199" t="n"/>
      <c r="J293" s="199" t="n"/>
      <c r="K293" s="199" t="n"/>
      <c r="L293" s="199" t="n"/>
      <c r="M293" s="199" t="n"/>
      <c r="N293" s="199" t="n"/>
      <c r="O293" s="199" t="n"/>
      <c r="P293" s="199" t="n"/>
      <c r="Q293" s="199" t="n"/>
      <c r="R293" s="199" t="n"/>
      <c r="S293" s="199" t="n"/>
      <c r="T293" s="199" t="n"/>
      <c r="U293" s="199" t="n"/>
      <c r="V293" s="199" t="n"/>
      <c r="W293" s="199" t="n"/>
      <c r="X293" s="199" t="n"/>
      <c r="Y293" s="199" t="n"/>
      <c r="Z293" s="199" t="n"/>
    </row>
    <row r="294" ht="15.75" customHeight="1">
      <c r="A294" s="203" t="n">
        <v>43945</v>
      </c>
      <c r="B294" s="199" t="n">
        <v>278.503754</v>
      </c>
      <c r="C294" s="199" t="n">
        <v>85063200</v>
      </c>
      <c r="D294" s="202">
        <f>B294/B295-1</f>
        <v/>
      </c>
      <c r="E294" s="200">
        <f>E295*(1+D294)</f>
        <v/>
      </c>
      <c r="F294" s="199" t="n"/>
      <c r="G294" s="199" t="n"/>
      <c r="H294" s="199" t="n"/>
      <c r="I294" s="199" t="n"/>
      <c r="J294" s="199" t="n"/>
      <c r="K294" s="199" t="n"/>
      <c r="L294" s="199" t="n"/>
      <c r="M294" s="199" t="n"/>
      <c r="N294" s="199" t="n"/>
      <c r="O294" s="199" t="n"/>
      <c r="P294" s="199" t="n"/>
      <c r="Q294" s="199" t="n"/>
      <c r="R294" s="199" t="n"/>
      <c r="S294" s="199" t="n"/>
      <c r="T294" s="199" t="n"/>
      <c r="U294" s="199" t="n"/>
      <c r="V294" s="199" t="n"/>
      <c r="W294" s="199" t="n"/>
      <c r="X294" s="199" t="n"/>
      <c r="Y294" s="199" t="n"/>
      <c r="Z294" s="199" t="n"/>
    </row>
    <row r="295" ht="15.75" customHeight="1">
      <c r="A295" s="203" t="n">
        <v>43944</v>
      </c>
      <c r="B295" s="199" t="n">
        <v>274.67511</v>
      </c>
      <c r="C295" s="199" t="n">
        <v>104709700</v>
      </c>
      <c r="D295" s="202">
        <f>B295/B296-1</f>
        <v/>
      </c>
      <c r="E295" s="200">
        <f>E296*(1+D295)</f>
        <v/>
      </c>
      <c r="F295" s="199" t="n"/>
      <c r="G295" s="199" t="n"/>
      <c r="H295" s="199" t="n"/>
      <c r="I295" s="199" t="n"/>
      <c r="J295" s="199" t="n"/>
      <c r="K295" s="199" t="n"/>
      <c r="L295" s="199" t="n"/>
      <c r="M295" s="199" t="n"/>
      <c r="N295" s="199" t="n"/>
      <c r="O295" s="199" t="n"/>
      <c r="P295" s="199" t="n"/>
      <c r="Q295" s="199" t="n"/>
      <c r="R295" s="199" t="n"/>
      <c r="S295" s="199" t="n"/>
      <c r="T295" s="199" t="n"/>
      <c r="U295" s="199" t="n"/>
      <c r="V295" s="199" t="n"/>
      <c r="W295" s="199" t="n"/>
      <c r="X295" s="199" t="n"/>
      <c r="Y295" s="199" t="n"/>
      <c r="Z295" s="199" t="n"/>
    </row>
    <row r="296" ht="15.75" customHeight="1">
      <c r="A296" s="203" t="n">
        <v>43943</v>
      </c>
      <c r="B296" s="199" t="n">
        <v>274.694824</v>
      </c>
      <c r="C296" s="199" t="n">
        <v>92951600</v>
      </c>
      <c r="D296" s="202">
        <f>B296/B297-1</f>
        <v/>
      </c>
      <c r="E296" s="200">
        <f>E297*(1+D296)</f>
        <v/>
      </c>
      <c r="F296" s="199" t="n"/>
      <c r="G296" s="199" t="n"/>
      <c r="H296" s="199" t="n"/>
      <c r="I296" s="199" t="n"/>
      <c r="J296" s="199" t="n"/>
      <c r="K296" s="199" t="n"/>
      <c r="L296" s="199" t="n"/>
      <c r="M296" s="199" t="n"/>
      <c r="N296" s="199" t="n"/>
      <c r="O296" s="199" t="n"/>
      <c r="P296" s="199" t="n"/>
      <c r="Q296" s="199" t="n"/>
      <c r="R296" s="199" t="n"/>
      <c r="S296" s="199" t="n"/>
      <c r="T296" s="199" t="n"/>
      <c r="U296" s="199" t="n"/>
      <c r="V296" s="199" t="n"/>
      <c r="W296" s="199" t="n"/>
      <c r="X296" s="199" t="n"/>
      <c r="Y296" s="199" t="n"/>
      <c r="Z296" s="199" t="n"/>
    </row>
    <row r="297" ht="15.75" customHeight="1">
      <c r="A297" s="203" t="n">
        <v>43942</v>
      </c>
      <c r="B297" s="199" t="n">
        <v>268.730469</v>
      </c>
      <c r="C297" s="199" t="n">
        <v>126385700</v>
      </c>
      <c r="D297" s="202">
        <f>B297/B298-1</f>
        <v/>
      </c>
      <c r="E297" s="200">
        <f>E298*(1+D297)</f>
        <v/>
      </c>
      <c r="F297" s="199" t="n"/>
      <c r="G297" s="199" t="n"/>
      <c r="H297" s="199" t="n"/>
      <c r="I297" s="199" t="n"/>
      <c r="J297" s="199" t="n"/>
      <c r="K297" s="199" t="n"/>
      <c r="L297" s="199" t="n"/>
      <c r="M297" s="199" t="n"/>
      <c r="N297" s="199" t="n"/>
      <c r="O297" s="199" t="n"/>
      <c r="P297" s="199" t="n"/>
      <c r="Q297" s="199" t="n"/>
      <c r="R297" s="199" t="n"/>
      <c r="S297" s="199" t="n"/>
      <c r="T297" s="199" t="n"/>
      <c r="U297" s="199" t="n"/>
      <c r="V297" s="199" t="n"/>
      <c r="W297" s="199" t="n"/>
      <c r="X297" s="199" t="n"/>
      <c r="Y297" s="199" t="n"/>
      <c r="Z297" s="199" t="n"/>
    </row>
    <row r="298" ht="15.75" customHeight="1">
      <c r="A298" s="203" t="n">
        <v>43941</v>
      </c>
      <c r="B298" s="199" t="n">
        <v>277.145508</v>
      </c>
      <c r="C298" s="199" t="n">
        <v>100109300</v>
      </c>
      <c r="D298" s="202">
        <f>B298/B299-1</f>
        <v/>
      </c>
      <c r="E298" s="200">
        <f>E299*(1+D298)</f>
        <v/>
      </c>
      <c r="F298" s="199" t="n"/>
      <c r="G298" s="199" t="n"/>
      <c r="H298" s="199" t="n"/>
      <c r="I298" s="199" t="n"/>
      <c r="J298" s="199" t="n"/>
      <c r="K298" s="199" t="n"/>
      <c r="L298" s="199" t="n"/>
      <c r="M298" s="199" t="n"/>
      <c r="N298" s="199" t="n"/>
      <c r="O298" s="199" t="n"/>
      <c r="P298" s="199" t="n"/>
      <c r="Q298" s="199" t="n"/>
      <c r="R298" s="199" t="n"/>
      <c r="S298" s="199" t="n"/>
      <c r="T298" s="199" t="n"/>
      <c r="U298" s="199" t="n"/>
      <c r="V298" s="199" t="n"/>
      <c r="W298" s="199" t="n"/>
      <c r="X298" s="199" t="n"/>
      <c r="Y298" s="199" t="n"/>
      <c r="Z298" s="199" t="n"/>
    </row>
    <row r="299" ht="15.75" customHeight="1">
      <c r="A299" s="203" t="n">
        <v>43938</v>
      </c>
      <c r="B299" s="199" t="n">
        <v>282.115784</v>
      </c>
      <c r="C299" s="199" t="n">
        <v>146684800</v>
      </c>
      <c r="D299" s="202">
        <f>B299/B300-1</f>
        <v/>
      </c>
      <c r="E299" s="200">
        <f>E300*(1+D299)</f>
        <v/>
      </c>
      <c r="F299" s="199" t="n"/>
      <c r="G299" s="199" t="n"/>
      <c r="H299" s="199" t="n"/>
      <c r="I299" s="199" t="n"/>
      <c r="J299" s="199" t="n"/>
      <c r="K299" s="199" t="n"/>
      <c r="L299" s="199" t="n"/>
      <c r="M299" s="199" t="n"/>
      <c r="N299" s="199" t="n"/>
      <c r="O299" s="199" t="n"/>
      <c r="P299" s="199" t="n"/>
      <c r="Q299" s="199" t="n"/>
      <c r="R299" s="199" t="n"/>
      <c r="S299" s="199" t="n"/>
      <c r="T299" s="199" t="n"/>
      <c r="U299" s="199" t="n"/>
      <c r="V299" s="199" t="n"/>
      <c r="W299" s="199" t="n"/>
      <c r="X299" s="199" t="n"/>
      <c r="Y299" s="199" t="n"/>
      <c r="Z299" s="199" t="n"/>
    </row>
    <row r="300" ht="15.75" customHeight="1">
      <c r="A300" s="203" t="n">
        <v>43937</v>
      </c>
      <c r="B300" s="199" t="n">
        <v>274.694824</v>
      </c>
      <c r="C300" s="199" t="n">
        <v>131798300</v>
      </c>
      <c r="D300" s="202">
        <f>B300/B301-1</f>
        <v/>
      </c>
      <c r="E300" s="200">
        <f>E301*(1+D300)</f>
        <v/>
      </c>
      <c r="F300" s="199" t="n"/>
      <c r="G300" s="199" t="n"/>
      <c r="H300" s="199" t="n"/>
      <c r="I300" s="199" t="n"/>
      <c r="J300" s="199" t="n"/>
      <c r="K300" s="199" t="n"/>
      <c r="L300" s="199" t="n"/>
      <c r="M300" s="199" t="n"/>
      <c r="N300" s="199" t="n"/>
      <c r="O300" s="199" t="n"/>
      <c r="P300" s="199" t="n"/>
      <c r="Q300" s="199" t="n"/>
      <c r="R300" s="199" t="n"/>
      <c r="S300" s="199" t="n"/>
      <c r="T300" s="199" t="n"/>
      <c r="U300" s="199" t="n"/>
      <c r="V300" s="199" t="n"/>
      <c r="W300" s="199" t="n"/>
      <c r="X300" s="199" t="n"/>
      <c r="Y300" s="199" t="n"/>
      <c r="Z300" s="199" t="n"/>
    </row>
    <row r="301" ht="15.75" customHeight="1">
      <c r="A301" s="203" t="n">
        <v>43936</v>
      </c>
      <c r="B301" s="199" t="n">
        <v>273.375977</v>
      </c>
      <c r="C301" s="199" t="n">
        <v>121775000</v>
      </c>
      <c r="D301" s="202">
        <f>B301/B302-1</f>
        <v/>
      </c>
      <c r="E301" s="200">
        <f>E302*(1+D301)</f>
        <v/>
      </c>
      <c r="F301" s="199" t="n"/>
      <c r="G301" s="199" t="n"/>
      <c r="H301" s="199" t="n"/>
      <c r="I301" s="199" t="n"/>
      <c r="J301" s="199" t="n"/>
      <c r="K301" s="199" t="n"/>
      <c r="L301" s="199" t="n"/>
      <c r="M301" s="199" t="n"/>
      <c r="N301" s="199" t="n"/>
      <c r="O301" s="199" t="n"/>
      <c r="P301" s="199" t="n"/>
      <c r="Q301" s="199" t="n"/>
      <c r="R301" s="199" t="n"/>
      <c r="S301" s="199" t="n"/>
      <c r="T301" s="199" t="n"/>
      <c r="U301" s="199" t="n"/>
      <c r="V301" s="199" t="n"/>
      <c r="W301" s="199" t="n"/>
      <c r="X301" s="199" t="n"/>
      <c r="Y301" s="199" t="n"/>
      <c r="Z301" s="199" t="n"/>
    </row>
    <row r="302" ht="15.75" customHeight="1">
      <c r="A302" s="203" t="n">
        <v>43935</v>
      </c>
      <c r="B302" s="199" t="n">
        <v>279.310822</v>
      </c>
      <c r="C302" s="199" t="n">
        <v>134143400</v>
      </c>
      <c r="D302" s="202">
        <f>B302/B303-1</f>
        <v/>
      </c>
      <c r="E302" s="200">
        <f>E303*(1+D302)</f>
        <v/>
      </c>
      <c r="F302" s="199" t="n"/>
      <c r="G302" s="199" t="n"/>
      <c r="H302" s="199" t="n"/>
      <c r="I302" s="199" t="n"/>
      <c r="J302" s="199" t="n"/>
      <c r="K302" s="199" t="n"/>
      <c r="L302" s="199" t="n"/>
      <c r="M302" s="199" t="n"/>
      <c r="N302" s="199" t="n"/>
      <c r="O302" s="199" t="n"/>
      <c r="P302" s="199" t="n"/>
      <c r="Q302" s="199" t="n"/>
      <c r="R302" s="199" t="n"/>
      <c r="S302" s="199" t="n"/>
      <c r="T302" s="199" t="n"/>
      <c r="U302" s="199" t="n"/>
      <c r="V302" s="199" t="n"/>
      <c r="W302" s="199" t="n"/>
      <c r="X302" s="199" t="n"/>
      <c r="Y302" s="199" t="n"/>
      <c r="Z302" s="199" t="n"/>
    </row>
    <row r="303" ht="15.75" customHeight="1">
      <c r="A303" s="203" t="n">
        <v>43934</v>
      </c>
      <c r="B303" s="199" t="n">
        <v>271.309113</v>
      </c>
      <c r="C303" s="199" t="n">
        <v>114839100</v>
      </c>
      <c r="D303" s="202">
        <f>B303/B304-1</f>
        <v/>
      </c>
      <c r="E303" s="200">
        <f>E304*(1+D303)</f>
        <v/>
      </c>
      <c r="F303" s="199" t="n"/>
      <c r="G303" s="199" t="n"/>
      <c r="H303" s="199" t="n"/>
      <c r="I303" s="199" t="n"/>
      <c r="J303" s="199" t="n"/>
      <c r="K303" s="199" t="n"/>
      <c r="L303" s="199" t="n"/>
      <c r="M303" s="199" t="n"/>
      <c r="N303" s="199" t="n"/>
      <c r="O303" s="199" t="n"/>
      <c r="P303" s="199" t="n"/>
      <c r="Q303" s="199" t="n"/>
      <c r="R303" s="199" t="n"/>
      <c r="S303" s="199" t="n"/>
      <c r="T303" s="199" t="n"/>
      <c r="U303" s="199" t="n"/>
      <c r="V303" s="199" t="n"/>
      <c r="W303" s="199" t="n"/>
      <c r="X303" s="199" t="n"/>
      <c r="Y303" s="199" t="n"/>
      <c r="Z303" s="199" t="n"/>
    </row>
    <row r="304" ht="15.75" customHeight="1">
      <c r="A304" s="203" t="n">
        <v>43930</v>
      </c>
      <c r="B304" s="199" t="n">
        <v>273.809021</v>
      </c>
      <c r="C304" s="199" t="n">
        <v>189999200</v>
      </c>
      <c r="D304" s="202">
        <f>B304/B305-1</f>
        <v/>
      </c>
      <c r="E304" s="200">
        <f>E305*(1+D304)</f>
        <v/>
      </c>
      <c r="F304" s="199" t="n"/>
      <c r="G304" s="199" t="n"/>
      <c r="H304" s="199" t="n"/>
      <c r="I304" s="199" t="n"/>
      <c r="J304" s="199" t="n"/>
      <c r="K304" s="199" t="n"/>
      <c r="L304" s="199" t="n"/>
      <c r="M304" s="199" t="n"/>
      <c r="N304" s="199" t="n"/>
      <c r="O304" s="199" t="n"/>
      <c r="P304" s="199" t="n"/>
      <c r="Q304" s="199" t="n"/>
      <c r="R304" s="199" t="n"/>
      <c r="S304" s="199" t="n"/>
      <c r="T304" s="199" t="n"/>
      <c r="U304" s="199" t="n"/>
      <c r="V304" s="199" t="n"/>
      <c r="W304" s="199" t="n"/>
      <c r="X304" s="199" t="n"/>
      <c r="Y304" s="199" t="n"/>
      <c r="Z304" s="199" t="n"/>
    </row>
    <row r="305" ht="15.75" customHeight="1">
      <c r="A305" s="203" t="n">
        <v>43929</v>
      </c>
      <c r="B305" s="199" t="n">
        <v>269.704834</v>
      </c>
      <c r="C305" s="199" t="n">
        <v>153774500</v>
      </c>
      <c r="D305" s="202">
        <f>B305/B306-1</f>
        <v/>
      </c>
      <c r="E305" s="200">
        <f>E306*(1+D305)</f>
        <v/>
      </c>
      <c r="F305" s="199" t="n"/>
      <c r="G305" s="199" t="n"/>
      <c r="H305" s="199" t="n"/>
      <c r="I305" s="199" t="n"/>
      <c r="J305" s="199" t="n"/>
      <c r="K305" s="199" t="n"/>
      <c r="L305" s="199" t="n"/>
      <c r="M305" s="199" t="n"/>
      <c r="N305" s="199" t="n"/>
      <c r="O305" s="199" t="n"/>
      <c r="P305" s="199" t="n"/>
      <c r="Q305" s="199" t="n"/>
      <c r="R305" s="199" t="n"/>
      <c r="S305" s="199" t="n"/>
      <c r="T305" s="199" t="n"/>
      <c r="U305" s="199" t="n"/>
      <c r="V305" s="199" t="n"/>
      <c r="W305" s="199" t="n"/>
      <c r="X305" s="199" t="n"/>
      <c r="Y305" s="199" t="n"/>
      <c r="Z305" s="199" t="n"/>
    </row>
    <row r="306" ht="15.75" customHeight="1">
      <c r="A306" s="203" t="n">
        <v>43928</v>
      </c>
      <c r="B306" s="199" t="n">
        <v>260.945343</v>
      </c>
      <c r="C306" s="199" t="n">
        <v>201427200</v>
      </c>
      <c r="D306" s="202">
        <f>B306/B307-1</f>
        <v/>
      </c>
      <c r="E306" s="200">
        <f>E307*(1+D306)</f>
        <v/>
      </c>
      <c r="F306" s="199" t="n"/>
      <c r="G306" s="199" t="n"/>
      <c r="H306" s="199" t="n"/>
      <c r="I306" s="199" t="n"/>
      <c r="J306" s="199" t="n"/>
      <c r="K306" s="199" t="n"/>
      <c r="L306" s="199" t="n"/>
      <c r="M306" s="199" t="n"/>
      <c r="N306" s="199" t="n"/>
      <c r="O306" s="199" t="n"/>
      <c r="P306" s="199" t="n"/>
      <c r="Q306" s="199" t="n"/>
      <c r="R306" s="199" t="n"/>
      <c r="S306" s="199" t="n"/>
      <c r="T306" s="199" t="n"/>
      <c r="U306" s="199" t="n"/>
      <c r="V306" s="199" t="n"/>
      <c r="W306" s="199" t="n"/>
      <c r="X306" s="199" t="n"/>
      <c r="Y306" s="199" t="n"/>
      <c r="Z306" s="199" t="n"/>
    </row>
    <row r="307" ht="15.75" customHeight="1">
      <c r="A307" s="203" t="n">
        <v>43927</v>
      </c>
      <c r="B307" s="199" t="n">
        <v>260.679565</v>
      </c>
      <c r="C307" s="199" t="n">
        <v>188061200</v>
      </c>
      <c r="D307" s="202">
        <f>B307/B308-1</f>
        <v/>
      </c>
      <c r="E307" s="200">
        <f>E308*(1+D307)</f>
        <v/>
      </c>
      <c r="F307" s="199" t="n"/>
      <c r="G307" s="199" t="n"/>
      <c r="H307" s="199" t="n"/>
      <c r="I307" s="199" t="n"/>
      <c r="J307" s="199" t="n"/>
      <c r="K307" s="199" t="n"/>
      <c r="L307" s="199" t="n"/>
      <c r="M307" s="199" t="n"/>
      <c r="N307" s="199" t="n"/>
      <c r="O307" s="199" t="n"/>
      <c r="P307" s="199" t="n"/>
      <c r="Q307" s="199" t="n"/>
      <c r="R307" s="199" t="n"/>
      <c r="S307" s="199" t="n"/>
      <c r="T307" s="199" t="n"/>
      <c r="U307" s="199" t="n"/>
      <c r="V307" s="199" t="n"/>
      <c r="W307" s="199" t="n"/>
      <c r="X307" s="199" t="n"/>
      <c r="Y307" s="199" t="n"/>
      <c r="Z307" s="199" t="n"/>
    </row>
    <row r="308" ht="15.75" customHeight="1">
      <c r="A308" s="203" t="n">
        <v>43924</v>
      </c>
      <c r="B308" s="199" t="n">
        <v>244.272705</v>
      </c>
      <c r="C308" s="199" t="n">
        <v>135561200</v>
      </c>
      <c r="D308" s="202">
        <f>B308/B309-1</f>
        <v/>
      </c>
      <c r="E308" s="200">
        <f>E309*(1+D308)</f>
        <v/>
      </c>
      <c r="F308" s="199" t="n"/>
      <c r="G308" s="199" t="n"/>
      <c r="H308" s="199" t="n"/>
      <c r="I308" s="199" t="n"/>
      <c r="J308" s="199" t="n"/>
      <c r="K308" s="199" t="n"/>
      <c r="L308" s="199" t="n"/>
      <c r="M308" s="199" t="n"/>
      <c r="N308" s="199" t="n"/>
      <c r="O308" s="199" t="n"/>
      <c r="P308" s="199" t="n"/>
      <c r="Q308" s="199" t="n"/>
      <c r="R308" s="199" t="n"/>
      <c r="S308" s="199" t="n"/>
      <c r="T308" s="199" t="n"/>
      <c r="U308" s="199" t="n"/>
      <c r="V308" s="199" t="n"/>
      <c r="W308" s="199" t="n"/>
      <c r="X308" s="199" t="n"/>
      <c r="Y308" s="199" t="n"/>
      <c r="Z308" s="199" t="n"/>
    </row>
    <row r="309" ht="15.75" customHeight="1">
      <c r="A309" s="203" t="n">
        <v>43923</v>
      </c>
      <c r="B309" s="199" t="n">
        <v>247.855255</v>
      </c>
      <c r="C309" s="199" t="n">
        <v>177660400</v>
      </c>
      <c r="D309" s="202">
        <f>B309/B310-1</f>
        <v/>
      </c>
      <c r="E309" s="200">
        <f>E310*(1+D309)</f>
        <v/>
      </c>
      <c r="F309" s="199" t="n"/>
      <c r="G309" s="199" t="n"/>
      <c r="H309" s="199" t="n"/>
      <c r="I309" s="199" t="n"/>
      <c r="J309" s="199" t="n"/>
      <c r="K309" s="199" t="n"/>
      <c r="L309" s="199" t="n"/>
      <c r="M309" s="199" t="n"/>
      <c r="N309" s="199" t="n"/>
      <c r="O309" s="199" t="n"/>
      <c r="P309" s="199" t="n"/>
      <c r="Q309" s="199" t="n"/>
      <c r="R309" s="199" t="n"/>
      <c r="S309" s="199" t="n"/>
      <c r="T309" s="199" t="n"/>
      <c r="U309" s="199" t="n"/>
      <c r="V309" s="199" t="n"/>
      <c r="W309" s="199" t="n"/>
      <c r="X309" s="199" t="n"/>
      <c r="Y309" s="199" t="n"/>
      <c r="Z309" s="199" t="n"/>
    </row>
    <row r="310" ht="15.75" customHeight="1">
      <c r="A310" s="203" t="n">
        <v>43922</v>
      </c>
      <c r="B310" s="199" t="n">
        <v>242.264893</v>
      </c>
      <c r="C310" s="199" t="n">
        <v>189554600</v>
      </c>
      <c r="D310" s="202">
        <f>B310/B311-1</f>
        <v/>
      </c>
      <c r="E310" s="200">
        <f>E311*(1+D310)</f>
        <v/>
      </c>
      <c r="F310" s="199" t="n"/>
      <c r="G310" s="199" t="n"/>
      <c r="H310" s="199" t="n"/>
      <c r="I310" s="199" t="n"/>
      <c r="J310" s="199" t="n"/>
      <c r="K310" s="199" t="n"/>
      <c r="L310" s="199" t="n"/>
      <c r="M310" s="199" t="n"/>
      <c r="N310" s="199" t="n"/>
      <c r="O310" s="199" t="n"/>
      <c r="P310" s="199" t="n"/>
      <c r="Q310" s="199" t="n"/>
      <c r="R310" s="199" t="n"/>
      <c r="S310" s="199" t="n"/>
      <c r="T310" s="199" t="n"/>
      <c r="U310" s="199" t="n"/>
      <c r="V310" s="199" t="n"/>
      <c r="W310" s="199" t="n"/>
      <c r="X310" s="199" t="n"/>
      <c r="Y310" s="199" t="n"/>
      <c r="Z310" s="199" t="n"/>
    </row>
    <row r="311" ht="15.75" customHeight="1">
      <c r="A311" s="203" t="n">
        <v>43921</v>
      </c>
      <c r="B311" s="199" t="n">
        <v>253.681808</v>
      </c>
      <c r="C311" s="199" t="n">
        <v>194881100</v>
      </c>
      <c r="D311" s="202">
        <f>B311/B312-1</f>
        <v/>
      </c>
      <c r="E311" s="200">
        <f>E312*(1+D311)</f>
        <v/>
      </c>
      <c r="F311" s="199" t="n"/>
      <c r="G311" s="199" t="n"/>
      <c r="H311" s="199" t="n"/>
      <c r="I311" s="199" t="n"/>
      <c r="J311" s="199" t="n"/>
      <c r="K311" s="199" t="n"/>
      <c r="L311" s="199" t="n"/>
      <c r="M311" s="199" t="n"/>
      <c r="N311" s="199" t="n"/>
      <c r="O311" s="199" t="n"/>
      <c r="P311" s="199" t="n"/>
      <c r="Q311" s="199" t="n"/>
      <c r="R311" s="199" t="n"/>
      <c r="S311" s="199" t="n"/>
      <c r="T311" s="199" t="n"/>
      <c r="U311" s="199" t="n"/>
      <c r="V311" s="199" t="n"/>
      <c r="W311" s="199" t="n"/>
      <c r="X311" s="199" t="n"/>
      <c r="Y311" s="199" t="n"/>
      <c r="Z311" s="199" t="n"/>
    </row>
    <row r="312" ht="15.75" customHeight="1">
      <c r="A312" s="203" t="n">
        <v>43920</v>
      </c>
      <c r="B312" s="199" t="n">
        <v>257.520233</v>
      </c>
      <c r="C312" s="199" t="n">
        <v>171369500</v>
      </c>
      <c r="D312" s="202">
        <f>B312/B313-1</f>
        <v/>
      </c>
      <c r="E312" s="200">
        <f>E313*(1+D312)</f>
        <v/>
      </c>
      <c r="F312" s="199" t="n"/>
      <c r="G312" s="199" t="n"/>
      <c r="H312" s="199" t="n"/>
      <c r="I312" s="199" t="n"/>
      <c r="J312" s="199" t="n"/>
      <c r="K312" s="199" t="n"/>
      <c r="L312" s="199" t="n"/>
      <c r="M312" s="199" t="n"/>
      <c r="N312" s="199" t="n"/>
      <c r="O312" s="199" t="n"/>
      <c r="P312" s="199" t="n"/>
      <c r="Q312" s="199" t="n"/>
      <c r="R312" s="199" t="n"/>
      <c r="S312" s="199" t="n"/>
      <c r="T312" s="199" t="n"/>
      <c r="U312" s="199" t="n"/>
      <c r="V312" s="199" t="n"/>
      <c r="W312" s="199" t="n"/>
      <c r="X312" s="199" t="n"/>
      <c r="Y312" s="199" t="n"/>
      <c r="Z312" s="199" t="n"/>
    </row>
    <row r="313" ht="15.75" customHeight="1">
      <c r="A313" s="203" t="n">
        <v>43917</v>
      </c>
      <c r="B313" s="199" t="n">
        <v>249.420135</v>
      </c>
      <c r="C313" s="199" t="n">
        <v>224341200</v>
      </c>
      <c r="D313" s="202">
        <f>B313/B314-1</f>
        <v/>
      </c>
      <c r="E313" s="200">
        <f>E314*(1+D313)</f>
        <v/>
      </c>
      <c r="F313" s="199" t="n"/>
      <c r="G313" s="199" t="n"/>
      <c r="H313" s="199" t="n"/>
      <c r="I313" s="199" t="n"/>
      <c r="J313" s="199" t="n"/>
      <c r="K313" s="199" t="n"/>
      <c r="L313" s="199" t="n"/>
      <c r="M313" s="199" t="n"/>
      <c r="N313" s="199" t="n"/>
      <c r="O313" s="199" t="n"/>
      <c r="P313" s="199" t="n"/>
      <c r="Q313" s="199" t="n"/>
      <c r="R313" s="199" t="n"/>
      <c r="S313" s="199" t="n"/>
      <c r="T313" s="199" t="n"/>
      <c r="U313" s="199" t="n"/>
      <c r="V313" s="199" t="n"/>
      <c r="W313" s="199" t="n"/>
      <c r="X313" s="199" t="n"/>
      <c r="Y313" s="199" t="n"/>
      <c r="Z313" s="199" t="n"/>
    </row>
    <row r="314" ht="15.75" customHeight="1">
      <c r="A314" s="203" t="n">
        <v>43916</v>
      </c>
      <c r="B314" s="199" t="n">
        <v>257.077362</v>
      </c>
      <c r="C314" s="199" t="n">
        <v>257632800</v>
      </c>
      <c r="D314" s="202">
        <f>B314/B315-1</f>
        <v/>
      </c>
      <c r="E314" s="200">
        <f>E315*(1+D314)</f>
        <v/>
      </c>
      <c r="F314" s="199" t="n"/>
      <c r="G314" s="199" t="n"/>
      <c r="H314" s="199" t="n"/>
      <c r="I314" s="199" t="n"/>
      <c r="J314" s="199" t="n"/>
      <c r="K314" s="199" t="n"/>
      <c r="L314" s="199" t="n"/>
      <c r="M314" s="199" t="n"/>
      <c r="N314" s="199" t="n"/>
      <c r="O314" s="199" t="n"/>
      <c r="P314" s="199" t="n"/>
      <c r="Q314" s="199" t="n"/>
      <c r="R314" s="199" t="n"/>
      <c r="S314" s="199" t="n"/>
      <c r="T314" s="199" t="n"/>
      <c r="U314" s="199" t="n"/>
      <c r="V314" s="199" t="n"/>
      <c r="W314" s="199" t="n"/>
      <c r="X314" s="199" t="n"/>
      <c r="Y314" s="199" t="n"/>
      <c r="Z314" s="199" t="n"/>
    </row>
    <row r="315" ht="15.75" customHeight="1">
      <c r="A315" s="203" t="n">
        <v>43915</v>
      </c>
      <c r="B315" s="199" t="n">
        <v>242.894791</v>
      </c>
      <c r="C315" s="199" t="n">
        <v>299430300</v>
      </c>
      <c r="D315" s="202">
        <f>B315/B316-1</f>
        <v/>
      </c>
      <c r="E315" s="200">
        <f>E316*(1+D315)</f>
        <v/>
      </c>
      <c r="F315" s="199" t="n"/>
      <c r="G315" s="199" t="n"/>
      <c r="H315" s="199" t="n"/>
      <c r="I315" s="199" t="n"/>
      <c r="J315" s="199" t="n"/>
      <c r="K315" s="199" t="n"/>
      <c r="L315" s="199" t="n"/>
      <c r="M315" s="199" t="n"/>
      <c r="N315" s="199" t="n"/>
      <c r="O315" s="199" t="n"/>
      <c r="P315" s="199" t="n"/>
      <c r="Q315" s="199" t="n"/>
      <c r="R315" s="199" t="n"/>
      <c r="S315" s="199" t="n"/>
      <c r="T315" s="199" t="n"/>
      <c r="U315" s="199" t="n"/>
      <c r="V315" s="199" t="n"/>
      <c r="W315" s="199" t="n"/>
      <c r="X315" s="199" t="n"/>
      <c r="Y315" s="199" t="n"/>
      <c r="Z315" s="199" t="n"/>
    </row>
    <row r="316" ht="15.75" customHeight="1">
      <c r="A316" s="203" t="n">
        <v>43914</v>
      </c>
      <c r="B316" s="199" t="n">
        <v>239.312241</v>
      </c>
      <c r="C316" s="199" t="n">
        <v>235494500</v>
      </c>
      <c r="D316" s="202">
        <f>B316/B317-1</f>
        <v/>
      </c>
      <c r="E316" s="200">
        <f>E317*(1+D316)</f>
        <v/>
      </c>
      <c r="F316" s="199" t="n"/>
      <c r="G316" s="199" t="n"/>
      <c r="H316" s="199" t="n"/>
      <c r="I316" s="199" t="n"/>
      <c r="J316" s="199" t="n"/>
      <c r="K316" s="199" t="n"/>
      <c r="L316" s="199" t="n"/>
      <c r="M316" s="199" t="n"/>
      <c r="N316" s="199" t="n"/>
      <c r="O316" s="199" t="n"/>
      <c r="P316" s="199" t="n"/>
      <c r="Q316" s="199" t="n"/>
      <c r="R316" s="199" t="n"/>
      <c r="S316" s="199" t="n"/>
      <c r="T316" s="199" t="n"/>
      <c r="U316" s="199" t="n"/>
      <c r="V316" s="199" t="n"/>
      <c r="W316" s="199" t="n"/>
      <c r="X316" s="199" t="n"/>
      <c r="Y316" s="199" t="n"/>
      <c r="Z316" s="199" t="n"/>
    </row>
    <row r="317" ht="15.75" customHeight="1">
      <c r="A317" s="203" t="n">
        <v>43913</v>
      </c>
      <c r="B317" s="199" t="n">
        <v>219.431061</v>
      </c>
      <c r="C317" s="199" t="n">
        <v>326025200</v>
      </c>
      <c r="D317" s="202">
        <f>B317/B318-1</f>
        <v/>
      </c>
      <c r="E317" s="200">
        <f>E318*(1+D317)</f>
        <v/>
      </c>
      <c r="F317" s="199" t="n"/>
      <c r="G317" s="199" t="n"/>
      <c r="H317" s="199" t="n"/>
      <c r="I317" s="199" t="n"/>
      <c r="J317" s="199" t="n"/>
      <c r="K317" s="199" t="n"/>
      <c r="L317" s="199" t="n"/>
      <c r="M317" s="199" t="n"/>
      <c r="N317" s="199" t="n"/>
      <c r="O317" s="199" t="n"/>
      <c r="P317" s="199" t="n"/>
      <c r="Q317" s="199" t="n"/>
      <c r="R317" s="199" t="n"/>
      <c r="S317" s="199" t="n"/>
      <c r="T317" s="199" t="n"/>
      <c r="U317" s="199" t="n"/>
      <c r="V317" s="199" t="n"/>
      <c r="W317" s="199" t="n"/>
      <c r="X317" s="199" t="n"/>
      <c r="Y317" s="199" t="n"/>
      <c r="Z317" s="199" t="n"/>
    </row>
    <row r="318" ht="15.75" customHeight="1">
      <c r="A318" s="203" t="n">
        <v>43910</v>
      </c>
      <c r="B318" s="199" t="n">
        <v>225.188736</v>
      </c>
      <c r="C318" s="199" t="n">
        <v>347158800</v>
      </c>
      <c r="D318" s="202">
        <f>B318/B319-1</f>
        <v/>
      </c>
      <c r="E318" s="200">
        <f>E319*(1+D318)</f>
        <v/>
      </c>
      <c r="F318" s="199" t="n"/>
      <c r="G318" s="199" t="n"/>
      <c r="H318" s="199" t="n"/>
      <c r="I318" s="199" t="n"/>
      <c r="J318" s="199" t="n"/>
      <c r="K318" s="199" t="n"/>
      <c r="L318" s="199" t="n"/>
      <c r="M318" s="199" t="n"/>
      <c r="N318" s="199" t="n"/>
      <c r="O318" s="199" t="n"/>
      <c r="P318" s="199" t="n"/>
      <c r="Q318" s="199" t="n"/>
      <c r="R318" s="199" t="n"/>
      <c r="S318" s="199" t="n"/>
      <c r="T318" s="199" t="n"/>
      <c r="U318" s="199" t="n"/>
      <c r="V318" s="199" t="n"/>
      <c r="W318" s="199" t="n"/>
      <c r="X318" s="199" t="n"/>
      <c r="Y318" s="199" t="n"/>
      <c r="Z318" s="199" t="n"/>
    </row>
    <row r="319" ht="15.75" customHeight="1">
      <c r="A319" s="203" t="n">
        <v>43909</v>
      </c>
      <c r="B319" s="199" t="n">
        <v>235.330078</v>
      </c>
      <c r="C319" s="199" t="n">
        <v>289322000</v>
      </c>
      <c r="D319" s="202">
        <f>B319/B320-1</f>
        <v/>
      </c>
      <c r="E319" s="200">
        <f>E320*(1+D319)</f>
        <v/>
      </c>
      <c r="F319" s="199" t="n"/>
      <c r="G319" s="199" t="n"/>
      <c r="H319" s="199" t="n"/>
      <c r="I319" s="199" t="n"/>
      <c r="J319" s="199" t="n"/>
      <c r="K319" s="199" t="n"/>
      <c r="L319" s="199" t="n"/>
      <c r="M319" s="199" t="n"/>
      <c r="N319" s="199" t="n"/>
      <c r="O319" s="199" t="n"/>
      <c r="P319" s="199" t="n"/>
      <c r="Q319" s="199" t="n"/>
      <c r="R319" s="199" t="n"/>
      <c r="S319" s="199" t="n"/>
      <c r="T319" s="199" t="n"/>
      <c r="U319" s="199" t="n"/>
      <c r="V319" s="199" t="n"/>
      <c r="W319" s="199" t="n"/>
      <c r="X319" s="199" t="n"/>
      <c r="Y319" s="199" t="n"/>
      <c r="Z319" s="199" t="n"/>
    </row>
    <row r="320" ht="15.75" customHeight="1">
      <c r="A320" s="203" t="n">
        <v>43908</v>
      </c>
      <c r="B320" s="199" t="n">
        <v>234.83107</v>
      </c>
      <c r="C320" s="199" t="n">
        <v>327597100</v>
      </c>
      <c r="D320" s="202">
        <f>B320/B321-1</f>
        <v/>
      </c>
      <c r="E320" s="200">
        <f>E321*(1+D320)</f>
        <v/>
      </c>
      <c r="F320" s="199" t="n"/>
      <c r="G320" s="199" t="n"/>
      <c r="H320" s="199" t="n"/>
      <c r="I320" s="199" t="n"/>
      <c r="J320" s="199" t="n"/>
      <c r="K320" s="199" t="n"/>
      <c r="L320" s="199" t="n"/>
      <c r="M320" s="199" t="n"/>
      <c r="N320" s="199" t="n"/>
      <c r="O320" s="199" t="n"/>
      <c r="P320" s="199" t="n"/>
      <c r="Q320" s="199" t="n"/>
      <c r="R320" s="199" t="n"/>
      <c r="S320" s="199" t="n"/>
      <c r="T320" s="199" t="n"/>
      <c r="U320" s="199" t="n"/>
      <c r="V320" s="199" t="n"/>
      <c r="W320" s="199" t="n"/>
      <c r="X320" s="199" t="n"/>
      <c r="Y320" s="199" t="n"/>
      <c r="Z320" s="199" t="n"/>
    </row>
    <row r="321" ht="15.75" customHeight="1">
      <c r="A321" s="203" t="n">
        <v>43907</v>
      </c>
      <c r="B321" s="199" t="n">
        <v>247.355408</v>
      </c>
      <c r="C321" s="199" t="n">
        <v>262070500</v>
      </c>
      <c r="D321" s="202">
        <f>B321/B322-1</f>
        <v/>
      </c>
      <c r="E321" s="200">
        <f>E322*(1+D321)</f>
        <v/>
      </c>
      <c r="F321" s="199" t="n"/>
      <c r="G321" s="199" t="n"/>
      <c r="H321" s="199" t="n"/>
      <c r="I321" s="199" t="n"/>
      <c r="J321" s="199" t="n"/>
      <c r="K321" s="199" t="n"/>
      <c r="L321" s="199" t="n"/>
      <c r="M321" s="199" t="n"/>
      <c r="N321" s="199" t="n"/>
      <c r="O321" s="199" t="n"/>
      <c r="P321" s="199" t="n"/>
      <c r="Q321" s="199" t="n"/>
      <c r="R321" s="199" t="n"/>
      <c r="S321" s="199" t="n"/>
      <c r="T321" s="199" t="n"/>
      <c r="U321" s="199" t="n"/>
      <c r="V321" s="199" t="n"/>
      <c r="W321" s="199" t="n"/>
      <c r="X321" s="199" t="n"/>
      <c r="Y321" s="199" t="n"/>
      <c r="Z321" s="199" t="n"/>
    </row>
    <row r="322" ht="15.75" customHeight="1">
      <c r="A322" s="203" t="n">
        <v>43906</v>
      </c>
      <c r="B322" s="199" t="n">
        <v>234.684326</v>
      </c>
      <c r="C322" s="199" t="n">
        <v>297240000</v>
      </c>
      <c r="D322" s="202">
        <f>B322/B323-1</f>
        <v/>
      </c>
      <c r="E322" s="200">
        <f>E323*(1+D322)</f>
        <v/>
      </c>
      <c r="F322" s="199" t="n"/>
      <c r="G322" s="199" t="n"/>
      <c r="H322" s="199" t="n"/>
      <c r="I322" s="199" t="n"/>
      <c r="J322" s="199" t="n"/>
      <c r="K322" s="199" t="n"/>
      <c r="L322" s="199" t="n"/>
      <c r="M322" s="199" t="n"/>
      <c r="N322" s="199" t="n"/>
      <c r="O322" s="199" t="n"/>
      <c r="P322" s="199" t="n"/>
      <c r="Q322" s="199" t="n"/>
      <c r="R322" s="199" t="n"/>
      <c r="S322" s="199" t="n"/>
      <c r="T322" s="199" t="n"/>
      <c r="U322" s="199" t="n"/>
      <c r="V322" s="199" t="n"/>
      <c r="W322" s="199" t="n"/>
      <c r="X322" s="199" t="n"/>
      <c r="Y322" s="199" t="n"/>
      <c r="Z322" s="199" t="n"/>
    </row>
    <row r="323" ht="15.75" customHeight="1">
      <c r="A323" s="203" t="n">
        <v>43903</v>
      </c>
      <c r="B323" s="199" t="n">
        <v>263.519592</v>
      </c>
      <c r="C323" s="199" t="n">
        <v>329566100</v>
      </c>
      <c r="D323" s="202">
        <f>B323/B324-1</f>
        <v/>
      </c>
      <c r="E323" s="200">
        <f>E324*(1+D323)</f>
        <v/>
      </c>
      <c r="F323" s="199" t="n"/>
      <c r="G323" s="199" t="n"/>
      <c r="H323" s="199" t="n"/>
      <c r="I323" s="199" t="n"/>
      <c r="J323" s="199" t="n"/>
      <c r="K323" s="199" t="n"/>
      <c r="L323" s="199" t="n"/>
      <c r="M323" s="199" t="n"/>
      <c r="N323" s="199" t="n"/>
      <c r="O323" s="199" t="n"/>
      <c r="P323" s="199" t="n"/>
      <c r="Q323" s="199" t="n"/>
      <c r="R323" s="199" t="n"/>
      <c r="S323" s="199" t="n"/>
      <c r="T323" s="199" t="n"/>
      <c r="U323" s="199" t="n"/>
      <c r="V323" s="199" t="n"/>
      <c r="W323" s="199" t="n"/>
      <c r="X323" s="199" t="n"/>
      <c r="Y323" s="199" t="n"/>
      <c r="Z323" s="199" t="n"/>
    </row>
    <row r="324" ht="15.75" customHeight="1">
      <c r="A324" s="203" t="n">
        <v>43902</v>
      </c>
      <c r="B324" s="199" t="n">
        <v>242.766418</v>
      </c>
      <c r="C324" s="199" t="n">
        <v>392220700</v>
      </c>
      <c r="D324" s="202">
        <f>B324/B325-1</f>
        <v/>
      </c>
      <c r="E324" s="200">
        <f>E325*(1+D324)</f>
        <v/>
      </c>
      <c r="F324" s="199" t="n"/>
      <c r="G324" s="199" t="n"/>
      <c r="H324" s="199" t="n"/>
      <c r="I324" s="199" t="n"/>
      <c r="J324" s="199" t="n"/>
      <c r="K324" s="199" t="n"/>
      <c r="L324" s="199" t="n"/>
      <c r="M324" s="199" t="n"/>
      <c r="N324" s="199" t="n"/>
      <c r="O324" s="199" t="n"/>
      <c r="P324" s="199" t="n"/>
      <c r="Q324" s="199" t="n"/>
      <c r="R324" s="199" t="n"/>
      <c r="S324" s="199" t="n"/>
      <c r="T324" s="199" t="n"/>
      <c r="U324" s="199" t="n"/>
      <c r="V324" s="199" t="n"/>
      <c r="W324" s="199" t="n"/>
      <c r="X324" s="199" t="n"/>
      <c r="Y324" s="199" t="n"/>
      <c r="Z324" s="199" t="n"/>
    </row>
    <row r="325" ht="15.75" customHeight="1">
      <c r="A325" s="203" t="n">
        <v>43901</v>
      </c>
      <c r="B325" s="199" t="n">
        <v>268.45108</v>
      </c>
      <c r="C325" s="199" t="n">
        <v>255316300</v>
      </c>
      <c r="D325" s="202">
        <f>B325/B326-1</f>
        <v/>
      </c>
      <c r="E325" s="200">
        <f>E326*(1+D325)</f>
        <v/>
      </c>
      <c r="F325" s="199" t="n"/>
      <c r="G325" s="199" t="n"/>
      <c r="H325" s="199" t="n"/>
      <c r="I325" s="199" t="n"/>
      <c r="J325" s="199" t="n"/>
      <c r="K325" s="199" t="n"/>
      <c r="L325" s="199" t="n"/>
      <c r="M325" s="199" t="n"/>
      <c r="N325" s="199" t="n"/>
      <c r="O325" s="199" t="n"/>
      <c r="P325" s="199" t="n"/>
      <c r="Q325" s="199" t="n"/>
      <c r="R325" s="199" t="n"/>
      <c r="S325" s="199" t="n"/>
      <c r="T325" s="199" t="n"/>
      <c r="U325" s="199" t="n"/>
      <c r="V325" s="199" t="n"/>
      <c r="W325" s="199" t="n"/>
      <c r="X325" s="199" t="n"/>
      <c r="Y325" s="199" t="n"/>
      <c r="Z325" s="199" t="n"/>
    </row>
    <row r="326" ht="15.75" customHeight="1">
      <c r="A326" s="203" t="n">
        <v>43900</v>
      </c>
      <c r="B326" s="199" t="n">
        <v>282.208282</v>
      </c>
      <c r="C326" s="199" t="n">
        <v>276444100</v>
      </c>
      <c r="D326" s="202">
        <f>B326/B327-1</f>
        <v/>
      </c>
      <c r="E326" s="200">
        <f>E327*(1+D326)</f>
        <v/>
      </c>
      <c r="F326" s="199" t="n"/>
      <c r="G326" s="199" t="n"/>
      <c r="H326" s="199" t="n"/>
      <c r="I326" s="199" t="n"/>
      <c r="J326" s="199" t="n"/>
      <c r="K326" s="199" t="n"/>
      <c r="L326" s="199" t="n"/>
      <c r="M326" s="199" t="n"/>
      <c r="N326" s="199" t="n"/>
      <c r="O326" s="199" t="n"/>
      <c r="P326" s="199" t="n"/>
      <c r="Q326" s="199" t="n"/>
      <c r="R326" s="199" t="n"/>
      <c r="S326" s="199" t="n"/>
      <c r="T326" s="199" t="n"/>
      <c r="U326" s="199" t="n"/>
      <c r="V326" s="199" t="n"/>
      <c r="W326" s="199" t="n"/>
      <c r="X326" s="199" t="n"/>
      <c r="Y326" s="199" t="n"/>
      <c r="Z326" s="199" t="n"/>
    </row>
    <row r="327" ht="15.75" customHeight="1">
      <c r="A327" s="203" t="n">
        <v>43899</v>
      </c>
      <c r="B327" s="199" t="n">
        <v>268.323883</v>
      </c>
      <c r="C327" s="199" t="n">
        <v>309417300</v>
      </c>
      <c r="D327" s="202">
        <f>B327/B328-1</f>
        <v/>
      </c>
      <c r="E327" s="200">
        <f>E328*(1+D327)</f>
        <v/>
      </c>
      <c r="F327" s="199" t="n"/>
      <c r="G327" s="199" t="n"/>
      <c r="H327" s="199" t="n"/>
      <c r="I327" s="199" t="n"/>
      <c r="J327" s="199" t="n"/>
      <c r="K327" s="199" t="n"/>
      <c r="L327" s="199" t="n"/>
      <c r="M327" s="199" t="n"/>
      <c r="N327" s="199" t="n"/>
      <c r="O327" s="199" t="n"/>
      <c r="P327" s="199" t="n"/>
      <c r="Q327" s="199" t="n"/>
      <c r="R327" s="199" t="n"/>
      <c r="S327" s="199" t="n"/>
      <c r="T327" s="199" t="n"/>
      <c r="U327" s="199" t="n"/>
      <c r="V327" s="199" t="n"/>
      <c r="W327" s="199" t="n"/>
      <c r="X327" s="199" t="n"/>
      <c r="Y327" s="199" t="n"/>
      <c r="Z327" s="199" t="n"/>
    </row>
    <row r="328" ht="15.75" customHeight="1">
      <c r="A328" s="203" t="n">
        <v>43896</v>
      </c>
      <c r="B328" s="199" t="n">
        <v>291.053558</v>
      </c>
      <c r="C328" s="199" t="n">
        <v>228667200</v>
      </c>
      <c r="D328" s="202">
        <f>B328/B329-1</f>
        <v/>
      </c>
      <c r="E328" s="200">
        <f>E329*(1+D328)</f>
        <v/>
      </c>
      <c r="F328" s="199" t="n"/>
      <c r="G328" s="199" t="n"/>
      <c r="H328" s="199" t="n"/>
      <c r="I328" s="199" t="n"/>
      <c r="J328" s="199" t="n"/>
      <c r="K328" s="199" t="n"/>
      <c r="L328" s="199" t="n"/>
      <c r="M328" s="199" t="n"/>
      <c r="N328" s="199" t="n"/>
      <c r="O328" s="199" t="n"/>
      <c r="P328" s="199" t="n"/>
      <c r="Q328" s="199" t="n"/>
      <c r="R328" s="199" t="n"/>
      <c r="S328" s="199" t="n"/>
      <c r="T328" s="199" t="n"/>
      <c r="U328" s="199" t="n"/>
      <c r="V328" s="199" t="n"/>
      <c r="W328" s="199" t="n"/>
      <c r="X328" s="199" t="n"/>
      <c r="Y328" s="199" t="n"/>
      <c r="Z328" s="199" t="n"/>
    </row>
    <row r="329" ht="15.75" customHeight="1">
      <c r="A329" s="203" t="n">
        <v>43895</v>
      </c>
      <c r="B329" s="199" t="n">
        <v>295.945862</v>
      </c>
      <c r="C329" s="199" t="n">
        <v>186366800</v>
      </c>
      <c r="D329" s="202">
        <f>B329/B330-1</f>
        <v/>
      </c>
      <c r="E329" s="200">
        <f>E330*(1+D329)</f>
        <v/>
      </c>
      <c r="F329" s="199" t="n"/>
      <c r="G329" s="199" t="n"/>
      <c r="H329" s="199" t="n"/>
      <c r="I329" s="199" t="n"/>
      <c r="J329" s="199" t="n"/>
      <c r="K329" s="199" t="n"/>
      <c r="L329" s="199" t="n"/>
      <c r="M329" s="199" t="n"/>
      <c r="N329" s="199" t="n"/>
      <c r="O329" s="199" t="n"/>
      <c r="P329" s="199" t="n"/>
      <c r="Q329" s="199" t="n"/>
      <c r="R329" s="199" t="n"/>
      <c r="S329" s="199" t="n"/>
      <c r="T329" s="199" t="n"/>
      <c r="U329" s="199" t="n"/>
      <c r="V329" s="199" t="n"/>
      <c r="W329" s="199" t="n"/>
      <c r="X329" s="199" t="n"/>
      <c r="Y329" s="199" t="n"/>
      <c r="Z329" s="199" t="n"/>
    </row>
    <row r="330" ht="15.75" customHeight="1">
      <c r="A330" s="203" t="n">
        <v>43894</v>
      </c>
      <c r="B330" s="199" t="n">
        <v>306.121857</v>
      </c>
      <c r="C330" s="199" t="n">
        <v>176613400</v>
      </c>
      <c r="D330" s="202">
        <f>B330/B331-1</f>
        <v/>
      </c>
      <c r="E330" s="200">
        <f>E331*(1+D330)</f>
        <v/>
      </c>
      <c r="F330" s="199" t="n"/>
      <c r="G330" s="199" t="n"/>
      <c r="H330" s="199" t="n"/>
      <c r="I330" s="199" t="n"/>
      <c r="J330" s="199" t="n"/>
      <c r="K330" s="199" t="n"/>
      <c r="L330" s="199" t="n"/>
      <c r="M330" s="199" t="n"/>
      <c r="N330" s="199" t="n"/>
      <c r="O330" s="199" t="n"/>
      <c r="P330" s="199" t="n"/>
      <c r="Q330" s="199" t="n"/>
      <c r="R330" s="199" t="n"/>
      <c r="S330" s="199" t="n"/>
      <c r="T330" s="199" t="n"/>
      <c r="U330" s="199" t="n"/>
      <c r="V330" s="199" t="n"/>
      <c r="W330" s="199" t="n"/>
      <c r="X330" s="199" t="n"/>
      <c r="Y330" s="199" t="n"/>
      <c r="Z330" s="199" t="n"/>
    </row>
    <row r="331" ht="15.75" customHeight="1">
      <c r="A331" s="203" t="n">
        <v>43893</v>
      </c>
      <c r="B331" s="199" t="n">
        <v>293.773682</v>
      </c>
      <c r="C331" s="199" t="n">
        <v>300139100</v>
      </c>
      <c r="D331" s="202">
        <f>B331/B332-1</f>
        <v/>
      </c>
      <c r="E331" s="200">
        <f>E332*(1+D331)</f>
        <v/>
      </c>
      <c r="F331" s="199" t="n"/>
      <c r="G331" s="199" t="n"/>
      <c r="H331" s="199" t="n"/>
      <c r="I331" s="199" t="n"/>
      <c r="J331" s="199" t="n"/>
      <c r="K331" s="199" t="n"/>
      <c r="L331" s="199" t="n"/>
      <c r="M331" s="199" t="n"/>
      <c r="N331" s="199" t="n"/>
      <c r="O331" s="199" t="n"/>
      <c r="P331" s="199" t="n"/>
      <c r="Q331" s="199" t="n"/>
      <c r="R331" s="199" t="n"/>
      <c r="S331" s="199" t="n"/>
      <c r="T331" s="199" t="n"/>
      <c r="U331" s="199" t="n"/>
      <c r="V331" s="199" t="n"/>
      <c r="W331" s="199" t="n"/>
      <c r="X331" s="199" t="n"/>
      <c r="Y331" s="199" t="n"/>
      <c r="Z331" s="199" t="n"/>
    </row>
    <row r="332" ht="15.75" customHeight="1">
      <c r="A332" s="203" t="n">
        <v>43892</v>
      </c>
      <c r="B332" s="199" t="n">
        <v>302.433044</v>
      </c>
      <c r="C332" s="199" t="n">
        <v>238703600</v>
      </c>
      <c r="D332" s="202">
        <f>B332/B333-1</f>
        <v/>
      </c>
      <c r="E332" s="200">
        <f>E333*(1+D332)</f>
        <v/>
      </c>
      <c r="F332" s="199" t="n"/>
      <c r="G332" s="199" t="n"/>
      <c r="H332" s="199" t="n"/>
      <c r="I332" s="199" t="n"/>
      <c r="J332" s="199" t="n"/>
      <c r="K332" s="199" t="n"/>
      <c r="L332" s="199" t="n"/>
      <c r="M332" s="199" t="n"/>
      <c r="N332" s="199" t="n"/>
      <c r="O332" s="199" t="n"/>
      <c r="P332" s="199" t="n"/>
      <c r="Q332" s="199" t="n"/>
      <c r="R332" s="199" t="n"/>
      <c r="S332" s="199" t="n"/>
      <c r="T332" s="199" t="n"/>
      <c r="U332" s="199" t="n"/>
      <c r="V332" s="199" t="n"/>
      <c r="W332" s="199" t="n"/>
      <c r="X332" s="199" t="n"/>
      <c r="Y332" s="199" t="n"/>
      <c r="Z332" s="199" t="n"/>
    </row>
    <row r="333" ht="15.75" customHeight="1">
      <c r="A333" s="203" t="n">
        <v>43889</v>
      </c>
      <c r="B333" s="199" t="n">
        <v>289.879395</v>
      </c>
      <c r="C333" s="199" t="n">
        <v>384975800</v>
      </c>
      <c r="D333" s="202">
        <f>B333/B334-1</f>
        <v/>
      </c>
      <c r="E333" s="200">
        <f>E334*(1+D333)</f>
        <v/>
      </c>
      <c r="F333" s="199" t="n"/>
      <c r="G333" s="199" t="n"/>
      <c r="H333" s="199" t="n"/>
      <c r="I333" s="199" t="n"/>
      <c r="J333" s="199" t="n"/>
      <c r="K333" s="199" t="n"/>
      <c r="L333" s="199" t="n"/>
      <c r="M333" s="199" t="n"/>
      <c r="N333" s="199" t="n"/>
      <c r="O333" s="199" t="n"/>
      <c r="P333" s="199" t="n"/>
      <c r="Q333" s="199" t="n"/>
      <c r="R333" s="199" t="n"/>
      <c r="S333" s="199" t="n"/>
      <c r="T333" s="199" t="n"/>
      <c r="U333" s="199" t="n"/>
      <c r="V333" s="199" t="n"/>
      <c r="W333" s="199" t="n"/>
      <c r="X333" s="199" t="n"/>
      <c r="Y333" s="199" t="n"/>
      <c r="Z333" s="199" t="n"/>
    </row>
    <row r="334" ht="15.75" customHeight="1">
      <c r="A334" s="203" t="n">
        <v>43888</v>
      </c>
      <c r="B334" s="199" t="n">
        <v>291.102509</v>
      </c>
      <c r="C334" s="199" t="n">
        <v>284353500</v>
      </c>
      <c r="D334" s="202">
        <f>B334/B335-1</f>
        <v/>
      </c>
      <c r="E334" s="200">
        <f>E335*(1+D334)</f>
        <v/>
      </c>
      <c r="F334" s="199" t="n"/>
      <c r="G334" s="199" t="n"/>
      <c r="H334" s="199" t="n"/>
      <c r="I334" s="199" t="n"/>
      <c r="J334" s="199" t="n"/>
      <c r="K334" s="199" t="n"/>
      <c r="L334" s="199" t="n"/>
      <c r="M334" s="199" t="n"/>
      <c r="N334" s="199" t="n"/>
      <c r="O334" s="199" t="n"/>
      <c r="P334" s="199" t="n"/>
      <c r="Q334" s="199" t="n"/>
      <c r="R334" s="199" t="n"/>
      <c r="S334" s="199" t="n"/>
      <c r="T334" s="199" t="n"/>
      <c r="U334" s="199" t="n"/>
      <c r="V334" s="199" t="n"/>
      <c r="W334" s="199" t="n"/>
      <c r="X334" s="199" t="n"/>
      <c r="Y334" s="199" t="n"/>
      <c r="Z334" s="199" t="n"/>
    </row>
    <row r="335" ht="15.75" customHeight="1">
      <c r="A335" s="203" t="n">
        <v>43887</v>
      </c>
      <c r="B335" s="199" t="n">
        <v>304.791199</v>
      </c>
      <c r="C335" s="199" t="n">
        <v>194773800</v>
      </c>
      <c r="D335" s="202">
        <f>B335/B336-1</f>
        <v/>
      </c>
      <c r="E335" s="200">
        <f>E336*(1+D335)</f>
        <v/>
      </c>
      <c r="F335" s="199" t="n"/>
      <c r="G335" s="199" t="n"/>
      <c r="H335" s="199" t="n"/>
      <c r="I335" s="199" t="n"/>
      <c r="J335" s="199" t="n"/>
      <c r="K335" s="199" t="n"/>
      <c r="L335" s="199" t="n"/>
      <c r="M335" s="199" t="n"/>
      <c r="N335" s="199" t="n"/>
      <c r="O335" s="199" t="n"/>
      <c r="P335" s="199" t="n"/>
      <c r="Q335" s="199" t="n"/>
      <c r="R335" s="199" t="n"/>
      <c r="S335" s="199" t="n"/>
      <c r="T335" s="199" t="n"/>
      <c r="U335" s="199" t="n"/>
      <c r="V335" s="199" t="n"/>
      <c r="W335" s="199" t="n"/>
      <c r="X335" s="199" t="n"/>
      <c r="Y335" s="199" t="n"/>
      <c r="Z335" s="199" t="n"/>
    </row>
    <row r="336" ht="15.75" customHeight="1">
      <c r="A336" s="203" t="n">
        <v>43886</v>
      </c>
      <c r="B336" s="199" t="n">
        <v>305.916382</v>
      </c>
      <c r="C336" s="199" t="n">
        <v>218913200</v>
      </c>
      <c r="D336" s="202">
        <f>B336/B337-1</f>
        <v/>
      </c>
      <c r="E336" s="200">
        <f>E337*(1+D336)</f>
        <v/>
      </c>
      <c r="F336" s="199" t="n"/>
      <c r="G336" s="199" t="n"/>
      <c r="H336" s="199" t="n"/>
      <c r="I336" s="199" t="n"/>
      <c r="J336" s="199" t="n"/>
      <c r="K336" s="199" t="n"/>
      <c r="L336" s="199" t="n"/>
      <c r="M336" s="199" t="n"/>
      <c r="N336" s="199" t="n"/>
      <c r="O336" s="199" t="n"/>
      <c r="P336" s="199" t="n"/>
      <c r="Q336" s="199" t="n"/>
      <c r="R336" s="199" t="n"/>
      <c r="S336" s="199" t="n"/>
      <c r="T336" s="199" t="n"/>
      <c r="U336" s="199" t="n"/>
      <c r="V336" s="199" t="n"/>
      <c r="W336" s="199" t="n"/>
      <c r="X336" s="199" t="n"/>
      <c r="Y336" s="199" t="n"/>
      <c r="Z336" s="199" t="n"/>
    </row>
    <row r="337" ht="15.75" customHeight="1">
      <c r="A337" s="203" t="n">
        <v>43885</v>
      </c>
      <c r="B337" s="199" t="n">
        <v>315.475983</v>
      </c>
      <c r="C337" s="199" t="n">
        <v>161088400</v>
      </c>
      <c r="D337" s="202">
        <f>B337/B338-1</f>
        <v/>
      </c>
      <c r="E337" s="200">
        <f>E338*(1+D337)</f>
        <v/>
      </c>
      <c r="F337" s="199" t="n"/>
      <c r="G337" s="199" t="n"/>
      <c r="H337" s="199" t="n"/>
      <c r="I337" s="199" t="n"/>
      <c r="J337" s="199" t="n"/>
      <c r="K337" s="199" t="n"/>
      <c r="L337" s="199" t="n"/>
      <c r="M337" s="199" t="n"/>
      <c r="N337" s="199" t="n"/>
      <c r="O337" s="199" t="n"/>
      <c r="P337" s="199" t="n"/>
      <c r="Q337" s="199" t="n"/>
      <c r="R337" s="199" t="n"/>
      <c r="S337" s="199" t="n"/>
      <c r="T337" s="199" t="n"/>
      <c r="U337" s="199" t="n"/>
      <c r="V337" s="199" t="n"/>
      <c r="W337" s="199" t="n"/>
      <c r="X337" s="199" t="n"/>
      <c r="Y337" s="199" t="n"/>
      <c r="Z337" s="199" t="n"/>
    </row>
    <row r="338" ht="15.75" customHeight="1">
      <c r="A338" s="203" t="n">
        <v>43882</v>
      </c>
      <c r="B338" s="199" t="n">
        <v>326.297821</v>
      </c>
      <c r="C338" s="199" t="n">
        <v>113788200</v>
      </c>
      <c r="D338" s="202">
        <f>B338/B339-1</f>
        <v/>
      </c>
      <c r="E338" s="200">
        <f>E339*(1+D338)</f>
        <v/>
      </c>
      <c r="F338" s="199" t="n"/>
      <c r="G338" s="199" t="n"/>
      <c r="H338" s="199" t="n"/>
      <c r="I338" s="199" t="n"/>
      <c r="J338" s="199" t="n"/>
      <c r="K338" s="199" t="n"/>
      <c r="L338" s="199" t="n"/>
      <c r="M338" s="199" t="n"/>
      <c r="N338" s="199" t="n"/>
      <c r="O338" s="199" t="n"/>
      <c r="P338" s="199" t="n"/>
      <c r="Q338" s="199" t="n"/>
      <c r="R338" s="199" t="n"/>
      <c r="S338" s="199" t="n"/>
      <c r="T338" s="199" t="n"/>
      <c r="U338" s="199" t="n"/>
      <c r="V338" s="199" t="n"/>
      <c r="W338" s="199" t="n"/>
      <c r="X338" s="199" t="n"/>
      <c r="Y338" s="199" t="n"/>
      <c r="Z338" s="199" t="n"/>
    </row>
    <row r="339" ht="15.75" customHeight="1">
      <c r="A339" s="203" t="n">
        <v>43881</v>
      </c>
      <c r="B339" s="199" t="n">
        <v>329.693085</v>
      </c>
      <c r="C339" s="199" t="n">
        <v>74163400</v>
      </c>
      <c r="D339" s="202">
        <f>B339/B340-1</f>
        <v/>
      </c>
      <c r="E339" s="200">
        <f>E340*(1+D339)</f>
        <v/>
      </c>
      <c r="F339" s="199" t="n"/>
      <c r="G339" s="199" t="n"/>
      <c r="H339" s="199" t="n"/>
      <c r="I339" s="199" t="n"/>
      <c r="J339" s="199" t="n"/>
      <c r="K339" s="199" t="n"/>
      <c r="L339" s="199" t="n"/>
      <c r="M339" s="199" t="n"/>
      <c r="N339" s="199" t="n"/>
      <c r="O339" s="199" t="n"/>
      <c r="P339" s="199" t="n"/>
      <c r="Q339" s="199" t="n"/>
      <c r="R339" s="199" t="n"/>
      <c r="S339" s="199" t="n"/>
      <c r="T339" s="199" t="n"/>
      <c r="U339" s="199" t="n"/>
      <c r="V339" s="199" t="n"/>
      <c r="W339" s="199" t="n"/>
      <c r="X339" s="199" t="n"/>
      <c r="Y339" s="199" t="n"/>
      <c r="Z339" s="199" t="n"/>
    </row>
    <row r="340" ht="15.75" customHeight="1">
      <c r="A340" s="203" t="n">
        <v>43880</v>
      </c>
      <c r="B340" s="199" t="n">
        <v>331.05307</v>
      </c>
      <c r="C340" s="199" t="n">
        <v>48814700</v>
      </c>
      <c r="D340" s="202">
        <f>B340/B341-1</f>
        <v/>
      </c>
      <c r="E340" s="200">
        <f>E341*(1+D340)</f>
        <v/>
      </c>
      <c r="F340" s="199" t="n"/>
      <c r="G340" s="199" t="n"/>
      <c r="H340" s="199" t="n"/>
      <c r="I340" s="199" t="n"/>
      <c r="J340" s="199" t="n"/>
      <c r="K340" s="199" t="n"/>
      <c r="L340" s="199" t="n"/>
      <c r="M340" s="199" t="n"/>
      <c r="N340" s="199" t="n"/>
      <c r="O340" s="199" t="n"/>
      <c r="P340" s="199" t="n"/>
      <c r="Q340" s="199" t="n"/>
      <c r="R340" s="199" t="n"/>
      <c r="S340" s="199" t="n"/>
      <c r="T340" s="199" t="n"/>
      <c r="U340" s="199" t="n"/>
      <c r="V340" s="199" t="n"/>
      <c r="W340" s="199" t="n"/>
      <c r="X340" s="199" t="n"/>
      <c r="Y340" s="199" t="n"/>
      <c r="Z340" s="199" t="n"/>
    </row>
    <row r="341" ht="15.75" customHeight="1">
      <c r="A341" s="203" t="n">
        <v>43879</v>
      </c>
      <c r="B341" s="199" t="n">
        <v>329.477783</v>
      </c>
      <c r="C341" s="199" t="n">
        <v>57226200</v>
      </c>
      <c r="D341" s="202">
        <f>B341/B342-1</f>
        <v/>
      </c>
      <c r="E341" s="200">
        <f>E342*(1+D341)</f>
        <v/>
      </c>
      <c r="F341" s="199" t="n"/>
      <c r="G341" s="199" t="n"/>
      <c r="H341" s="199" t="n"/>
      <c r="I341" s="199" t="n"/>
      <c r="J341" s="199" t="n"/>
      <c r="K341" s="199" t="n"/>
      <c r="L341" s="199" t="n"/>
      <c r="M341" s="199" t="n"/>
      <c r="N341" s="199" t="n"/>
      <c r="O341" s="199" t="n"/>
      <c r="P341" s="199" t="n"/>
      <c r="Q341" s="199" t="n"/>
      <c r="R341" s="199" t="n"/>
      <c r="S341" s="199" t="n"/>
      <c r="T341" s="199" t="n"/>
      <c r="U341" s="199" t="n"/>
      <c r="V341" s="199" t="n"/>
      <c r="W341" s="199" t="n"/>
      <c r="X341" s="199" t="n"/>
      <c r="Y341" s="199" t="n"/>
      <c r="Z341" s="199" t="n"/>
    </row>
    <row r="342" ht="15.75" customHeight="1">
      <c r="A342" s="203" t="n">
        <v>43875</v>
      </c>
      <c r="B342" s="199" t="n">
        <v>330.329071</v>
      </c>
      <c r="C342" s="199" t="n">
        <v>64582200</v>
      </c>
      <c r="D342" s="202">
        <f>B342/B343-1</f>
        <v/>
      </c>
      <c r="E342" s="200">
        <f>E343*(1+D342)</f>
        <v/>
      </c>
      <c r="F342" s="199" t="n"/>
      <c r="G342" s="199" t="n"/>
      <c r="H342" s="199" t="n"/>
      <c r="I342" s="199" t="n"/>
      <c r="J342" s="199" t="n"/>
      <c r="K342" s="199" t="n"/>
      <c r="L342" s="199" t="n"/>
      <c r="M342" s="199" t="n"/>
      <c r="N342" s="199" t="n"/>
      <c r="O342" s="199" t="n"/>
      <c r="P342" s="199" t="n"/>
      <c r="Q342" s="199" t="n"/>
      <c r="R342" s="199" t="n"/>
      <c r="S342" s="199" t="n"/>
      <c r="T342" s="199" t="n"/>
      <c r="U342" s="199" t="n"/>
      <c r="V342" s="199" t="n"/>
      <c r="W342" s="199" t="n"/>
      <c r="X342" s="199" t="n"/>
      <c r="Y342" s="199" t="n"/>
      <c r="Z342" s="199" t="n"/>
    </row>
    <row r="343" ht="15.75" customHeight="1">
      <c r="A343" s="203" t="n">
        <v>43874</v>
      </c>
      <c r="B343" s="199" t="n">
        <v>329.80069</v>
      </c>
      <c r="C343" s="199" t="n">
        <v>54501900</v>
      </c>
      <c r="D343" s="202">
        <f>B343/B344-1</f>
        <v/>
      </c>
      <c r="E343" s="200">
        <f>E344*(1+D343)</f>
        <v/>
      </c>
      <c r="F343" s="199" t="n"/>
      <c r="G343" s="199" t="n"/>
      <c r="H343" s="199" t="n"/>
      <c r="I343" s="199" t="n"/>
      <c r="J343" s="199" t="n"/>
      <c r="K343" s="199" t="n"/>
      <c r="L343" s="199" t="n"/>
      <c r="M343" s="199" t="n"/>
      <c r="N343" s="199" t="n"/>
      <c r="O343" s="199" t="n"/>
      <c r="P343" s="199" t="n"/>
      <c r="Q343" s="199" t="n"/>
      <c r="R343" s="199" t="n"/>
      <c r="S343" s="199" t="n"/>
      <c r="T343" s="199" t="n"/>
      <c r="U343" s="199" t="n"/>
      <c r="V343" s="199" t="n"/>
      <c r="W343" s="199" t="n"/>
      <c r="X343" s="199" t="n"/>
      <c r="Y343" s="199" t="n"/>
      <c r="Z343" s="199" t="n"/>
    </row>
    <row r="344" ht="15.75" customHeight="1">
      <c r="A344" s="203" t="n">
        <v>43873</v>
      </c>
      <c r="B344" s="199" t="n">
        <v>330.152954</v>
      </c>
      <c r="C344" s="199" t="n">
        <v>43992700</v>
      </c>
      <c r="D344" s="202">
        <f>B344/B345-1</f>
        <v/>
      </c>
      <c r="E344" s="200">
        <f>E345*(1+D344)</f>
        <v/>
      </c>
      <c r="F344" s="199" t="n"/>
      <c r="G344" s="199" t="n"/>
      <c r="H344" s="199" t="n"/>
      <c r="I344" s="199" t="n"/>
      <c r="J344" s="199" t="n"/>
      <c r="K344" s="199" t="n"/>
      <c r="L344" s="199" t="n"/>
      <c r="M344" s="199" t="n"/>
      <c r="N344" s="199" t="n"/>
      <c r="O344" s="199" t="n"/>
      <c r="P344" s="199" t="n"/>
      <c r="Q344" s="199" t="n"/>
      <c r="R344" s="199" t="n"/>
      <c r="S344" s="199" t="n"/>
      <c r="T344" s="199" t="n"/>
      <c r="U344" s="199" t="n"/>
      <c r="V344" s="199" t="n"/>
      <c r="W344" s="199" t="n"/>
      <c r="X344" s="199" t="n"/>
      <c r="Y344" s="199" t="n"/>
      <c r="Z344" s="199" t="n"/>
    </row>
    <row r="345" ht="15.75" customHeight="1">
      <c r="A345" s="203" t="n">
        <v>43872</v>
      </c>
      <c r="B345" s="199" t="n">
        <v>328.039459</v>
      </c>
      <c r="C345" s="199" t="n">
        <v>54864500</v>
      </c>
      <c r="D345" s="202">
        <f>B345/B346-1</f>
        <v/>
      </c>
      <c r="E345" s="200">
        <f>E346*(1+D345)</f>
        <v/>
      </c>
      <c r="F345" s="199" t="n"/>
      <c r="G345" s="199" t="n"/>
      <c r="H345" s="199" t="n"/>
      <c r="I345" s="199" t="n"/>
      <c r="J345" s="199" t="n"/>
      <c r="K345" s="199" t="n"/>
      <c r="L345" s="199" t="n"/>
      <c r="M345" s="199" t="n"/>
      <c r="N345" s="199" t="n"/>
      <c r="O345" s="199" t="n"/>
      <c r="P345" s="199" t="n"/>
      <c r="Q345" s="199" t="n"/>
      <c r="R345" s="199" t="n"/>
      <c r="S345" s="199" t="n"/>
      <c r="T345" s="199" t="n"/>
      <c r="U345" s="199" t="n"/>
      <c r="V345" s="199" t="n"/>
      <c r="W345" s="199" t="n"/>
      <c r="X345" s="199" t="n"/>
      <c r="Y345" s="199" t="n"/>
      <c r="Z345" s="199" t="n"/>
    </row>
    <row r="346" ht="15.75" customHeight="1">
      <c r="A346" s="203" t="n">
        <v>43871</v>
      </c>
      <c r="B346" s="199" t="n">
        <v>327.471954</v>
      </c>
      <c r="C346" s="199" t="n">
        <v>42070000</v>
      </c>
      <c r="D346" s="202">
        <f>B346/B347-1</f>
        <v/>
      </c>
      <c r="E346" s="200">
        <f>E347*(1+D346)</f>
        <v/>
      </c>
      <c r="F346" s="199" t="n"/>
      <c r="G346" s="199" t="n"/>
      <c r="H346" s="199" t="n"/>
      <c r="I346" s="199" t="n"/>
      <c r="J346" s="199" t="n"/>
      <c r="K346" s="199" t="n"/>
      <c r="L346" s="199" t="n"/>
      <c r="M346" s="199" t="n"/>
      <c r="N346" s="199" t="n"/>
      <c r="O346" s="199" t="n"/>
      <c r="P346" s="199" t="n"/>
      <c r="Q346" s="199" t="n"/>
      <c r="R346" s="199" t="n"/>
      <c r="S346" s="199" t="n"/>
      <c r="T346" s="199" t="n"/>
      <c r="U346" s="199" t="n"/>
      <c r="V346" s="199" t="n"/>
      <c r="W346" s="199" t="n"/>
      <c r="X346" s="199" t="n"/>
      <c r="Y346" s="199" t="n"/>
      <c r="Z346" s="199" t="n"/>
    </row>
    <row r="347" ht="15.75" customHeight="1">
      <c r="A347" s="203" t="n">
        <v>43868</v>
      </c>
      <c r="B347" s="199" t="n">
        <v>325.045349</v>
      </c>
      <c r="C347" s="199" t="n">
        <v>64139400</v>
      </c>
      <c r="D347" s="202">
        <f>B347/B348-1</f>
        <v/>
      </c>
      <c r="E347" s="200">
        <f>E348*(1+D347)</f>
        <v/>
      </c>
      <c r="F347" s="199" t="n"/>
      <c r="G347" s="199" t="n"/>
      <c r="H347" s="199" t="n"/>
      <c r="I347" s="199" t="n"/>
      <c r="J347" s="199" t="n"/>
      <c r="K347" s="199" t="n"/>
      <c r="L347" s="199" t="n"/>
      <c r="M347" s="199" t="n"/>
      <c r="N347" s="199" t="n"/>
      <c r="O347" s="199" t="n"/>
      <c r="P347" s="199" t="n"/>
      <c r="Q347" s="199" t="n"/>
      <c r="R347" s="199" t="n"/>
      <c r="S347" s="199" t="n"/>
      <c r="T347" s="199" t="n"/>
      <c r="U347" s="199" t="n"/>
      <c r="V347" s="199" t="n"/>
      <c r="W347" s="199" t="n"/>
      <c r="X347" s="199" t="n"/>
      <c r="Y347" s="199" t="n"/>
      <c r="Z347" s="199" t="n"/>
    </row>
    <row r="348" ht="15.75" customHeight="1">
      <c r="A348" s="203" t="n">
        <v>43867</v>
      </c>
      <c r="B348" s="199" t="n">
        <v>326.787018</v>
      </c>
      <c r="C348" s="199" t="n">
        <v>50359700</v>
      </c>
      <c r="D348" s="202">
        <f>B348/B349-1</f>
        <v/>
      </c>
      <c r="E348" s="200">
        <f>E349*(1+D348)</f>
        <v/>
      </c>
      <c r="F348" s="199" t="n"/>
      <c r="G348" s="199" t="n"/>
      <c r="H348" s="199" t="n"/>
      <c r="I348" s="199" t="n"/>
      <c r="J348" s="199" t="n"/>
      <c r="K348" s="199" t="n"/>
      <c r="L348" s="199" t="n"/>
      <c r="M348" s="199" t="n"/>
      <c r="N348" s="199" t="n"/>
      <c r="O348" s="199" t="n"/>
      <c r="P348" s="199" t="n"/>
      <c r="Q348" s="199" t="n"/>
      <c r="R348" s="199" t="n"/>
      <c r="S348" s="199" t="n"/>
      <c r="T348" s="199" t="n"/>
      <c r="U348" s="199" t="n"/>
      <c r="V348" s="199" t="n"/>
      <c r="W348" s="199" t="n"/>
      <c r="X348" s="199" t="n"/>
      <c r="Y348" s="199" t="n"/>
      <c r="Z348" s="199" t="n"/>
    </row>
    <row r="349" ht="15.75" customHeight="1">
      <c r="A349" s="203" t="n">
        <v>43866</v>
      </c>
      <c r="B349" s="199" t="n">
        <v>325.691132</v>
      </c>
      <c r="C349" s="199" t="n">
        <v>65951100</v>
      </c>
      <c r="D349" s="202">
        <f>B349/B350-1</f>
        <v/>
      </c>
      <c r="E349" s="200">
        <f>E350*(1+D349)</f>
        <v/>
      </c>
      <c r="F349" s="199" t="n"/>
      <c r="G349" s="199" t="n"/>
      <c r="H349" s="199" t="n"/>
      <c r="I349" s="199" t="n"/>
      <c r="J349" s="199" t="n"/>
      <c r="K349" s="199" t="n"/>
      <c r="L349" s="199" t="n"/>
      <c r="M349" s="199" t="n"/>
      <c r="N349" s="199" t="n"/>
      <c r="O349" s="199" t="n"/>
      <c r="P349" s="199" t="n"/>
      <c r="Q349" s="199" t="n"/>
      <c r="R349" s="199" t="n"/>
      <c r="S349" s="199" t="n"/>
      <c r="T349" s="199" t="n"/>
      <c r="U349" s="199" t="n"/>
      <c r="V349" s="199" t="n"/>
      <c r="W349" s="199" t="n"/>
      <c r="X349" s="199" t="n"/>
      <c r="Y349" s="199" t="n"/>
      <c r="Z349" s="199" t="n"/>
    </row>
    <row r="350" ht="15.75" customHeight="1">
      <c r="A350" s="203" t="n">
        <v>43865</v>
      </c>
      <c r="B350" s="199" t="n">
        <v>321.972961</v>
      </c>
      <c r="C350" s="199" t="n">
        <v>62573200</v>
      </c>
      <c r="D350" s="202">
        <f>B350/B351-1</f>
        <v/>
      </c>
      <c r="E350" s="200">
        <f>E351*(1+D350)</f>
        <v/>
      </c>
      <c r="F350" s="199" t="n"/>
      <c r="G350" s="199" t="n"/>
      <c r="H350" s="199" t="n"/>
      <c r="I350" s="199" t="n"/>
      <c r="J350" s="199" t="n"/>
      <c r="K350" s="199" t="n"/>
      <c r="L350" s="199" t="n"/>
      <c r="M350" s="199" t="n"/>
      <c r="N350" s="199" t="n"/>
      <c r="O350" s="199" t="n"/>
      <c r="P350" s="199" t="n"/>
      <c r="Q350" s="199" t="n"/>
      <c r="R350" s="199" t="n"/>
      <c r="S350" s="199" t="n"/>
      <c r="T350" s="199" t="n"/>
      <c r="U350" s="199" t="n"/>
      <c r="V350" s="199" t="n"/>
      <c r="W350" s="199" t="n"/>
      <c r="X350" s="199" t="n"/>
      <c r="Y350" s="199" t="n"/>
      <c r="Z350" s="199" t="n"/>
    </row>
    <row r="351" ht="15.75" customHeight="1">
      <c r="A351" s="203" t="n">
        <v>43864</v>
      </c>
      <c r="B351" s="199" t="n">
        <v>317.139404</v>
      </c>
      <c r="C351" s="199" t="n">
        <v>69083000</v>
      </c>
      <c r="D351" s="202">
        <f>B351/B352-1</f>
        <v/>
      </c>
      <c r="E351" s="200">
        <f>E352*(1+D351)</f>
        <v/>
      </c>
      <c r="F351" s="199" t="n"/>
      <c r="G351" s="199" t="n"/>
      <c r="H351" s="199" t="n"/>
      <c r="I351" s="199" t="n"/>
      <c r="J351" s="199" t="n"/>
      <c r="K351" s="199" t="n"/>
      <c r="L351" s="199" t="n"/>
      <c r="M351" s="199" t="n"/>
      <c r="N351" s="199" t="n"/>
      <c r="O351" s="199" t="n"/>
      <c r="P351" s="199" t="n"/>
      <c r="Q351" s="199" t="n"/>
      <c r="R351" s="199" t="n"/>
      <c r="S351" s="199" t="n"/>
      <c r="T351" s="199" t="n"/>
      <c r="U351" s="199" t="n"/>
      <c r="V351" s="199" t="n"/>
      <c r="W351" s="199" t="n"/>
      <c r="X351" s="199" t="n"/>
      <c r="Y351" s="199" t="n"/>
      <c r="Z351" s="199" t="n"/>
    </row>
    <row r="352" ht="15.75" customHeight="1">
      <c r="A352" s="203" t="n">
        <v>43861</v>
      </c>
      <c r="B352" s="199" t="n">
        <v>314.800873</v>
      </c>
      <c r="C352" s="199" t="n">
        <v>113845600</v>
      </c>
      <c r="D352" s="202">
        <f>B352/B353-1</f>
        <v/>
      </c>
      <c r="E352" s="200">
        <f>E353*(1+D352)</f>
        <v/>
      </c>
      <c r="F352" s="199" t="n"/>
      <c r="G352" s="199" t="n"/>
      <c r="H352" s="199" t="n"/>
      <c r="I352" s="199" t="n"/>
      <c r="J352" s="199" t="n"/>
      <c r="K352" s="199" t="n"/>
      <c r="L352" s="199" t="n"/>
      <c r="M352" s="199" t="n"/>
      <c r="N352" s="199" t="n"/>
      <c r="O352" s="199" t="n"/>
      <c r="P352" s="199" t="n"/>
      <c r="Q352" s="199" t="n"/>
      <c r="R352" s="199" t="n"/>
      <c r="S352" s="199" t="n"/>
      <c r="T352" s="199" t="n"/>
      <c r="U352" s="199" t="n"/>
      <c r="V352" s="199" t="n"/>
      <c r="W352" s="199" t="n"/>
      <c r="X352" s="199" t="n"/>
      <c r="Y352" s="199" t="n"/>
      <c r="Z352" s="199" t="n"/>
    </row>
    <row r="353" ht="15.75" customHeight="1">
      <c r="A353" s="203" t="n">
        <v>43860</v>
      </c>
      <c r="B353" s="199" t="n">
        <v>320.622711</v>
      </c>
      <c r="C353" s="199" t="n">
        <v>75491800</v>
      </c>
      <c r="D353" s="202">
        <f>B353/B354-1</f>
        <v/>
      </c>
      <c r="E353" s="200">
        <f>E354*(1+D353)</f>
        <v/>
      </c>
      <c r="F353" s="199" t="n"/>
      <c r="G353" s="199" t="n"/>
      <c r="H353" s="199" t="n"/>
      <c r="I353" s="199" t="n"/>
      <c r="J353" s="199" t="n"/>
      <c r="K353" s="199" t="n"/>
      <c r="L353" s="199" t="n"/>
      <c r="M353" s="199" t="n"/>
      <c r="N353" s="199" t="n"/>
      <c r="O353" s="199" t="n"/>
      <c r="P353" s="199" t="n"/>
      <c r="Q353" s="199" t="n"/>
      <c r="R353" s="199" t="n"/>
      <c r="S353" s="199" t="n"/>
      <c r="T353" s="199" t="n"/>
      <c r="U353" s="199" t="n"/>
      <c r="V353" s="199" t="n"/>
      <c r="W353" s="199" t="n"/>
      <c r="X353" s="199" t="n"/>
      <c r="Y353" s="199" t="n"/>
      <c r="Z353" s="199" t="n"/>
    </row>
    <row r="354" ht="15.75" customHeight="1">
      <c r="A354" s="203" t="n">
        <v>43859</v>
      </c>
      <c r="B354" s="199" t="n">
        <v>319.58551</v>
      </c>
      <c r="C354" s="199" t="n">
        <v>53888900</v>
      </c>
      <c r="D354" s="202">
        <f>B354/B355-1</f>
        <v/>
      </c>
      <c r="E354" s="200">
        <f>E355*(1+D354)</f>
        <v/>
      </c>
      <c r="F354" s="199" t="n"/>
      <c r="G354" s="199" t="n"/>
      <c r="H354" s="199" t="n"/>
      <c r="I354" s="199" t="n"/>
      <c r="J354" s="199" t="n"/>
      <c r="K354" s="199" t="n"/>
      <c r="L354" s="199" t="n"/>
      <c r="M354" s="199" t="n"/>
      <c r="N354" s="199" t="n"/>
      <c r="O354" s="199" t="n"/>
      <c r="P354" s="199" t="n"/>
      <c r="Q354" s="199" t="n"/>
      <c r="R354" s="199" t="n"/>
      <c r="S354" s="199" t="n"/>
      <c r="T354" s="199" t="n"/>
      <c r="U354" s="199" t="n"/>
      <c r="V354" s="199" t="n"/>
      <c r="W354" s="199" t="n"/>
      <c r="X354" s="199" t="n"/>
      <c r="Y354" s="199" t="n"/>
      <c r="Z354" s="199" t="n"/>
    </row>
    <row r="355" ht="15.75" customHeight="1">
      <c r="A355" s="203" t="n">
        <v>43858</v>
      </c>
      <c r="B355" s="199" t="n">
        <v>319.849731</v>
      </c>
      <c r="C355" s="199" t="n">
        <v>63834000</v>
      </c>
      <c r="D355" s="202">
        <f>B355/B356-1</f>
        <v/>
      </c>
      <c r="E355" s="200">
        <f>E356*(1+D355)</f>
        <v/>
      </c>
      <c r="F355" s="199" t="n"/>
      <c r="G355" s="199" t="n"/>
      <c r="H355" s="199" t="n"/>
      <c r="I355" s="199" t="n"/>
      <c r="J355" s="199" t="n"/>
      <c r="K355" s="199" t="n"/>
      <c r="L355" s="199" t="n"/>
      <c r="M355" s="199" t="n"/>
      <c r="N355" s="199" t="n"/>
      <c r="O355" s="199" t="n"/>
      <c r="P355" s="199" t="n"/>
      <c r="Q355" s="199" t="n"/>
      <c r="R355" s="199" t="n"/>
      <c r="S355" s="199" t="n"/>
      <c r="T355" s="199" t="n"/>
      <c r="U355" s="199" t="n"/>
      <c r="V355" s="199" t="n"/>
      <c r="W355" s="199" t="n"/>
      <c r="X355" s="199" t="n"/>
      <c r="Y355" s="199" t="n"/>
      <c r="Z355" s="199" t="n"/>
    </row>
    <row r="356" ht="15.75" customHeight="1">
      <c r="A356" s="203" t="n">
        <v>43857</v>
      </c>
      <c r="B356" s="199" t="n">
        <v>316.532745</v>
      </c>
      <c r="C356" s="199" t="n">
        <v>84062500</v>
      </c>
      <c r="D356" s="202">
        <f>B356/B357-1</f>
        <v/>
      </c>
      <c r="E356" s="200">
        <f>E357*(1+D356)</f>
        <v/>
      </c>
      <c r="F356" s="199" t="n"/>
      <c r="G356" s="199" t="n"/>
      <c r="H356" s="199" t="n"/>
      <c r="I356" s="199" t="n"/>
      <c r="J356" s="199" t="n"/>
      <c r="K356" s="199" t="n"/>
      <c r="L356" s="199" t="n"/>
      <c r="M356" s="199" t="n"/>
      <c r="N356" s="199" t="n"/>
      <c r="O356" s="199" t="n"/>
      <c r="P356" s="199" t="n"/>
      <c r="Q356" s="199" t="n"/>
      <c r="R356" s="199" t="n"/>
      <c r="S356" s="199" t="n"/>
      <c r="T356" s="199" t="n"/>
      <c r="U356" s="199" t="n"/>
      <c r="V356" s="199" t="n"/>
      <c r="W356" s="199" t="n"/>
      <c r="X356" s="199" t="n"/>
      <c r="Y356" s="199" t="n"/>
      <c r="Z356" s="199" t="n"/>
    </row>
    <row r="357" ht="15.75" customHeight="1">
      <c r="A357" s="203" t="n">
        <v>43854</v>
      </c>
      <c r="B357" s="199" t="n">
        <v>321.689209</v>
      </c>
      <c r="C357" s="199" t="n">
        <v>87578400</v>
      </c>
      <c r="D357" s="202">
        <f>B357/B358-1</f>
        <v/>
      </c>
      <c r="E357" s="200">
        <f>E358*(1+D357)</f>
        <v/>
      </c>
      <c r="F357" s="199" t="n"/>
      <c r="G357" s="199" t="n"/>
      <c r="H357" s="199" t="n"/>
      <c r="I357" s="199" t="n"/>
      <c r="J357" s="199" t="n"/>
      <c r="K357" s="199" t="n"/>
      <c r="L357" s="199" t="n"/>
      <c r="M357" s="199" t="n"/>
      <c r="N357" s="199" t="n"/>
      <c r="O357" s="199" t="n"/>
      <c r="P357" s="199" t="n"/>
      <c r="Q357" s="199" t="n"/>
      <c r="R357" s="199" t="n"/>
      <c r="S357" s="199" t="n"/>
      <c r="T357" s="199" t="n"/>
      <c r="U357" s="199" t="n"/>
      <c r="V357" s="199" t="n"/>
      <c r="W357" s="199" t="n"/>
      <c r="X357" s="199" t="n"/>
      <c r="Y357" s="199" t="n"/>
      <c r="Z357" s="199" t="n"/>
    </row>
    <row r="358" ht="15.75" customHeight="1">
      <c r="A358" s="203" t="n">
        <v>43853</v>
      </c>
      <c r="B358" s="199" t="n">
        <v>324.575714</v>
      </c>
      <c r="C358" s="199" t="n">
        <v>51963000</v>
      </c>
      <c r="D358" s="202">
        <f>B358/B359-1</f>
        <v/>
      </c>
      <c r="E358" s="200">
        <f>E359*(1+D358)</f>
        <v/>
      </c>
      <c r="F358" s="199" t="n"/>
      <c r="G358" s="199" t="n"/>
      <c r="H358" s="199" t="n"/>
      <c r="I358" s="199" t="n"/>
      <c r="J358" s="199" t="n"/>
      <c r="K358" s="199" t="n"/>
      <c r="L358" s="199" t="n"/>
      <c r="M358" s="199" t="n"/>
      <c r="N358" s="199" t="n"/>
      <c r="O358" s="199" t="n"/>
      <c r="P358" s="199" t="n"/>
      <c r="Q358" s="199" t="n"/>
      <c r="R358" s="199" t="n"/>
      <c r="S358" s="199" t="n"/>
      <c r="T358" s="199" t="n"/>
      <c r="U358" s="199" t="n"/>
      <c r="V358" s="199" t="n"/>
      <c r="W358" s="199" t="n"/>
      <c r="X358" s="199" t="n"/>
      <c r="Y358" s="199" t="n"/>
      <c r="Z358" s="199" t="n"/>
    </row>
    <row r="359" ht="15.75" customHeight="1">
      <c r="A359" s="203" t="n">
        <v>43852</v>
      </c>
      <c r="B359" s="199" t="n">
        <v>324.203857</v>
      </c>
      <c r="C359" s="199" t="n">
        <v>48914900</v>
      </c>
      <c r="D359" s="202">
        <f>B359/B360-1</f>
        <v/>
      </c>
      <c r="E359" s="200">
        <f>E360*(1+D359)</f>
        <v/>
      </c>
      <c r="F359" s="199" t="n"/>
      <c r="G359" s="199" t="n"/>
      <c r="H359" s="199" t="n"/>
      <c r="I359" s="199" t="n"/>
      <c r="J359" s="199" t="n"/>
      <c r="K359" s="199" t="n"/>
      <c r="L359" s="199" t="n"/>
      <c r="M359" s="199" t="n"/>
      <c r="N359" s="199" t="n"/>
      <c r="O359" s="199" t="n"/>
      <c r="P359" s="199" t="n"/>
      <c r="Q359" s="199" t="n"/>
      <c r="R359" s="199" t="n"/>
      <c r="S359" s="199" t="n"/>
      <c r="T359" s="199" t="n"/>
      <c r="U359" s="199" t="n"/>
      <c r="V359" s="199" t="n"/>
      <c r="W359" s="199" t="n"/>
      <c r="X359" s="199" t="n"/>
      <c r="Y359" s="199" t="n"/>
      <c r="Z359" s="199" t="n"/>
    </row>
    <row r="360" ht="15.75" customHeight="1">
      <c r="A360" s="203" t="n">
        <v>43851</v>
      </c>
      <c r="B360" s="199" t="n">
        <v>324.164764</v>
      </c>
      <c r="C360" s="199" t="n">
        <v>77742400</v>
      </c>
      <c r="D360" s="202">
        <f>B360/B361-1</f>
        <v/>
      </c>
      <c r="E360" s="200">
        <f>E361*(1+D360)</f>
        <v/>
      </c>
      <c r="F360" s="199" t="n"/>
      <c r="G360" s="199" t="n"/>
      <c r="H360" s="199" t="n"/>
      <c r="I360" s="199" t="n"/>
      <c r="J360" s="199" t="n"/>
      <c r="K360" s="199" t="n"/>
      <c r="L360" s="199" t="n"/>
      <c r="M360" s="199" t="n"/>
      <c r="N360" s="199" t="n"/>
      <c r="O360" s="199" t="n"/>
      <c r="P360" s="199" t="n"/>
      <c r="Q360" s="199" t="n"/>
      <c r="R360" s="199" t="n"/>
      <c r="S360" s="199" t="n"/>
      <c r="T360" s="199" t="n"/>
      <c r="U360" s="199" t="n"/>
      <c r="V360" s="199" t="n"/>
      <c r="W360" s="199" t="n"/>
      <c r="X360" s="199" t="n"/>
      <c r="Y360" s="199" t="n"/>
      <c r="Z360" s="199" t="n"/>
    </row>
    <row r="361" ht="15.75" customHeight="1">
      <c r="A361" s="203" t="n">
        <v>43847</v>
      </c>
      <c r="B361" s="199" t="n">
        <v>324.800781</v>
      </c>
      <c r="C361" s="199" t="n">
        <v>95846000</v>
      </c>
      <c r="D361" s="202">
        <f>B361/B362-1</f>
        <v/>
      </c>
      <c r="E361" s="200">
        <f>E362*(1+D361)</f>
        <v/>
      </c>
      <c r="F361" s="199" t="n"/>
      <c r="G361" s="199" t="n"/>
      <c r="H361" s="199" t="n"/>
      <c r="I361" s="199" t="n"/>
      <c r="J361" s="199" t="n"/>
      <c r="K361" s="199" t="n"/>
      <c r="L361" s="199" t="n"/>
      <c r="M361" s="199" t="n"/>
      <c r="N361" s="199" t="n"/>
      <c r="O361" s="199" t="n"/>
      <c r="P361" s="199" t="n"/>
      <c r="Q361" s="199" t="n"/>
      <c r="R361" s="199" t="n"/>
      <c r="S361" s="199" t="n"/>
      <c r="T361" s="199" t="n"/>
      <c r="U361" s="199" t="n"/>
      <c r="V361" s="199" t="n"/>
      <c r="W361" s="199" t="n"/>
      <c r="X361" s="199" t="n"/>
      <c r="Y361" s="199" t="n"/>
      <c r="Z361" s="199" t="n"/>
    </row>
    <row r="362" ht="15.75" customHeight="1">
      <c r="A362" s="203" t="n">
        <v>43846</v>
      </c>
      <c r="B362" s="199" t="n">
        <v>323.792938</v>
      </c>
      <c r="C362" s="199" t="n">
        <v>54050300</v>
      </c>
      <c r="D362" s="202">
        <f>B362/B363-1</f>
        <v/>
      </c>
      <c r="E362" s="200">
        <f>E363*(1+D362)</f>
        <v/>
      </c>
      <c r="F362" s="199" t="n"/>
      <c r="G362" s="199" t="n"/>
      <c r="H362" s="199" t="n"/>
      <c r="I362" s="199" t="n"/>
      <c r="J362" s="199" t="n"/>
      <c r="K362" s="199" t="n"/>
      <c r="L362" s="199" t="n"/>
      <c r="M362" s="199" t="n"/>
      <c r="N362" s="199" t="n"/>
      <c r="O362" s="199" t="n"/>
      <c r="P362" s="199" t="n"/>
      <c r="Q362" s="199" t="n"/>
      <c r="R362" s="199" t="n"/>
      <c r="S362" s="199" t="n"/>
      <c r="T362" s="199" t="n"/>
      <c r="U362" s="199" t="n"/>
      <c r="V362" s="199" t="n"/>
      <c r="W362" s="199" t="n"/>
      <c r="X362" s="199" t="n"/>
      <c r="Y362" s="199" t="n"/>
      <c r="Z362" s="199" t="n"/>
    </row>
    <row r="363" ht="15.75" customHeight="1">
      <c r="A363" s="203" t="n">
        <v>43845</v>
      </c>
      <c r="B363" s="199" t="n">
        <v>321.121704</v>
      </c>
      <c r="C363" s="199" t="n">
        <v>72056600</v>
      </c>
      <c r="D363" s="202">
        <f>B363/B364-1</f>
        <v/>
      </c>
      <c r="E363" s="200">
        <f>E364*(1+D363)</f>
        <v/>
      </c>
      <c r="F363" s="199" t="n"/>
      <c r="G363" s="199" t="n"/>
      <c r="H363" s="199" t="n"/>
      <c r="I363" s="199" t="n"/>
      <c r="J363" s="199" t="n"/>
      <c r="K363" s="199" t="n"/>
      <c r="L363" s="199" t="n"/>
      <c r="M363" s="199" t="n"/>
      <c r="N363" s="199" t="n"/>
      <c r="O363" s="199" t="n"/>
      <c r="P363" s="199" t="n"/>
      <c r="Q363" s="199" t="n"/>
      <c r="R363" s="199" t="n"/>
      <c r="S363" s="199" t="n"/>
      <c r="T363" s="199" t="n"/>
      <c r="U363" s="199" t="n"/>
      <c r="V363" s="199" t="n"/>
      <c r="W363" s="199" t="n"/>
      <c r="X363" s="199" t="n"/>
      <c r="Y363" s="199" t="n"/>
      <c r="Z363" s="199" t="n"/>
    </row>
    <row r="364" ht="15.75" customHeight="1">
      <c r="A364" s="203" t="n">
        <v>43844</v>
      </c>
      <c r="B364" s="199" t="n">
        <v>320.397675</v>
      </c>
      <c r="C364" s="199" t="n">
        <v>62832800</v>
      </c>
      <c r="D364" s="202">
        <f>B364/B365-1</f>
        <v/>
      </c>
      <c r="E364" s="200">
        <f>E365*(1+D364)</f>
        <v/>
      </c>
      <c r="F364" s="199" t="n"/>
      <c r="G364" s="199" t="n"/>
      <c r="H364" s="199" t="n"/>
      <c r="I364" s="199" t="n"/>
      <c r="J364" s="199" t="n"/>
      <c r="K364" s="199" t="n"/>
      <c r="L364" s="199" t="n"/>
      <c r="M364" s="199" t="n"/>
      <c r="N364" s="199" t="n"/>
      <c r="O364" s="199" t="n"/>
      <c r="P364" s="199" t="n"/>
      <c r="Q364" s="199" t="n"/>
      <c r="R364" s="199" t="n"/>
      <c r="S364" s="199" t="n"/>
      <c r="T364" s="199" t="n"/>
      <c r="U364" s="199" t="n"/>
      <c r="V364" s="199" t="n"/>
      <c r="W364" s="199" t="n"/>
      <c r="X364" s="199" t="n"/>
      <c r="Y364" s="199" t="n"/>
      <c r="Z364" s="199" t="n"/>
    </row>
    <row r="365" ht="15.75" customHeight="1">
      <c r="A365" s="203" t="n">
        <v>43843</v>
      </c>
      <c r="B365" s="199" t="n">
        <v>320.886871</v>
      </c>
      <c r="C365" s="199" t="n">
        <v>47086800</v>
      </c>
      <c r="D365" s="202">
        <f>B365/B366-1</f>
        <v/>
      </c>
      <c r="E365" s="200">
        <f>E366*(1+D365)</f>
        <v/>
      </c>
      <c r="F365" s="199" t="n"/>
      <c r="G365" s="199" t="n"/>
      <c r="H365" s="199" t="n"/>
      <c r="I365" s="199" t="n"/>
      <c r="J365" s="199" t="n"/>
      <c r="K365" s="199" t="n"/>
      <c r="L365" s="199" t="n"/>
      <c r="M365" s="199" t="n"/>
      <c r="N365" s="199" t="n"/>
      <c r="O365" s="199" t="n"/>
      <c r="P365" s="199" t="n"/>
      <c r="Q365" s="199" t="n"/>
      <c r="R365" s="199" t="n"/>
      <c r="S365" s="199" t="n"/>
      <c r="T365" s="199" t="n"/>
      <c r="U365" s="199" t="n"/>
      <c r="V365" s="199" t="n"/>
      <c r="W365" s="199" t="n"/>
      <c r="X365" s="199" t="n"/>
      <c r="Y365" s="199" t="n"/>
      <c r="Z365" s="199" t="n"/>
    </row>
    <row r="366" ht="15.75" customHeight="1">
      <c r="A366" s="203" t="n">
        <v>43840</v>
      </c>
      <c r="B366" s="199" t="n">
        <v>318.695129</v>
      </c>
      <c r="C366" s="199" t="n">
        <v>53029300</v>
      </c>
      <c r="D366" s="202">
        <f>B366/B367-1</f>
        <v/>
      </c>
      <c r="E366" s="200">
        <f>E367*(1+D366)</f>
        <v/>
      </c>
      <c r="F366" s="199" t="n"/>
      <c r="G366" s="199" t="n"/>
      <c r="H366" s="199" t="n"/>
      <c r="I366" s="199" t="n"/>
      <c r="J366" s="199" t="n"/>
      <c r="K366" s="199" t="n"/>
      <c r="L366" s="199" t="n"/>
      <c r="M366" s="199" t="n"/>
      <c r="N366" s="199" t="n"/>
      <c r="O366" s="199" t="n"/>
      <c r="P366" s="199" t="n"/>
      <c r="Q366" s="199" t="n"/>
      <c r="R366" s="199" t="n"/>
      <c r="S366" s="199" t="n"/>
      <c r="T366" s="199" t="n"/>
      <c r="U366" s="199" t="n"/>
      <c r="V366" s="199" t="n"/>
      <c r="W366" s="199" t="n"/>
      <c r="X366" s="199" t="n"/>
      <c r="Y366" s="199" t="n"/>
      <c r="Z366" s="199" t="n"/>
    </row>
    <row r="367" ht="15.75" customHeight="1">
      <c r="A367" s="203" t="n">
        <v>43839</v>
      </c>
      <c r="B367" s="199" t="n">
        <v>319.614868</v>
      </c>
      <c r="C367" s="199" t="n">
        <v>48473300</v>
      </c>
      <c r="D367" s="202">
        <f>B367/B368-1</f>
        <v/>
      </c>
      <c r="E367" s="200">
        <f>E368*(1+D367)</f>
        <v/>
      </c>
      <c r="F367" s="199" t="n"/>
      <c r="G367" s="199" t="n"/>
      <c r="H367" s="199" t="n"/>
      <c r="I367" s="199" t="n"/>
      <c r="J367" s="199" t="n"/>
      <c r="K367" s="199" t="n"/>
      <c r="L367" s="199" t="n"/>
      <c r="M367" s="199" t="n"/>
      <c r="N367" s="199" t="n"/>
      <c r="O367" s="199" t="n"/>
      <c r="P367" s="199" t="n"/>
      <c r="Q367" s="199" t="n"/>
      <c r="R367" s="199" t="n"/>
      <c r="S367" s="199" t="n"/>
      <c r="T367" s="199" t="n"/>
      <c r="U367" s="199" t="n"/>
      <c r="V367" s="199" t="n"/>
      <c r="W367" s="199" t="n"/>
      <c r="X367" s="199" t="n"/>
      <c r="Y367" s="199" t="n"/>
      <c r="Z367" s="199" t="n"/>
    </row>
    <row r="368" ht="15.75" customHeight="1">
      <c r="A368" s="203" t="n">
        <v>43838</v>
      </c>
      <c r="B368" s="199" t="n">
        <v>317.462311</v>
      </c>
      <c r="C368" s="199" t="n">
        <v>68296000</v>
      </c>
      <c r="D368" s="202">
        <f>B368/B369-1</f>
        <v/>
      </c>
      <c r="E368" s="200">
        <f>E369*(1+D368)</f>
        <v/>
      </c>
      <c r="F368" s="199" t="n"/>
      <c r="G368" s="199" t="n"/>
      <c r="H368" s="199" t="n"/>
      <c r="I368" s="199" t="n"/>
      <c r="J368" s="199" t="n"/>
      <c r="K368" s="199" t="n"/>
      <c r="L368" s="199" t="n"/>
      <c r="M368" s="199" t="n"/>
      <c r="N368" s="199" t="n"/>
      <c r="O368" s="199" t="n"/>
      <c r="P368" s="199" t="n"/>
      <c r="Q368" s="199" t="n"/>
      <c r="R368" s="199" t="n"/>
      <c r="S368" s="199" t="n"/>
      <c r="T368" s="199" t="n"/>
      <c r="U368" s="199" t="n"/>
      <c r="V368" s="199" t="n"/>
      <c r="W368" s="199" t="n"/>
      <c r="X368" s="199" t="n"/>
      <c r="Y368" s="199" t="n"/>
      <c r="Z368" s="199" t="n"/>
    </row>
    <row r="369" ht="15.75" customHeight="1">
      <c r="A369" s="203" t="n">
        <v>43837</v>
      </c>
      <c r="B369" s="199" t="n">
        <v>315.779327</v>
      </c>
      <c r="C369" s="199" t="n">
        <v>40496400</v>
      </c>
      <c r="D369" s="202">
        <f>B369/B370-1</f>
        <v/>
      </c>
      <c r="E369" s="200">
        <f>E370*(1+D369)</f>
        <v/>
      </c>
      <c r="F369" s="199" t="n"/>
      <c r="G369" s="199" t="n"/>
      <c r="H369" s="199" t="n"/>
      <c r="I369" s="199" t="n"/>
      <c r="J369" s="199" t="n"/>
      <c r="K369" s="199" t="n"/>
      <c r="L369" s="199" t="n"/>
      <c r="M369" s="199" t="n"/>
      <c r="N369" s="199" t="n"/>
      <c r="O369" s="199" t="n"/>
      <c r="P369" s="199" t="n"/>
      <c r="Q369" s="199" t="n"/>
      <c r="R369" s="199" t="n"/>
      <c r="S369" s="199" t="n"/>
      <c r="T369" s="199" t="n"/>
      <c r="U369" s="199" t="n"/>
      <c r="V369" s="199" t="n"/>
      <c r="W369" s="199" t="n"/>
      <c r="X369" s="199" t="n"/>
      <c r="Y369" s="199" t="n"/>
      <c r="Z369" s="199" t="n"/>
    </row>
    <row r="370" ht="15.75" customHeight="1">
      <c r="A370" s="203" t="n">
        <v>43836</v>
      </c>
      <c r="B370" s="199" t="n">
        <v>316.669739</v>
      </c>
      <c r="C370" s="199" t="n">
        <v>55653900</v>
      </c>
      <c r="D370" s="202">
        <f>B370/B371-1</f>
        <v/>
      </c>
      <c r="E370" s="200">
        <f>E371*(1+D370)</f>
        <v/>
      </c>
      <c r="F370" s="199" t="n"/>
      <c r="G370" s="199" t="n"/>
      <c r="H370" s="199" t="n"/>
      <c r="I370" s="199" t="n"/>
      <c r="J370" s="199" t="n"/>
      <c r="K370" s="199" t="n"/>
      <c r="L370" s="199" t="n"/>
      <c r="M370" s="199" t="n"/>
      <c r="N370" s="199" t="n"/>
      <c r="O370" s="199" t="n"/>
      <c r="P370" s="199" t="n"/>
      <c r="Q370" s="199" t="n"/>
      <c r="R370" s="199" t="n"/>
      <c r="S370" s="199" t="n"/>
      <c r="T370" s="199" t="n"/>
      <c r="U370" s="199" t="n"/>
      <c r="V370" s="199" t="n"/>
      <c r="W370" s="199" t="n"/>
      <c r="X370" s="199" t="n"/>
      <c r="Y370" s="199" t="n"/>
      <c r="Z370" s="199" t="n"/>
    </row>
    <row r="371" ht="15.75" customHeight="1">
      <c r="A371" s="203" t="n">
        <v>43833</v>
      </c>
      <c r="B371" s="199" t="n">
        <v>315.466217</v>
      </c>
      <c r="C371" s="199" t="n">
        <v>77709700</v>
      </c>
      <c r="D371" s="202">
        <f>B371/B372-1</f>
        <v/>
      </c>
      <c r="E371" s="200">
        <f>E372*(1+D371)</f>
        <v/>
      </c>
      <c r="F371" s="199" t="n"/>
      <c r="G371" s="199" t="n"/>
      <c r="H371" s="199" t="n"/>
      <c r="I371" s="199" t="n"/>
      <c r="J371" s="199" t="n"/>
      <c r="K371" s="199" t="n"/>
      <c r="L371" s="199" t="n"/>
      <c r="M371" s="199" t="n"/>
      <c r="N371" s="199" t="n"/>
      <c r="O371" s="199" t="n"/>
      <c r="P371" s="199" t="n"/>
      <c r="Q371" s="199" t="n"/>
      <c r="R371" s="199" t="n"/>
      <c r="S371" s="199" t="n"/>
      <c r="T371" s="199" t="n"/>
      <c r="U371" s="199" t="n"/>
      <c r="V371" s="199" t="n"/>
      <c r="W371" s="199" t="n"/>
      <c r="X371" s="199" t="n"/>
      <c r="Y371" s="199" t="n"/>
      <c r="Z371" s="199" t="n"/>
    </row>
    <row r="372" ht="15.75" customHeight="1">
      <c r="A372" s="203" t="n">
        <v>43832</v>
      </c>
      <c r="B372" s="199" t="n">
        <v>317.873199</v>
      </c>
      <c r="C372" s="199" t="n">
        <v>59151200</v>
      </c>
      <c r="D372" s="202">
        <f>B372/B373-1</f>
        <v/>
      </c>
      <c r="E372" s="200" t="n">
        <v>100</v>
      </c>
      <c r="F372" s="199" t="n"/>
      <c r="G372" s="199" t="n"/>
      <c r="H372" s="199" t="n"/>
      <c r="I372" s="199" t="n"/>
      <c r="J372" s="199" t="n"/>
      <c r="K372" s="199" t="n"/>
      <c r="L372" s="199" t="n"/>
      <c r="M372" s="199" t="n"/>
      <c r="N372" s="199" t="n"/>
      <c r="O372" s="199" t="n"/>
      <c r="P372" s="199" t="n"/>
      <c r="Q372" s="199" t="n"/>
      <c r="R372" s="199" t="n"/>
      <c r="S372" s="199" t="n"/>
      <c r="T372" s="199" t="n"/>
      <c r="U372" s="199" t="n"/>
      <c r="V372" s="199" t="n"/>
      <c r="W372" s="199" t="n"/>
      <c r="X372" s="199" t="n"/>
      <c r="Y372" s="199" t="n"/>
      <c r="Z372" s="199" t="n"/>
    </row>
    <row r="373" ht="15.75" customHeight="1">
      <c r="A373" s="203" t="n">
        <v>43830</v>
      </c>
      <c r="B373" s="199" t="n">
        <v>314.92804</v>
      </c>
      <c r="C373" s="199" t="n">
        <v>57077300</v>
      </c>
      <c r="D373" s="202">
        <f>B373/B374-1</f>
        <v/>
      </c>
      <c r="E373" s="200" t="n"/>
      <c r="F373" s="199" t="n"/>
      <c r="G373" s="199" t="n"/>
      <c r="H373" s="199" t="n"/>
      <c r="I373" s="199" t="n"/>
      <c r="J373" s="199" t="n"/>
      <c r="K373" s="199" t="n"/>
      <c r="L373" s="199" t="n"/>
      <c r="M373" s="199" t="n"/>
      <c r="N373" s="199" t="n"/>
      <c r="O373" s="199" t="n"/>
      <c r="P373" s="199" t="n"/>
      <c r="Q373" s="199" t="n"/>
      <c r="R373" s="199" t="n"/>
      <c r="S373" s="199" t="n"/>
      <c r="T373" s="199" t="n"/>
      <c r="U373" s="199" t="n"/>
      <c r="V373" s="199" t="n"/>
      <c r="W373" s="199" t="n"/>
      <c r="X373" s="199" t="n"/>
      <c r="Y373" s="199" t="n"/>
      <c r="Z373" s="199" t="n"/>
    </row>
    <row r="374" ht="15.75" customHeight="1">
      <c r="A374" s="203" t="n">
        <v>43829</v>
      </c>
      <c r="B374" s="199" t="n">
        <v>314.164856</v>
      </c>
      <c r="C374" s="199" t="n">
        <v>49729100</v>
      </c>
      <c r="D374" s="202">
        <f>B374/B375-1</f>
        <v/>
      </c>
      <c r="E374" s="200" t="n"/>
      <c r="F374" s="199" t="n"/>
      <c r="G374" s="199" t="n"/>
      <c r="H374" s="199" t="n"/>
      <c r="I374" s="199" t="n"/>
      <c r="J374" s="199" t="n"/>
      <c r="K374" s="199" t="n"/>
      <c r="L374" s="199" t="n"/>
      <c r="M374" s="199" t="n"/>
      <c r="N374" s="199" t="n"/>
      <c r="O374" s="199" t="n"/>
      <c r="P374" s="199" t="n"/>
      <c r="Q374" s="199" t="n"/>
      <c r="R374" s="199" t="n"/>
      <c r="S374" s="199" t="n"/>
      <c r="T374" s="199" t="n"/>
      <c r="U374" s="199" t="n"/>
      <c r="V374" s="199" t="n"/>
      <c r="W374" s="199" t="n"/>
      <c r="X374" s="199" t="n"/>
      <c r="Y374" s="199" t="n"/>
      <c r="Z374" s="199" t="n"/>
    </row>
    <row r="375" ht="15.75" customHeight="1">
      <c r="A375" s="203" t="n">
        <v>43826</v>
      </c>
      <c r="B375" s="199" t="n">
        <v>315.906494</v>
      </c>
      <c r="C375" s="199" t="n">
        <v>42528800</v>
      </c>
      <c r="D375" s="202">
        <f>B375/B376-1</f>
        <v/>
      </c>
      <c r="E375" s="200" t="n"/>
      <c r="F375" s="199" t="n"/>
      <c r="G375" s="199" t="n"/>
      <c r="H375" s="199" t="n"/>
      <c r="I375" s="199" t="n"/>
      <c r="J375" s="199" t="n"/>
      <c r="K375" s="199" t="n"/>
      <c r="L375" s="199" t="n"/>
      <c r="M375" s="199" t="n"/>
      <c r="N375" s="199" t="n"/>
      <c r="O375" s="199" t="n"/>
      <c r="P375" s="199" t="n"/>
      <c r="Q375" s="199" t="n"/>
      <c r="R375" s="199" t="n"/>
      <c r="S375" s="199" t="n"/>
      <c r="T375" s="199" t="n"/>
      <c r="U375" s="199" t="n"/>
      <c r="V375" s="199" t="n"/>
      <c r="W375" s="199" t="n"/>
      <c r="X375" s="199" t="n"/>
      <c r="Y375" s="199" t="n"/>
      <c r="Z375" s="199" t="n"/>
    </row>
    <row r="376" ht="15.75" customHeight="1">
      <c r="A376" s="203" t="n">
        <v>43825</v>
      </c>
      <c r="B376" s="199" t="n">
        <v>315.984802</v>
      </c>
      <c r="C376" s="199" t="n">
        <v>30911200</v>
      </c>
      <c r="D376" s="202">
        <f>B376/B377-1</f>
        <v/>
      </c>
      <c r="E376" s="200" t="n"/>
      <c r="F376" s="199" t="n"/>
      <c r="G376" s="199" t="n"/>
      <c r="H376" s="199" t="n"/>
      <c r="I376" s="199" t="n"/>
      <c r="J376" s="199" t="n"/>
      <c r="K376" s="199" t="n"/>
      <c r="L376" s="199" t="n"/>
      <c r="M376" s="199" t="n"/>
      <c r="N376" s="199" t="n"/>
      <c r="O376" s="199" t="n"/>
      <c r="P376" s="199" t="n"/>
      <c r="Q376" s="199" t="n"/>
      <c r="R376" s="199" t="n"/>
      <c r="S376" s="199" t="n"/>
      <c r="T376" s="199" t="n"/>
      <c r="U376" s="199" t="n"/>
      <c r="V376" s="199" t="n"/>
      <c r="W376" s="199" t="n"/>
      <c r="X376" s="199" t="n"/>
      <c r="Y376" s="199" t="n"/>
      <c r="Z376" s="199" t="n"/>
    </row>
    <row r="377" ht="15.75" customHeight="1">
      <c r="A377" s="203" t="n">
        <v>43823</v>
      </c>
      <c r="B377" s="199" t="n">
        <v>314.311646</v>
      </c>
      <c r="C377" s="199" t="n">
        <v>20270000</v>
      </c>
      <c r="D377" s="202">
        <f>B377/B378-1</f>
        <v/>
      </c>
      <c r="E377" s="200" t="n"/>
      <c r="F377" s="199" t="n"/>
      <c r="G377" s="199" t="n"/>
      <c r="H377" s="199" t="n"/>
      <c r="I377" s="199" t="n"/>
      <c r="J377" s="199" t="n"/>
      <c r="K377" s="199" t="n"/>
      <c r="L377" s="199" t="n"/>
      <c r="M377" s="199" t="n"/>
      <c r="N377" s="199" t="n"/>
      <c r="O377" s="199" t="n"/>
      <c r="P377" s="199" t="n"/>
      <c r="Q377" s="199" t="n"/>
      <c r="R377" s="199" t="n"/>
      <c r="S377" s="199" t="n"/>
      <c r="T377" s="199" t="n"/>
      <c r="U377" s="199" t="n"/>
      <c r="V377" s="199" t="n"/>
      <c r="W377" s="199" t="n"/>
      <c r="X377" s="199" t="n"/>
      <c r="Y377" s="199" t="n"/>
      <c r="Z377" s="199" t="n"/>
    </row>
    <row r="378" ht="15.75" customHeight="1">
      <c r="A378" s="203" t="n">
        <v>43822</v>
      </c>
      <c r="B378" s="199" t="n">
        <v>314.301849</v>
      </c>
      <c r="C378" s="199" t="n">
        <v>52990000</v>
      </c>
      <c r="D378" s="202">
        <f>B378/B379-1</f>
        <v/>
      </c>
      <c r="E378" s="200" t="n"/>
      <c r="F378" s="199" t="n"/>
      <c r="G378" s="199" t="n"/>
      <c r="H378" s="199" t="n"/>
      <c r="I378" s="199" t="n"/>
      <c r="J378" s="199" t="n"/>
      <c r="K378" s="199" t="n"/>
      <c r="L378" s="199" t="n"/>
      <c r="M378" s="199" t="n"/>
      <c r="N378" s="199" t="n"/>
      <c r="O378" s="199" t="n"/>
      <c r="P378" s="199" t="n"/>
      <c r="Q378" s="199" t="n"/>
      <c r="R378" s="199" t="n"/>
      <c r="S378" s="199" t="n"/>
      <c r="T378" s="199" t="n"/>
      <c r="U378" s="199" t="n"/>
      <c r="V378" s="199" t="n"/>
      <c r="W378" s="199" t="n"/>
      <c r="X378" s="199" t="n"/>
      <c r="Y378" s="199" t="n"/>
      <c r="Z378" s="199" t="n"/>
    </row>
    <row r="379" ht="15.75" customHeight="1">
      <c r="A379" s="203" t="n">
        <v>43819</v>
      </c>
      <c r="B379" s="199" t="n">
        <v>313.822418</v>
      </c>
      <c r="C379" s="199" t="n">
        <v>147142100</v>
      </c>
      <c r="D379" s="202">
        <f>B379/B380-1</f>
        <v/>
      </c>
      <c r="E379" s="200" t="n"/>
      <c r="F379" s="199" t="n"/>
      <c r="G379" s="199" t="n"/>
      <c r="H379" s="199" t="n"/>
      <c r="I379" s="199" t="n"/>
      <c r="J379" s="199" t="n"/>
      <c r="K379" s="199" t="n"/>
      <c r="L379" s="199" t="n"/>
      <c r="M379" s="199" t="n"/>
      <c r="N379" s="199" t="n"/>
      <c r="O379" s="199" t="n"/>
      <c r="P379" s="199" t="n"/>
      <c r="Q379" s="199" t="n"/>
      <c r="R379" s="199" t="n"/>
      <c r="S379" s="199" t="n"/>
      <c r="T379" s="199" t="n"/>
      <c r="U379" s="199" t="n"/>
      <c r="V379" s="199" t="n"/>
      <c r="W379" s="199" t="n"/>
      <c r="X379" s="199" t="n"/>
      <c r="Y379" s="199" t="n"/>
      <c r="Z379" s="199" t="n"/>
    </row>
    <row r="380" ht="15.75" customHeight="1">
      <c r="A380" s="203" t="n">
        <v>43818</v>
      </c>
      <c r="B380" s="199" t="n">
        <v>312.452545</v>
      </c>
      <c r="C380" s="199" t="n">
        <v>85310500</v>
      </c>
      <c r="D380" s="202">
        <f>B380/B381-1</f>
        <v/>
      </c>
      <c r="E380" s="200" t="n"/>
      <c r="F380" s="199" t="n"/>
      <c r="G380" s="199" t="n"/>
      <c r="H380" s="199" t="n"/>
      <c r="I380" s="199" t="n"/>
      <c r="J380" s="199" t="n"/>
      <c r="K380" s="199" t="n"/>
      <c r="L380" s="199" t="n"/>
      <c r="M380" s="199" t="n"/>
      <c r="N380" s="199" t="n"/>
      <c r="O380" s="199" t="n"/>
      <c r="P380" s="199" t="n"/>
      <c r="Q380" s="199" t="n"/>
      <c r="R380" s="199" t="n"/>
      <c r="S380" s="199" t="n"/>
      <c r="T380" s="199" t="n"/>
      <c r="U380" s="199" t="n"/>
      <c r="V380" s="199" t="n"/>
      <c r="W380" s="199" t="n"/>
      <c r="X380" s="199" t="n"/>
      <c r="Y380" s="199" t="n"/>
      <c r="Z380" s="199" t="n"/>
    </row>
    <row r="381" ht="15.75" customHeight="1">
      <c r="A381" s="203" t="n">
        <v>43817</v>
      </c>
      <c r="B381" s="199" t="n">
        <v>311.177032</v>
      </c>
      <c r="C381" s="199" t="n">
        <v>48133000</v>
      </c>
      <c r="D381" s="202">
        <f>B381/B382-1</f>
        <v/>
      </c>
      <c r="E381" s="200" t="n"/>
      <c r="F381" s="199" t="n"/>
      <c r="G381" s="199" t="n"/>
      <c r="H381" s="199" t="n"/>
      <c r="I381" s="199" t="n"/>
      <c r="J381" s="199" t="n"/>
      <c r="K381" s="199" t="n"/>
      <c r="L381" s="199" t="n"/>
      <c r="M381" s="199" t="n"/>
      <c r="N381" s="199" t="n"/>
      <c r="O381" s="199" t="n"/>
      <c r="P381" s="199" t="n"/>
      <c r="Q381" s="199" t="n"/>
      <c r="R381" s="199" t="n"/>
      <c r="S381" s="199" t="n"/>
      <c r="T381" s="199" t="n"/>
      <c r="U381" s="199" t="n"/>
      <c r="V381" s="199" t="n"/>
      <c r="W381" s="199" t="n"/>
      <c r="X381" s="199" t="n"/>
      <c r="Y381" s="199" t="n"/>
      <c r="Z381" s="199" t="n"/>
    </row>
    <row r="382" ht="15.75" customHeight="1">
      <c r="A382" s="203" t="n">
        <v>43816</v>
      </c>
      <c r="B382" s="199" t="n">
        <v>311.157562</v>
      </c>
      <c r="C382" s="199" t="n">
        <v>61097700</v>
      </c>
      <c r="D382" s="202">
        <f>B382/B383-1</f>
        <v/>
      </c>
      <c r="E382" s="200" t="n"/>
      <c r="F382" s="199" t="n"/>
      <c r="G382" s="199" t="n"/>
      <c r="H382" s="199" t="n"/>
      <c r="I382" s="199" t="n"/>
      <c r="J382" s="199" t="n"/>
      <c r="K382" s="199" t="n"/>
      <c r="L382" s="199" t="n"/>
      <c r="M382" s="199" t="n"/>
      <c r="N382" s="199" t="n"/>
      <c r="O382" s="199" t="n"/>
      <c r="P382" s="199" t="n"/>
      <c r="Q382" s="199" t="n"/>
      <c r="R382" s="199" t="n"/>
      <c r="S382" s="199" t="n"/>
      <c r="T382" s="199" t="n"/>
      <c r="U382" s="199" t="n"/>
      <c r="V382" s="199" t="n"/>
      <c r="W382" s="199" t="n"/>
      <c r="X382" s="199" t="n"/>
      <c r="Y382" s="199" t="n"/>
      <c r="Z382" s="199" t="n"/>
    </row>
    <row r="383" ht="15.75" customHeight="1">
      <c r="A383" s="203" t="n">
        <v>43815</v>
      </c>
      <c r="B383" s="199" t="n">
        <v>311.089386</v>
      </c>
      <c r="C383" s="199" t="n">
        <v>82749700</v>
      </c>
      <c r="D383" s="202">
        <f>B383/B384-1</f>
        <v/>
      </c>
      <c r="E383" s="200" t="n"/>
      <c r="F383" s="199" t="n"/>
      <c r="G383" s="199" t="n"/>
      <c r="H383" s="199" t="n"/>
      <c r="I383" s="199" t="n"/>
      <c r="J383" s="199" t="n"/>
      <c r="K383" s="199" t="n"/>
      <c r="L383" s="199" t="n"/>
      <c r="M383" s="199" t="n"/>
      <c r="N383" s="199" t="n"/>
      <c r="O383" s="199" t="n"/>
      <c r="P383" s="199" t="n"/>
      <c r="Q383" s="199" t="n"/>
      <c r="R383" s="199" t="n"/>
      <c r="S383" s="199" t="n"/>
      <c r="T383" s="199" t="n"/>
      <c r="U383" s="199" t="n"/>
      <c r="V383" s="199" t="n"/>
      <c r="W383" s="199" t="n"/>
      <c r="X383" s="199" t="n"/>
      <c r="Y383" s="199" t="n"/>
      <c r="Z383" s="199" t="n"/>
    </row>
    <row r="384" ht="15.75" customHeight="1">
      <c r="A384" s="203" t="n">
        <v>43812</v>
      </c>
      <c r="B384" s="199" t="n">
        <v>308.966797</v>
      </c>
      <c r="C384" s="199" t="n">
        <v>81503900</v>
      </c>
      <c r="D384" s="202">
        <f>B384/B385-1</f>
        <v/>
      </c>
      <c r="E384" s="200" t="n"/>
      <c r="F384" s="199" t="n"/>
      <c r="G384" s="199" t="n"/>
      <c r="H384" s="199" t="n"/>
      <c r="I384" s="199" t="n"/>
      <c r="J384" s="199" t="n"/>
      <c r="K384" s="199" t="n"/>
      <c r="L384" s="199" t="n"/>
      <c r="M384" s="199" t="n"/>
      <c r="N384" s="199" t="n"/>
      <c r="O384" s="199" t="n"/>
      <c r="P384" s="199" t="n"/>
      <c r="Q384" s="199" t="n"/>
      <c r="R384" s="199" t="n"/>
      <c r="S384" s="199" t="n"/>
      <c r="T384" s="199" t="n"/>
      <c r="U384" s="199" t="n"/>
      <c r="V384" s="199" t="n"/>
      <c r="W384" s="199" t="n"/>
      <c r="X384" s="199" t="n"/>
      <c r="Y384" s="199" t="n"/>
      <c r="Z384" s="199" t="n"/>
    </row>
    <row r="385" ht="15.75" customHeight="1">
      <c r="A385" s="203" t="n">
        <v>43811</v>
      </c>
      <c r="B385" s="199" t="n">
        <v>308.781799</v>
      </c>
      <c r="C385" s="199" t="n">
        <v>96389600</v>
      </c>
      <c r="D385" s="202">
        <f>B385/B386-1</f>
        <v/>
      </c>
      <c r="E385" s="200" t="n"/>
      <c r="F385" s="199" t="n"/>
      <c r="G385" s="199" t="n"/>
      <c r="H385" s="199" t="n"/>
      <c r="I385" s="199" t="n"/>
      <c r="J385" s="199" t="n"/>
      <c r="K385" s="199" t="n"/>
      <c r="L385" s="199" t="n"/>
      <c r="M385" s="199" t="n"/>
      <c r="N385" s="199" t="n"/>
      <c r="O385" s="199" t="n"/>
      <c r="P385" s="199" t="n"/>
      <c r="Q385" s="199" t="n"/>
      <c r="R385" s="199" t="n"/>
      <c r="S385" s="199" t="n"/>
      <c r="T385" s="199" t="n"/>
      <c r="U385" s="199" t="n"/>
      <c r="V385" s="199" t="n"/>
      <c r="W385" s="199" t="n"/>
      <c r="X385" s="199" t="n"/>
      <c r="Y385" s="199" t="n"/>
      <c r="Z385" s="199" t="n"/>
    </row>
    <row r="386" ht="15.75" customHeight="1">
      <c r="A386" s="203" t="n">
        <v>43810</v>
      </c>
      <c r="B386" s="199" t="n">
        <v>306.143127</v>
      </c>
      <c r="C386" s="199" t="n">
        <v>53429100</v>
      </c>
      <c r="D386" s="202">
        <f>B386/B387-1</f>
        <v/>
      </c>
      <c r="E386" s="200" t="n"/>
      <c r="F386" s="199" t="n"/>
      <c r="G386" s="199" t="n"/>
      <c r="H386" s="199" t="n"/>
      <c r="I386" s="199" t="n"/>
      <c r="J386" s="199" t="n"/>
      <c r="K386" s="199" t="n"/>
      <c r="L386" s="199" t="n"/>
      <c r="M386" s="199" t="n"/>
      <c r="N386" s="199" t="n"/>
      <c r="O386" s="199" t="n"/>
      <c r="P386" s="199" t="n"/>
      <c r="Q386" s="199" t="n"/>
      <c r="R386" s="199" t="n"/>
      <c r="S386" s="199" t="n"/>
      <c r="T386" s="199" t="n"/>
      <c r="U386" s="199" t="n"/>
      <c r="V386" s="199" t="n"/>
      <c r="W386" s="199" t="n"/>
      <c r="X386" s="199" t="n"/>
      <c r="Y386" s="199" t="n"/>
      <c r="Z386" s="199" t="n"/>
    </row>
    <row r="387" ht="15.75" customHeight="1">
      <c r="A387" s="203" t="n">
        <v>43809</v>
      </c>
      <c r="B387" s="199" t="n">
        <v>305.27655</v>
      </c>
      <c r="C387" s="199" t="n">
        <v>52649800</v>
      </c>
      <c r="D387" s="202">
        <f>B387/B388-1</f>
        <v/>
      </c>
      <c r="E387" s="200" t="n"/>
      <c r="F387" s="199" t="n"/>
      <c r="G387" s="199" t="n"/>
      <c r="H387" s="199" t="n"/>
      <c r="I387" s="199" t="n"/>
      <c r="J387" s="199" t="n"/>
      <c r="K387" s="199" t="n"/>
      <c r="L387" s="199" t="n"/>
      <c r="M387" s="199" t="n"/>
      <c r="N387" s="199" t="n"/>
      <c r="O387" s="199" t="n"/>
      <c r="P387" s="199" t="n"/>
      <c r="Q387" s="199" t="n"/>
      <c r="R387" s="199" t="n"/>
      <c r="S387" s="199" t="n"/>
      <c r="T387" s="199" t="n"/>
      <c r="U387" s="199" t="n"/>
      <c r="V387" s="199" t="n"/>
      <c r="W387" s="199" t="n"/>
      <c r="X387" s="199" t="n"/>
      <c r="Y387" s="199" t="n"/>
      <c r="Z387" s="199" t="n"/>
    </row>
    <row r="388" ht="15.75" customHeight="1">
      <c r="A388" s="203" t="n">
        <v>43808</v>
      </c>
      <c r="B388" s="199" t="n">
        <v>305.61734</v>
      </c>
      <c r="C388" s="199" t="n">
        <v>34838500</v>
      </c>
      <c r="D388" s="202">
        <f>B388/B389-1</f>
        <v/>
      </c>
      <c r="E388" s="200" t="n"/>
      <c r="F388" s="199" t="n"/>
      <c r="G388" s="199" t="n"/>
      <c r="H388" s="199" t="n"/>
      <c r="I388" s="199" t="n"/>
      <c r="J388" s="199" t="n"/>
      <c r="K388" s="199" t="n"/>
      <c r="L388" s="199" t="n"/>
      <c r="M388" s="199" t="n"/>
      <c r="N388" s="199" t="n"/>
      <c r="O388" s="199" t="n"/>
      <c r="P388" s="199" t="n"/>
      <c r="Q388" s="199" t="n"/>
      <c r="R388" s="199" t="n"/>
      <c r="S388" s="199" t="n"/>
      <c r="T388" s="199" t="n"/>
      <c r="U388" s="199" t="n"/>
      <c r="V388" s="199" t="n"/>
      <c r="W388" s="199" t="n"/>
      <c r="X388" s="199" t="n"/>
      <c r="Y388" s="199" t="n"/>
      <c r="Z388" s="199" t="n"/>
    </row>
    <row r="389" ht="15.75" customHeight="1">
      <c r="A389" s="203" t="n">
        <v>43805</v>
      </c>
      <c r="B389" s="199" t="n">
        <v>306.581268</v>
      </c>
      <c r="C389" s="199" t="n">
        <v>48927000</v>
      </c>
      <c r="D389" s="202">
        <f>B389/B390-1</f>
        <v/>
      </c>
      <c r="E389" s="200" t="n"/>
      <c r="F389" s="199" t="n"/>
      <c r="G389" s="199" t="n"/>
      <c r="H389" s="199" t="n"/>
      <c r="I389" s="199" t="n"/>
      <c r="J389" s="199" t="n"/>
      <c r="K389" s="199" t="n"/>
      <c r="L389" s="199" t="n"/>
      <c r="M389" s="199" t="n"/>
      <c r="N389" s="199" t="n"/>
      <c r="O389" s="199" t="n"/>
      <c r="P389" s="199" t="n"/>
      <c r="Q389" s="199" t="n"/>
      <c r="R389" s="199" t="n"/>
      <c r="S389" s="199" t="n"/>
      <c r="T389" s="199" t="n"/>
      <c r="U389" s="199" t="n"/>
      <c r="V389" s="199" t="n"/>
      <c r="W389" s="199" t="n"/>
      <c r="X389" s="199" t="n"/>
      <c r="Y389" s="199" t="n"/>
      <c r="Z389" s="199" t="n"/>
    </row>
    <row r="390" ht="15.75" customHeight="1">
      <c r="A390" s="203" t="n">
        <v>43804</v>
      </c>
      <c r="B390" s="199" t="n">
        <v>303.806274</v>
      </c>
      <c r="C390" s="199" t="n">
        <v>40709000</v>
      </c>
      <c r="D390" s="202">
        <f>B390/B391-1</f>
        <v/>
      </c>
      <c r="E390" s="200" t="n"/>
      <c r="F390" s="199" t="n"/>
      <c r="G390" s="199" t="n"/>
      <c r="H390" s="199" t="n"/>
      <c r="I390" s="199" t="n"/>
      <c r="J390" s="199" t="n"/>
      <c r="K390" s="199" t="n"/>
      <c r="L390" s="199" t="n"/>
      <c r="M390" s="199" t="n"/>
      <c r="N390" s="199" t="n"/>
      <c r="O390" s="199" t="n"/>
      <c r="P390" s="199" t="n"/>
      <c r="Q390" s="199" t="n"/>
      <c r="R390" s="199" t="n"/>
      <c r="S390" s="199" t="n"/>
      <c r="T390" s="199" t="n"/>
      <c r="U390" s="199" t="n"/>
      <c r="V390" s="199" t="n"/>
      <c r="W390" s="199" t="n"/>
      <c r="X390" s="199" t="n"/>
      <c r="Y390" s="199" t="n"/>
      <c r="Z390" s="199" t="n"/>
    </row>
    <row r="391" ht="15.75" customHeight="1">
      <c r="A391" s="203" t="n">
        <v>43803</v>
      </c>
      <c r="B391" s="199" t="n">
        <v>303.261017</v>
      </c>
      <c r="C391" s="199" t="n">
        <v>49080000</v>
      </c>
      <c r="D391" s="202">
        <f>B391/B392-1</f>
        <v/>
      </c>
      <c r="E391" s="200" t="n"/>
      <c r="F391" s="199" t="n"/>
      <c r="G391" s="199" t="n"/>
      <c r="H391" s="199" t="n"/>
      <c r="I391" s="199" t="n"/>
      <c r="J391" s="199" t="n"/>
      <c r="K391" s="199" t="n"/>
      <c r="L391" s="199" t="n"/>
      <c r="M391" s="199" t="n"/>
      <c r="N391" s="199" t="n"/>
      <c r="O391" s="199" t="n"/>
      <c r="P391" s="199" t="n"/>
      <c r="Q391" s="199" t="n"/>
      <c r="R391" s="199" t="n"/>
      <c r="S391" s="199" t="n"/>
      <c r="T391" s="199" t="n"/>
      <c r="U391" s="199" t="n"/>
      <c r="V391" s="199" t="n"/>
      <c r="W391" s="199" t="n"/>
      <c r="X391" s="199" t="n"/>
      <c r="Y391" s="199" t="n"/>
      <c r="Z391" s="199" t="n"/>
    </row>
    <row r="392" ht="15.75" customHeight="1">
      <c r="A392" s="203" t="n">
        <v>43802</v>
      </c>
      <c r="B392" s="199" t="n">
        <v>301.401306</v>
      </c>
      <c r="C392" s="199" t="n">
        <v>73941700</v>
      </c>
      <c r="D392" s="202">
        <f>B392/B393-1</f>
        <v/>
      </c>
      <c r="E392" s="200" t="n"/>
      <c r="F392" s="199" t="n"/>
      <c r="G392" s="199" t="n"/>
      <c r="H392" s="199" t="n"/>
      <c r="I392" s="199" t="n"/>
      <c r="J392" s="199" t="n"/>
      <c r="K392" s="199" t="n"/>
      <c r="L392" s="199" t="n"/>
      <c r="M392" s="199" t="n"/>
      <c r="N392" s="199" t="n"/>
      <c r="O392" s="199" t="n"/>
      <c r="P392" s="199" t="n"/>
      <c r="Q392" s="199" t="n"/>
      <c r="R392" s="199" t="n"/>
      <c r="S392" s="199" t="n"/>
      <c r="T392" s="199" t="n"/>
      <c r="U392" s="199" t="n"/>
      <c r="V392" s="199" t="n"/>
      <c r="W392" s="199" t="n"/>
      <c r="X392" s="199" t="n"/>
      <c r="Y392" s="199" t="n"/>
      <c r="Z392" s="199" t="n"/>
    </row>
    <row r="393" ht="15.75" customHeight="1">
      <c r="A393" s="203" t="n">
        <v>43801</v>
      </c>
      <c r="B393" s="199" t="n">
        <v>303.43631</v>
      </c>
      <c r="C393" s="199" t="n">
        <v>75767800</v>
      </c>
      <c r="D393" s="202">
        <f>B393/B394-1</f>
        <v/>
      </c>
      <c r="E393" s="200" t="n"/>
      <c r="F393" s="199" t="n"/>
      <c r="G393" s="199" t="n"/>
      <c r="H393" s="199" t="n"/>
      <c r="I393" s="199" t="n"/>
      <c r="J393" s="199" t="n"/>
      <c r="K393" s="199" t="n"/>
      <c r="L393" s="199" t="n"/>
      <c r="M393" s="199" t="n"/>
      <c r="N393" s="199" t="n"/>
      <c r="O393" s="199" t="n"/>
      <c r="P393" s="199" t="n"/>
      <c r="Q393" s="199" t="n"/>
      <c r="R393" s="199" t="n"/>
      <c r="S393" s="199" t="n"/>
      <c r="T393" s="199" t="n"/>
      <c r="U393" s="199" t="n"/>
      <c r="V393" s="199" t="n"/>
      <c r="W393" s="199" t="n"/>
      <c r="X393" s="199" t="n"/>
      <c r="Y393" s="199" t="n"/>
      <c r="Z393" s="199" t="n"/>
    </row>
    <row r="394" ht="15.75" customHeight="1">
      <c r="A394" s="203" t="n">
        <v>43798</v>
      </c>
      <c r="B394" s="199" t="n">
        <v>306.036011</v>
      </c>
      <c r="C394" s="199" t="n">
        <v>36592700</v>
      </c>
      <c r="D394" s="202">
        <f>B394/B395-1</f>
        <v/>
      </c>
      <c r="E394" s="200" t="n"/>
      <c r="F394" s="199" t="n"/>
      <c r="G394" s="199" t="n"/>
      <c r="H394" s="199" t="n"/>
      <c r="I394" s="199" t="n"/>
      <c r="J394" s="199" t="n"/>
      <c r="K394" s="199" t="n"/>
      <c r="L394" s="199" t="n"/>
      <c r="M394" s="199" t="n"/>
      <c r="N394" s="199" t="n"/>
      <c r="O394" s="199" t="n"/>
      <c r="P394" s="199" t="n"/>
      <c r="Q394" s="199" t="n"/>
      <c r="R394" s="199" t="n"/>
      <c r="S394" s="199" t="n"/>
      <c r="T394" s="199" t="n"/>
      <c r="U394" s="199" t="n"/>
      <c r="V394" s="199" t="n"/>
      <c r="W394" s="199" t="n"/>
      <c r="X394" s="199" t="n"/>
      <c r="Y394" s="199" t="n"/>
      <c r="Z394" s="199" t="n"/>
    </row>
    <row r="395" ht="15.75" customHeight="1">
      <c r="A395" s="203" t="n">
        <v>43796</v>
      </c>
      <c r="B395" s="199" t="n">
        <v>307.175262</v>
      </c>
      <c r="C395" s="199" t="n">
        <v>44444600</v>
      </c>
      <c r="D395" s="202">
        <f>B395/B396-1</f>
        <v/>
      </c>
      <c r="E395" s="200" t="n"/>
      <c r="F395" s="199" t="n"/>
      <c r="G395" s="199" t="n"/>
      <c r="H395" s="199" t="n"/>
      <c r="I395" s="199" t="n"/>
      <c r="J395" s="199" t="n"/>
      <c r="K395" s="199" t="n"/>
      <c r="L395" s="199" t="n"/>
      <c r="M395" s="199" t="n"/>
      <c r="N395" s="199" t="n"/>
      <c r="O395" s="199" t="n"/>
      <c r="P395" s="199" t="n"/>
      <c r="Q395" s="199" t="n"/>
      <c r="R395" s="199" t="n"/>
      <c r="S395" s="199" t="n"/>
      <c r="T395" s="199" t="n"/>
      <c r="U395" s="199" t="n"/>
      <c r="V395" s="199" t="n"/>
      <c r="W395" s="199" t="n"/>
      <c r="X395" s="199" t="n"/>
      <c r="Y395" s="199" t="n"/>
      <c r="Z395" s="199" t="n"/>
    </row>
    <row r="396" ht="15.75" customHeight="1">
      <c r="A396" s="203" t="n">
        <v>43795</v>
      </c>
      <c r="B396" s="199" t="n">
        <v>305.812073</v>
      </c>
      <c r="C396" s="199" t="n">
        <v>37569000</v>
      </c>
      <c r="D396" s="202">
        <f>B396/B397-1</f>
        <v/>
      </c>
      <c r="E396" s="200" t="n"/>
      <c r="F396" s="199" t="n"/>
      <c r="G396" s="199" t="n"/>
      <c r="H396" s="199" t="n"/>
      <c r="I396" s="199" t="n"/>
      <c r="J396" s="199" t="n"/>
      <c r="K396" s="199" t="n"/>
      <c r="L396" s="199" t="n"/>
      <c r="M396" s="199" t="n"/>
      <c r="N396" s="199" t="n"/>
      <c r="O396" s="199" t="n"/>
      <c r="P396" s="199" t="n"/>
      <c r="Q396" s="199" t="n"/>
      <c r="R396" s="199" t="n"/>
      <c r="S396" s="199" t="n"/>
      <c r="T396" s="199" t="n"/>
      <c r="U396" s="199" t="n"/>
      <c r="V396" s="199" t="n"/>
      <c r="W396" s="199" t="n"/>
      <c r="X396" s="199" t="n"/>
      <c r="Y396" s="199" t="n"/>
      <c r="Z396" s="199" t="n"/>
    </row>
    <row r="397" ht="15.75" customHeight="1">
      <c r="A397" s="203" t="n">
        <v>43794</v>
      </c>
      <c r="B397" s="199" t="n">
        <v>305.120789</v>
      </c>
      <c r="C397" s="199" t="n">
        <v>48647200</v>
      </c>
      <c r="D397" s="202">
        <f>B397/B398-1</f>
        <v/>
      </c>
      <c r="E397" s="200" t="n"/>
      <c r="F397" s="199" t="n"/>
      <c r="G397" s="199" t="n"/>
      <c r="H397" s="199" t="n"/>
      <c r="I397" s="199" t="n"/>
      <c r="J397" s="199" t="n"/>
      <c r="K397" s="199" t="n"/>
      <c r="L397" s="199" t="n"/>
      <c r="M397" s="199" t="n"/>
      <c r="N397" s="199" t="n"/>
      <c r="O397" s="199" t="n"/>
      <c r="P397" s="199" t="n"/>
      <c r="Q397" s="199" t="n"/>
      <c r="R397" s="199" t="n"/>
      <c r="S397" s="199" t="n"/>
      <c r="T397" s="199" t="n"/>
      <c r="U397" s="199" t="n"/>
      <c r="V397" s="199" t="n"/>
      <c r="W397" s="199" t="n"/>
      <c r="X397" s="199" t="n"/>
      <c r="Y397" s="199" t="n"/>
      <c r="Z397" s="199" t="n"/>
    </row>
    <row r="398" ht="15.75" customHeight="1">
      <c r="A398" s="203" t="n">
        <v>43791</v>
      </c>
      <c r="B398" s="199" t="n">
        <v>302.774231</v>
      </c>
      <c r="C398" s="199" t="n">
        <v>44850200</v>
      </c>
      <c r="D398" s="202">
        <f>B398/B399-1</f>
        <v/>
      </c>
      <c r="E398" s="200" t="n"/>
      <c r="F398" s="199" t="n"/>
      <c r="G398" s="199" t="n"/>
      <c r="H398" s="199" t="n"/>
      <c r="I398" s="199" t="n"/>
      <c r="J398" s="199" t="n"/>
      <c r="K398" s="199" t="n"/>
      <c r="L398" s="199" t="n"/>
      <c r="M398" s="199" t="n"/>
      <c r="N398" s="199" t="n"/>
      <c r="O398" s="199" t="n"/>
      <c r="P398" s="199" t="n"/>
      <c r="Q398" s="199" t="n"/>
      <c r="R398" s="199" t="n"/>
      <c r="S398" s="199" t="n"/>
      <c r="T398" s="199" t="n"/>
      <c r="U398" s="199" t="n"/>
      <c r="V398" s="199" t="n"/>
      <c r="W398" s="199" t="n"/>
      <c r="X398" s="199" t="n"/>
      <c r="Y398" s="199" t="n"/>
      <c r="Z398" s="199" t="n"/>
    </row>
    <row r="399" ht="15.75" customHeight="1">
      <c r="A399" s="203" t="n">
        <v>43790</v>
      </c>
      <c r="B399" s="199" t="n">
        <v>302.102356</v>
      </c>
      <c r="C399" s="199" t="n">
        <v>54664700</v>
      </c>
      <c r="D399" s="202">
        <f>B399/B400-1</f>
        <v/>
      </c>
      <c r="E399" s="200" t="n"/>
      <c r="F399" s="199" t="n"/>
      <c r="G399" s="199" t="n"/>
      <c r="H399" s="199" t="n"/>
      <c r="I399" s="199" t="n"/>
      <c r="J399" s="199" t="n"/>
      <c r="K399" s="199" t="n"/>
      <c r="L399" s="199" t="n"/>
      <c r="M399" s="199" t="n"/>
      <c r="N399" s="199" t="n"/>
      <c r="O399" s="199" t="n"/>
      <c r="P399" s="199" t="n"/>
      <c r="Q399" s="199" t="n"/>
      <c r="R399" s="199" t="n"/>
      <c r="S399" s="199" t="n"/>
      <c r="T399" s="199" t="n"/>
      <c r="U399" s="199" t="n"/>
      <c r="V399" s="199" t="n"/>
      <c r="W399" s="199" t="n"/>
      <c r="X399" s="199" t="n"/>
      <c r="Y399" s="199" t="n"/>
      <c r="Z399" s="199" t="n"/>
    </row>
    <row r="400" ht="15.75" customHeight="1">
      <c r="A400" s="203" t="n">
        <v>43789</v>
      </c>
      <c r="B400" s="199" t="n">
        <v>302.589233</v>
      </c>
      <c r="C400" s="199" t="n">
        <v>79406200</v>
      </c>
      <c r="D400" s="202">
        <f>B400/B401-1</f>
        <v/>
      </c>
      <c r="E400" s="200" t="n"/>
      <c r="F400" s="199" t="n"/>
      <c r="G400" s="199" t="n"/>
      <c r="H400" s="199" t="n"/>
      <c r="I400" s="199" t="n"/>
      <c r="J400" s="199" t="n"/>
      <c r="K400" s="199" t="n"/>
      <c r="L400" s="199" t="n"/>
      <c r="M400" s="199" t="n"/>
      <c r="N400" s="199" t="n"/>
      <c r="O400" s="199" t="n"/>
      <c r="P400" s="199" t="n"/>
      <c r="Q400" s="199" t="n"/>
      <c r="R400" s="199" t="n"/>
      <c r="S400" s="199" t="n"/>
      <c r="T400" s="199" t="n"/>
      <c r="U400" s="199" t="n"/>
      <c r="V400" s="199" t="n"/>
      <c r="W400" s="199" t="n"/>
      <c r="X400" s="199" t="n"/>
      <c r="Y400" s="199" t="n"/>
      <c r="Z400" s="199" t="n"/>
    </row>
    <row r="401" ht="15.75" customHeight="1">
      <c r="A401" s="203" t="n">
        <v>43788</v>
      </c>
      <c r="B401" s="199" t="n">
        <v>303.718689</v>
      </c>
      <c r="C401" s="199" t="n">
        <v>67804700</v>
      </c>
      <c r="D401" s="202">
        <f>B401/B402-1</f>
        <v/>
      </c>
      <c r="E401" s="200" t="n"/>
      <c r="F401" s="199" t="n"/>
      <c r="G401" s="199" t="n"/>
      <c r="H401" s="199" t="n"/>
      <c r="I401" s="199" t="n"/>
      <c r="J401" s="199" t="n"/>
      <c r="K401" s="199" t="n"/>
      <c r="L401" s="199" t="n"/>
      <c r="M401" s="199" t="n"/>
      <c r="N401" s="199" t="n"/>
      <c r="O401" s="199" t="n"/>
      <c r="P401" s="199" t="n"/>
      <c r="Q401" s="199" t="n"/>
      <c r="R401" s="199" t="n"/>
      <c r="S401" s="199" t="n"/>
      <c r="T401" s="199" t="n"/>
      <c r="U401" s="199" t="n"/>
      <c r="V401" s="199" t="n"/>
      <c r="W401" s="199" t="n"/>
      <c r="X401" s="199" t="n"/>
      <c r="Y401" s="199" t="n"/>
      <c r="Z401" s="199" t="n"/>
    </row>
    <row r="402" ht="15.75" customHeight="1">
      <c r="A402" s="203" t="n">
        <v>43787</v>
      </c>
      <c r="B402" s="199" t="n">
        <v>303.806274</v>
      </c>
      <c r="C402" s="199" t="n">
        <v>49228000</v>
      </c>
      <c r="D402" s="202">
        <f>B402/B403-1</f>
        <v/>
      </c>
      <c r="E402" s="200" t="n"/>
      <c r="F402" s="199" t="n"/>
      <c r="G402" s="199" t="n"/>
      <c r="H402" s="199" t="n"/>
      <c r="I402" s="199" t="n"/>
      <c r="J402" s="199" t="n"/>
      <c r="K402" s="199" t="n"/>
      <c r="L402" s="199" t="n"/>
      <c r="M402" s="199" t="n"/>
      <c r="N402" s="199" t="n"/>
      <c r="O402" s="199" t="n"/>
      <c r="P402" s="199" t="n"/>
      <c r="Q402" s="199" t="n"/>
      <c r="R402" s="199" t="n"/>
      <c r="S402" s="199" t="n"/>
      <c r="T402" s="199" t="n"/>
      <c r="U402" s="199" t="n"/>
      <c r="V402" s="199" t="n"/>
      <c r="W402" s="199" t="n"/>
      <c r="X402" s="199" t="n"/>
      <c r="Y402" s="199" t="n"/>
      <c r="Z402" s="199" t="n"/>
    </row>
    <row r="403" ht="15.75" customHeight="1">
      <c r="A403" s="203" t="n">
        <v>43784</v>
      </c>
      <c r="B403" s="199" t="n">
        <v>303.582367</v>
      </c>
      <c r="C403" s="199" t="n">
        <v>62023600</v>
      </c>
      <c r="D403" s="202">
        <f>B403/B404-1</f>
        <v/>
      </c>
      <c r="E403" s="200" t="n"/>
      <c r="F403" s="199" t="n"/>
      <c r="G403" s="199" t="n"/>
      <c r="H403" s="199" t="n"/>
      <c r="I403" s="199" t="n"/>
      <c r="J403" s="199" t="n"/>
      <c r="K403" s="199" t="n"/>
      <c r="L403" s="199" t="n"/>
      <c r="M403" s="199" t="n"/>
      <c r="N403" s="199" t="n"/>
      <c r="O403" s="199" t="n"/>
      <c r="P403" s="199" t="n"/>
      <c r="Q403" s="199" t="n"/>
      <c r="R403" s="199" t="n"/>
      <c r="S403" s="199" t="n"/>
      <c r="T403" s="199" t="n"/>
      <c r="U403" s="199" t="n"/>
      <c r="V403" s="199" t="n"/>
      <c r="W403" s="199" t="n"/>
      <c r="X403" s="199" t="n"/>
      <c r="Y403" s="199" t="n"/>
      <c r="Z403" s="199" t="n"/>
    </row>
    <row r="404" ht="15.75" customHeight="1">
      <c r="A404" s="203" t="n">
        <v>43783</v>
      </c>
      <c r="B404" s="199" t="n">
        <v>301.401306</v>
      </c>
      <c r="C404" s="199" t="n">
        <v>51219900</v>
      </c>
      <c r="D404" s="202">
        <f>B404/B405-1</f>
        <v/>
      </c>
      <c r="E404" s="200" t="n"/>
      <c r="F404" s="199" t="n"/>
      <c r="G404" s="199" t="n"/>
      <c r="H404" s="199" t="n"/>
      <c r="I404" s="199" t="n"/>
      <c r="J404" s="199" t="n"/>
      <c r="K404" s="199" t="n"/>
      <c r="L404" s="199" t="n"/>
      <c r="M404" s="199" t="n"/>
      <c r="N404" s="199" t="n"/>
      <c r="O404" s="199" t="n"/>
      <c r="P404" s="199" t="n"/>
      <c r="Q404" s="199" t="n"/>
      <c r="R404" s="199" t="n"/>
      <c r="S404" s="199" t="n"/>
      <c r="T404" s="199" t="n"/>
      <c r="U404" s="199" t="n"/>
      <c r="V404" s="199" t="n"/>
      <c r="W404" s="199" t="n"/>
      <c r="X404" s="199" t="n"/>
      <c r="Y404" s="199" t="n"/>
      <c r="Z404" s="199" t="n"/>
    </row>
    <row r="405" ht="15.75" customHeight="1">
      <c r="A405" s="203" t="n">
        <v>43782</v>
      </c>
      <c r="B405" s="199" t="n">
        <v>300.963165</v>
      </c>
      <c r="C405" s="199" t="n">
        <v>53917700</v>
      </c>
      <c r="D405" s="202">
        <f>B405/B406-1</f>
        <v/>
      </c>
      <c r="E405" s="200" t="n"/>
      <c r="F405" s="199" t="n"/>
      <c r="G405" s="199" t="n"/>
      <c r="H405" s="199" t="n"/>
      <c r="I405" s="199" t="n"/>
      <c r="J405" s="199" t="n"/>
      <c r="K405" s="199" t="n"/>
      <c r="L405" s="199" t="n"/>
      <c r="M405" s="199" t="n"/>
      <c r="N405" s="199" t="n"/>
      <c r="O405" s="199" t="n"/>
      <c r="P405" s="199" t="n"/>
      <c r="Q405" s="199" t="n"/>
      <c r="R405" s="199" t="n"/>
      <c r="S405" s="199" t="n"/>
      <c r="T405" s="199" t="n"/>
      <c r="U405" s="199" t="n"/>
      <c r="V405" s="199" t="n"/>
      <c r="W405" s="199" t="n"/>
      <c r="X405" s="199" t="n"/>
      <c r="Y405" s="199" t="n"/>
      <c r="Z405" s="199" t="n"/>
    </row>
    <row r="406" ht="15.75" customHeight="1">
      <c r="A406" s="203" t="n">
        <v>43781</v>
      </c>
      <c r="B406" s="199" t="n">
        <v>300.865753</v>
      </c>
      <c r="C406" s="199" t="n">
        <v>46484600</v>
      </c>
      <c r="D406" s="202">
        <f>B406/B407-1</f>
        <v/>
      </c>
      <c r="E406" s="200" t="n"/>
      <c r="F406" s="199" t="n"/>
      <c r="G406" s="199" t="n"/>
      <c r="H406" s="199" t="n"/>
      <c r="I406" s="199" t="n"/>
      <c r="J406" s="199" t="n"/>
      <c r="K406" s="199" t="n"/>
      <c r="L406" s="199" t="n"/>
      <c r="M406" s="199" t="n"/>
      <c r="N406" s="199" t="n"/>
      <c r="O406" s="199" t="n"/>
      <c r="P406" s="199" t="n"/>
      <c r="Q406" s="199" t="n"/>
      <c r="R406" s="199" t="n"/>
      <c r="S406" s="199" t="n"/>
      <c r="T406" s="199" t="n"/>
      <c r="U406" s="199" t="n"/>
      <c r="V406" s="199" t="n"/>
      <c r="W406" s="199" t="n"/>
      <c r="X406" s="199" t="n"/>
      <c r="Y406" s="199" t="n"/>
      <c r="Z406" s="199" t="n"/>
    </row>
    <row r="407" ht="15.75" customHeight="1">
      <c r="A407" s="203" t="n">
        <v>43780</v>
      </c>
      <c r="B407" s="199" t="n">
        <v>300.232941</v>
      </c>
      <c r="C407" s="199" t="n">
        <v>35797300</v>
      </c>
      <c r="D407" s="202">
        <f>B407/B408-1</f>
        <v/>
      </c>
      <c r="E407" s="200" t="n"/>
      <c r="F407" s="199" t="n"/>
      <c r="G407" s="199" t="n"/>
      <c r="H407" s="199" t="n"/>
      <c r="I407" s="199" t="n"/>
      <c r="J407" s="199" t="n"/>
      <c r="K407" s="199" t="n"/>
      <c r="L407" s="199" t="n"/>
      <c r="M407" s="199" t="n"/>
      <c r="N407" s="199" t="n"/>
      <c r="O407" s="199" t="n"/>
      <c r="P407" s="199" t="n"/>
      <c r="Q407" s="199" t="n"/>
      <c r="R407" s="199" t="n"/>
      <c r="S407" s="199" t="n"/>
      <c r="T407" s="199" t="n"/>
      <c r="U407" s="199" t="n"/>
      <c r="V407" s="199" t="n"/>
      <c r="W407" s="199" t="n"/>
      <c r="X407" s="199" t="n"/>
      <c r="Y407" s="199" t="n"/>
      <c r="Z407" s="199" t="n"/>
    </row>
    <row r="408" ht="15.75" customHeight="1">
      <c r="A408" s="203" t="n">
        <v>43777</v>
      </c>
      <c r="B408" s="199" t="n">
        <v>300.807434</v>
      </c>
      <c r="C408" s="199" t="n">
        <v>49032100</v>
      </c>
      <c r="D408" s="202">
        <f>B408/B409-1</f>
        <v/>
      </c>
      <c r="E408" s="200" t="n"/>
      <c r="F408" s="199" t="n"/>
      <c r="G408" s="199" t="n"/>
      <c r="H408" s="199" t="n"/>
      <c r="I408" s="199" t="n"/>
      <c r="J408" s="199" t="n"/>
      <c r="K408" s="199" t="n"/>
      <c r="L408" s="199" t="n"/>
      <c r="M408" s="199" t="n"/>
      <c r="N408" s="199" t="n"/>
      <c r="O408" s="199" t="n"/>
      <c r="P408" s="199" t="n"/>
      <c r="Q408" s="199" t="n"/>
      <c r="R408" s="199" t="n"/>
      <c r="S408" s="199" t="n"/>
      <c r="T408" s="199" t="n"/>
      <c r="U408" s="199" t="n"/>
      <c r="V408" s="199" t="n"/>
      <c r="W408" s="199" t="n"/>
      <c r="X408" s="199" t="n"/>
      <c r="Y408" s="199" t="n"/>
      <c r="Z408" s="199" t="n"/>
    </row>
    <row r="409" ht="15.75" customHeight="1">
      <c r="A409" s="203" t="n">
        <v>43776</v>
      </c>
      <c r="B409" s="199" t="n">
        <v>300.067413</v>
      </c>
      <c r="C409" s="199" t="n">
        <v>54272300</v>
      </c>
      <c r="D409" s="202">
        <f>B409/B410-1</f>
        <v/>
      </c>
      <c r="E409" s="200" t="n"/>
      <c r="F409" s="199" t="n"/>
      <c r="G409" s="199" t="n"/>
      <c r="H409" s="199" t="n"/>
      <c r="I409" s="199" t="n"/>
      <c r="J409" s="199" t="n"/>
      <c r="K409" s="199" t="n"/>
      <c r="L409" s="199" t="n"/>
      <c r="M409" s="199" t="n"/>
      <c r="N409" s="199" t="n"/>
      <c r="O409" s="199" t="n"/>
      <c r="P409" s="199" t="n"/>
      <c r="Q409" s="199" t="n"/>
      <c r="R409" s="199" t="n"/>
      <c r="S409" s="199" t="n"/>
      <c r="T409" s="199" t="n"/>
      <c r="U409" s="199" t="n"/>
      <c r="V409" s="199" t="n"/>
      <c r="W409" s="199" t="n"/>
      <c r="X409" s="199" t="n"/>
      <c r="Y409" s="199" t="n"/>
      <c r="Z409" s="199" t="n"/>
    </row>
    <row r="410" ht="15.75" customHeight="1">
      <c r="A410" s="203" t="n">
        <v>43775</v>
      </c>
      <c r="B410" s="199" t="n">
        <v>299.015808</v>
      </c>
      <c r="C410" s="199" t="n">
        <v>46487100</v>
      </c>
      <c r="D410" s="202">
        <f>B410/B411-1</f>
        <v/>
      </c>
      <c r="E410" s="200" t="n"/>
      <c r="F410" s="199" t="n"/>
      <c r="G410" s="199" t="n"/>
      <c r="H410" s="199" t="n"/>
      <c r="I410" s="199" t="n"/>
      <c r="J410" s="199" t="n"/>
      <c r="K410" s="199" t="n"/>
      <c r="L410" s="199" t="n"/>
      <c r="M410" s="199" t="n"/>
      <c r="N410" s="199" t="n"/>
      <c r="O410" s="199" t="n"/>
      <c r="P410" s="199" t="n"/>
      <c r="Q410" s="199" t="n"/>
      <c r="R410" s="199" t="n"/>
      <c r="S410" s="199" t="n"/>
      <c r="T410" s="199" t="n"/>
      <c r="U410" s="199" t="n"/>
      <c r="V410" s="199" t="n"/>
      <c r="W410" s="199" t="n"/>
      <c r="X410" s="199" t="n"/>
      <c r="Y410" s="199" t="n"/>
      <c r="Z410" s="199" t="n"/>
    </row>
    <row r="411" ht="15.75" customHeight="1">
      <c r="A411" s="203" t="n">
        <v>43774</v>
      </c>
      <c r="B411" s="199" t="n">
        <v>298.947662</v>
      </c>
      <c r="C411" s="199" t="n">
        <v>42933200</v>
      </c>
      <c r="D411" s="202">
        <f>B411/B412-1</f>
        <v/>
      </c>
      <c r="E411" s="200" t="n"/>
      <c r="F411" s="199" t="n"/>
      <c r="G411" s="199" t="n"/>
      <c r="H411" s="199" t="n"/>
      <c r="I411" s="199" t="n"/>
      <c r="J411" s="199" t="n"/>
      <c r="K411" s="199" t="n"/>
      <c r="L411" s="199" t="n"/>
      <c r="M411" s="199" t="n"/>
      <c r="N411" s="199" t="n"/>
      <c r="O411" s="199" t="n"/>
      <c r="P411" s="199" t="n"/>
      <c r="Q411" s="199" t="n"/>
      <c r="R411" s="199" t="n"/>
      <c r="S411" s="199" t="n"/>
      <c r="T411" s="199" t="n"/>
      <c r="U411" s="199" t="n"/>
      <c r="V411" s="199" t="n"/>
      <c r="W411" s="199" t="n"/>
      <c r="X411" s="199" t="n"/>
      <c r="Y411" s="199" t="n"/>
      <c r="Z411" s="199" t="n"/>
    </row>
    <row r="412" ht="15.75" customHeight="1">
      <c r="A412" s="203" t="n">
        <v>43773</v>
      </c>
      <c r="B412" s="199" t="n">
        <v>299.278717</v>
      </c>
      <c r="C412" s="199" t="n">
        <v>60606900</v>
      </c>
      <c r="D412" s="202">
        <f>B412/B413-1</f>
        <v/>
      </c>
      <c r="E412" s="200" t="n"/>
      <c r="F412" s="199" t="n"/>
      <c r="G412" s="199" t="n"/>
      <c r="H412" s="199" t="n"/>
      <c r="I412" s="199" t="n"/>
      <c r="J412" s="199" t="n"/>
      <c r="K412" s="199" t="n"/>
      <c r="L412" s="199" t="n"/>
      <c r="M412" s="199" t="n"/>
      <c r="N412" s="199" t="n"/>
      <c r="O412" s="199" t="n"/>
      <c r="P412" s="199" t="n"/>
      <c r="Q412" s="199" t="n"/>
      <c r="R412" s="199" t="n"/>
      <c r="S412" s="199" t="n"/>
      <c r="T412" s="199" t="n"/>
      <c r="U412" s="199" t="n"/>
      <c r="V412" s="199" t="n"/>
      <c r="W412" s="199" t="n"/>
      <c r="X412" s="199" t="n"/>
      <c r="Y412" s="199" t="n"/>
      <c r="Z412" s="199" t="n"/>
    </row>
    <row r="413" ht="15.75" customHeight="1">
      <c r="A413" s="203" t="n">
        <v>43770</v>
      </c>
      <c r="B413" s="199" t="n">
        <v>298.081146</v>
      </c>
      <c r="C413" s="199" t="n">
        <v>71141500</v>
      </c>
      <c r="D413" s="202">
        <f>B413/B414-1</f>
        <v/>
      </c>
      <c r="E413" s="200" t="n"/>
      <c r="F413" s="199" t="n"/>
      <c r="G413" s="199" t="n"/>
      <c r="H413" s="199" t="n"/>
      <c r="I413" s="199" t="n"/>
      <c r="J413" s="199" t="n"/>
      <c r="K413" s="199" t="n"/>
      <c r="L413" s="199" t="n"/>
      <c r="M413" s="199" t="n"/>
      <c r="N413" s="199" t="n"/>
      <c r="O413" s="199" t="n"/>
      <c r="P413" s="199" t="n"/>
      <c r="Q413" s="199" t="n"/>
      <c r="R413" s="199" t="n"/>
      <c r="S413" s="199" t="n"/>
      <c r="T413" s="199" t="n"/>
      <c r="U413" s="199" t="n"/>
      <c r="V413" s="199" t="n"/>
      <c r="W413" s="199" t="n"/>
      <c r="X413" s="199" t="n"/>
      <c r="Y413" s="199" t="n"/>
      <c r="Z413" s="199" t="n"/>
    </row>
    <row r="414" ht="15.75" customHeight="1">
      <c r="A414" s="203" t="n">
        <v>43769</v>
      </c>
      <c r="B414" s="199" t="n">
        <v>295.345062</v>
      </c>
      <c r="C414" s="199" t="n">
        <v>69053800</v>
      </c>
      <c r="D414" s="202">
        <f>B414/B415-1</f>
        <v/>
      </c>
      <c r="E414" s="200" t="n"/>
      <c r="F414" s="199" t="n"/>
      <c r="G414" s="199" t="n"/>
      <c r="H414" s="199" t="n"/>
      <c r="I414" s="199" t="n"/>
      <c r="J414" s="199" t="n"/>
      <c r="K414" s="199" t="n"/>
      <c r="L414" s="199" t="n"/>
      <c r="M414" s="199" t="n"/>
      <c r="N414" s="199" t="n"/>
      <c r="O414" s="199" t="n"/>
      <c r="P414" s="199" t="n"/>
      <c r="Q414" s="199" t="n"/>
      <c r="R414" s="199" t="n"/>
      <c r="S414" s="199" t="n"/>
      <c r="T414" s="199" t="n"/>
      <c r="U414" s="199" t="n"/>
      <c r="V414" s="199" t="n"/>
      <c r="W414" s="199" t="n"/>
      <c r="X414" s="199" t="n"/>
      <c r="Y414" s="199" t="n"/>
      <c r="Z414" s="199" t="n"/>
    </row>
    <row r="415" ht="15.75" customHeight="1">
      <c r="A415" s="203" t="n">
        <v>43768</v>
      </c>
      <c r="B415" s="199" t="n">
        <v>296.133759</v>
      </c>
      <c r="C415" s="199" t="n">
        <v>49643900</v>
      </c>
      <c r="D415" s="202">
        <f>B415/B416-1</f>
        <v/>
      </c>
      <c r="E415" s="200" t="n"/>
      <c r="F415" s="199" t="n"/>
      <c r="G415" s="199" t="n"/>
      <c r="H415" s="199" t="n"/>
      <c r="I415" s="199" t="n"/>
      <c r="J415" s="199" t="n"/>
      <c r="K415" s="199" t="n"/>
      <c r="L415" s="199" t="n"/>
      <c r="M415" s="199" t="n"/>
      <c r="N415" s="199" t="n"/>
      <c r="O415" s="199" t="n"/>
      <c r="P415" s="199" t="n"/>
      <c r="Q415" s="199" t="n"/>
      <c r="R415" s="199" t="n"/>
      <c r="S415" s="199" t="n"/>
      <c r="T415" s="199" t="n"/>
      <c r="U415" s="199" t="n"/>
      <c r="V415" s="199" t="n"/>
      <c r="W415" s="199" t="n"/>
      <c r="X415" s="199" t="n"/>
      <c r="Y415" s="199" t="n"/>
      <c r="Z415" s="199" t="n"/>
    </row>
    <row r="416" ht="15.75" customHeight="1">
      <c r="A416" s="203" t="n">
        <v>43767</v>
      </c>
      <c r="B416" s="199" t="n">
        <v>295.22818</v>
      </c>
      <c r="C416" s="199" t="n">
        <v>44284900</v>
      </c>
      <c r="D416" s="202">
        <f>B416/B417-1</f>
        <v/>
      </c>
      <c r="E416" s="200" t="n"/>
      <c r="F416" s="199" t="n"/>
      <c r="G416" s="199" t="n"/>
      <c r="H416" s="199" t="n"/>
      <c r="I416" s="199" t="n"/>
      <c r="J416" s="199" t="n"/>
      <c r="K416" s="199" t="n"/>
      <c r="L416" s="199" t="n"/>
      <c r="M416" s="199" t="n"/>
      <c r="N416" s="199" t="n"/>
      <c r="O416" s="199" t="n"/>
      <c r="P416" s="199" t="n"/>
      <c r="Q416" s="199" t="n"/>
      <c r="R416" s="199" t="n"/>
      <c r="S416" s="199" t="n"/>
      <c r="T416" s="199" t="n"/>
      <c r="U416" s="199" t="n"/>
      <c r="V416" s="199" t="n"/>
      <c r="W416" s="199" t="n"/>
      <c r="X416" s="199" t="n"/>
      <c r="Y416" s="199" t="n"/>
      <c r="Z416" s="199" t="n"/>
    </row>
    <row r="417" ht="15.75" customHeight="1">
      <c r="A417" s="203" t="n">
        <v>43766</v>
      </c>
      <c r="B417" s="199" t="n">
        <v>295.315826</v>
      </c>
      <c r="C417" s="199" t="n">
        <v>42147000</v>
      </c>
      <c r="D417" s="202">
        <f>B417/B418-1</f>
        <v/>
      </c>
      <c r="E417" s="200" t="n"/>
      <c r="F417" s="199" t="n"/>
      <c r="G417" s="199" t="n"/>
      <c r="H417" s="199" t="n"/>
      <c r="I417" s="199" t="n"/>
      <c r="J417" s="199" t="n"/>
      <c r="K417" s="199" t="n"/>
      <c r="L417" s="199" t="n"/>
      <c r="M417" s="199" t="n"/>
      <c r="N417" s="199" t="n"/>
      <c r="O417" s="199" t="n"/>
      <c r="P417" s="199" t="n"/>
      <c r="Q417" s="199" t="n"/>
      <c r="R417" s="199" t="n"/>
      <c r="S417" s="199" t="n"/>
      <c r="T417" s="199" t="n"/>
      <c r="U417" s="199" t="n"/>
      <c r="V417" s="199" t="n"/>
      <c r="W417" s="199" t="n"/>
      <c r="X417" s="199" t="n"/>
      <c r="Y417" s="199" t="n"/>
      <c r="Z417" s="199" t="n"/>
    </row>
    <row r="418" ht="15.75" customHeight="1">
      <c r="A418" s="203" t="n">
        <v>43763</v>
      </c>
      <c r="B418" s="199" t="n">
        <v>293.660614</v>
      </c>
      <c r="C418" s="199" t="n">
        <v>45205400</v>
      </c>
      <c r="D418" s="202">
        <f>B418/B419-1</f>
        <v/>
      </c>
      <c r="E418" s="200" t="n"/>
      <c r="F418" s="199" t="n"/>
      <c r="G418" s="199" t="n"/>
      <c r="H418" s="199" t="n"/>
      <c r="I418" s="199" t="n"/>
      <c r="J418" s="199" t="n"/>
      <c r="K418" s="199" t="n"/>
      <c r="L418" s="199" t="n"/>
      <c r="M418" s="199" t="n"/>
      <c r="N418" s="199" t="n"/>
      <c r="O418" s="199" t="n"/>
      <c r="P418" s="199" t="n"/>
      <c r="Q418" s="199" t="n"/>
      <c r="R418" s="199" t="n"/>
      <c r="S418" s="199" t="n"/>
      <c r="T418" s="199" t="n"/>
      <c r="U418" s="199" t="n"/>
      <c r="V418" s="199" t="n"/>
      <c r="W418" s="199" t="n"/>
      <c r="X418" s="199" t="n"/>
      <c r="Y418" s="199" t="n"/>
      <c r="Z418" s="199" t="n"/>
    </row>
    <row r="419" ht="15.75" customHeight="1">
      <c r="A419" s="203" t="n">
        <v>43762</v>
      </c>
      <c r="B419" s="199" t="n">
        <v>292.463013</v>
      </c>
      <c r="C419" s="199" t="n">
        <v>35453100</v>
      </c>
      <c r="D419" s="202">
        <f>B419/B420-1</f>
        <v/>
      </c>
      <c r="E419" s="200" t="n"/>
      <c r="F419" s="199" t="n"/>
      <c r="G419" s="199" t="n"/>
      <c r="H419" s="199" t="n"/>
      <c r="I419" s="199" t="n"/>
      <c r="J419" s="199" t="n"/>
      <c r="K419" s="199" t="n"/>
      <c r="L419" s="199" t="n"/>
      <c r="M419" s="199" t="n"/>
      <c r="N419" s="199" t="n"/>
      <c r="O419" s="199" t="n"/>
      <c r="P419" s="199" t="n"/>
      <c r="Q419" s="199" t="n"/>
      <c r="R419" s="199" t="n"/>
      <c r="S419" s="199" t="n"/>
      <c r="T419" s="199" t="n"/>
      <c r="U419" s="199" t="n"/>
      <c r="V419" s="199" t="n"/>
      <c r="W419" s="199" t="n"/>
      <c r="X419" s="199" t="n"/>
      <c r="Y419" s="199" t="n"/>
      <c r="Z419" s="199" t="n"/>
    </row>
    <row r="420" ht="15.75" customHeight="1">
      <c r="A420" s="203" t="n">
        <v>43761</v>
      </c>
      <c r="B420" s="199" t="n">
        <v>291.985901</v>
      </c>
      <c r="C420" s="199" t="n">
        <v>34352200</v>
      </c>
      <c r="D420" s="202">
        <f>B420/B421-1</f>
        <v/>
      </c>
      <c r="E420" s="200" t="n"/>
      <c r="F420" s="199" t="n"/>
      <c r="G420" s="199" t="n"/>
      <c r="H420" s="199" t="n"/>
      <c r="I420" s="199" t="n"/>
      <c r="J420" s="199" t="n"/>
      <c r="K420" s="199" t="n"/>
      <c r="L420" s="199" t="n"/>
      <c r="M420" s="199" t="n"/>
      <c r="N420" s="199" t="n"/>
      <c r="O420" s="199" t="n"/>
      <c r="P420" s="199" t="n"/>
      <c r="Q420" s="199" t="n"/>
      <c r="R420" s="199" t="n"/>
      <c r="S420" s="199" t="n"/>
      <c r="T420" s="199" t="n"/>
      <c r="U420" s="199" t="n"/>
      <c r="V420" s="199" t="n"/>
      <c r="W420" s="199" t="n"/>
      <c r="X420" s="199" t="n"/>
      <c r="Y420" s="199" t="n"/>
      <c r="Z420" s="199" t="n"/>
    </row>
    <row r="421" ht="15.75" customHeight="1">
      <c r="A421" s="203" t="n">
        <v>43760</v>
      </c>
      <c r="B421" s="199" t="n">
        <v>291.138733</v>
      </c>
      <c r="C421" s="199" t="n">
        <v>48594700</v>
      </c>
      <c r="D421" s="202">
        <f>B421/B422-1</f>
        <v/>
      </c>
      <c r="E421" s="200" t="n"/>
      <c r="F421" s="199" t="n"/>
      <c r="G421" s="199" t="n"/>
      <c r="H421" s="199" t="n"/>
      <c r="I421" s="199" t="n"/>
      <c r="J421" s="199" t="n"/>
      <c r="K421" s="199" t="n"/>
      <c r="L421" s="199" t="n"/>
      <c r="M421" s="199" t="n"/>
      <c r="N421" s="199" t="n"/>
      <c r="O421" s="199" t="n"/>
      <c r="P421" s="199" t="n"/>
      <c r="Q421" s="199" t="n"/>
      <c r="R421" s="199" t="n"/>
      <c r="S421" s="199" t="n"/>
      <c r="T421" s="199" t="n"/>
      <c r="U421" s="199" t="n"/>
      <c r="V421" s="199" t="n"/>
      <c r="W421" s="199" t="n"/>
      <c r="X421" s="199" t="n"/>
      <c r="Y421" s="199" t="n"/>
      <c r="Z421" s="199" t="n"/>
    </row>
    <row r="422" ht="15.75" customHeight="1">
      <c r="A422" s="203" t="n">
        <v>43759</v>
      </c>
      <c r="B422" s="199" t="n">
        <v>292.092957</v>
      </c>
      <c r="C422" s="199" t="n">
        <v>39048600</v>
      </c>
      <c r="D422" s="202">
        <f>B422/B423-1</f>
        <v/>
      </c>
      <c r="E422" s="200" t="n"/>
      <c r="F422" s="199" t="n"/>
      <c r="G422" s="199" t="n"/>
      <c r="H422" s="199" t="n"/>
      <c r="I422" s="199" t="n"/>
      <c r="J422" s="199" t="n"/>
      <c r="K422" s="199" t="n"/>
      <c r="L422" s="199" t="n"/>
      <c r="M422" s="199" t="n"/>
      <c r="N422" s="199" t="n"/>
      <c r="O422" s="199" t="n"/>
      <c r="P422" s="199" t="n"/>
      <c r="Q422" s="199" t="n"/>
      <c r="R422" s="199" t="n"/>
      <c r="S422" s="199" t="n"/>
      <c r="T422" s="199" t="n"/>
      <c r="U422" s="199" t="n"/>
      <c r="V422" s="199" t="n"/>
      <c r="W422" s="199" t="n"/>
      <c r="X422" s="199" t="n"/>
      <c r="Y422" s="199" t="n"/>
      <c r="Z422" s="199" t="n"/>
    </row>
    <row r="423" ht="15.75" customHeight="1">
      <c r="A423" s="203" t="n">
        <v>43756</v>
      </c>
      <c r="B423" s="199" t="n">
        <v>290.12616</v>
      </c>
      <c r="C423" s="199" t="n">
        <v>64304000</v>
      </c>
      <c r="D423" s="202">
        <f>B423/B424-1</f>
        <v/>
      </c>
      <c r="E423" s="200" t="n"/>
      <c r="F423" s="199" t="n"/>
      <c r="G423" s="199" t="n"/>
      <c r="H423" s="199" t="n"/>
      <c r="I423" s="199" t="n"/>
      <c r="J423" s="199" t="n"/>
      <c r="K423" s="199" t="n"/>
      <c r="L423" s="199" t="n"/>
      <c r="M423" s="199" t="n"/>
      <c r="N423" s="199" t="n"/>
      <c r="O423" s="199" t="n"/>
      <c r="P423" s="199" t="n"/>
      <c r="Q423" s="199" t="n"/>
      <c r="R423" s="199" t="n"/>
      <c r="S423" s="199" t="n"/>
      <c r="T423" s="199" t="n"/>
      <c r="U423" s="199" t="n"/>
      <c r="V423" s="199" t="n"/>
      <c r="W423" s="199" t="n"/>
      <c r="X423" s="199" t="n"/>
      <c r="Y423" s="199" t="n"/>
      <c r="Z423" s="199" t="n"/>
    </row>
    <row r="424" ht="15.75" customHeight="1">
      <c r="A424" s="203" t="n">
        <v>43755</v>
      </c>
      <c r="B424" s="199" t="n">
        <v>291.401672</v>
      </c>
      <c r="C424" s="199" t="n">
        <v>45736600</v>
      </c>
      <c r="D424" s="202">
        <f>B424/B425-1</f>
        <v/>
      </c>
      <c r="E424" s="200" t="n"/>
      <c r="F424" s="199" t="n"/>
      <c r="G424" s="199" t="n"/>
      <c r="H424" s="199" t="n"/>
      <c r="I424" s="199" t="n"/>
      <c r="J424" s="199" t="n"/>
      <c r="K424" s="199" t="n"/>
      <c r="L424" s="199" t="n"/>
      <c r="M424" s="199" t="n"/>
      <c r="N424" s="199" t="n"/>
      <c r="O424" s="199" t="n"/>
      <c r="P424" s="199" t="n"/>
      <c r="Q424" s="199" t="n"/>
      <c r="R424" s="199" t="n"/>
      <c r="S424" s="199" t="n"/>
      <c r="T424" s="199" t="n"/>
      <c r="U424" s="199" t="n"/>
      <c r="V424" s="199" t="n"/>
      <c r="W424" s="199" t="n"/>
      <c r="X424" s="199" t="n"/>
      <c r="Y424" s="199" t="n"/>
      <c r="Z424" s="199" t="n"/>
    </row>
    <row r="425" ht="15.75" customHeight="1">
      <c r="A425" s="203" t="n">
        <v>43754</v>
      </c>
      <c r="B425" s="199" t="n">
        <v>290.544861</v>
      </c>
      <c r="C425" s="199" t="n">
        <v>48928200</v>
      </c>
      <c r="D425" s="202">
        <f>B425/B426-1</f>
        <v/>
      </c>
      <c r="E425" s="200" t="n"/>
      <c r="F425" s="199" t="n"/>
      <c r="G425" s="199" t="n"/>
      <c r="H425" s="199" t="n"/>
      <c r="I425" s="199" t="n"/>
      <c r="J425" s="199" t="n"/>
      <c r="K425" s="199" t="n"/>
      <c r="L425" s="199" t="n"/>
      <c r="M425" s="199" t="n"/>
      <c r="N425" s="199" t="n"/>
      <c r="O425" s="199" t="n"/>
      <c r="P425" s="199" t="n"/>
      <c r="Q425" s="199" t="n"/>
      <c r="R425" s="199" t="n"/>
      <c r="S425" s="199" t="n"/>
      <c r="T425" s="199" t="n"/>
      <c r="U425" s="199" t="n"/>
      <c r="V425" s="199" t="n"/>
      <c r="W425" s="199" t="n"/>
      <c r="X425" s="199" t="n"/>
      <c r="Y425" s="199" t="n"/>
      <c r="Z425" s="199" t="n"/>
    </row>
    <row r="426" ht="15.75" customHeight="1">
      <c r="A426" s="203" t="n">
        <v>43753</v>
      </c>
      <c r="B426" s="199" t="n">
        <v>291.012207</v>
      </c>
      <c r="C426" s="199" t="n">
        <v>46754500</v>
      </c>
      <c r="D426" s="202">
        <f>B426/B427-1</f>
        <v/>
      </c>
      <c r="E426" s="200" t="n"/>
      <c r="F426" s="199" t="n"/>
      <c r="G426" s="199" t="n"/>
      <c r="H426" s="199" t="n"/>
      <c r="I426" s="199" t="n"/>
      <c r="J426" s="199" t="n"/>
      <c r="K426" s="199" t="n"/>
      <c r="L426" s="199" t="n"/>
      <c r="M426" s="199" t="n"/>
      <c r="N426" s="199" t="n"/>
      <c r="O426" s="199" t="n"/>
      <c r="P426" s="199" t="n"/>
      <c r="Q426" s="199" t="n"/>
      <c r="R426" s="199" t="n"/>
      <c r="S426" s="199" t="n"/>
      <c r="T426" s="199" t="n"/>
      <c r="U426" s="199" t="n"/>
      <c r="V426" s="199" t="n"/>
      <c r="W426" s="199" t="n"/>
      <c r="X426" s="199" t="n"/>
      <c r="Y426" s="199" t="n"/>
      <c r="Z426" s="199" t="n"/>
    </row>
    <row r="427" ht="15.75" customHeight="1">
      <c r="A427" s="203" t="n">
        <v>43752</v>
      </c>
      <c r="B427" s="199" t="n">
        <v>288.159332</v>
      </c>
      <c r="C427" s="199" t="n">
        <v>40394800</v>
      </c>
      <c r="D427" s="202">
        <f>B427/B428-1</f>
        <v/>
      </c>
      <c r="E427" s="200" t="n"/>
      <c r="F427" s="199" t="n"/>
      <c r="G427" s="199" t="n"/>
      <c r="H427" s="199" t="n"/>
      <c r="I427" s="199" t="n"/>
      <c r="J427" s="199" t="n"/>
      <c r="K427" s="199" t="n"/>
      <c r="L427" s="199" t="n"/>
      <c r="M427" s="199" t="n"/>
      <c r="N427" s="199" t="n"/>
      <c r="O427" s="199" t="n"/>
      <c r="P427" s="199" t="n"/>
      <c r="Q427" s="199" t="n"/>
      <c r="R427" s="199" t="n"/>
      <c r="S427" s="199" t="n"/>
      <c r="T427" s="199" t="n"/>
      <c r="U427" s="199" t="n"/>
      <c r="V427" s="199" t="n"/>
      <c r="W427" s="199" t="n"/>
      <c r="X427" s="199" t="n"/>
      <c r="Y427" s="199" t="n"/>
      <c r="Z427" s="199" t="n"/>
    </row>
    <row r="428" ht="15.75" customHeight="1">
      <c r="A428" s="203" t="n">
        <v>43749</v>
      </c>
      <c r="B428" s="199" t="n">
        <v>288.480621</v>
      </c>
      <c r="C428" s="199" t="n">
        <v>98720400</v>
      </c>
      <c r="D428" s="202">
        <f>B428/B429-1</f>
        <v/>
      </c>
      <c r="E428" s="200" t="n"/>
      <c r="F428" s="199" t="n"/>
      <c r="G428" s="199" t="n"/>
      <c r="H428" s="199" t="n"/>
      <c r="I428" s="199" t="n"/>
      <c r="J428" s="199" t="n"/>
      <c r="K428" s="199" t="n"/>
      <c r="L428" s="199" t="n"/>
      <c r="M428" s="199" t="n"/>
      <c r="N428" s="199" t="n"/>
      <c r="O428" s="199" t="n"/>
      <c r="P428" s="199" t="n"/>
      <c r="Q428" s="199" t="n"/>
      <c r="R428" s="199" t="n"/>
      <c r="S428" s="199" t="n"/>
      <c r="T428" s="199" t="n"/>
      <c r="U428" s="199" t="n"/>
      <c r="V428" s="199" t="n"/>
      <c r="W428" s="199" t="n"/>
      <c r="X428" s="199" t="n"/>
      <c r="Y428" s="199" t="n"/>
      <c r="Z428" s="199" t="n"/>
    </row>
    <row r="429" ht="15.75" customHeight="1">
      <c r="A429" s="203" t="n">
        <v>43748</v>
      </c>
      <c r="B429" s="199" t="n">
        <v>285.52063</v>
      </c>
      <c r="C429" s="199" t="n">
        <v>55296300</v>
      </c>
      <c r="D429" s="202">
        <f>B429/B430-1</f>
        <v/>
      </c>
      <c r="E429" s="200" t="n"/>
      <c r="F429" s="199" t="n"/>
      <c r="G429" s="199" t="n"/>
      <c r="H429" s="199" t="n"/>
      <c r="I429" s="199" t="n"/>
      <c r="J429" s="199" t="n"/>
      <c r="K429" s="199" t="n"/>
      <c r="L429" s="199" t="n"/>
      <c r="M429" s="199" t="n"/>
      <c r="N429" s="199" t="n"/>
      <c r="O429" s="199" t="n"/>
      <c r="P429" s="199" t="n"/>
      <c r="Q429" s="199" t="n"/>
      <c r="R429" s="199" t="n"/>
      <c r="S429" s="199" t="n"/>
      <c r="T429" s="199" t="n"/>
      <c r="U429" s="199" t="n"/>
      <c r="V429" s="199" t="n"/>
      <c r="W429" s="199" t="n"/>
      <c r="X429" s="199" t="n"/>
      <c r="Y429" s="199" t="n"/>
      <c r="Z429" s="199" t="n"/>
    </row>
    <row r="430" ht="15.75" customHeight="1">
      <c r="A430" s="203" t="n">
        <v>43747</v>
      </c>
      <c r="B430" s="199" t="n">
        <v>283.602539</v>
      </c>
      <c r="C430" s="199" t="n">
        <v>62359400</v>
      </c>
      <c r="D430" s="202">
        <f>B430/B431-1</f>
        <v/>
      </c>
      <c r="E430" s="200" t="n"/>
      <c r="F430" s="199" t="n"/>
      <c r="G430" s="199" t="n"/>
      <c r="H430" s="199" t="n"/>
      <c r="I430" s="199" t="n"/>
      <c r="J430" s="199" t="n"/>
      <c r="K430" s="199" t="n"/>
      <c r="L430" s="199" t="n"/>
      <c r="M430" s="199" t="n"/>
      <c r="N430" s="199" t="n"/>
      <c r="O430" s="199" t="n"/>
      <c r="P430" s="199" t="n"/>
      <c r="Q430" s="199" t="n"/>
      <c r="R430" s="199" t="n"/>
      <c r="S430" s="199" t="n"/>
      <c r="T430" s="199" t="n"/>
      <c r="U430" s="199" t="n"/>
      <c r="V430" s="199" t="n"/>
      <c r="W430" s="199" t="n"/>
      <c r="X430" s="199" t="n"/>
      <c r="Y430" s="199" t="n"/>
      <c r="Z430" s="199" t="n"/>
    </row>
    <row r="431" ht="15.75" customHeight="1">
      <c r="A431" s="203" t="n">
        <v>43746</v>
      </c>
      <c r="B431" s="199" t="n">
        <v>280.934662</v>
      </c>
      <c r="C431" s="199" t="n">
        <v>95708100</v>
      </c>
      <c r="D431" s="202">
        <f>B431/B432-1</f>
        <v/>
      </c>
      <c r="E431" s="200" t="n"/>
      <c r="F431" s="199" t="n"/>
      <c r="G431" s="199" t="n"/>
      <c r="H431" s="199" t="n"/>
      <c r="I431" s="199" t="n"/>
      <c r="J431" s="199" t="n"/>
      <c r="K431" s="199" t="n"/>
      <c r="L431" s="199" t="n"/>
      <c r="M431" s="199" t="n"/>
      <c r="N431" s="199" t="n"/>
      <c r="O431" s="199" t="n"/>
      <c r="P431" s="199" t="n"/>
      <c r="Q431" s="199" t="n"/>
      <c r="R431" s="199" t="n"/>
      <c r="S431" s="199" t="n"/>
      <c r="T431" s="199" t="n"/>
      <c r="U431" s="199" t="n"/>
      <c r="V431" s="199" t="n"/>
      <c r="W431" s="199" t="n"/>
      <c r="X431" s="199" t="n"/>
      <c r="Y431" s="199" t="n"/>
      <c r="Z431" s="199" t="n"/>
    </row>
    <row r="432" ht="15.75" customHeight="1">
      <c r="A432" s="203" t="n">
        <v>43745</v>
      </c>
      <c r="B432" s="199" t="n">
        <v>285.364838</v>
      </c>
      <c r="C432" s="199" t="n">
        <v>59610500</v>
      </c>
      <c r="D432" s="202">
        <f>B432/B433-1</f>
        <v/>
      </c>
      <c r="E432" s="200" t="n"/>
      <c r="F432" s="199" t="n"/>
      <c r="G432" s="199" t="n"/>
      <c r="H432" s="199" t="n"/>
      <c r="I432" s="199" t="n"/>
      <c r="J432" s="199" t="n"/>
      <c r="K432" s="199" t="n"/>
      <c r="L432" s="199" t="n"/>
      <c r="M432" s="199" t="n"/>
      <c r="N432" s="199" t="n"/>
      <c r="O432" s="199" t="n"/>
      <c r="P432" s="199" t="n"/>
      <c r="Q432" s="199" t="n"/>
      <c r="R432" s="199" t="n"/>
      <c r="S432" s="199" t="n"/>
      <c r="T432" s="199" t="n"/>
      <c r="U432" s="199" t="n"/>
      <c r="V432" s="199" t="n"/>
      <c r="W432" s="199" t="n"/>
      <c r="X432" s="199" t="n"/>
      <c r="Y432" s="199" t="n"/>
      <c r="Z432" s="199" t="n"/>
    </row>
    <row r="433" ht="15.75" customHeight="1">
      <c r="A433" s="203" t="n">
        <v>43742</v>
      </c>
      <c r="B433" s="199" t="n">
        <v>286.601471</v>
      </c>
      <c r="C433" s="199" t="n">
        <v>65091200</v>
      </c>
      <c r="D433" s="202">
        <f>B433/B434-1</f>
        <v/>
      </c>
      <c r="E433" s="200" t="n"/>
      <c r="F433" s="199" t="n"/>
      <c r="G433" s="199" t="n"/>
      <c r="H433" s="199" t="n"/>
      <c r="I433" s="199" t="n"/>
      <c r="J433" s="199" t="n"/>
      <c r="K433" s="199" t="n"/>
      <c r="L433" s="199" t="n"/>
      <c r="M433" s="199" t="n"/>
      <c r="N433" s="199" t="n"/>
      <c r="O433" s="199" t="n"/>
      <c r="P433" s="199" t="n"/>
      <c r="Q433" s="199" t="n"/>
      <c r="R433" s="199" t="n"/>
      <c r="S433" s="199" t="n"/>
      <c r="T433" s="199" t="n"/>
      <c r="U433" s="199" t="n"/>
      <c r="V433" s="199" t="n"/>
      <c r="W433" s="199" t="n"/>
      <c r="X433" s="199" t="n"/>
      <c r="Y433" s="199" t="n"/>
      <c r="Z433" s="199" t="n"/>
    </row>
    <row r="434" ht="15.75" customHeight="1">
      <c r="A434" s="203" t="n">
        <v>43741</v>
      </c>
      <c r="B434" s="199" t="n">
        <v>282.774933</v>
      </c>
      <c r="C434" s="199" t="n">
        <v>85278800</v>
      </c>
      <c r="D434" s="202">
        <f>B434/B435-1</f>
        <v/>
      </c>
      <c r="E434" s="200" t="n"/>
      <c r="F434" s="199" t="n"/>
      <c r="G434" s="199" t="n"/>
      <c r="H434" s="199" t="n"/>
      <c r="I434" s="199" t="n"/>
      <c r="J434" s="199" t="n"/>
      <c r="K434" s="199" t="n"/>
      <c r="L434" s="199" t="n"/>
      <c r="M434" s="199" t="n"/>
      <c r="N434" s="199" t="n"/>
      <c r="O434" s="199" t="n"/>
      <c r="P434" s="199" t="n"/>
      <c r="Q434" s="199" t="n"/>
      <c r="R434" s="199" t="n"/>
      <c r="S434" s="199" t="n"/>
      <c r="T434" s="199" t="n"/>
      <c r="U434" s="199" t="n"/>
      <c r="V434" s="199" t="n"/>
      <c r="W434" s="199" t="n"/>
      <c r="X434" s="199" t="n"/>
      <c r="Y434" s="199" t="n"/>
      <c r="Z434" s="199" t="n"/>
    </row>
    <row r="435" ht="15.75" customHeight="1">
      <c r="A435" s="203" t="n">
        <v>43740</v>
      </c>
      <c r="B435" s="199" t="n">
        <v>280.477051</v>
      </c>
      <c r="C435" s="199" t="n">
        <v>122539500</v>
      </c>
      <c r="D435" s="202">
        <f>B435/B436-1</f>
        <v/>
      </c>
      <c r="E435" s="200" t="n"/>
      <c r="F435" s="199" t="n"/>
      <c r="G435" s="199" t="n"/>
      <c r="H435" s="199" t="n"/>
      <c r="I435" s="199" t="n"/>
      <c r="J435" s="199" t="n"/>
      <c r="K435" s="199" t="n"/>
      <c r="L435" s="199" t="n"/>
      <c r="M435" s="199" t="n"/>
      <c r="N435" s="199" t="n"/>
      <c r="O435" s="199" t="n"/>
      <c r="P435" s="199" t="n"/>
      <c r="Q435" s="199" t="n"/>
      <c r="R435" s="199" t="n"/>
      <c r="S435" s="199" t="n"/>
      <c r="T435" s="199" t="n"/>
      <c r="U435" s="199" t="n"/>
      <c r="V435" s="199" t="n"/>
      <c r="W435" s="199" t="n"/>
      <c r="X435" s="199" t="n"/>
      <c r="Y435" s="199" t="n"/>
      <c r="Z435" s="199" t="n"/>
    </row>
    <row r="436" ht="15.75" customHeight="1">
      <c r="A436" s="203" t="n">
        <v>43739</v>
      </c>
      <c r="B436" s="199" t="n">
        <v>285.52063</v>
      </c>
      <c r="C436" s="199" t="n">
        <v>88242400</v>
      </c>
      <c r="D436" s="202">
        <f>B436/B437-1</f>
        <v/>
      </c>
      <c r="E436" s="200" t="n"/>
      <c r="F436" s="199" t="n"/>
      <c r="G436" s="199" t="n"/>
      <c r="H436" s="199" t="n"/>
      <c r="I436" s="199" t="n"/>
      <c r="J436" s="199" t="n"/>
      <c r="K436" s="199" t="n"/>
      <c r="L436" s="199" t="n"/>
      <c r="M436" s="199" t="n"/>
      <c r="N436" s="199" t="n"/>
      <c r="O436" s="199" t="n"/>
      <c r="P436" s="199" t="n"/>
      <c r="Q436" s="199" t="n"/>
      <c r="R436" s="199" t="n"/>
      <c r="S436" s="199" t="n"/>
      <c r="T436" s="199" t="n"/>
      <c r="U436" s="199" t="n"/>
      <c r="V436" s="199" t="n"/>
      <c r="W436" s="199" t="n"/>
      <c r="X436" s="199" t="n"/>
      <c r="Y436" s="199" t="n"/>
      <c r="Z436" s="199" t="n"/>
    </row>
    <row r="437" ht="15.75" customHeight="1">
      <c r="A437" s="203" t="n">
        <v>43738</v>
      </c>
      <c r="B437" s="199" t="n">
        <v>288.957764</v>
      </c>
      <c r="C437" s="199" t="n">
        <v>51662400</v>
      </c>
      <c r="D437" s="202">
        <f>B437/B438-1</f>
        <v/>
      </c>
      <c r="E437" s="200" t="n"/>
      <c r="F437" s="199" t="n"/>
      <c r="G437" s="199" t="n"/>
      <c r="H437" s="199" t="n"/>
      <c r="I437" s="199" t="n"/>
      <c r="J437" s="199" t="n"/>
      <c r="K437" s="199" t="n"/>
      <c r="L437" s="199" t="n"/>
      <c r="M437" s="199" t="n"/>
      <c r="N437" s="199" t="n"/>
      <c r="O437" s="199" t="n"/>
      <c r="P437" s="199" t="n"/>
      <c r="Q437" s="199" t="n"/>
      <c r="R437" s="199" t="n"/>
      <c r="S437" s="199" t="n"/>
      <c r="T437" s="199" t="n"/>
      <c r="U437" s="199" t="n"/>
      <c r="V437" s="199" t="n"/>
      <c r="W437" s="199" t="n"/>
      <c r="X437" s="199" t="n"/>
      <c r="Y437" s="199" t="n"/>
      <c r="Z437" s="199" t="n"/>
    </row>
    <row r="438" ht="15.75" customHeight="1">
      <c r="A438" s="203" t="n">
        <v>43735</v>
      </c>
      <c r="B438" s="199" t="n">
        <v>287.62381</v>
      </c>
      <c r="C438" s="199" t="n">
        <v>84746600</v>
      </c>
      <c r="D438" s="202">
        <f>B438/B439-1</f>
        <v/>
      </c>
      <c r="E438" s="200" t="n"/>
      <c r="F438" s="199" t="n"/>
      <c r="G438" s="199" t="n"/>
      <c r="H438" s="199" t="n"/>
      <c r="I438" s="199" t="n"/>
      <c r="J438" s="199" t="n"/>
      <c r="K438" s="199" t="n"/>
      <c r="L438" s="199" t="n"/>
      <c r="M438" s="199" t="n"/>
      <c r="N438" s="199" t="n"/>
      <c r="O438" s="199" t="n"/>
      <c r="P438" s="199" t="n"/>
      <c r="Q438" s="199" t="n"/>
      <c r="R438" s="199" t="n"/>
      <c r="S438" s="199" t="n"/>
      <c r="T438" s="199" t="n"/>
      <c r="U438" s="199" t="n"/>
      <c r="V438" s="199" t="n"/>
      <c r="W438" s="199" t="n"/>
      <c r="X438" s="199" t="n"/>
      <c r="Y438" s="199" t="n"/>
      <c r="Z438" s="199" t="n"/>
    </row>
    <row r="439" ht="15.75" customHeight="1">
      <c r="A439" s="203" t="n">
        <v>43734</v>
      </c>
      <c r="B439" s="199" t="n">
        <v>289.181702</v>
      </c>
      <c r="C439" s="199" t="n">
        <v>56179700</v>
      </c>
      <c r="D439" s="202">
        <f>B439/B440-1</f>
        <v/>
      </c>
      <c r="E439" s="200" t="n"/>
      <c r="F439" s="199" t="n"/>
      <c r="G439" s="199" t="n"/>
      <c r="H439" s="199" t="n"/>
      <c r="I439" s="199" t="n"/>
      <c r="J439" s="199" t="n"/>
      <c r="K439" s="199" t="n"/>
      <c r="L439" s="199" t="n"/>
      <c r="M439" s="199" t="n"/>
      <c r="N439" s="199" t="n"/>
      <c r="O439" s="199" t="n"/>
      <c r="P439" s="199" t="n"/>
      <c r="Q439" s="199" t="n"/>
      <c r="R439" s="199" t="n"/>
      <c r="S439" s="199" t="n"/>
      <c r="T439" s="199" t="n"/>
      <c r="U439" s="199" t="n"/>
      <c r="V439" s="199" t="n"/>
      <c r="W439" s="199" t="n"/>
      <c r="X439" s="199" t="n"/>
      <c r="Y439" s="199" t="n"/>
      <c r="Z439" s="199" t="n"/>
    </row>
    <row r="440" ht="15.75" customHeight="1">
      <c r="A440" s="203" t="n">
        <v>43733</v>
      </c>
      <c r="B440" s="199" t="n">
        <v>289.78537</v>
      </c>
      <c r="C440" s="199" t="n">
        <v>71854000</v>
      </c>
      <c r="D440" s="202">
        <f>B440/B441-1</f>
        <v/>
      </c>
      <c r="E440" s="200" t="n"/>
      <c r="F440" s="199" t="n"/>
      <c r="G440" s="199" t="n"/>
      <c r="H440" s="199" t="n"/>
      <c r="I440" s="199" t="n"/>
      <c r="J440" s="199" t="n"/>
      <c r="K440" s="199" t="n"/>
      <c r="L440" s="199" t="n"/>
      <c r="M440" s="199" t="n"/>
      <c r="N440" s="199" t="n"/>
      <c r="O440" s="199" t="n"/>
      <c r="P440" s="199" t="n"/>
      <c r="Q440" s="199" t="n"/>
      <c r="R440" s="199" t="n"/>
      <c r="S440" s="199" t="n"/>
      <c r="T440" s="199" t="n"/>
      <c r="U440" s="199" t="n"/>
      <c r="V440" s="199" t="n"/>
      <c r="W440" s="199" t="n"/>
      <c r="X440" s="199" t="n"/>
      <c r="Y440" s="199" t="n"/>
      <c r="Z440" s="199" t="n"/>
    </row>
    <row r="441" ht="15.75" customHeight="1">
      <c r="A441" s="203" t="n">
        <v>43732</v>
      </c>
      <c r="B441" s="199" t="n">
        <v>288.081482</v>
      </c>
      <c r="C441" s="199" t="n">
        <v>94869400</v>
      </c>
      <c r="D441" s="202">
        <f>B441/B442-1</f>
        <v/>
      </c>
      <c r="E441" s="200" t="n"/>
      <c r="F441" s="199" t="n"/>
      <c r="G441" s="199" t="n"/>
      <c r="H441" s="199" t="n"/>
      <c r="I441" s="199" t="n"/>
      <c r="J441" s="199" t="n"/>
      <c r="K441" s="199" t="n"/>
      <c r="L441" s="199" t="n"/>
      <c r="M441" s="199" t="n"/>
      <c r="N441" s="199" t="n"/>
      <c r="O441" s="199" t="n"/>
      <c r="P441" s="199" t="n"/>
      <c r="Q441" s="199" t="n"/>
      <c r="R441" s="199" t="n"/>
      <c r="S441" s="199" t="n"/>
      <c r="T441" s="199" t="n"/>
      <c r="U441" s="199" t="n"/>
      <c r="V441" s="199" t="n"/>
      <c r="W441" s="199" t="n"/>
      <c r="X441" s="199" t="n"/>
      <c r="Y441" s="199" t="n"/>
      <c r="Z441" s="199" t="n"/>
    </row>
    <row r="442" ht="15.75" customHeight="1">
      <c r="A442" s="203" t="n">
        <v>43731</v>
      </c>
      <c r="B442" s="199" t="n">
        <v>290.359833</v>
      </c>
      <c r="C442" s="199" t="n">
        <v>43476800</v>
      </c>
      <c r="D442" s="202">
        <f>B442/B443-1</f>
        <v/>
      </c>
      <c r="E442" s="200" t="n"/>
      <c r="F442" s="199" t="n"/>
      <c r="G442" s="199" t="n"/>
      <c r="H442" s="199" t="n"/>
      <c r="I442" s="199" t="n"/>
      <c r="J442" s="199" t="n"/>
      <c r="K442" s="199" t="n"/>
      <c r="L442" s="199" t="n"/>
      <c r="M442" s="199" t="n"/>
      <c r="N442" s="199" t="n"/>
      <c r="O442" s="199" t="n"/>
      <c r="P442" s="199" t="n"/>
      <c r="Q442" s="199" t="n"/>
      <c r="R442" s="199" t="n"/>
      <c r="S442" s="199" t="n"/>
      <c r="T442" s="199" t="n"/>
      <c r="U442" s="199" t="n"/>
      <c r="V442" s="199" t="n"/>
      <c r="W442" s="199" t="n"/>
      <c r="X442" s="199" t="n"/>
      <c r="Y442" s="199" t="n"/>
      <c r="Z442" s="199" t="n"/>
    </row>
    <row r="443" ht="15.75" customHeight="1">
      <c r="A443" s="203" t="n">
        <v>43728</v>
      </c>
      <c r="B443" s="199" t="n">
        <v>290.428009</v>
      </c>
      <c r="C443" s="199" t="n">
        <v>89565000</v>
      </c>
      <c r="D443" s="202">
        <f>B443/B444-1</f>
        <v/>
      </c>
      <c r="E443" s="200" t="n"/>
      <c r="F443" s="199" t="n"/>
      <c r="G443" s="199" t="n"/>
      <c r="H443" s="199" t="n"/>
      <c r="I443" s="199" t="n"/>
      <c r="J443" s="199" t="n"/>
      <c r="K443" s="199" t="n"/>
      <c r="L443" s="199" t="n"/>
      <c r="M443" s="199" t="n"/>
      <c r="N443" s="199" t="n"/>
      <c r="O443" s="199" t="n"/>
      <c r="P443" s="199" t="n"/>
      <c r="Q443" s="199" t="n"/>
      <c r="R443" s="199" t="n"/>
      <c r="S443" s="199" t="n"/>
      <c r="T443" s="199" t="n"/>
      <c r="U443" s="199" t="n"/>
      <c r="V443" s="199" t="n"/>
      <c r="W443" s="199" t="n"/>
      <c r="X443" s="199" t="n"/>
      <c r="Y443" s="199" t="n"/>
      <c r="Z443" s="199" t="n"/>
    </row>
    <row r="444" ht="15.75" customHeight="1">
      <c r="A444" s="203" t="n">
        <v>43727</v>
      </c>
      <c r="B444" s="199" t="n">
        <v>291.806702</v>
      </c>
      <c r="C444" s="199" t="n">
        <v>76560500</v>
      </c>
      <c r="D444" s="202">
        <f>B444/B445-1</f>
        <v/>
      </c>
      <c r="E444" s="200" t="n"/>
      <c r="F444" s="199" t="n"/>
      <c r="G444" s="199" t="n"/>
      <c r="H444" s="199" t="n"/>
      <c r="I444" s="199" t="n"/>
      <c r="J444" s="199" t="n"/>
      <c r="K444" s="199" t="n"/>
      <c r="L444" s="199" t="n"/>
      <c r="M444" s="199" t="n"/>
      <c r="N444" s="199" t="n"/>
      <c r="O444" s="199" t="n"/>
      <c r="P444" s="199" t="n"/>
      <c r="Q444" s="199" t="n"/>
      <c r="R444" s="199" t="n"/>
      <c r="S444" s="199" t="n"/>
      <c r="T444" s="199" t="n"/>
      <c r="U444" s="199" t="n"/>
      <c r="V444" s="199" t="n"/>
      <c r="W444" s="199" t="n"/>
      <c r="X444" s="199" t="n"/>
      <c r="Y444" s="199" t="n"/>
      <c r="Z444" s="199" t="n"/>
    </row>
    <row r="445" ht="15.75" customHeight="1">
      <c r="A445" s="203" t="n">
        <v>43726</v>
      </c>
      <c r="B445" s="199" t="n">
        <v>291.826111</v>
      </c>
      <c r="C445" s="199" t="n">
        <v>73375800</v>
      </c>
      <c r="D445" s="202">
        <f>B445/B446-1</f>
        <v/>
      </c>
      <c r="E445" s="200" t="n"/>
      <c r="F445" s="199" t="n"/>
      <c r="G445" s="199" t="n"/>
      <c r="H445" s="199" t="n"/>
      <c r="I445" s="199" t="n"/>
      <c r="J445" s="199" t="n"/>
      <c r="K445" s="199" t="n"/>
      <c r="L445" s="199" t="n"/>
      <c r="M445" s="199" t="n"/>
      <c r="N445" s="199" t="n"/>
      <c r="O445" s="199" t="n"/>
      <c r="P445" s="199" t="n"/>
      <c r="Q445" s="199" t="n"/>
      <c r="R445" s="199" t="n"/>
      <c r="S445" s="199" t="n"/>
      <c r="T445" s="199" t="n"/>
      <c r="U445" s="199" t="n"/>
      <c r="V445" s="199" t="n"/>
      <c r="W445" s="199" t="n"/>
      <c r="X445" s="199" t="n"/>
      <c r="Y445" s="199" t="n"/>
      <c r="Z445" s="199" t="n"/>
    </row>
    <row r="446" ht="15.75" customHeight="1">
      <c r="A446" s="203" t="n">
        <v>43725</v>
      </c>
      <c r="B446" s="199" t="n">
        <v>291.651672</v>
      </c>
      <c r="C446" s="199" t="n">
        <v>41475500</v>
      </c>
      <c r="D446" s="202">
        <f>B446/B447-1</f>
        <v/>
      </c>
      <c r="E446" s="200" t="n"/>
      <c r="F446" s="199" t="n"/>
      <c r="G446" s="199" t="n"/>
      <c r="H446" s="199" t="n"/>
      <c r="I446" s="199" t="n"/>
      <c r="J446" s="199" t="n"/>
      <c r="K446" s="199" t="n"/>
      <c r="L446" s="199" t="n"/>
      <c r="M446" s="199" t="n"/>
      <c r="N446" s="199" t="n"/>
      <c r="O446" s="199" t="n"/>
      <c r="P446" s="199" t="n"/>
      <c r="Q446" s="199" t="n"/>
      <c r="R446" s="199" t="n"/>
      <c r="S446" s="199" t="n"/>
      <c r="T446" s="199" t="n"/>
      <c r="U446" s="199" t="n"/>
      <c r="V446" s="199" t="n"/>
      <c r="W446" s="199" t="n"/>
      <c r="X446" s="199" t="n"/>
      <c r="Y446" s="199" t="n"/>
      <c r="Z446" s="199" t="n"/>
    </row>
    <row r="447" ht="15.75" customHeight="1">
      <c r="A447" s="203" t="n">
        <v>43724</v>
      </c>
      <c r="B447" s="199" t="n">
        <v>290.91507</v>
      </c>
      <c r="C447" s="199" t="n">
        <v>58191200</v>
      </c>
      <c r="D447" s="202">
        <f>B447/B448-1</f>
        <v/>
      </c>
      <c r="E447" s="200" t="n"/>
      <c r="F447" s="199" t="n"/>
      <c r="G447" s="199" t="n"/>
      <c r="H447" s="199" t="n"/>
      <c r="I447" s="199" t="n"/>
      <c r="J447" s="199" t="n"/>
      <c r="K447" s="199" t="n"/>
      <c r="L447" s="199" t="n"/>
      <c r="M447" s="199" t="n"/>
      <c r="N447" s="199" t="n"/>
      <c r="O447" s="199" t="n"/>
      <c r="P447" s="199" t="n"/>
      <c r="Q447" s="199" t="n"/>
      <c r="R447" s="199" t="n"/>
      <c r="S447" s="199" t="n"/>
      <c r="T447" s="199" t="n"/>
      <c r="U447" s="199" t="n"/>
      <c r="V447" s="199" t="n"/>
      <c r="W447" s="199" t="n"/>
      <c r="X447" s="199" t="n"/>
      <c r="Y447" s="199" t="n"/>
      <c r="Z447" s="199" t="n"/>
    </row>
    <row r="448" ht="15.75" customHeight="1">
      <c r="A448" s="203" t="n">
        <v>43721</v>
      </c>
      <c r="B448" s="199" t="n">
        <v>291.816437</v>
      </c>
      <c r="C448" s="199" t="n">
        <v>62104800</v>
      </c>
      <c r="D448" s="202">
        <f>B448/B449-1</f>
        <v/>
      </c>
      <c r="E448" s="200" t="n"/>
      <c r="F448" s="199" t="n"/>
      <c r="G448" s="199" t="n"/>
      <c r="H448" s="199" t="n"/>
      <c r="I448" s="199" t="n"/>
      <c r="J448" s="199" t="n"/>
      <c r="K448" s="199" t="n"/>
      <c r="L448" s="199" t="n"/>
      <c r="M448" s="199" t="n"/>
      <c r="N448" s="199" t="n"/>
      <c r="O448" s="199" t="n"/>
      <c r="P448" s="199" t="n"/>
      <c r="Q448" s="199" t="n"/>
      <c r="R448" s="199" t="n"/>
      <c r="S448" s="199" t="n"/>
      <c r="T448" s="199" t="n"/>
      <c r="U448" s="199" t="n"/>
      <c r="V448" s="199" t="n"/>
      <c r="W448" s="199" t="n"/>
      <c r="X448" s="199" t="n"/>
      <c r="Y448" s="199" t="n"/>
      <c r="Z448" s="199" t="n"/>
    </row>
    <row r="449" ht="15.75" customHeight="1">
      <c r="A449" s="203" t="n">
        <v>43720</v>
      </c>
      <c r="B449" s="199" t="n">
        <v>292.010284</v>
      </c>
      <c r="C449" s="199" t="n">
        <v>72908700</v>
      </c>
      <c r="D449" s="202">
        <f>B449/B450-1</f>
        <v/>
      </c>
      <c r="E449" s="200" t="n"/>
      <c r="F449" s="199" t="n"/>
      <c r="G449" s="199" t="n"/>
      <c r="H449" s="199" t="n"/>
      <c r="I449" s="199" t="n"/>
      <c r="J449" s="199" t="n"/>
      <c r="K449" s="199" t="n"/>
      <c r="L449" s="199" t="n"/>
      <c r="M449" s="199" t="n"/>
      <c r="N449" s="199" t="n"/>
      <c r="O449" s="199" t="n"/>
      <c r="P449" s="199" t="n"/>
      <c r="Q449" s="199" t="n"/>
      <c r="R449" s="199" t="n"/>
      <c r="S449" s="199" t="n"/>
      <c r="T449" s="199" t="n"/>
      <c r="U449" s="199" t="n"/>
      <c r="V449" s="199" t="n"/>
      <c r="W449" s="199" t="n"/>
      <c r="X449" s="199" t="n"/>
      <c r="Y449" s="199" t="n"/>
      <c r="Z449" s="199" t="n"/>
    </row>
    <row r="450" ht="15.75" customHeight="1">
      <c r="A450" s="203" t="n">
        <v>43719</v>
      </c>
      <c r="B450" s="199" t="n">
        <v>291.002289</v>
      </c>
      <c r="C450" s="199" t="n">
        <v>68821100</v>
      </c>
      <c r="D450" s="202">
        <f>B450/B451-1</f>
        <v/>
      </c>
      <c r="E450" s="200" t="n"/>
      <c r="F450" s="199" t="n"/>
      <c r="G450" s="199" t="n"/>
      <c r="H450" s="199" t="n"/>
      <c r="I450" s="199" t="n"/>
      <c r="J450" s="199" t="n"/>
      <c r="K450" s="199" t="n"/>
      <c r="L450" s="199" t="n"/>
      <c r="M450" s="199" t="n"/>
      <c r="N450" s="199" t="n"/>
      <c r="O450" s="199" t="n"/>
      <c r="P450" s="199" t="n"/>
      <c r="Q450" s="199" t="n"/>
      <c r="R450" s="199" t="n"/>
      <c r="S450" s="199" t="n"/>
      <c r="T450" s="199" t="n"/>
      <c r="U450" s="199" t="n"/>
      <c r="V450" s="199" t="n"/>
      <c r="W450" s="199" t="n"/>
      <c r="X450" s="199" t="n"/>
      <c r="Y450" s="199" t="n"/>
      <c r="Z450" s="199" t="n"/>
    </row>
    <row r="451" ht="15.75" customHeight="1">
      <c r="A451" s="203" t="n">
        <v>43718</v>
      </c>
      <c r="B451" s="199" t="n">
        <v>288.947571</v>
      </c>
      <c r="C451" s="199" t="n">
        <v>57947100</v>
      </c>
      <c r="D451" s="202">
        <f>B451/B452-1</f>
        <v/>
      </c>
      <c r="E451" s="200" t="n"/>
      <c r="F451" s="199" t="n"/>
      <c r="G451" s="199" t="n"/>
      <c r="H451" s="199" t="n"/>
      <c r="I451" s="199" t="n"/>
      <c r="J451" s="199" t="n"/>
      <c r="K451" s="199" t="n"/>
      <c r="L451" s="199" t="n"/>
      <c r="M451" s="199" t="n"/>
      <c r="N451" s="199" t="n"/>
      <c r="O451" s="199" t="n"/>
      <c r="P451" s="199" t="n"/>
      <c r="Q451" s="199" t="n"/>
      <c r="R451" s="199" t="n"/>
      <c r="S451" s="199" t="n"/>
      <c r="T451" s="199" t="n"/>
      <c r="U451" s="199" t="n"/>
      <c r="V451" s="199" t="n"/>
      <c r="W451" s="199" t="n"/>
      <c r="X451" s="199" t="n"/>
      <c r="Y451" s="199" t="n"/>
      <c r="Z451" s="199" t="n"/>
    </row>
    <row r="452" ht="15.75" customHeight="1">
      <c r="A452" s="203" t="n">
        <v>43717</v>
      </c>
      <c r="B452" s="199" t="n">
        <v>289.015411</v>
      </c>
      <c r="C452" s="199" t="n">
        <v>51260300</v>
      </c>
      <c r="D452" s="202">
        <f>B452/B453-1</f>
        <v/>
      </c>
      <c r="E452" s="200" t="n"/>
      <c r="F452" s="199" t="n"/>
      <c r="G452" s="199" t="n"/>
      <c r="H452" s="199" t="n"/>
      <c r="I452" s="199" t="n"/>
      <c r="J452" s="199" t="n"/>
      <c r="K452" s="199" t="n"/>
      <c r="L452" s="199" t="n"/>
      <c r="M452" s="199" t="n"/>
      <c r="N452" s="199" t="n"/>
      <c r="O452" s="199" t="n"/>
      <c r="P452" s="199" t="n"/>
      <c r="Q452" s="199" t="n"/>
      <c r="R452" s="199" t="n"/>
      <c r="S452" s="199" t="n"/>
      <c r="T452" s="199" t="n"/>
      <c r="U452" s="199" t="n"/>
      <c r="V452" s="199" t="n"/>
      <c r="W452" s="199" t="n"/>
      <c r="X452" s="199" t="n"/>
      <c r="Y452" s="199" t="n"/>
      <c r="Z452" s="199" t="n"/>
    </row>
    <row r="453" ht="15.75" customHeight="1">
      <c r="A453" s="203" t="n">
        <v>43714</v>
      </c>
      <c r="B453" s="199" t="n">
        <v>288.870087</v>
      </c>
      <c r="C453" s="199" t="n">
        <v>49584300</v>
      </c>
      <c r="D453" s="202">
        <f>B453/B454-1</f>
        <v/>
      </c>
      <c r="E453" s="200" t="n"/>
      <c r="F453" s="199" t="n"/>
      <c r="G453" s="199" t="n"/>
      <c r="H453" s="199" t="n"/>
      <c r="I453" s="199" t="n"/>
      <c r="J453" s="199" t="n"/>
      <c r="K453" s="199" t="n"/>
      <c r="L453" s="199" t="n"/>
      <c r="M453" s="199" t="n"/>
      <c r="N453" s="199" t="n"/>
      <c r="O453" s="199" t="n"/>
      <c r="P453" s="199" t="n"/>
      <c r="Q453" s="199" t="n"/>
      <c r="R453" s="199" t="n"/>
      <c r="S453" s="199" t="n"/>
      <c r="T453" s="199" t="n"/>
      <c r="U453" s="199" t="n"/>
      <c r="V453" s="199" t="n"/>
      <c r="W453" s="199" t="n"/>
      <c r="X453" s="199" t="n"/>
      <c r="Y453" s="199" t="n"/>
      <c r="Z453" s="199" t="n"/>
    </row>
    <row r="454" ht="15.75" customHeight="1">
      <c r="A454" s="203" t="n">
        <v>43713</v>
      </c>
      <c r="B454" s="199" t="n">
        <v>288.647125</v>
      </c>
      <c r="C454" s="199" t="n">
        <v>83258100</v>
      </c>
      <c r="D454" s="202">
        <f>B454/B455-1</f>
        <v/>
      </c>
      <c r="E454" s="200" t="n"/>
      <c r="F454" s="199" t="n"/>
      <c r="G454" s="199" t="n"/>
      <c r="H454" s="199" t="n"/>
      <c r="I454" s="199" t="n"/>
      <c r="J454" s="199" t="n"/>
      <c r="K454" s="199" t="n"/>
      <c r="L454" s="199" t="n"/>
      <c r="M454" s="199" t="n"/>
      <c r="N454" s="199" t="n"/>
      <c r="O454" s="199" t="n"/>
      <c r="P454" s="199" t="n"/>
      <c r="Q454" s="199" t="n"/>
      <c r="R454" s="199" t="n"/>
      <c r="S454" s="199" t="n"/>
      <c r="T454" s="199" t="n"/>
      <c r="U454" s="199" t="n"/>
      <c r="V454" s="199" t="n"/>
      <c r="W454" s="199" t="n"/>
      <c r="X454" s="199" t="n"/>
      <c r="Y454" s="199" t="n"/>
      <c r="Z454" s="199" t="n"/>
    </row>
    <row r="455" ht="15.75" customHeight="1">
      <c r="A455" s="203" t="n">
        <v>43712</v>
      </c>
      <c r="B455" s="199" t="n">
        <v>284.983582</v>
      </c>
      <c r="C455" s="199" t="n">
        <v>46887300</v>
      </c>
      <c r="D455" s="202">
        <f>B455/B456-1</f>
        <v/>
      </c>
      <c r="E455" s="200" t="n"/>
      <c r="F455" s="199" t="n"/>
      <c r="G455" s="199" t="n"/>
      <c r="H455" s="199" t="n"/>
      <c r="I455" s="199" t="n"/>
      <c r="J455" s="199" t="n"/>
      <c r="K455" s="199" t="n"/>
      <c r="L455" s="199" t="n"/>
      <c r="M455" s="199" t="n"/>
      <c r="N455" s="199" t="n"/>
      <c r="O455" s="199" t="n"/>
      <c r="P455" s="199" t="n"/>
      <c r="Q455" s="199" t="n"/>
      <c r="R455" s="199" t="n"/>
      <c r="S455" s="199" t="n"/>
      <c r="T455" s="199" t="n"/>
      <c r="U455" s="199" t="n"/>
      <c r="V455" s="199" t="n"/>
      <c r="W455" s="199" t="n"/>
      <c r="X455" s="199" t="n"/>
      <c r="Y455" s="199" t="n"/>
      <c r="Z455" s="199" t="n"/>
    </row>
    <row r="456" ht="15.75" customHeight="1">
      <c r="A456" s="203" t="n">
        <v>43711</v>
      </c>
      <c r="B456" s="199" t="n">
        <v>281.785187</v>
      </c>
      <c r="C456" s="199" t="n">
        <v>69101400</v>
      </c>
      <c r="D456" s="202">
        <f>B456/B457-1</f>
        <v/>
      </c>
      <c r="E456" s="200" t="n"/>
      <c r="F456" s="199" t="n"/>
      <c r="G456" s="199" t="n"/>
      <c r="H456" s="199" t="n"/>
      <c r="I456" s="199" t="n"/>
      <c r="J456" s="199" t="n"/>
      <c r="K456" s="199" t="n"/>
      <c r="L456" s="199" t="n"/>
      <c r="M456" s="199" t="n"/>
      <c r="N456" s="199" t="n"/>
      <c r="O456" s="199" t="n"/>
      <c r="P456" s="199" t="n"/>
      <c r="Q456" s="199" t="n"/>
      <c r="R456" s="199" t="n"/>
      <c r="S456" s="199" t="n"/>
      <c r="T456" s="199" t="n"/>
      <c r="U456" s="199" t="n"/>
      <c r="V456" s="199" t="n"/>
      <c r="W456" s="199" t="n"/>
      <c r="X456" s="199" t="n"/>
      <c r="Y456" s="199" t="n"/>
      <c r="Z456" s="199" t="n"/>
    </row>
    <row r="457" ht="15.75" customHeight="1">
      <c r="A457" s="203" t="n">
        <v>43707</v>
      </c>
      <c r="B457" s="199" t="n">
        <v>283.442535</v>
      </c>
      <c r="C457" s="199" t="n">
        <v>62901200</v>
      </c>
      <c r="D457" s="202">
        <f>B457/B458-1</f>
        <v/>
      </c>
      <c r="E457" s="200" t="n"/>
      <c r="F457" s="199" t="n"/>
      <c r="G457" s="199" t="n"/>
      <c r="H457" s="199" t="n"/>
      <c r="I457" s="199" t="n"/>
      <c r="J457" s="199" t="n"/>
      <c r="K457" s="199" t="n"/>
      <c r="L457" s="199" t="n"/>
      <c r="M457" s="199" t="n"/>
      <c r="N457" s="199" t="n"/>
      <c r="O457" s="199" t="n"/>
      <c r="P457" s="199" t="n"/>
      <c r="Q457" s="199" t="n"/>
      <c r="R457" s="199" t="n"/>
      <c r="S457" s="199" t="n"/>
      <c r="T457" s="199" t="n"/>
      <c r="U457" s="199" t="n"/>
      <c r="V457" s="199" t="n"/>
      <c r="W457" s="199" t="n"/>
      <c r="X457" s="199" t="n"/>
      <c r="Y457" s="199" t="n"/>
      <c r="Z457" s="199" t="n"/>
    </row>
    <row r="458" ht="15.75" customHeight="1">
      <c r="A458" s="203" t="n">
        <v>43706</v>
      </c>
      <c r="B458" s="199" t="n">
        <v>283.568512</v>
      </c>
      <c r="C458" s="199" t="n">
        <v>57899400</v>
      </c>
      <c r="D458" s="202">
        <f>B458/B459-1</f>
        <v/>
      </c>
      <c r="E458" s="200" t="n"/>
      <c r="F458" s="199" t="n"/>
      <c r="G458" s="199" t="n"/>
      <c r="H458" s="199" t="n"/>
      <c r="I458" s="199" t="n"/>
      <c r="J458" s="199" t="n"/>
      <c r="K458" s="199" t="n"/>
      <c r="L458" s="199" t="n"/>
      <c r="M458" s="199" t="n"/>
      <c r="N458" s="199" t="n"/>
      <c r="O458" s="199" t="n"/>
      <c r="P458" s="199" t="n"/>
      <c r="Q458" s="199" t="n"/>
      <c r="R458" s="199" t="n"/>
      <c r="S458" s="199" t="n"/>
      <c r="T458" s="199" t="n"/>
      <c r="U458" s="199" t="n"/>
      <c r="V458" s="199" t="n"/>
      <c r="W458" s="199" t="n"/>
      <c r="X458" s="199" t="n"/>
      <c r="Y458" s="199" t="n"/>
      <c r="Z458" s="199" t="n"/>
    </row>
    <row r="459" ht="15.75" customHeight="1">
      <c r="A459" s="203" t="n">
        <v>43705</v>
      </c>
      <c r="B459" s="199" t="n">
        <v>279.992218</v>
      </c>
      <c r="C459" s="199" t="n">
        <v>59696700</v>
      </c>
      <c r="D459" s="202">
        <f>B459/B460-1</f>
        <v/>
      </c>
      <c r="E459" s="200" t="n"/>
      <c r="F459" s="199" t="n"/>
      <c r="G459" s="199" t="n"/>
      <c r="H459" s="199" t="n"/>
      <c r="I459" s="199" t="n"/>
      <c r="J459" s="199" t="n"/>
      <c r="K459" s="199" t="n"/>
      <c r="L459" s="199" t="n"/>
      <c r="M459" s="199" t="n"/>
      <c r="N459" s="199" t="n"/>
      <c r="O459" s="199" t="n"/>
      <c r="P459" s="199" t="n"/>
      <c r="Q459" s="199" t="n"/>
      <c r="R459" s="199" t="n"/>
      <c r="S459" s="199" t="n"/>
      <c r="T459" s="199" t="n"/>
      <c r="U459" s="199" t="n"/>
      <c r="V459" s="199" t="n"/>
      <c r="W459" s="199" t="n"/>
      <c r="X459" s="199" t="n"/>
      <c r="Y459" s="199" t="n"/>
      <c r="Z459" s="199" t="n"/>
    </row>
    <row r="460" ht="15.75" customHeight="1">
      <c r="A460" s="203" t="n">
        <v>43704</v>
      </c>
      <c r="B460" s="199" t="n">
        <v>278.034424</v>
      </c>
      <c r="C460" s="199" t="n">
        <v>66668900</v>
      </c>
      <c r="D460" s="202">
        <f>B460/B461-1</f>
        <v/>
      </c>
      <c r="E460" s="200" t="n"/>
      <c r="F460" s="199" t="n"/>
      <c r="G460" s="199" t="n"/>
      <c r="H460" s="199" t="n"/>
      <c r="I460" s="199" t="n"/>
      <c r="J460" s="199" t="n"/>
      <c r="K460" s="199" t="n"/>
      <c r="L460" s="199" t="n"/>
      <c r="M460" s="199" t="n"/>
      <c r="N460" s="199" t="n"/>
      <c r="O460" s="199" t="n"/>
      <c r="P460" s="199" t="n"/>
      <c r="Q460" s="199" t="n"/>
      <c r="R460" s="199" t="n"/>
      <c r="S460" s="199" t="n"/>
      <c r="T460" s="199" t="n"/>
      <c r="U460" s="199" t="n"/>
      <c r="V460" s="199" t="n"/>
      <c r="W460" s="199" t="n"/>
      <c r="X460" s="199" t="n"/>
      <c r="Y460" s="199" t="n"/>
      <c r="Z460" s="199" t="n"/>
    </row>
    <row r="461" ht="15.75" customHeight="1">
      <c r="A461" s="203" t="n">
        <v>43703</v>
      </c>
      <c r="B461" s="199" t="n">
        <v>279.129608</v>
      </c>
      <c r="C461" s="199" t="n">
        <v>72423800</v>
      </c>
      <c r="D461" s="202">
        <f>B461/B462-1</f>
        <v/>
      </c>
      <c r="E461" s="200" t="n"/>
      <c r="F461" s="199" t="n"/>
      <c r="G461" s="199" t="n"/>
      <c r="H461" s="199" t="n"/>
      <c r="I461" s="199" t="n"/>
      <c r="J461" s="199" t="n"/>
      <c r="K461" s="199" t="n"/>
      <c r="L461" s="199" t="n"/>
      <c r="M461" s="199" t="n"/>
      <c r="N461" s="199" t="n"/>
      <c r="O461" s="199" t="n"/>
      <c r="P461" s="199" t="n"/>
      <c r="Q461" s="199" t="n"/>
      <c r="R461" s="199" t="n"/>
      <c r="S461" s="199" t="n"/>
      <c r="T461" s="199" t="n"/>
      <c r="U461" s="199" t="n"/>
      <c r="V461" s="199" t="n"/>
      <c r="W461" s="199" t="n"/>
      <c r="X461" s="199" t="n"/>
      <c r="Y461" s="199" t="n"/>
      <c r="Z461" s="199" t="n"/>
    </row>
    <row r="462" ht="15.75" customHeight="1">
      <c r="A462" s="203" t="n">
        <v>43700</v>
      </c>
      <c r="B462" s="199" t="n">
        <v>276.076599</v>
      </c>
      <c r="C462" s="199" t="n">
        <v>149161500</v>
      </c>
      <c r="D462" s="202">
        <f>B462/B463-1</f>
        <v/>
      </c>
      <c r="E462" s="200" t="n"/>
      <c r="F462" s="199" t="n"/>
      <c r="G462" s="199" t="n"/>
      <c r="H462" s="199" t="n"/>
      <c r="I462" s="199" t="n"/>
      <c r="J462" s="199" t="n"/>
      <c r="K462" s="199" t="n"/>
      <c r="L462" s="199" t="n"/>
      <c r="M462" s="199" t="n"/>
      <c r="N462" s="199" t="n"/>
      <c r="O462" s="199" t="n"/>
      <c r="P462" s="199" t="n"/>
      <c r="Q462" s="199" t="n"/>
      <c r="R462" s="199" t="n"/>
      <c r="S462" s="199" t="n"/>
      <c r="T462" s="199" t="n"/>
      <c r="U462" s="199" t="n"/>
      <c r="V462" s="199" t="n"/>
      <c r="W462" s="199" t="n"/>
      <c r="X462" s="199" t="n"/>
      <c r="Y462" s="199" t="n"/>
      <c r="Z462" s="199" t="n"/>
    </row>
    <row r="463" ht="15.75" customHeight="1">
      <c r="A463" s="203" t="n">
        <v>43699</v>
      </c>
      <c r="B463" s="199" t="n">
        <v>283.355286</v>
      </c>
      <c r="C463" s="199" t="n">
        <v>51666400</v>
      </c>
      <c r="D463" s="202">
        <f>B463/B464-1</f>
        <v/>
      </c>
      <c r="E463" s="200" t="n"/>
      <c r="F463" s="199" t="n"/>
      <c r="G463" s="199" t="n"/>
      <c r="H463" s="199" t="n"/>
      <c r="I463" s="199" t="n"/>
      <c r="J463" s="199" t="n"/>
      <c r="K463" s="199" t="n"/>
      <c r="L463" s="199" t="n"/>
      <c r="M463" s="199" t="n"/>
      <c r="N463" s="199" t="n"/>
      <c r="O463" s="199" t="n"/>
      <c r="P463" s="199" t="n"/>
      <c r="Q463" s="199" t="n"/>
      <c r="R463" s="199" t="n"/>
      <c r="S463" s="199" t="n"/>
      <c r="T463" s="199" t="n"/>
      <c r="U463" s="199" t="n"/>
      <c r="V463" s="199" t="n"/>
      <c r="W463" s="199" t="n"/>
      <c r="X463" s="199" t="n"/>
      <c r="Y463" s="199" t="n"/>
      <c r="Z463" s="199" t="n"/>
    </row>
    <row r="464" ht="15.75" customHeight="1">
      <c r="A464" s="203" t="n">
        <v>43698</v>
      </c>
      <c r="B464" s="199" t="n">
        <v>283.442535</v>
      </c>
      <c r="C464" s="199" t="n">
        <v>49524700</v>
      </c>
      <c r="D464" s="202">
        <f>B464/B465-1</f>
        <v/>
      </c>
      <c r="E464" s="200" t="n"/>
      <c r="F464" s="199" t="n"/>
      <c r="G464" s="199" t="n"/>
      <c r="H464" s="199" t="n"/>
      <c r="I464" s="199" t="n"/>
      <c r="J464" s="199" t="n"/>
      <c r="K464" s="199" t="n"/>
      <c r="L464" s="199" t="n"/>
      <c r="M464" s="199" t="n"/>
      <c r="N464" s="199" t="n"/>
      <c r="O464" s="199" t="n"/>
      <c r="P464" s="199" t="n"/>
      <c r="Q464" s="199" t="n"/>
      <c r="R464" s="199" t="n"/>
      <c r="S464" s="199" t="n"/>
      <c r="T464" s="199" t="n"/>
      <c r="U464" s="199" t="n"/>
      <c r="V464" s="199" t="n"/>
      <c r="W464" s="199" t="n"/>
      <c r="X464" s="199" t="n"/>
      <c r="Y464" s="199" t="n"/>
      <c r="Z464" s="199" t="n"/>
    </row>
    <row r="465" ht="15.75" customHeight="1">
      <c r="A465" s="203" t="n">
        <v>43697</v>
      </c>
      <c r="B465" s="199" t="n">
        <v>281.155212</v>
      </c>
      <c r="C465" s="199" t="n">
        <v>51596400</v>
      </c>
      <c r="D465" s="202">
        <f>B465/B466-1</f>
        <v/>
      </c>
      <c r="E465" s="200" t="n"/>
      <c r="F465" s="199" t="n"/>
      <c r="G465" s="199" t="n"/>
      <c r="H465" s="199" t="n"/>
      <c r="I465" s="199" t="n"/>
      <c r="J465" s="199" t="n"/>
      <c r="K465" s="199" t="n"/>
      <c r="L465" s="199" t="n"/>
      <c r="M465" s="199" t="n"/>
      <c r="N465" s="199" t="n"/>
      <c r="O465" s="199" t="n"/>
      <c r="P465" s="199" t="n"/>
      <c r="Q465" s="199" t="n"/>
      <c r="R465" s="199" t="n"/>
      <c r="S465" s="199" t="n"/>
      <c r="T465" s="199" t="n"/>
      <c r="U465" s="199" t="n"/>
      <c r="V465" s="199" t="n"/>
      <c r="W465" s="199" t="n"/>
      <c r="X465" s="199" t="n"/>
      <c r="Y465" s="199" t="n"/>
      <c r="Z465" s="199" t="n"/>
    </row>
    <row r="466" ht="15.75" customHeight="1">
      <c r="A466" s="203" t="n">
        <v>43696</v>
      </c>
      <c r="B466" s="199" t="n">
        <v>283.326233</v>
      </c>
      <c r="C466" s="199" t="n">
        <v>53571800</v>
      </c>
      <c r="D466" s="202">
        <f>B466/B467-1</f>
        <v/>
      </c>
      <c r="E466" s="200" t="n"/>
      <c r="F466" s="199" t="n"/>
      <c r="G466" s="199" t="n"/>
      <c r="H466" s="199" t="n"/>
      <c r="I466" s="199" t="n"/>
      <c r="J466" s="199" t="n"/>
      <c r="K466" s="199" t="n"/>
      <c r="L466" s="199" t="n"/>
      <c r="M466" s="199" t="n"/>
      <c r="N466" s="199" t="n"/>
      <c r="O466" s="199" t="n"/>
      <c r="P466" s="199" t="n"/>
      <c r="Q466" s="199" t="n"/>
      <c r="R466" s="199" t="n"/>
      <c r="S466" s="199" t="n"/>
      <c r="T466" s="199" t="n"/>
      <c r="U466" s="199" t="n"/>
      <c r="V466" s="199" t="n"/>
      <c r="W466" s="199" t="n"/>
      <c r="X466" s="199" t="n"/>
      <c r="Y466" s="199" t="n"/>
      <c r="Z466" s="199" t="n"/>
    </row>
    <row r="467" ht="15.75" customHeight="1">
      <c r="A467" s="203" t="n">
        <v>43693</v>
      </c>
      <c r="B467" s="199" t="n">
        <v>279.9534</v>
      </c>
      <c r="C467" s="199" t="n">
        <v>83018300</v>
      </c>
      <c r="D467" s="202">
        <f>B467/B468-1</f>
        <v/>
      </c>
      <c r="E467" s="200" t="n"/>
      <c r="F467" s="199" t="n"/>
      <c r="G467" s="199" t="n"/>
      <c r="H467" s="199" t="n"/>
      <c r="I467" s="199" t="n"/>
      <c r="J467" s="199" t="n"/>
      <c r="K467" s="199" t="n"/>
      <c r="L467" s="199" t="n"/>
      <c r="M467" s="199" t="n"/>
      <c r="N467" s="199" t="n"/>
      <c r="O467" s="199" t="n"/>
      <c r="P467" s="199" t="n"/>
      <c r="Q467" s="199" t="n"/>
      <c r="R467" s="199" t="n"/>
      <c r="S467" s="199" t="n"/>
      <c r="T467" s="199" t="n"/>
      <c r="U467" s="199" t="n"/>
      <c r="V467" s="199" t="n"/>
      <c r="W467" s="199" t="n"/>
      <c r="X467" s="199" t="n"/>
      <c r="Y467" s="199" t="n"/>
      <c r="Z467" s="199" t="n"/>
    </row>
    <row r="468" ht="15.75" customHeight="1">
      <c r="A468" s="203" t="n">
        <v>43692</v>
      </c>
      <c r="B468" s="199" t="n">
        <v>275.882782</v>
      </c>
      <c r="C468" s="199" t="n">
        <v>99556600</v>
      </c>
      <c r="D468" s="202">
        <f>B468/B469-1</f>
        <v/>
      </c>
      <c r="E468" s="200" t="n"/>
      <c r="F468" s="199" t="n"/>
      <c r="G468" s="199" t="n"/>
      <c r="H468" s="199" t="n"/>
      <c r="I468" s="199" t="n"/>
      <c r="J468" s="199" t="n"/>
      <c r="K468" s="199" t="n"/>
      <c r="L468" s="199" t="n"/>
      <c r="M468" s="199" t="n"/>
      <c r="N468" s="199" t="n"/>
      <c r="O468" s="199" t="n"/>
      <c r="P468" s="199" t="n"/>
      <c r="Q468" s="199" t="n"/>
      <c r="R468" s="199" t="n"/>
      <c r="S468" s="199" t="n"/>
      <c r="T468" s="199" t="n"/>
      <c r="U468" s="199" t="n"/>
      <c r="V468" s="199" t="n"/>
      <c r="W468" s="199" t="n"/>
      <c r="X468" s="199" t="n"/>
      <c r="Y468" s="199" t="n"/>
      <c r="Z468" s="199" t="n"/>
    </row>
    <row r="469" ht="15.75" customHeight="1">
      <c r="A469" s="203" t="n">
        <v>43691</v>
      </c>
      <c r="B469" s="199" t="n">
        <v>275.155853</v>
      </c>
      <c r="C469" s="199" t="n">
        <v>135622100</v>
      </c>
      <c r="D469" s="202">
        <f>B469/B470-1</f>
        <v/>
      </c>
      <c r="E469" s="200" t="n"/>
      <c r="F469" s="199" t="n"/>
      <c r="G469" s="199" t="n"/>
      <c r="H469" s="199" t="n"/>
      <c r="I469" s="199" t="n"/>
      <c r="J469" s="199" t="n"/>
      <c r="K469" s="199" t="n"/>
      <c r="L469" s="199" t="n"/>
      <c r="M469" s="199" t="n"/>
      <c r="N469" s="199" t="n"/>
      <c r="O469" s="199" t="n"/>
      <c r="P469" s="199" t="n"/>
      <c r="Q469" s="199" t="n"/>
      <c r="R469" s="199" t="n"/>
      <c r="S469" s="199" t="n"/>
      <c r="T469" s="199" t="n"/>
      <c r="U469" s="199" t="n"/>
      <c r="V469" s="199" t="n"/>
      <c r="W469" s="199" t="n"/>
      <c r="X469" s="199" t="n"/>
      <c r="Y469" s="199" t="n"/>
      <c r="Z469" s="199" t="n"/>
    </row>
    <row r="470" ht="15.75" customHeight="1">
      <c r="A470" s="203" t="n">
        <v>43690</v>
      </c>
      <c r="B470" s="199" t="n">
        <v>283.539398</v>
      </c>
      <c r="C470" s="199" t="n">
        <v>94299800</v>
      </c>
      <c r="D470" s="202">
        <f>B470/B471-1</f>
        <v/>
      </c>
      <c r="E470" s="200" t="n"/>
      <c r="F470" s="199" t="n"/>
      <c r="G470" s="199" t="n"/>
      <c r="H470" s="199" t="n"/>
      <c r="I470" s="199" t="n"/>
      <c r="J470" s="199" t="n"/>
      <c r="K470" s="199" t="n"/>
      <c r="L470" s="199" t="n"/>
      <c r="M470" s="199" t="n"/>
      <c r="N470" s="199" t="n"/>
      <c r="O470" s="199" t="n"/>
      <c r="P470" s="199" t="n"/>
      <c r="Q470" s="199" t="n"/>
      <c r="R470" s="199" t="n"/>
      <c r="S470" s="199" t="n"/>
      <c r="T470" s="199" t="n"/>
      <c r="U470" s="199" t="n"/>
      <c r="V470" s="199" t="n"/>
      <c r="W470" s="199" t="n"/>
      <c r="X470" s="199" t="n"/>
      <c r="Y470" s="199" t="n"/>
      <c r="Z470" s="199" t="n"/>
    </row>
    <row r="471" ht="15.75" customHeight="1">
      <c r="A471" s="203" t="n">
        <v>43689</v>
      </c>
      <c r="B471" s="199" t="n">
        <v>279.197479</v>
      </c>
      <c r="C471" s="199" t="n">
        <v>65527600</v>
      </c>
      <c r="D471" s="202">
        <f>B471/B472-1</f>
        <v/>
      </c>
      <c r="E471" s="200" t="n"/>
      <c r="F471" s="199" t="n"/>
      <c r="G471" s="199" t="n"/>
      <c r="H471" s="199" t="n"/>
      <c r="I471" s="199" t="n"/>
      <c r="J471" s="199" t="n"/>
      <c r="K471" s="199" t="n"/>
      <c r="L471" s="199" t="n"/>
      <c r="M471" s="199" t="n"/>
      <c r="N471" s="199" t="n"/>
      <c r="O471" s="199" t="n"/>
      <c r="P471" s="199" t="n"/>
      <c r="Q471" s="199" t="n"/>
      <c r="R471" s="199" t="n"/>
      <c r="S471" s="199" t="n"/>
      <c r="T471" s="199" t="n"/>
      <c r="U471" s="199" t="n"/>
      <c r="V471" s="199" t="n"/>
      <c r="W471" s="199" t="n"/>
      <c r="X471" s="199" t="n"/>
      <c r="Y471" s="199" t="n"/>
      <c r="Z471" s="199" t="n"/>
    </row>
    <row r="472" ht="15.75" customHeight="1">
      <c r="A472" s="203" t="n">
        <v>43686</v>
      </c>
      <c r="B472" s="199" t="n">
        <v>282.638062</v>
      </c>
      <c r="C472" s="199" t="n">
        <v>93730000</v>
      </c>
      <c r="D472" s="202">
        <f>B472/B473-1</f>
        <v/>
      </c>
      <c r="E472" s="200" t="n"/>
      <c r="F472" s="199" t="n"/>
      <c r="G472" s="199" t="n"/>
      <c r="H472" s="199" t="n"/>
      <c r="I472" s="199" t="n"/>
      <c r="J472" s="199" t="n"/>
      <c r="K472" s="199" t="n"/>
      <c r="L472" s="199" t="n"/>
      <c r="M472" s="199" t="n"/>
      <c r="N472" s="199" t="n"/>
      <c r="O472" s="199" t="n"/>
      <c r="P472" s="199" t="n"/>
      <c r="Q472" s="199" t="n"/>
      <c r="R472" s="199" t="n"/>
      <c r="S472" s="199" t="n"/>
      <c r="T472" s="199" t="n"/>
      <c r="U472" s="199" t="n"/>
      <c r="V472" s="199" t="n"/>
      <c r="W472" s="199" t="n"/>
      <c r="X472" s="199" t="n"/>
      <c r="Y472" s="199" t="n"/>
      <c r="Z472" s="199" t="n"/>
    </row>
    <row r="473" ht="15.75" customHeight="1">
      <c r="A473" s="203" t="n">
        <v>43685</v>
      </c>
      <c r="B473" s="199" t="n">
        <v>284.576477</v>
      </c>
      <c r="C473" s="199" t="n">
        <v>87713900</v>
      </c>
      <c r="D473" s="202">
        <f>B473/B474-1</f>
        <v/>
      </c>
      <c r="E473" s="200" t="n"/>
      <c r="F473" s="199" t="n"/>
      <c r="G473" s="199" t="n"/>
      <c r="H473" s="199" t="n"/>
      <c r="I473" s="199" t="n"/>
      <c r="J473" s="199" t="n"/>
      <c r="K473" s="199" t="n"/>
      <c r="L473" s="199" t="n"/>
      <c r="M473" s="199" t="n"/>
      <c r="N473" s="199" t="n"/>
      <c r="O473" s="199" t="n"/>
      <c r="P473" s="199" t="n"/>
      <c r="Q473" s="199" t="n"/>
      <c r="R473" s="199" t="n"/>
      <c r="S473" s="199" t="n"/>
      <c r="T473" s="199" t="n"/>
      <c r="U473" s="199" t="n"/>
      <c r="V473" s="199" t="n"/>
      <c r="W473" s="199" t="n"/>
      <c r="X473" s="199" t="n"/>
      <c r="Y473" s="199" t="n"/>
      <c r="Z473" s="199" t="n"/>
    </row>
    <row r="474" ht="15.75" customHeight="1">
      <c r="A474" s="203" t="n">
        <v>43684</v>
      </c>
      <c r="B474" s="199" t="n">
        <v>279.100555</v>
      </c>
      <c r="C474" s="199" t="n">
        <v>140572300</v>
      </c>
      <c r="D474" s="202">
        <f>B474/B475-1</f>
        <v/>
      </c>
      <c r="E474" s="200" t="n"/>
      <c r="F474" s="199" t="n"/>
      <c r="G474" s="199" t="n"/>
      <c r="H474" s="199" t="n"/>
      <c r="I474" s="199" t="n"/>
      <c r="J474" s="199" t="n"/>
      <c r="K474" s="199" t="n"/>
      <c r="L474" s="199" t="n"/>
      <c r="M474" s="199" t="n"/>
      <c r="N474" s="199" t="n"/>
      <c r="O474" s="199" t="n"/>
      <c r="P474" s="199" t="n"/>
      <c r="Q474" s="199" t="n"/>
      <c r="R474" s="199" t="n"/>
      <c r="S474" s="199" t="n"/>
      <c r="T474" s="199" t="n"/>
      <c r="U474" s="199" t="n"/>
      <c r="V474" s="199" t="n"/>
      <c r="W474" s="199" t="n"/>
      <c r="X474" s="199" t="n"/>
      <c r="Y474" s="199" t="n"/>
      <c r="Z474" s="199" t="n"/>
    </row>
    <row r="475" ht="15.75" customHeight="1">
      <c r="A475" s="203" t="n">
        <v>43683</v>
      </c>
      <c r="B475" s="199" t="n">
        <v>278.93576</v>
      </c>
      <c r="C475" s="199" t="n">
        <v>120711700</v>
      </c>
      <c r="D475" s="202">
        <f>B475/B476-1</f>
        <v/>
      </c>
      <c r="E475" s="200" t="n"/>
      <c r="F475" s="199" t="n"/>
      <c r="G475" s="199" t="n"/>
      <c r="H475" s="199" t="n"/>
      <c r="I475" s="199" t="n"/>
      <c r="J475" s="199" t="n"/>
      <c r="K475" s="199" t="n"/>
      <c r="L475" s="199" t="n"/>
      <c r="M475" s="199" t="n"/>
      <c r="N475" s="199" t="n"/>
      <c r="O475" s="199" t="n"/>
      <c r="P475" s="199" t="n"/>
      <c r="Q475" s="199" t="n"/>
      <c r="R475" s="199" t="n"/>
      <c r="S475" s="199" t="n"/>
      <c r="T475" s="199" t="n"/>
      <c r="U475" s="199" t="n"/>
      <c r="V475" s="199" t="n"/>
      <c r="W475" s="199" t="n"/>
      <c r="X475" s="199" t="n"/>
      <c r="Y475" s="199" t="n"/>
      <c r="Z475" s="199" t="n"/>
    </row>
    <row r="476" ht="15.75" customHeight="1">
      <c r="A476" s="203" t="n">
        <v>43682</v>
      </c>
      <c r="B476" s="199" t="n">
        <v>275.078369</v>
      </c>
      <c r="C476" s="199" t="n">
        <v>178745400</v>
      </c>
      <c r="D476" s="202">
        <f>B476/B477-1</f>
        <v/>
      </c>
      <c r="E476" s="200" t="n"/>
      <c r="F476" s="199" t="n"/>
      <c r="G476" s="199" t="n"/>
      <c r="H476" s="199" t="n"/>
      <c r="I476" s="199" t="n"/>
      <c r="J476" s="199" t="n"/>
      <c r="K476" s="199" t="n"/>
      <c r="L476" s="199" t="n"/>
      <c r="M476" s="199" t="n"/>
      <c r="N476" s="199" t="n"/>
      <c r="O476" s="199" t="n"/>
      <c r="P476" s="199" t="n"/>
      <c r="Q476" s="199" t="n"/>
      <c r="R476" s="199" t="n"/>
      <c r="S476" s="199" t="n"/>
      <c r="T476" s="199" t="n"/>
      <c r="U476" s="199" t="n"/>
      <c r="V476" s="199" t="n"/>
      <c r="W476" s="199" t="n"/>
      <c r="X476" s="199" t="n"/>
      <c r="Y476" s="199" t="n"/>
      <c r="Z476" s="199" t="n"/>
    </row>
    <row r="477" ht="15.75" customHeight="1">
      <c r="A477" s="203" t="n">
        <v>43679</v>
      </c>
      <c r="B477" s="199" t="n">
        <v>283.60733</v>
      </c>
      <c r="C477" s="199" t="n">
        <v>116749700</v>
      </c>
      <c r="D477" s="202">
        <f>B477/B478-1</f>
        <v/>
      </c>
      <c r="E477" s="200" t="n"/>
      <c r="F477" s="199" t="n"/>
      <c r="G477" s="199" t="n"/>
      <c r="H477" s="199" t="n"/>
      <c r="I477" s="199" t="n"/>
      <c r="J477" s="199" t="n"/>
      <c r="K477" s="199" t="n"/>
      <c r="L477" s="199" t="n"/>
      <c r="M477" s="199" t="n"/>
      <c r="N477" s="199" t="n"/>
      <c r="O477" s="199" t="n"/>
      <c r="P477" s="199" t="n"/>
      <c r="Q477" s="199" t="n"/>
      <c r="R477" s="199" t="n"/>
      <c r="S477" s="199" t="n"/>
      <c r="T477" s="199" t="n"/>
      <c r="U477" s="199" t="n"/>
      <c r="V477" s="199" t="n"/>
      <c r="W477" s="199" t="n"/>
      <c r="X477" s="199" t="n"/>
      <c r="Y477" s="199" t="n"/>
      <c r="Z477" s="199" t="n"/>
    </row>
    <row r="478" ht="15.75" customHeight="1">
      <c r="A478" s="203" t="n">
        <v>43678</v>
      </c>
      <c r="B478" s="199" t="n">
        <v>285.758942</v>
      </c>
      <c r="C478" s="199" t="n">
        <v>142646600</v>
      </c>
      <c r="D478" s="202">
        <f>B478/B479-1</f>
        <v/>
      </c>
      <c r="E478" s="200" t="n"/>
      <c r="F478" s="199" t="n"/>
      <c r="G478" s="199" t="n"/>
      <c r="H478" s="199" t="n"/>
      <c r="I478" s="199" t="n"/>
      <c r="J478" s="199" t="n"/>
      <c r="K478" s="199" t="n"/>
      <c r="L478" s="199" t="n"/>
      <c r="M478" s="199" t="n"/>
      <c r="N478" s="199" t="n"/>
      <c r="O478" s="199" t="n"/>
      <c r="P478" s="199" t="n"/>
      <c r="Q478" s="199" t="n"/>
      <c r="R478" s="199" t="n"/>
      <c r="S478" s="199" t="n"/>
      <c r="T478" s="199" t="n"/>
      <c r="U478" s="199" t="n"/>
      <c r="V478" s="199" t="n"/>
      <c r="W478" s="199" t="n"/>
      <c r="X478" s="199" t="n"/>
      <c r="Y478" s="199" t="n"/>
      <c r="Z478" s="199" t="n"/>
    </row>
    <row r="479" ht="15.75" customHeight="1">
      <c r="A479" s="203" t="n">
        <v>43677</v>
      </c>
      <c r="B479" s="199" t="n">
        <v>288.269165</v>
      </c>
      <c r="C479" s="199" t="n">
        <v>104245200</v>
      </c>
      <c r="D479" s="202">
        <f>B479/B480-1</f>
        <v/>
      </c>
      <c r="E479" s="200" t="n"/>
      <c r="F479" s="199" t="n"/>
      <c r="G479" s="199" t="n"/>
      <c r="H479" s="199" t="n"/>
      <c r="I479" s="199" t="n"/>
      <c r="J479" s="199" t="n"/>
      <c r="K479" s="199" t="n"/>
      <c r="L479" s="199" t="n"/>
      <c r="M479" s="199" t="n"/>
      <c r="N479" s="199" t="n"/>
      <c r="O479" s="199" t="n"/>
      <c r="P479" s="199" t="n"/>
      <c r="Q479" s="199" t="n"/>
      <c r="R479" s="199" t="n"/>
      <c r="S479" s="199" t="n"/>
      <c r="T479" s="199" t="n"/>
      <c r="U479" s="199" t="n"/>
      <c r="V479" s="199" t="n"/>
      <c r="W479" s="199" t="n"/>
      <c r="X479" s="199" t="n"/>
      <c r="Y479" s="199" t="n"/>
      <c r="Z479" s="199" t="n"/>
    </row>
    <row r="480" ht="15.75" customHeight="1">
      <c r="A480" s="203" t="n">
        <v>43676</v>
      </c>
      <c r="B480" s="199" t="n">
        <v>291.457825</v>
      </c>
      <c r="C480" s="199" t="n">
        <v>45849000</v>
      </c>
      <c r="D480" s="202">
        <f>B480/B481-1</f>
        <v/>
      </c>
      <c r="E480" s="200" t="n"/>
      <c r="F480" s="199" t="n"/>
      <c r="G480" s="199" t="n"/>
      <c r="H480" s="199" t="n"/>
      <c r="I480" s="199" t="n"/>
      <c r="J480" s="199" t="n"/>
      <c r="K480" s="199" t="n"/>
      <c r="L480" s="199" t="n"/>
      <c r="M480" s="199" t="n"/>
      <c r="N480" s="199" t="n"/>
      <c r="O480" s="199" t="n"/>
      <c r="P480" s="199" t="n"/>
      <c r="Q480" s="199" t="n"/>
      <c r="R480" s="199" t="n"/>
      <c r="S480" s="199" t="n"/>
      <c r="T480" s="199" t="n"/>
      <c r="U480" s="199" t="n"/>
      <c r="V480" s="199" t="n"/>
      <c r="W480" s="199" t="n"/>
      <c r="X480" s="199" t="n"/>
      <c r="Y480" s="199" t="n"/>
      <c r="Z480" s="199" t="n"/>
    </row>
    <row r="481" ht="15.75" customHeight="1">
      <c r="A481" s="203" t="n">
        <v>43675</v>
      </c>
      <c r="B481" s="199" t="n">
        <v>292.174988</v>
      </c>
      <c r="C481" s="199" t="n">
        <v>38126500</v>
      </c>
      <c r="D481" s="202">
        <f>B481/B482-1</f>
        <v/>
      </c>
      <c r="E481" s="200" t="n"/>
      <c r="F481" s="199" t="n"/>
      <c r="G481" s="199" t="n"/>
      <c r="H481" s="199" t="n"/>
      <c r="I481" s="199" t="n"/>
      <c r="J481" s="199" t="n"/>
      <c r="K481" s="199" t="n"/>
      <c r="L481" s="199" t="n"/>
      <c r="M481" s="199" t="n"/>
      <c r="N481" s="199" t="n"/>
      <c r="O481" s="199" t="n"/>
      <c r="P481" s="199" t="n"/>
      <c r="Q481" s="199" t="n"/>
      <c r="R481" s="199" t="n"/>
      <c r="S481" s="199" t="n"/>
      <c r="T481" s="199" t="n"/>
      <c r="U481" s="199" t="n"/>
      <c r="V481" s="199" t="n"/>
      <c r="W481" s="199" t="n"/>
      <c r="X481" s="199" t="n"/>
      <c r="Y481" s="199" t="n"/>
      <c r="Z481" s="199" t="n"/>
    </row>
    <row r="482" ht="15.75" customHeight="1">
      <c r="A482" s="203" t="n">
        <v>43672</v>
      </c>
      <c r="B482" s="199" t="n">
        <v>292.708038</v>
      </c>
      <c r="C482" s="199" t="n">
        <v>45084100</v>
      </c>
      <c r="D482" s="202">
        <f>B482/B483-1</f>
        <v/>
      </c>
      <c r="E482" s="200" t="n"/>
      <c r="F482" s="199" t="n"/>
      <c r="G482" s="199" t="n"/>
      <c r="H482" s="199" t="n"/>
      <c r="I482" s="199" t="n"/>
      <c r="J482" s="199" t="n"/>
      <c r="K482" s="199" t="n"/>
      <c r="L482" s="199" t="n"/>
      <c r="M482" s="199" t="n"/>
      <c r="N482" s="199" t="n"/>
      <c r="O482" s="199" t="n"/>
      <c r="P482" s="199" t="n"/>
      <c r="Q482" s="199" t="n"/>
      <c r="R482" s="199" t="n"/>
      <c r="S482" s="199" t="n"/>
      <c r="T482" s="199" t="n"/>
      <c r="U482" s="199" t="n"/>
      <c r="V482" s="199" t="n"/>
      <c r="W482" s="199" t="n"/>
      <c r="X482" s="199" t="n"/>
      <c r="Y482" s="199" t="n"/>
      <c r="Z482" s="199" t="n"/>
    </row>
    <row r="483" ht="15.75" customHeight="1">
      <c r="A483" s="203" t="n">
        <v>43671</v>
      </c>
      <c r="B483" s="199" t="n">
        <v>290.76001</v>
      </c>
      <c r="C483" s="199" t="n">
        <v>55394100</v>
      </c>
      <c r="D483" s="202">
        <f>B483/B484-1</f>
        <v/>
      </c>
      <c r="E483" s="200" t="n"/>
      <c r="F483" s="199" t="n"/>
      <c r="G483" s="199" t="n"/>
      <c r="H483" s="199" t="n"/>
      <c r="I483" s="199" t="n"/>
      <c r="J483" s="199" t="n"/>
      <c r="K483" s="199" t="n"/>
      <c r="L483" s="199" t="n"/>
      <c r="M483" s="199" t="n"/>
      <c r="N483" s="199" t="n"/>
      <c r="O483" s="199" t="n"/>
      <c r="P483" s="199" t="n"/>
      <c r="Q483" s="199" t="n"/>
      <c r="R483" s="199" t="n"/>
      <c r="S483" s="199" t="n"/>
      <c r="T483" s="199" t="n"/>
      <c r="U483" s="199" t="n"/>
      <c r="V483" s="199" t="n"/>
      <c r="W483" s="199" t="n"/>
      <c r="X483" s="199" t="n"/>
      <c r="Y483" s="199" t="n"/>
      <c r="Z483" s="199" t="n"/>
    </row>
    <row r="484" ht="15.75" customHeight="1">
      <c r="A484" s="203" t="n">
        <v>43670</v>
      </c>
      <c r="B484" s="199" t="n">
        <v>292.15564</v>
      </c>
      <c r="C484" s="199" t="n">
        <v>47213200</v>
      </c>
      <c r="D484" s="202">
        <f>B484/B485-1</f>
        <v/>
      </c>
      <c r="E484" s="200" t="n"/>
      <c r="F484" s="199" t="n"/>
      <c r="G484" s="199" t="n"/>
      <c r="H484" s="199" t="n"/>
      <c r="I484" s="199" t="n"/>
      <c r="J484" s="199" t="n"/>
      <c r="K484" s="199" t="n"/>
      <c r="L484" s="199" t="n"/>
      <c r="M484" s="199" t="n"/>
      <c r="N484" s="199" t="n"/>
      <c r="O484" s="199" t="n"/>
      <c r="P484" s="199" t="n"/>
      <c r="Q484" s="199" t="n"/>
      <c r="R484" s="199" t="n"/>
      <c r="S484" s="199" t="n"/>
      <c r="T484" s="199" t="n"/>
      <c r="U484" s="199" t="n"/>
      <c r="V484" s="199" t="n"/>
      <c r="W484" s="199" t="n"/>
      <c r="X484" s="199" t="n"/>
      <c r="Y484" s="199" t="n"/>
      <c r="Z484" s="199" t="n"/>
    </row>
    <row r="485" ht="15.75" customHeight="1">
      <c r="A485" s="203" t="n">
        <v>43669</v>
      </c>
      <c r="B485" s="199" t="n">
        <v>290.789093</v>
      </c>
      <c r="C485" s="199" t="n">
        <v>44564500</v>
      </c>
      <c r="D485" s="202">
        <f>B485/B486-1</f>
        <v/>
      </c>
      <c r="E485" s="200" t="n"/>
      <c r="F485" s="199" t="n"/>
      <c r="G485" s="199" t="n"/>
      <c r="H485" s="199" t="n"/>
      <c r="I485" s="199" t="n"/>
      <c r="J485" s="199" t="n"/>
      <c r="K485" s="199" t="n"/>
      <c r="L485" s="199" t="n"/>
      <c r="M485" s="199" t="n"/>
      <c r="N485" s="199" t="n"/>
      <c r="O485" s="199" t="n"/>
      <c r="P485" s="199" t="n"/>
      <c r="Q485" s="199" t="n"/>
      <c r="R485" s="199" t="n"/>
      <c r="S485" s="199" t="n"/>
      <c r="T485" s="199" t="n"/>
      <c r="U485" s="199" t="n"/>
      <c r="V485" s="199" t="n"/>
      <c r="W485" s="199" t="n"/>
      <c r="X485" s="199" t="n"/>
      <c r="Y485" s="199" t="n"/>
      <c r="Z485" s="199" t="n"/>
    </row>
    <row r="486" ht="15.75" customHeight="1">
      <c r="A486" s="203" t="n">
        <v>43668</v>
      </c>
      <c r="B486" s="199" t="n">
        <v>288.72464</v>
      </c>
      <c r="C486" s="199" t="n">
        <v>43638100</v>
      </c>
      <c r="D486" s="202">
        <f>B486/B487-1</f>
        <v/>
      </c>
      <c r="E486" s="200" t="n"/>
      <c r="F486" s="199" t="n"/>
      <c r="G486" s="199" t="n"/>
      <c r="H486" s="199" t="n"/>
      <c r="I486" s="199" t="n"/>
      <c r="J486" s="199" t="n"/>
      <c r="K486" s="199" t="n"/>
      <c r="L486" s="199" t="n"/>
      <c r="M486" s="199" t="n"/>
      <c r="N486" s="199" t="n"/>
      <c r="O486" s="199" t="n"/>
      <c r="P486" s="199" t="n"/>
      <c r="Q486" s="199" t="n"/>
      <c r="R486" s="199" t="n"/>
      <c r="S486" s="199" t="n"/>
      <c r="T486" s="199" t="n"/>
      <c r="U486" s="199" t="n"/>
      <c r="V486" s="199" t="n"/>
      <c r="W486" s="199" t="n"/>
      <c r="X486" s="199" t="n"/>
      <c r="Y486" s="199" t="n"/>
      <c r="Z486" s="199" t="n"/>
    </row>
    <row r="487" ht="15.75" customHeight="1">
      <c r="A487" s="203" t="n">
        <v>43665</v>
      </c>
      <c r="B487" s="199" t="n">
        <v>288.017151</v>
      </c>
      <c r="C487" s="199" t="n">
        <v>58678600</v>
      </c>
      <c r="D487" s="202">
        <f>B487/B488-1</f>
        <v/>
      </c>
      <c r="E487" s="200" t="n"/>
      <c r="F487" s="199" t="n"/>
      <c r="G487" s="199" t="n"/>
      <c r="H487" s="199" t="n"/>
      <c r="I487" s="199" t="n"/>
      <c r="J487" s="199" t="n"/>
      <c r="K487" s="199" t="n"/>
      <c r="L487" s="199" t="n"/>
      <c r="M487" s="199" t="n"/>
      <c r="N487" s="199" t="n"/>
      <c r="O487" s="199" t="n"/>
      <c r="P487" s="199" t="n"/>
      <c r="Q487" s="199" t="n"/>
      <c r="R487" s="199" t="n"/>
      <c r="S487" s="199" t="n"/>
      <c r="T487" s="199" t="n"/>
      <c r="U487" s="199" t="n"/>
      <c r="V487" s="199" t="n"/>
      <c r="W487" s="199" t="n"/>
      <c r="X487" s="199" t="n"/>
      <c r="Y487" s="199" t="n"/>
      <c r="Z487" s="199" t="n"/>
    </row>
    <row r="488" ht="15.75" customHeight="1">
      <c r="A488" s="203" t="n">
        <v>43664</v>
      </c>
      <c r="B488" s="199" t="n">
        <v>289.626038</v>
      </c>
      <c r="C488" s="199" t="n">
        <v>51392600</v>
      </c>
      <c r="D488" s="202">
        <f>B488/B489-1</f>
        <v/>
      </c>
      <c r="E488" s="200" t="n"/>
      <c r="F488" s="199" t="n"/>
      <c r="G488" s="199" t="n"/>
      <c r="H488" s="199" t="n"/>
      <c r="I488" s="199" t="n"/>
      <c r="J488" s="199" t="n"/>
      <c r="K488" s="199" t="n"/>
      <c r="L488" s="199" t="n"/>
      <c r="M488" s="199" t="n"/>
      <c r="N488" s="199" t="n"/>
      <c r="O488" s="199" t="n"/>
      <c r="P488" s="199" t="n"/>
      <c r="Q488" s="199" t="n"/>
      <c r="R488" s="199" t="n"/>
      <c r="S488" s="199" t="n"/>
      <c r="T488" s="199" t="n"/>
      <c r="U488" s="199" t="n"/>
      <c r="V488" s="199" t="n"/>
      <c r="W488" s="199" t="n"/>
      <c r="X488" s="199" t="n"/>
      <c r="Y488" s="199" t="n"/>
      <c r="Z488" s="199" t="n"/>
    </row>
    <row r="489" ht="15.75" customHeight="1">
      <c r="A489" s="203" t="n">
        <v>43663</v>
      </c>
      <c r="B489" s="199" t="n">
        <v>288.56958</v>
      </c>
      <c r="C489" s="199" t="n">
        <v>36036300</v>
      </c>
      <c r="D489" s="202">
        <f>B489/B490-1</f>
        <v/>
      </c>
      <c r="E489" s="200" t="n"/>
      <c r="F489" s="199" t="n"/>
      <c r="G489" s="199" t="n"/>
      <c r="H489" s="199" t="n"/>
      <c r="I489" s="199" t="n"/>
      <c r="J489" s="199" t="n"/>
      <c r="K489" s="199" t="n"/>
      <c r="L489" s="199" t="n"/>
      <c r="M489" s="199" t="n"/>
      <c r="N489" s="199" t="n"/>
      <c r="O489" s="199" t="n"/>
      <c r="P489" s="199" t="n"/>
      <c r="Q489" s="199" t="n"/>
      <c r="R489" s="199" t="n"/>
      <c r="S489" s="199" t="n"/>
      <c r="T489" s="199" t="n"/>
      <c r="U489" s="199" t="n"/>
      <c r="V489" s="199" t="n"/>
      <c r="W489" s="199" t="n"/>
      <c r="X489" s="199" t="n"/>
      <c r="Y489" s="199" t="n"/>
      <c r="Z489" s="199" t="n"/>
    </row>
    <row r="490" ht="15.75" customHeight="1">
      <c r="A490" s="203" t="n">
        <v>43662</v>
      </c>
      <c r="B490" s="199" t="n">
        <v>290.546814</v>
      </c>
      <c r="C490" s="199" t="n">
        <v>36650100</v>
      </c>
      <c r="D490" s="202">
        <f>B490/B491-1</f>
        <v/>
      </c>
      <c r="E490" s="200" t="n"/>
      <c r="F490" s="199" t="n"/>
      <c r="G490" s="199" t="n"/>
      <c r="H490" s="199" t="n"/>
      <c r="I490" s="199" t="n"/>
      <c r="J490" s="199" t="n"/>
      <c r="K490" s="199" t="n"/>
      <c r="L490" s="199" t="n"/>
      <c r="M490" s="199" t="n"/>
      <c r="N490" s="199" t="n"/>
      <c r="O490" s="199" t="n"/>
      <c r="P490" s="199" t="n"/>
      <c r="Q490" s="199" t="n"/>
      <c r="R490" s="199" t="n"/>
      <c r="S490" s="199" t="n"/>
      <c r="T490" s="199" t="n"/>
      <c r="U490" s="199" t="n"/>
      <c r="V490" s="199" t="n"/>
      <c r="W490" s="199" t="n"/>
      <c r="X490" s="199" t="n"/>
      <c r="Y490" s="199" t="n"/>
      <c r="Z490" s="199" t="n"/>
    </row>
    <row r="491" ht="15.75" customHeight="1">
      <c r="A491" s="203" t="n">
        <v>43661</v>
      </c>
      <c r="B491" s="199" t="n">
        <v>291.486847</v>
      </c>
      <c r="C491" s="199" t="n">
        <v>33900000</v>
      </c>
      <c r="D491" s="202">
        <f>B491/B492-1</f>
        <v/>
      </c>
      <c r="E491" s="200" t="n"/>
      <c r="F491" s="199" t="n"/>
      <c r="G491" s="199" t="n"/>
      <c r="H491" s="199" t="n"/>
      <c r="I491" s="199" t="n"/>
      <c r="J491" s="199" t="n"/>
      <c r="K491" s="199" t="n"/>
      <c r="L491" s="199" t="n"/>
      <c r="M491" s="199" t="n"/>
      <c r="N491" s="199" t="n"/>
      <c r="O491" s="199" t="n"/>
      <c r="P491" s="199" t="n"/>
      <c r="Q491" s="199" t="n"/>
      <c r="R491" s="199" t="n"/>
      <c r="S491" s="199" t="n"/>
      <c r="T491" s="199" t="n"/>
      <c r="U491" s="199" t="n"/>
      <c r="V491" s="199" t="n"/>
      <c r="W491" s="199" t="n"/>
      <c r="X491" s="199" t="n"/>
      <c r="Y491" s="199" t="n"/>
      <c r="Z491" s="199" t="n"/>
    </row>
    <row r="492" ht="15.75" customHeight="1">
      <c r="A492" s="203" t="n">
        <v>43658</v>
      </c>
      <c r="B492" s="199" t="n">
        <v>291.389984</v>
      </c>
      <c r="C492" s="199" t="n">
        <v>40326000</v>
      </c>
      <c r="D492" s="202">
        <f>B492/B493-1</f>
        <v/>
      </c>
      <c r="E492" s="200" t="n"/>
      <c r="F492" s="199" t="n"/>
      <c r="G492" s="199" t="n"/>
      <c r="H492" s="199" t="n"/>
      <c r="I492" s="199" t="n"/>
      <c r="J492" s="199" t="n"/>
      <c r="K492" s="199" t="n"/>
      <c r="L492" s="199" t="n"/>
      <c r="M492" s="199" t="n"/>
      <c r="N492" s="199" t="n"/>
      <c r="O492" s="199" t="n"/>
      <c r="P492" s="199" t="n"/>
      <c r="Q492" s="199" t="n"/>
      <c r="R492" s="199" t="n"/>
      <c r="S492" s="199" t="n"/>
      <c r="T492" s="199" t="n"/>
      <c r="U492" s="199" t="n"/>
      <c r="V492" s="199" t="n"/>
      <c r="W492" s="199" t="n"/>
      <c r="X492" s="199" t="n"/>
      <c r="Y492" s="199" t="n"/>
      <c r="Z492" s="199" t="n"/>
    </row>
    <row r="493" ht="15.75" customHeight="1">
      <c r="A493" s="203" t="n">
        <v>43657</v>
      </c>
      <c r="B493" s="199" t="n">
        <v>290.091217</v>
      </c>
      <c r="C493" s="199" t="n">
        <v>50826100</v>
      </c>
      <c r="D493" s="202">
        <f>B493/B494-1</f>
        <v/>
      </c>
      <c r="E493" s="200" t="n"/>
      <c r="F493" s="199" t="n"/>
      <c r="G493" s="199" t="n"/>
      <c r="H493" s="199" t="n"/>
      <c r="I493" s="199" t="n"/>
      <c r="J493" s="199" t="n"/>
      <c r="K493" s="199" t="n"/>
      <c r="L493" s="199" t="n"/>
      <c r="M493" s="199" t="n"/>
      <c r="N493" s="199" t="n"/>
      <c r="O493" s="199" t="n"/>
      <c r="P493" s="199" t="n"/>
      <c r="Q493" s="199" t="n"/>
      <c r="R493" s="199" t="n"/>
      <c r="S493" s="199" t="n"/>
      <c r="T493" s="199" t="n"/>
      <c r="U493" s="199" t="n"/>
      <c r="V493" s="199" t="n"/>
      <c r="W493" s="199" t="n"/>
      <c r="X493" s="199" t="n"/>
      <c r="Y493" s="199" t="n"/>
      <c r="Z493" s="199" t="n"/>
    </row>
    <row r="494" ht="15.75" customHeight="1">
      <c r="A494" s="203" t="n">
        <v>43656</v>
      </c>
      <c r="B494" s="199" t="n">
        <v>289.412811</v>
      </c>
      <c r="C494" s="199" t="n">
        <v>58448500</v>
      </c>
      <c r="D494" s="202">
        <f>B494/B495-1</f>
        <v/>
      </c>
      <c r="E494" s="200" t="n"/>
      <c r="F494" s="199" t="n"/>
      <c r="G494" s="199" t="n"/>
      <c r="H494" s="199" t="n"/>
      <c r="I494" s="199" t="n"/>
      <c r="J494" s="199" t="n"/>
      <c r="K494" s="199" t="n"/>
      <c r="L494" s="199" t="n"/>
      <c r="M494" s="199" t="n"/>
      <c r="N494" s="199" t="n"/>
      <c r="O494" s="199" t="n"/>
      <c r="P494" s="199" t="n"/>
      <c r="Q494" s="199" t="n"/>
      <c r="R494" s="199" t="n"/>
      <c r="S494" s="199" t="n"/>
      <c r="T494" s="199" t="n"/>
      <c r="U494" s="199" t="n"/>
      <c r="V494" s="199" t="n"/>
      <c r="W494" s="199" t="n"/>
      <c r="X494" s="199" t="n"/>
      <c r="Y494" s="199" t="n"/>
      <c r="Z494" s="199" t="n"/>
    </row>
    <row r="495" ht="15.75" customHeight="1">
      <c r="A495" s="203" t="n">
        <v>43655</v>
      </c>
      <c r="B495" s="199" t="n">
        <v>288.03653</v>
      </c>
      <c r="C495" s="199" t="n">
        <v>41101300</v>
      </c>
      <c r="D495" s="202">
        <f>B495/B496-1</f>
        <v/>
      </c>
      <c r="E495" s="200" t="n"/>
      <c r="F495" s="199" t="n"/>
      <c r="G495" s="199" t="n"/>
      <c r="H495" s="199" t="n"/>
      <c r="I495" s="199" t="n"/>
      <c r="J495" s="199" t="n"/>
      <c r="K495" s="199" t="n"/>
      <c r="L495" s="199" t="n"/>
      <c r="M495" s="199" t="n"/>
      <c r="N495" s="199" t="n"/>
      <c r="O495" s="199" t="n"/>
      <c r="P495" s="199" t="n"/>
      <c r="Q495" s="199" t="n"/>
      <c r="R495" s="199" t="n"/>
      <c r="S495" s="199" t="n"/>
      <c r="T495" s="199" t="n"/>
      <c r="U495" s="199" t="n"/>
      <c r="V495" s="199" t="n"/>
      <c r="W495" s="199" t="n"/>
      <c r="X495" s="199" t="n"/>
      <c r="Y495" s="199" t="n"/>
      <c r="Z495" s="199" t="n"/>
    </row>
    <row r="496" ht="15.75" customHeight="1">
      <c r="A496" s="203" t="n">
        <v>43654</v>
      </c>
      <c r="B496" s="199" t="n">
        <v>287.677979</v>
      </c>
      <c r="C496" s="199" t="n">
        <v>45841800</v>
      </c>
      <c r="D496" s="202">
        <f>B496/B497-1</f>
        <v/>
      </c>
      <c r="E496" s="200" t="n"/>
      <c r="F496" s="199" t="n"/>
      <c r="G496" s="199" t="n"/>
      <c r="H496" s="199" t="n"/>
      <c r="I496" s="199" t="n"/>
      <c r="J496" s="199" t="n"/>
      <c r="K496" s="199" t="n"/>
      <c r="L496" s="199" t="n"/>
      <c r="M496" s="199" t="n"/>
      <c r="N496" s="199" t="n"/>
      <c r="O496" s="199" t="n"/>
      <c r="P496" s="199" t="n"/>
      <c r="Q496" s="199" t="n"/>
      <c r="R496" s="199" t="n"/>
      <c r="S496" s="199" t="n"/>
      <c r="T496" s="199" t="n"/>
      <c r="U496" s="199" t="n"/>
      <c r="V496" s="199" t="n"/>
      <c r="W496" s="199" t="n"/>
      <c r="X496" s="199" t="n"/>
      <c r="Y496" s="199" t="n"/>
      <c r="Z496" s="199" t="n"/>
    </row>
    <row r="497" ht="15.75" customHeight="1">
      <c r="A497" s="203" t="n">
        <v>43651</v>
      </c>
      <c r="B497" s="199" t="n">
        <v>289.267426</v>
      </c>
      <c r="C497" s="199" t="n">
        <v>51677300</v>
      </c>
      <c r="D497" s="202">
        <f>B497/B498-1</f>
        <v/>
      </c>
      <c r="E497" s="200" t="n"/>
      <c r="F497" s="199" t="n"/>
      <c r="G497" s="199" t="n"/>
      <c r="H497" s="199" t="n"/>
      <c r="I497" s="199" t="n"/>
      <c r="J497" s="199" t="n"/>
      <c r="K497" s="199" t="n"/>
      <c r="L497" s="199" t="n"/>
      <c r="M497" s="199" t="n"/>
      <c r="N497" s="199" t="n"/>
      <c r="O497" s="199" t="n"/>
      <c r="P497" s="199" t="n"/>
      <c r="Q497" s="199" t="n"/>
      <c r="R497" s="199" t="n"/>
      <c r="S497" s="199" t="n"/>
      <c r="T497" s="199" t="n"/>
      <c r="U497" s="199" t="n"/>
      <c r="V497" s="199" t="n"/>
      <c r="W497" s="199" t="n"/>
      <c r="X497" s="199" t="n"/>
      <c r="Y497" s="199" t="n"/>
      <c r="Z497" s="199" t="n"/>
    </row>
    <row r="498" ht="15.75" customHeight="1">
      <c r="A498" s="203" t="n">
        <v>43649</v>
      </c>
      <c r="B498" s="199" t="n">
        <v>289.596954</v>
      </c>
      <c r="C498" s="199" t="n">
        <v>40898900</v>
      </c>
      <c r="D498" s="202">
        <f>B498/B499-1</f>
        <v/>
      </c>
      <c r="E498" s="200" t="n"/>
      <c r="F498" s="199" t="n"/>
      <c r="G498" s="199" t="n"/>
      <c r="H498" s="199" t="n"/>
      <c r="I498" s="199" t="n"/>
      <c r="J498" s="199" t="n"/>
      <c r="K498" s="199" t="n"/>
      <c r="L498" s="199" t="n"/>
      <c r="M498" s="199" t="n"/>
      <c r="N498" s="199" t="n"/>
      <c r="O498" s="199" t="n"/>
      <c r="P498" s="199" t="n"/>
      <c r="Q498" s="199" t="n"/>
      <c r="R498" s="199" t="n"/>
      <c r="S498" s="199" t="n"/>
      <c r="T498" s="199" t="n"/>
      <c r="U498" s="199" t="n"/>
      <c r="V498" s="199" t="n"/>
      <c r="W498" s="199" t="n"/>
      <c r="X498" s="199" t="n"/>
      <c r="Y498" s="199" t="n"/>
      <c r="Z498" s="199" t="n"/>
    </row>
    <row r="499" ht="15.75" customHeight="1">
      <c r="A499" s="203" t="n">
        <v>43648</v>
      </c>
      <c r="B499" s="199" t="n">
        <v>287.299988</v>
      </c>
      <c r="C499" s="199" t="n">
        <v>61504500</v>
      </c>
      <c r="D499" s="202">
        <f>B499/B500-1</f>
        <v/>
      </c>
      <c r="E499" s="200" t="n"/>
      <c r="F499" s="199" t="n"/>
      <c r="G499" s="199" t="n"/>
      <c r="H499" s="199" t="n"/>
      <c r="I499" s="199" t="n"/>
      <c r="J499" s="199" t="n"/>
      <c r="K499" s="199" t="n"/>
      <c r="L499" s="199" t="n"/>
      <c r="M499" s="199" t="n"/>
      <c r="N499" s="199" t="n"/>
      <c r="O499" s="199" t="n"/>
      <c r="P499" s="199" t="n"/>
      <c r="Q499" s="199" t="n"/>
      <c r="R499" s="199" t="n"/>
      <c r="S499" s="199" t="n"/>
      <c r="T499" s="199" t="n"/>
      <c r="U499" s="199" t="n"/>
      <c r="V499" s="199" t="n"/>
      <c r="W499" s="199" t="n"/>
      <c r="X499" s="199" t="n"/>
      <c r="Y499" s="199" t="n"/>
      <c r="Z499" s="199" t="n"/>
    </row>
    <row r="500" ht="15.75" customHeight="1">
      <c r="A500" s="203" t="n">
        <v>43647</v>
      </c>
      <c r="B500" s="199" t="n">
        <v>286.55368</v>
      </c>
      <c r="C500" s="199" t="n">
        <v>78705600</v>
      </c>
      <c r="D500" s="202">
        <f>B500/B501-1</f>
        <v/>
      </c>
      <c r="E500" s="200" t="n"/>
      <c r="F500" s="199" t="n"/>
      <c r="G500" s="199" t="n"/>
      <c r="H500" s="199" t="n"/>
      <c r="I500" s="199" t="n"/>
      <c r="J500" s="199" t="n"/>
      <c r="K500" s="199" t="n"/>
      <c r="L500" s="199" t="n"/>
      <c r="M500" s="199" t="n"/>
      <c r="N500" s="199" t="n"/>
      <c r="O500" s="199" t="n"/>
      <c r="P500" s="199" t="n"/>
      <c r="Q500" s="199" t="n"/>
      <c r="R500" s="199" t="n"/>
      <c r="S500" s="199" t="n"/>
      <c r="T500" s="199" t="n"/>
      <c r="U500" s="199" t="n"/>
      <c r="V500" s="199" t="n"/>
      <c r="W500" s="199" t="n"/>
      <c r="X500" s="199" t="n"/>
      <c r="Y500" s="199" t="n"/>
      <c r="Z500" s="199" t="n"/>
    </row>
    <row r="501" ht="15.75" customHeight="1">
      <c r="A501" s="203" t="n">
        <v>43644</v>
      </c>
      <c r="B501" s="199" t="n">
        <v>283.975586</v>
      </c>
      <c r="C501" s="199" t="n">
        <v>59350900</v>
      </c>
      <c r="D501" s="202">
        <f>B501/B502-1</f>
        <v/>
      </c>
      <c r="E501" s="200" t="n"/>
      <c r="F501" s="199" t="n"/>
      <c r="G501" s="199" t="n"/>
      <c r="H501" s="199" t="n"/>
      <c r="I501" s="199" t="n"/>
      <c r="J501" s="199" t="n"/>
      <c r="K501" s="199" t="n"/>
      <c r="L501" s="199" t="n"/>
      <c r="M501" s="199" t="n"/>
      <c r="N501" s="199" t="n"/>
      <c r="O501" s="199" t="n"/>
      <c r="P501" s="199" t="n"/>
      <c r="Q501" s="199" t="n"/>
      <c r="R501" s="199" t="n"/>
      <c r="S501" s="199" t="n"/>
      <c r="T501" s="199" t="n"/>
      <c r="U501" s="199" t="n"/>
      <c r="V501" s="199" t="n"/>
      <c r="W501" s="199" t="n"/>
      <c r="X501" s="199" t="n"/>
      <c r="Y501" s="199" t="n"/>
      <c r="Z501" s="199" t="n"/>
    </row>
    <row r="502" ht="15.75" customHeight="1">
      <c r="A502" s="203" t="n">
        <v>43643</v>
      </c>
      <c r="B502" s="199" t="n">
        <v>282.52179</v>
      </c>
      <c r="C502" s="199" t="n">
        <v>40355200</v>
      </c>
      <c r="D502" s="202">
        <f>B502/B503-1</f>
        <v/>
      </c>
      <c r="E502" s="200" t="n"/>
      <c r="F502" s="199" t="n"/>
      <c r="G502" s="199" t="n"/>
      <c r="H502" s="199" t="n"/>
      <c r="I502" s="199" t="n"/>
      <c r="J502" s="199" t="n"/>
      <c r="K502" s="199" t="n"/>
      <c r="L502" s="199" t="n"/>
      <c r="M502" s="199" t="n"/>
      <c r="N502" s="199" t="n"/>
      <c r="O502" s="199" t="n"/>
      <c r="P502" s="199" t="n"/>
      <c r="Q502" s="199" t="n"/>
      <c r="R502" s="199" t="n"/>
      <c r="S502" s="199" t="n"/>
      <c r="T502" s="199" t="n"/>
      <c r="U502" s="199" t="n"/>
      <c r="V502" s="199" t="n"/>
      <c r="W502" s="199" t="n"/>
      <c r="X502" s="199" t="n"/>
      <c r="Y502" s="199" t="n"/>
      <c r="Z502" s="199" t="n"/>
    </row>
    <row r="503" ht="15.75" customHeight="1">
      <c r="A503" s="203" t="n">
        <v>43642</v>
      </c>
      <c r="B503" s="199" t="n">
        <v>281.523499</v>
      </c>
      <c r="C503" s="199" t="n">
        <v>51584900</v>
      </c>
      <c r="D503" s="202">
        <f>B503/B504-1</f>
        <v/>
      </c>
      <c r="E503" s="200" t="n"/>
      <c r="F503" s="199" t="n"/>
      <c r="G503" s="199" t="n"/>
      <c r="H503" s="199" t="n"/>
      <c r="I503" s="199" t="n"/>
      <c r="J503" s="199" t="n"/>
      <c r="K503" s="199" t="n"/>
      <c r="L503" s="199" t="n"/>
      <c r="M503" s="199" t="n"/>
      <c r="N503" s="199" t="n"/>
      <c r="O503" s="199" t="n"/>
      <c r="P503" s="199" t="n"/>
      <c r="Q503" s="199" t="n"/>
      <c r="R503" s="199" t="n"/>
      <c r="S503" s="199" t="n"/>
      <c r="T503" s="199" t="n"/>
      <c r="U503" s="199" t="n"/>
      <c r="V503" s="199" t="n"/>
      <c r="W503" s="199" t="n"/>
      <c r="X503" s="199" t="n"/>
      <c r="Y503" s="199" t="n"/>
      <c r="Z503" s="199" t="n"/>
    </row>
    <row r="504" ht="15.75" customHeight="1">
      <c r="A504" s="203" t="n">
        <v>43641</v>
      </c>
      <c r="B504" s="199" t="n">
        <v>281.804565</v>
      </c>
      <c r="C504" s="199" t="n">
        <v>82028700</v>
      </c>
      <c r="D504" s="202">
        <f>B504/B505-1</f>
        <v/>
      </c>
      <c r="E504" s="200" t="n"/>
      <c r="F504" s="199" t="n"/>
      <c r="G504" s="199" t="n"/>
      <c r="H504" s="199" t="n"/>
      <c r="I504" s="199" t="n"/>
      <c r="J504" s="199" t="n"/>
      <c r="K504" s="199" t="n"/>
      <c r="L504" s="199" t="n"/>
      <c r="M504" s="199" t="n"/>
      <c r="N504" s="199" t="n"/>
      <c r="O504" s="199" t="n"/>
      <c r="P504" s="199" t="n"/>
      <c r="Q504" s="199" t="n"/>
      <c r="R504" s="199" t="n"/>
      <c r="S504" s="199" t="n"/>
      <c r="T504" s="199" t="n"/>
      <c r="U504" s="199" t="n"/>
      <c r="V504" s="199" t="n"/>
      <c r="W504" s="199" t="n"/>
      <c r="X504" s="199" t="n"/>
      <c r="Y504" s="199" t="n"/>
      <c r="Z504" s="199" t="n"/>
    </row>
    <row r="505" ht="15.75" customHeight="1">
      <c r="A505" s="203" t="n">
        <v>43640</v>
      </c>
      <c r="B505" s="199" t="n">
        <v>284.595917</v>
      </c>
      <c r="C505" s="199" t="n">
        <v>47582700</v>
      </c>
      <c r="D505" s="202" t="n"/>
      <c r="E505" s="200" t="n"/>
      <c r="F505" s="199" t="n"/>
      <c r="G505" s="199" t="n"/>
      <c r="H505" s="199" t="n"/>
      <c r="I505" s="199" t="n"/>
      <c r="J505" s="199" t="n"/>
      <c r="K505" s="199" t="n"/>
      <c r="L505" s="199" t="n"/>
      <c r="M505" s="199" t="n"/>
      <c r="N505" s="199" t="n"/>
      <c r="O505" s="199" t="n"/>
      <c r="P505" s="199" t="n"/>
      <c r="Q505" s="199" t="n"/>
      <c r="R505" s="199" t="n"/>
      <c r="S505" s="199" t="n"/>
      <c r="T505" s="199" t="n"/>
      <c r="U505" s="199" t="n"/>
      <c r="V505" s="199" t="n"/>
      <c r="W505" s="199" t="n"/>
      <c r="X505" s="199" t="n"/>
      <c r="Y505" s="199" t="n"/>
      <c r="Z505" s="199" t="n"/>
    </row>
    <row r="506" ht="15.75" customHeight="1">
      <c r="A506" s="199" t="n"/>
      <c r="B506" s="199" t="n"/>
      <c r="C506" s="199" t="n"/>
      <c r="D506" s="201" t="n"/>
      <c r="E506" s="200" t="n"/>
      <c r="F506" s="199" t="n"/>
      <c r="G506" s="199" t="n"/>
      <c r="H506" s="199" t="n"/>
      <c r="I506" s="199" t="n"/>
      <c r="J506" s="199" t="n"/>
      <c r="K506" s="199" t="n"/>
      <c r="L506" s="199" t="n"/>
      <c r="M506" s="199" t="n"/>
      <c r="N506" s="199" t="n"/>
      <c r="O506" s="199" t="n"/>
      <c r="P506" s="199" t="n"/>
      <c r="Q506" s="199" t="n"/>
      <c r="R506" s="199" t="n"/>
      <c r="S506" s="199" t="n"/>
      <c r="T506" s="199" t="n"/>
      <c r="U506" s="199" t="n"/>
      <c r="V506" s="199" t="n"/>
      <c r="W506" s="199" t="n"/>
      <c r="X506" s="199" t="n"/>
      <c r="Y506" s="199" t="n"/>
      <c r="Z506" s="199" t="n"/>
    </row>
    <row r="507" ht="15.75" customHeight="1">
      <c r="A507" s="199" t="n"/>
      <c r="B507" s="199" t="n"/>
      <c r="C507" s="199" t="n"/>
      <c r="D507" s="201" t="n"/>
      <c r="E507" s="200" t="n"/>
      <c r="F507" s="199" t="n"/>
      <c r="G507" s="199" t="n"/>
      <c r="H507" s="199" t="n"/>
      <c r="I507" s="199" t="n"/>
      <c r="J507" s="199" t="n"/>
      <c r="K507" s="199" t="n"/>
      <c r="L507" s="199" t="n"/>
      <c r="M507" s="199" t="n"/>
      <c r="N507" s="199" t="n"/>
      <c r="O507" s="199" t="n"/>
      <c r="P507" s="199" t="n"/>
      <c r="Q507" s="199" t="n"/>
      <c r="R507" s="199" t="n"/>
      <c r="S507" s="199" t="n"/>
      <c r="T507" s="199" t="n"/>
      <c r="U507" s="199" t="n"/>
      <c r="V507" s="199" t="n"/>
      <c r="W507" s="199" t="n"/>
      <c r="X507" s="199" t="n"/>
      <c r="Y507" s="199" t="n"/>
      <c r="Z507" s="199" t="n"/>
    </row>
    <row r="508" ht="15.75" customHeight="1">
      <c r="A508" s="199" t="n"/>
      <c r="B508" s="199" t="n"/>
      <c r="C508" s="199" t="n"/>
      <c r="D508" s="201" t="n"/>
      <c r="E508" s="200" t="n"/>
      <c r="F508" s="199" t="n"/>
      <c r="G508" s="199" t="n"/>
      <c r="H508" s="199" t="n"/>
      <c r="I508" s="199" t="n"/>
      <c r="J508" s="199" t="n"/>
      <c r="K508" s="199" t="n"/>
      <c r="L508" s="199" t="n"/>
      <c r="M508" s="199" t="n"/>
      <c r="N508" s="199" t="n"/>
      <c r="O508" s="199" t="n"/>
      <c r="P508" s="199" t="n"/>
      <c r="Q508" s="199" t="n"/>
      <c r="R508" s="199" t="n"/>
      <c r="S508" s="199" t="n"/>
      <c r="T508" s="199" t="n"/>
      <c r="U508" s="199" t="n"/>
      <c r="V508" s="199" t="n"/>
      <c r="W508" s="199" t="n"/>
      <c r="X508" s="199" t="n"/>
      <c r="Y508" s="199" t="n"/>
      <c r="Z508" s="199" t="n"/>
    </row>
    <row r="509" ht="15.75" customHeight="1">
      <c r="A509" s="199" t="n"/>
      <c r="B509" s="199" t="n"/>
      <c r="C509" s="199" t="n"/>
      <c r="D509" s="201" t="n"/>
      <c r="E509" s="200" t="n"/>
      <c r="F509" s="199" t="n"/>
      <c r="G509" s="199" t="n"/>
      <c r="H509" s="199" t="n"/>
      <c r="I509" s="199" t="n"/>
      <c r="J509" s="199" t="n"/>
      <c r="K509" s="199" t="n"/>
      <c r="L509" s="199" t="n"/>
      <c r="M509" s="199" t="n"/>
      <c r="N509" s="199" t="n"/>
      <c r="O509" s="199" t="n"/>
      <c r="P509" s="199" t="n"/>
      <c r="Q509" s="199" t="n"/>
      <c r="R509" s="199" t="n"/>
      <c r="S509" s="199" t="n"/>
      <c r="T509" s="199" t="n"/>
      <c r="U509" s="199" t="n"/>
      <c r="V509" s="199" t="n"/>
      <c r="W509" s="199" t="n"/>
      <c r="X509" s="199" t="n"/>
      <c r="Y509" s="199" t="n"/>
      <c r="Z509" s="199" t="n"/>
    </row>
    <row r="510" ht="15.75" customHeight="1">
      <c r="A510" s="199" t="n"/>
      <c r="B510" s="199" t="n"/>
      <c r="C510" s="199" t="n"/>
      <c r="D510" s="201" t="n"/>
      <c r="E510" s="200" t="n"/>
      <c r="F510" s="199" t="n"/>
      <c r="G510" s="199" t="n"/>
      <c r="H510" s="199" t="n"/>
      <c r="I510" s="199" t="n"/>
      <c r="J510" s="199" t="n"/>
      <c r="K510" s="199" t="n"/>
      <c r="L510" s="199" t="n"/>
      <c r="M510" s="199" t="n"/>
      <c r="N510" s="199" t="n"/>
      <c r="O510" s="199" t="n"/>
      <c r="P510" s="199" t="n"/>
      <c r="Q510" s="199" t="n"/>
      <c r="R510" s="199" t="n"/>
      <c r="S510" s="199" t="n"/>
      <c r="T510" s="199" t="n"/>
      <c r="U510" s="199" t="n"/>
      <c r="V510" s="199" t="n"/>
      <c r="W510" s="199" t="n"/>
      <c r="X510" s="199" t="n"/>
      <c r="Y510" s="199" t="n"/>
      <c r="Z510" s="199" t="n"/>
    </row>
    <row r="511" ht="15.75" customHeight="1">
      <c r="A511" s="199" t="n"/>
      <c r="B511" s="199" t="n"/>
      <c r="C511" s="199" t="n"/>
      <c r="D511" s="201" t="n"/>
      <c r="E511" s="200" t="n"/>
      <c r="F511" s="199" t="n"/>
      <c r="G511" s="199" t="n"/>
      <c r="H511" s="199" t="n"/>
      <c r="I511" s="199" t="n"/>
      <c r="J511" s="199" t="n"/>
      <c r="K511" s="199" t="n"/>
      <c r="L511" s="199" t="n"/>
      <c r="M511" s="199" t="n"/>
      <c r="N511" s="199" t="n"/>
      <c r="O511" s="199" t="n"/>
      <c r="P511" s="199" t="n"/>
      <c r="Q511" s="199" t="n"/>
      <c r="R511" s="199" t="n"/>
      <c r="S511" s="199" t="n"/>
      <c r="T511" s="199" t="n"/>
      <c r="U511" s="199" t="n"/>
      <c r="V511" s="199" t="n"/>
      <c r="W511" s="199" t="n"/>
      <c r="X511" s="199" t="n"/>
      <c r="Y511" s="199" t="n"/>
      <c r="Z511" s="199" t="n"/>
    </row>
    <row r="512" ht="15.75" customHeight="1">
      <c r="A512" s="199" t="n"/>
      <c r="B512" s="199" t="n"/>
      <c r="C512" s="199" t="n"/>
      <c r="D512" s="201" t="n"/>
      <c r="E512" s="200" t="n"/>
      <c r="F512" s="199" t="n"/>
      <c r="G512" s="199" t="n"/>
      <c r="H512" s="199" t="n"/>
      <c r="I512" s="199" t="n"/>
      <c r="J512" s="199" t="n"/>
      <c r="K512" s="199" t="n"/>
      <c r="L512" s="199" t="n"/>
      <c r="M512" s="199" t="n"/>
      <c r="N512" s="199" t="n"/>
      <c r="O512" s="199" t="n"/>
      <c r="P512" s="199" t="n"/>
      <c r="Q512" s="199" t="n"/>
      <c r="R512" s="199" t="n"/>
      <c r="S512" s="199" t="n"/>
      <c r="T512" s="199" t="n"/>
      <c r="U512" s="199" t="n"/>
      <c r="V512" s="199" t="n"/>
      <c r="W512" s="199" t="n"/>
      <c r="X512" s="199" t="n"/>
      <c r="Y512" s="199" t="n"/>
      <c r="Z512" s="199" t="n"/>
    </row>
    <row r="513" ht="15.75" customHeight="1">
      <c r="A513" s="199" t="n"/>
      <c r="B513" s="199" t="n"/>
      <c r="C513" s="199" t="n"/>
      <c r="D513" s="201" t="n"/>
      <c r="E513" s="200" t="n"/>
      <c r="F513" s="199" t="n"/>
      <c r="G513" s="199" t="n"/>
      <c r="H513" s="199" t="n"/>
      <c r="I513" s="199" t="n"/>
      <c r="J513" s="199" t="n"/>
      <c r="K513" s="199" t="n"/>
      <c r="L513" s="199" t="n"/>
      <c r="M513" s="199" t="n"/>
      <c r="N513" s="199" t="n"/>
      <c r="O513" s="199" t="n"/>
      <c r="P513" s="199" t="n"/>
      <c r="Q513" s="199" t="n"/>
      <c r="R513" s="199" t="n"/>
      <c r="S513" s="199" t="n"/>
      <c r="T513" s="199" t="n"/>
      <c r="U513" s="199" t="n"/>
      <c r="V513" s="199" t="n"/>
      <c r="W513" s="199" t="n"/>
      <c r="X513" s="199" t="n"/>
      <c r="Y513" s="199" t="n"/>
      <c r="Z513" s="199" t="n"/>
    </row>
    <row r="514" ht="15.75" customHeight="1">
      <c r="A514" s="199" t="n"/>
      <c r="B514" s="199" t="n"/>
      <c r="C514" s="199" t="n"/>
      <c r="D514" s="201" t="n"/>
      <c r="E514" s="200" t="n"/>
      <c r="F514" s="199" t="n"/>
      <c r="G514" s="199" t="n"/>
      <c r="H514" s="199" t="n"/>
      <c r="I514" s="199" t="n"/>
      <c r="J514" s="199" t="n"/>
      <c r="K514" s="199" t="n"/>
      <c r="L514" s="199" t="n"/>
      <c r="M514" s="199" t="n"/>
      <c r="N514" s="199" t="n"/>
      <c r="O514" s="199" t="n"/>
      <c r="P514" s="199" t="n"/>
      <c r="Q514" s="199" t="n"/>
      <c r="R514" s="199" t="n"/>
      <c r="S514" s="199" t="n"/>
      <c r="T514" s="199" t="n"/>
      <c r="U514" s="199" t="n"/>
      <c r="V514" s="199" t="n"/>
      <c r="W514" s="199" t="n"/>
      <c r="X514" s="199" t="n"/>
      <c r="Y514" s="199" t="n"/>
      <c r="Z514" s="199" t="n"/>
    </row>
    <row r="515" ht="15.75" customHeight="1">
      <c r="A515" s="199" t="n"/>
      <c r="B515" s="199" t="n"/>
      <c r="C515" s="199" t="n"/>
      <c r="D515" s="201" t="n"/>
      <c r="E515" s="200" t="n"/>
      <c r="F515" s="199" t="n"/>
      <c r="G515" s="199" t="n"/>
      <c r="H515" s="199" t="n"/>
      <c r="I515" s="199" t="n"/>
      <c r="J515" s="199" t="n"/>
      <c r="K515" s="199" t="n"/>
      <c r="L515" s="199" t="n"/>
      <c r="M515" s="199" t="n"/>
      <c r="N515" s="199" t="n"/>
      <c r="O515" s="199" t="n"/>
      <c r="P515" s="199" t="n"/>
      <c r="Q515" s="199" t="n"/>
      <c r="R515" s="199" t="n"/>
      <c r="S515" s="199" t="n"/>
      <c r="T515" s="199" t="n"/>
      <c r="U515" s="199" t="n"/>
      <c r="V515" s="199" t="n"/>
      <c r="W515" s="199" t="n"/>
      <c r="X515" s="199" t="n"/>
      <c r="Y515" s="199" t="n"/>
      <c r="Z515" s="199" t="n"/>
    </row>
    <row r="516" ht="15.75" customHeight="1">
      <c r="A516" s="199" t="n"/>
      <c r="B516" s="199" t="n"/>
      <c r="C516" s="199" t="n"/>
      <c r="D516" s="201" t="n"/>
      <c r="E516" s="200" t="n"/>
      <c r="F516" s="199" t="n"/>
      <c r="G516" s="199" t="n"/>
      <c r="H516" s="199" t="n"/>
      <c r="I516" s="199" t="n"/>
      <c r="J516" s="199" t="n"/>
      <c r="K516" s="199" t="n"/>
      <c r="L516" s="199" t="n"/>
      <c r="M516" s="199" t="n"/>
      <c r="N516" s="199" t="n"/>
      <c r="O516" s="199" t="n"/>
      <c r="P516" s="199" t="n"/>
      <c r="Q516" s="199" t="n"/>
      <c r="R516" s="199" t="n"/>
      <c r="S516" s="199" t="n"/>
      <c r="T516" s="199" t="n"/>
      <c r="U516" s="199" t="n"/>
      <c r="V516" s="199" t="n"/>
      <c r="W516" s="199" t="n"/>
      <c r="X516" s="199" t="n"/>
      <c r="Y516" s="199" t="n"/>
      <c r="Z516" s="199" t="n"/>
    </row>
    <row r="517" ht="15.75" customHeight="1">
      <c r="A517" s="199" t="n"/>
      <c r="B517" s="199" t="n"/>
      <c r="C517" s="199" t="n"/>
      <c r="D517" s="201" t="n"/>
      <c r="E517" s="200" t="n"/>
      <c r="F517" s="199" t="n"/>
      <c r="G517" s="199" t="n"/>
      <c r="H517" s="199" t="n"/>
      <c r="I517" s="199" t="n"/>
      <c r="J517" s="199" t="n"/>
      <c r="K517" s="199" t="n"/>
      <c r="L517" s="199" t="n"/>
      <c r="M517" s="199" t="n"/>
      <c r="N517" s="199" t="n"/>
      <c r="O517" s="199" t="n"/>
      <c r="P517" s="199" t="n"/>
      <c r="Q517" s="199" t="n"/>
      <c r="R517" s="199" t="n"/>
      <c r="S517" s="199" t="n"/>
      <c r="T517" s="199" t="n"/>
      <c r="U517" s="199" t="n"/>
      <c r="V517" s="199" t="n"/>
      <c r="W517" s="199" t="n"/>
      <c r="X517" s="199" t="n"/>
      <c r="Y517" s="199" t="n"/>
      <c r="Z517" s="199" t="n"/>
    </row>
    <row r="518" ht="15.75" customHeight="1">
      <c r="A518" s="199" t="n"/>
      <c r="B518" s="199" t="n"/>
      <c r="C518" s="199" t="n"/>
      <c r="D518" s="201" t="n"/>
      <c r="E518" s="200" t="n"/>
      <c r="F518" s="199" t="n"/>
      <c r="G518" s="199" t="n"/>
      <c r="H518" s="199" t="n"/>
      <c r="I518" s="199" t="n"/>
      <c r="J518" s="199" t="n"/>
      <c r="K518" s="199" t="n"/>
      <c r="L518" s="199" t="n"/>
      <c r="M518" s="199" t="n"/>
      <c r="N518" s="199" t="n"/>
      <c r="O518" s="199" t="n"/>
      <c r="P518" s="199" t="n"/>
      <c r="Q518" s="199" t="n"/>
      <c r="R518" s="199" t="n"/>
      <c r="S518" s="199" t="n"/>
      <c r="T518" s="199" t="n"/>
      <c r="U518" s="199" t="n"/>
      <c r="V518" s="199" t="n"/>
      <c r="W518" s="199" t="n"/>
      <c r="X518" s="199" t="n"/>
      <c r="Y518" s="199" t="n"/>
      <c r="Z518" s="199" t="n"/>
    </row>
    <row r="519" ht="15.75" customHeight="1">
      <c r="A519" s="199" t="n"/>
      <c r="B519" s="199" t="n"/>
      <c r="C519" s="199" t="n"/>
      <c r="D519" s="201" t="n"/>
      <c r="E519" s="200" t="n"/>
      <c r="F519" s="199" t="n"/>
      <c r="G519" s="199" t="n"/>
      <c r="H519" s="199" t="n"/>
      <c r="I519" s="199" t="n"/>
      <c r="J519" s="199" t="n"/>
      <c r="K519" s="199" t="n"/>
      <c r="L519" s="199" t="n"/>
      <c r="M519" s="199" t="n"/>
      <c r="N519" s="199" t="n"/>
      <c r="O519" s="199" t="n"/>
      <c r="P519" s="199" t="n"/>
      <c r="Q519" s="199" t="n"/>
      <c r="R519" s="199" t="n"/>
      <c r="S519" s="199" t="n"/>
      <c r="T519" s="199" t="n"/>
      <c r="U519" s="199" t="n"/>
      <c r="V519" s="199" t="n"/>
      <c r="W519" s="199" t="n"/>
      <c r="X519" s="199" t="n"/>
      <c r="Y519" s="199" t="n"/>
      <c r="Z519" s="199" t="n"/>
    </row>
    <row r="520" ht="15.75" customHeight="1">
      <c r="A520" s="199" t="n"/>
      <c r="B520" s="199" t="n"/>
      <c r="C520" s="199" t="n"/>
      <c r="D520" s="201" t="n"/>
      <c r="E520" s="200" t="n"/>
      <c r="F520" s="199" t="n"/>
      <c r="G520" s="199" t="n"/>
      <c r="H520" s="199" t="n"/>
      <c r="I520" s="199" t="n"/>
      <c r="J520" s="199" t="n"/>
      <c r="K520" s="199" t="n"/>
      <c r="L520" s="199" t="n"/>
      <c r="M520" s="199" t="n"/>
      <c r="N520" s="199" t="n"/>
      <c r="O520" s="199" t="n"/>
      <c r="P520" s="199" t="n"/>
      <c r="Q520" s="199" t="n"/>
      <c r="R520" s="199" t="n"/>
      <c r="S520" s="199" t="n"/>
      <c r="T520" s="199" t="n"/>
      <c r="U520" s="199" t="n"/>
      <c r="V520" s="199" t="n"/>
      <c r="W520" s="199" t="n"/>
      <c r="X520" s="199" t="n"/>
      <c r="Y520" s="199" t="n"/>
      <c r="Z520" s="199" t="n"/>
    </row>
    <row r="521" ht="15.75" customHeight="1">
      <c r="A521" s="199" t="n"/>
      <c r="B521" s="199" t="n"/>
      <c r="C521" s="199" t="n"/>
      <c r="D521" s="201" t="n"/>
      <c r="E521" s="200" t="n"/>
      <c r="F521" s="199" t="n"/>
      <c r="G521" s="199" t="n"/>
      <c r="H521" s="199" t="n"/>
      <c r="I521" s="199" t="n"/>
      <c r="J521" s="199" t="n"/>
      <c r="K521" s="199" t="n"/>
      <c r="L521" s="199" t="n"/>
      <c r="M521" s="199" t="n"/>
      <c r="N521" s="199" t="n"/>
      <c r="O521" s="199" t="n"/>
      <c r="P521" s="199" t="n"/>
      <c r="Q521" s="199" t="n"/>
      <c r="R521" s="199" t="n"/>
      <c r="S521" s="199" t="n"/>
      <c r="T521" s="199" t="n"/>
      <c r="U521" s="199" t="n"/>
      <c r="V521" s="199" t="n"/>
      <c r="W521" s="199" t="n"/>
      <c r="X521" s="199" t="n"/>
      <c r="Y521" s="199" t="n"/>
      <c r="Z521" s="199" t="n"/>
    </row>
    <row r="522" ht="15.75" customHeight="1">
      <c r="A522" s="199" t="n"/>
      <c r="B522" s="199" t="n"/>
      <c r="C522" s="199" t="n"/>
      <c r="D522" s="201" t="n"/>
      <c r="E522" s="200" t="n"/>
      <c r="F522" s="199" t="n"/>
      <c r="G522" s="199" t="n"/>
      <c r="H522" s="199" t="n"/>
      <c r="I522" s="199" t="n"/>
      <c r="J522" s="199" t="n"/>
      <c r="K522" s="199" t="n"/>
      <c r="L522" s="199" t="n"/>
      <c r="M522" s="199" t="n"/>
      <c r="N522" s="199" t="n"/>
      <c r="O522" s="199" t="n"/>
      <c r="P522" s="199" t="n"/>
      <c r="Q522" s="199" t="n"/>
      <c r="R522" s="199" t="n"/>
      <c r="S522" s="199" t="n"/>
      <c r="T522" s="199" t="n"/>
      <c r="U522" s="199" t="n"/>
      <c r="V522" s="199" t="n"/>
      <c r="W522" s="199" t="n"/>
      <c r="X522" s="199" t="n"/>
      <c r="Y522" s="199" t="n"/>
      <c r="Z522" s="199" t="n"/>
    </row>
    <row r="523" ht="15.75" customHeight="1">
      <c r="A523" s="199" t="n"/>
      <c r="B523" s="199" t="n"/>
      <c r="C523" s="199" t="n"/>
      <c r="D523" s="201" t="n"/>
      <c r="E523" s="200" t="n"/>
      <c r="F523" s="199" t="n"/>
      <c r="G523" s="199" t="n"/>
      <c r="H523" s="199" t="n"/>
      <c r="I523" s="199" t="n"/>
      <c r="J523" s="199" t="n"/>
      <c r="K523" s="199" t="n"/>
      <c r="L523" s="199" t="n"/>
      <c r="M523" s="199" t="n"/>
      <c r="N523" s="199" t="n"/>
      <c r="O523" s="199" t="n"/>
      <c r="P523" s="199" t="n"/>
      <c r="Q523" s="199" t="n"/>
      <c r="R523" s="199" t="n"/>
      <c r="S523" s="199" t="n"/>
      <c r="T523" s="199" t="n"/>
      <c r="U523" s="199" t="n"/>
      <c r="V523" s="199" t="n"/>
      <c r="W523" s="199" t="n"/>
      <c r="X523" s="199" t="n"/>
      <c r="Y523" s="199" t="n"/>
      <c r="Z523" s="199" t="n"/>
    </row>
    <row r="524" ht="15.75" customHeight="1">
      <c r="A524" s="199" t="n"/>
      <c r="B524" s="199" t="n"/>
      <c r="C524" s="199" t="n"/>
      <c r="D524" s="201" t="n"/>
      <c r="E524" s="200" t="n"/>
      <c r="F524" s="199" t="n"/>
      <c r="G524" s="199" t="n"/>
      <c r="H524" s="199" t="n"/>
      <c r="I524" s="199" t="n"/>
      <c r="J524" s="199" t="n"/>
      <c r="K524" s="199" t="n"/>
      <c r="L524" s="199" t="n"/>
      <c r="M524" s="199" t="n"/>
      <c r="N524" s="199" t="n"/>
      <c r="O524" s="199" t="n"/>
      <c r="P524" s="199" t="n"/>
      <c r="Q524" s="199" t="n"/>
      <c r="R524" s="199" t="n"/>
      <c r="S524" s="199" t="n"/>
      <c r="T524" s="199" t="n"/>
      <c r="U524" s="199" t="n"/>
      <c r="V524" s="199" t="n"/>
      <c r="W524" s="199" t="n"/>
      <c r="X524" s="199" t="n"/>
      <c r="Y524" s="199" t="n"/>
      <c r="Z524" s="199" t="n"/>
    </row>
    <row r="525" ht="15.75" customHeight="1">
      <c r="A525" s="199" t="n"/>
      <c r="B525" s="199" t="n"/>
      <c r="C525" s="199" t="n"/>
      <c r="D525" s="201" t="n"/>
      <c r="E525" s="200" t="n"/>
      <c r="F525" s="199" t="n"/>
      <c r="G525" s="199" t="n"/>
      <c r="H525" s="199" t="n"/>
      <c r="I525" s="199" t="n"/>
      <c r="J525" s="199" t="n"/>
      <c r="K525" s="199" t="n"/>
      <c r="L525" s="199" t="n"/>
      <c r="M525" s="199" t="n"/>
      <c r="N525" s="199" t="n"/>
      <c r="O525" s="199" t="n"/>
      <c r="P525" s="199" t="n"/>
      <c r="Q525" s="199" t="n"/>
      <c r="R525" s="199" t="n"/>
      <c r="S525" s="199" t="n"/>
      <c r="T525" s="199" t="n"/>
      <c r="U525" s="199" t="n"/>
      <c r="V525" s="199" t="n"/>
      <c r="W525" s="199" t="n"/>
      <c r="X525" s="199" t="n"/>
      <c r="Y525" s="199" t="n"/>
      <c r="Z525" s="199" t="n"/>
    </row>
    <row r="526" ht="15.75" customHeight="1">
      <c r="A526" s="199" t="n"/>
      <c r="B526" s="199" t="n"/>
      <c r="C526" s="199" t="n"/>
      <c r="D526" s="201" t="n"/>
      <c r="E526" s="200" t="n"/>
      <c r="F526" s="199" t="n"/>
      <c r="G526" s="199" t="n"/>
      <c r="H526" s="199" t="n"/>
      <c r="I526" s="199" t="n"/>
      <c r="J526" s="199" t="n"/>
      <c r="K526" s="199" t="n"/>
      <c r="L526" s="199" t="n"/>
      <c r="M526" s="199" t="n"/>
      <c r="N526" s="199" t="n"/>
      <c r="O526" s="199" t="n"/>
      <c r="P526" s="199" t="n"/>
      <c r="Q526" s="199" t="n"/>
      <c r="R526" s="199" t="n"/>
      <c r="S526" s="199" t="n"/>
      <c r="T526" s="199" t="n"/>
      <c r="U526" s="199" t="n"/>
      <c r="V526" s="199" t="n"/>
      <c r="W526" s="199" t="n"/>
      <c r="X526" s="199" t="n"/>
      <c r="Y526" s="199" t="n"/>
      <c r="Z526" s="199" t="n"/>
    </row>
    <row r="527" ht="15.75" customHeight="1">
      <c r="A527" s="199" t="n"/>
      <c r="B527" s="199" t="n"/>
      <c r="C527" s="199" t="n"/>
      <c r="D527" s="201" t="n"/>
      <c r="E527" s="200" t="n"/>
      <c r="F527" s="199" t="n"/>
      <c r="G527" s="199" t="n"/>
      <c r="H527" s="199" t="n"/>
      <c r="I527" s="199" t="n"/>
      <c r="J527" s="199" t="n"/>
      <c r="K527" s="199" t="n"/>
      <c r="L527" s="199" t="n"/>
      <c r="M527" s="199" t="n"/>
      <c r="N527" s="199" t="n"/>
      <c r="O527" s="199" t="n"/>
      <c r="P527" s="199" t="n"/>
      <c r="Q527" s="199" t="n"/>
      <c r="R527" s="199" t="n"/>
      <c r="S527" s="199" t="n"/>
      <c r="T527" s="199" t="n"/>
      <c r="U527" s="199" t="n"/>
      <c r="V527" s="199" t="n"/>
      <c r="W527" s="199" t="n"/>
      <c r="X527" s="199" t="n"/>
      <c r="Y527" s="199" t="n"/>
      <c r="Z527" s="199" t="n"/>
    </row>
    <row r="528" ht="15.75" customHeight="1">
      <c r="A528" s="199" t="n"/>
      <c r="B528" s="199" t="n"/>
      <c r="C528" s="199" t="n"/>
      <c r="D528" s="201" t="n"/>
      <c r="E528" s="200" t="n"/>
      <c r="F528" s="199" t="n"/>
      <c r="G528" s="199" t="n"/>
      <c r="H528" s="199" t="n"/>
      <c r="I528" s="199" t="n"/>
      <c r="J528" s="199" t="n"/>
      <c r="K528" s="199" t="n"/>
      <c r="L528" s="199" t="n"/>
      <c r="M528" s="199" t="n"/>
      <c r="N528" s="199" t="n"/>
      <c r="O528" s="199" t="n"/>
      <c r="P528" s="199" t="n"/>
      <c r="Q528" s="199" t="n"/>
      <c r="R528" s="199" t="n"/>
      <c r="S528" s="199" t="n"/>
      <c r="T528" s="199" t="n"/>
      <c r="U528" s="199" t="n"/>
      <c r="V528" s="199" t="n"/>
      <c r="W528" s="199" t="n"/>
      <c r="X528" s="199" t="n"/>
      <c r="Y528" s="199" t="n"/>
      <c r="Z528" s="199" t="n"/>
    </row>
    <row r="529" ht="15.75" customHeight="1">
      <c r="A529" s="199" t="n"/>
      <c r="B529" s="199" t="n"/>
      <c r="C529" s="199" t="n"/>
      <c r="D529" s="201" t="n"/>
      <c r="E529" s="200" t="n"/>
      <c r="F529" s="199" t="n"/>
      <c r="G529" s="199" t="n"/>
      <c r="H529" s="199" t="n"/>
      <c r="I529" s="199" t="n"/>
      <c r="J529" s="199" t="n"/>
      <c r="K529" s="199" t="n"/>
      <c r="L529" s="199" t="n"/>
      <c r="M529" s="199" t="n"/>
      <c r="N529" s="199" t="n"/>
      <c r="O529" s="199" t="n"/>
      <c r="P529" s="199" t="n"/>
      <c r="Q529" s="199" t="n"/>
      <c r="R529" s="199" t="n"/>
      <c r="S529" s="199" t="n"/>
      <c r="T529" s="199" t="n"/>
      <c r="U529" s="199" t="n"/>
      <c r="V529" s="199" t="n"/>
      <c r="W529" s="199" t="n"/>
      <c r="X529" s="199" t="n"/>
      <c r="Y529" s="199" t="n"/>
      <c r="Z529" s="199" t="n"/>
    </row>
    <row r="530" ht="15.75" customHeight="1">
      <c r="A530" s="199" t="n"/>
      <c r="B530" s="199" t="n"/>
      <c r="C530" s="199" t="n"/>
      <c r="D530" s="201" t="n"/>
      <c r="E530" s="200" t="n"/>
      <c r="F530" s="199" t="n"/>
      <c r="G530" s="199" t="n"/>
      <c r="H530" s="199" t="n"/>
      <c r="I530" s="199" t="n"/>
      <c r="J530" s="199" t="n"/>
      <c r="K530" s="199" t="n"/>
      <c r="L530" s="199" t="n"/>
      <c r="M530" s="199" t="n"/>
      <c r="N530" s="199" t="n"/>
      <c r="O530" s="199" t="n"/>
      <c r="P530" s="199" t="n"/>
      <c r="Q530" s="199" t="n"/>
      <c r="R530" s="199" t="n"/>
      <c r="S530" s="199" t="n"/>
      <c r="T530" s="199" t="n"/>
      <c r="U530" s="199" t="n"/>
      <c r="V530" s="199" t="n"/>
      <c r="W530" s="199" t="n"/>
      <c r="X530" s="199" t="n"/>
      <c r="Y530" s="199" t="n"/>
      <c r="Z530" s="199" t="n"/>
    </row>
    <row r="531" ht="15.75" customHeight="1">
      <c r="A531" s="199" t="n"/>
      <c r="B531" s="199" t="n"/>
      <c r="C531" s="199" t="n"/>
      <c r="D531" s="201" t="n"/>
      <c r="E531" s="200" t="n"/>
      <c r="F531" s="199" t="n"/>
      <c r="G531" s="199" t="n"/>
      <c r="H531" s="199" t="n"/>
      <c r="I531" s="199" t="n"/>
      <c r="J531" s="199" t="n"/>
      <c r="K531" s="199" t="n"/>
      <c r="L531" s="199" t="n"/>
      <c r="M531" s="199" t="n"/>
      <c r="N531" s="199" t="n"/>
      <c r="O531" s="199" t="n"/>
      <c r="P531" s="199" t="n"/>
      <c r="Q531" s="199" t="n"/>
      <c r="R531" s="199" t="n"/>
      <c r="S531" s="199" t="n"/>
      <c r="T531" s="199" t="n"/>
      <c r="U531" s="199" t="n"/>
      <c r="V531" s="199" t="n"/>
      <c r="W531" s="199" t="n"/>
      <c r="X531" s="199" t="n"/>
      <c r="Y531" s="199" t="n"/>
      <c r="Z531" s="199" t="n"/>
    </row>
    <row r="532" ht="15.75" customHeight="1">
      <c r="A532" s="199" t="n"/>
      <c r="B532" s="199" t="n"/>
      <c r="C532" s="199" t="n"/>
      <c r="D532" s="201" t="n"/>
      <c r="E532" s="200" t="n"/>
      <c r="F532" s="199" t="n"/>
      <c r="G532" s="199" t="n"/>
      <c r="H532" s="199" t="n"/>
      <c r="I532" s="199" t="n"/>
      <c r="J532" s="199" t="n"/>
      <c r="K532" s="199" t="n"/>
      <c r="L532" s="199" t="n"/>
      <c r="M532" s="199" t="n"/>
      <c r="N532" s="199" t="n"/>
      <c r="O532" s="199" t="n"/>
      <c r="P532" s="199" t="n"/>
      <c r="Q532" s="199" t="n"/>
      <c r="R532" s="199" t="n"/>
      <c r="S532" s="199" t="n"/>
      <c r="T532" s="199" t="n"/>
      <c r="U532" s="199" t="n"/>
      <c r="V532" s="199" t="n"/>
      <c r="W532" s="199" t="n"/>
      <c r="X532" s="199" t="n"/>
      <c r="Y532" s="199" t="n"/>
      <c r="Z532" s="199" t="n"/>
    </row>
    <row r="533" ht="15.75" customHeight="1">
      <c r="A533" s="199" t="n"/>
      <c r="B533" s="199" t="n"/>
      <c r="C533" s="199" t="n"/>
      <c r="D533" s="201" t="n"/>
      <c r="E533" s="200" t="n"/>
      <c r="F533" s="199" t="n"/>
      <c r="G533" s="199" t="n"/>
      <c r="H533" s="199" t="n"/>
      <c r="I533" s="199" t="n"/>
      <c r="J533" s="199" t="n"/>
      <c r="K533" s="199" t="n"/>
      <c r="L533" s="199" t="n"/>
      <c r="M533" s="199" t="n"/>
      <c r="N533" s="199" t="n"/>
      <c r="O533" s="199" t="n"/>
      <c r="P533" s="199" t="n"/>
      <c r="Q533" s="199" t="n"/>
      <c r="R533" s="199" t="n"/>
      <c r="S533" s="199" t="n"/>
      <c r="T533" s="199" t="n"/>
      <c r="U533" s="199" t="n"/>
      <c r="V533" s="199" t="n"/>
      <c r="W533" s="199" t="n"/>
      <c r="X533" s="199" t="n"/>
      <c r="Y533" s="199" t="n"/>
      <c r="Z533" s="199" t="n"/>
    </row>
    <row r="534" ht="15.75" customHeight="1">
      <c r="A534" s="199" t="n"/>
      <c r="B534" s="199" t="n"/>
      <c r="C534" s="199" t="n"/>
      <c r="D534" s="201" t="n"/>
      <c r="E534" s="200" t="n"/>
      <c r="F534" s="199" t="n"/>
      <c r="G534" s="199" t="n"/>
      <c r="H534" s="199" t="n"/>
      <c r="I534" s="199" t="n"/>
      <c r="J534" s="199" t="n"/>
      <c r="K534" s="199" t="n"/>
      <c r="L534" s="199" t="n"/>
      <c r="M534" s="199" t="n"/>
      <c r="N534" s="199" t="n"/>
      <c r="O534" s="199" t="n"/>
      <c r="P534" s="199" t="n"/>
      <c r="Q534" s="199" t="n"/>
      <c r="R534" s="199" t="n"/>
      <c r="S534" s="199" t="n"/>
      <c r="T534" s="199" t="n"/>
      <c r="U534" s="199" t="n"/>
      <c r="V534" s="199" t="n"/>
      <c r="W534" s="199" t="n"/>
      <c r="X534" s="199" t="n"/>
      <c r="Y534" s="199" t="n"/>
      <c r="Z534" s="199" t="n"/>
    </row>
    <row r="535" ht="15.75" customHeight="1">
      <c r="A535" s="199" t="n"/>
      <c r="B535" s="199" t="n"/>
      <c r="C535" s="199" t="n"/>
      <c r="D535" s="201" t="n"/>
      <c r="E535" s="200" t="n"/>
      <c r="F535" s="199" t="n"/>
      <c r="G535" s="199" t="n"/>
      <c r="H535" s="199" t="n"/>
      <c r="I535" s="199" t="n"/>
      <c r="J535" s="199" t="n"/>
      <c r="K535" s="199" t="n"/>
      <c r="L535" s="199" t="n"/>
      <c r="M535" s="199" t="n"/>
      <c r="N535" s="199" t="n"/>
      <c r="O535" s="199" t="n"/>
      <c r="P535" s="199" t="n"/>
      <c r="Q535" s="199" t="n"/>
      <c r="R535" s="199" t="n"/>
      <c r="S535" s="199" t="n"/>
      <c r="T535" s="199" t="n"/>
      <c r="U535" s="199" t="n"/>
      <c r="V535" s="199" t="n"/>
      <c r="W535" s="199" t="n"/>
      <c r="X535" s="199" t="n"/>
      <c r="Y535" s="199" t="n"/>
      <c r="Z535" s="199" t="n"/>
    </row>
    <row r="536" ht="15.75" customHeight="1">
      <c r="A536" s="199" t="n"/>
      <c r="B536" s="199" t="n"/>
      <c r="C536" s="199" t="n"/>
      <c r="D536" s="201" t="n"/>
      <c r="E536" s="200" t="n"/>
      <c r="F536" s="199" t="n"/>
      <c r="G536" s="199" t="n"/>
      <c r="H536" s="199" t="n"/>
      <c r="I536" s="199" t="n"/>
      <c r="J536" s="199" t="n"/>
      <c r="K536" s="199" t="n"/>
      <c r="L536" s="199" t="n"/>
      <c r="M536" s="199" t="n"/>
      <c r="N536" s="199" t="n"/>
      <c r="O536" s="199" t="n"/>
      <c r="P536" s="199" t="n"/>
      <c r="Q536" s="199" t="n"/>
      <c r="R536" s="199" t="n"/>
      <c r="S536" s="199" t="n"/>
      <c r="T536" s="199" t="n"/>
      <c r="U536" s="199" t="n"/>
      <c r="V536" s="199" t="n"/>
      <c r="W536" s="199" t="n"/>
      <c r="X536" s="199" t="n"/>
      <c r="Y536" s="199" t="n"/>
      <c r="Z536" s="199" t="n"/>
    </row>
    <row r="537" ht="15.75" customHeight="1">
      <c r="A537" s="199" t="n"/>
      <c r="B537" s="199" t="n"/>
      <c r="C537" s="199" t="n"/>
      <c r="D537" s="201" t="n"/>
      <c r="E537" s="200" t="n"/>
      <c r="F537" s="199" t="n"/>
      <c r="G537" s="199" t="n"/>
      <c r="H537" s="199" t="n"/>
      <c r="I537" s="199" t="n"/>
      <c r="J537" s="199" t="n"/>
      <c r="K537" s="199" t="n"/>
      <c r="L537" s="199" t="n"/>
      <c r="M537" s="199" t="n"/>
      <c r="N537" s="199" t="n"/>
      <c r="O537" s="199" t="n"/>
      <c r="P537" s="199" t="n"/>
      <c r="Q537" s="199" t="n"/>
      <c r="R537" s="199" t="n"/>
      <c r="S537" s="199" t="n"/>
      <c r="T537" s="199" t="n"/>
      <c r="U537" s="199" t="n"/>
      <c r="V537" s="199" t="n"/>
      <c r="W537" s="199" t="n"/>
      <c r="X537" s="199" t="n"/>
      <c r="Y537" s="199" t="n"/>
      <c r="Z537" s="199" t="n"/>
    </row>
    <row r="538" ht="15.75" customHeight="1">
      <c r="A538" s="199" t="n"/>
      <c r="B538" s="199" t="n"/>
      <c r="C538" s="199" t="n"/>
      <c r="D538" s="201" t="n"/>
      <c r="E538" s="200" t="n"/>
      <c r="F538" s="199" t="n"/>
      <c r="G538" s="199" t="n"/>
      <c r="H538" s="199" t="n"/>
      <c r="I538" s="199" t="n"/>
      <c r="J538" s="199" t="n"/>
      <c r="K538" s="199" t="n"/>
      <c r="L538" s="199" t="n"/>
      <c r="M538" s="199" t="n"/>
      <c r="N538" s="199" t="n"/>
      <c r="O538" s="199" t="n"/>
      <c r="P538" s="199" t="n"/>
      <c r="Q538" s="199" t="n"/>
      <c r="R538" s="199" t="n"/>
      <c r="S538" s="199" t="n"/>
      <c r="T538" s="199" t="n"/>
      <c r="U538" s="199" t="n"/>
      <c r="V538" s="199" t="n"/>
      <c r="W538" s="199" t="n"/>
      <c r="X538" s="199" t="n"/>
      <c r="Y538" s="199" t="n"/>
      <c r="Z538" s="199" t="n"/>
    </row>
    <row r="539" ht="15.75" customHeight="1">
      <c r="A539" s="199" t="n"/>
      <c r="B539" s="199" t="n"/>
      <c r="C539" s="199" t="n"/>
      <c r="D539" s="201" t="n"/>
      <c r="E539" s="200" t="n"/>
      <c r="F539" s="199" t="n"/>
      <c r="G539" s="199" t="n"/>
      <c r="H539" s="199" t="n"/>
      <c r="I539" s="199" t="n"/>
      <c r="J539" s="199" t="n"/>
      <c r="K539" s="199" t="n"/>
      <c r="L539" s="199" t="n"/>
      <c r="M539" s="199" t="n"/>
      <c r="N539" s="199" t="n"/>
      <c r="O539" s="199" t="n"/>
      <c r="P539" s="199" t="n"/>
      <c r="Q539" s="199" t="n"/>
      <c r="R539" s="199" t="n"/>
      <c r="S539" s="199" t="n"/>
      <c r="T539" s="199" t="n"/>
      <c r="U539" s="199" t="n"/>
      <c r="V539" s="199" t="n"/>
      <c r="W539" s="199" t="n"/>
      <c r="X539" s="199" t="n"/>
      <c r="Y539" s="199" t="n"/>
      <c r="Z539" s="199" t="n"/>
    </row>
    <row r="540" ht="15.75" customHeight="1">
      <c r="A540" s="199" t="n"/>
      <c r="B540" s="199" t="n"/>
      <c r="C540" s="199" t="n"/>
      <c r="D540" s="201" t="n"/>
      <c r="E540" s="200" t="n"/>
      <c r="F540" s="199" t="n"/>
      <c r="G540" s="199" t="n"/>
      <c r="H540" s="199" t="n"/>
      <c r="I540" s="199" t="n"/>
      <c r="J540" s="199" t="n"/>
      <c r="K540" s="199" t="n"/>
      <c r="L540" s="199" t="n"/>
      <c r="M540" s="199" t="n"/>
      <c r="N540" s="199" t="n"/>
      <c r="O540" s="199" t="n"/>
      <c r="P540" s="199" t="n"/>
      <c r="Q540" s="199" t="n"/>
      <c r="R540" s="199" t="n"/>
      <c r="S540" s="199" t="n"/>
      <c r="T540" s="199" t="n"/>
      <c r="U540" s="199" t="n"/>
      <c r="V540" s="199" t="n"/>
      <c r="W540" s="199" t="n"/>
      <c r="X540" s="199" t="n"/>
      <c r="Y540" s="199" t="n"/>
      <c r="Z540" s="199" t="n"/>
    </row>
    <row r="541" ht="15.75" customHeight="1">
      <c r="A541" s="199" t="n"/>
      <c r="B541" s="199" t="n"/>
      <c r="C541" s="199" t="n"/>
      <c r="D541" s="201" t="n"/>
      <c r="E541" s="200" t="n"/>
      <c r="F541" s="199" t="n"/>
      <c r="G541" s="199" t="n"/>
      <c r="H541" s="199" t="n"/>
      <c r="I541" s="199" t="n"/>
      <c r="J541" s="199" t="n"/>
      <c r="K541" s="199" t="n"/>
      <c r="L541" s="199" t="n"/>
      <c r="M541" s="199" t="n"/>
      <c r="N541" s="199" t="n"/>
      <c r="O541" s="199" t="n"/>
      <c r="P541" s="199" t="n"/>
      <c r="Q541" s="199" t="n"/>
      <c r="R541" s="199" t="n"/>
      <c r="S541" s="199" t="n"/>
      <c r="T541" s="199" t="n"/>
      <c r="U541" s="199" t="n"/>
      <c r="V541" s="199" t="n"/>
      <c r="W541" s="199" t="n"/>
      <c r="X541" s="199" t="n"/>
      <c r="Y541" s="199" t="n"/>
      <c r="Z541" s="199" t="n"/>
    </row>
    <row r="542" ht="15.75" customHeight="1">
      <c r="A542" s="199" t="n"/>
      <c r="B542" s="199" t="n"/>
      <c r="C542" s="199" t="n"/>
      <c r="D542" s="201" t="n"/>
      <c r="E542" s="200" t="n"/>
      <c r="F542" s="199" t="n"/>
      <c r="G542" s="199" t="n"/>
      <c r="H542" s="199" t="n"/>
      <c r="I542" s="199" t="n"/>
      <c r="J542" s="199" t="n"/>
      <c r="K542" s="199" t="n"/>
      <c r="L542" s="199" t="n"/>
      <c r="M542" s="199" t="n"/>
      <c r="N542" s="199" t="n"/>
      <c r="O542" s="199" t="n"/>
      <c r="P542" s="199" t="n"/>
      <c r="Q542" s="199" t="n"/>
      <c r="R542" s="199" t="n"/>
      <c r="S542" s="199" t="n"/>
      <c r="T542" s="199" t="n"/>
      <c r="U542" s="199" t="n"/>
      <c r="V542" s="199" t="n"/>
      <c r="W542" s="199" t="n"/>
      <c r="X542" s="199" t="n"/>
      <c r="Y542" s="199" t="n"/>
      <c r="Z542" s="199" t="n"/>
    </row>
    <row r="543" ht="15.75" customHeight="1">
      <c r="A543" s="199" t="n"/>
      <c r="B543" s="199" t="n"/>
      <c r="C543" s="199" t="n"/>
      <c r="D543" s="201" t="n"/>
      <c r="E543" s="200" t="n"/>
      <c r="F543" s="199" t="n"/>
      <c r="G543" s="199" t="n"/>
      <c r="H543" s="199" t="n"/>
      <c r="I543" s="199" t="n"/>
      <c r="J543" s="199" t="n"/>
      <c r="K543" s="199" t="n"/>
      <c r="L543" s="199" t="n"/>
      <c r="M543" s="199" t="n"/>
      <c r="N543" s="199" t="n"/>
      <c r="O543" s="199" t="n"/>
      <c r="P543" s="199" t="n"/>
      <c r="Q543" s="199" t="n"/>
      <c r="R543" s="199" t="n"/>
      <c r="S543" s="199" t="n"/>
      <c r="T543" s="199" t="n"/>
      <c r="U543" s="199" t="n"/>
      <c r="V543" s="199" t="n"/>
      <c r="W543" s="199" t="n"/>
      <c r="X543" s="199" t="n"/>
      <c r="Y543" s="199" t="n"/>
      <c r="Z543" s="199" t="n"/>
    </row>
    <row r="544" ht="15.75" customHeight="1">
      <c r="A544" s="199" t="n"/>
      <c r="B544" s="199" t="n"/>
      <c r="C544" s="199" t="n"/>
      <c r="D544" s="201" t="n"/>
      <c r="E544" s="200" t="n"/>
      <c r="F544" s="199" t="n"/>
      <c r="G544" s="199" t="n"/>
      <c r="H544" s="199" t="n"/>
      <c r="I544" s="199" t="n"/>
      <c r="J544" s="199" t="n"/>
      <c r="K544" s="199" t="n"/>
      <c r="L544" s="199" t="n"/>
      <c r="M544" s="199" t="n"/>
      <c r="N544" s="199" t="n"/>
      <c r="O544" s="199" t="n"/>
      <c r="P544" s="199" t="n"/>
      <c r="Q544" s="199" t="n"/>
      <c r="R544" s="199" t="n"/>
      <c r="S544" s="199" t="n"/>
      <c r="T544" s="199" t="n"/>
      <c r="U544" s="199" t="n"/>
      <c r="V544" s="199" t="n"/>
      <c r="W544" s="199" t="n"/>
      <c r="X544" s="199" t="n"/>
      <c r="Y544" s="199" t="n"/>
      <c r="Z544" s="199" t="n"/>
    </row>
    <row r="545" ht="15.75" customHeight="1">
      <c r="A545" s="199" t="n"/>
      <c r="B545" s="199" t="n"/>
      <c r="C545" s="199" t="n"/>
      <c r="D545" s="201" t="n"/>
      <c r="E545" s="200" t="n"/>
      <c r="F545" s="199" t="n"/>
      <c r="G545" s="199" t="n"/>
      <c r="H545" s="199" t="n"/>
      <c r="I545" s="199" t="n"/>
      <c r="J545" s="199" t="n"/>
      <c r="K545" s="199" t="n"/>
      <c r="L545" s="199" t="n"/>
      <c r="M545" s="199" t="n"/>
      <c r="N545" s="199" t="n"/>
      <c r="O545" s="199" t="n"/>
      <c r="P545" s="199" t="n"/>
      <c r="Q545" s="199" t="n"/>
      <c r="R545" s="199" t="n"/>
      <c r="S545" s="199" t="n"/>
      <c r="T545" s="199" t="n"/>
      <c r="U545" s="199" t="n"/>
      <c r="V545" s="199" t="n"/>
      <c r="W545" s="199" t="n"/>
      <c r="X545" s="199" t="n"/>
      <c r="Y545" s="199" t="n"/>
      <c r="Z545" s="199" t="n"/>
    </row>
    <row r="546" ht="15.75" customHeight="1">
      <c r="A546" s="199" t="n"/>
      <c r="B546" s="199" t="n"/>
      <c r="C546" s="199" t="n"/>
      <c r="D546" s="201" t="n"/>
      <c r="E546" s="200" t="n"/>
      <c r="F546" s="199" t="n"/>
      <c r="G546" s="199" t="n"/>
      <c r="H546" s="199" t="n"/>
      <c r="I546" s="199" t="n"/>
      <c r="J546" s="199" t="n"/>
      <c r="K546" s="199" t="n"/>
      <c r="L546" s="199" t="n"/>
      <c r="M546" s="199" t="n"/>
      <c r="N546" s="199" t="n"/>
      <c r="O546" s="199" t="n"/>
      <c r="P546" s="199" t="n"/>
      <c r="Q546" s="199" t="n"/>
      <c r="R546" s="199" t="n"/>
      <c r="S546" s="199" t="n"/>
      <c r="T546" s="199" t="n"/>
      <c r="U546" s="199" t="n"/>
      <c r="V546" s="199" t="n"/>
      <c r="W546" s="199" t="n"/>
      <c r="X546" s="199" t="n"/>
      <c r="Y546" s="199" t="n"/>
      <c r="Z546" s="199" t="n"/>
    </row>
    <row r="547" ht="15.75" customHeight="1">
      <c r="A547" s="199" t="n"/>
      <c r="B547" s="199" t="n"/>
      <c r="C547" s="199" t="n"/>
      <c r="D547" s="201" t="n"/>
      <c r="E547" s="200" t="n"/>
      <c r="F547" s="199" t="n"/>
      <c r="G547" s="199" t="n"/>
      <c r="H547" s="199" t="n"/>
      <c r="I547" s="199" t="n"/>
      <c r="J547" s="199" t="n"/>
      <c r="K547" s="199" t="n"/>
      <c r="L547" s="199" t="n"/>
      <c r="M547" s="199" t="n"/>
      <c r="N547" s="199" t="n"/>
      <c r="O547" s="199" t="n"/>
      <c r="P547" s="199" t="n"/>
      <c r="Q547" s="199" t="n"/>
      <c r="R547" s="199" t="n"/>
      <c r="S547" s="199" t="n"/>
      <c r="T547" s="199" t="n"/>
      <c r="U547" s="199" t="n"/>
      <c r="V547" s="199" t="n"/>
      <c r="W547" s="199" t="n"/>
      <c r="X547" s="199" t="n"/>
      <c r="Y547" s="199" t="n"/>
      <c r="Z547" s="199" t="n"/>
    </row>
    <row r="548" ht="15.75" customHeight="1">
      <c r="A548" s="199" t="n"/>
      <c r="B548" s="199" t="n"/>
      <c r="C548" s="199" t="n"/>
      <c r="D548" s="201" t="n"/>
      <c r="E548" s="200" t="n"/>
      <c r="F548" s="199" t="n"/>
      <c r="G548" s="199" t="n"/>
      <c r="H548" s="199" t="n"/>
      <c r="I548" s="199" t="n"/>
      <c r="J548" s="199" t="n"/>
      <c r="K548" s="199" t="n"/>
      <c r="L548" s="199" t="n"/>
      <c r="M548" s="199" t="n"/>
      <c r="N548" s="199" t="n"/>
      <c r="O548" s="199" t="n"/>
      <c r="P548" s="199" t="n"/>
      <c r="Q548" s="199" t="n"/>
      <c r="R548" s="199" t="n"/>
      <c r="S548" s="199" t="n"/>
      <c r="T548" s="199" t="n"/>
      <c r="U548" s="199" t="n"/>
      <c r="V548" s="199" t="n"/>
      <c r="W548" s="199" t="n"/>
      <c r="X548" s="199" t="n"/>
      <c r="Y548" s="199" t="n"/>
      <c r="Z548" s="199" t="n"/>
    </row>
    <row r="549" ht="15.75" customHeight="1">
      <c r="A549" s="199" t="n"/>
      <c r="B549" s="199" t="n"/>
      <c r="C549" s="199" t="n"/>
      <c r="D549" s="201" t="n"/>
      <c r="E549" s="200" t="n"/>
      <c r="F549" s="199" t="n"/>
      <c r="G549" s="199" t="n"/>
      <c r="H549" s="199" t="n"/>
      <c r="I549" s="199" t="n"/>
      <c r="J549" s="199" t="n"/>
      <c r="K549" s="199" t="n"/>
      <c r="L549" s="199" t="n"/>
      <c r="M549" s="199" t="n"/>
      <c r="N549" s="199" t="n"/>
      <c r="O549" s="199" t="n"/>
      <c r="P549" s="199" t="n"/>
      <c r="Q549" s="199" t="n"/>
      <c r="R549" s="199" t="n"/>
      <c r="S549" s="199" t="n"/>
      <c r="T549" s="199" t="n"/>
      <c r="U549" s="199" t="n"/>
      <c r="V549" s="199" t="n"/>
      <c r="W549" s="199" t="n"/>
      <c r="X549" s="199" t="n"/>
      <c r="Y549" s="199" t="n"/>
      <c r="Z549" s="199" t="n"/>
    </row>
    <row r="550" ht="15.75" customHeight="1">
      <c r="A550" s="199" t="n"/>
      <c r="B550" s="199" t="n"/>
      <c r="C550" s="199" t="n"/>
      <c r="D550" s="201" t="n"/>
      <c r="E550" s="200" t="n"/>
      <c r="F550" s="199" t="n"/>
      <c r="G550" s="199" t="n"/>
      <c r="H550" s="199" t="n"/>
      <c r="I550" s="199" t="n"/>
      <c r="J550" s="199" t="n"/>
      <c r="K550" s="199" t="n"/>
      <c r="L550" s="199" t="n"/>
      <c r="M550" s="199" t="n"/>
      <c r="N550" s="199" t="n"/>
      <c r="O550" s="199" t="n"/>
      <c r="P550" s="199" t="n"/>
      <c r="Q550" s="199" t="n"/>
      <c r="R550" s="199" t="n"/>
      <c r="S550" s="199" t="n"/>
      <c r="T550" s="199" t="n"/>
      <c r="U550" s="199" t="n"/>
      <c r="V550" s="199" t="n"/>
      <c r="W550" s="199" t="n"/>
      <c r="X550" s="199" t="n"/>
      <c r="Y550" s="199" t="n"/>
      <c r="Z550" s="199" t="n"/>
    </row>
    <row r="551" ht="15.75" customHeight="1">
      <c r="A551" s="199" t="n"/>
      <c r="B551" s="199" t="n"/>
      <c r="C551" s="199" t="n"/>
      <c r="D551" s="201" t="n"/>
      <c r="E551" s="200" t="n"/>
      <c r="F551" s="199" t="n"/>
      <c r="G551" s="199" t="n"/>
      <c r="H551" s="199" t="n"/>
      <c r="I551" s="199" t="n"/>
      <c r="J551" s="199" t="n"/>
      <c r="K551" s="199" t="n"/>
      <c r="L551" s="199" t="n"/>
      <c r="M551" s="199" t="n"/>
      <c r="N551" s="199" t="n"/>
      <c r="O551" s="199" t="n"/>
      <c r="P551" s="199" t="n"/>
      <c r="Q551" s="199" t="n"/>
      <c r="R551" s="199" t="n"/>
      <c r="S551" s="199" t="n"/>
      <c r="T551" s="199" t="n"/>
      <c r="U551" s="199" t="n"/>
      <c r="V551" s="199" t="n"/>
      <c r="W551" s="199" t="n"/>
      <c r="X551" s="199" t="n"/>
      <c r="Y551" s="199" t="n"/>
      <c r="Z551" s="199" t="n"/>
    </row>
    <row r="552" ht="15.75" customHeight="1">
      <c r="A552" s="199" t="n"/>
      <c r="B552" s="199" t="n"/>
      <c r="C552" s="199" t="n"/>
      <c r="D552" s="201" t="n"/>
      <c r="E552" s="200" t="n"/>
      <c r="F552" s="199" t="n"/>
      <c r="G552" s="199" t="n"/>
      <c r="H552" s="199" t="n"/>
      <c r="I552" s="199" t="n"/>
      <c r="J552" s="199" t="n"/>
      <c r="K552" s="199" t="n"/>
      <c r="L552" s="199" t="n"/>
      <c r="M552" s="199" t="n"/>
      <c r="N552" s="199" t="n"/>
      <c r="O552" s="199" t="n"/>
      <c r="P552" s="199" t="n"/>
      <c r="Q552" s="199" t="n"/>
      <c r="R552" s="199" t="n"/>
      <c r="S552" s="199" t="n"/>
      <c r="T552" s="199" t="n"/>
      <c r="U552" s="199" t="n"/>
      <c r="V552" s="199" t="n"/>
      <c r="W552" s="199" t="n"/>
      <c r="X552" s="199" t="n"/>
      <c r="Y552" s="199" t="n"/>
      <c r="Z552" s="199" t="n"/>
    </row>
    <row r="553" ht="15.75" customHeight="1">
      <c r="A553" s="199" t="n"/>
      <c r="B553" s="199" t="n"/>
      <c r="C553" s="199" t="n"/>
      <c r="D553" s="201" t="n"/>
      <c r="E553" s="200" t="n"/>
      <c r="F553" s="199" t="n"/>
      <c r="G553" s="199" t="n"/>
      <c r="H553" s="199" t="n"/>
      <c r="I553" s="199" t="n"/>
      <c r="J553" s="199" t="n"/>
      <c r="K553" s="199" t="n"/>
      <c r="L553" s="199" t="n"/>
      <c r="M553" s="199" t="n"/>
      <c r="N553" s="199" t="n"/>
      <c r="O553" s="199" t="n"/>
      <c r="P553" s="199" t="n"/>
      <c r="Q553" s="199" t="n"/>
      <c r="R553" s="199" t="n"/>
      <c r="S553" s="199" t="n"/>
      <c r="T553" s="199" t="n"/>
      <c r="U553" s="199" t="n"/>
      <c r="V553" s="199" t="n"/>
      <c r="W553" s="199" t="n"/>
      <c r="X553" s="199" t="n"/>
      <c r="Y553" s="199" t="n"/>
      <c r="Z553" s="199" t="n"/>
    </row>
    <row r="554" ht="15.75" customHeight="1">
      <c r="A554" s="199" t="n"/>
      <c r="B554" s="199" t="n"/>
      <c r="C554" s="199" t="n"/>
      <c r="D554" s="201" t="n"/>
      <c r="E554" s="200" t="n"/>
      <c r="F554" s="199" t="n"/>
      <c r="G554" s="199" t="n"/>
      <c r="H554" s="199" t="n"/>
      <c r="I554" s="199" t="n"/>
      <c r="J554" s="199" t="n"/>
      <c r="K554" s="199" t="n"/>
      <c r="L554" s="199" t="n"/>
      <c r="M554" s="199" t="n"/>
      <c r="N554" s="199" t="n"/>
      <c r="O554" s="199" t="n"/>
      <c r="P554" s="199" t="n"/>
      <c r="Q554" s="199" t="n"/>
      <c r="R554" s="199" t="n"/>
      <c r="S554" s="199" t="n"/>
      <c r="T554" s="199" t="n"/>
      <c r="U554" s="199" t="n"/>
      <c r="V554" s="199" t="n"/>
      <c r="W554" s="199" t="n"/>
      <c r="X554" s="199" t="n"/>
      <c r="Y554" s="199" t="n"/>
      <c r="Z554" s="199" t="n"/>
    </row>
    <row r="555" ht="15.75" customHeight="1">
      <c r="A555" s="199" t="n"/>
      <c r="B555" s="199" t="n"/>
      <c r="C555" s="199" t="n"/>
      <c r="D555" s="201" t="n"/>
      <c r="E555" s="200" t="n"/>
      <c r="F555" s="199" t="n"/>
      <c r="G555" s="199" t="n"/>
      <c r="H555" s="199" t="n"/>
      <c r="I555" s="199" t="n"/>
      <c r="J555" s="199" t="n"/>
      <c r="K555" s="199" t="n"/>
      <c r="L555" s="199" t="n"/>
      <c r="M555" s="199" t="n"/>
      <c r="N555" s="199" t="n"/>
      <c r="O555" s="199" t="n"/>
      <c r="P555" s="199" t="n"/>
      <c r="Q555" s="199" t="n"/>
      <c r="R555" s="199" t="n"/>
      <c r="S555" s="199" t="n"/>
      <c r="T555" s="199" t="n"/>
      <c r="U555" s="199" t="n"/>
      <c r="V555" s="199" t="n"/>
      <c r="W555" s="199" t="n"/>
      <c r="X555" s="199" t="n"/>
      <c r="Y555" s="199" t="n"/>
      <c r="Z555" s="199" t="n"/>
    </row>
    <row r="556" ht="15.75" customHeight="1">
      <c r="A556" s="199" t="n"/>
      <c r="B556" s="199" t="n"/>
      <c r="C556" s="199" t="n"/>
      <c r="D556" s="201" t="n"/>
      <c r="E556" s="200" t="n"/>
      <c r="F556" s="199" t="n"/>
      <c r="G556" s="199" t="n"/>
      <c r="H556" s="199" t="n"/>
      <c r="I556" s="199" t="n"/>
      <c r="J556" s="199" t="n"/>
      <c r="K556" s="199" t="n"/>
      <c r="L556" s="199" t="n"/>
      <c r="M556" s="199" t="n"/>
      <c r="N556" s="199" t="n"/>
      <c r="O556" s="199" t="n"/>
      <c r="P556" s="199" t="n"/>
      <c r="Q556" s="199" t="n"/>
      <c r="R556" s="199" t="n"/>
      <c r="S556" s="199" t="n"/>
      <c r="T556" s="199" t="n"/>
      <c r="U556" s="199" t="n"/>
      <c r="V556" s="199" t="n"/>
      <c r="W556" s="199" t="n"/>
      <c r="X556" s="199" t="n"/>
      <c r="Y556" s="199" t="n"/>
      <c r="Z556" s="199" t="n"/>
    </row>
    <row r="557" ht="15.75" customHeight="1">
      <c r="A557" s="199" t="n"/>
      <c r="B557" s="199" t="n"/>
      <c r="C557" s="199" t="n"/>
      <c r="D557" s="201" t="n"/>
      <c r="E557" s="200" t="n"/>
      <c r="F557" s="199" t="n"/>
      <c r="G557" s="199" t="n"/>
      <c r="H557" s="199" t="n"/>
      <c r="I557" s="199" t="n"/>
      <c r="J557" s="199" t="n"/>
      <c r="K557" s="199" t="n"/>
      <c r="L557" s="199" t="n"/>
      <c r="M557" s="199" t="n"/>
      <c r="N557" s="199" t="n"/>
      <c r="O557" s="199" t="n"/>
      <c r="P557" s="199" t="n"/>
      <c r="Q557" s="199" t="n"/>
      <c r="R557" s="199" t="n"/>
      <c r="S557" s="199" t="n"/>
      <c r="T557" s="199" t="n"/>
      <c r="U557" s="199" t="n"/>
      <c r="V557" s="199" t="n"/>
      <c r="W557" s="199" t="n"/>
      <c r="X557" s="199" t="n"/>
      <c r="Y557" s="199" t="n"/>
      <c r="Z557" s="199" t="n"/>
    </row>
    <row r="558" ht="15.75" customHeight="1">
      <c r="A558" s="199" t="n"/>
      <c r="B558" s="199" t="n"/>
      <c r="C558" s="199" t="n"/>
      <c r="D558" s="201" t="n"/>
      <c r="E558" s="200" t="n"/>
      <c r="F558" s="199" t="n"/>
      <c r="G558" s="199" t="n"/>
      <c r="H558" s="199" t="n"/>
      <c r="I558" s="199" t="n"/>
      <c r="J558" s="199" t="n"/>
      <c r="K558" s="199" t="n"/>
      <c r="L558" s="199" t="n"/>
      <c r="M558" s="199" t="n"/>
      <c r="N558" s="199" t="n"/>
      <c r="O558" s="199" t="n"/>
      <c r="P558" s="199" t="n"/>
      <c r="Q558" s="199" t="n"/>
      <c r="R558" s="199" t="n"/>
      <c r="S558" s="199" t="n"/>
      <c r="T558" s="199" t="n"/>
      <c r="U558" s="199" t="n"/>
      <c r="V558" s="199" t="n"/>
      <c r="W558" s="199" t="n"/>
      <c r="X558" s="199" t="n"/>
      <c r="Y558" s="199" t="n"/>
      <c r="Z558" s="199" t="n"/>
    </row>
    <row r="559" ht="15.75" customHeight="1">
      <c r="A559" s="199" t="n"/>
      <c r="B559" s="199" t="n"/>
      <c r="C559" s="199" t="n"/>
      <c r="D559" s="201" t="n"/>
      <c r="E559" s="200" t="n"/>
      <c r="F559" s="199" t="n"/>
      <c r="G559" s="199" t="n"/>
      <c r="H559" s="199" t="n"/>
      <c r="I559" s="199" t="n"/>
      <c r="J559" s="199" t="n"/>
      <c r="K559" s="199" t="n"/>
      <c r="L559" s="199" t="n"/>
      <c r="M559" s="199" t="n"/>
      <c r="N559" s="199" t="n"/>
      <c r="O559" s="199" t="n"/>
      <c r="P559" s="199" t="n"/>
      <c r="Q559" s="199" t="n"/>
      <c r="R559" s="199" t="n"/>
      <c r="S559" s="199" t="n"/>
      <c r="T559" s="199" t="n"/>
      <c r="U559" s="199" t="n"/>
      <c r="V559" s="199" t="n"/>
      <c r="W559" s="199" t="n"/>
      <c r="X559" s="199" t="n"/>
      <c r="Y559" s="199" t="n"/>
      <c r="Z559" s="199" t="n"/>
    </row>
    <row r="560" ht="15.75" customHeight="1">
      <c r="A560" s="199" t="n"/>
      <c r="B560" s="199" t="n"/>
      <c r="C560" s="199" t="n"/>
      <c r="D560" s="201" t="n"/>
      <c r="E560" s="200" t="n"/>
      <c r="F560" s="199" t="n"/>
      <c r="G560" s="199" t="n"/>
      <c r="H560" s="199" t="n"/>
      <c r="I560" s="199" t="n"/>
      <c r="J560" s="199" t="n"/>
      <c r="K560" s="199" t="n"/>
      <c r="L560" s="199" t="n"/>
      <c r="M560" s="199" t="n"/>
      <c r="N560" s="199" t="n"/>
      <c r="O560" s="199" t="n"/>
      <c r="P560" s="199" t="n"/>
      <c r="Q560" s="199" t="n"/>
      <c r="R560" s="199" t="n"/>
      <c r="S560" s="199" t="n"/>
      <c r="T560" s="199" t="n"/>
      <c r="U560" s="199" t="n"/>
      <c r="V560" s="199" t="n"/>
      <c r="W560" s="199" t="n"/>
      <c r="X560" s="199" t="n"/>
      <c r="Y560" s="199" t="n"/>
      <c r="Z560" s="199" t="n"/>
    </row>
    <row r="561" ht="15.75" customHeight="1">
      <c r="A561" s="199" t="n"/>
      <c r="B561" s="199" t="n"/>
      <c r="C561" s="199" t="n"/>
      <c r="D561" s="201" t="n"/>
      <c r="E561" s="200" t="n"/>
      <c r="F561" s="199" t="n"/>
      <c r="G561" s="199" t="n"/>
      <c r="H561" s="199" t="n"/>
      <c r="I561" s="199" t="n"/>
      <c r="J561" s="199" t="n"/>
      <c r="K561" s="199" t="n"/>
      <c r="L561" s="199" t="n"/>
      <c r="M561" s="199" t="n"/>
      <c r="N561" s="199" t="n"/>
      <c r="O561" s="199" t="n"/>
      <c r="P561" s="199" t="n"/>
      <c r="Q561" s="199" t="n"/>
      <c r="R561" s="199" t="n"/>
      <c r="S561" s="199" t="n"/>
      <c r="T561" s="199" t="n"/>
      <c r="U561" s="199" t="n"/>
      <c r="V561" s="199" t="n"/>
      <c r="W561" s="199" t="n"/>
      <c r="X561" s="199" t="n"/>
      <c r="Y561" s="199" t="n"/>
      <c r="Z561" s="199" t="n"/>
    </row>
    <row r="562" ht="15.75" customHeight="1">
      <c r="A562" s="199" t="n"/>
      <c r="B562" s="199" t="n"/>
      <c r="C562" s="199" t="n"/>
      <c r="D562" s="201" t="n"/>
      <c r="E562" s="200" t="n"/>
      <c r="F562" s="199" t="n"/>
      <c r="G562" s="199" t="n"/>
      <c r="H562" s="199" t="n"/>
      <c r="I562" s="199" t="n"/>
      <c r="J562" s="199" t="n"/>
      <c r="K562" s="199" t="n"/>
      <c r="L562" s="199" t="n"/>
      <c r="M562" s="199" t="n"/>
      <c r="N562" s="199" t="n"/>
      <c r="O562" s="199" t="n"/>
      <c r="P562" s="199" t="n"/>
      <c r="Q562" s="199" t="n"/>
      <c r="R562" s="199" t="n"/>
      <c r="S562" s="199" t="n"/>
      <c r="T562" s="199" t="n"/>
      <c r="U562" s="199" t="n"/>
      <c r="V562" s="199" t="n"/>
      <c r="W562" s="199" t="n"/>
      <c r="X562" s="199" t="n"/>
      <c r="Y562" s="199" t="n"/>
      <c r="Z562" s="199" t="n"/>
    </row>
    <row r="563" ht="15.75" customHeight="1">
      <c r="A563" s="199" t="n"/>
      <c r="B563" s="199" t="n"/>
      <c r="C563" s="199" t="n"/>
      <c r="D563" s="201" t="n"/>
      <c r="E563" s="200" t="n"/>
      <c r="F563" s="199" t="n"/>
      <c r="G563" s="199" t="n"/>
      <c r="H563" s="199" t="n"/>
      <c r="I563" s="199" t="n"/>
      <c r="J563" s="199" t="n"/>
      <c r="K563" s="199" t="n"/>
      <c r="L563" s="199" t="n"/>
      <c r="M563" s="199" t="n"/>
      <c r="N563" s="199" t="n"/>
      <c r="O563" s="199" t="n"/>
      <c r="P563" s="199" t="n"/>
      <c r="Q563" s="199" t="n"/>
      <c r="R563" s="199" t="n"/>
      <c r="S563" s="199" t="n"/>
      <c r="T563" s="199" t="n"/>
      <c r="U563" s="199" t="n"/>
      <c r="V563" s="199" t="n"/>
      <c r="W563" s="199" t="n"/>
      <c r="X563" s="199" t="n"/>
      <c r="Y563" s="199" t="n"/>
      <c r="Z563" s="199" t="n"/>
    </row>
    <row r="564" ht="15.75" customHeight="1">
      <c r="A564" s="199" t="n"/>
      <c r="B564" s="199" t="n"/>
      <c r="C564" s="199" t="n"/>
      <c r="D564" s="201" t="n"/>
      <c r="E564" s="200" t="n"/>
      <c r="F564" s="199" t="n"/>
      <c r="G564" s="199" t="n"/>
      <c r="H564" s="199" t="n"/>
      <c r="I564" s="199" t="n"/>
      <c r="J564" s="199" t="n"/>
      <c r="K564" s="199" t="n"/>
      <c r="L564" s="199" t="n"/>
      <c r="M564" s="199" t="n"/>
      <c r="N564" s="199" t="n"/>
      <c r="O564" s="199" t="n"/>
      <c r="P564" s="199" t="n"/>
      <c r="Q564" s="199" t="n"/>
      <c r="R564" s="199" t="n"/>
      <c r="S564" s="199" t="n"/>
      <c r="T564" s="199" t="n"/>
      <c r="U564" s="199" t="n"/>
      <c r="V564" s="199" t="n"/>
      <c r="W564" s="199" t="n"/>
      <c r="X564" s="199" t="n"/>
      <c r="Y564" s="199" t="n"/>
      <c r="Z564" s="199" t="n"/>
    </row>
    <row r="565" ht="15.75" customHeight="1">
      <c r="A565" s="199" t="n"/>
      <c r="B565" s="199" t="n"/>
      <c r="C565" s="199" t="n"/>
      <c r="D565" s="201" t="n"/>
      <c r="E565" s="200" t="n"/>
      <c r="F565" s="199" t="n"/>
      <c r="G565" s="199" t="n"/>
      <c r="H565" s="199" t="n"/>
      <c r="I565" s="199" t="n"/>
      <c r="J565" s="199" t="n"/>
      <c r="K565" s="199" t="n"/>
      <c r="L565" s="199" t="n"/>
      <c r="M565" s="199" t="n"/>
      <c r="N565" s="199" t="n"/>
      <c r="O565" s="199" t="n"/>
      <c r="P565" s="199" t="n"/>
      <c r="Q565" s="199" t="n"/>
      <c r="R565" s="199" t="n"/>
      <c r="S565" s="199" t="n"/>
      <c r="T565" s="199" t="n"/>
      <c r="U565" s="199" t="n"/>
      <c r="V565" s="199" t="n"/>
      <c r="W565" s="199" t="n"/>
      <c r="X565" s="199" t="n"/>
      <c r="Y565" s="199" t="n"/>
      <c r="Z565" s="199" t="n"/>
    </row>
    <row r="566" ht="15.75" customHeight="1">
      <c r="A566" s="199" t="n"/>
      <c r="B566" s="199" t="n"/>
      <c r="C566" s="199" t="n"/>
      <c r="D566" s="201" t="n"/>
      <c r="E566" s="200" t="n"/>
      <c r="F566" s="199" t="n"/>
      <c r="G566" s="199" t="n"/>
      <c r="H566" s="199" t="n"/>
      <c r="I566" s="199" t="n"/>
      <c r="J566" s="199" t="n"/>
      <c r="K566" s="199" t="n"/>
      <c r="L566" s="199" t="n"/>
      <c r="M566" s="199" t="n"/>
      <c r="N566" s="199" t="n"/>
      <c r="O566" s="199" t="n"/>
      <c r="P566" s="199" t="n"/>
      <c r="Q566" s="199" t="n"/>
      <c r="R566" s="199" t="n"/>
      <c r="S566" s="199" t="n"/>
      <c r="T566" s="199" t="n"/>
      <c r="U566" s="199" t="n"/>
      <c r="V566" s="199" t="n"/>
      <c r="W566" s="199" t="n"/>
      <c r="X566" s="199" t="n"/>
      <c r="Y566" s="199" t="n"/>
      <c r="Z566" s="199" t="n"/>
    </row>
    <row r="567" ht="15.75" customHeight="1">
      <c r="A567" s="199" t="n"/>
      <c r="B567" s="199" t="n"/>
      <c r="C567" s="199" t="n"/>
      <c r="D567" s="201" t="n"/>
      <c r="E567" s="200" t="n"/>
      <c r="F567" s="199" t="n"/>
      <c r="G567" s="199" t="n"/>
      <c r="H567" s="199" t="n"/>
      <c r="I567" s="199" t="n"/>
      <c r="J567" s="199" t="n"/>
      <c r="K567" s="199" t="n"/>
      <c r="L567" s="199" t="n"/>
      <c r="M567" s="199" t="n"/>
      <c r="N567" s="199" t="n"/>
      <c r="O567" s="199" t="n"/>
      <c r="P567" s="199" t="n"/>
      <c r="Q567" s="199" t="n"/>
      <c r="R567" s="199" t="n"/>
      <c r="S567" s="199" t="n"/>
      <c r="T567" s="199" t="n"/>
      <c r="U567" s="199" t="n"/>
      <c r="V567" s="199" t="n"/>
      <c r="W567" s="199" t="n"/>
      <c r="X567" s="199" t="n"/>
      <c r="Y567" s="199" t="n"/>
      <c r="Z567" s="199" t="n"/>
    </row>
    <row r="568" ht="15.75" customHeight="1">
      <c r="A568" s="199" t="n"/>
      <c r="B568" s="199" t="n"/>
      <c r="C568" s="199" t="n"/>
      <c r="D568" s="201" t="n"/>
      <c r="E568" s="200" t="n"/>
      <c r="F568" s="199" t="n"/>
      <c r="G568" s="199" t="n"/>
      <c r="H568" s="199" t="n"/>
      <c r="I568" s="199" t="n"/>
      <c r="J568" s="199" t="n"/>
      <c r="K568" s="199" t="n"/>
      <c r="L568" s="199" t="n"/>
      <c r="M568" s="199" t="n"/>
      <c r="N568" s="199" t="n"/>
      <c r="O568" s="199" t="n"/>
      <c r="P568" s="199" t="n"/>
      <c r="Q568" s="199" t="n"/>
      <c r="R568" s="199" t="n"/>
      <c r="S568" s="199" t="n"/>
      <c r="T568" s="199" t="n"/>
      <c r="U568" s="199" t="n"/>
      <c r="V568" s="199" t="n"/>
      <c r="W568" s="199" t="n"/>
      <c r="X568" s="199" t="n"/>
      <c r="Y568" s="199" t="n"/>
      <c r="Z568" s="199" t="n"/>
    </row>
    <row r="569" ht="15.75" customHeight="1">
      <c r="A569" s="199" t="n"/>
      <c r="B569" s="199" t="n"/>
      <c r="C569" s="199" t="n"/>
      <c r="D569" s="201" t="n"/>
      <c r="E569" s="200" t="n"/>
      <c r="F569" s="199" t="n"/>
      <c r="G569" s="199" t="n"/>
      <c r="H569" s="199" t="n"/>
      <c r="I569" s="199" t="n"/>
      <c r="J569" s="199" t="n"/>
      <c r="K569" s="199" t="n"/>
      <c r="L569" s="199" t="n"/>
      <c r="M569" s="199" t="n"/>
      <c r="N569" s="199" t="n"/>
      <c r="O569" s="199" t="n"/>
      <c r="P569" s="199" t="n"/>
      <c r="Q569" s="199" t="n"/>
      <c r="R569" s="199" t="n"/>
      <c r="S569" s="199" t="n"/>
      <c r="T569" s="199" t="n"/>
      <c r="U569" s="199" t="n"/>
      <c r="V569" s="199" t="n"/>
      <c r="W569" s="199" t="n"/>
      <c r="X569" s="199" t="n"/>
      <c r="Y569" s="199" t="n"/>
      <c r="Z569" s="199" t="n"/>
    </row>
    <row r="570" ht="15.75" customHeight="1">
      <c r="A570" s="199" t="n"/>
      <c r="B570" s="199" t="n"/>
      <c r="C570" s="199" t="n"/>
      <c r="D570" s="201" t="n"/>
      <c r="E570" s="200" t="n"/>
      <c r="F570" s="199" t="n"/>
      <c r="G570" s="199" t="n"/>
      <c r="H570" s="199" t="n"/>
      <c r="I570" s="199" t="n"/>
      <c r="J570" s="199" t="n"/>
      <c r="K570" s="199" t="n"/>
      <c r="L570" s="199" t="n"/>
      <c r="M570" s="199" t="n"/>
      <c r="N570" s="199" t="n"/>
      <c r="O570" s="199" t="n"/>
      <c r="P570" s="199" t="n"/>
      <c r="Q570" s="199" t="n"/>
      <c r="R570" s="199" t="n"/>
      <c r="S570" s="199" t="n"/>
      <c r="T570" s="199" t="n"/>
      <c r="U570" s="199" t="n"/>
      <c r="V570" s="199" t="n"/>
      <c r="W570" s="199" t="n"/>
      <c r="X570" s="199" t="n"/>
      <c r="Y570" s="199" t="n"/>
      <c r="Z570" s="199" t="n"/>
    </row>
    <row r="571" ht="15.75" customHeight="1">
      <c r="A571" s="199" t="n"/>
      <c r="B571" s="199" t="n"/>
      <c r="C571" s="199" t="n"/>
      <c r="D571" s="201" t="n"/>
      <c r="E571" s="200" t="n"/>
      <c r="F571" s="199" t="n"/>
      <c r="G571" s="199" t="n"/>
      <c r="H571" s="199" t="n"/>
      <c r="I571" s="199" t="n"/>
      <c r="J571" s="199" t="n"/>
      <c r="K571" s="199" t="n"/>
      <c r="L571" s="199" t="n"/>
      <c r="M571" s="199" t="n"/>
      <c r="N571" s="199" t="n"/>
      <c r="O571" s="199" t="n"/>
      <c r="P571" s="199" t="n"/>
      <c r="Q571" s="199" t="n"/>
      <c r="R571" s="199" t="n"/>
      <c r="S571" s="199" t="n"/>
      <c r="T571" s="199" t="n"/>
      <c r="U571" s="199" t="n"/>
      <c r="V571" s="199" t="n"/>
      <c r="W571" s="199" t="n"/>
      <c r="X571" s="199" t="n"/>
      <c r="Y571" s="199" t="n"/>
      <c r="Z571" s="199" t="n"/>
    </row>
    <row r="572" ht="15.75" customHeight="1">
      <c r="A572" s="199" t="n"/>
      <c r="B572" s="199" t="n"/>
      <c r="C572" s="199" t="n"/>
      <c r="D572" s="201" t="n"/>
      <c r="E572" s="200" t="n"/>
      <c r="F572" s="199" t="n"/>
      <c r="G572" s="199" t="n"/>
      <c r="H572" s="199" t="n"/>
      <c r="I572" s="199" t="n"/>
      <c r="J572" s="199" t="n"/>
      <c r="K572" s="199" t="n"/>
      <c r="L572" s="199" t="n"/>
      <c r="M572" s="199" t="n"/>
      <c r="N572" s="199" t="n"/>
      <c r="O572" s="199" t="n"/>
      <c r="P572" s="199" t="n"/>
      <c r="Q572" s="199" t="n"/>
      <c r="R572" s="199" t="n"/>
      <c r="S572" s="199" t="n"/>
      <c r="T572" s="199" t="n"/>
      <c r="U572" s="199" t="n"/>
      <c r="V572" s="199" t="n"/>
      <c r="W572" s="199" t="n"/>
      <c r="X572" s="199" t="n"/>
      <c r="Y572" s="199" t="n"/>
      <c r="Z572" s="199" t="n"/>
    </row>
    <row r="573" ht="15.75" customHeight="1">
      <c r="A573" s="199" t="n"/>
      <c r="B573" s="199" t="n"/>
      <c r="C573" s="199" t="n"/>
      <c r="D573" s="201" t="n"/>
      <c r="E573" s="200" t="n"/>
      <c r="F573" s="199" t="n"/>
      <c r="G573" s="199" t="n"/>
      <c r="H573" s="199" t="n"/>
      <c r="I573" s="199" t="n"/>
      <c r="J573" s="199" t="n"/>
      <c r="K573" s="199" t="n"/>
      <c r="L573" s="199" t="n"/>
      <c r="M573" s="199" t="n"/>
      <c r="N573" s="199" t="n"/>
      <c r="O573" s="199" t="n"/>
      <c r="P573" s="199" t="n"/>
      <c r="Q573" s="199" t="n"/>
      <c r="R573" s="199" t="n"/>
      <c r="S573" s="199" t="n"/>
      <c r="T573" s="199" t="n"/>
      <c r="U573" s="199" t="n"/>
      <c r="V573" s="199" t="n"/>
      <c r="W573" s="199" t="n"/>
      <c r="X573" s="199" t="n"/>
      <c r="Y573" s="199" t="n"/>
      <c r="Z573" s="199" t="n"/>
    </row>
    <row r="574" ht="15.75" customHeight="1">
      <c r="A574" s="199" t="n"/>
      <c r="B574" s="199" t="n"/>
      <c r="C574" s="199" t="n"/>
      <c r="D574" s="201" t="n"/>
      <c r="E574" s="200" t="n"/>
      <c r="F574" s="199" t="n"/>
      <c r="G574" s="199" t="n"/>
      <c r="H574" s="199" t="n"/>
      <c r="I574" s="199" t="n"/>
      <c r="J574" s="199" t="n"/>
      <c r="K574" s="199" t="n"/>
      <c r="L574" s="199" t="n"/>
      <c r="M574" s="199" t="n"/>
      <c r="N574" s="199" t="n"/>
      <c r="O574" s="199" t="n"/>
      <c r="P574" s="199" t="n"/>
      <c r="Q574" s="199" t="n"/>
      <c r="R574" s="199" t="n"/>
      <c r="S574" s="199" t="n"/>
      <c r="T574" s="199" t="n"/>
      <c r="U574" s="199" t="n"/>
      <c r="V574" s="199" t="n"/>
      <c r="W574" s="199" t="n"/>
      <c r="X574" s="199" t="n"/>
      <c r="Y574" s="199" t="n"/>
      <c r="Z574" s="199" t="n"/>
    </row>
    <row r="575" ht="15.75" customHeight="1">
      <c r="A575" s="199" t="n"/>
      <c r="B575" s="199" t="n"/>
      <c r="C575" s="199" t="n"/>
      <c r="D575" s="201" t="n"/>
      <c r="E575" s="200" t="n"/>
      <c r="F575" s="199" t="n"/>
      <c r="G575" s="199" t="n"/>
      <c r="H575" s="199" t="n"/>
      <c r="I575" s="199" t="n"/>
      <c r="J575" s="199" t="n"/>
      <c r="K575" s="199" t="n"/>
      <c r="L575" s="199" t="n"/>
      <c r="M575" s="199" t="n"/>
      <c r="N575" s="199" t="n"/>
      <c r="O575" s="199" t="n"/>
      <c r="P575" s="199" t="n"/>
      <c r="Q575" s="199" t="n"/>
      <c r="R575" s="199" t="n"/>
      <c r="S575" s="199" t="n"/>
      <c r="T575" s="199" t="n"/>
      <c r="U575" s="199" t="n"/>
      <c r="V575" s="199" t="n"/>
      <c r="W575" s="199" t="n"/>
      <c r="X575" s="199" t="n"/>
      <c r="Y575" s="199" t="n"/>
      <c r="Z575" s="199" t="n"/>
    </row>
    <row r="576" ht="15.75" customHeight="1">
      <c r="A576" s="199" t="n"/>
      <c r="B576" s="199" t="n"/>
      <c r="C576" s="199" t="n"/>
      <c r="D576" s="201" t="n"/>
      <c r="E576" s="200" t="n"/>
      <c r="F576" s="199" t="n"/>
      <c r="G576" s="199" t="n"/>
      <c r="H576" s="199" t="n"/>
      <c r="I576" s="199" t="n"/>
      <c r="J576" s="199" t="n"/>
      <c r="K576" s="199" t="n"/>
      <c r="L576" s="199" t="n"/>
      <c r="M576" s="199" t="n"/>
      <c r="N576" s="199" t="n"/>
      <c r="O576" s="199" t="n"/>
      <c r="P576" s="199" t="n"/>
      <c r="Q576" s="199" t="n"/>
      <c r="R576" s="199" t="n"/>
      <c r="S576" s="199" t="n"/>
      <c r="T576" s="199" t="n"/>
      <c r="U576" s="199" t="n"/>
      <c r="V576" s="199" t="n"/>
      <c r="W576" s="199" t="n"/>
      <c r="X576" s="199" t="n"/>
      <c r="Y576" s="199" t="n"/>
      <c r="Z576" s="199" t="n"/>
    </row>
    <row r="577" ht="15.75" customHeight="1">
      <c r="A577" s="199" t="n"/>
      <c r="B577" s="199" t="n"/>
      <c r="C577" s="199" t="n"/>
      <c r="D577" s="201" t="n"/>
      <c r="E577" s="200" t="n"/>
      <c r="F577" s="199" t="n"/>
      <c r="G577" s="199" t="n"/>
      <c r="H577" s="199" t="n"/>
      <c r="I577" s="199" t="n"/>
      <c r="J577" s="199" t="n"/>
      <c r="K577" s="199" t="n"/>
      <c r="L577" s="199" t="n"/>
      <c r="M577" s="199" t="n"/>
      <c r="N577" s="199" t="n"/>
      <c r="O577" s="199" t="n"/>
      <c r="P577" s="199" t="n"/>
      <c r="Q577" s="199" t="n"/>
      <c r="R577" s="199" t="n"/>
      <c r="S577" s="199" t="n"/>
      <c r="T577" s="199" t="n"/>
      <c r="U577" s="199" t="n"/>
      <c r="V577" s="199" t="n"/>
      <c r="W577" s="199" t="n"/>
      <c r="X577" s="199" t="n"/>
      <c r="Y577" s="199" t="n"/>
      <c r="Z577" s="199" t="n"/>
    </row>
    <row r="578" ht="15.75" customHeight="1">
      <c r="A578" s="199" t="n"/>
      <c r="B578" s="199" t="n"/>
      <c r="C578" s="199" t="n"/>
      <c r="D578" s="201" t="n"/>
      <c r="E578" s="200" t="n"/>
      <c r="F578" s="199" t="n"/>
      <c r="G578" s="199" t="n"/>
      <c r="H578" s="199" t="n"/>
      <c r="I578" s="199" t="n"/>
      <c r="J578" s="199" t="n"/>
      <c r="K578" s="199" t="n"/>
      <c r="L578" s="199" t="n"/>
      <c r="M578" s="199" t="n"/>
      <c r="N578" s="199" t="n"/>
      <c r="O578" s="199" t="n"/>
      <c r="P578" s="199" t="n"/>
      <c r="Q578" s="199" t="n"/>
      <c r="R578" s="199" t="n"/>
      <c r="S578" s="199" t="n"/>
      <c r="T578" s="199" t="n"/>
      <c r="U578" s="199" t="n"/>
      <c r="V578" s="199" t="n"/>
      <c r="W578" s="199" t="n"/>
      <c r="X578" s="199" t="n"/>
      <c r="Y578" s="199" t="n"/>
      <c r="Z578" s="199" t="n"/>
    </row>
    <row r="579" ht="15.75" customHeight="1">
      <c r="A579" s="199" t="n"/>
      <c r="B579" s="199" t="n"/>
      <c r="C579" s="199" t="n"/>
      <c r="D579" s="201" t="n"/>
      <c r="E579" s="200" t="n"/>
      <c r="F579" s="199" t="n"/>
      <c r="G579" s="199" t="n"/>
      <c r="H579" s="199" t="n"/>
      <c r="I579" s="199" t="n"/>
      <c r="J579" s="199" t="n"/>
      <c r="K579" s="199" t="n"/>
      <c r="L579" s="199" t="n"/>
      <c r="M579" s="199" t="n"/>
      <c r="N579" s="199" t="n"/>
      <c r="O579" s="199" t="n"/>
      <c r="P579" s="199" t="n"/>
      <c r="Q579" s="199" t="n"/>
      <c r="R579" s="199" t="n"/>
      <c r="S579" s="199" t="n"/>
      <c r="T579" s="199" t="n"/>
      <c r="U579" s="199" t="n"/>
      <c r="V579" s="199" t="n"/>
      <c r="W579" s="199" t="n"/>
      <c r="X579" s="199" t="n"/>
      <c r="Y579" s="199" t="n"/>
      <c r="Z579" s="199" t="n"/>
    </row>
    <row r="580" ht="15.75" customHeight="1">
      <c r="A580" s="199" t="n"/>
      <c r="B580" s="199" t="n"/>
      <c r="C580" s="199" t="n"/>
      <c r="D580" s="201" t="n"/>
      <c r="E580" s="200" t="n"/>
      <c r="F580" s="199" t="n"/>
      <c r="G580" s="199" t="n"/>
      <c r="H580" s="199" t="n"/>
      <c r="I580" s="199" t="n"/>
      <c r="J580" s="199" t="n"/>
      <c r="K580" s="199" t="n"/>
      <c r="L580" s="199" t="n"/>
      <c r="M580" s="199" t="n"/>
      <c r="N580" s="199" t="n"/>
      <c r="O580" s="199" t="n"/>
      <c r="P580" s="199" t="n"/>
      <c r="Q580" s="199" t="n"/>
      <c r="R580" s="199" t="n"/>
      <c r="S580" s="199" t="n"/>
      <c r="T580" s="199" t="n"/>
      <c r="U580" s="199" t="n"/>
      <c r="V580" s="199" t="n"/>
      <c r="W580" s="199" t="n"/>
      <c r="X580" s="199" t="n"/>
      <c r="Y580" s="199" t="n"/>
      <c r="Z580" s="199" t="n"/>
    </row>
    <row r="581" ht="15.75" customHeight="1">
      <c r="A581" s="199" t="n"/>
      <c r="B581" s="199" t="n"/>
      <c r="C581" s="199" t="n"/>
      <c r="D581" s="201" t="n"/>
      <c r="E581" s="200" t="n"/>
      <c r="F581" s="199" t="n"/>
      <c r="G581" s="199" t="n"/>
      <c r="H581" s="199" t="n"/>
      <c r="I581" s="199" t="n"/>
      <c r="J581" s="199" t="n"/>
      <c r="K581" s="199" t="n"/>
      <c r="L581" s="199" t="n"/>
      <c r="M581" s="199" t="n"/>
      <c r="N581" s="199" t="n"/>
      <c r="O581" s="199" t="n"/>
      <c r="P581" s="199" t="n"/>
      <c r="Q581" s="199" t="n"/>
      <c r="R581" s="199" t="n"/>
      <c r="S581" s="199" t="n"/>
      <c r="T581" s="199" t="n"/>
      <c r="U581" s="199" t="n"/>
      <c r="V581" s="199" t="n"/>
      <c r="W581" s="199" t="n"/>
      <c r="X581" s="199" t="n"/>
      <c r="Y581" s="199" t="n"/>
      <c r="Z581" s="199" t="n"/>
    </row>
    <row r="582" ht="15.75" customHeight="1">
      <c r="A582" s="199" t="n"/>
      <c r="B582" s="199" t="n"/>
      <c r="C582" s="199" t="n"/>
      <c r="D582" s="201" t="n"/>
      <c r="E582" s="200" t="n"/>
      <c r="F582" s="199" t="n"/>
      <c r="G582" s="199" t="n"/>
      <c r="H582" s="199" t="n"/>
      <c r="I582" s="199" t="n"/>
      <c r="J582" s="199" t="n"/>
      <c r="K582" s="199" t="n"/>
      <c r="L582" s="199" t="n"/>
      <c r="M582" s="199" t="n"/>
      <c r="N582" s="199" t="n"/>
      <c r="O582" s="199" t="n"/>
      <c r="P582" s="199" t="n"/>
      <c r="Q582" s="199" t="n"/>
      <c r="R582" s="199" t="n"/>
      <c r="S582" s="199" t="n"/>
      <c r="T582" s="199" t="n"/>
      <c r="U582" s="199" t="n"/>
      <c r="V582" s="199" t="n"/>
      <c r="W582" s="199" t="n"/>
      <c r="X582" s="199" t="n"/>
      <c r="Y582" s="199" t="n"/>
      <c r="Z582" s="199" t="n"/>
    </row>
    <row r="583" ht="15.75" customHeight="1">
      <c r="A583" s="199" t="n"/>
      <c r="B583" s="199" t="n"/>
      <c r="C583" s="199" t="n"/>
      <c r="D583" s="201" t="n"/>
      <c r="E583" s="200" t="n"/>
      <c r="F583" s="199" t="n"/>
      <c r="G583" s="199" t="n"/>
      <c r="H583" s="199" t="n"/>
      <c r="I583" s="199" t="n"/>
      <c r="J583" s="199" t="n"/>
      <c r="K583" s="199" t="n"/>
      <c r="L583" s="199" t="n"/>
      <c r="M583" s="199" t="n"/>
      <c r="N583" s="199" t="n"/>
      <c r="O583" s="199" t="n"/>
      <c r="P583" s="199" t="n"/>
      <c r="Q583" s="199" t="n"/>
      <c r="R583" s="199" t="n"/>
      <c r="S583" s="199" t="n"/>
      <c r="T583" s="199" t="n"/>
      <c r="U583" s="199" t="n"/>
      <c r="V583" s="199" t="n"/>
      <c r="W583" s="199" t="n"/>
      <c r="X583" s="199" t="n"/>
      <c r="Y583" s="199" t="n"/>
      <c r="Z583" s="199" t="n"/>
    </row>
    <row r="584" ht="15.75" customHeight="1">
      <c r="A584" s="199" t="n"/>
      <c r="B584" s="199" t="n"/>
      <c r="C584" s="199" t="n"/>
      <c r="D584" s="201" t="n"/>
      <c r="E584" s="200" t="n"/>
      <c r="F584" s="199" t="n"/>
      <c r="G584" s="199" t="n"/>
      <c r="H584" s="199" t="n"/>
      <c r="I584" s="199" t="n"/>
      <c r="J584" s="199" t="n"/>
      <c r="K584" s="199" t="n"/>
      <c r="L584" s="199" t="n"/>
      <c r="M584" s="199" t="n"/>
      <c r="N584" s="199" t="n"/>
      <c r="O584" s="199" t="n"/>
      <c r="P584" s="199" t="n"/>
      <c r="Q584" s="199" t="n"/>
      <c r="R584" s="199" t="n"/>
      <c r="S584" s="199" t="n"/>
      <c r="T584" s="199" t="n"/>
      <c r="U584" s="199" t="n"/>
      <c r="V584" s="199" t="n"/>
      <c r="W584" s="199" t="n"/>
      <c r="X584" s="199" t="n"/>
      <c r="Y584" s="199" t="n"/>
      <c r="Z584" s="199" t="n"/>
    </row>
    <row r="585" ht="15.75" customHeight="1">
      <c r="A585" s="199" t="n"/>
      <c r="B585" s="199" t="n"/>
      <c r="C585" s="199" t="n"/>
      <c r="D585" s="201" t="n"/>
      <c r="E585" s="200" t="n"/>
      <c r="F585" s="199" t="n"/>
      <c r="G585" s="199" t="n"/>
      <c r="H585" s="199" t="n"/>
      <c r="I585" s="199" t="n"/>
      <c r="J585" s="199" t="n"/>
      <c r="K585" s="199" t="n"/>
      <c r="L585" s="199" t="n"/>
      <c r="M585" s="199" t="n"/>
      <c r="N585" s="199" t="n"/>
      <c r="O585" s="199" t="n"/>
      <c r="P585" s="199" t="n"/>
      <c r="Q585" s="199" t="n"/>
      <c r="R585" s="199" t="n"/>
      <c r="S585" s="199" t="n"/>
      <c r="T585" s="199" t="n"/>
      <c r="U585" s="199" t="n"/>
      <c r="V585" s="199" t="n"/>
      <c r="W585" s="199" t="n"/>
      <c r="X585" s="199" t="n"/>
      <c r="Y585" s="199" t="n"/>
      <c r="Z585" s="199" t="n"/>
    </row>
    <row r="586" ht="15.75" customHeight="1">
      <c r="A586" s="199" t="n"/>
      <c r="B586" s="199" t="n"/>
      <c r="C586" s="199" t="n"/>
      <c r="D586" s="201" t="n"/>
      <c r="E586" s="200" t="n"/>
      <c r="F586" s="199" t="n"/>
      <c r="G586" s="199" t="n"/>
      <c r="H586" s="199" t="n"/>
      <c r="I586" s="199" t="n"/>
      <c r="J586" s="199" t="n"/>
      <c r="K586" s="199" t="n"/>
      <c r="L586" s="199" t="n"/>
      <c r="M586" s="199" t="n"/>
      <c r="N586" s="199" t="n"/>
      <c r="O586" s="199" t="n"/>
      <c r="P586" s="199" t="n"/>
      <c r="Q586" s="199" t="n"/>
      <c r="R586" s="199" t="n"/>
      <c r="S586" s="199" t="n"/>
      <c r="T586" s="199" t="n"/>
      <c r="U586" s="199" t="n"/>
      <c r="V586" s="199" t="n"/>
      <c r="W586" s="199" t="n"/>
      <c r="X586" s="199" t="n"/>
      <c r="Y586" s="199" t="n"/>
      <c r="Z586" s="199" t="n"/>
    </row>
    <row r="587" ht="15.75" customHeight="1">
      <c r="A587" s="199" t="n"/>
      <c r="B587" s="199" t="n"/>
      <c r="C587" s="199" t="n"/>
      <c r="D587" s="201" t="n"/>
      <c r="E587" s="200" t="n"/>
      <c r="F587" s="199" t="n"/>
      <c r="G587" s="199" t="n"/>
      <c r="H587" s="199" t="n"/>
      <c r="I587" s="199" t="n"/>
      <c r="J587" s="199" t="n"/>
      <c r="K587" s="199" t="n"/>
      <c r="L587" s="199" t="n"/>
      <c r="M587" s="199" t="n"/>
      <c r="N587" s="199" t="n"/>
      <c r="O587" s="199" t="n"/>
      <c r="P587" s="199" t="n"/>
      <c r="Q587" s="199" t="n"/>
      <c r="R587" s="199" t="n"/>
      <c r="S587" s="199" t="n"/>
      <c r="T587" s="199" t="n"/>
      <c r="U587" s="199" t="n"/>
      <c r="V587" s="199" t="n"/>
      <c r="W587" s="199" t="n"/>
      <c r="X587" s="199" t="n"/>
      <c r="Y587" s="199" t="n"/>
      <c r="Z587" s="199" t="n"/>
    </row>
    <row r="588" ht="15.75" customHeight="1">
      <c r="A588" s="199" t="n"/>
      <c r="B588" s="199" t="n"/>
      <c r="C588" s="199" t="n"/>
      <c r="D588" s="201" t="n"/>
      <c r="E588" s="200" t="n"/>
      <c r="F588" s="199" t="n"/>
      <c r="G588" s="199" t="n"/>
      <c r="H588" s="199" t="n"/>
      <c r="I588" s="199" t="n"/>
      <c r="J588" s="199" t="n"/>
      <c r="K588" s="199" t="n"/>
      <c r="L588" s="199" t="n"/>
      <c r="M588" s="199" t="n"/>
      <c r="N588" s="199" t="n"/>
      <c r="O588" s="199" t="n"/>
      <c r="P588" s="199" t="n"/>
      <c r="Q588" s="199" t="n"/>
      <c r="R588" s="199" t="n"/>
      <c r="S588" s="199" t="n"/>
      <c r="T588" s="199" t="n"/>
      <c r="U588" s="199" t="n"/>
      <c r="V588" s="199" t="n"/>
      <c r="W588" s="199" t="n"/>
      <c r="X588" s="199" t="n"/>
      <c r="Y588" s="199" t="n"/>
      <c r="Z588" s="199" t="n"/>
    </row>
    <row r="589" ht="15.75" customHeight="1">
      <c r="A589" s="199" t="n"/>
      <c r="B589" s="199" t="n"/>
      <c r="C589" s="199" t="n"/>
      <c r="D589" s="201" t="n"/>
      <c r="E589" s="200" t="n"/>
      <c r="F589" s="199" t="n"/>
      <c r="G589" s="199" t="n"/>
      <c r="H589" s="199" t="n"/>
      <c r="I589" s="199" t="n"/>
      <c r="J589" s="199" t="n"/>
      <c r="K589" s="199" t="n"/>
      <c r="L589" s="199" t="n"/>
      <c r="M589" s="199" t="n"/>
      <c r="N589" s="199" t="n"/>
      <c r="O589" s="199" t="n"/>
      <c r="P589" s="199" t="n"/>
      <c r="Q589" s="199" t="n"/>
      <c r="R589" s="199" t="n"/>
      <c r="S589" s="199" t="n"/>
      <c r="T589" s="199" t="n"/>
      <c r="U589" s="199" t="n"/>
      <c r="V589" s="199" t="n"/>
      <c r="W589" s="199" t="n"/>
      <c r="X589" s="199" t="n"/>
      <c r="Y589" s="199" t="n"/>
      <c r="Z589" s="199" t="n"/>
    </row>
    <row r="590" ht="15.75" customHeight="1">
      <c r="A590" s="199" t="n"/>
      <c r="B590" s="199" t="n"/>
      <c r="C590" s="199" t="n"/>
      <c r="D590" s="201" t="n"/>
      <c r="E590" s="200" t="n"/>
      <c r="F590" s="199" t="n"/>
      <c r="G590" s="199" t="n"/>
      <c r="H590" s="199" t="n"/>
      <c r="I590" s="199" t="n"/>
      <c r="J590" s="199" t="n"/>
      <c r="K590" s="199" t="n"/>
      <c r="L590" s="199" t="n"/>
      <c r="M590" s="199" t="n"/>
      <c r="N590" s="199" t="n"/>
      <c r="O590" s="199" t="n"/>
      <c r="P590" s="199" t="n"/>
      <c r="Q590" s="199" t="n"/>
      <c r="R590" s="199" t="n"/>
      <c r="S590" s="199" t="n"/>
      <c r="T590" s="199" t="n"/>
      <c r="U590" s="199" t="n"/>
      <c r="V590" s="199" t="n"/>
      <c r="W590" s="199" t="n"/>
      <c r="X590" s="199" t="n"/>
      <c r="Y590" s="199" t="n"/>
      <c r="Z590" s="199" t="n"/>
    </row>
    <row r="591" ht="15.75" customHeight="1">
      <c r="A591" s="199" t="n"/>
      <c r="B591" s="199" t="n"/>
      <c r="C591" s="199" t="n"/>
      <c r="D591" s="201" t="n"/>
      <c r="E591" s="200" t="n"/>
      <c r="F591" s="199" t="n"/>
      <c r="G591" s="199" t="n"/>
      <c r="H591" s="199" t="n"/>
      <c r="I591" s="199" t="n"/>
      <c r="J591" s="199" t="n"/>
      <c r="K591" s="199" t="n"/>
      <c r="L591" s="199" t="n"/>
      <c r="M591" s="199" t="n"/>
      <c r="N591" s="199" t="n"/>
      <c r="O591" s="199" t="n"/>
      <c r="P591" s="199" t="n"/>
      <c r="Q591" s="199" t="n"/>
      <c r="R591" s="199" t="n"/>
      <c r="S591" s="199" t="n"/>
      <c r="T591" s="199" t="n"/>
      <c r="U591" s="199" t="n"/>
      <c r="V591" s="199" t="n"/>
      <c r="W591" s="199" t="n"/>
      <c r="X591" s="199" t="n"/>
      <c r="Y591" s="199" t="n"/>
      <c r="Z591" s="199" t="n"/>
    </row>
    <row r="592" ht="15.75" customHeight="1">
      <c r="A592" s="199" t="n"/>
      <c r="B592" s="199" t="n"/>
      <c r="C592" s="199" t="n"/>
      <c r="D592" s="201" t="n"/>
      <c r="E592" s="200" t="n"/>
      <c r="F592" s="199" t="n"/>
      <c r="G592" s="199" t="n"/>
      <c r="H592" s="199" t="n"/>
      <c r="I592" s="199" t="n"/>
      <c r="J592" s="199" t="n"/>
      <c r="K592" s="199" t="n"/>
      <c r="L592" s="199" t="n"/>
      <c r="M592" s="199" t="n"/>
      <c r="N592" s="199" t="n"/>
      <c r="O592" s="199" t="n"/>
      <c r="P592" s="199" t="n"/>
      <c r="Q592" s="199" t="n"/>
      <c r="R592" s="199" t="n"/>
      <c r="S592" s="199" t="n"/>
      <c r="T592" s="199" t="n"/>
      <c r="U592" s="199" t="n"/>
      <c r="V592" s="199" t="n"/>
      <c r="W592" s="199" t="n"/>
      <c r="X592" s="199" t="n"/>
      <c r="Y592" s="199" t="n"/>
      <c r="Z592" s="199" t="n"/>
    </row>
    <row r="593" ht="15.75" customHeight="1">
      <c r="A593" s="199" t="n"/>
      <c r="B593" s="199" t="n"/>
      <c r="C593" s="199" t="n"/>
      <c r="D593" s="201" t="n"/>
      <c r="E593" s="200" t="n"/>
      <c r="F593" s="199" t="n"/>
      <c r="G593" s="199" t="n"/>
      <c r="H593" s="199" t="n"/>
      <c r="I593" s="199" t="n"/>
      <c r="J593" s="199" t="n"/>
      <c r="K593" s="199" t="n"/>
      <c r="L593" s="199" t="n"/>
      <c r="M593" s="199" t="n"/>
      <c r="N593" s="199" t="n"/>
      <c r="O593" s="199" t="n"/>
      <c r="P593" s="199" t="n"/>
      <c r="Q593" s="199" t="n"/>
      <c r="R593" s="199" t="n"/>
      <c r="S593" s="199" t="n"/>
      <c r="T593" s="199" t="n"/>
      <c r="U593" s="199" t="n"/>
      <c r="V593" s="199" t="n"/>
      <c r="W593" s="199" t="n"/>
      <c r="X593" s="199" t="n"/>
      <c r="Y593" s="199" t="n"/>
      <c r="Z593" s="199" t="n"/>
    </row>
    <row r="594" ht="15.75" customHeight="1">
      <c r="A594" s="199" t="n"/>
      <c r="B594" s="199" t="n"/>
      <c r="C594" s="199" t="n"/>
      <c r="D594" s="201" t="n"/>
      <c r="E594" s="200" t="n"/>
      <c r="F594" s="199" t="n"/>
      <c r="G594" s="199" t="n"/>
      <c r="H594" s="199" t="n"/>
      <c r="I594" s="199" t="n"/>
      <c r="J594" s="199" t="n"/>
      <c r="K594" s="199" t="n"/>
      <c r="L594" s="199" t="n"/>
      <c r="M594" s="199" t="n"/>
      <c r="N594" s="199" t="n"/>
      <c r="O594" s="199" t="n"/>
      <c r="P594" s="199" t="n"/>
      <c r="Q594" s="199" t="n"/>
      <c r="R594" s="199" t="n"/>
      <c r="S594" s="199" t="n"/>
      <c r="T594" s="199" t="n"/>
      <c r="U594" s="199" t="n"/>
      <c r="V594" s="199" t="n"/>
      <c r="W594" s="199" t="n"/>
      <c r="X594" s="199" t="n"/>
      <c r="Y594" s="199" t="n"/>
      <c r="Z594" s="199" t="n"/>
    </row>
    <row r="595" ht="15.75" customHeight="1">
      <c r="A595" s="199" t="n"/>
      <c r="B595" s="199" t="n"/>
      <c r="C595" s="199" t="n"/>
      <c r="D595" s="201" t="n"/>
      <c r="E595" s="200" t="n"/>
      <c r="F595" s="199" t="n"/>
      <c r="G595" s="199" t="n"/>
      <c r="H595" s="199" t="n"/>
      <c r="I595" s="199" t="n"/>
      <c r="J595" s="199" t="n"/>
      <c r="K595" s="199" t="n"/>
      <c r="L595" s="199" t="n"/>
      <c r="M595" s="199" t="n"/>
      <c r="N595" s="199" t="n"/>
      <c r="O595" s="199" t="n"/>
      <c r="P595" s="199" t="n"/>
      <c r="Q595" s="199" t="n"/>
      <c r="R595" s="199" t="n"/>
      <c r="S595" s="199" t="n"/>
      <c r="T595" s="199" t="n"/>
      <c r="U595" s="199" t="n"/>
      <c r="V595" s="199" t="n"/>
      <c r="W595" s="199" t="n"/>
      <c r="X595" s="199" t="n"/>
      <c r="Y595" s="199" t="n"/>
      <c r="Z595" s="199" t="n"/>
    </row>
    <row r="596" ht="15.75" customHeight="1">
      <c r="A596" s="199" t="n"/>
      <c r="B596" s="199" t="n"/>
      <c r="C596" s="199" t="n"/>
      <c r="D596" s="201" t="n"/>
      <c r="E596" s="200" t="n"/>
      <c r="F596" s="199" t="n"/>
      <c r="G596" s="199" t="n"/>
      <c r="H596" s="199" t="n"/>
      <c r="I596" s="199" t="n"/>
      <c r="J596" s="199" t="n"/>
      <c r="K596" s="199" t="n"/>
      <c r="L596" s="199" t="n"/>
      <c r="M596" s="199" t="n"/>
      <c r="N596" s="199" t="n"/>
      <c r="O596" s="199" t="n"/>
      <c r="P596" s="199" t="n"/>
      <c r="Q596" s="199" t="n"/>
      <c r="R596" s="199" t="n"/>
      <c r="S596" s="199" t="n"/>
      <c r="T596" s="199" t="n"/>
      <c r="U596" s="199" t="n"/>
      <c r="V596" s="199" t="n"/>
      <c r="W596" s="199" t="n"/>
      <c r="X596" s="199" t="n"/>
      <c r="Y596" s="199" t="n"/>
      <c r="Z596" s="199" t="n"/>
    </row>
    <row r="597" ht="15.75" customHeight="1">
      <c r="A597" s="199" t="n"/>
      <c r="B597" s="199" t="n"/>
      <c r="C597" s="199" t="n"/>
      <c r="D597" s="201" t="n"/>
      <c r="E597" s="200" t="n"/>
      <c r="F597" s="199" t="n"/>
      <c r="G597" s="199" t="n"/>
      <c r="H597" s="199" t="n"/>
      <c r="I597" s="199" t="n"/>
      <c r="J597" s="199" t="n"/>
      <c r="K597" s="199" t="n"/>
      <c r="L597" s="199" t="n"/>
      <c r="M597" s="199" t="n"/>
      <c r="N597" s="199" t="n"/>
      <c r="O597" s="199" t="n"/>
      <c r="P597" s="199" t="n"/>
      <c r="Q597" s="199" t="n"/>
      <c r="R597" s="199" t="n"/>
      <c r="S597" s="199" t="n"/>
      <c r="T597" s="199" t="n"/>
      <c r="U597" s="199" t="n"/>
      <c r="V597" s="199" t="n"/>
      <c r="W597" s="199" t="n"/>
      <c r="X597" s="199" t="n"/>
      <c r="Y597" s="199" t="n"/>
      <c r="Z597" s="199" t="n"/>
    </row>
    <row r="598" ht="15.75" customHeight="1">
      <c r="A598" s="199" t="n"/>
      <c r="B598" s="199" t="n"/>
      <c r="C598" s="199" t="n"/>
      <c r="D598" s="201" t="n"/>
      <c r="E598" s="200" t="n"/>
      <c r="F598" s="199" t="n"/>
      <c r="G598" s="199" t="n"/>
      <c r="H598" s="199" t="n"/>
      <c r="I598" s="199" t="n"/>
      <c r="J598" s="199" t="n"/>
      <c r="K598" s="199" t="n"/>
      <c r="L598" s="199" t="n"/>
      <c r="M598" s="199" t="n"/>
      <c r="N598" s="199" t="n"/>
      <c r="O598" s="199" t="n"/>
      <c r="P598" s="199" t="n"/>
      <c r="Q598" s="199" t="n"/>
      <c r="R598" s="199" t="n"/>
      <c r="S598" s="199" t="n"/>
      <c r="T598" s="199" t="n"/>
      <c r="U598" s="199" t="n"/>
      <c r="V598" s="199" t="n"/>
      <c r="W598" s="199" t="n"/>
      <c r="X598" s="199" t="n"/>
      <c r="Y598" s="199" t="n"/>
      <c r="Z598" s="199" t="n"/>
    </row>
    <row r="599" ht="15.75" customHeight="1">
      <c r="A599" s="199" t="n"/>
      <c r="B599" s="199" t="n"/>
      <c r="C599" s="199" t="n"/>
      <c r="D599" s="201" t="n"/>
      <c r="E599" s="200" t="n"/>
      <c r="F599" s="199" t="n"/>
      <c r="G599" s="199" t="n"/>
      <c r="H599" s="199" t="n"/>
      <c r="I599" s="199" t="n"/>
      <c r="J599" s="199" t="n"/>
      <c r="K599" s="199" t="n"/>
      <c r="L599" s="199" t="n"/>
      <c r="M599" s="199" t="n"/>
      <c r="N599" s="199" t="n"/>
      <c r="O599" s="199" t="n"/>
      <c r="P599" s="199" t="n"/>
      <c r="Q599" s="199" t="n"/>
      <c r="R599" s="199" t="n"/>
      <c r="S599" s="199" t="n"/>
      <c r="T599" s="199" t="n"/>
      <c r="U599" s="199" t="n"/>
      <c r="V599" s="199" t="n"/>
      <c r="W599" s="199" t="n"/>
      <c r="X599" s="199" t="n"/>
      <c r="Y599" s="199" t="n"/>
      <c r="Z599" s="199" t="n"/>
    </row>
    <row r="600" ht="15.75" customHeight="1">
      <c r="A600" s="199" t="n"/>
      <c r="B600" s="199" t="n"/>
      <c r="C600" s="199" t="n"/>
      <c r="D600" s="201" t="n"/>
      <c r="E600" s="200" t="n"/>
      <c r="F600" s="199" t="n"/>
      <c r="G600" s="199" t="n"/>
      <c r="H600" s="199" t="n"/>
      <c r="I600" s="199" t="n"/>
      <c r="J600" s="199" t="n"/>
      <c r="K600" s="199" t="n"/>
      <c r="L600" s="199" t="n"/>
      <c r="M600" s="199" t="n"/>
      <c r="N600" s="199" t="n"/>
      <c r="O600" s="199" t="n"/>
      <c r="P600" s="199" t="n"/>
      <c r="Q600" s="199" t="n"/>
      <c r="R600" s="199" t="n"/>
      <c r="S600" s="199" t="n"/>
      <c r="T600" s="199" t="n"/>
      <c r="U600" s="199" t="n"/>
      <c r="V600" s="199" t="n"/>
      <c r="W600" s="199" t="n"/>
      <c r="X600" s="199" t="n"/>
      <c r="Y600" s="199" t="n"/>
      <c r="Z600" s="199" t="n"/>
    </row>
    <row r="601" ht="15.75" customHeight="1">
      <c r="A601" s="199" t="n"/>
      <c r="B601" s="199" t="n"/>
      <c r="C601" s="199" t="n"/>
      <c r="D601" s="201" t="n"/>
      <c r="E601" s="200" t="n"/>
      <c r="F601" s="199" t="n"/>
      <c r="G601" s="199" t="n"/>
      <c r="H601" s="199" t="n"/>
      <c r="I601" s="199" t="n"/>
      <c r="J601" s="199" t="n"/>
      <c r="K601" s="199" t="n"/>
      <c r="L601" s="199" t="n"/>
      <c r="M601" s="199" t="n"/>
      <c r="N601" s="199" t="n"/>
      <c r="O601" s="199" t="n"/>
      <c r="P601" s="199" t="n"/>
      <c r="Q601" s="199" t="n"/>
      <c r="R601" s="199" t="n"/>
      <c r="S601" s="199" t="n"/>
      <c r="T601" s="199" t="n"/>
      <c r="U601" s="199" t="n"/>
      <c r="V601" s="199" t="n"/>
      <c r="W601" s="199" t="n"/>
      <c r="X601" s="199" t="n"/>
      <c r="Y601" s="199" t="n"/>
      <c r="Z601" s="199" t="n"/>
    </row>
    <row r="602" ht="15.75" customHeight="1">
      <c r="A602" s="199" t="n"/>
      <c r="B602" s="199" t="n"/>
      <c r="C602" s="199" t="n"/>
      <c r="D602" s="201" t="n"/>
      <c r="E602" s="200" t="n"/>
      <c r="F602" s="199" t="n"/>
      <c r="G602" s="199" t="n"/>
      <c r="H602" s="199" t="n"/>
      <c r="I602" s="199" t="n"/>
      <c r="J602" s="199" t="n"/>
      <c r="K602" s="199" t="n"/>
      <c r="L602" s="199" t="n"/>
      <c r="M602" s="199" t="n"/>
      <c r="N602" s="199" t="n"/>
      <c r="O602" s="199" t="n"/>
      <c r="P602" s="199" t="n"/>
      <c r="Q602" s="199" t="n"/>
      <c r="R602" s="199" t="n"/>
      <c r="S602" s="199" t="n"/>
      <c r="T602" s="199" t="n"/>
      <c r="U602" s="199" t="n"/>
      <c r="V602" s="199" t="n"/>
      <c r="W602" s="199" t="n"/>
      <c r="X602" s="199" t="n"/>
      <c r="Y602" s="199" t="n"/>
      <c r="Z602" s="199" t="n"/>
    </row>
    <row r="603" ht="15.75" customHeight="1">
      <c r="A603" s="199" t="n"/>
      <c r="B603" s="199" t="n"/>
      <c r="C603" s="199" t="n"/>
      <c r="D603" s="201" t="n"/>
      <c r="E603" s="200" t="n"/>
      <c r="F603" s="199" t="n"/>
      <c r="G603" s="199" t="n"/>
      <c r="H603" s="199" t="n"/>
      <c r="I603" s="199" t="n"/>
      <c r="J603" s="199" t="n"/>
      <c r="K603" s="199" t="n"/>
      <c r="L603" s="199" t="n"/>
      <c r="M603" s="199" t="n"/>
      <c r="N603" s="199" t="n"/>
      <c r="O603" s="199" t="n"/>
      <c r="P603" s="199" t="n"/>
      <c r="Q603" s="199" t="n"/>
      <c r="R603" s="199" t="n"/>
      <c r="S603" s="199" t="n"/>
      <c r="T603" s="199" t="n"/>
      <c r="U603" s="199" t="n"/>
      <c r="V603" s="199" t="n"/>
      <c r="W603" s="199" t="n"/>
      <c r="X603" s="199" t="n"/>
      <c r="Y603" s="199" t="n"/>
      <c r="Z603" s="199" t="n"/>
    </row>
    <row r="604" ht="15.75" customHeight="1">
      <c r="A604" s="199" t="n"/>
      <c r="B604" s="199" t="n"/>
      <c r="C604" s="199" t="n"/>
      <c r="D604" s="201" t="n"/>
      <c r="E604" s="200" t="n"/>
      <c r="F604" s="199" t="n"/>
      <c r="G604" s="199" t="n"/>
      <c r="H604" s="199" t="n"/>
      <c r="I604" s="199" t="n"/>
      <c r="J604" s="199" t="n"/>
      <c r="K604" s="199" t="n"/>
      <c r="L604" s="199" t="n"/>
      <c r="M604" s="199" t="n"/>
      <c r="N604" s="199" t="n"/>
      <c r="O604" s="199" t="n"/>
      <c r="P604" s="199" t="n"/>
      <c r="Q604" s="199" t="n"/>
      <c r="R604" s="199" t="n"/>
      <c r="S604" s="199" t="n"/>
      <c r="T604" s="199" t="n"/>
      <c r="U604" s="199" t="n"/>
      <c r="V604" s="199" t="n"/>
      <c r="W604" s="199" t="n"/>
      <c r="X604" s="199" t="n"/>
      <c r="Y604" s="199" t="n"/>
      <c r="Z604" s="199" t="n"/>
    </row>
    <row r="605" ht="15.75" customHeight="1">
      <c r="A605" s="199" t="n"/>
      <c r="B605" s="199" t="n"/>
      <c r="C605" s="199" t="n"/>
      <c r="D605" s="201" t="n"/>
      <c r="E605" s="200" t="n"/>
      <c r="F605" s="199" t="n"/>
      <c r="G605" s="199" t="n"/>
      <c r="H605" s="199" t="n"/>
      <c r="I605" s="199" t="n"/>
      <c r="J605" s="199" t="n"/>
      <c r="K605" s="199" t="n"/>
      <c r="L605" s="199" t="n"/>
      <c r="M605" s="199" t="n"/>
      <c r="N605" s="199" t="n"/>
      <c r="O605" s="199" t="n"/>
      <c r="P605" s="199" t="n"/>
      <c r="Q605" s="199" t="n"/>
      <c r="R605" s="199" t="n"/>
      <c r="S605" s="199" t="n"/>
      <c r="T605" s="199" t="n"/>
      <c r="U605" s="199" t="n"/>
      <c r="V605" s="199" t="n"/>
      <c r="W605" s="199" t="n"/>
      <c r="X605" s="199" t="n"/>
      <c r="Y605" s="199" t="n"/>
      <c r="Z605" s="199" t="n"/>
    </row>
    <row r="606" ht="15.75" customHeight="1">
      <c r="A606" s="199" t="n"/>
      <c r="B606" s="199" t="n"/>
      <c r="C606" s="199" t="n"/>
      <c r="D606" s="201" t="n"/>
      <c r="E606" s="200" t="n"/>
      <c r="F606" s="199" t="n"/>
      <c r="G606" s="199" t="n"/>
      <c r="H606" s="199" t="n"/>
      <c r="I606" s="199" t="n"/>
      <c r="J606" s="199" t="n"/>
      <c r="K606" s="199" t="n"/>
      <c r="L606" s="199" t="n"/>
      <c r="M606" s="199" t="n"/>
      <c r="N606" s="199" t="n"/>
      <c r="O606" s="199" t="n"/>
      <c r="P606" s="199" t="n"/>
      <c r="Q606" s="199" t="n"/>
      <c r="R606" s="199" t="n"/>
      <c r="S606" s="199" t="n"/>
      <c r="T606" s="199" t="n"/>
      <c r="U606" s="199" t="n"/>
      <c r="V606" s="199" t="n"/>
      <c r="W606" s="199" t="n"/>
      <c r="X606" s="199" t="n"/>
      <c r="Y606" s="199" t="n"/>
      <c r="Z606" s="199" t="n"/>
    </row>
    <row r="607" ht="15.75" customHeight="1">
      <c r="A607" s="199" t="n"/>
      <c r="B607" s="199" t="n"/>
      <c r="C607" s="199" t="n"/>
      <c r="D607" s="201" t="n"/>
      <c r="E607" s="200" t="n"/>
      <c r="F607" s="199" t="n"/>
      <c r="G607" s="199" t="n"/>
      <c r="H607" s="199" t="n"/>
      <c r="I607" s="199" t="n"/>
      <c r="J607" s="199" t="n"/>
      <c r="K607" s="199" t="n"/>
      <c r="L607" s="199" t="n"/>
      <c r="M607" s="199" t="n"/>
      <c r="N607" s="199" t="n"/>
      <c r="O607" s="199" t="n"/>
      <c r="P607" s="199" t="n"/>
      <c r="Q607" s="199" t="n"/>
      <c r="R607" s="199" t="n"/>
      <c r="S607" s="199" t="n"/>
      <c r="T607" s="199" t="n"/>
      <c r="U607" s="199" t="n"/>
      <c r="V607" s="199" t="n"/>
      <c r="W607" s="199" t="n"/>
      <c r="X607" s="199" t="n"/>
      <c r="Y607" s="199" t="n"/>
      <c r="Z607" s="199" t="n"/>
    </row>
    <row r="608" ht="15.75" customHeight="1">
      <c r="A608" s="199" t="n"/>
      <c r="B608" s="199" t="n"/>
      <c r="C608" s="199" t="n"/>
      <c r="D608" s="201" t="n"/>
      <c r="E608" s="200" t="n"/>
      <c r="F608" s="199" t="n"/>
      <c r="G608" s="199" t="n"/>
      <c r="H608" s="199" t="n"/>
      <c r="I608" s="199" t="n"/>
      <c r="J608" s="199" t="n"/>
      <c r="K608" s="199" t="n"/>
      <c r="L608" s="199" t="n"/>
      <c r="M608" s="199" t="n"/>
      <c r="N608" s="199" t="n"/>
      <c r="O608" s="199" t="n"/>
      <c r="P608" s="199" t="n"/>
      <c r="Q608" s="199" t="n"/>
      <c r="R608" s="199" t="n"/>
      <c r="S608" s="199" t="n"/>
      <c r="T608" s="199" t="n"/>
      <c r="U608" s="199" t="n"/>
      <c r="V608" s="199" t="n"/>
      <c r="W608" s="199" t="n"/>
      <c r="X608" s="199" t="n"/>
      <c r="Y608" s="199" t="n"/>
      <c r="Z608" s="199" t="n"/>
    </row>
    <row r="609" ht="15.75" customHeight="1">
      <c r="A609" s="199" t="n"/>
      <c r="B609" s="199" t="n"/>
      <c r="C609" s="199" t="n"/>
      <c r="D609" s="201" t="n"/>
      <c r="E609" s="200" t="n"/>
      <c r="F609" s="199" t="n"/>
      <c r="G609" s="199" t="n"/>
      <c r="H609" s="199" t="n"/>
      <c r="I609" s="199" t="n"/>
      <c r="J609" s="199" t="n"/>
      <c r="K609" s="199" t="n"/>
      <c r="L609" s="199" t="n"/>
      <c r="M609" s="199" t="n"/>
      <c r="N609" s="199" t="n"/>
      <c r="O609" s="199" t="n"/>
      <c r="P609" s="199" t="n"/>
      <c r="Q609" s="199" t="n"/>
      <c r="R609" s="199" t="n"/>
      <c r="S609" s="199" t="n"/>
      <c r="T609" s="199" t="n"/>
      <c r="U609" s="199" t="n"/>
      <c r="V609" s="199" t="n"/>
      <c r="W609" s="199" t="n"/>
      <c r="X609" s="199" t="n"/>
      <c r="Y609" s="199" t="n"/>
      <c r="Z609" s="199" t="n"/>
    </row>
    <row r="610" ht="15.75" customHeight="1">
      <c r="A610" s="199" t="n"/>
      <c r="B610" s="199" t="n"/>
      <c r="C610" s="199" t="n"/>
      <c r="D610" s="201" t="n"/>
      <c r="E610" s="200" t="n"/>
      <c r="F610" s="199" t="n"/>
      <c r="G610" s="199" t="n"/>
      <c r="H610" s="199" t="n"/>
      <c r="I610" s="199" t="n"/>
      <c r="J610" s="199" t="n"/>
      <c r="K610" s="199" t="n"/>
      <c r="L610" s="199" t="n"/>
      <c r="M610" s="199" t="n"/>
      <c r="N610" s="199" t="n"/>
      <c r="O610" s="199" t="n"/>
      <c r="P610" s="199" t="n"/>
      <c r="Q610" s="199" t="n"/>
      <c r="R610" s="199" t="n"/>
      <c r="S610" s="199" t="n"/>
      <c r="T610" s="199" t="n"/>
      <c r="U610" s="199" t="n"/>
      <c r="V610" s="199" t="n"/>
      <c r="W610" s="199" t="n"/>
      <c r="X610" s="199" t="n"/>
      <c r="Y610" s="199" t="n"/>
      <c r="Z610" s="199" t="n"/>
    </row>
    <row r="611" ht="15.75" customHeight="1">
      <c r="A611" s="199" t="n"/>
      <c r="B611" s="199" t="n"/>
      <c r="C611" s="199" t="n"/>
      <c r="D611" s="201" t="n"/>
      <c r="E611" s="200" t="n"/>
      <c r="F611" s="199" t="n"/>
      <c r="G611" s="199" t="n"/>
      <c r="H611" s="199" t="n"/>
      <c r="I611" s="199" t="n"/>
      <c r="J611" s="199" t="n"/>
      <c r="K611" s="199" t="n"/>
      <c r="L611" s="199" t="n"/>
      <c r="M611" s="199" t="n"/>
      <c r="N611" s="199" t="n"/>
      <c r="O611" s="199" t="n"/>
      <c r="P611" s="199" t="n"/>
      <c r="Q611" s="199" t="n"/>
      <c r="R611" s="199" t="n"/>
      <c r="S611" s="199" t="n"/>
      <c r="T611" s="199" t="n"/>
      <c r="U611" s="199" t="n"/>
      <c r="V611" s="199" t="n"/>
      <c r="W611" s="199" t="n"/>
      <c r="X611" s="199" t="n"/>
      <c r="Y611" s="199" t="n"/>
      <c r="Z611" s="199" t="n"/>
    </row>
    <row r="612" ht="15.75" customHeight="1">
      <c r="A612" s="199" t="n"/>
      <c r="B612" s="199" t="n"/>
      <c r="C612" s="199" t="n"/>
      <c r="D612" s="201" t="n"/>
      <c r="E612" s="200" t="n"/>
      <c r="F612" s="199" t="n"/>
      <c r="G612" s="199" t="n"/>
      <c r="H612" s="199" t="n"/>
      <c r="I612" s="199" t="n"/>
      <c r="J612" s="199" t="n"/>
      <c r="K612" s="199" t="n"/>
      <c r="L612" s="199" t="n"/>
      <c r="M612" s="199" t="n"/>
      <c r="N612" s="199" t="n"/>
      <c r="O612" s="199" t="n"/>
      <c r="P612" s="199" t="n"/>
      <c r="Q612" s="199" t="n"/>
      <c r="R612" s="199" t="n"/>
      <c r="S612" s="199" t="n"/>
      <c r="T612" s="199" t="n"/>
      <c r="U612" s="199" t="n"/>
      <c r="V612" s="199" t="n"/>
      <c r="W612" s="199" t="n"/>
      <c r="X612" s="199" t="n"/>
      <c r="Y612" s="199" t="n"/>
      <c r="Z612" s="199" t="n"/>
    </row>
    <row r="613" ht="15.75" customHeight="1">
      <c r="A613" s="199" t="n"/>
      <c r="B613" s="199" t="n"/>
      <c r="C613" s="199" t="n"/>
      <c r="D613" s="201" t="n"/>
      <c r="E613" s="200" t="n"/>
      <c r="F613" s="199" t="n"/>
      <c r="G613" s="199" t="n"/>
      <c r="H613" s="199" t="n"/>
      <c r="I613" s="199" t="n"/>
      <c r="J613" s="199" t="n"/>
      <c r="K613" s="199" t="n"/>
      <c r="L613" s="199" t="n"/>
      <c r="M613" s="199" t="n"/>
      <c r="N613" s="199" t="n"/>
      <c r="O613" s="199" t="n"/>
      <c r="P613" s="199" t="n"/>
      <c r="Q613" s="199" t="n"/>
      <c r="R613" s="199" t="n"/>
      <c r="S613" s="199" t="n"/>
      <c r="T613" s="199" t="n"/>
      <c r="U613" s="199" t="n"/>
      <c r="V613" s="199" t="n"/>
      <c r="W613" s="199" t="n"/>
      <c r="X613" s="199" t="n"/>
      <c r="Y613" s="199" t="n"/>
      <c r="Z613" s="199" t="n"/>
    </row>
    <row r="614" ht="15.75" customHeight="1">
      <c r="A614" s="199" t="n"/>
      <c r="B614" s="199" t="n"/>
      <c r="C614" s="199" t="n"/>
      <c r="D614" s="201" t="n"/>
      <c r="E614" s="200" t="n"/>
      <c r="F614" s="199" t="n"/>
      <c r="G614" s="199" t="n"/>
      <c r="H614" s="199" t="n"/>
      <c r="I614" s="199" t="n"/>
      <c r="J614" s="199" t="n"/>
      <c r="K614" s="199" t="n"/>
      <c r="L614" s="199" t="n"/>
      <c r="M614" s="199" t="n"/>
      <c r="N614" s="199" t="n"/>
      <c r="O614" s="199" t="n"/>
      <c r="P614" s="199" t="n"/>
      <c r="Q614" s="199" t="n"/>
      <c r="R614" s="199" t="n"/>
      <c r="S614" s="199" t="n"/>
      <c r="T614" s="199" t="n"/>
      <c r="U614" s="199" t="n"/>
      <c r="V614" s="199" t="n"/>
      <c r="W614" s="199" t="n"/>
      <c r="X614" s="199" t="n"/>
      <c r="Y614" s="199" t="n"/>
      <c r="Z614" s="199" t="n"/>
    </row>
    <row r="615" ht="15.75" customHeight="1">
      <c r="A615" s="199" t="n"/>
      <c r="B615" s="199" t="n"/>
      <c r="C615" s="199" t="n"/>
      <c r="D615" s="201" t="n"/>
      <c r="E615" s="200" t="n"/>
      <c r="F615" s="199" t="n"/>
      <c r="G615" s="199" t="n"/>
      <c r="H615" s="199" t="n"/>
      <c r="I615" s="199" t="n"/>
      <c r="J615" s="199" t="n"/>
      <c r="K615" s="199" t="n"/>
      <c r="L615" s="199" t="n"/>
      <c r="M615" s="199" t="n"/>
      <c r="N615" s="199" t="n"/>
      <c r="O615" s="199" t="n"/>
      <c r="P615" s="199" t="n"/>
      <c r="Q615" s="199" t="n"/>
      <c r="R615" s="199" t="n"/>
      <c r="S615" s="199" t="n"/>
      <c r="T615" s="199" t="n"/>
      <c r="U615" s="199" t="n"/>
      <c r="V615" s="199" t="n"/>
      <c r="W615" s="199" t="n"/>
      <c r="X615" s="199" t="n"/>
      <c r="Y615" s="199" t="n"/>
      <c r="Z615" s="199" t="n"/>
    </row>
    <row r="616" ht="15.75" customHeight="1">
      <c r="A616" s="199" t="n"/>
      <c r="B616" s="199" t="n"/>
      <c r="C616" s="199" t="n"/>
      <c r="D616" s="201" t="n"/>
      <c r="E616" s="200" t="n"/>
      <c r="F616" s="199" t="n"/>
      <c r="G616" s="199" t="n"/>
      <c r="H616" s="199" t="n"/>
      <c r="I616" s="199" t="n"/>
      <c r="J616" s="199" t="n"/>
      <c r="K616" s="199" t="n"/>
      <c r="L616" s="199" t="n"/>
      <c r="M616" s="199" t="n"/>
      <c r="N616" s="199" t="n"/>
      <c r="O616" s="199" t="n"/>
      <c r="P616" s="199" t="n"/>
      <c r="Q616" s="199" t="n"/>
      <c r="R616" s="199" t="n"/>
      <c r="S616" s="199" t="n"/>
      <c r="T616" s="199" t="n"/>
      <c r="U616" s="199" t="n"/>
      <c r="V616" s="199" t="n"/>
      <c r="W616" s="199" t="n"/>
      <c r="X616" s="199" t="n"/>
      <c r="Y616" s="199" t="n"/>
      <c r="Z616" s="199" t="n"/>
    </row>
    <row r="617" ht="15.75" customHeight="1">
      <c r="A617" s="199" t="n"/>
      <c r="B617" s="199" t="n"/>
      <c r="C617" s="199" t="n"/>
      <c r="D617" s="201" t="n"/>
      <c r="E617" s="200" t="n"/>
      <c r="F617" s="199" t="n"/>
      <c r="G617" s="199" t="n"/>
      <c r="H617" s="199" t="n"/>
      <c r="I617" s="199" t="n"/>
      <c r="J617" s="199" t="n"/>
      <c r="K617" s="199" t="n"/>
      <c r="L617" s="199" t="n"/>
      <c r="M617" s="199" t="n"/>
      <c r="N617" s="199" t="n"/>
      <c r="O617" s="199" t="n"/>
      <c r="P617" s="199" t="n"/>
      <c r="Q617" s="199" t="n"/>
      <c r="R617" s="199" t="n"/>
      <c r="S617" s="199" t="n"/>
      <c r="T617" s="199" t="n"/>
      <c r="U617" s="199" t="n"/>
      <c r="V617" s="199" t="n"/>
      <c r="W617" s="199" t="n"/>
      <c r="X617" s="199" t="n"/>
      <c r="Y617" s="199" t="n"/>
      <c r="Z617" s="199" t="n"/>
    </row>
    <row r="618" ht="15.75" customHeight="1">
      <c r="A618" s="199" t="n"/>
      <c r="B618" s="199" t="n"/>
      <c r="C618" s="199" t="n"/>
      <c r="D618" s="201" t="n"/>
      <c r="E618" s="200" t="n"/>
      <c r="F618" s="199" t="n"/>
      <c r="G618" s="199" t="n"/>
      <c r="H618" s="199" t="n"/>
      <c r="I618" s="199" t="n"/>
      <c r="J618" s="199" t="n"/>
      <c r="K618" s="199" t="n"/>
      <c r="L618" s="199" t="n"/>
      <c r="M618" s="199" t="n"/>
      <c r="N618" s="199" t="n"/>
      <c r="O618" s="199" t="n"/>
      <c r="P618" s="199" t="n"/>
      <c r="Q618" s="199" t="n"/>
      <c r="R618" s="199" t="n"/>
      <c r="S618" s="199" t="n"/>
      <c r="T618" s="199" t="n"/>
      <c r="U618" s="199" t="n"/>
      <c r="V618" s="199" t="n"/>
      <c r="W618" s="199" t="n"/>
      <c r="X618" s="199" t="n"/>
      <c r="Y618" s="199" t="n"/>
      <c r="Z618" s="199" t="n"/>
    </row>
    <row r="619" ht="15.75" customHeight="1">
      <c r="A619" s="199" t="n"/>
      <c r="B619" s="199" t="n"/>
      <c r="C619" s="199" t="n"/>
      <c r="D619" s="201" t="n"/>
      <c r="E619" s="200" t="n"/>
      <c r="F619" s="199" t="n"/>
      <c r="G619" s="199" t="n"/>
      <c r="H619" s="199" t="n"/>
      <c r="I619" s="199" t="n"/>
      <c r="J619" s="199" t="n"/>
      <c r="K619" s="199" t="n"/>
      <c r="L619" s="199" t="n"/>
      <c r="M619" s="199" t="n"/>
      <c r="N619" s="199" t="n"/>
      <c r="O619" s="199" t="n"/>
      <c r="P619" s="199" t="n"/>
      <c r="Q619" s="199" t="n"/>
      <c r="R619" s="199" t="n"/>
      <c r="S619" s="199" t="n"/>
      <c r="T619" s="199" t="n"/>
      <c r="U619" s="199" t="n"/>
      <c r="V619" s="199" t="n"/>
      <c r="W619" s="199" t="n"/>
      <c r="X619" s="199" t="n"/>
      <c r="Y619" s="199" t="n"/>
      <c r="Z619" s="199" t="n"/>
    </row>
    <row r="620" ht="15.75" customHeight="1">
      <c r="A620" s="199" t="n"/>
      <c r="B620" s="199" t="n"/>
      <c r="C620" s="199" t="n"/>
      <c r="D620" s="201" t="n"/>
      <c r="E620" s="200" t="n"/>
      <c r="F620" s="199" t="n"/>
      <c r="G620" s="199" t="n"/>
      <c r="H620" s="199" t="n"/>
      <c r="I620" s="199" t="n"/>
      <c r="J620" s="199" t="n"/>
      <c r="K620" s="199" t="n"/>
      <c r="L620" s="199" t="n"/>
      <c r="M620" s="199" t="n"/>
      <c r="N620" s="199" t="n"/>
      <c r="O620" s="199" t="n"/>
      <c r="P620" s="199" t="n"/>
      <c r="Q620" s="199" t="n"/>
      <c r="R620" s="199" t="n"/>
      <c r="S620" s="199" t="n"/>
      <c r="T620" s="199" t="n"/>
      <c r="U620" s="199" t="n"/>
      <c r="V620" s="199" t="n"/>
      <c r="W620" s="199" t="n"/>
      <c r="X620" s="199" t="n"/>
      <c r="Y620" s="199" t="n"/>
      <c r="Z620" s="199" t="n"/>
    </row>
    <row r="621" ht="15.75" customHeight="1">
      <c r="A621" s="199" t="n"/>
      <c r="B621" s="199" t="n"/>
      <c r="C621" s="199" t="n"/>
      <c r="D621" s="201" t="n"/>
      <c r="E621" s="200" t="n"/>
      <c r="F621" s="199" t="n"/>
      <c r="G621" s="199" t="n"/>
      <c r="H621" s="199" t="n"/>
      <c r="I621" s="199" t="n"/>
      <c r="J621" s="199" t="n"/>
      <c r="K621" s="199" t="n"/>
      <c r="L621" s="199" t="n"/>
      <c r="M621" s="199" t="n"/>
      <c r="N621" s="199" t="n"/>
      <c r="O621" s="199" t="n"/>
      <c r="P621" s="199" t="n"/>
      <c r="Q621" s="199" t="n"/>
      <c r="R621" s="199" t="n"/>
      <c r="S621" s="199" t="n"/>
      <c r="T621" s="199" t="n"/>
      <c r="U621" s="199" t="n"/>
      <c r="V621" s="199" t="n"/>
      <c r="W621" s="199" t="n"/>
      <c r="X621" s="199" t="n"/>
      <c r="Y621" s="199" t="n"/>
      <c r="Z621" s="199" t="n"/>
    </row>
    <row r="622" ht="15.75" customHeight="1">
      <c r="A622" s="199" t="n"/>
      <c r="B622" s="199" t="n"/>
      <c r="C622" s="199" t="n"/>
      <c r="D622" s="201" t="n"/>
      <c r="E622" s="200" t="n"/>
      <c r="F622" s="199" t="n"/>
      <c r="G622" s="199" t="n"/>
      <c r="H622" s="199" t="n"/>
      <c r="I622" s="199" t="n"/>
      <c r="J622" s="199" t="n"/>
      <c r="K622" s="199" t="n"/>
      <c r="L622" s="199" t="n"/>
      <c r="M622" s="199" t="n"/>
      <c r="N622" s="199" t="n"/>
      <c r="O622" s="199" t="n"/>
      <c r="P622" s="199" t="n"/>
      <c r="Q622" s="199" t="n"/>
      <c r="R622" s="199" t="n"/>
      <c r="S622" s="199" t="n"/>
      <c r="T622" s="199" t="n"/>
      <c r="U622" s="199" t="n"/>
      <c r="V622" s="199" t="n"/>
      <c r="W622" s="199" t="n"/>
      <c r="X622" s="199" t="n"/>
      <c r="Y622" s="199" t="n"/>
      <c r="Z622" s="199" t="n"/>
    </row>
    <row r="623" ht="15.75" customHeight="1">
      <c r="A623" s="199" t="n"/>
      <c r="B623" s="199" t="n"/>
      <c r="C623" s="199" t="n"/>
      <c r="D623" s="201" t="n"/>
      <c r="E623" s="200" t="n"/>
      <c r="F623" s="199" t="n"/>
      <c r="G623" s="199" t="n"/>
      <c r="H623" s="199" t="n"/>
      <c r="I623" s="199" t="n"/>
      <c r="J623" s="199" t="n"/>
      <c r="K623" s="199" t="n"/>
      <c r="L623" s="199" t="n"/>
      <c r="M623" s="199" t="n"/>
      <c r="N623" s="199" t="n"/>
      <c r="O623" s="199" t="n"/>
      <c r="P623" s="199" t="n"/>
      <c r="Q623" s="199" t="n"/>
      <c r="R623" s="199" t="n"/>
      <c r="S623" s="199" t="n"/>
      <c r="T623" s="199" t="n"/>
      <c r="U623" s="199" t="n"/>
      <c r="V623" s="199" t="n"/>
      <c r="W623" s="199" t="n"/>
      <c r="X623" s="199" t="n"/>
      <c r="Y623" s="199" t="n"/>
      <c r="Z623" s="199" t="n"/>
    </row>
    <row r="624" ht="15.75" customHeight="1">
      <c r="A624" s="199" t="n"/>
      <c r="B624" s="199" t="n"/>
      <c r="C624" s="199" t="n"/>
      <c r="D624" s="201" t="n"/>
      <c r="E624" s="200" t="n"/>
      <c r="F624" s="199" t="n"/>
      <c r="G624" s="199" t="n"/>
      <c r="H624" s="199" t="n"/>
      <c r="I624" s="199" t="n"/>
      <c r="J624" s="199" t="n"/>
      <c r="K624" s="199" t="n"/>
      <c r="L624" s="199" t="n"/>
      <c r="M624" s="199" t="n"/>
      <c r="N624" s="199" t="n"/>
      <c r="O624" s="199" t="n"/>
      <c r="P624" s="199" t="n"/>
      <c r="Q624" s="199" t="n"/>
      <c r="R624" s="199" t="n"/>
      <c r="S624" s="199" t="n"/>
      <c r="T624" s="199" t="n"/>
      <c r="U624" s="199" t="n"/>
      <c r="V624" s="199" t="n"/>
      <c r="W624" s="199" t="n"/>
      <c r="X624" s="199" t="n"/>
      <c r="Y624" s="199" t="n"/>
      <c r="Z624" s="199" t="n"/>
    </row>
    <row r="625" ht="15.75" customHeight="1">
      <c r="A625" s="199" t="n"/>
      <c r="B625" s="199" t="n"/>
      <c r="C625" s="199" t="n"/>
      <c r="D625" s="201" t="n"/>
      <c r="E625" s="200" t="n"/>
      <c r="F625" s="199" t="n"/>
      <c r="G625" s="199" t="n"/>
      <c r="H625" s="199" t="n"/>
      <c r="I625" s="199" t="n"/>
      <c r="J625" s="199" t="n"/>
      <c r="K625" s="199" t="n"/>
      <c r="L625" s="199" t="n"/>
      <c r="M625" s="199" t="n"/>
      <c r="N625" s="199" t="n"/>
      <c r="O625" s="199" t="n"/>
      <c r="P625" s="199" t="n"/>
      <c r="Q625" s="199" t="n"/>
      <c r="R625" s="199" t="n"/>
      <c r="S625" s="199" t="n"/>
      <c r="T625" s="199" t="n"/>
      <c r="U625" s="199" t="n"/>
      <c r="V625" s="199" t="n"/>
      <c r="W625" s="199" t="n"/>
      <c r="X625" s="199" t="n"/>
      <c r="Y625" s="199" t="n"/>
      <c r="Z625" s="199" t="n"/>
    </row>
    <row r="626" ht="15.75" customHeight="1">
      <c r="A626" s="199" t="n"/>
      <c r="B626" s="199" t="n"/>
      <c r="C626" s="199" t="n"/>
      <c r="D626" s="201" t="n"/>
      <c r="E626" s="200" t="n"/>
      <c r="F626" s="199" t="n"/>
      <c r="G626" s="199" t="n"/>
      <c r="H626" s="199" t="n"/>
      <c r="I626" s="199" t="n"/>
      <c r="J626" s="199" t="n"/>
      <c r="K626" s="199" t="n"/>
      <c r="L626" s="199" t="n"/>
      <c r="M626" s="199" t="n"/>
      <c r="N626" s="199" t="n"/>
      <c r="O626" s="199" t="n"/>
      <c r="P626" s="199" t="n"/>
      <c r="Q626" s="199" t="n"/>
      <c r="R626" s="199" t="n"/>
      <c r="S626" s="199" t="n"/>
      <c r="T626" s="199" t="n"/>
      <c r="U626" s="199" t="n"/>
      <c r="V626" s="199" t="n"/>
      <c r="W626" s="199" t="n"/>
      <c r="X626" s="199" t="n"/>
      <c r="Y626" s="199" t="n"/>
      <c r="Z626" s="199" t="n"/>
    </row>
    <row r="627" ht="15.75" customHeight="1">
      <c r="A627" s="199" t="n"/>
      <c r="B627" s="199" t="n"/>
      <c r="C627" s="199" t="n"/>
      <c r="D627" s="201" t="n"/>
      <c r="E627" s="200" t="n"/>
      <c r="F627" s="199" t="n"/>
      <c r="G627" s="199" t="n"/>
      <c r="H627" s="199" t="n"/>
      <c r="I627" s="199" t="n"/>
      <c r="J627" s="199" t="n"/>
      <c r="K627" s="199" t="n"/>
      <c r="L627" s="199" t="n"/>
      <c r="M627" s="199" t="n"/>
      <c r="N627" s="199" t="n"/>
      <c r="O627" s="199" t="n"/>
      <c r="P627" s="199" t="n"/>
      <c r="Q627" s="199" t="n"/>
      <c r="R627" s="199" t="n"/>
      <c r="S627" s="199" t="n"/>
      <c r="T627" s="199" t="n"/>
      <c r="U627" s="199" t="n"/>
      <c r="V627" s="199" t="n"/>
      <c r="W627" s="199" t="n"/>
      <c r="X627" s="199" t="n"/>
      <c r="Y627" s="199" t="n"/>
      <c r="Z627" s="199" t="n"/>
    </row>
    <row r="628" ht="15.75" customHeight="1">
      <c r="A628" s="199" t="n"/>
      <c r="B628" s="199" t="n"/>
      <c r="C628" s="199" t="n"/>
      <c r="D628" s="201" t="n"/>
      <c r="E628" s="200" t="n"/>
      <c r="F628" s="199" t="n"/>
      <c r="G628" s="199" t="n"/>
      <c r="H628" s="199" t="n"/>
      <c r="I628" s="199" t="n"/>
      <c r="J628" s="199" t="n"/>
      <c r="K628" s="199" t="n"/>
      <c r="L628" s="199" t="n"/>
      <c r="M628" s="199" t="n"/>
      <c r="N628" s="199" t="n"/>
      <c r="O628" s="199" t="n"/>
      <c r="P628" s="199" t="n"/>
      <c r="Q628" s="199" t="n"/>
      <c r="R628" s="199" t="n"/>
      <c r="S628" s="199" t="n"/>
      <c r="T628" s="199" t="n"/>
      <c r="U628" s="199" t="n"/>
      <c r="V628" s="199" t="n"/>
      <c r="W628" s="199" t="n"/>
      <c r="X628" s="199" t="n"/>
      <c r="Y628" s="199" t="n"/>
      <c r="Z628" s="199" t="n"/>
    </row>
    <row r="629" ht="15.75" customHeight="1">
      <c r="A629" s="199" t="n"/>
      <c r="B629" s="199" t="n"/>
      <c r="C629" s="199" t="n"/>
      <c r="D629" s="201" t="n"/>
      <c r="E629" s="200" t="n"/>
      <c r="F629" s="199" t="n"/>
      <c r="G629" s="199" t="n"/>
      <c r="H629" s="199" t="n"/>
      <c r="I629" s="199" t="n"/>
      <c r="J629" s="199" t="n"/>
      <c r="K629" s="199" t="n"/>
      <c r="L629" s="199" t="n"/>
      <c r="M629" s="199" t="n"/>
      <c r="N629" s="199" t="n"/>
      <c r="O629" s="199" t="n"/>
      <c r="P629" s="199" t="n"/>
      <c r="Q629" s="199" t="n"/>
      <c r="R629" s="199" t="n"/>
      <c r="S629" s="199" t="n"/>
      <c r="T629" s="199" t="n"/>
      <c r="U629" s="199" t="n"/>
      <c r="V629" s="199" t="n"/>
      <c r="W629" s="199" t="n"/>
      <c r="X629" s="199" t="n"/>
      <c r="Y629" s="199" t="n"/>
      <c r="Z629" s="199" t="n"/>
    </row>
    <row r="630" ht="15.75" customHeight="1">
      <c r="A630" s="199" t="n"/>
      <c r="B630" s="199" t="n"/>
      <c r="C630" s="199" t="n"/>
      <c r="D630" s="201" t="n"/>
      <c r="E630" s="200" t="n"/>
      <c r="F630" s="199" t="n"/>
      <c r="G630" s="199" t="n"/>
      <c r="H630" s="199" t="n"/>
      <c r="I630" s="199" t="n"/>
      <c r="J630" s="199" t="n"/>
      <c r="K630" s="199" t="n"/>
      <c r="L630" s="199" t="n"/>
      <c r="M630" s="199" t="n"/>
      <c r="N630" s="199" t="n"/>
      <c r="O630" s="199" t="n"/>
      <c r="P630" s="199" t="n"/>
      <c r="Q630" s="199" t="n"/>
      <c r="R630" s="199" t="n"/>
      <c r="S630" s="199" t="n"/>
      <c r="T630" s="199" t="n"/>
      <c r="U630" s="199" t="n"/>
      <c r="V630" s="199" t="n"/>
      <c r="W630" s="199" t="n"/>
      <c r="X630" s="199" t="n"/>
      <c r="Y630" s="199" t="n"/>
      <c r="Z630" s="199" t="n"/>
    </row>
    <row r="631" ht="15.75" customHeight="1">
      <c r="A631" s="199" t="n"/>
      <c r="B631" s="199" t="n"/>
      <c r="C631" s="199" t="n"/>
      <c r="D631" s="201" t="n"/>
      <c r="E631" s="200" t="n"/>
      <c r="F631" s="199" t="n"/>
      <c r="G631" s="199" t="n"/>
      <c r="H631" s="199" t="n"/>
      <c r="I631" s="199" t="n"/>
      <c r="J631" s="199" t="n"/>
      <c r="K631" s="199" t="n"/>
      <c r="L631" s="199" t="n"/>
      <c r="M631" s="199" t="n"/>
      <c r="N631" s="199" t="n"/>
      <c r="O631" s="199" t="n"/>
      <c r="P631" s="199" t="n"/>
      <c r="Q631" s="199" t="n"/>
      <c r="R631" s="199" t="n"/>
      <c r="S631" s="199" t="n"/>
      <c r="T631" s="199" t="n"/>
      <c r="U631" s="199" t="n"/>
      <c r="V631" s="199" t="n"/>
      <c r="W631" s="199" t="n"/>
      <c r="X631" s="199" t="n"/>
      <c r="Y631" s="199" t="n"/>
      <c r="Z631" s="199" t="n"/>
    </row>
    <row r="632" ht="15.75" customHeight="1">
      <c r="A632" s="199" t="n"/>
      <c r="B632" s="199" t="n"/>
      <c r="C632" s="199" t="n"/>
      <c r="D632" s="201" t="n"/>
      <c r="E632" s="200" t="n"/>
      <c r="F632" s="199" t="n"/>
      <c r="G632" s="199" t="n"/>
      <c r="H632" s="199" t="n"/>
      <c r="I632" s="199" t="n"/>
      <c r="J632" s="199" t="n"/>
      <c r="K632" s="199" t="n"/>
      <c r="L632" s="199" t="n"/>
      <c r="M632" s="199" t="n"/>
      <c r="N632" s="199" t="n"/>
      <c r="O632" s="199" t="n"/>
      <c r="P632" s="199" t="n"/>
      <c r="Q632" s="199" t="n"/>
      <c r="R632" s="199" t="n"/>
      <c r="S632" s="199" t="n"/>
      <c r="T632" s="199" t="n"/>
      <c r="U632" s="199" t="n"/>
      <c r="V632" s="199" t="n"/>
      <c r="W632" s="199" t="n"/>
      <c r="X632" s="199" t="n"/>
      <c r="Y632" s="199" t="n"/>
      <c r="Z632" s="199" t="n"/>
    </row>
    <row r="633" ht="15.75" customHeight="1">
      <c r="A633" s="199" t="n"/>
      <c r="B633" s="199" t="n"/>
      <c r="C633" s="199" t="n"/>
      <c r="D633" s="201" t="n"/>
      <c r="E633" s="200" t="n"/>
      <c r="F633" s="199" t="n"/>
      <c r="G633" s="199" t="n"/>
      <c r="H633" s="199" t="n"/>
      <c r="I633" s="199" t="n"/>
      <c r="J633" s="199" t="n"/>
      <c r="K633" s="199" t="n"/>
      <c r="L633" s="199" t="n"/>
      <c r="M633" s="199" t="n"/>
      <c r="N633" s="199" t="n"/>
      <c r="O633" s="199" t="n"/>
      <c r="P633" s="199" t="n"/>
      <c r="Q633" s="199" t="n"/>
      <c r="R633" s="199" t="n"/>
      <c r="S633" s="199" t="n"/>
      <c r="T633" s="199" t="n"/>
      <c r="U633" s="199" t="n"/>
      <c r="V633" s="199" t="n"/>
      <c r="W633" s="199" t="n"/>
      <c r="X633" s="199" t="n"/>
      <c r="Y633" s="199" t="n"/>
      <c r="Z633" s="199" t="n"/>
    </row>
    <row r="634" ht="15.75" customHeight="1">
      <c r="A634" s="199" t="n"/>
      <c r="B634" s="199" t="n"/>
      <c r="C634" s="199" t="n"/>
      <c r="D634" s="201" t="n"/>
      <c r="E634" s="200" t="n"/>
      <c r="F634" s="199" t="n"/>
      <c r="G634" s="199" t="n"/>
      <c r="H634" s="199" t="n"/>
      <c r="I634" s="199" t="n"/>
      <c r="J634" s="199" t="n"/>
      <c r="K634" s="199" t="n"/>
      <c r="L634" s="199" t="n"/>
      <c r="M634" s="199" t="n"/>
      <c r="N634" s="199" t="n"/>
      <c r="O634" s="199" t="n"/>
      <c r="P634" s="199" t="n"/>
      <c r="Q634" s="199" t="n"/>
      <c r="R634" s="199" t="n"/>
      <c r="S634" s="199" t="n"/>
      <c r="T634" s="199" t="n"/>
      <c r="U634" s="199" t="n"/>
      <c r="V634" s="199" t="n"/>
      <c r="W634" s="199" t="n"/>
      <c r="X634" s="199" t="n"/>
      <c r="Y634" s="199" t="n"/>
      <c r="Z634" s="199" t="n"/>
    </row>
    <row r="635" ht="15.75" customHeight="1">
      <c r="A635" s="199" t="n"/>
      <c r="B635" s="199" t="n"/>
      <c r="C635" s="199" t="n"/>
      <c r="D635" s="201" t="n"/>
      <c r="E635" s="200" t="n"/>
      <c r="F635" s="199" t="n"/>
      <c r="G635" s="199" t="n"/>
      <c r="H635" s="199" t="n"/>
      <c r="I635" s="199" t="n"/>
      <c r="J635" s="199" t="n"/>
      <c r="K635" s="199" t="n"/>
      <c r="L635" s="199" t="n"/>
      <c r="M635" s="199" t="n"/>
      <c r="N635" s="199" t="n"/>
      <c r="O635" s="199" t="n"/>
      <c r="P635" s="199" t="n"/>
      <c r="Q635" s="199" t="n"/>
      <c r="R635" s="199" t="n"/>
      <c r="S635" s="199" t="n"/>
      <c r="T635" s="199" t="n"/>
      <c r="U635" s="199" t="n"/>
      <c r="V635" s="199" t="n"/>
      <c r="W635" s="199" t="n"/>
      <c r="X635" s="199" t="n"/>
      <c r="Y635" s="199" t="n"/>
      <c r="Z635" s="199" t="n"/>
    </row>
    <row r="636" ht="15.75" customHeight="1">
      <c r="A636" s="199" t="n"/>
      <c r="B636" s="199" t="n"/>
      <c r="C636" s="199" t="n"/>
      <c r="D636" s="201" t="n"/>
      <c r="E636" s="200" t="n"/>
      <c r="F636" s="199" t="n"/>
      <c r="G636" s="199" t="n"/>
      <c r="H636" s="199" t="n"/>
      <c r="I636" s="199" t="n"/>
      <c r="J636" s="199" t="n"/>
      <c r="K636" s="199" t="n"/>
      <c r="L636" s="199" t="n"/>
      <c r="M636" s="199" t="n"/>
      <c r="N636" s="199" t="n"/>
      <c r="O636" s="199" t="n"/>
      <c r="P636" s="199" t="n"/>
      <c r="Q636" s="199" t="n"/>
      <c r="R636" s="199" t="n"/>
      <c r="S636" s="199" t="n"/>
      <c r="T636" s="199" t="n"/>
      <c r="U636" s="199" t="n"/>
      <c r="V636" s="199" t="n"/>
      <c r="W636" s="199" t="n"/>
      <c r="X636" s="199" t="n"/>
      <c r="Y636" s="199" t="n"/>
      <c r="Z636" s="199" t="n"/>
    </row>
    <row r="637" ht="15.75" customHeight="1">
      <c r="A637" s="199" t="n"/>
      <c r="B637" s="199" t="n"/>
      <c r="C637" s="199" t="n"/>
      <c r="D637" s="201" t="n"/>
      <c r="E637" s="200" t="n"/>
      <c r="F637" s="199" t="n"/>
      <c r="G637" s="199" t="n"/>
      <c r="H637" s="199" t="n"/>
      <c r="I637" s="199" t="n"/>
      <c r="J637" s="199" t="n"/>
      <c r="K637" s="199" t="n"/>
      <c r="L637" s="199" t="n"/>
      <c r="M637" s="199" t="n"/>
      <c r="N637" s="199" t="n"/>
      <c r="O637" s="199" t="n"/>
      <c r="P637" s="199" t="n"/>
      <c r="Q637" s="199" t="n"/>
      <c r="R637" s="199" t="n"/>
      <c r="S637" s="199" t="n"/>
      <c r="T637" s="199" t="n"/>
      <c r="U637" s="199" t="n"/>
      <c r="V637" s="199" t="n"/>
      <c r="W637" s="199" t="n"/>
      <c r="X637" s="199" t="n"/>
      <c r="Y637" s="199" t="n"/>
      <c r="Z637" s="199" t="n"/>
    </row>
    <row r="638" ht="15.75" customHeight="1">
      <c r="A638" s="199" t="n"/>
      <c r="B638" s="199" t="n"/>
      <c r="C638" s="199" t="n"/>
      <c r="D638" s="201" t="n"/>
      <c r="E638" s="200" t="n"/>
      <c r="F638" s="199" t="n"/>
      <c r="G638" s="199" t="n"/>
      <c r="H638" s="199" t="n"/>
      <c r="I638" s="199" t="n"/>
      <c r="J638" s="199" t="n"/>
      <c r="K638" s="199" t="n"/>
      <c r="L638" s="199" t="n"/>
      <c r="M638" s="199" t="n"/>
      <c r="N638" s="199" t="n"/>
      <c r="O638" s="199" t="n"/>
      <c r="P638" s="199" t="n"/>
      <c r="Q638" s="199" t="n"/>
      <c r="R638" s="199" t="n"/>
      <c r="S638" s="199" t="n"/>
      <c r="T638" s="199" t="n"/>
      <c r="U638" s="199" t="n"/>
      <c r="V638" s="199" t="n"/>
      <c r="W638" s="199" t="n"/>
      <c r="X638" s="199" t="n"/>
      <c r="Y638" s="199" t="n"/>
      <c r="Z638" s="199" t="n"/>
    </row>
    <row r="639" ht="15.75" customHeight="1">
      <c r="A639" s="199" t="n"/>
      <c r="B639" s="199" t="n"/>
      <c r="C639" s="199" t="n"/>
      <c r="D639" s="201" t="n"/>
      <c r="E639" s="200" t="n"/>
      <c r="F639" s="199" t="n"/>
      <c r="G639" s="199" t="n"/>
      <c r="H639" s="199" t="n"/>
      <c r="I639" s="199" t="n"/>
      <c r="J639" s="199" t="n"/>
      <c r="K639" s="199" t="n"/>
      <c r="L639" s="199" t="n"/>
      <c r="M639" s="199" t="n"/>
      <c r="N639" s="199" t="n"/>
      <c r="O639" s="199" t="n"/>
      <c r="P639" s="199" t="n"/>
      <c r="Q639" s="199" t="n"/>
      <c r="R639" s="199" t="n"/>
      <c r="S639" s="199" t="n"/>
      <c r="T639" s="199" t="n"/>
      <c r="U639" s="199" t="n"/>
      <c r="V639" s="199" t="n"/>
      <c r="W639" s="199" t="n"/>
      <c r="X639" s="199" t="n"/>
      <c r="Y639" s="199" t="n"/>
      <c r="Z639" s="199" t="n"/>
    </row>
    <row r="640" ht="15.75" customHeight="1">
      <c r="A640" s="199" t="n"/>
      <c r="B640" s="199" t="n"/>
      <c r="C640" s="199" t="n"/>
      <c r="D640" s="201" t="n"/>
      <c r="E640" s="200" t="n"/>
      <c r="F640" s="199" t="n"/>
      <c r="G640" s="199" t="n"/>
      <c r="H640" s="199" t="n"/>
      <c r="I640" s="199" t="n"/>
      <c r="J640" s="199" t="n"/>
      <c r="K640" s="199" t="n"/>
      <c r="L640" s="199" t="n"/>
      <c r="M640" s="199" t="n"/>
      <c r="N640" s="199" t="n"/>
      <c r="O640" s="199" t="n"/>
      <c r="P640" s="199" t="n"/>
      <c r="Q640" s="199" t="n"/>
      <c r="R640" s="199" t="n"/>
      <c r="S640" s="199" t="n"/>
      <c r="T640" s="199" t="n"/>
      <c r="U640" s="199" t="n"/>
      <c r="V640" s="199" t="n"/>
      <c r="W640" s="199" t="n"/>
      <c r="X640" s="199" t="n"/>
      <c r="Y640" s="199" t="n"/>
      <c r="Z640" s="199" t="n"/>
    </row>
    <row r="641" ht="15.75" customHeight="1">
      <c r="A641" s="199" t="n"/>
      <c r="B641" s="199" t="n"/>
      <c r="C641" s="199" t="n"/>
      <c r="D641" s="201" t="n"/>
      <c r="E641" s="200" t="n"/>
      <c r="F641" s="199" t="n"/>
      <c r="G641" s="199" t="n"/>
      <c r="H641" s="199" t="n"/>
      <c r="I641" s="199" t="n"/>
      <c r="J641" s="199" t="n"/>
      <c r="K641" s="199" t="n"/>
      <c r="L641" s="199" t="n"/>
      <c r="M641" s="199" t="n"/>
      <c r="N641" s="199" t="n"/>
      <c r="O641" s="199" t="n"/>
      <c r="P641" s="199" t="n"/>
      <c r="Q641" s="199" t="n"/>
      <c r="R641" s="199" t="n"/>
      <c r="S641" s="199" t="n"/>
      <c r="T641" s="199" t="n"/>
      <c r="U641" s="199" t="n"/>
      <c r="V641" s="199" t="n"/>
      <c r="W641" s="199" t="n"/>
      <c r="X641" s="199" t="n"/>
      <c r="Y641" s="199" t="n"/>
      <c r="Z641" s="199" t="n"/>
    </row>
    <row r="642" ht="15.75" customHeight="1">
      <c r="A642" s="199" t="n"/>
      <c r="B642" s="199" t="n"/>
      <c r="C642" s="199" t="n"/>
      <c r="D642" s="201" t="n"/>
      <c r="E642" s="200" t="n"/>
      <c r="F642" s="199" t="n"/>
      <c r="G642" s="199" t="n"/>
      <c r="H642" s="199" t="n"/>
      <c r="I642" s="199" t="n"/>
      <c r="J642" s="199" t="n"/>
      <c r="K642" s="199" t="n"/>
      <c r="L642" s="199" t="n"/>
      <c r="M642" s="199" t="n"/>
      <c r="N642" s="199" t="n"/>
      <c r="O642" s="199" t="n"/>
      <c r="P642" s="199" t="n"/>
      <c r="Q642" s="199" t="n"/>
      <c r="R642" s="199" t="n"/>
      <c r="S642" s="199" t="n"/>
      <c r="T642" s="199" t="n"/>
      <c r="U642" s="199" t="n"/>
      <c r="V642" s="199" t="n"/>
      <c r="W642" s="199" t="n"/>
      <c r="X642" s="199" t="n"/>
      <c r="Y642" s="199" t="n"/>
      <c r="Z642" s="199" t="n"/>
    </row>
    <row r="643" ht="15.75" customHeight="1">
      <c r="A643" s="199" t="n"/>
      <c r="B643" s="199" t="n"/>
      <c r="C643" s="199" t="n"/>
      <c r="D643" s="201" t="n"/>
      <c r="E643" s="200" t="n"/>
      <c r="F643" s="199" t="n"/>
      <c r="G643" s="199" t="n"/>
      <c r="H643" s="199" t="n"/>
      <c r="I643" s="199" t="n"/>
      <c r="J643" s="199" t="n"/>
      <c r="K643" s="199" t="n"/>
      <c r="L643" s="199" t="n"/>
      <c r="M643" s="199" t="n"/>
      <c r="N643" s="199" t="n"/>
      <c r="O643" s="199" t="n"/>
      <c r="P643" s="199" t="n"/>
      <c r="Q643" s="199" t="n"/>
      <c r="R643" s="199" t="n"/>
      <c r="S643" s="199" t="n"/>
      <c r="T643" s="199" t="n"/>
      <c r="U643" s="199" t="n"/>
      <c r="V643" s="199" t="n"/>
      <c r="W643" s="199" t="n"/>
      <c r="X643" s="199" t="n"/>
      <c r="Y643" s="199" t="n"/>
      <c r="Z643" s="199" t="n"/>
    </row>
    <row r="644" ht="15.75" customHeight="1">
      <c r="A644" s="199" t="n"/>
      <c r="B644" s="199" t="n"/>
      <c r="C644" s="199" t="n"/>
      <c r="D644" s="201" t="n"/>
      <c r="E644" s="200" t="n"/>
      <c r="F644" s="199" t="n"/>
      <c r="G644" s="199" t="n"/>
      <c r="H644" s="199" t="n"/>
      <c r="I644" s="199" t="n"/>
      <c r="J644" s="199" t="n"/>
      <c r="K644" s="199" t="n"/>
      <c r="L644" s="199" t="n"/>
      <c r="M644" s="199" t="n"/>
      <c r="N644" s="199" t="n"/>
      <c r="O644" s="199" t="n"/>
      <c r="P644" s="199" t="n"/>
      <c r="Q644" s="199" t="n"/>
      <c r="R644" s="199" t="n"/>
      <c r="S644" s="199" t="n"/>
      <c r="T644" s="199" t="n"/>
      <c r="U644" s="199" t="n"/>
      <c r="V644" s="199" t="n"/>
      <c r="W644" s="199" t="n"/>
      <c r="X644" s="199" t="n"/>
      <c r="Y644" s="199" t="n"/>
      <c r="Z644" s="199" t="n"/>
    </row>
    <row r="645" ht="15.75" customHeight="1">
      <c r="A645" s="199" t="n"/>
      <c r="B645" s="199" t="n"/>
      <c r="C645" s="199" t="n"/>
      <c r="D645" s="201" t="n"/>
      <c r="E645" s="200" t="n"/>
      <c r="F645" s="199" t="n"/>
      <c r="G645" s="199" t="n"/>
      <c r="H645" s="199" t="n"/>
      <c r="I645" s="199" t="n"/>
      <c r="J645" s="199" t="n"/>
      <c r="K645" s="199" t="n"/>
      <c r="L645" s="199" t="n"/>
      <c r="M645" s="199" t="n"/>
      <c r="N645" s="199" t="n"/>
      <c r="O645" s="199" t="n"/>
      <c r="P645" s="199" t="n"/>
      <c r="Q645" s="199" t="n"/>
      <c r="R645" s="199" t="n"/>
      <c r="S645" s="199" t="n"/>
      <c r="T645" s="199" t="n"/>
      <c r="U645" s="199" t="n"/>
      <c r="V645" s="199" t="n"/>
      <c r="W645" s="199" t="n"/>
      <c r="X645" s="199" t="n"/>
      <c r="Y645" s="199" t="n"/>
      <c r="Z645" s="199" t="n"/>
    </row>
    <row r="646" ht="15.75" customHeight="1">
      <c r="A646" s="199" t="n"/>
      <c r="B646" s="199" t="n"/>
      <c r="C646" s="199" t="n"/>
      <c r="D646" s="201" t="n"/>
      <c r="E646" s="200" t="n"/>
      <c r="F646" s="199" t="n"/>
      <c r="G646" s="199" t="n"/>
      <c r="H646" s="199" t="n"/>
      <c r="I646" s="199" t="n"/>
      <c r="J646" s="199" t="n"/>
      <c r="K646" s="199" t="n"/>
      <c r="L646" s="199" t="n"/>
      <c r="M646" s="199" t="n"/>
      <c r="N646" s="199" t="n"/>
      <c r="O646" s="199" t="n"/>
      <c r="P646" s="199" t="n"/>
      <c r="Q646" s="199" t="n"/>
      <c r="R646" s="199" t="n"/>
      <c r="S646" s="199" t="n"/>
      <c r="T646" s="199" t="n"/>
      <c r="U646" s="199" t="n"/>
      <c r="V646" s="199" t="n"/>
      <c r="W646" s="199" t="n"/>
      <c r="X646" s="199" t="n"/>
      <c r="Y646" s="199" t="n"/>
      <c r="Z646" s="199" t="n"/>
    </row>
    <row r="647" ht="15.75" customHeight="1">
      <c r="A647" s="199" t="n"/>
      <c r="B647" s="199" t="n"/>
      <c r="C647" s="199" t="n"/>
      <c r="D647" s="201" t="n"/>
      <c r="E647" s="200" t="n"/>
      <c r="F647" s="199" t="n"/>
      <c r="G647" s="199" t="n"/>
      <c r="H647" s="199" t="n"/>
      <c r="I647" s="199" t="n"/>
      <c r="J647" s="199" t="n"/>
      <c r="K647" s="199" t="n"/>
      <c r="L647" s="199" t="n"/>
      <c r="M647" s="199" t="n"/>
      <c r="N647" s="199" t="n"/>
      <c r="O647" s="199" t="n"/>
      <c r="P647" s="199" t="n"/>
      <c r="Q647" s="199" t="n"/>
      <c r="R647" s="199" t="n"/>
      <c r="S647" s="199" t="n"/>
      <c r="T647" s="199" t="n"/>
      <c r="U647" s="199" t="n"/>
      <c r="V647" s="199" t="n"/>
      <c r="W647" s="199" t="n"/>
      <c r="X647" s="199" t="n"/>
      <c r="Y647" s="199" t="n"/>
      <c r="Z647" s="199" t="n"/>
    </row>
    <row r="648" ht="15.75" customHeight="1">
      <c r="A648" s="199" t="n"/>
      <c r="B648" s="199" t="n"/>
      <c r="C648" s="199" t="n"/>
      <c r="D648" s="201" t="n"/>
      <c r="E648" s="200" t="n"/>
      <c r="F648" s="199" t="n"/>
      <c r="G648" s="199" t="n"/>
      <c r="H648" s="199" t="n"/>
      <c r="I648" s="199" t="n"/>
      <c r="J648" s="199" t="n"/>
      <c r="K648" s="199" t="n"/>
      <c r="L648" s="199" t="n"/>
      <c r="M648" s="199" t="n"/>
      <c r="N648" s="199" t="n"/>
      <c r="O648" s="199" t="n"/>
      <c r="P648" s="199" t="n"/>
      <c r="Q648" s="199" t="n"/>
      <c r="R648" s="199" t="n"/>
      <c r="S648" s="199" t="n"/>
      <c r="T648" s="199" t="n"/>
      <c r="U648" s="199" t="n"/>
      <c r="V648" s="199" t="n"/>
      <c r="W648" s="199" t="n"/>
      <c r="X648" s="199" t="n"/>
      <c r="Y648" s="199" t="n"/>
      <c r="Z648" s="199" t="n"/>
    </row>
    <row r="649" ht="15.75" customHeight="1">
      <c r="A649" s="199" t="n"/>
      <c r="B649" s="199" t="n"/>
      <c r="C649" s="199" t="n"/>
      <c r="D649" s="201" t="n"/>
      <c r="E649" s="200" t="n"/>
      <c r="F649" s="199" t="n"/>
      <c r="G649" s="199" t="n"/>
      <c r="H649" s="199" t="n"/>
      <c r="I649" s="199" t="n"/>
      <c r="J649" s="199" t="n"/>
      <c r="K649" s="199" t="n"/>
      <c r="L649" s="199" t="n"/>
      <c r="M649" s="199" t="n"/>
      <c r="N649" s="199" t="n"/>
      <c r="O649" s="199" t="n"/>
      <c r="P649" s="199" t="n"/>
      <c r="Q649" s="199" t="n"/>
      <c r="R649" s="199" t="n"/>
      <c r="S649" s="199" t="n"/>
      <c r="T649" s="199" t="n"/>
      <c r="U649" s="199" t="n"/>
      <c r="V649" s="199" t="n"/>
      <c r="W649" s="199" t="n"/>
      <c r="X649" s="199" t="n"/>
      <c r="Y649" s="199" t="n"/>
      <c r="Z649" s="199" t="n"/>
    </row>
    <row r="650" ht="15.75" customHeight="1">
      <c r="A650" s="199" t="n"/>
      <c r="B650" s="199" t="n"/>
      <c r="C650" s="199" t="n"/>
      <c r="D650" s="201" t="n"/>
      <c r="E650" s="200" t="n"/>
      <c r="F650" s="199" t="n"/>
      <c r="G650" s="199" t="n"/>
      <c r="H650" s="199" t="n"/>
      <c r="I650" s="199" t="n"/>
      <c r="J650" s="199" t="n"/>
      <c r="K650" s="199" t="n"/>
      <c r="L650" s="199" t="n"/>
      <c r="M650" s="199" t="n"/>
      <c r="N650" s="199" t="n"/>
      <c r="O650" s="199" t="n"/>
      <c r="P650" s="199" t="n"/>
      <c r="Q650" s="199" t="n"/>
      <c r="R650" s="199" t="n"/>
      <c r="S650" s="199" t="n"/>
      <c r="T650" s="199" t="n"/>
      <c r="U650" s="199" t="n"/>
      <c r="V650" s="199" t="n"/>
      <c r="W650" s="199" t="n"/>
      <c r="X650" s="199" t="n"/>
      <c r="Y650" s="199" t="n"/>
      <c r="Z650" s="199" t="n"/>
    </row>
    <row r="651" ht="15.75" customHeight="1">
      <c r="A651" s="199" t="n"/>
      <c r="B651" s="199" t="n"/>
      <c r="C651" s="199" t="n"/>
      <c r="D651" s="201" t="n"/>
      <c r="E651" s="200" t="n"/>
      <c r="F651" s="199" t="n"/>
      <c r="G651" s="199" t="n"/>
      <c r="H651" s="199" t="n"/>
      <c r="I651" s="199" t="n"/>
      <c r="J651" s="199" t="n"/>
      <c r="K651" s="199" t="n"/>
      <c r="L651" s="199" t="n"/>
      <c r="M651" s="199" t="n"/>
      <c r="N651" s="199" t="n"/>
      <c r="O651" s="199" t="n"/>
      <c r="P651" s="199" t="n"/>
      <c r="Q651" s="199" t="n"/>
      <c r="R651" s="199" t="n"/>
      <c r="S651" s="199" t="n"/>
      <c r="T651" s="199" t="n"/>
      <c r="U651" s="199" t="n"/>
      <c r="V651" s="199" t="n"/>
      <c r="W651" s="199" t="n"/>
      <c r="X651" s="199" t="n"/>
      <c r="Y651" s="199" t="n"/>
      <c r="Z651" s="199" t="n"/>
    </row>
    <row r="652" ht="15.75" customHeight="1">
      <c r="A652" s="199" t="n"/>
      <c r="B652" s="199" t="n"/>
      <c r="C652" s="199" t="n"/>
      <c r="D652" s="201" t="n"/>
      <c r="E652" s="200" t="n"/>
      <c r="F652" s="199" t="n"/>
      <c r="G652" s="199" t="n"/>
      <c r="H652" s="199" t="n"/>
      <c r="I652" s="199" t="n"/>
      <c r="J652" s="199" t="n"/>
      <c r="K652" s="199" t="n"/>
      <c r="L652" s="199" t="n"/>
      <c r="M652" s="199" t="n"/>
      <c r="N652" s="199" t="n"/>
      <c r="O652" s="199" t="n"/>
      <c r="P652" s="199" t="n"/>
      <c r="Q652" s="199" t="n"/>
      <c r="R652" s="199" t="n"/>
      <c r="S652" s="199" t="n"/>
      <c r="T652" s="199" t="n"/>
      <c r="U652" s="199" t="n"/>
      <c r="V652" s="199" t="n"/>
      <c r="W652" s="199" t="n"/>
      <c r="X652" s="199" t="n"/>
      <c r="Y652" s="199" t="n"/>
      <c r="Z652" s="199" t="n"/>
    </row>
    <row r="653" ht="15.75" customHeight="1">
      <c r="A653" s="199" t="n"/>
      <c r="B653" s="199" t="n"/>
      <c r="C653" s="199" t="n"/>
      <c r="D653" s="201" t="n"/>
      <c r="E653" s="200" t="n"/>
      <c r="F653" s="199" t="n"/>
      <c r="G653" s="199" t="n"/>
      <c r="H653" s="199" t="n"/>
      <c r="I653" s="199" t="n"/>
      <c r="J653" s="199" t="n"/>
      <c r="K653" s="199" t="n"/>
      <c r="L653" s="199" t="n"/>
      <c r="M653" s="199" t="n"/>
      <c r="N653" s="199" t="n"/>
      <c r="O653" s="199" t="n"/>
      <c r="P653" s="199" t="n"/>
      <c r="Q653" s="199" t="n"/>
      <c r="R653" s="199" t="n"/>
      <c r="S653" s="199" t="n"/>
      <c r="T653" s="199" t="n"/>
      <c r="U653" s="199" t="n"/>
      <c r="V653" s="199" t="n"/>
      <c r="W653" s="199" t="n"/>
      <c r="X653" s="199" t="n"/>
      <c r="Y653" s="199" t="n"/>
      <c r="Z653" s="199" t="n"/>
    </row>
    <row r="654" ht="15.75" customHeight="1">
      <c r="A654" s="199" t="n"/>
      <c r="B654" s="199" t="n"/>
      <c r="C654" s="199" t="n"/>
      <c r="D654" s="201" t="n"/>
      <c r="E654" s="200" t="n"/>
      <c r="F654" s="199" t="n"/>
      <c r="G654" s="199" t="n"/>
      <c r="H654" s="199" t="n"/>
      <c r="I654" s="199" t="n"/>
      <c r="J654" s="199" t="n"/>
      <c r="K654" s="199" t="n"/>
      <c r="L654" s="199" t="n"/>
      <c r="M654" s="199" t="n"/>
      <c r="N654" s="199" t="n"/>
      <c r="O654" s="199" t="n"/>
      <c r="P654" s="199" t="n"/>
      <c r="Q654" s="199" t="n"/>
      <c r="R654" s="199" t="n"/>
      <c r="S654" s="199" t="n"/>
      <c r="T654" s="199" t="n"/>
      <c r="U654" s="199" t="n"/>
      <c r="V654" s="199" t="n"/>
      <c r="W654" s="199" t="n"/>
      <c r="X654" s="199" t="n"/>
      <c r="Y654" s="199" t="n"/>
      <c r="Z654" s="199" t="n"/>
    </row>
    <row r="655" ht="15.75" customHeight="1">
      <c r="A655" s="199" t="n"/>
      <c r="B655" s="199" t="n"/>
      <c r="C655" s="199" t="n"/>
      <c r="D655" s="201" t="n"/>
      <c r="E655" s="200" t="n"/>
      <c r="F655" s="199" t="n"/>
      <c r="G655" s="199" t="n"/>
      <c r="H655" s="199" t="n"/>
      <c r="I655" s="199" t="n"/>
      <c r="J655" s="199" t="n"/>
      <c r="K655" s="199" t="n"/>
      <c r="L655" s="199" t="n"/>
      <c r="M655" s="199" t="n"/>
      <c r="N655" s="199" t="n"/>
      <c r="O655" s="199" t="n"/>
      <c r="P655" s="199" t="n"/>
      <c r="Q655" s="199" t="n"/>
      <c r="R655" s="199" t="n"/>
      <c r="S655" s="199" t="n"/>
      <c r="T655" s="199" t="n"/>
      <c r="U655" s="199" t="n"/>
      <c r="V655" s="199" t="n"/>
      <c r="W655" s="199" t="n"/>
      <c r="X655" s="199" t="n"/>
      <c r="Y655" s="199" t="n"/>
      <c r="Z655" s="199" t="n"/>
    </row>
    <row r="656" ht="15.75" customHeight="1">
      <c r="A656" s="199" t="n"/>
      <c r="B656" s="199" t="n"/>
      <c r="C656" s="199" t="n"/>
      <c r="D656" s="201" t="n"/>
      <c r="E656" s="200" t="n"/>
      <c r="F656" s="199" t="n"/>
      <c r="G656" s="199" t="n"/>
      <c r="H656" s="199" t="n"/>
      <c r="I656" s="199" t="n"/>
      <c r="J656" s="199" t="n"/>
      <c r="K656" s="199" t="n"/>
      <c r="L656" s="199" t="n"/>
      <c r="M656" s="199" t="n"/>
      <c r="N656" s="199" t="n"/>
      <c r="O656" s="199" t="n"/>
      <c r="P656" s="199" t="n"/>
      <c r="Q656" s="199" t="n"/>
      <c r="R656" s="199" t="n"/>
      <c r="S656" s="199" t="n"/>
      <c r="T656" s="199" t="n"/>
      <c r="U656" s="199" t="n"/>
      <c r="V656" s="199" t="n"/>
      <c r="W656" s="199" t="n"/>
      <c r="X656" s="199" t="n"/>
      <c r="Y656" s="199" t="n"/>
      <c r="Z656" s="199" t="n"/>
    </row>
    <row r="657" ht="15.75" customHeight="1">
      <c r="A657" s="199" t="n"/>
      <c r="B657" s="199" t="n"/>
      <c r="C657" s="199" t="n"/>
      <c r="D657" s="201" t="n"/>
      <c r="E657" s="200" t="n"/>
      <c r="F657" s="199" t="n"/>
      <c r="G657" s="199" t="n"/>
      <c r="H657" s="199" t="n"/>
      <c r="I657" s="199" t="n"/>
      <c r="J657" s="199" t="n"/>
      <c r="K657" s="199" t="n"/>
      <c r="L657" s="199" t="n"/>
      <c r="M657" s="199" t="n"/>
      <c r="N657" s="199" t="n"/>
      <c r="O657" s="199" t="n"/>
      <c r="P657" s="199" t="n"/>
      <c r="Q657" s="199" t="n"/>
      <c r="R657" s="199" t="n"/>
      <c r="S657" s="199" t="n"/>
      <c r="T657" s="199" t="n"/>
      <c r="U657" s="199" t="n"/>
      <c r="V657" s="199" t="n"/>
      <c r="W657" s="199" t="n"/>
      <c r="X657" s="199" t="n"/>
      <c r="Y657" s="199" t="n"/>
      <c r="Z657" s="199" t="n"/>
    </row>
    <row r="658" ht="15.75" customHeight="1">
      <c r="A658" s="199" t="n"/>
      <c r="B658" s="199" t="n"/>
      <c r="C658" s="199" t="n"/>
      <c r="D658" s="201" t="n"/>
      <c r="E658" s="200" t="n"/>
      <c r="F658" s="199" t="n"/>
      <c r="G658" s="199" t="n"/>
      <c r="H658" s="199" t="n"/>
      <c r="I658" s="199" t="n"/>
      <c r="J658" s="199" t="n"/>
      <c r="K658" s="199" t="n"/>
      <c r="L658" s="199" t="n"/>
      <c r="M658" s="199" t="n"/>
      <c r="N658" s="199" t="n"/>
      <c r="O658" s="199" t="n"/>
      <c r="P658" s="199" t="n"/>
      <c r="Q658" s="199" t="n"/>
      <c r="R658" s="199" t="n"/>
      <c r="S658" s="199" t="n"/>
      <c r="T658" s="199" t="n"/>
      <c r="U658" s="199" t="n"/>
      <c r="V658" s="199" t="n"/>
      <c r="W658" s="199" t="n"/>
      <c r="X658" s="199" t="n"/>
      <c r="Y658" s="199" t="n"/>
      <c r="Z658" s="199" t="n"/>
    </row>
    <row r="659" ht="15.75" customHeight="1">
      <c r="A659" s="199" t="n"/>
      <c r="B659" s="199" t="n"/>
      <c r="C659" s="199" t="n"/>
      <c r="D659" s="201" t="n"/>
      <c r="E659" s="200" t="n"/>
      <c r="F659" s="199" t="n"/>
      <c r="G659" s="199" t="n"/>
      <c r="H659" s="199" t="n"/>
      <c r="I659" s="199" t="n"/>
      <c r="J659" s="199" t="n"/>
      <c r="K659" s="199" t="n"/>
      <c r="L659" s="199" t="n"/>
      <c r="M659" s="199" t="n"/>
      <c r="N659" s="199" t="n"/>
      <c r="O659" s="199" t="n"/>
      <c r="P659" s="199" t="n"/>
      <c r="Q659" s="199" t="n"/>
      <c r="R659" s="199" t="n"/>
      <c r="S659" s="199" t="n"/>
      <c r="T659" s="199" t="n"/>
      <c r="U659" s="199" t="n"/>
      <c r="V659" s="199" t="n"/>
      <c r="W659" s="199" t="n"/>
      <c r="X659" s="199" t="n"/>
      <c r="Y659" s="199" t="n"/>
      <c r="Z659" s="199" t="n"/>
    </row>
    <row r="660" ht="15.75" customHeight="1">
      <c r="A660" s="199" t="n"/>
      <c r="B660" s="199" t="n"/>
      <c r="C660" s="199" t="n"/>
      <c r="D660" s="201" t="n"/>
      <c r="E660" s="200" t="n"/>
      <c r="F660" s="199" t="n"/>
      <c r="G660" s="199" t="n"/>
      <c r="H660" s="199" t="n"/>
      <c r="I660" s="199" t="n"/>
      <c r="J660" s="199" t="n"/>
      <c r="K660" s="199" t="n"/>
      <c r="L660" s="199" t="n"/>
      <c r="M660" s="199" t="n"/>
      <c r="N660" s="199" t="n"/>
      <c r="O660" s="199" t="n"/>
      <c r="P660" s="199" t="n"/>
      <c r="Q660" s="199" t="n"/>
      <c r="R660" s="199" t="n"/>
      <c r="S660" s="199" t="n"/>
      <c r="T660" s="199" t="n"/>
      <c r="U660" s="199" t="n"/>
      <c r="V660" s="199" t="n"/>
      <c r="W660" s="199" t="n"/>
      <c r="X660" s="199" t="n"/>
      <c r="Y660" s="199" t="n"/>
      <c r="Z660" s="199" t="n"/>
    </row>
    <row r="661" ht="15.75" customHeight="1">
      <c r="A661" s="199" t="n"/>
      <c r="B661" s="199" t="n"/>
      <c r="C661" s="199" t="n"/>
      <c r="D661" s="201" t="n"/>
      <c r="E661" s="200" t="n"/>
      <c r="F661" s="199" t="n"/>
      <c r="G661" s="199" t="n"/>
      <c r="H661" s="199" t="n"/>
      <c r="I661" s="199" t="n"/>
      <c r="J661" s="199" t="n"/>
      <c r="K661" s="199" t="n"/>
      <c r="L661" s="199" t="n"/>
      <c r="M661" s="199" t="n"/>
      <c r="N661" s="199" t="n"/>
      <c r="O661" s="199" t="n"/>
      <c r="P661" s="199" t="n"/>
      <c r="Q661" s="199" t="n"/>
      <c r="R661" s="199" t="n"/>
      <c r="S661" s="199" t="n"/>
      <c r="T661" s="199" t="n"/>
      <c r="U661" s="199" t="n"/>
      <c r="V661" s="199" t="n"/>
      <c r="W661" s="199" t="n"/>
      <c r="X661" s="199" t="n"/>
      <c r="Y661" s="199" t="n"/>
      <c r="Z661" s="199" t="n"/>
    </row>
    <row r="662" ht="15.75" customHeight="1">
      <c r="A662" s="199" t="n"/>
      <c r="B662" s="199" t="n"/>
      <c r="C662" s="199" t="n"/>
      <c r="D662" s="201" t="n"/>
      <c r="E662" s="200" t="n"/>
      <c r="F662" s="199" t="n"/>
      <c r="G662" s="199" t="n"/>
      <c r="H662" s="199" t="n"/>
      <c r="I662" s="199" t="n"/>
      <c r="J662" s="199" t="n"/>
      <c r="K662" s="199" t="n"/>
      <c r="L662" s="199" t="n"/>
      <c r="M662" s="199" t="n"/>
      <c r="N662" s="199" t="n"/>
      <c r="O662" s="199" t="n"/>
      <c r="P662" s="199" t="n"/>
      <c r="Q662" s="199" t="n"/>
      <c r="R662" s="199" t="n"/>
      <c r="S662" s="199" t="n"/>
      <c r="T662" s="199" t="n"/>
      <c r="U662" s="199" t="n"/>
      <c r="V662" s="199" t="n"/>
      <c r="W662" s="199" t="n"/>
      <c r="X662" s="199" t="n"/>
      <c r="Y662" s="199" t="n"/>
      <c r="Z662" s="199" t="n"/>
    </row>
    <row r="663" ht="15.75" customHeight="1">
      <c r="A663" s="199" t="n"/>
      <c r="B663" s="199" t="n"/>
      <c r="C663" s="199" t="n"/>
      <c r="D663" s="201" t="n"/>
      <c r="E663" s="200" t="n"/>
      <c r="F663" s="199" t="n"/>
      <c r="G663" s="199" t="n"/>
      <c r="H663" s="199" t="n"/>
      <c r="I663" s="199" t="n"/>
      <c r="J663" s="199" t="n"/>
      <c r="K663" s="199" t="n"/>
      <c r="L663" s="199" t="n"/>
      <c r="M663" s="199" t="n"/>
      <c r="N663" s="199" t="n"/>
      <c r="O663" s="199" t="n"/>
      <c r="P663" s="199" t="n"/>
      <c r="Q663" s="199" t="n"/>
      <c r="R663" s="199" t="n"/>
      <c r="S663" s="199" t="n"/>
      <c r="T663" s="199" t="n"/>
      <c r="U663" s="199" t="n"/>
      <c r="V663" s="199" t="n"/>
      <c r="W663" s="199" t="n"/>
      <c r="X663" s="199" t="n"/>
      <c r="Y663" s="199" t="n"/>
      <c r="Z663" s="199" t="n"/>
    </row>
    <row r="664" ht="15.75" customHeight="1">
      <c r="A664" s="199" t="n"/>
      <c r="B664" s="199" t="n"/>
      <c r="C664" s="199" t="n"/>
      <c r="D664" s="201" t="n"/>
      <c r="E664" s="200" t="n"/>
      <c r="F664" s="199" t="n"/>
      <c r="G664" s="199" t="n"/>
      <c r="H664" s="199" t="n"/>
      <c r="I664" s="199" t="n"/>
      <c r="J664" s="199" t="n"/>
      <c r="K664" s="199" t="n"/>
      <c r="L664" s="199" t="n"/>
      <c r="M664" s="199" t="n"/>
      <c r="N664" s="199" t="n"/>
      <c r="O664" s="199" t="n"/>
      <c r="P664" s="199" t="n"/>
      <c r="Q664" s="199" t="n"/>
      <c r="R664" s="199" t="n"/>
      <c r="S664" s="199" t="n"/>
      <c r="T664" s="199" t="n"/>
      <c r="U664" s="199" t="n"/>
      <c r="V664" s="199" t="n"/>
      <c r="W664" s="199" t="n"/>
      <c r="X664" s="199" t="n"/>
      <c r="Y664" s="199" t="n"/>
      <c r="Z664" s="199" t="n"/>
    </row>
    <row r="665" ht="15.75" customHeight="1">
      <c r="A665" s="199" t="n"/>
      <c r="B665" s="199" t="n"/>
      <c r="C665" s="199" t="n"/>
      <c r="D665" s="201" t="n"/>
      <c r="E665" s="200" t="n"/>
      <c r="F665" s="199" t="n"/>
      <c r="G665" s="199" t="n"/>
      <c r="H665" s="199" t="n"/>
      <c r="I665" s="199" t="n"/>
      <c r="J665" s="199" t="n"/>
      <c r="K665" s="199" t="n"/>
      <c r="L665" s="199" t="n"/>
      <c r="M665" s="199" t="n"/>
      <c r="N665" s="199" t="n"/>
      <c r="O665" s="199" t="n"/>
      <c r="P665" s="199" t="n"/>
      <c r="Q665" s="199" t="n"/>
      <c r="R665" s="199" t="n"/>
      <c r="S665" s="199" t="n"/>
      <c r="T665" s="199" t="n"/>
      <c r="U665" s="199" t="n"/>
      <c r="V665" s="199" t="n"/>
      <c r="W665" s="199" t="n"/>
      <c r="X665" s="199" t="n"/>
      <c r="Y665" s="199" t="n"/>
      <c r="Z665" s="199" t="n"/>
    </row>
    <row r="666" ht="15.75" customHeight="1">
      <c r="A666" s="199" t="n"/>
      <c r="B666" s="199" t="n"/>
      <c r="C666" s="199" t="n"/>
      <c r="D666" s="201" t="n"/>
      <c r="E666" s="200" t="n"/>
      <c r="F666" s="199" t="n"/>
      <c r="G666" s="199" t="n"/>
      <c r="H666" s="199" t="n"/>
      <c r="I666" s="199" t="n"/>
      <c r="J666" s="199" t="n"/>
      <c r="K666" s="199" t="n"/>
      <c r="L666" s="199" t="n"/>
      <c r="M666" s="199" t="n"/>
      <c r="N666" s="199" t="n"/>
      <c r="O666" s="199" t="n"/>
      <c r="P666" s="199" t="n"/>
      <c r="Q666" s="199" t="n"/>
      <c r="R666" s="199" t="n"/>
      <c r="S666" s="199" t="n"/>
      <c r="T666" s="199" t="n"/>
      <c r="U666" s="199" t="n"/>
      <c r="V666" s="199" t="n"/>
      <c r="W666" s="199" t="n"/>
      <c r="X666" s="199" t="n"/>
      <c r="Y666" s="199" t="n"/>
      <c r="Z666" s="199" t="n"/>
    </row>
    <row r="667" ht="15.75" customHeight="1">
      <c r="A667" s="199" t="n"/>
      <c r="B667" s="199" t="n"/>
      <c r="C667" s="199" t="n"/>
      <c r="D667" s="201" t="n"/>
      <c r="E667" s="200" t="n"/>
      <c r="F667" s="199" t="n"/>
      <c r="G667" s="199" t="n"/>
      <c r="H667" s="199" t="n"/>
      <c r="I667" s="199" t="n"/>
      <c r="J667" s="199" t="n"/>
      <c r="K667" s="199" t="n"/>
      <c r="L667" s="199" t="n"/>
      <c r="M667" s="199" t="n"/>
      <c r="N667" s="199" t="n"/>
      <c r="O667" s="199" t="n"/>
      <c r="P667" s="199" t="n"/>
      <c r="Q667" s="199" t="n"/>
      <c r="R667" s="199" t="n"/>
      <c r="S667" s="199" t="n"/>
      <c r="T667" s="199" t="n"/>
      <c r="U667" s="199" t="n"/>
      <c r="V667" s="199" t="n"/>
      <c r="W667" s="199" t="n"/>
      <c r="X667" s="199" t="n"/>
      <c r="Y667" s="199" t="n"/>
      <c r="Z667" s="199" t="n"/>
    </row>
    <row r="668" ht="15.75" customHeight="1">
      <c r="A668" s="199" t="n"/>
      <c r="B668" s="199" t="n"/>
      <c r="C668" s="199" t="n"/>
      <c r="D668" s="201" t="n"/>
      <c r="E668" s="200" t="n"/>
      <c r="F668" s="199" t="n"/>
      <c r="G668" s="199" t="n"/>
      <c r="H668" s="199" t="n"/>
      <c r="I668" s="199" t="n"/>
      <c r="J668" s="199" t="n"/>
      <c r="K668" s="199" t="n"/>
      <c r="L668" s="199" t="n"/>
      <c r="M668" s="199" t="n"/>
      <c r="N668" s="199" t="n"/>
      <c r="O668" s="199" t="n"/>
      <c r="P668" s="199" t="n"/>
      <c r="Q668" s="199" t="n"/>
      <c r="R668" s="199" t="n"/>
      <c r="S668" s="199" t="n"/>
      <c r="T668" s="199" t="n"/>
      <c r="U668" s="199" t="n"/>
      <c r="V668" s="199" t="n"/>
      <c r="W668" s="199" t="n"/>
      <c r="X668" s="199" t="n"/>
      <c r="Y668" s="199" t="n"/>
      <c r="Z668" s="199" t="n"/>
    </row>
    <row r="669" ht="15.75" customHeight="1">
      <c r="A669" s="199" t="n"/>
      <c r="B669" s="199" t="n"/>
      <c r="C669" s="199" t="n"/>
      <c r="D669" s="201" t="n"/>
      <c r="E669" s="200" t="n"/>
      <c r="F669" s="199" t="n"/>
      <c r="G669" s="199" t="n"/>
      <c r="H669" s="199" t="n"/>
      <c r="I669" s="199" t="n"/>
      <c r="J669" s="199" t="n"/>
      <c r="K669" s="199" t="n"/>
      <c r="L669" s="199" t="n"/>
      <c r="M669" s="199" t="n"/>
      <c r="N669" s="199" t="n"/>
      <c r="O669" s="199" t="n"/>
      <c r="P669" s="199" t="n"/>
      <c r="Q669" s="199" t="n"/>
      <c r="R669" s="199" t="n"/>
      <c r="S669" s="199" t="n"/>
      <c r="T669" s="199" t="n"/>
      <c r="U669" s="199" t="n"/>
      <c r="V669" s="199" t="n"/>
      <c r="W669" s="199" t="n"/>
      <c r="X669" s="199" t="n"/>
      <c r="Y669" s="199" t="n"/>
      <c r="Z669" s="199" t="n"/>
    </row>
    <row r="670" ht="15.75" customHeight="1">
      <c r="A670" s="199" t="n"/>
      <c r="B670" s="199" t="n"/>
      <c r="C670" s="199" t="n"/>
      <c r="D670" s="201" t="n"/>
      <c r="E670" s="200" t="n"/>
      <c r="F670" s="199" t="n"/>
      <c r="G670" s="199" t="n"/>
      <c r="H670" s="199" t="n"/>
      <c r="I670" s="199" t="n"/>
      <c r="J670" s="199" t="n"/>
      <c r="K670" s="199" t="n"/>
      <c r="L670" s="199" t="n"/>
      <c r="M670" s="199" t="n"/>
      <c r="N670" s="199" t="n"/>
      <c r="O670" s="199" t="n"/>
      <c r="P670" s="199" t="n"/>
      <c r="Q670" s="199" t="n"/>
      <c r="R670" s="199" t="n"/>
      <c r="S670" s="199" t="n"/>
      <c r="T670" s="199" t="n"/>
      <c r="U670" s="199" t="n"/>
      <c r="V670" s="199" t="n"/>
      <c r="W670" s="199" t="n"/>
      <c r="X670" s="199" t="n"/>
      <c r="Y670" s="199" t="n"/>
      <c r="Z670" s="199" t="n"/>
    </row>
    <row r="671" ht="15.75" customHeight="1">
      <c r="A671" s="199" t="n"/>
      <c r="B671" s="199" t="n"/>
      <c r="C671" s="199" t="n"/>
      <c r="D671" s="201" t="n"/>
      <c r="E671" s="200" t="n"/>
      <c r="F671" s="199" t="n"/>
      <c r="G671" s="199" t="n"/>
      <c r="H671" s="199" t="n"/>
      <c r="I671" s="199" t="n"/>
      <c r="J671" s="199" t="n"/>
      <c r="K671" s="199" t="n"/>
      <c r="L671" s="199" t="n"/>
      <c r="M671" s="199" t="n"/>
      <c r="N671" s="199" t="n"/>
      <c r="O671" s="199" t="n"/>
      <c r="P671" s="199" t="n"/>
      <c r="Q671" s="199" t="n"/>
      <c r="R671" s="199" t="n"/>
      <c r="S671" s="199" t="n"/>
      <c r="T671" s="199" t="n"/>
      <c r="U671" s="199" t="n"/>
      <c r="V671" s="199" t="n"/>
      <c r="W671" s="199" t="n"/>
      <c r="X671" s="199" t="n"/>
      <c r="Y671" s="199" t="n"/>
      <c r="Z671" s="199" t="n"/>
    </row>
    <row r="672" ht="15.75" customHeight="1">
      <c r="A672" s="199" t="n"/>
      <c r="B672" s="199" t="n"/>
      <c r="C672" s="199" t="n"/>
      <c r="D672" s="201" t="n"/>
      <c r="E672" s="200" t="n"/>
      <c r="F672" s="199" t="n"/>
      <c r="G672" s="199" t="n"/>
      <c r="H672" s="199" t="n"/>
      <c r="I672" s="199" t="n"/>
      <c r="J672" s="199" t="n"/>
      <c r="K672" s="199" t="n"/>
      <c r="L672" s="199" t="n"/>
      <c r="M672" s="199" t="n"/>
      <c r="N672" s="199" t="n"/>
      <c r="O672" s="199" t="n"/>
      <c r="P672" s="199" t="n"/>
      <c r="Q672" s="199" t="n"/>
      <c r="R672" s="199" t="n"/>
      <c r="S672" s="199" t="n"/>
      <c r="T672" s="199" t="n"/>
      <c r="U672" s="199" t="n"/>
      <c r="V672" s="199" t="n"/>
      <c r="W672" s="199" t="n"/>
      <c r="X672" s="199" t="n"/>
      <c r="Y672" s="199" t="n"/>
      <c r="Z672" s="199" t="n"/>
    </row>
    <row r="673" ht="15.75" customHeight="1">
      <c r="A673" s="199" t="n"/>
      <c r="B673" s="199" t="n"/>
      <c r="C673" s="199" t="n"/>
      <c r="D673" s="201" t="n"/>
      <c r="E673" s="200" t="n"/>
      <c r="F673" s="199" t="n"/>
      <c r="G673" s="199" t="n"/>
      <c r="H673" s="199" t="n"/>
      <c r="I673" s="199" t="n"/>
      <c r="J673" s="199" t="n"/>
      <c r="K673" s="199" t="n"/>
      <c r="L673" s="199" t="n"/>
      <c r="M673" s="199" t="n"/>
      <c r="N673" s="199" t="n"/>
      <c r="O673" s="199" t="n"/>
      <c r="P673" s="199" t="n"/>
      <c r="Q673" s="199" t="n"/>
      <c r="R673" s="199" t="n"/>
      <c r="S673" s="199" t="n"/>
      <c r="T673" s="199" t="n"/>
      <c r="U673" s="199" t="n"/>
      <c r="V673" s="199" t="n"/>
      <c r="W673" s="199" t="n"/>
      <c r="X673" s="199" t="n"/>
      <c r="Y673" s="199" t="n"/>
      <c r="Z673" s="199" t="n"/>
    </row>
    <row r="674" ht="15.75" customHeight="1">
      <c r="A674" s="199" t="n"/>
      <c r="B674" s="199" t="n"/>
      <c r="C674" s="199" t="n"/>
      <c r="D674" s="201" t="n"/>
      <c r="E674" s="200" t="n"/>
      <c r="F674" s="199" t="n"/>
      <c r="G674" s="199" t="n"/>
      <c r="H674" s="199" t="n"/>
      <c r="I674" s="199" t="n"/>
      <c r="J674" s="199" t="n"/>
      <c r="K674" s="199" t="n"/>
      <c r="L674" s="199" t="n"/>
      <c r="M674" s="199" t="n"/>
      <c r="N674" s="199" t="n"/>
      <c r="O674" s="199" t="n"/>
      <c r="P674" s="199" t="n"/>
      <c r="Q674" s="199" t="n"/>
      <c r="R674" s="199" t="n"/>
      <c r="S674" s="199" t="n"/>
      <c r="T674" s="199" t="n"/>
      <c r="U674" s="199" t="n"/>
      <c r="V674" s="199" t="n"/>
      <c r="W674" s="199" t="n"/>
      <c r="X674" s="199" t="n"/>
      <c r="Y674" s="199" t="n"/>
      <c r="Z674" s="199" t="n"/>
    </row>
    <row r="675" ht="15.75" customHeight="1">
      <c r="A675" s="199" t="n"/>
      <c r="B675" s="199" t="n"/>
      <c r="C675" s="199" t="n"/>
      <c r="D675" s="201" t="n"/>
      <c r="E675" s="200" t="n"/>
      <c r="F675" s="199" t="n"/>
      <c r="G675" s="199" t="n"/>
      <c r="H675" s="199" t="n"/>
      <c r="I675" s="199" t="n"/>
      <c r="J675" s="199" t="n"/>
      <c r="K675" s="199" t="n"/>
      <c r="L675" s="199" t="n"/>
      <c r="M675" s="199" t="n"/>
      <c r="N675" s="199" t="n"/>
      <c r="O675" s="199" t="n"/>
      <c r="P675" s="199" t="n"/>
      <c r="Q675" s="199" t="n"/>
      <c r="R675" s="199" t="n"/>
      <c r="S675" s="199" t="n"/>
      <c r="T675" s="199" t="n"/>
      <c r="U675" s="199" t="n"/>
      <c r="V675" s="199" t="n"/>
      <c r="W675" s="199" t="n"/>
      <c r="X675" s="199" t="n"/>
      <c r="Y675" s="199" t="n"/>
      <c r="Z675" s="199" t="n"/>
    </row>
    <row r="676" ht="15.75" customHeight="1">
      <c r="A676" s="199" t="n"/>
      <c r="B676" s="199" t="n"/>
      <c r="C676" s="199" t="n"/>
      <c r="D676" s="201" t="n"/>
      <c r="E676" s="200" t="n"/>
      <c r="F676" s="199" t="n"/>
      <c r="G676" s="199" t="n"/>
      <c r="H676" s="199" t="n"/>
      <c r="I676" s="199" t="n"/>
      <c r="J676" s="199" t="n"/>
      <c r="K676" s="199" t="n"/>
      <c r="L676" s="199" t="n"/>
      <c r="M676" s="199" t="n"/>
      <c r="N676" s="199" t="n"/>
      <c r="O676" s="199" t="n"/>
      <c r="P676" s="199" t="n"/>
      <c r="Q676" s="199" t="n"/>
      <c r="R676" s="199" t="n"/>
      <c r="S676" s="199" t="n"/>
      <c r="T676" s="199" t="n"/>
      <c r="U676" s="199" t="n"/>
      <c r="V676" s="199" t="n"/>
      <c r="W676" s="199" t="n"/>
      <c r="X676" s="199" t="n"/>
      <c r="Y676" s="199" t="n"/>
      <c r="Z676" s="199" t="n"/>
    </row>
    <row r="677" ht="15.75" customHeight="1">
      <c r="A677" s="199" t="n"/>
      <c r="B677" s="199" t="n"/>
      <c r="C677" s="199" t="n"/>
      <c r="D677" s="201" t="n"/>
      <c r="E677" s="200" t="n"/>
      <c r="F677" s="199" t="n"/>
      <c r="G677" s="199" t="n"/>
      <c r="H677" s="199" t="n"/>
      <c r="I677" s="199" t="n"/>
      <c r="J677" s="199" t="n"/>
      <c r="K677" s="199" t="n"/>
      <c r="L677" s="199" t="n"/>
      <c r="M677" s="199" t="n"/>
      <c r="N677" s="199" t="n"/>
      <c r="O677" s="199" t="n"/>
      <c r="P677" s="199" t="n"/>
      <c r="Q677" s="199" t="n"/>
      <c r="R677" s="199" t="n"/>
      <c r="S677" s="199" t="n"/>
      <c r="T677" s="199" t="n"/>
      <c r="U677" s="199" t="n"/>
      <c r="V677" s="199" t="n"/>
      <c r="W677" s="199" t="n"/>
      <c r="X677" s="199" t="n"/>
      <c r="Y677" s="199" t="n"/>
      <c r="Z677" s="199" t="n"/>
    </row>
    <row r="678" ht="15.75" customHeight="1">
      <c r="A678" s="199" t="n"/>
      <c r="B678" s="199" t="n"/>
      <c r="C678" s="199" t="n"/>
      <c r="D678" s="201" t="n"/>
      <c r="E678" s="200" t="n"/>
      <c r="F678" s="199" t="n"/>
      <c r="G678" s="199" t="n"/>
      <c r="H678" s="199" t="n"/>
      <c r="I678" s="199" t="n"/>
      <c r="J678" s="199" t="n"/>
      <c r="K678" s="199" t="n"/>
      <c r="L678" s="199" t="n"/>
      <c r="M678" s="199" t="n"/>
      <c r="N678" s="199" t="n"/>
      <c r="O678" s="199" t="n"/>
      <c r="P678" s="199" t="n"/>
      <c r="Q678" s="199" t="n"/>
      <c r="R678" s="199" t="n"/>
      <c r="S678" s="199" t="n"/>
      <c r="T678" s="199" t="n"/>
      <c r="U678" s="199" t="n"/>
      <c r="V678" s="199" t="n"/>
      <c r="W678" s="199" t="n"/>
      <c r="X678" s="199" t="n"/>
      <c r="Y678" s="199" t="n"/>
      <c r="Z678" s="199" t="n"/>
    </row>
    <row r="679" ht="15.75" customHeight="1">
      <c r="A679" s="199" t="n"/>
      <c r="B679" s="199" t="n"/>
      <c r="C679" s="199" t="n"/>
      <c r="D679" s="201" t="n"/>
      <c r="E679" s="200" t="n"/>
      <c r="F679" s="199" t="n"/>
      <c r="G679" s="199" t="n"/>
      <c r="H679" s="199" t="n"/>
      <c r="I679" s="199" t="n"/>
      <c r="J679" s="199" t="n"/>
      <c r="K679" s="199" t="n"/>
      <c r="L679" s="199" t="n"/>
      <c r="M679" s="199" t="n"/>
      <c r="N679" s="199" t="n"/>
      <c r="O679" s="199" t="n"/>
      <c r="P679" s="199" t="n"/>
      <c r="Q679" s="199" t="n"/>
      <c r="R679" s="199" t="n"/>
      <c r="S679" s="199" t="n"/>
      <c r="T679" s="199" t="n"/>
      <c r="U679" s="199" t="n"/>
      <c r="V679" s="199" t="n"/>
      <c r="W679" s="199" t="n"/>
      <c r="X679" s="199" t="n"/>
      <c r="Y679" s="199" t="n"/>
      <c r="Z679" s="199" t="n"/>
    </row>
    <row r="680" ht="15.75" customHeight="1">
      <c r="A680" s="199" t="n"/>
      <c r="B680" s="199" t="n"/>
      <c r="C680" s="199" t="n"/>
      <c r="D680" s="201" t="n"/>
      <c r="E680" s="200" t="n"/>
      <c r="F680" s="199" t="n"/>
      <c r="G680" s="199" t="n"/>
      <c r="H680" s="199" t="n"/>
      <c r="I680" s="199" t="n"/>
      <c r="J680" s="199" t="n"/>
      <c r="K680" s="199" t="n"/>
      <c r="L680" s="199" t="n"/>
      <c r="M680" s="199" t="n"/>
      <c r="N680" s="199" t="n"/>
      <c r="O680" s="199" t="n"/>
      <c r="P680" s="199" t="n"/>
      <c r="Q680" s="199" t="n"/>
      <c r="R680" s="199" t="n"/>
      <c r="S680" s="199" t="n"/>
      <c r="T680" s="199" t="n"/>
      <c r="U680" s="199" t="n"/>
      <c r="V680" s="199" t="n"/>
      <c r="W680" s="199" t="n"/>
      <c r="X680" s="199" t="n"/>
      <c r="Y680" s="199" t="n"/>
      <c r="Z680" s="199" t="n"/>
    </row>
    <row r="681" ht="15.75" customHeight="1">
      <c r="A681" s="199" t="n"/>
      <c r="B681" s="199" t="n"/>
      <c r="C681" s="199" t="n"/>
      <c r="D681" s="201" t="n"/>
      <c r="E681" s="200" t="n"/>
      <c r="F681" s="199" t="n"/>
      <c r="G681" s="199" t="n"/>
      <c r="H681" s="199" t="n"/>
      <c r="I681" s="199" t="n"/>
      <c r="J681" s="199" t="n"/>
      <c r="K681" s="199" t="n"/>
      <c r="L681" s="199" t="n"/>
      <c r="M681" s="199" t="n"/>
      <c r="N681" s="199" t="n"/>
      <c r="O681" s="199" t="n"/>
      <c r="P681" s="199" t="n"/>
      <c r="Q681" s="199" t="n"/>
      <c r="R681" s="199" t="n"/>
      <c r="S681" s="199" t="n"/>
      <c r="T681" s="199" t="n"/>
      <c r="U681" s="199" t="n"/>
      <c r="V681" s="199" t="n"/>
      <c r="W681" s="199" t="n"/>
      <c r="X681" s="199" t="n"/>
      <c r="Y681" s="199" t="n"/>
      <c r="Z681" s="199" t="n"/>
    </row>
    <row r="682" ht="15.75" customHeight="1">
      <c r="A682" s="199" t="n"/>
      <c r="B682" s="199" t="n"/>
      <c r="C682" s="199" t="n"/>
      <c r="D682" s="201" t="n"/>
      <c r="E682" s="200" t="n"/>
      <c r="F682" s="199" t="n"/>
      <c r="G682" s="199" t="n"/>
      <c r="H682" s="199" t="n"/>
      <c r="I682" s="199" t="n"/>
      <c r="J682" s="199" t="n"/>
      <c r="K682" s="199" t="n"/>
      <c r="L682" s="199" t="n"/>
      <c r="M682" s="199" t="n"/>
      <c r="N682" s="199" t="n"/>
      <c r="O682" s="199" t="n"/>
      <c r="P682" s="199" t="n"/>
      <c r="Q682" s="199" t="n"/>
      <c r="R682" s="199" t="n"/>
      <c r="S682" s="199" t="n"/>
      <c r="T682" s="199" t="n"/>
      <c r="U682" s="199" t="n"/>
      <c r="V682" s="199" t="n"/>
      <c r="W682" s="199" t="n"/>
      <c r="X682" s="199" t="n"/>
      <c r="Y682" s="199" t="n"/>
      <c r="Z682" s="199" t="n"/>
    </row>
    <row r="683" ht="15.75" customHeight="1">
      <c r="A683" s="199" t="n"/>
      <c r="B683" s="199" t="n"/>
      <c r="C683" s="199" t="n"/>
      <c r="D683" s="201" t="n"/>
      <c r="E683" s="200" t="n"/>
      <c r="F683" s="199" t="n"/>
      <c r="G683" s="199" t="n"/>
      <c r="H683" s="199" t="n"/>
      <c r="I683" s="199" t="n"/>
      <c r="J683" s="199" t="n"/>
      <c r="K683" s="199" t="n"/>
      <c r="L683" s="199" t="n"/>
      <c r="M683" s="199" t="n"/>
      <c r="N683" s="199" t="n"/>
      <c r="O683" s="199" t="n"/>
      <c r="P683" s="199" t="n"/>
      <c r="Q683" s="199" t="n"/>
      <c r="R683" s="199" t="n"/>
      <c r="S683" s="199" t="n"/>
      <c r="T683" s="199" t="n"/>
      <c r="U683" s="199" t="n"/>
      <c r="V683" s="199" t="n"/>
      <c r="W683" s="199" t="n"/>
      <c r="X683" s="199" t="n"/>
      <c r="Y683" s="199" t="n"/>
      <c r="Z683" s="199" t="n"/>
    </row>
    <row r="684" ht="15.75" customHeight="1">
      <c r="A684" s="199" t="n"/>
      <c r="B684" s="199" t="n"/>
      <c r="C684" s="199" t="n"/>
      <c r="D684" s="201" t="n"/>
      <c r="E684" s="200" t="n"/>
      <c r="F684" s="199" t="n"/>
      <c r="G684" s="199" t="n"/>
      <c r="H684" s="199" t="n"/>
      <c r="I684" s="199" t="n"/>
      <c r="J684" s="199" t="n"/>
      <c r="K684" s="199" t="n"/>
      <c r="L684" s="199" t="n"/>
      <c r="M684" s="199" t="n"/>
      <c r="N684" s="199" t="n"/>
      <c r="O684" s="199" t="n"/>
      <c r="P684" s="199" t="n"/>
      <c r="Q684" s="199" t="n"/>
      <c r="R684" s="199" t="n"/>
      <c r="S684" s="199" t="n"/>
      <c r="T684" s="199" t="n"/>
      <c r="U684" s="199" t="n"/>
      <c r="V684" s="199" t="n"/>
      <c r="W684" s="199" t="n"/>
      <c r="X684" s="199" t="n"/>
      <c r="Y684" s="199" t="n"/>
      <c r="Z684" s="199" t="n"/>
    </row>
    <row r="685" ht="15.75" customHeight="1">
      <c r="A685" s="199" t="n"/>
      <c r="B685" s="199" t="n"/>
      <c r="C685" s="199" t="n"/>
      <c r="D685" s="201" t="n"/>
      <c r="E685" s="200" t="n"/>
      <c r="F685" s="199" t="n"/>
      <c r="G685" s="199" t="n"/>
      <c r="H685" s="199" t="n"/>
      <c r="I685" s="199" t="n"/>
      <c r="J685" s="199" t="n"/>
      <c r="K685" s="199" t="n"/>
      <c r="L685" s="199" t="n"/>
      <c r="M685" s="199" t="n"/>
      <c r="N685" s="199" t="n"/>
      <c r="O685" s="199" t="n"/>
      <c r="P685" s="199" t="n"/>
      <c r="Q685" s="199" t="n"/>
      <c r="R685" s="199" t="n"/>
      <c r="S685" s="199" t="n"/>
      <c r="T685" s="199" t="n"/>
      <c r="U685" s="199" t="n"/>
      <c r="V685" s="199" t="n"/>
      <c r="W685" s="199" t="n"/>
      <c r="X685" s="199" t="n"/>
      <c r="Y685" s="199" t="n"/>
      <c r="Z685" s="199" t="n"/>
    </row>
    <row r="686" ht="15.75" customHeight="1">
      <c r="A686" s="199" t="n"/>
      <c r="B686" s="199" t="n"/>
      <c r="C686" s="199" t="n"/>
      <c r="D686" s="201" t="n"/>
      <c r="E686" s="200" t="n"/>
      <c r="F686" s="199" t="n"/>
      <c r="G686" s="199" t="n"/>
      <c r="H686" s="199" t="n"/>
      <c r="I686" s="199" t="n"/>
      <c r="J686" s="199" t="n"/>
      <c r="K686" s="199" t="n"/>
      <c r="L686" s="199" t="n"/>
      <c r="M686" s="199" t="n"/>
      <c r="N686" s="199" t="n"/>
      <c r="O686" s="199" t="n"/>
      <c r="P686" s="199" t="n"/>
      <c r="Q686" s="199" t="n"/>
      <c r="R686" s="199" t="n"/>
      <c r="S686" s="199" t="n"/>
      <c r="T686" s="199" t="n"/>
      <c r="U686" s="199" t="n"/>
      <c r="V686" s="199" t="n"/>
      <c r="W686" s="199" t="n"/>
      <c r="X686" s="199" t="n"/>
      <c r="Y686" s="199" t="n"/>
      <c r="Z686" s="199" t="n"/>
    </row>
    <row r="687" ht="15.75" customHeight="1">
      <c r="A687" s="199" t="n"/>
      <c r="B687" s="199" t="n"/>
      <c r="C687" s="199" t="n"/>
      <c r="D687" s="201" t="n"/>
      <c r="E687" s="200" t="n"/>
      <c r="F687" s="199" t="n"/>
      <c r="G687" s="199" t="n"/>
      <c r="H687" s="199" t="n"/>
      <c r="I687" s="199" t="n"/>
      <c r="J687" s="199" t="n"/>
      <c r="K687" s="199" t="n"/>
      <c r="L687" s="199" t="n"/>
      <c r="M687" s="199" t="n"/>
      <c r="N687" s="199" t="n"/>
      <c r="O687" s="199" t="n"/>
      <c r="P687" s="199" t="n"/>
      <c r="Q687" s="199" t="n"/>
      <c r="R687" s="199" t="n"/>
      <c r="S687" s="199" t="n"/>
      <c r="T687" s="199" t="n"/>
      <c r="U687" s="199" t="n"/>
      <c r="V687" s="199" t="n"/>
      <c r="W687" s="199" t="n"/>
      <c r="X687" s="199" t="n"/>
      <c r="Y687" s="199" t="n"/>
      <c r="Z687" s="199" t="n"/>
    </row>
    <row r="688" ht="15.75" customHeight="1">
      <c r="A688" s="199" t="n"/>
      <c r="B688" s="199" t="n"/>
      <c r="C688" s="199" t="n"/>
      <c r="D688" s="201" t="n"/>
      <c r="E688" s="200" t="n"/>
      <c r="F688" s="199" t="n"/>
      <c r="G688" s="199" t="n"/>
      <c r="H688" s="199" t="n"/>
      <c r="I688" s="199" t="n"/>
      <c r="J688" s="199" t="n"/>
      <c r="K688" s="199" t="n"/>
      <c r="L688" s="199" t="n"/>
      <c r="M688" s="199" t="n"/>
      <c r="N688" s="199" t="n"/>
      <c r="O688" s="199" t="n"/>
      <c r="P688" s="199" t="n"/>
      <c r="Q688" s="199" t="n"/>
      <c r="R688" s="199" t="n"/>
      <c r="S688" s="199" t="n"/>
      <c r="T688" s="199" t="n"/>
      <c r="U688" s="199" t="n"/>
      <c r="V688" s="199" t="n"/>
      <c r="W688" s="199" t="n"/>
      <c r="X688" s="199" t="n"/>
      <c r="Y688" s="199" t="n"/>
      <c r="Z688" s="199" t="n"/>
    </row>
    <row r="689" ht="15.75" customHeight="1">
      <c r="A689" s="199" t="n"/>
      <c r="B689" s="199" t="n"/>
      <c r="C689" s="199" t="n"/>
      <c r="D689" s="201" t="n"/>
      <c r="E689" s="200" t="n"/>
      <c r="F689" s="199" t="n"/>
      <c r="G689" s="199" t="n"/>
      <c r="H689" s="199" t="n"/>
      <c r="I689" s="199" t="n"/>
      <c r="J689" s="199" t="n"/>
      <c r="K689" s="199" t="n"/>
      <c r="L689" s="199" t="n"/>
      <c r="M689" s="199" t="n"/>
      <c r="N689" s="199" t="n"/>
      <c r="O689" s="199" t="n"/>
      <c r="P689" s="199" t="n"/>
      <c r="Q689" s="199" t="n"/>
      <c r="R689" s="199" t="n"/>
      <c r="S689" s="199" t="n"/>
      <c r="T689" s="199" t="n"/>
      <c r="U689" s="199" t="n"/>
      <c r="V689" s="199" t="n"/>
      <c r="W689" s="199" t="n"/>
      <c r="X689" s="199" t="n"/>
      <c r="Y689" s="199" t="n"/>
      <c r="Z689" s="199" t="n"/>
    </row>
    <row r="690" ht="15.75" customHeight="1">
      <c r="A690" s="199" t="n"/>
      <c r="B690" s="199" t="n"/>
      <c r="C690" s="199" t="n"/>
      <c r="D690" s="201" t="n"/>
      <c r="E690" s="200" t="n"/>
      <c r="F690" s="199" t="n"/>
      <c r="G690" s="199" t="n"/>
      <c r="H690" s="199" t="n"/>
      <c r="I690" s="199" t="n"/>
      <c r="J690" s="199" t="n"/>
      <c r="K690" s="199" t="n"/>
      <c r="L690" s="199" t="n"/>
      <c r="M690" s="199" t="n"/>
      <c r="N690" s="199" t="n"/>
      <c r="O690" s="199" t="n"/>
      <c r="P690" s="199" t="n"/>
      <c r="Q690" s="199" t="n"/>
      <c r="R690" s="199" t="n"/>
      <c r="S690" s="199" t="n"/>
      <c r="T690" s="199" t="n"/>
      <c r="U690" s="199" t="n"/>
      <c r="V690" s="199" t="n"/>
      <c r="W690" s="199" t="n"/>
      <c r="X690" s="199" t="n"/>
      <c r="Y690" s="199" t="n"/>
      <c r="Z690" s="199" t="n"/>
    </row>
    <row r="691" ht="15.75" customHeight="1">
      <c r="A691" s="199" t="n"/>
      <c r="B691" s="199" t="n"/>
      <c r="C691" s="199" t="n"/>
      <c r="D691" s="201" t="n"/>
      <c r="E691" s="200" t="n"/>
      <c r="F691" s="199" t="n"/>
      <c r="G691" s="199" t="n"/>
      <c r="H691" s="199" t="n"/>
      <c r="I691" s="199" t="n"/>
      <c r="J691" s="199" t="n"/>
      <c r="K691" s="199" t="n"/>
      <c r="L691" s="199" t="n"/>
      <c r="M691" s="199" t="n"/>
      <c r="N691" s="199" t="n"/>
      <c r="O691" s="199" t="n"/>
      <c r="P691" s="199" t="n"/>
      <c r="Q691" s="199" t="n"/>
      <c r="R691" s="199" t="n"/>
      <c r="S691" s="199" t="n"/>
      <c r="T691" s="199" t="n"/>
      <c r="U691" s="199" t="n"/>
      <c r="V691" s="199" t="n"/>
      <c r="W691" s="199" t="n"/>
      <c r="X691" s="199" t="n"/>
      <c r="Y691" s="199" t="n"/>
      <c r="Z691" s="199" t="n"/>
    </row>
    <row r="692" ht="15.75" customHeight="1">
      <c r="A692" s="199" t="n"/>
      <c r="B692" s="199" t="n"/>
      <c r="C692" s="199" t="n"/>
      <c r="D692" s="201" t="n"/>
      <c r="E692" s="200" t="n"/>
      <c r="F692" s="199" t="n"/>
      <c r="G692" s="199" t="n"/>
      <c r="H692" s="199" t="n"/>
      <c r="I692" s="199" t="n"/>
      <c r="J692" s="199" t="n"/>
      <c r="K692" s="199" t="n"/>
      <c r="L692" s="199" t="n"/>
      <c r="M692" s="199" t="n"/>
      <c r="N692" s="199" t="n"/>
      <c r="O692" s="199" t="n"/>
      <c r="P692" s="199" t="n"/>
      <c r="Q692" s="199" t="n"/>
      <c r="R692" s="199" t="n"/>
      <c r="S692" s="199" t="n"/>
      <c r="T692" s="199" t="n"/>
      <c r="U692" s="199" t="n"/>
      <c r="V692" s="199" t="n"/>
      <c r="W692" s="199" t="n"/>
      <c r="X692" s="199" t="n"/>
      <c r="Y692" s="199" t="n"/>
      <c r="Z692" s="199" t="n"/>
    </row>
    <row r="693" ht="15.75" customHeight="1">
      <c r="A693" s="199" t="n"/>
      <c r="B693" s="199" t="n"/>
      <c r="C693" s="199" t="n"/>
      <c r="D693" s="201" t="n"/>
      <c r="E693" s="200" t="n"/>
      <c r="F693" s="199" t="n"/>
      <c r="G693" s="199" t="n"/>
      <c r="H693" s="199" t="n"/>
      <c r="I693" s="199" t="n"/>
      <c r="J693" s="199" t="n"/>
      <c r="K693" s="199" t="n"/>
      <c r="L693" s="199" t="n"/>
      <c r="M693" s="199" t="n"/>
      <c r="N693" s="199" t="n"/>
      <c r="O693" s="199" t="n"/>
      <c r="P693" s="199" t="n"/>
      <c r="Q693" s="199" t="n"/>
      <c r="R693" s="199" t="n"/>
      <c r="S693" s="199" t="n"/>
      <c r="T693" s="199" t="n"/>
      <c r="U693" s="199" t="n"/>
      <c r="V693" s="199" t="n"/>
      <c r="W693" s="199" t="n"/>
      <c r="X693" s="199" t="n"/>
      <c r="Y693" s="199" t="n"/>
      <c r="Z693" s="199" t="n"/>
    </row>
    <row r="694" ht="15.75" customHeight="1">
      <c r="A694" s="199" t="n"/>
      <c r="B694" s="199" t="n"/>
      <c r="C694" s="199" t="n"/>
      <c r="D694" s="201" t="n"/>
      <c r="E694" s="200" t="n"/>
      <c r="F694" s="199" t="n"/>
      <c r="G694" s="199" t="n"/>
      <c r="H694" s="199" t="n"/>
      <c r="I694" s="199" t="n"/>
      <c r="J694" s="199" t="n"/>
      <c r="K694" s="199" t="n"/>
      <c r="L694" s="199" t="n"/>
      <c r="M694" s="199" t="n"/>
      <c r="N694" s="199" t="n"/>
      <c r="O694" s="199" t="n"/>
      <c r="P694" s="199" t="n"/>
      <c r="Q694" s="199" t="n"/>
      <c r="R694" s="199" t="n"/>
      <c r="S694" s="199" t="n"/>
      <c r="T694" s="199" t="n"/>
      <c r="U694" s="199" t="n"/>
      <c r="V694" s="199" t="n"/>
      <c r="W694" s="199" t="n"/>
      <c r="X694" s="199" t="n"/>
      <c r="Y694" s="199" t="n"/>
      <c r="Z694" s="199" t="n"/>
    </row>
    <row r="695" ht="15.75" customHeight="1">
      <c r="A695" s="199" t="n"/>
      <c r="B695" s="199" t="n"/>
      <c r="C695" s="199" t="n"/>
      <c r="D695" s="201" t="n"/>
      <c r="E695" s="200" t="n"/>
      <c r="F695" s="199" t="n"/>
      <c r="G695" s="199" t="n"/>
      <c r="H695" s="199" t="n"/>
      <c r="I695" s="199" t="n"/>
      <c r="J695" s="199" t="n"/>
      <c r="K695" s="199" t="n"/>
      <c r="L695" s="199" t="n"/>
      <c r="M695" s="199" t="n"/>
      <c r="N695" s="199" t="n"/>
      <c r="O695" s="199" t="n"/>
      <c r="P695" s="199" t="n"/>
      <c r="Q695" s="199" t="n"/>
      <c r="R695" s="199" t="n"/>
      <c r="S695" s="199" t="n"/>
      <c r="T695" s="199" t="n"/>
      <c r="U695" s="199" t="n"/>
      <c r="V695" s="199" t="n"/>
      <c r="W695" s="199" t="n"/>
      <c r="X695" s="199" t="n"/>
      <c r="Y695" s="199" t="n"/>
      <c r="Z695" s="199" t="n"/>
    </row>
    <row r="696" ht="15.75" customHeight="1">
      <c r="A696" s="199" t="n"/>
      <c r="B696" s="199" t="n"/>
      <c r="C696" s="199" t="n"/>
      <c r="D696" s="201" t="n"/>
      <c r="E696" s="200" t="n"/>
      <c r="F696" s="199" t="n"/>
      <c r="G696" s="199" t="n"/>
      <c r="H696" s="199" t="n"/>
      <c r="I696" s="199" t="n"/>
      <c r="J696" s="199" t="n"/>
      <c r="K696" s="199" t="n"/>
      <c r="L696" s="199" t="n"/>
      <c r="M696" s="199" t="n"/>
      <c r="N696" s="199" t="n"/>
      <c r="O696" s="199" t="n"/>
      <c r="P696" s="199" t="n"/>
      <c r="Q696" s="199" t="n"/>
      <c r="R696" s="199" t="n"/>
      <c r="S696" s="199" t="n"/>
      <c r="T696" s="199" t="n"/>
      <c r="U696" s="199" t="n"/>
      <c r="V696" s="199" t="n"/>
      <c r="W696" s="199" t="n"/>
      <c r="X696" s="199" t="n"/>
      <c r="Y696" s="199" t="n"/>
      <c r="Z696" s="199" t="n"/>
    </row>
    <row r="697" ht="15.75" customHeight="1">
      <c r="A697" s="199" t="n"/>
      <c r="B697" s="199" t="n"/>
      <c r="C697" s="199" t="n"/>
      <c r="D697" s="201" t="n"/>
      <c r="E697" s="200" t="n"/>
      <c r="F697" s="199" t="n"/>
      <c r="G697" s="199" t="n"/>
      <c r="H697" s="199" t="n"/>
      <c r="I697" s="199" t="n"/>
      <c r="J697" s="199" t="n"/>
      <c r="K697" s="199" t="n"/>
      <c r="L697" s="199" t="n"/>
      <c r="M697" s="199" t="n"/>
      <c r="N697" s="199" t="n"/>
      <c r="O697" s="199" t="n"/>
      <c r="P697" s="199" t="n"/>
      <c r="Q697" s="199" t="n"/>
      <c r="R697" s="199" t="n"/>
      <c r="S697" s="199" t="n"/>
      <c r="T697" s="199" t="n"/>
      <c r="U697" s="199" t="n"/>
      <c r="V697" s="199" t="n"/>
      <c r="W697" s="199" t="n"/>
      <c r="X697" s="199" t="n"/>
      <c r="Y697" s="199" t="n"/>
      <c r="Z697" s="199" t="n"/>
    </row>
    <row r="698" ht="15.75" customHeight="1">
      <c r="A698" s="199" t="n"/>
      <c r="B698" s="199" t="n"/>
      <c r="C698" s="199" t="n"/>
      <c r="D698" s="201" t="n"/>
      <c r="E698" s="200" t="n"/>
      <c r="F698" s="199" t="n"/>
      <c r="G698" s="199" t="n"/>
      <c r="H698" s="199" t="n"/>
      <c r="I698" s="199" t="n"/>
      <c r="J698" s="199" t="n"/>
      <c r="K698" s="199" t="n"/>
      <c r="L698" s="199" t="n"/>
      <c r="M698" s="199" t="n"/>
      <c r="N698" s="199" t="n"/>
      <c r="O698" s="199" t="n"/>
      <c r="P698" s="199" t="n"/>
      <c r="Q698" s="199" t="n"/>
      <c r="R698" s="199" t="n"/>
      <c r="S698" s="199" t="n"/>
      <c r="T698" s="199" t="n"/>
      <c r="U698" s="199" t="n"/>
      <c r="V698" s="199" t="n"/>
      <c r="W698" s="199" t="n"/>
      <c r="X698" s="199" t="n"/>
      <c r="Y698" s="199" t="n"/>
      <c r="Z698" s="199" t="n"/>
    </row>
    <row r="699" ht="15.75" customHeight="1">
      <c r="A699" s="199" t="n"/>
      <c r="B699" s="199" t="n"/>
      <c r="C699" s="199" t="n"/>
      <c r="D699" s="201" t="n"/>
      <c r="E699" s="200" t="n"/>
      <c r="F699" s="199" t="n"/>
      <c r="G699" s="199" t="n"/>
      <c r="H699" s="199" t="n"/>
      <c r="I699" s="199" t="n"/>
      <c r="J699" s="199" t="n"/>
      <c r="K699" s="199" t="n"/>
      <c r="L699" s="199" t="n"/>
      <c r="M699" s="199" t="n"/>
      <c r="N699" s="199" t="n"/>
      <c r="O699" s="199" t="n"/>
      <c r="P699" s="199" t="n"/>
      <c r="Q699" s="199" t="n"/>
      <c r="R699" s="199" t="n"/>
      <c r="S699" s="199" t="n"/>
      <c r="T699" s="199" t="n"/>
      <c r="U699" s="199" t="n"/>
      <c r="V699" s="199" t="n"/>
      <c r="W699" s="199" t="n"/>
      <c r="X699" s="199" t="n"/>
      <c r="Y699" s="199" t="n"/>
      <c r="Z699" s="199" t="n"/>
    </row>
    <row r="700" ht="15.75" customHeight="1">
      <c r="A700" s="199" t="n"/>
      <c r="B700" s="199" t="n"/>
      <c r="C700" s="199" t="n"/>
      <c r="D700" s="201" t="n"/>
      <c r="E700" s="200" t="n"/>
      <c r="F700" s="199" t="n"/>
      <c r="G700" s="199" t="n"/>
      <c r="H700" s="199" t="n"/>
      <c r="I700" s="199" t="n"/>
      <c r="J700" s="199" t="n"/>
      <c r="K700" s="199" t="n"/>
      <c r="L700" s="199" t="n"/>
      <c r="M700" s="199" t="n"/>
      <c r="N700" s="199" t="n"/>
      <c r="O700" s="199" t="n"/>
      <c r="P700" s="199" t="n"/>
      <c r="Q700" s="199" t="n"/>
      <c r="R700" s="199" t="n"/>
      <c r="S700" s="199" t="n"/>
      <c r="T700" s="199" t="n"/>
      <c r="U700" s="199" t="n"/>
      <c r="V700" s="199" t="n"/>
      <c r="W700" s="199" t="n"/>
      <c r="X700" s="199" t="n"/>
      <c r="Y700" s="199" t="n"/>
      <c r="Z700" s="199" t="n"/>
    </row>
    <row r="701" ht="15.75" customHeight="1">
      <c r="A701" s="199" t="n"/>
      <c r="B701" s="199" t="n"/>
      <c r="C701" s="199" t="n"/>
      <c r="D701" s="201" t="n"/>
      <c r="E701" s="200" t="n"/>
      <c r="F701" s="199" t="n"/>
      <c r="G701" s="199" t="n"/>
      <c r="H701" s="199" t="n"/>
      <c r="I701" s="199" t="n"/>
      <c r="J701" s="199" t="n"/>
      <c r="K701" s="199" t="n"/>
      <c r="L701" s="199" t="n"/>
      <c r="M701" s="199" t="n"/>
      <c r="N701" s="199" t="n"/>
      <c r="O701" s="199" t="n"/>
      <c r="P701" s="199" t="n"/>
      <c r="Q701" s="199" t="n"/>
      <c r="R701" s="199" t="n"/>
      <c r="S701" s="199" t="n"/>
      <c r="T701" s="199" t="n"/>
      <c r="U701" s="199" t="n"/>
      <c r="V701" s="199" t="n"/>
      <c r="W701" s="199" t="n"/>
      <c r="X701" s="199" t="n"/>
      <c r="Y701" s="199" t="n"/>
      <c r="Z701" s="199" t="n"/>
    </row>
    <row r="702" ht="15.75" customHeight="1">
      <c r="A702" s="199" t="n"/>
      <c r="B702" s="199" t="n"/>
      <c r="C702" s="199" t="n"/>
      <c r="D702" s="201" t="n"/>
      <c r="E702" s="200" t="n"/>
      <c r="F702" s="199" t="n"/>
      <c r="G702" s="199" t="n"/>
      <c r="H702" s="199" t="n"/>
      <c r="I702" s="199" t="n"/>
      <c r="J702" s="199" t="n"/>
      <c r="K702" s="199" t="n"/>
      <c r="L702" s="199" t="n"/>
      <c r="M702" s="199" t="n"/>
      <c r="N702" s="199" t="n"/>
      <c r="O702" s="199" t="n"/>
      <c r="P702" s="199" t="n"/>
      <c r="Q702" s="199" t="n"/>
      <c r="R702" s="199" t="n"/>
      <c r="S702" s="199" t="n"/>
      <c r="T702" s="199" t="n"/>
      <c r="U702" s="199" t="n"/>
      <c r="V702" s="199" t="n"/>
      <c r="W702" s="199" t="n"/>
      <c r="X702" s="199" t="n"/>
      <c r="Y702" s="199" t="n"/>
      <c r="Z702" s="199" t="n"/>
    </row>
    <row r="703" ht="15.75" customHeight="1">
      <c r="A703" s="199" t="n"/>
      <c r="B703" s="199" t="n"/>
      <c r="C703" s="199" t="n"/>
      <c r="D703" s="201" t="n"/>
      <c r="E703" s="200" t="n"/>
      <c r="F703" s="199" t="n"/>
      <c r="G703" s="199" t="n"/>
      <c r="H703" s="199" t="n"/>
      <c r="I703" s="199" t="n"/>
      <c r="J703" s="199" t="n"/>
      <c r="K703" s="199" t="n"/>
      <c r="L703" s="199" t="n"/>
      <c r="M703" s="199" t="n"/>
      <c r="N703" s="199" t="n"/>
      <c r="O703" s="199" t="n"/>
      <c r="P703" s="199" t="n"/>
      <c r="Q703" s="199" t="n"/>
      <c r="R703" s="199" t="n"/>
      <c r="S703" s="199" t="n"/>
      <c r="T703" s="199" t="n"/>
      <c r="U703" s="199" t="n"/>
      <c r="V703" s="199" t="n"/>
      <c r="W703" s="199" t="n"/>
      <c r="X703" s="199" t="n"/>
      <c r="Y703" s="199" t="n"/>
      <c r="Z703" s="199" t="n"/>
    </row>
    <row r="704" ht="15.75" customHeight="1">
      <c r="A704" s="199" t="n"/>
      <c r="B704" s="199" t="n"/>
      <c r="C704" s="199" t="n"/>
      <c r="D704" s="201" t="n"/>
      <c r="E704" s="200" t="n"/>
      <c r="F704" s="199" t="n"/>
      <c r="G704" s="199" t="n"/>
      <c r="H704" s="199" t="n"/>
      <c r="I704" s="199" t="n"/>
      <c r="J704" s="199" t="n"/>
      <c r="K704" s="199" t="n"/>
      <c r="L704" s="199" t="n"/>
      <c r="M704" s="199" t="n"/>
      <c r="N704" s="199" t="n"/>
      <c r="O704" s="199" t="n"/>
      <c r="P704" s="199" t="n"/>
      <c r="Q704" s="199" t="n"/>
      <c r="R704" s="199" t="n"/>
      <c r="S704" s="199" t="n"/>
      <c r="T704" s="199" t="n"/>
      <c r="U704" s="199" t="n"/>
      <c r="V704" s="199" t="n"/>
      <c r="W704" s="199" t="n"/>
      <c r="X704" s="199" t="n"/>
      <c r="Y704" s="199" t="n"/>
      <c r="Z704" s="199" t="n"/>
    </row>
    <row r="705" ht="15.75" customHeight="1">
      <c r="A705" s="199" t="n"/>
      <c r="B705" s="199" t="n"/>
      <c r="C705" s="199" t="n"/>
      <c r="D705" s="201" t="n"/>
      <c r="E705" s="200" t="n"/>
      <c r="F705" s="199" t="n"/>
      <c r="G705" s="199" t="n"/>
      <c r="H705" s="199" t="n"/>
      <c r="I705" s="199" t="n"/>
      <c r="J705" s="199" t="n"/>
      <c r="K705" s="199" t="n"/>
      <c r="L705" s="199" t="n"/>
      <c r="M705" s="199" t="n"/>
      <c r="N705" s="199" t="n"/>
      <c r="O705" s="199" t="n"/>
      <c r="P705" s="199" t="n"/>
      <c r="Q705" s="199" t="n"/>
      <c r="R705" s="199" t="n"/>
      <c r="S705" s="199" t="n"/>
      <c r="T705" s="199" t="n"/>
      <c r="U705" s="199" t="n"/>
      <c r="V705" s="199" t="n"/>
      <c r="W705" s="199" t="n"/>
      <c r="X705" s="199" t="n"/>
      <c r="Y705" s="199" t="n"/>
      <c r="Z705" s="199" t="n"/>
    </row>
    <row r="706" ht="15.75" customHeight="1">
      <c r="A706" s="199" t="n"/>
      <c r="B706" s="199" t="n"/>
      <c r="C706" s="199" t="n"/>
      <c r="D706" s="201" t="n"/>
      <c r="E706" s="200" t="n"/>
      <c r="F706" s="199" t="n"/>
      <c r="G706" s="199" t="n"/>
      <c r="H706" s="199" t="n"/>
      <c r="I706" s="199" t="n"/>
      <c r="J706" s="199" t="n"/>
      <c r="K706" s="199" t="n"/>
      <c r="L706" s="199" t="n"/>
      <c r="M706" s="199" t="n"/>
      <c r="N706" s="199" t="n"/>
      <c r="O706" s="199" t="n"/>
      <c r="P706" s="199" t="n"/>
      <c r="Q706" s="199" t="n"/>
      <c r="R706" s="199" t="n"/>
      <c r="S706" s="199" t="n"/>
      <c r="T706" s="199" t="n"/>
      <c r="U706" s="199" t="n"/>
      <c r="V706" s="199" t="n"/>
      <c r="W706" s="199" t="n"/>
      <c r="X706" s="199" t="n"/>
      <c r="Y706" s="199" t="n"/>
      <c r="Z706" s="199" t="n"/>
    </row>
    <row r="707" ht="15.75" customHeight="1">
      <c r="A707" s="199" t="n"/>
      <c r="B707" s="199" t="n"/>
      <c r="C707" s="199" t="n"/>
      <c r="D707" s="201" t="n"/>
      <c r="E707" s="200" t="n"/>
      <c r="F707" s="199" t="n"/>
      <c r="G707" s="199" t="n"/>
      <c r="H707" s="199" t="n"/>
      <c r="I707" s="199" t="n"/>
      <c r="J707" s="199" t="n"/>
      <c r="K707" s="199" t="n"/>
      <c r="L707" s="199" t="n"/>
      <c r="M707" s="199" t="n"/>
      <c r="N707" s="199" t="n"/>
      <c r="O707" s="199" t="n"/>
      <c r="P707" s="199" t="n"/>
      <c r="Q707" s="199" t="n"/>
      <c r="R707" s="199" t="n"/>
      <c r="S707" s="199" t="n"/>
      <c r="T707" s="199" t="n"/>
      <c r="U707" s="199" t="n"/>
      <c r="V707" s="199" t="n"/>
      <c r="W707" s="199" t="n"/>
      <c r="X707" s="199" t="n"/>
      <c r="Y707" s="199" t="n"/>
      <c r="Z707" s="199" t="n"/>
    </row>
    <row r="708" ht="15.75" customHeight="1">
      <c r="A708" s="199" t="n"/>
      <c r="B708" s="199" t="n"/>
      <c r="C708" s="199" t="n"/>
      <c r="D708" s="201" t="n"/>
      <c r="E708" s="200" t="n"/>
      <c r="F708" s="199" t="n"/>
      <c r="G708" s="199" t="n"/>
      <c r="H708" s="199" t="n"/>
      <c r="I708" s="199" t="n"/>
      <c r="J708" s="199" t="n"/>
      <c r="K708" s="199" t="n"/>
      <c r="L708" s="199" t="n"/>
      <c r="M708" s="199" t="n"/>
      <c r="N708" s="199" t="n"/>
      <c r="O708" s="199" t="n"/>
      <c r="P708" s="199" t="n"/>
      <c r="Q708" s="199" t="n"/>
      <c r="R708" s="199" t="n"/>
      <c r="S708" s="199" t="n"/>
      <c r="T708" s="199" t="n"/>
      <c r="U708" s="199" t="n"/>
      <c r="V708" s="199" t="n"/>
      <c r="W708" s="199" t="n"/>
      <c r="X708" s="199" t="n"/>
      <c r="Y708" s="199" t="n"/>
      <c r="Z708" s="199" t="n"/>
    </row>
    <row r="709" ht="15.75" customHeight="1">
      <c r="A709" s="199" t="n"/>
      <c r="B709" s="199" t="n"/>
      <c r="C709" s="199" t="n"/>
      <c r="D709" s="201" t="n"/>
      <c r="E709" s="200" t="n"/>
      <c r="F709" s="199" t="n"/>
      <c r="G709" s="199" t="n"/>
      <c r="H709" s="199" t="n"/>
      <c r="I709" s="199" t="n"/>
      <c r="J709" s="199" t="n"/>
      <c r="K709" s="199" t="n"/>
      <c r="L709" s="199" t="n"/>
      <c r="M709" s="199" t="n"/>
      <c r="N709" s="199" t="n"/>
      <c r="O709" s="199" t="n"/>
      <c r="P709" s="199" t="n"/>
      <c r="Q709" s="199" t="n"/>
      <c r="R709" s="199" t="n"/>
      <c r="S709" s="199" t="n"/>
      <c r="T709" s="199" t="n"/>
      <c r="U709" s="199" t="n"/>
      <c r="V709" s="199" t="n"/>
      <c r="W709" s="199" t="n"/>
      <c r="X709" s="199" t="n"/>
      <c r="Y709" s="199" t="n"/>
      <c r="Z709" s="199" t="n"/>
    </row>
    <row r="710" ht="15.75" customHeight="1">
      <c r="A710" s="199" t="n"/>
      <c r="B710" s="199" t="n"/>
      <c r="C710" s="199" t="n"/>
      <c r="D710" s="201" t="n"/>
      <c r="E710" s="200" t="n"/>
      <c r="F710" s="199" t="n"/>
      <c r="G710" s="199" t="n"/>
      <c r="H710" s="199" t="n"/>
      <c r="I710" s="199" t="n"/>
      <c r="J710" s="199" t="n"/>
      <c r="K710" s="199" t="n"/>
      <c r="L710" s="199" t="n"/>
      <c r="M710" s="199" t="n"/>
      <c r="N710" s="199" t="n"/>
      <c r="O710" s="199" t="n"/>
      <c r="P710" s="199" t="n"/>
      <c r="Q710" s="199" t="n"/>
      <c r="R710" s="199" t="n"/>
      <c r="S710" s="199" t="n"/>
      <c r="T710" s="199" t="n"/>
      <c r="U710" s="199" t="n"/>
      <c r="V710" s="199" t="n"/>
      <c r="W710" s="199" t="n"/>
      <c r="X710" s="199" t="n"/>
      <c r="Y710" s="199" t="n"/>
      <c r="Z710" s="199" t="n"/>
    </row>
    <row r="711" ht="15.75" customHeight="1">
      <c r="A711" s="199" t="n"/>
      <c r="B711" s="199" t="n"/>
      <c r="C711" s="199" t="n"/>
      <c r="D711" s="201" t="n"/>
      <c r="E711" s="200" t="n"/>
      <c r="F711" s="199" t="n"/>
      <c r="G711" s="199" t="n"/>
      <c r="H711" s="199" t="n"/>
      <c r="I711" s="199" t="n"/>
      <c r="J711" s="199" t="n"/>
      <c r="K711" s="199" t="n"/>
      <c r="L711" s="199" t="n"/>
      <c r="M711" s="199" t="n"/>
      <c r="N711" s="199" t="n"/>
      <c r="O711" s="199" t="n"/>
      <c r="P711" s="199" t="n"/>
      <c r="Q711" s="199" t="n"/>
      <c r="R711" s="199" t="n"/>
      <c r="S711" s="199" t="n"/>
      <c r="T711" s="199" t="n"/>
      <c r="U711" s="199" t="n"/>
      <c r="V711" s="199" t="n"/>
      <c r="W711" s="199" t="n"/>
      <c r="X711" s="199" t="n"/>
      <c r="Y711" s="199" t="n"/>
      <c r="Z711" s="199" t="n"/>
    </row>
    <row r="712" ht="15.75" customHeight="1">
      <c r="A712" s="199" t="n"/>
      <c r="B712" s="199" t="n"/>
      <c r="C712" s="199" t="n"/>
      <c r="D712" s="201" t="n"/>
      <c r="E712" s="200" t="n"/>
      <c r="F712" s="199" t="n"/>
      <c r="G712" s="199" t="n"/>
      <c r="H712" s="199" t="n"/>
      <c r="I712" s="199" t="n"/>
      <c r="J712" s="199" t="n"/>
      <c r="K712" s="199" t="n"/>
      <c r="L712" s="199" t="n"/>
      <c r="M712" s="199" t="n"/>
      <c r="N712" s="199" t="n"/>
      <c r="O712" s="199" t="n"/>
      <c r="P712" s="199" t="n"/>
      <c r="Q712" s="199" t="n"/>
      <c r="R712" s="199" t="n"/>
      <c r="S712" s="199" t="n"/>
      <c r="T712" s="199" t="n"/>
      <c r="U712" s="199" t="n"/>
      <c r="V712" s="199" t="n"/>
      <c r="W712" s="199" t="n"/>
      <c r="X712" s="199" t="n"/>
      <c r="Y712" s="199" t="n"/>
      <c r="Z712" s="199" t="n"/>
    </row>
    <row r="713" ht="15.75" customHeight="1">
      <c r="A713" s="199" t="n"/>
      <c r="B713" s="199" t="n"/>
      <c r="C713" s="199" t="n"/>
      <c r="D713" s="201" t="n"/>
      <c r="E713" s="200" t="n"/>
      <c r="F713" s="199" t="n"/>
      <c r="G713" s="199" t="n"/>
      <c r="H713" s="199" t="n"/>
      <c r="I713" s="199" t="n"/>
      <c r="J713" s="199" t="n"/>
      <c r="K713" s="199" t="n"/>
      <c r="L713" s="199" t="n"/>
      <c r="M713" s="199" t="n"/>
      <c r="N713" s="199" t="n"/>
      <c r="O713" s="199" t="n"/>
      <c r="P713" s="199" t="n"/>
      <c r="Q713" s="199" t="n"/>
      <c r="R713" s="199" t="n"/>
      <c r="S713" s="199" t="n"/>
      <c r="T713" s="199" t="n"/>
      <c r="U713" s="199" t="n"/>
      <c r="V713" s="199" t="n"/>
      <c r="W713" s="199" t="n"/>
      <c r="X713" s="199" t="n"/>
      <c r="Y713" s="199" t="n"/>
      <c r="Z713" s="199" t="n"/>
    </row>
    <row r="714" ht="15.75" customHeight="1">
      <c r="A714" s="199" t="n"/>
      <c r="B714" s="199" t="n"/>
      <c r="C714" s="199" t="n"/>
      <c r="D714" s="201" t="n"/>
      <c r="E714" s="200" t="n"/>
      <c r="F714" s="199" t="n"/>
      <c r="G714" s="199" t="n"/>
      <c r="H714" s="199" t="n"/>
      <c r="I714" s="199" t="n"/>
      <c r="J714" s="199" t="n"/>
      <c r="K714" s="199" t="n"/>
      <c r="L714" s="199" t="n"/>
      <c r="M714" s="199" t="n"/>
      <c r="N714" s="199" t="n"/>
      <c r="O714" s="199" t="n"/>
      <c r="P714" s="199" t="n"/>
      <c r="Q714" s="199" t="n"/>
      <c r="R714" s="199" t="n"/>
      <c r="S714" s="199" t="n"/>
      <c r="T714" s="199" t="n"/>
      <c r="U714" s="199" t="n"/>
      <c r="V714" s="199" t="n"/>
      <c r="W714" s="199" t="n"/>
      <c r="X714" s="199" t="n"/>
      <c r="Y714" s="199" t="n"/>
      <c r="Z714" s="199" t="n"/>
    </row>
    <row r="715" ht="15.75" customHeight="1">
      <c r="A715" s="199" t="n"/>
      <c r="B715" s="199" t="n"/>
      <c r="C715" s="199" t="n"/>
      <c r="D715" s="201" t="n"/>
      <c r="E715" s="200" t="n"/>
      <c r="F715" s="199" t="n"/>
      <c r="G715" s="199" t="n"/>
      <c r="H715" s="199" t="n"/>
      <c r="I715" s="199" t="n"/>
      <c r="J715" s="199" t="n"/>
      <c r="K715" s="199" t="n"/>
      <c r="L715" s="199" t="n"/>
      <c r="M715" s="199" t="n"/>
      <c r="N715" s="199" t="n"/>
      <c r="O715" s="199" t="n"/>
      <c r="P715" s="199" t="n"/>
      <c r="Q715" s="199" t="n"/>
      <c r="R715" s="199" t="n"/>
      <c r="S715" s="199" t="n"/>
      <c r="T715" s="199" t="n"/>
      <c r="U715" s="199" t="n"/>
      <c r="V715" s="199" t="n"/>
      <c r="W715" s="199" t="n"/>
      <c r="X715" s="199" t="n"/>
      <c r="Y715" s="199" t="n"/>
      <c r="Z715" s="199" t="n"/>
    </row>
    <row r="716" ht="15.75" customHeight="1">
      <c r="A716" s="199" t="n"/>
      <c r="B716" s="199" t="n"/>
      <c r="C716" s="199" t="n"/>
      <c r="D716" s="201" t="n"/>
      <c r="E716" s="200" t="n"/>
      <c r="F716" s="199" t="n"/>
      <c r="G716" s="199" t="n"/>
      <c r="H716" s="199" t="n"/>
      <c r="I716" s="199" t="n"/>
      <c r="J716" s="199" t="n"/>
      <c r="K716" s="199" t="n"/>
      <c r="L716" s="199" t="n"/>
      <c r="M716" s="199" t="n"/>
      <c r="N716" s="199" t="n"/>
      <c r="O716" s="199" t="n"/>
      <c r="P716" s="199" t="n"/>
      <c r="Q716" s="199" t="n"/>
      <c r="R716" s="199" t="n"/>
      <c r="S716" s="199" t="n"/>
      <c r="T716" s="199" t="n"/>
      <c r="U716" s="199" t="n"/>
      <c r="V716" s="199" t="n"/>
      <c r="W716" s="199" t="n"/>
      <c r="X716" s="199" t="n"/>
      <c r="Y716" s="199" t="n"/>
      <c r="Z716" s="199" t="n"/>
    </row>
    <row r="717" ht="15.75" customHeight="1">
      <c r="A717" s="199" t="n"/>
      <c r="B717" s="199" t="n"/>
      <c r="C717" s="199" t="n"/>
      <c r="D717" s="201" t="n"/>
      <c r="E717" s="200" t="n"/>
      <c r="F717" s="199" t="n"/>
      <c r="G717" s="199" t="n"/>
      <c r="H717" s="199" t="n"/>
      <c r="I717" s="199" t="n"/>
      <c r="J717" s="199" t="n"/>
      <c r="K717" s="199" t="n"/>
      <c r="L717" s="199" t="n"/>
      <c r="M717" s="199" t="n"/>
      <c r="N717" s="199" t="n"/>
      <c r="O717" s="199" t="n"/>
      <c r="P717" s="199" t="n"/>
      <c r="Q717" s="199" t="n"/>
      <c r="R717" s="199" t="n"/>
      <c r="S717" s="199" t="n"/>
      <c r="T717" s="199" t="n"/>
      <c r="U717" s="199" t="n"/>
      <c r="V717" s="199" t="n"/>
      <c r="W717" s="199" t="n"/>
      <c r="X717" s="199" t="n"/>
      <c r="Y717" s="199" t="n"/>
      <c r="Z717" s="199" t="n"/>
    </row>
    <row r="718" ht="15.75" customHeight="1">
      <c r="A718" s="199" t="n"/>
      <c r="B718" s="199" t="n"/>
      <c r="C718" s="199" t="n"/>
      <c r="D718" s="201" t="n"/>
      <c r="E718" s="200" t="n"/>
      <c r="F718" s="199" t="n"/>
      <c r="G718" s="199" t="n"/>
      <c r="H718" s="199" t="n"/>
      <c r="I718" s="199" t="n"/>
      <c r="J718" s="199" t="n"/>
      <c r="K718" s="199" t="n"/>
      <c r="L718" s="199" t="n"/>
      <c r="M718" s="199" t="n"/>
      <c r="N718" s="199" t="n"/>
      <c r="O718" s="199" t="n"/>
      <c r="P718" s="199" t="n"/>
      <c r="Q718" s="199" t="n"/>
      <c r="R718" s="199" t="n"/>
      <c r="S718" s="199" t="n"/>
      <c r="T718" s="199" t="n"/>
      <c r="U718" s="199" t="n"/>
      <c r="V718" s="199" t="n"/>
      <c r="W718" s="199" t="n"/>
      <c r="X718" s="199" t="n"/>
      <c r="Y718" s="199" t="n"/>
      <c r="Z718" s="199" t="n"/>
    </row>
    <row r="719" ht="15.75" customHeight="1">
      <c r="A719" s="199" t="n"/>
      <c r="B719" s="199" t="n"/>
      <c r="C719" s="199" t="n"/>
      <c r="D719" s="201" t="n"/>
      <c r="E719" s="200" t="n"/>
      <c r="F719" s="199" t="n"/>
      <c r="G719" s="199" t="n"/>
      <c r="H719" s="199" t="n"/>
      <c r="I719" s="199" t="n"/>
      <c r="J719" s="199" t="n"/>
      <c r="K719" s="199" t="n"/>
      <c r="L719" s="199" t="n"/>
      <c r="M719" s="199" t="n"/>
      <c r="N719" s="199" t="n"/>
      <c r="O719" s="199" t="n"/>
      <c r="P719" s="199" t="n"/>
      <c r="Q719" s="199" t="n"/>
      <c r="R719" s="199" t="n"/>
      <c r="S719" s="199" t="n"/>
      <c r="T719" s="199" t="n"/>
      <c r="U719" s="199" t="n"/>
      <c r="V719" s="199" t="n"/>
      <c r="W719" s="199" t="n"/>
      <c r="X719" s="199" t="n"/>
      <c r="Y719" s="199" t="n"/>
      <c r="Z719" s="199" t="n"/>
    </row>
    <row r="720" ht="15.75" customHeight="1">
      <c r="A720" s="199" t="n"/>
      <c r="B720" s="199" t="n"/>
      <c r="C720" s="199" t="n"/>
      <c r="D720" s="201" t="n"/>
      <c r="E720" s="200" t="n"/>
      <c r="F720" s="199" t="n"/>
      <c r="G720" s="199" t="n"/>
      <c r="H720" s="199" t="n"/>
      <c r="I720" s="199" t="n"/>
      <c r="J720" s="199" t="n"/>
      <c r="K720" s="199" t="n"/>
      <c r="L720" s="199" t="n"/>
      <c r="M720" s="199" t="n"/>
      <c r="N720" s="199" t="n"/>
      <c r="O720" s="199" t="n"/>
      <c r="P720" s="199" t="n"/>
      <c r="Q720" s="199" t="n"/>
      <c r="R720" s="199" t="n"/>
      <c r="S720" s="199" t="n"/>
      <c r="T720" s="199" t="n"/>
      <c r="U720" s="199" t="n"/>
      <c r="V720" s="199" t="n"/>
      <c r="W720" s="199" t="n"/>
      <c r="X720" s="199" t="n"/>
      <c r="Y720" s="199" t="n"/>
      <c r="Z720" s="199" t="n"/>
    </row>
    <row r="721" ht="15.75" customHeight="1">
      <c r="A721" s="199" t="n"/>
      <c r="B721" s="199" t="n"/>
      <c r="C721" s="199" t="n"/>
      <c r="D721" s="201" t="n"/>
      <c r="E721" s="200" t="n"/>
      <c r="F721" s="199" t="n"/>
      <c r="G721" s="199" t="n"/>
      <c r="H721" s="199" t="n"/>
      <c r="I721" s="199" t="n"/>
      <c r="J721" s="199" t="n"/>
      <c r="K721" s="199" t="n"/>
      <c r="L721" s="199" t="n"/>
      <c r="M721" s="199" t="n"/>
      <c r="N721" s="199" t="n"/>
      <c r="O721" s="199" t="n"/>
      <c r="P721" s="199" t="n"/>
      <c r="Q721" s="199" t="n"/>
      <c r="R721" s="199" t="n"/>
      <c r="S721" s="199" t="n"/>
      <c r="T721" s="199" t="n"/>
      <c r="U721" s="199" t="n"/>
      <c r="V721" s="199" t="n"/>
      <c r="W721" s="199" t="n"/>
      <c r="X721" s="199" t="n"/>
      <c r="Y721" s="199" t="n"/>
      <c r="Z721" s="199" t="n"/>
    </row>
    <row r="722" ht="15.75" customHeight="1">
      <c r="A722" s="199" t="n"/>
      <c r="B722" s="199" t="n"/>
      <c r="C722" s="199" t="n"/>
      <c r="D722" s="201" t="n"/>
      <c r="E722" s="200" t="n"/>
      <c r="F722" s="199" t="n"/>
      <c r="G722" s="199" t="n"/>
      <c r="H722" s="199" t="n"/>
      <c r="I722" s="199" t="n"/>
      <c r="J722" s="199" t="n"/>
      <c r="K722" s="199" t="n"/>
      <c r="L722" s="199" t="n"/>
      <c r="M722" s="199" t="n"/>
      <c r="N722" s="199" t="n"/>
      <c r="O722" s="199" t="n"/>
      <c r="P722" s="199" t="n"/>
      <c r="Q722" s="199" t="n"/>
      <c r="R722" s="199" t="n"/>
      <c r="S722" s="199" t="n"/>
      <c r="T722" s="199" t="n"/>
      <c r="U722" s="199" t="n"/>
      <c r="V722" s="199" t="n"/>
      <c r="W722" s="199" t="n"/>
      <c r="X722" s="199" t="n"/>
      <c r="Y722" s="199" t="n"/>
      <c r="Z722" s="199" t="n"/>
    </row>
    <row r="723" ht="15.75" customHeight="1">
      <c r="A723" s="199" t="n"/>
      <c r="B723" s="199" t="n"/>
      <c r="C723" s="199" t="n"/>
      <c r="D723" s="201" t="n"/>
      <c r="E723" s="200" t="n"/>
      <c r="F723" s="199" t="n"/>
      <c r="G723" s="199" t="n"/>
      <c r="H723" s="199" t="n"/>
      <c r="I723" s="199" t="n"/>
      <c r="J723" s="199" t="n"/>
      <c r="K723" s="199" t="n"/>
      <c r="L723" s="199" t="n"/>
      <c r="M723" s="199" t="n"/>
      <c r="N723" s="199" t="n"/>
      <c r="O723" s="199" t="n"/>
      <c r="P723" s="199" t="n"/>
      <c r="Q723" s="199" t="n"/>
      <c r="R723" s="199" t="n"/>
      <c r="S723" s="199" t="n"/>
      <c r="T723" s="199" t="n"/>
      <c r="U723" s="199" t="n"/>
      <c r="V723" s="199" t="n"/>
      <c r="W723" s="199" t="n"/>
      <c r="X723" s="199" t="n"/>
      <c r="Y723" s="199" t="n"/>
      <c r="Z723" s="199" t="n"/>
    </row>
    <row r="724" ht="15.75" customHeight="1">
      <c r="A724" s="199" t="n"/>
      <c r="B724" s="199" t="n"/>
      <c r="C724" s="199" t="n"/>
      <c r="D724" s="201" t="n"/>
      <c r="E724" s="200" t="n"/>
      <c r="F724" s="199" t="n"/>
      <c r="G724" s="199" t="n"/>
      <c r="H724" s="199" t="n"/>
      <c r="I724" s="199" t="n"/>
      <c r="J724" s="199" t="n"/>
      <c r="K724" s="199" t="n"/>
      <c r="L724" s="199" t="n"/>
      <c r="M724" s="199" t="n"/>
      <c r="N724" s="199" t="n"/>
      <c r="O724" s="199" t="n"/>
      <c r="P724" s="199" t="n"/>
      <c r="Q724" s="199" t="n"/>
      <c r="R724" s="199" t="n"/>
      <c r="S724" s="199" t="n"/>
      <c r="T724" s="199" t="n"/>
      <c r="U724" s="199" t="n"/>
      <c r="V724" s="199" t="n"/>
      <c r="W724" s="199" t="n"/>
      <c r="X724" s="199" t="n"/>
      <c r="Y724" s="199" t="n"/>
      <c r="Z724" s="199" t="n"/>
    </row>
    <row r="725" ht="15.75" customHeight="1">
      <c r="A725" s="199" t="n"/>
      <c r="B725" s="199" t="n"/>
      <c r="C725" s="199" t="n"/>
      <c r="D725" s="201" t="n"/>
      <c r="E725" s="200" t="n"/>
      <c r="F725" s="199" t="n"/>
      <c r="G725" s="199" t="n"/>
      <c r="H725" s="199" t="n"/>
      <c r="I725" s="199" t="n"/>
      <c r="J725" s="199" t="n"/>
      <c r="K725" s="199" t="n"/>
      <c r="L725" s="199" t="n"/>
      <c r="M725" s="199" t="n"/>
      <c r="N725" s="199" t="n"/>
      <c r="O725" s="199" t="n"/>
      <c r="P725" s="199" t="n"/>
      <c r="Q725" s="199" t="n"/>
      <c r="R725" s="199" t="n"/>
      <c r="S725" s="199" t="n"/>
      <c r="T725" s="199" t="n"/>
      <c r="U725" s="199" t="n"/>
      <c r="V725" s="199" t="n"/>
      <c r="W725" s="199" t="n"/>
      <c r="X725" s="199" t="n"/>
      <c r="Y725" s="199" t="n"/>
      <c r="Z725" s="199" t="n"/>
    </row>
    <row r="726" ht="15.75" customHeight="1">
      <c r="A726" s="199" t="n"/>
      <c r="B726" s="199" t="n"/>
      <c r="C726" s="199" t="n"/>
      <c r="D726" s="201" t="n"/>
      <c r="E726" s="200" t="n"/>
      <c r="F726" s="199" t="n"/>
      <c r="G726" s="199" t="n"/>
      <c r="H726" s="199" t="n"/>
      <c r="I726" s="199" t="n"/>
      <c r="J726" s="199" t="n"/>
      <c r="K726" s="199" t="n"/>
      <c r="L726" s="199" t="n"/>
      <c r="M726" s="199" t="n"/>
      <c r="N726" s="199" t="n"/>
      <c r="O726" s="199" t="n"/>
      <c r="P726" s="199" t="n"/>
      <c r="Q726" s="199" t="n"/>
      <c r="R726" s="199" t="n"/>
      <c r="S726" s="199" t="n"/>
      <c r="T726" s="199" t="n"/>
      <c r="U726" s="199" t="n"/>
      <c r="V726" s="199" t="n"/>
      <c r="W726" s="199" t="n"/>
      <c r="X726" s="199" t="n"/>
      <c r="Y726" s="199" t="n"/>
      <c r="Z726" s="199" t="n"/>
    </row>
    <row r="727" ht="15.75" customHeight="1">
      <c r="A727" s="199" t="n"/>
      <c r="B727" s="199" t="n"/>
      <c r="C727" s="199" t="n"/>
      <c r="D727" s="201" t="n"/>
      <c r="E727" s="200" t="n"/>
      <c r="F727" s="199" t="n"/>
      <c r="G727" s="199" t="n"/>
      <c r="H727" s="199" t="n"/>
      <c r="I727" s="199" t="n"/>
      <c r="J727" s="199" t="n"/>
      <c r="K727" s="199" t="n"/>
      <c r="L727" s="199" t="n"/>
      <c r="M727" s="199" t="n"/>
      <c r="N727" s="199" t="n"/>
      <c r="O727" s="199" t="n"/>
      <c r="P727" s="199" t="n"/>
      <c r="Q727" s="199" t="n"/>
      <c r="R727" s="199" t="n"/>
      <c r="S727" s="199" t="n"/>
      <c r="T727" s="199" t="n"/>
      <c r="U727" s="199" t="n"/>
      <c r="V727" s="199" t="n"/>
      <c r="W727" s="199" t="n"/>
      <c r="X727" s="199" t="n"/>
      <c r="Y727" s="199" t="n"/>
      <c r="Z727" s="199" t="n"/>
    </row>
    <row r="728" ht="15.75" customHeight="1">
      <c r="A728" s="199" t="n"/>
      <c r="B728" s="199" t="n"/>
      <c r="C728" s="199" t="n"/>
      <c r="D728" s="201" t="n"/>
      <c r="E728" s="200" t="n"/>
      <c r="F728" s="199" t="n"/>
      <c r="G728" s="199" t="n"/>
      <c r="H728" s="199" t="n"/>
      <c r="I728" s="199" t="n"/>
      <c r="J728" s="199" t="n"/>
      <c r="K728" s="199" t="n"/>
      <c r="L728" s="199" t="n"/>
      <c r="M728" s="199" t="n"/>
      <c r="N728" s="199" t="n"/>
      <c r="O728" s="199" t="n"/>
      <c r="P728" s="199" t="n"/>
      <c r="Q728" s="199" t="n"/>
      <c r="R728" s="199" t="n"/>
      <c r="S728" s="199" t="n"/>
      <c r="T728" s="199" t="n"/>
      <c r="U728" s="199" t="n"/>
      <c r="V728" s="199" t="n"/>
      <c r="W728" s="199" t="n"/>
      <c r="X728" s="199" t="n"/>
      <c r="Y728" s="199" t="n"/>
      <c r="Z728" s="199" t="n"/>
    </row>
    <row r="729" ht="15.75" customHeight="1">
      <c r="A729" s="199" t="n"/>
      <c r="B729" s="199" t="n"/>
      <c r="C729" s="199" t="n"/>
      <c r="D729" s="201" t="n"/>
      <c r="E729" s="200" t="n"/>
      <c r="F729" s="199" t="n"/>
      <c r="G729" s="199" t="n"/>
      <c r="H729" s="199" t="n"/>
      <c r="I729" s="199" t="n"/>
      <c r="J729" s="199" t="n"/>
      <c r="K729" s="199" t="n"/>
      <c r="L729" s="199" t="n"/>
      <c r="M729" s="199" t="n"/>
      <c r="N729" s="199" t="n"/>
      <c r="O729" s="199" t="n"/>
      <c r="P729" s="199" t="n"/>
      <c r="Q729" s="199" t="n"/>
      <c r="R729" s="199" t="n"/>
      <c r="S729" s="199" t="n"/>
      <c r="T729" s="199" t="n"/>
      <c r="U729" s="199" t="n"/>
      <c r="V729" s="199" t="n"/>
      <c r="W729" s="199" t="n"/>
      <c r="X729" s="199" t="n"/>
      <c r="Y729" s="199" t="n"/>
      <c r="Z729" s="199" t="n"/>
    </row>
    <row r="730" ht="15.75" customHeight="1">
      <c r="A730" s="199" t="n"/>
      <c r="B730" s="199" t="n"/>
      <c r="C730" s="199" t="n"/>
      <c r="D730" s="201" t="n"/>
      <c r="E730" s="200" t="n"/>
      <c r="F730" s="199" t="n"/>
      <c r="G730" s="199" t="n"/>
      <c r="H730" s="199" t="n"/>
      <c r="I730" s="199" t="n"/>
      <c r="J730" s="199" t="n"/>
      <c r="K730" s="199" t="n"/>
      <c r="L730" s="199" t="n"/>
      <c r="M730" s="199" t="n"/>
      <c r="N730" s="199" t="n"/>
      <c r="O730" s="199" t="n"/>
      <c r="P730" s="199" t="n"/>
      <c r="Q730" s="199" t="n"/>
      <c r="R730" s="199" t="n"/>
      <c r="S730" s="199" t="n"/>
      <c r="T730" s="199" t="n"/>
      <c r="U730" s="199" t="n"/>
      <c r="V730" s="199" t="n"/>
      <c r="W730" s="199" t="n"/>
      <c r="X730" s="199" t="n"/>
      <c r="Y730" s="199" t="n"/>
      <c r="Z730" s="199" t="n"/>
    </row>
    <row r="731" ht="15.75" customHeight="1">
      <c r="A731" s="199" t="n"/>
      <c r="B731" s="199" t="n"/>
      <c r="C731" s="199" t="n"/>
      <c r="D731" s="201" t="n"/>
      <c r="E731" s="200" t="n"/>
      <c r="F731" s="199" t="n"/>
      <c r="G731" s="199" t="n"/>
      <c r="H731" s="199" t="n"/>
      <c r="I731" s="199" t="n"/>
      <c r="J731" s="199" t="n"/>
      <c r="K731" s="199" t="n"/>
      <c r="L731" s="199" t="n"/>
      <c r="M731" s="199" t="n"/>
      <c r="N731" s="199" t="n"/>
      <c r="O731" s="199" t="n"/>
      <c r="P731" s="199" t="n"/>
      <c r="Q731" s="199" t="n"/>
      <c r="R731" s="199" t="n"/>
      <c r="S731" s="199" t="n"/>
      <c r="T731" s="199" t="n"/>
      <c r="U731" s="199" t="n"/>
      <c r="V731" s="199" t="n"/>
      <c r="W731" s="199" t="n"/>
      <c r="X731" s="199" t="n"/>
      <c r="Y731" s="199" t="n"/>
      <c r="Z731" s="199" t="n"/>
    </row>
    <row r="732" ht="15.75" customHeight="1">
      <c r="A732" s="199" t="n"/>
      <c r="B732" s="199" t="n"/>
      <c r="C732" s="199" t="n"/>
      <c r="D732" s="201" t="n"/>
      <c r="E732" s="200" t="n"/>
      <c r="F732" s="199" t="n"/>
      <c r="G732" s="199" t="n"/>
      <c r="H732" s="199" t="n"/>
      <c r="I732" s="199" t="n"/>
      <c r="J732" s="199" t="n"/>
      <c r="K732" s="199" t="n"/>
      <c r="L732" s="199" t="n"/>
      <c r="M732" s="199" t="n"/>
      <c r="N732" s="199" t="n"/>
      <c r="O732" s="199" t="n"/>
      <c r="P732" s="199" t="n"/>
      <c r="Q732" s="199" t="n"/>
      <c r="R732" s="199" t="n"/>
      <c r="S732" s="199" t="n"/>
      <c r="T732" s="199" t="n"/>
      <c r="U732" s="199" t="n"/>
      <c r="V732" s="199" t="n"/>
      <c r="W732" s="199" t="n"/>
      <c r="X732" s="199" t="n"/>
      <c r="Y732" s="199" t="n"/>
      <c r="Z732" s="199" t="n"/>
    </row>
    <row r="733" ht="15.75" customHeight="1">
      <c r="A733" s="199" t="n"/>
      <c r="B733" s="199" t="n"/>
      <c r="C733" s="199" t="n"/>
      <c r="D733" s="201" t="n"/>
      <c r="E733" s="200" t="n"/>
      <c r="F733" s="199" t="n"/>
      <c r="G733" s="199" t="n"/>
      <c r="H733" s="199" t="n"/>
      <c r="I733" s="199" t="n"/>
      <c r="J733" s="199" t="n"/>
      <c r="K733" s="199" t="n"/>
      <c r="L733" s="199" t="n"/>
      <c r="M733" s="199" t="n"/>
      <c r="N733" s="199" t="n"/>
      <c r="O733" s="199" t="n"/>
      <c r="P733" s="199" t="n"/>
      <c r="Q733" s="199" t="n"/>
      <c r="R733" s="199" t="n"/>
      <c r="S733" s="199" t="n"/>
      <c r="T733" s="199" t="n"/>
      <c r="U733" s="199" t="n"/>
      <c r="V733" s="199" t="n"/>
      <c r="W733" s="199" t="n"/>
      <c r="X733" s="199" t="n"/>
      <c r="Y733" s="199" t="n"/>
      <c r="Z733" s="199" t="n"/>
    </row>
    <row r="734" ht="15.75" customHeight="1">
      <c r="A734" s="199" t="n"/>
      <c r="B734" s="199" t="n"/>
      <c r="C734" s="199" t="n"/>
      <c r="D734" s="201" t="n"/>
      <c r="E734" s="200" t="n"/>
      <c r="F734" s="199" t="n"/>
      <c r="G734" s="199" t="n"/>
      <c r="H734" s="199" t="n"/>
      <c r="I734" s="199" t="n"/>
      <c r="J734" s="199" t="n"/>
      <c r="K734" s="199" t="n"/>
      <c r="L734" s="199" t="n"/>
      <c r="M734" s="199" t="n"/>
      <c r="N734" s="199" t="n"/>
      <c r="O734" s="199" t="n"/>
      <c r="P734" s="199" t="n"/>
      <c r="Q734" s="199" t="n"/>
      <c r="R734" s="199" t="n"/>
      <c r="S734" s="199" t="n"/>
      <c r="T734" s="199" t="n"/>
      <c r="U734" s="199" t="n"/>
      <c r="V734" s="199" t="n"/>
      <c r="W734" s="199" t="n"/>
      <c r="X734" s="199" t="n"/>
      <c r="Y734" s="199" t="n"/>
      <c r="Z734" s="199" t="n"/>
    </row>
    <row r="735" ht="15.75" customHeight="1">
      <c r="A735" s="199" t="n"/>
      <c r="B735" s="199" t="n"/>
      <c r="C735" s="199" t="n"/>
      <c r="D735" s="201" t="n"/>
      <c r="E735" s="200" t="n"/>
      <c r="F735" s="199" t="n"/>
      <c r="G735" s="199" t="n"/>
      <c r="H735" s="199" t="n"/>
      <c r="I735" s="199" t="n"/>
      <c r="J735" s="199" t="n"/>
      <c r="K735" s="199" t="n"/>
      <c r="L735" s="199" t="n"/>
      <c r="M735" s="199" t="n"/>
      <c r="N735" s="199" t="n"/>
      <c r="O735" s="199" t="n"/>
      <c r="P735" s="199" t="n"/>
      <c r="Q735" s="199" t="n"/>
      <c r="R735" s="199" t="n"/>
      <c r="S735" s="199" t="n"/>
      <c r="T735" s="199" t="n"/>
      <c r="U735" s="199" t="n"/>
      <c r="V735" s="199" t="n"/>
      <c r="W735" s="199" t="n"/>
      <c r="X735" s="199" t="n"/>
      <c r="Y735" s="199" t="n"/>
      <c r="Z735" s="199" t="n"/>
    </row>
    <row r="736" ht="15.75" customHeight="1">
      <c r="A736" s="199" t="n"/>
      <c r="B736" s="199" t="n"/>
      <c r="C736" s="199" t="n"/>
      <c r="D736" s="201" t="n"/>
      <c r="E736" s="200" t="n"/>
      <c r="F736" s="199" t="n"/>
      <c r="G736" s="199" t="n"/>
      <c r="H736" s="199" t="n"/>
      <c r="I736" s="199" t="n"/>
      <c r="J736" s="199" t="n"/>
      <c r="K736" s="199" t="n"/>
      <c r="L736" s="199" t="n"/>
      <c r="M736" s="199" t="n"/>
      <c r="N736" s="199" t="n"/>
      <c r="O736" s="199" t="n"/>
      <c r="P736" s="199" t="n"/>
      <c r="Q736" s="199" t="n"/>
      <c r="R736" s="199" t="n"/>
      <c r="S736" s="199" t="n"/>
      <c r="T736" s="199" t="n"/>
      <c r="U736" s="199" t="n"/>
      <c r="V736" s="199" t="n"/>
      <c r="W736" s="199" t="n"/>
      <c r="X736" s="199" t="n"/>
      <c r="Y736" s="199" t="n"/>
      <c r="Z736" s="199" t="n"/>
    </row>
    <row r="737" ht="15.75" customHeight="1">
      <c r="A737" s="199" t="n"/>
      <c r="B737" s="199" t="n"/>
      <c r="C737" s="199" t="n"/>
      <c r="D737" s="201" t="n"/>
      <c r="E737" s="200" t="n"/>
      <c r="F737" s="199" t="n"/>
      <c r="G737" s="199" t="n"/>
      <c r="H737" s="199" t="n"/>
      <c r="I737" s="199" t="n"/>
      <c r="J737" s="199" t="n"/>
      <c r="K737" s="199" t="n"/>
      <c r="L737" s="199" t="n"/>
      <c r="M737" s="199" t="n"/>
      <c r="N737" s="199" t="n"/>
      <c r="O737" s="199" t="n"/>
      <c r="P737" s="199" t="n"/>
      <c r="Q737" s="199" t="n"/>
      <c r="R737" s="199" t="n"/>
      <c r="S737" s="199" t="n"/>
      <c r="T737" s="199" t="n"/>
      <c r="U737" s="199" t="n"/>
      <c r="V737" s="199" t="n"/>
      <c r="W737" s="199" t="n"/>
      <c r="X737" s="199" t="n"/>
      <c r="Y737" s="199" t="n"/>
      <c r="Z737" s="199" t="n"/>
    </row>
    <row r="738" ht="15.75" customHeight="1">
      <c r="A738" s="199" t="n"/>
      <c r="B738" s="199" t="n"/>
      <c r="C738" s="199" t="n"/>
      <c r="D738" s="201" t="n"/>
      <c r="E738" s="200" t="n"/>
      <c r="F738" s="199" t="n"/>
      <c r="G738" s="199" t="n"/>
      <c r="H738" s="199" t="n"/>
      <c r="I738" s="199" t="n"/>
      <c r="J738" s="199" t="n"/>
      <c r="K738" s="199" t="n"/>
      <c r="L738" s="199" t="n"/>
      <c r="M738" s="199" t="n"/>
      <c r="N738" s="199" t="n"/>
      <c r="O738" s="199" t="n"/>
      <c r="P738" s="199" t="n"/>
      <c r="Q738" s="199" t="n"/>
      <c r="R738" s="199" t="n"/>
      <c r="S738" s="199" t="n"/>
      <c r="T738" s="199" t="n"/>
      <c r="U738" s="199" t="n"/>
      <c r="V738" s="199" t="n"/>
      <c r="W738" s="199" t="n"/>
      <c r="X738" s="199" t="n"/>
      <c r="Y738" s="199" t="n"/>
      <c r="Z738" s="199" t="n"/>
    </row>
    <row r="739" ht="15.75" customHeight="1">
      <c r="A739" s="199" t="n"/>
      <c r="B739" s="199" t="n"/>
      <c r="C739" s="199" t="n"/>
      <c r="D739" s="201" t="n"/>
      <c r="E739" s="200" t="n"/>
      <c r="F739" s="199" t="n"/>
      <c r="G739" s="199" t="n"/>
      <c r="H739" s="199" t="n"/>
      <c r="I739" s="199" t="n"/>
      <c r="J739" s="199" t="n"/>
      <c r="K739" s="199" t="n"/>
      <c r="L739" s="199" t="n"/>
      <c r="M739" s="199" t="n"/>
      <c r="N739" s="199" t="n"/>
      <c r="O739" s="199" t="n"/>
      <c r="P739" s="199" t="n"/>
      <c r="Q739" s="199" t="n"/>
      <c r="R739" s="199" t="n"/>
      <c r="S739" s="199" t="n"/>
      <c r="T739" s="199" t="n"/>
      <c r="U739" s="199" t="n"/>
      <c r="V739" s="199" t="n"/>
      <c r="W739" s="199" t="n"/>
      <c r="X739" s="199" t="n"/>
      <c r="Y739" s="199" t="n"/>
      <c r="Z739" s="199" t="n"/>
    </row>
    <row r="740" ht="15.75" customHeight="1">
      <c r="A740" s="199" t="n"/>
      <c r="B740" s="199" t="n"/>
      <c r="C740" s="199" t="n"/>
      <c r="D740" s="201" t="n"/>
      <c r="E740" s="200" t="n"/>
      <c r="F740" s="199" t="n"/>
      <c r="G740" s="199" t="n"/>
      <c r="H740" s="199" t="n"/>
      <c r="I740" s="199" t="n"/>
      <c r="J740" s="199" t="n"/>
      <c r="K740" s="199" t="n"/>
      <c r="L740" s="199" t="n"/>
      <c r="M740" s="199" t="n"/>
      <c r="N740" s="199" t="n"/>
      <c r="O740" s="199" t="n"/>
      <c r="P740" s="199" t="n"/>
      <c r="Q740" s="199" t="n"/>
      <c r="R740" s="199" t="n"/>
      <c r="S740" s="199" t="n"/>
      <c r="T740" s="199" t="n"/>
      <c r="U740" s="199" t="n"/>
      <c r="V740" s="199" t="n"/>
      <c r="W740" s="199" t="n"/>
      <c r="X740" s="199" t="n"/>
      <c r="Y740" s="199" t="n"/>
      <c r="Z740" s="199" t="n"/>
    </row>
    <row r="741" ht="15.75" customHeight="1">
      <c r="A741" s="199" t="n"/>
      <c r="B741" s="199" t="n"/>
      <c r="C741" s="199" t="n"/>
      <c r="D741" s="201" t="n"/>
      <c r="E741" s="200" t="n"/>
      <c r="F741" s="199" t="n"/>
      <c r="G741" s="199" t="n"/>
      <c r="H741" s="199" t="n"/>
      <c r="I741" s="199" t="n"/>
      <c r="J741" s="199" t="n"/>
      <c r="K741" s="199" t="n"/>
      <c r="L741" s="199" t="n"/>
      <c r="M741" s="199" t="n"/>
      <c r="N741" s="199" t="n"/>
      <c r="O741" s="199" t="n"/>
      <c r="P741" s="199" t="n"/>
      <c r="Q741" s="199" t="n"/>
      <c r="R741" s="199" t="n"/>
      <c r="S741" s="199" t="n"/>
      <c r="T741" s="199" t="n"/>
      <c r="U741" s="199" t="n"/>
      <c r="V741" s="199" t="n"/>
      <c r="W741" s="199" t="n"/>
      <c r="X741" s="199" t="n"/>
      <c r="Y741" s="199" t="n"/>
      <c r="Z741" s="199" t="n"/>
    </row>
    <row r="742" ht="15.75" customHeight="1">
      <c r="A742" s="199" t="n"/>
      <c r="B742" s="199" t="n"/>
      <c r="C742" s="199" t="n"/>
      <c r="D742" s="201" t="n"/>
      <c r="E742" s="200" t="n"/>
      <c r="F742" s="199" t="n"/>
      <c r="G742" s="199" t="n"/>
      <c r="H742" s="199" t="n"/>
      <c r="I742" s="199" t="n"/>
      <c r="J742" s="199" t="n"/>
      <c r="K742" s="199" t="n"/>
      <c r="L742" s="199" t="n"/>
      <c r="M742" s="199" t="n"/>
      <c r="N742" s="199" t="n"/>
      <c r="O742" s="199" t="n"/>
      <c r="P742" s="199" t="n"/>
      <c r="Q742" s="199" t="n"/>
      <c r="R742" s="199" t="n"/>
      <c r="S742" s="199" t="n"/>
      <c r="T742" s="199" t="n"/>
      <c r="U742" s="199" t="n"/>
      <c r="V742" s="199" t="n"/>
      <c r="W742" s="199" t="n"/>
      <c r="X742" s="199" t="n"/>
      <c r="Y742" s="199" t="n"/>
      <c r="Z742" s="199" t="n"/>
    </row>
    <row r="743" ht="15.75" customHeight="1">
      <c r="A743" s="199" t="n"/>
      <c r="B743" s="199" t="n"/>
      <c r="C743" s="199" t="n"/>
      <c r="D743" s="201" t="n"/>
      <c r="E743" s="200" t="n"/>
      <c r="F743" s="199" t="n"/>
      <c r="G743" s="199" t="n"/>
      <c r="H743" s="199" t="n"/>
      <c r="I743" s="199" t="n"/>
      <c r="J743" s="199" t="n"/>
      <c r="K743" s="199" t="n"/>
      <c r="L743" s="199" t="n"/>
      <c r="M743" s="199" t="n"/>
      <c r="N743" s="199" t="n"/>
      <c r="O743" s="199" t="n"/>
      <c r="P743" s="199" t="n"/>
      <c r="Q743" s="199" t="n"/>
      <c r="R743" s="199" t="n"/>
      <c r="S743" s="199" t="n"/>
      <c r="T743" s="199" t="n"/>
      <c r="U743" s="199" t="n"/>
      <c r="V743" s="199" t="n"/>
      <c r="W743" s="199" t="n"/>
      <c r="X743" s="199" t="n"/>
      <c r="Y743" s="199" t="n"/>
      <c r="Z743" s="199" t="n"/>
    </row>
    <row r="744" ht="15.75" customHeight="1">
      <c r="A744" s="199" t="n"/>
      <c r="B744" s="199" t="n"/>
      <c r="C744" s="199" t="n"/>
      <c r="D744" s="201" t="n"/>
      <c r="E744" s="200" t="n"/>
      <c r="F744" s="199" t="n"/>
      <c r="G744" s="199" t="n"/>
      <c r="H744" s="199" t="n"/>
      <c r="I744" s="199" t="n"/>
      <c r="J744" s="199" t="n"/>
      <c r="K744" s="199" t="n"/>
      <c r="L744" s="199" t="n"/>
      <c r="M744" s="199" t="n"/>
      <c r="N744" s="199" t="n"/>
      <c r="O744" s="199" t="n"/>
      <c r="P744" s="199" t="n"/>
      <c r="Q744" s="199" t="n"/>
      <c r="R744" s="199" t="n"/>
      <c r="S744" s="199" t="n"/>
      <c r="T744" s="199" t="n"/>
      <c r="U744" s="199" t="n"/>
      <c r="V744" s="199" t="n"/>
      <c r="W744" s="199" t="n"/>
      <c r="X744" s="199" t="n"/>
      <c r="Y744" s="199" t="n"/>
      <c r="Z744" s="199" t="n"/>
    </row>
    <row r="745" ht="15.75" customHeight="1">
      <c r="A745" s="199" t="n"/>
      <c r="B745" s="199" t="n"/>
      <c r="C745" s="199" t="n"/>
      <c r="D745" s="201" t="n"/>
      <c r="E745" s="200" t="n"/>
      <c r="F745" s="199" t="n"/>
      <c r="G745" s="199" t="n"/>
      <c r="H745" s="199" t="n"/>
      <c r="I745" s="199" t="n"/>
      <c r="J745" s="199" t="n"/>
      <c r="K745" s="199" t="n"/>
      <c r="L745" s="199" t="n"/>
      <c r="M745" s="199" t="n"/>
      <c r="N745" s="199" t="n"/>
      <c r="O745" s="199" t="n"/>
      <c r="P745" s="199" t="n"/>
      <c r="Q745" s="199" t="n"/>
      <c r="R745" s="199" t="n"/>
      <c r="S745" s="199" t="n"/>
      <c r="T745" s="199" t="n"/>
      <c r="U745" s="199" t="n"/>
      <c r="V745" s="199" t="n"/>
      <c r="W745" s="199" t="n"/>
      <c r="X745" s="199" t="n"/>
      <c r="Y745" s="199" t="n"/>
      <c r="Z745" s="199" t="n"/>
    </row>
    <row r="746" ht="15.75" customHeight="1">
      <c r="A746" s="199" t="n"/>
      <c r="B746" s="199" t="n"/>
      <c r="C746" s="199" t="n"/>
      <c r="D746" s="201" t="n"/>
      <c r="E746" s="200" t="n"/>
      <c r="F746" s="199" t="n"/>
      <c r="G746" s="199" t="n"/>
      <c r="H746" s="199" t="n"/>
      <c r="I746" s="199" t="n"/>
      <c r="J746" s="199" t="n"/>
      <c r="K746" s="199" t="n"/>
      <c r="L746" s="199" t="n"/>
      <c r="M746" s="199" t="n"/>
      <c r="N746" s="199" t="n"/>
      <c r="O746" s="199" t="n"/>
      <c r="P746" s="199" t="n"/>
      <c r="Q746" s="199" t="n"/>
      <c r="R746" s="199" t="n"/>
      <c r="S746" s="199" t="n"/>
      <c r="T746" s="199" t="n"/>
      <c r="U746" s="199" t="n"/>
      <c r="V746" s="199" t="n"/>
      <c r="W746" s="199" t="n"/>
      <c r="X746" s="199" t="n"/>
      <c r="Y746" s="199" t="n"/>
      <c r="Z746" s="199" t="n"/>
    </row>
    <row r="747" ht="15.75" customHeight="1">
      <c r="A747" s="199" t="n"/>
      <c r="B747" s="199" t="n"/>
      <c r="C747" s="199" t="n"/>
      <c r="D747" s="201" t="n"/>
      <c r="E747" s="200" t="n"/>
      <c r="F747" s="199" t="n"/>
      <c r="G747" s="199" t="n"/>
      <c r="H747" s="199" t="n"/>
      <c r="I747" s="199" t="n"/>
      <c r="J747" s="199" t="n"/>
      <c r="K747" s="199" t="n"/>
      <c r="L747" s="199" t="n"/>
      <c r="M747" s="199" t="n"/>
      <c r="N747" s="199" t="n"/>
      <c r="O747" s="199" t="n"/>
      <c r="P747" s="199" t="n"/>
      <c r="Q747" s="199" t="n"/>
      <c r="R747" s="199" t="n"/>
      <c r="S747" s="199" t="n"/>
      <c r="T747" s="199" t="n"/>
      <c r="U747" s="199" t="n"/>
      <c r="V747" s="199" t="n"/>
      <c r="W747" s="199" t="n"/>
      <c r="X747" s="199" t="n"/>
      <c r="Y747" s="199" t="n"/>
      <c r="Z747" s="199" t="n"/>
    </row>
    <row r="748" ht="15.75" customHeight="1">
      <c r="A748" s="199" t="n"/>
      <c r="B748" s="199" t="n"/>
      <c r="C748" s="199" t="n"/>
      <c r="D748" s="201" t="n"/>
      <c r="E748" s="200" t="n"/>
      <c r="F748" s="199" t="n"/>
      <c r="G748" s="199" t="n"/>
      <c r="H748" s="199" t="n"/>
      <c r="I748" s="199" t="n"/>
      <c r="J748" s="199" t="n"/>
      <c r="K748" s="199" t="n"/>
      <c r="L748" s="199" t="n"/>
      <c r="M748" s="199" t="n"/>
      <c r="N748" s="199" t="n"/>
      <c r="O748" s="199" t="n"/>
      <c r="P748" s="199" t="n"/>
      <c r="Q748" s="199" t="n"/>
      <c r="R748" s="199" t="n"/>
      <c r="S748" s="199" t="n"/>
      <c r="T748" s="199" t="n"/>
      <c r="U748" s="199" t="n"/>
      <c r="V748" s="199" t="n"/>
      <c r="W748" s="199" t="n"/>
      <c r="X748" s="199" t="n"/>
      <c r="Y748" s="199" t="n"/>
      <c r="Z748" s="199" t="n"/>
    </row>
    <row r="749" ht="15.75" customHeight="1">
      <c r="A749" s="199" t="n"/>
      <c r="B749" s="199" t="n"/>
      <c r="C749" s="199" t="n"/>
      <c r="D749" s="201" t="n"/>
      <c r="E749" s="200" t="n"/>
      <c r="F749" s="199" t="n"/>
      <c r="G749" s="199" t="n"/>
      <c r="H749" s="199" t="n"/>
      <c r="I749" s="199" t="n"/>
      <c r="J749" s="199" t="n"/>
      <c r="K749" s="199" t="n"/>
      <c r="L749" s="199" t="n"/>
      <c r="M749" s="199" t="n"/>
      <c r="N749" s="199" t="n"/>
      <c r="O749" s="199" t="n"/>
      <c r="P749" s="199" t="n"/>
      <c r="Q749" s="199" t="n"/>
      <c r="R749" s="199" t="n"/>
      <c r="S749" s="199" t="n"/>
      <c r="T749" s="199" t="n"/>
      <c r="U749" s="199" t="n"/>
      <c r="V749" s="199" t="n"/>
      <c r="W749" s="199" t="n"/>
      <c r="X749" s="199" t="n"/>
      <c r="Y749" s="199" t="n"/>
      <c r="Z749" s="199" t="n"/>
    </row>
    <row r="750" ht="15.75" customHeight="1">
      <c r="A750" s="199" t="n"/>
      <c r="B750" s="199" t="n"/>
      <c r="C750" s="199" t="n"/>
      <c r="D750" s="201" t="n"/>
      <c r="E750" s="200" t="n"/>
      <c r="F750" s="199" t="n"/>
      <c r="G750" s="199" t="n"/>
      <c r="H750" s="199" t="n"/>
      <c r="I750" s="199" t="n"/>
      <c r="J750" s="199" t="n"/>
      <c r="K750" s="199" t="n"/>
      <c r="L750" s="199" t="n"/>
      <c r="M750" s="199" t="n"/>
      <c r="N750" s="199" t="n"/>
      <c r="O750" s="199" t="n"/>
      <c r="P750" s="199" t="n"/>
      <c r="Q750" s="199" t="n"/>
      <c r="R750" s="199" t="n"/>
      <c r="S750" s="199" t="n"/>
      <c r="T750" s="199" t="n"/>
      <c r="U750" s="199" t="n"/>
      <c r="V750" s="199" t="n"/>
      <c r="W750" s="199" t="n"/>
      <c r="X750" s="199" t="n"/>
      <c r="Y750" s="199" t="n"/>
      <c r="Z750" s="199" t="n"/>
    </row>
    <row r="751" ht="15.75" customHeight="1">
      <c r="A751" s="199" t="n"/>
      <c r="B751" s="199" t="n"/>
      <c r="C751" s="199" t="n"/>
      <c r="D751" s="201" t="n"/>
      <c r="E751" s="200" t="n"/>
      <c r="F751" s="199" t="n"/>
      <c r="G751" s="199" t="n"/>
      <c r="H751" s="199" t="n"/>
      <c r="I751" s="199" t="n"/>
      <c r="J751" s="199" t="n"/>
      <c r="K751" s="199" t="n"/>
      <c r="L751" s="199" t="n"/>
      <c r="M751" s="199" t="n"/>
      <c r="N751" s="199" t="n"/>
      <c r="O751" s="199" t="n"/>
      <c r="P751" s="199" t="n"/>
      <c r="Q751" s="199" t="n"/>
      <c r="R751" s="199" t="n"/>
      <c r="S751" s="199" t="n"/>
      <c r="T751" s="199" t="n"/>
      <c r="U751" s="199" t="n"/>
      <c r="V751" s="199" t="n"/>
      <c r="W751" s="199" t="n"/>
      <c r="X751" s="199" t="n"/>
      <c r="Y751" s="199" t="n"/>
      <c r="Z751" s="199" t="n"/>
    </row>
    <row r="752" ht="15.75" customHeight="1">
      <c r="A752" s="199" t="n"/>
      <c r="B752" s="199" t="n"/>
      <c r="C752" s="199" t="n"/>
      <c r="D752" s="201" t="n"/>
      <c r="E752" s="200" t="n"/>
      <c r="F752" s="199" t="n"/>
      <c r="G752" s="199" t="n"/>
      <c r="H752" s="199" t="n"/>
      <c r="I752" s="199" t="n"/>
      <c r="J752" s="199" t="n"/>
      <c r="K752" s="199" t="n"/>
      <c r="L752" s="199" t="n"/>
      <c r="M752" s="199" t="n"/>
      <c r="N752" s="199" t="n"/>
      <c r="O752" s="199" t="n"/>
      <c r="P752" s="199" t="n"/>
      <c r="Q752" s="199" t="n"/>
      <c r="R752" s="199" t="n"/>
      <c r="S752" s="199" t="n"/>
      <c r="T752" s="199" t="n"/>
      <c r="U752" s="199" t="n"/>
      <c r="V752" s="199" t="n"/>
      <c r="W752" s="199" t="n"/>
      <c r="X752" s="199" t="n"/>
      <c r="Y752" s="199" t="n"/>
      <c r="Z752" s="199" t="n"/>
    </row>
    <row r="753" ht="15.75" customHeight="1">
      <c r="A753" s="199" t="n"/>
      <c r="B753" s="199" t="n"/>
      <c r="C753" s="199" t="n"/>
      <c r="D753" s="201" t="n"/>
      <c r="E753" s="200" t="n"/>
      <c r="F753" s="199" t="n"/>
      <c r="G753" s="199" t="n"/>
      <c r="H753" s="199" t="n"/>
      <c r="I753" s="199" t="n"/>
      <c r="J753" s="199" t="n"/>
      <c r="K753" s="199" t="n"/>
      <c r="L753" s="199" t="n"/>
      <c r="M753" s="199" t="n"/>
      <c r="N753" s="199" t="n"/>
      <c r="O753" s="199" t="n"/>
      <c r="P753" s="199" t="n"/>
      <c r="Q753" s="199" t="n"/>
      <c r="R753" s="199" t="n"/>
      <c r="S753" s="199" t="n"/>
      <c r="T753" s="199" t="n"/>
      <c r="U753" s="199" t="n"/>
      <c r="V753" s="199" t="n"/>
      <c r="W753" s="199" t="n"/>
      <c r="X753" s="199" t="n"/>
      <c r="Y753" s="199" t="n"/>
      <c r="Z753" s="199" t="n"/>
    </row>
    <row r="754" ht="15.75" customHeight="1">
      <c r="A754" s="199" t="n"/>
      <c r="B754" s="199" t="n"/>
      <c r="C754" s="199" t="n"/>
      <c r="D754" s="201" t="n"/>
      <c r="E754" s="200" t="n"/>
      <c r="F754" s="199" t="n"/>
      <c r="G754" s="199" t="n"/>
      <c r="H754" s="199" t="n"/>
      <c r="I754" s="199" t="n"/>
      <c r="J754" s="199" t="n"/>
      <c r="K754" s="199" t="n"/>
      <c r="L754" s="199" t="n"/>
      <c r="M754" s="199" t="n"/>
      <c r="N754" s="199" t="n"/>
      <c r="O754" s="199" t="n"/>
      <c r="P754" s="199" t="n"/>
      <c r="Q754" s="199" t="n"/>
      <c r="R754" s="199" t="n"/>
      <c r="S754" s="199" t="n"/>
      <c r="T754" s="199" t="n"/>
      <c r="U754" s="199" t="n"/>
      <c r="V754" s="199" t="n"/>
      <c r="W754" s="199" t="n"/>
      <c r="X754" s="199" t="n"/>
      <c r="Y754" s="199" t="n"/>
      <c r="Z754" s="199" t="n"/>
    </row>
    <row r="755" ht="15.75" customHeight="1">
      <c r="A755" s="199" t="n"/>
      <c r="B755" s="199" t="n"/>
      <c r="C755" s="199" t="n"/>
      <c r="D755" s="201" t="n"/>
      <c r="E755" s="200" t="n"/>
      <c r="F755" s="199" t="n"/>
      <c r="G755" s="199" t="n"/>
      <c r="H755" s="199" t="n"/>
      <c r="I755" s="199" t="n"/>
      <c r="J755" s="199" t="n"/>
      <c r="K755" s="199" t="n"/>
      <c r="L755" s="199" t="n"/>
      <c r="M755" s="199" t="n"/>
      <c r="N755" s="199" t="n"/>
      <c r="O755" s="199" t="n"/>
      <c r="P755" s="199" t="n"/>
      <c r="Q755" s="199" t="n"/>
      <c r="R755" s="199" t="n"/>
      <c r="S755" s="199" t="n"/>
      <c r="T755" s="199" t="n"/>
      <c r="U755" s="199" t="n"/>
      <c r="V755" s="199" t="n"/>
      <c r="W755" s="199" t="n"/>
      <c r="X755" s="199" t="n"/>
      <c r="Y755" s="199" t="n"/>
      <c r="Z755" s="199" t="n"/>
    </row>
    <row r="756" ht="15.75" customHeight="1">
      <c r="A756" s="199" t="n"/>
      <c r="B756" s="199" t="n"/>
      <c r="C756" s="199" t="n"/>
      <c r="D756" s="201" t="n"/>
      <c r="E756" s="200" t="n"/>
      <c r="F756" s="199" t="n"/>
      <c r="G756" s="199" t="n"/>
      <c r="H756" s="199" t="n"/>
      <c r="I756" s="199" t="n"/>
      <c r="J756" s="199" t="n"/>
      <c r="K756" s="199" t="n"/>
      <c r="L756" s="199" t="n"/>
      <c r="M756" s="199" t="n"/>
      <c r="N756" s="199" t="n"/>
      <c r="O756" s="199" t="n"/>
      <c r="P756" s="199" t="n"/>
      <c r="Q756" s="199" t="n"/>
      <c r="R756" s="199" t="n"/>
      <c r="S756" s="199" t="n"/>
      <c r="T756" s="199" t="n"/>
      <c r="U756" s="199" t="n"/>
      <c r="V756" s="199" t="n"/>
      <c r="W756" s="199" t="n"/>
      <c r="X756" s="199" t="n"/>
      <c r="Y756" s="199" t="n"/>
      <c r="Z756" s="199" t="n"/>
    </row>
    <row r="757" ht="15.75" customHeight="1">
      <c r="A757" s="199" t="n"/>
      <c r="B757" s="199" t="n"/>
      <c r="C757" s="199" t="n"/>
      <c r="D757" s="201" t="n"/>
      <c r="E757" s="200" t="n"/>
      <c r="F757" s="199" t="n"/>
      <c r="G757" s="199" t="n"/>
      <c r="H757" s="199" t="n"/>
      <c r="I757" s="199" t="n"/>
      <c r="J757" s="199" t="n"/>
      <c r="K757" s="199" t="n"/>
      <c r="L757" s="199" t="n"/>
      <c r="M757" s="199" t="n"/>
      <c r="N757" s="199" t="n"/>
      <c r="O757" s="199" t="n"/>
      <c r="P757" s="199" t="n"/>
      <c r="Q757" s="199" t="n"/>
      <c r="R757" s="199" t="n"/>
      <c r="S757" s="199" t="n"/>
      <c r="T757" s="199" t="n"/>
      <c r="U757" s="199" t="n"/>
      <c r="V757" s="199" t="n"/>
      <c r="W757" s="199" t="n"/>
      <c r="X757" s="199" t="n"/>
      <c r="Y757" s="199" t="n"/>
      <c r="Z757" s="199" t="n"/>
    </row>
    <row r="758" ht="15.75" customHeight="1">
      <c r="A758" s="199" t="n"/>
      <c r="B758" s="199" t="n"/>
      <c r="C758" s="199" t="n"/>
      <c r="D758" s="201" t="n"/>
      <c r="E758" s="200" t="n"/>
      <c r="F758" s="199" t="n"/>
      <c r="G758" s="199" t="n"/>
      <c r="H758" s="199" t="n"/>
      <c r="I758" s="199" t="n"/>
      <c r="J758" s="199" t="n"/>
      <c r="K758" s="199" t="n"/>
      <c r="L758" s="199" t="n"/>
      <c r="M758" s="199" t="n"/>
      <c r="N758" s="199" t="n"/>
      <c r="O758" s="199" t="n"/>
      <c r="P758" s="199" t="n"/>
      <c r="Q758" s="199" t="n"/>
      <c r="R758" s="199" t="n"/>
      <c r="S758" s="199" t="n"/>
      <c r="T758" s="199" t="n"/>
      <c r="U758" s="199" t="n"/>
      <c r="V758" s="199" t="n"/>
      <c r="W758" s="199" t="n"/>
      <c r="X758" s="199" t="n"/>
      <c r="Y758" s="199" t="n"/>
      <c r="Z758" s="199" t="n"/>
    </row>
    <row r="759" ht="15.75" customHeight="1">
      <c r="A759" s="199" t="n"/>
      <c r="B759" s="199" t="n"/>
      <c r="C759" s="199" t="n"/>
      <c r="D759" s="201" t="n"/>
      <c r="E759" s="200" t="n"/>
      <c r="F759" s="199" t="n"/>
      <c r="G759" s="199" t="n"/>
      <c r="H759" s="199" t="n"/>
      <c r="I759" s="199" t="n"/>
      <c r="J759" s="199" t="n"/>
      <c r="K759" s="199" t="n"/>
      <c r="L759" s="199" t="n"/>
      <c r="M759" s="199" t="n"/>
      <c r="N759" s="199" t="n"/>
      <c r="O759" s="199" t="n"/>
      <c r="P759" s="199" t="n"/>
      <c r="Q759" s="199" t="n"/>
      <c r="R759" s="199" t="n"/>
      <c r="S759" s="199" t="n"/>
      <c r="T759" s="199" t="n"/>
      <c r="U759" s="199" t="n"/>
      <c r="V759" s="199" t="n"/>
      <c r="W759" s="199" t="n"/>
      <c r="X759" s="199" t="n"/>
      <c r="Y759" s="199" t="n"/>
      <c r="Z759" s="199" t="n"/>
    </row>
    <row r="760" ht="15.75" customHeight="1">
      <c r="A760" s="199" t="n"/>
      <c r="B760" s="199" t="n"/>
      <c r="C760" s="199" t="n"/>
      <c r="D760" s="201" t="n"/>
      <c r="E760" s="200" t="n"/>
      <c r="F760" s="199" t="n"/>
      <c r="G760" s="199" t="n"/>
      <c r="H760" s="199" t="n"/>
      <c r="I760" s="199" t="n"/>
      <c r="J760" s="199" t="n"/>
      <c r="K760" s="199" t="n"/>
      <c r="L760" s="199" t="n"/>
      <c r="M760" s="199" t="n"/>
      <c r="N760" s="199" t="n"/>
      <c r="O760" s="199" t="n"/>
      <c r="P760" s="199" t="n"/>
      <c r="Q760" s="199" t="n"/>
      <c r="R760" s="199" t="n"/>
      <c r="S760" s="199" t="n"/>
      <c r="T760" s="199" t="n"/>
      <c r="U760" s="199" t="n"/>
      <c r="V760" s="199" t="n"/>
      <c r="W760" s="199" t="n"/>
      <c r="X760" s="199" t="n"/>
      <c r="Y760" s="199" t="n"/>
      <c r="Z760" s="199" t="n"/>
    </row>
    <row r="761" ht="15.75" customHeight="1">
      <c r="A761" s="199" t="n"/>
      <c r="B761" s="199" t="n"/>
      <c r="C761" s="199" t="n"/>
      <c r="D761" s="201" t="n"/>
      <c r="E761" s="200" t="n"/>
      <c r="F761" s="199" t="n"/>
      <c r="G761" s="199" t="n"/>
      <c r="H761" s="199" t="n"/>
      <c r="I761" s="199" t="n"/>
      <c r="J761" s="199" t="n"/>
      <c r="K761" s="199" t="n"/>
      <c r="L761" s="199" t="n"/>
      <c r="M761" s="199" t="n"/>
      <c r="N761" s="199" t="n"/>
      <c r="O761" s="199" t="n"/>
      <c r="P761" s="199" t="n"/>
      <c r="Q761" s="199" t="n"/>
      <c r="R761" s="199" t="n"/>
      <c r="S761" s="199" t="n"/>
      <c r="T761" s="199" t="n"/>
      <c r="U761" s="199" t="n"/>
      <c r="V761" s="199" t="n"/>
      <c r="W761" s="199" t="n"/>
      <c r="X761" s="199" t="n"/>
      <c r="Y761" s="199" t="n"/>
      <c r="Z761" s="199" t="n"/>
    </row>
    <row r="762" ht="15.75" customHeight="1">
      <c r="A762" s="199" t="n"/>
      <c r="B762" s="199" t="n"/>
      <c r="C762" s="199" t="n"/>
      <c r="D762" s="201" t="n"/>
      <c r="E762" s="200" t="n"/>
      <c r="F762" s="199" t="n"/>
      <c r="G762" s="199" t="n"/>
      <c r="H762" s="199" t="n"/>
      <c r="I762" s="199" t="n"/>
      <c r="J762" s="199" t="n"/>
      <c r="K762" s="199" t="n"/>
      <c r="L762" s="199" t="n"/>
      <c r="M762" s="199" t="n"/>
      <c r="N762" s="199" t="n"/>
      <c r="O762" s="199" t="n"/>
      <c r="P762" s="199" t="n"/>
      <c r="Q762" s="199" t="n"/>
      <c r="R762" s="199" t="n"/>
      <c r="S762" s="199" t="n"/>
      <c r="T762" s="199" t="n"/>
      <c r="U762" s="199" t="n"/>
      <c r="V762" s="199" t="n"/>
      <c r="W762" s="199" t="n"/>
      <c r="X762" s="199" t="n"/>
      <c r="Y762" s="199" t="n"/>
      <c r="Z762" s="199" t="n"/>
    </row>
    <row r="763" ht="15.75" customHeight="1">
      <c r="A763" s="199" t="n"/>
      <c r="B763" s="199" t="n"/>
      <c r="C763" s="199" t="n"/>
      <c r="D763" s="201" t="n"/>
      <c r="E763" s="200" t="n"/>
      <c r="F763" s="199" t="n"/>
      <c r="G763" s="199" t="n"/>
      <c r="H763" s="199" t="n"/>
      <c r="I763" s="199" t="n"/>
      <c r="J763" s="199" t="n"/>
      <c r="K763" s="199" t="n"/>
      <c r="L763" s="199" t="n"/>
      <c r="M763" s="199" t="n"/>
      <c r="N763" s="199" t="n"/>
      <c r="O763" s="199" t="n"/>
      <c r="P763" s="199" t="n"/>
      <c r="Q763" s="199" t="n"/>
      <c r="R763" s="199" t="n"/>
      <c r="S763" s="199" t="n"/>
      <c r="T763" s="199" t="n"/>
      <c r="U763" s="199" t="n"/>
      <c r="V763" s="199" t="n"/>
      <c r="W763" s="199" t="n"/>
      <c r="X763" s="199" t="n"/>
      <c r="Y763" s="199" t="n"/>
      <c r="Z763" s="199" t="n"/>
    </row>
    <row r="764" ht="15.75" customHeight="1">
      <c r="A764" s="199" t="n"/>
      <c r="B764" s="199" t="n"/>
      <c r="C764" s="199" t="n"/>
      <c r="D764" s="201" t="n"/>
      <c r="E764" s="200" t="n"/>
      <c r="F764" s="199" t="n"/>
      <c r="G764" s="199" t="n"/>
      <c r="H764" s="199" t="n"/>
      <c r="I764" s="199" t="n"/>
      <c r="J764" s="199" t="n"/>
      <c r="K764" s="199" t="n"/>
      <c r="L764" s="199" t="n"/>
      <c r="M764" s="199" t="n"/>
      <c r="N764" s="199" t="n"/>
      <c r="O764" s="199" t="n"/>
      <c r="P764" s="199" t="n"/>
      <c r="Q764" s="199" t="n"/>
      <c r="R764" s="199" t="n"/>
      <c r="S764" s="199" t="n"/>
      <c r="T764" s="199" t="n"/>
      <c r="U764" s="199" t="n"/>
      <c r="V764" s="199" t="n"/>
      <c r="W764" s="199" t="n"/>
      <c r="X764" s="199" t="n"/>
      <c r="Y764" s="199" t="n"/>
      <c r="Z764" s="199" t="n"/>
    </row>
    <row r="765" ht="15.75" customHeight="1">
      <c r="A765" s="199" t="n"/>
      <c r="B765" s="199" t="n"/>
      <c r="C765" s="199" t="n"/>
      <c r="D765" s="201" t="n"/>
      <c r="E765" s="200" t="n"/>
      <c r="F765" s="199" t="n"/>
      <c r="G765" s="199" t="n"/>
      <c r="H765" s="199" t="n"/>
      <c r="I765" s="199" t="n"/>
      <c r="J765" s="199" t="n"/>
      <c r="K765" s="199" t="n"/>
      <c r="L765" s="199" t="n"/>
      <c r="M765" s="199" t="n"/>
      <c r="N765" s="199" t="n"/>
      <c r="O765" s="199" t="n"/>
      <c r="P765" s="199" t="n"/>
      <c r="Q765" s="199" t="n"/>
      <c r="R765" s="199" t="n"/>
      <c r="S765" s="199" t="n"/>
      <c r="T765" s="199" t="n"/>
      <c r="U765" s="199" t="n"/>
      <c r="V765" s="199" t="n"/>
      <c r="W765" s="199" t="n"/>
      <c r="X765" s="199" t="n"/>
      <c r="Y765" s="199" t="n"/>
      <c r="Z765" s="199" t="n"/>
    </row>
    <row r="766" ht="15.75" customHeight="1">
      <c r="A766" s="199" t="n"/>
      <c r="B766" s="199" t="n"/>
      <c r="C766" s="199" t="n"/>
      <c r="D766" s="201" t="n"/>
      <c r="E766" s="200" t="n"/>
      <c r="F766" s="199" t="n"/>
      <c r="G766" s="199" t="n"/>
      <c r="H766" s="199" t="n"/>
      <c r="I766" s="199" t="n"/>
      <c r="J766" s="199" t="n"/>
      <c r="K766" s="199" t="n"/>
      <c r="L766" s="199" t="n"/>
      <c r="M766" s="199" t="n"/>
      <c r="N766" s="199" t="n"/>
      <c r="O766" s="199" t="n"/>
      <c r="P766" s="199" t="n"/>
      <c r="Q766" s="199" t="n"/>
      <c r="R766" s="199" t="n"/>
      <c r="S766" s="199" t="n"/>
      <c r="T766" s="199" t="n"/>
      <c r="U766" s="199" t="n"/>
      <c r="V766" s="199" t="n"/>
      <c r="W766" s="199" t="n"/>
      <c r="X766" s="199" t="n"/>
      <c r="Y766" s="199" t="n"/>
      <c r="Z766" s="199" t="n"/>
    </row>
    <row r="767" ht="15.75" customHeight="1">
      <c r="A767" s="199" t="n"/>
      <c r="B767" s="199" t="n"/>
      <c r="C767" s="199" t="n"/>
      <c r="D767" s="201" t="n"/>
      <c r="E767" s="200" t="n"/>
      <c r="F767" s="199" t="n"/>
      <c r="G767" s="199" t="n"/>
      <c r="H767" s="199" t="n"/>
      <c r="I767" s="199" t="n"/>
      <c r="J767" s="199" t="n"/>
      <c r="K767" s="199" t="n"/>
      <c r="L767" s="199" t="n"/>
      <c r="M767" s="199" t="n"/>
      <c r="N767" s="199" t="n"/>
      <c r="O767" s="199" t="n"/>
      <c r="P767" s="199" t="n"/>
      <c r="Q767" s="199" t="n"/>
      <c r="R767" s="199" t="n"/>
      <c r="S767" s="199" t="n"/>
      <c r="T767" s="199" t="n"/>
      <c r="U767" s="199" t="n"/>
      <c r="V767" s="199" t="n"/>
      <c r="W767" s="199" t="n"/>
      <c r="X767" s="199" t="n"/>
      <c r="Y767" s="199" t="n"/>
      <c r="Z767" s="199" t="n"/>
    </row>
    <row r="768" ht="15.75" customHeight="1">
      <c r="A768" s="199" t="n"/>
      <c r="B768" s="199" t="n"/>
      <c r="C768" s="199" t="n"/>
      <c r="D768" s="201" t="n"/>
      <c r="E768" s="200" t="n"/>
      <c r="F768" s="199" t="n"/>
      <c r="G768" s="199" t="n"/>
      <c r="H768" s="199" t="n"/>
      <c r="I768" s="199" t="n"/>
      <c r="J768" s="199" t="n"/>
      <c r="K768" s="199" t="n"/>
      <c r="L768" s="199" t="n"/>
      <c r="M768" s="199" t="n"/>
      <c r="N768" s="199" t="n"/>
      <c r="O768" s="199" t="n"/>
      <c r="P768" s="199" t="n"/>
      <c r="Q768" s="199" t="n"/>
      <c r="R768" s="199" t="n"/>
      <c r="S768" s="199" t="n"/>
      <c r="T768" s="199" t="n"/>
      <c r="U768" s="199" t="n"/>
      <c r="V768" s="199" t="n"/>
      <c r="W768" s="199" t="n"/>
      <c r="X768" s="199" t="n"/>
      <c r="Y768" s="199" t="n"/>
      <c r="Z768" s="199" t="n"/>
    </row>
    <row r="769" ht="15.75" customHeight="1">
      <c r="A769" s="199" t="n"/>
      <c r="B769" s="199" t="n"/>
      <c r="C769" s="199" t="n"/>
      <c r="D769" s="201" t="n"/>
      <c r="E769" s="200" t="n"/>
      <c r="F769" s="199" t="n"/>
      <c r="G769" s="199" t="n"/>
      <c r="H769" s="199" t="n"/>
      <c r="I769" s="199" t="n"/>
      <c r="J769" s="199" t="n"/>
      <c r="K769" s="199" t="n"/>
      <c r="L769" s="199" t="n"/>
      <c r="M769" s="199" t="n"/>
      <c r="N769" s="199" t="n"/>
      <c r="O769" s="199" t="n"/>
      <c r="P769" s="199" t="n"/>
      <c r="Q769" s="199" t="n"/>
      <c r="R769" s="199" t="n"/>
      <c r="S769" s="199" t="n"/>
      <c r="T769" s="199" t="n"/>
      <c r="U769" s="199" t="n"/>
      <c r="V769" s="199" t="n"/>
      <c r="W769" s="199" t="n"/>
      <c r="X769" s="199" t="n"/>
      <c r="Y769" s="199" t="n"/>
      <c r="Z769" s="199" t="n"/>
    </row>
    <row r="770" ht="15.75" customHeight="1">
      <c r="A770" s="199" t="n"/>
      <c r="B770" s="199" t="n"/>
      <c r="C770" s="199" t="n"/>
      <c r="D770" s="201" t="n"/>
      <c r="E770" s="200" t="n"/>
      <c r="F770" s="199" t="n"/>
      <c r="G770" s="199" t="n"/>
      <c r="H770" s="199" t="n"/>
      <c r="I770" s="199" t="n"/>
      <c r="J770" s="199" t="n"/>
      <c r="K770" s="199" t="n"/>
      <c r="L770" s="199" t="n"/>
      <c r="M770" s="199" t="n"/>
      <c r="N770" s="199" t="n"/>
      <c r="O770" s="199" t="n"/>
      <c r="P770" s="199" t="n"/>
      <c r="Q770" s="199" t="n"/>
      <c r="R770" s="199" t="n"/>
      <c r="S770" s="199" t="n"/>
      <c r="T770" s="199" t="n"/>
      <c r="U770" s="199" t="n"/>
      <c r="V770" s="199" t="n"/>
      <c r="W770" s="199" t="n"/>
      <c r="X770" s="199" t="n"/>
      <c r="Y770" s="199" t="n"/>
      <c r="Z770" s="199" t="n"/>
    </row>
    <row r="771" ht="15.75" customHeight="1">
      <c r="A771" s="199" t="n"/>
      <c r="B771" s="199" t="n"/>
      <c r="C771" s="199" t="n"/>
      <c r="D771" s="201" t="n"/>
      <c r="E771" s="200" t="n"/>
      <c r="F771" s="199" t="n"/>
      <c r="G771" s="199" t="n"/>
      <c r="H771" s="199" t="n"/>
      <c r="I771" s="199" t="n"/>
      <c r="J771" s="199" t="n"/>
      <c r="K771" s="199" t="n"/>
      <c r="L771" s="199" t="n"/>
      <c r="M771" s="199" t="n"/>
      <c r="N771" s="199" t="n"/>
      <c r="O771" s="199" t="n"/>
      <c r="P771" s="199" t="n"/>
      <c r="Q771" s="199" t="n"/>
      <c r="R771" s="199" t="n"/>
      <c r="S771" s="199" t="n"/>
      <c r="T771" s="199" t="n"/>
      <c r="U771" s="199" t="n"/>
      <c r="V771" s="199" t="n"/>
      <c r="W771" s="199" t="n"/>
      <c r="X771" s="199" t="n"/>
      <c r="Y771" s="199" t="n"/>
      <c r="Z771" s="199" t="n"/>
    </row>
    <row r="772" ht="15.75" customHeight="1">
      <c r="A772" s="199" t="n"/>
      <c r="B772" s="199" t="n"/>
      <c r="C772" s="199" t="n"/>
      <c r="D772" s="201" t="n"/>
      <c r="E772" s="200" t="n"/>
      <c r="F772" s="199" t="n"/>
      <c r="G772" s="199" t="n"/>
      <c r="H772" s="199" t="n"/>
      <c r="I772" s="199" t="n"/>
      <c r="J772" s="199" t="n"/>
      <c r="K772" s="199" t="n"/>
      <c r="L772" s="199" t="n"/>
      <c r="M772" s="199" t="n"/>
      <c r="N772" s="199" t="n"/>
      <c r="O772" s="199" t="n"/>
      <c r="P772" s="199" t="n"/>
      <c r="Q772" s="199" t="n"/>
      <c r="R772" s="199" t="n"/>
      <c r="S772" s="199" t="n"/>
      <c r="T772" s="199" t="n"/>
      <c r="U772" s="199" t="n"/>
      <c r="V772" s="199" t="n"/>
      <c r="W772" s="199" t="n"/>
      <c r="X772" s="199" t="n"/>
      <c r="Y772" s="199" t="n"/>
      <c r="Z772" s="199" t="n"/>
    </row>
    <row r="773" ht="15.75" customHeight="1">
      <c r="A773" s="199" t="n"/>
      <c r="B773" s="199" t="n"/>
      <c r="C773" s="199" t="n"/>
      <c r="D773" s="201" t="n"/>
      <c r="E773" s="200" t="n"/>
      <c r="F773" s="199" t="n"/>
      <c r="G773" s="199" t="n"/>
      <c r="H773" s="199" t="n"/>
      <c r="I773" s="199" t="n"/>
      <c r="J773" s="199" t="n"/>
      <c r="K773" s="199" t="n"/>
      <c r="L773" s="199" t="n"/>
      <c r="M773" s="199" t="n"/>
      <c r="N773" s="199" t="n"/>
      <c r="O773" s="199" t="n"/>
      <c r="P773" s="199" t="n"/>
      <c r="Q773" s="199" t="n"/>
      <c r="R773" s="199" t="n"/>
      <c r="S773" s="199" t="n"/>
      <c r="T773" s="199" t="n"/>
      <c r="U773" s="199" t="n"/>
      <c r="V773" s="199" t="n"/>
      <c r="W773" s="199" t="n"/>
      <c r="X773" s="199" t="n"/>
      <c r="Y773" s="199" t="n"/>
      <c r="Z773" s="199" t="n"/>
    </row>
    <row r="774" ht="15.75" customHeight="1">
      <c r="A774" s="199" t="n"/>
      <c r="B774" s="199" t="n"/>
      <c r="C774" s="199" t="n"/>
      <c r="D774" s="201" t="n"/>
      <c r="E774" s="200" t="n"/>
      <c r="F774" s="199" t="n"/>
      <c r="G774" s="199" t="n"/>
      <c r="H774" s="199" t="n"/>
      <c r="I774" s="199" t="n"/>
      <c r="J774" s="199" t="n"/>
      <c r="K774" s="199" t="n"/>
      <c r="L774" s="199" t="n"/>
      <c r="M774" s="199" t="n"/>
      <c r="N774" s="199" t="n"/>
      <c r="O774" s="199" t="n"/>
      <c r="P774" s="199" t="n"/>
      <c r="Q774" s="199" t="n"/>
      <c r="R774" s="199" t="n"/>
      <c r="S774" s="199" t="n"/>
      <c r="T774" s="199" t="n"/>
      <c r="U774" s="199" t="n"/>
      <c r="V774" s="199" t="n"/>
      <c r="W774" s="199" t="n"/>
      <c r="X774" s="199" t="n"/>
      <c r="Y774" s="199" t="n"/>
      <c r="Z774" s="199" t="n"/>
    </row>
    <row r="775" ht="15.75" customHeight="1">
      <c r="A775" s="199" t="n"/>
      <c r="B775" s="199" t="n"/>
      <c r="C775" s="199" t="n"/>
      <c r="D775" s="201" t="n"/>
      <c r="E775" s="200" t="n"/>
      <c r="F775" s="199" t="n"/>
      <c r="G775" s="199" t="n"/>
      <c r="H775" s="199" t="n"/>
      <c r="I775" s="199" t="n"/>
      <c r="J775" s="199" t="n"/>
      <c r="K775" s="199" t="n"/>
      <c r="L775" s="199" t="n"/>
      <c r="M775" s="199" t="n"/>
      <c r="N775" s="199" t="n"/>
      <c r="O775" s="199" t="n"/>
      <c r="P775" s="199" t="n"/>
      <c r="Q775" s="199" t="n"/>
      <c r="R775" s="199" t="n"/>
      <c r="S775" s="199" t="n"/>
      <c r="T775" s="199" t="n"/>
      <c r="U775" s="199" t="n"/>
      <c r="V775" s="199" t="n"/>
      <c r="W775" s="199" t="n"/>
      <c r="X775" s="199" t="n"/>
      <c r="Y775" s="199" t="n"/>
      <c r="Z775" s="199" t="n"/>
    </row>
    <row r="776" ht="15.75" customHeight="1">
      <c r="A776" s="199" t="n"/>
      <c r="B776" s="199" t="n"/>
      <c r="C776" s="199" t="n"/>
      <c r="D776" s="201" t="n"/>
      <c r="E776" s="200" t="n"/>
      <c r="F776" s="199" t="n"/>
      <c r="G776" s="199" t="n"/>
      <c r="H776" s="199" t="n"/>
      <c r="I776" s="199" t="n"/>
      <c r="J776" s="199" t="n"/>
      <c r="K776" s="199" t="n"/>
      <c r="L776" s="199" t="n"/>
      <c r="M776" s="199" t="n"/>
      <c r="N776" s="199" t="n"/>
      <c r="O776" s="199" t="n"/>
      <c r="P776" s="199" t="n"/>
      <c r="Q776" s="199" t="n"/>
      <c r="R776" s="199" t="n"/>
      <c r="S776" s="199" t="n"/>
      <c r="T776" s="199" t="n"/>
      <c r="U776" s="199" t="n"/>
      <c r="V776" s="199" t="n"/>
      <c r="W776" s="199" t="n"/>
      <c r="X776" s="199" t="n"/>
      <c r="Y776" s="199" t="n"/>
      <c r="Z776" s="199" t="n"/>
    </row>
    <row r="777" ht="15.75" customHeight="1">
      <c r="A777" s="199" t="n"/>
      <c r="B777" s="199" t="n"/>
      <c r="C777" s="199" t="n"/>
      <c r="D777" s="201" t="n"/>
      <c r="E777" s="200" t="n"/>
      <c r="F777" s="199" t="n"/>
      <c r="G777" s="199" t="n"/>
      <c r="H777" s="199" t="n"/>
      <c r="I777" s="199" t="n"/>
      <c r="J777" s="199" t="n"/>
      <c r="K777" s="199" t="n"/>
      <c r="L777" s="199" t="n"/>
      <c r="M777" s="199" t="n"/>
      <c r="N777" s="199" t="n"/>
      <c r="O777" s="199" t="n"/>
      <c r="P777" s="199" t="n"/>
      <c r="Q777" s="199" t="n"/>
      <c r="R777" s="199" t="n"/>
      <c r="S777" s="199" t="n"/>
      <c r="T777" s="199" t="n"/>
      <c r="U777" s="199" t="n"/>
      <c r="V777" s="199" t="n"/>
      <c r="W777" s="199" t="n"/>
      <c r="X777" s="199" t="n"/>
      <c r="Y777" s="199" t="n"/>
      <c r="Z777" s="199" t="n"/>
    </row>
    <row r="778" ht="15.75" customHeight="1">
      <c r="A778" s="199" t="n"/>
      <c r="B778" s="199" t="n"/>
      <c r="C778" s="199" t="n"/>
      <c r="D778" s="201" t="n"/>
      <c r="E778" s="200" t="n"/>
      <c r="F778" s="199" t="n"/>
      <c r="G778" s="199" t="n"/>
      <c r="H778" s="199" t="n"/>
      <c r="I778" s="199" t="n"/>
      <c r="J778" s="199" t="n"/>
      <c r="K778" s="199" t="n"/>
      <c r="L778" s="199" t="n"/>
      <c r="M778" s="199" t="n"/>
      <c r="N778" s="199" t="n"/>
      <c r="O778" s="199" t="n"/>
      <c r="P778" s="199" t="n"/>
      <c r="Q778" s="199" t="n"/>
      <c r="R778" s="199" t="n"/>
      <c r="S778" s="199" t="n"/>
      <c r="T778" s="199" t="n"/>
      <c r="U778" s="199" t="n"/>
      <c r="V778" s="199" t="n"/>
      <c r="W778" s="199" t="n"/>
      <c r="X778" s="199" t="n"/>
      <c r="Y778" s="199" t="n"/>
      <c r="Z778" s="199" t="n"/>
    </row>
    <row r="779" ht="15.75" customHeight="1">
      <c r="A779" s="199" t="n"/>
      <c r="B779" s="199" t="n"/>
      <c r="C779" s="199" t="n"/>
      <c r="D779" s="201" t="n"/>
      <c r="E779" s="200" t="n"/>
      <c r="F779" s="199" t="n"/>
      <c r="G779" s="199" t="n"/>
      <c r="H779" s="199" t="n"/>
      <c r="I779" s="199" t="n"/>
      <c r="J779" s="199" t="n"/>
      <c r="K779" s="199" t="n"/>
      <c r="L779" s="199" t="n"/>
      <c r="M779" s="199" t="n"/>
      <c r="N779" s="199" t="n"/>
      <c r="O779" s="199" t="n"/>
      <c r="P779" s="199" t="n"/>
      <c r="Q779" s="199" t="n"/>
      <c r="R779" s="199" t="n"/>
      <c r="S779" s="199" t="n"/>
      <c r="T779" s="199" t="n"/>
      <c r="U779" s="199" t="n"/>
      <c r="V779" s="199" t="n"/>
      <c r="W779" s="199" t="n"/>
      <c r="X779" s="199" t="n"/>
      <c r="Y779" s="199" t="n"/>
      <c r="Z779" s="199" t="n"/>
    </row>
    <row r="780" ht="15.75" customHeight="1">
      <c r="A780" s="199" t="n"/>
      <c r="B780" s="199" t="n"/>
      <c r="C780" s="199" t="n"/>
      <c r="D780" s="201" t="n"/>
      <c r="E780" s="200" t="n"/>
      <c r="F780" s="199" t="n"/>
      <c r="G780" s="199" t="n"/>
      <c r="H780" s="199" t="n"/>
      <c r="I780" s="199" t="n"/>
      <c r="J780" s="199" t="n"/>
      <c r="K780" s="199" t="n"/>
      <c r="L780" s="199" t="n"/>
      <c r="M780" s="199" t="n"/>
      <c r="N780" s="199" t="n"/>
      <c r="O780" s="199" t="n"/>
      <c r="P780" s="199" t="n"/>
      <c r="Q780" s="199" t="n"/>
      <c r="R780" s="199" t="n"/>
      <c r="S780" s="199" t="n"/>
      <c r="T780" s="199" t="n"/>
      <c r="U780" s="199" t="n"/>
      <c r="V780" s="199" t="n"/>
      <c r="W780" s="199" t="n"/>
      <c r="X780" s="199" t="n"/>
      <c r="Y780" s="199" t="n"/>
      <c r="Z780" s="199" t="n"/>
    </row>
    <row r="781" ht="15.75" customHeight="1">
      <c r="A781" s="199" t="n"/>
      <c r="B781" s="199" t="n"/>
      <c r="C781" s="199" t="n"/>
      <c r="D781" s="201" t="n"/>
      <c r="E781" s="200" t="n"/>
      <c r="F781" s="199" t="n"/>
      <c r="G781" s="199" t="n"/>
      <c r="H781" s="199" t="n"/>
      <c r="I781" s="199" t="n"/>
      <c r="J781" s="199" t="n"/>
      <c r="K781" s="199" t="n"/>
      <c r="L781" s="199" t="n"/>
      <c r="M781" s="199" t="n"/>
      <c r="N781" s="199" t="n"/>
      <c r="O781" s="199" t="n"/>
      <c r="P781" s="199" t="n"/>
      <c r="Q781" s="199" t="n"/>
      <c r="R781" s="199" t="n"/>
      <c r="S781" s="199" t="n"/>
      <c r="T781" s="199" t="n"/>
      <c r="U781" s="199" t="n"/>
      <c r="V781" s="199" t="n"/>
      <c r="W781" s="199" t="n"/>
      <c r="X781" s="199" t="n"/>
      <c r="Y781" s="199" t="n"/>
      <c r="Z781" s="199" t="n"/>
    </row>
    <row r="782" ht="15.75" customHeight="1">
      <c r="A782" s="199" t="n"/>
      <c r="B782" s="199" t="n"/>
      <c r="C782" s="199" t="n"/>
      <c r="D782" s="201" t="n"/>
      <c r="E782" s="200" t="n"/>
      <c r="F782" s="199" t="n"/>
      <c r="G782" s="199" t="n"/>
      <c r="H782" s="199" t="n"/>
      <c r="I782" s="199" t="n"/>
      <c r="J782" s="199" t="n"/>
      <c r="K782" s="199" t="n"/>
      <c r="L782" s="199" t="n"/>
      <c r="M782" s="199" t="n"/>
      <c r="N782" s="199" t="n"/>
      <c r="O782" s="199" t="n"/>
      <c r="P782" s="199" t="n"/>
      <c r="Q782" s="199" t="n"/>
      <c r="R782" s="199" t="n"/>
      <c r="S782" s="199" t="n"/>
      <c r="T782" s="199" t="n"/>
      <c r="U782" s="199" t="n"/>
      <c r="V782" s="199" t="n"/>
      <c r="W782" s="199" t="n"/>
      <c r="X782" s="199" t="n"/>
      <c r="Y782" s="199" t="n"/>
      <c r="Z782" s="199" t="n"/>
    </row>
    <row r="783" ht="15.75" customHeight="1">
      <c r="A783" s="199" t="n"/>
      <c r="B783" s="199" t="n"/>
      <c r="C783" s="199" t="n"/>
      <c r="D783" s="201" t="n"/>
      <c r="E783" s="200" t="n"/>
      <c r="F783" s="199" t="n"/>
      <c r="G783" s="199" t="n"/>
      <c r="H783" s="199" t="n"/>
      <c r="I783" s="199" t="n"/>
      <c r="J783" s="199" t="n"/>
      <c r="K783" s="199" t="n"/>
      <c r="L783" s="199" t="n"/>
      <c r="M783" s="199" t="n"/>
      <c r="N783" s="199" t="n"/>
      <c r="O783" s="199" t="n"/>
      <c r="P783" s="199" t="n"/>
      <c r="Q783" s="199" t="n"/>
      <c r="R783" s="199" t="n"/>
      <c r="S783" s="199" t="n"/>
      <c r="T783" s="199" t="n"/>
      <c r="U783" s="199" t="n"/>
      <c r="V783" s="199" t="n"/>
      <c r="W783" s="199" t="n"/>
      <c r="X783" s="199" t="n"/>
      <c r="Y783" s="199" t="n"/>
      <c r="Z783" s="199" t="n"/>
    </row>
    <row r="784" ht="15.75" customHeight="1">
      <c r="A784" s="199" t="n"/>
      <c r="B784" s="199" t="n"/>
      <c r="C784" s="199" t="n"/>
      <c r="D784" s="201" t="n"/>
      <c r="E784" s="200" t="n"/>
      <c r="F784" s="199" t="n"/>
      <c r="G784" s="199" t="n"/>
      <c r="H784" s="199" t="n"/>
      <c r="I784" s="199" t="n"/>
      <c r="J784" s="199" t="n"/>
      <c r="K784" s="199" t="n"/>
      <c r="L784" s="199" t="n"/>
      <c r="M784" s="199" t="n"/>
      <c r="N784" s="199" t="n"/>
      <c r="O784" s="199" t="n"/>
      <c r="P784" s="199" t="n"/>
      <c r="Q784" s="199" t="n"/>
      <c r="R784" s="199" t="n"/>
      <c r="S784" s="199" t="n"/>
      <c r="T784" s="199" t="n"/>
      <c r="U784" s="199" t="n"/>
      <c r="V784" s="199" t="n"/>
      <c r="W784" s="199" t="n"/>
      <c r="X784" s="199" t="n"/>
      <c r="Y784" s="199" t="n"/>
      <c r="Z784" s="199" t="n"/>
    </row>
    <row r="785" ht="15.75" customHeight="1">
      <c r="A785" s="199" t="n"/>
      <c r="B785" s="199" t="n"/>
      <c r="C785" s="199" t="n"/>
      <c r="D785" s="201" t="n"/>
      <c r="E785" s="200" t="n"/>
      <c r="F785" s="199" t="n"/>
      <c r="G785" s="199" t="n"/>
      <c r="H785" s="199" t="n"/>
      <c r="I785" s="199" t="n"/>
      <c r="J785" s="199" t="n"/>
      <c r="K785" s="199" t="n"/>
      <c r="L785" s="199" t="n"/>
      <c r="M785" s="199" t="n"/>
      <c r="N785" s="199" t="n"/>
      <c r="O785" s="199" t="n"/>
      <c r="P785" s="199" t="n"/>
      <c r="Q785" s="199" t="n"/>
      <c r="R785" s="199" t="n"/>
      <c r="S785" s="199" t="n"/>
      <c r="T785" s="199" t="n"/>
      <c r="U785" s="199" t="n"/>
      <c r="V785" s="199" t="n"/>
      <c r="W785" s="199" t="n"/>
      <c r="X785" s="199" t="n"/>
      <c r="Y785" s="199" t="n"/>
      <c r="Z785" s="199" t="n"/>
    </row>
    <row r="786" ht="15.75" customHeight="1">
      <c r="A786" s="199" t="n"/>
      <c r="B786" s="199" t="n"/>
      <c r="C786" s="199" t="n"/>
      <c r="D786" s="201" t="n"/>
      <c r="E786" s="200" t="n"/>
      <c r="F786" s="199" t="n"/>
      <c r="G786" s="199" t="n"/>
      <c r="H786" s="199" t="n"/>
      <c r="I786" s="199" t="n"/>
      <c r="J786" s="199" t="n"/>
      <c r="K786" s="199" t="n"/>
      <c r="L786" s="199" t="n"/>
      <c r="M786" s="199" t="n"/>
      <c r="N786" s="199" t="n"/>
      <c r="O786" s="199" t="n"/>
      <c r="P786" s="199" t="n"/>
      <c r="Q786" s="199" t="n"/>
      <c r="R786" s="199" t="n"/>
      <c r="S786" s="199" t="n"/>
      <c r="T786" s="199" t="n"/>
      <c r="U786" s="199" t="n"/>
      <c r="V786" s="199" t="n"/>
      <c r="W786" s="199" t="n"/>
      <c r="X786" s="199" t="n"/>
      <c r="Y786" s="199" t="n"/>
      <c r="Z786" s="199" t="n"/>
    </row>
    <row r="787" ht="15.75" customHeight="1">
      <c r="A787" s="199" t="n"/>
      <c r="B787" s="199" t="n"/>
      <c r="C787" s="199" t="n"/>
      <c r="D787" s="201" t="n"/>
      <c r="E787" s="200" t="n"/>
      <c r="F787" s="199" t="n"/>
      <c r="G787" s="199" t="n"/>
      <c r="H787" s="199" t="n"/>
      <c r="I787" s="199" t="n"/>
      <c r="J787" s="199" t="n"/>
      <c r="K787" s="199" t="n"/>
      <c r="L787" s="199" t="n"/>
      <c r="M787" s="199" t="n"/>
      <c r="N787" s="199" t="n"/>
      <c r="O787" s="199" t="n"/>
      <c r="P787" s="199" t="n"/>
      <c r="Q787" s="199" t="n"/>
      <c r="R787" s="199" t="n"/>
      <c r="S787" s="199" t="n"/>
      <c r="T787" s="199" t="n"/>
      <c r="U787" s="199" t="n"/>
      <c r="V787" s="199" t="n"/>
      <c r="W787" s="199" t="n"/>
      <c r="X787" s="199" t="n"/>
      <c r="Y787" s="199" t="n"/>
      <c r="Z787" s="199" t="n"/>
    </row>
    <row r="788" ht="15.75" customHeight="1">
      <c r="A788" s="199" t="n"/>
      <c r="B788" s="199" t="n"/>
      <c r="C788" s="199" t="n"/>
      <c r="D788" s="201" t="n"/>
      <c r="E788" s="200" t="n"/>
      <c r="F788" s="199" t="n"/>
      <c r="G788" s="199" t="n"/>
      <c r="H788" s="199" t="n"/>
      <c r="I788" s="199" t="n"/>
      <c r="J788" s="199" t="n"/>
      <c r="K788" s="199" t="n"/>
      <c r="L788" s="199" t="n"/>
      <c r="M788" s="199" t="n"/>
      <c r="N788" s="199" t="n"/>
      <c r="O788" s="199" t="n"/>
      <c r="P788" s="199" t="n"/>
      <c r="Q788" s="199" t="n"/>
      <c r="R788" s="199" t="n"/>
      <c r="S788" s="199" t="n"/>
      <c r="T788" s="199" t="n"/>
      <c r="U788" s="199" t="n"/>
      <c r="V788" s="199" t="n"/>
      <c r="W788" s="199" t="n"/>
      <c r="X788" s="199" t="n"/>
      <c r="Y788" s="199" t="n"/>
      <c r="Z788" s="199" t="n"/>
    </row>
    <row r="789" ht="15.75" customHeight="1">
      <c r="A789" s="199" t="n"/>
      <c r="B789" s="199" t="n"/>
      <c r="C789" s="199" t="n"/>
      <c r="D789" s="201" t="n"/>
      <c r="E789" s="200" t="n"/>
      <c r="F789" s="199" t="n"/>
      <c r="G789" s="199" t="n"/>
      <c r="H789" s="199" t="n"/>
      <c r="I789" s="199" t="n"/>
      <c r="J789" s="199" t="n"/>
      <c r="K789" s="199" t="n"/>
      <c r="L789" s="199" t="n"/>
      <c r="M789" s="199" t="n"/>
      <c r="N789" s="199" t="n"/>
      <c r="O789" s="199" t="n"/>
      <c r="P789" s="199" t="n"/>
      <c r="Q789" s="199" t="n"/>
      <c r="R789" s="199" t="n"/>
      <c r="S789" s="199" t="n"/>
      <c r="T789" s="199" t="n"/>
      <c r="U789" s="199" t="n"/>
      <c r="V789" s="199" t="n"/>
      <c r="W789" s="199" t="n"/>
      <c r="X789" s="199" t="n"/>
      <c r="Y789" s="199" t="n"/>
      <c r="Z789" s="199" t="n"/>
    </row>
    <row r="790" ht="15.75" customHeight="1">
      <c r="A790" s="199" t="n"/>
      <c r="B790" s="199" t="n"/>
      <c r="C790" s="199" t="n"/>
      <c r="D790" s="201" t="n"/>
      <c r="E790" s="200" t="n"/>
      <c r="F790" s="199" t="n"/>
      <c r="G790" s="199" t="n"/>
      <c r="H790" s="199" t="n"/>
      <c r="I790" s="199" t="n"/>
      <c r="J790" s="199" t="n"/>
      <c r="K790" s="199" t="n"/>
      <c r="L790" s="199" t="n"/>
      <c r="M790" s="199" t="n"/>
      <c r="N790" s="199" t="n"/>
      <c r="O790" s="199" t="n"/>
      <c r="P790" s="199" t="n"/>
      <c r="Q790" s="199" t="n"/>
      <c r="R790" s="199" t="n"/>
      <c r="S790" s="199" t="n"/>
      <c r="T790" s="199" t="n"/>
      <c r="U790" s="199" t="n"/>
      <c r="V790" s="199" t="n"/>
      <c r="W790" s="199" t="n"/>
      <c r="X790" s="199" t="n"/>
      <c r="Y790" s="199" t="n"/>
      <c r="Z790" s="199" t="n"/>
    </row>
    <row r="791" ht="15.75" customHeight="1">
      <c r="A791" s="199" t="n"/>
      <c r="B791" s="199" t="n"/>
      <c r="C791" s="199" t="n"/>
      <c r="D791" s="201" t="n"/>
      <c r="E791" s="200" t="n"/>
      <c r="F791" s="199" t="n"/>
      <c r="G791" s="199" t="n"/>
      <c r="H791" s="199" t="n"/>
      <c r="I791" s="199" t="n"/>
      <c r="J791" s="199" t="n"/>
      <c r="K791" s="199" t="n"/>
      <c r="L791" s="199" t="n"/>
      <c r="M791" s="199" t="n"/>
      <c r="N791" s="199" t="n"/>
      <c r="O791" s="199" t="n"/>
      <c r="P791" s="199" t="n"/>
      <c r="Q791" s="199" t="n"/>
      <c r="R791" s="199" t="n"/>
      <c r="S791" s="199" t="n"/>
      <c r="T791" s="199" t="n"/>
      <c r="U791" s="199" t="n"/>
      <c r="V791" s="199" t="n"/>
      <c r="W791" s="199" t="n"/>
      <c r="X791" s="199" t="n"/>
      <c r="Y791" s="199" t="n"/>
      <c r="Z791" s="199" t="n"/>
    </row>
    <row r="792" ht="15.75" customHeight="1">
      <c r="A792" s="199" t="n"/>
      <c r="B792" s="199" t="n"/>
      <c r="C792" s="199" t="n"/>
      <c r="D792" s="201" t="n"/>
      <c r="E792" s="200" t="n"/>
      <c r="F792" s="199" t="n"/>
      <c r="G792" s="199" t="n"/>
      <c r="H792" s="199" t="n"/>
      <c r="I792" s="199" t="n"/>
      <c r="J792" s="199" t="n"/>
      <c r="K792" s="199" t="n"/>
      <c r="L792" s="199" t="n"/>
      <c r="M792" s="199" t="n"/>
      <c r="N792" s="199" t="n"/>
      <c r="O792" s="199" t="n"/>
      <c r="P792" s="199" t="n"/>
      <c r="Q792" s="199" t="n"/>
      <c r="R792" s="199" t="n"/>
      <c r="S792" s="199" t="n"/>
      <c r="T792" s="199" t="n"/>
      <c r="U792" s="199" t="n"/>
      <c r="V792" s="199" t="n"/>
      <c r="W792" s="199" t="n"/>
      <c r="X792" s="199" t="n"/>
      <c r="Y792" s="199" t="n"/>
      <c r="Z792" s="199" t="n"/>
    </row>
    <row r="793" ht="15.75" customHeight="1">
      <c r="A793" s="199" t="n"/>
      <c r="B793" s="199" t="n"/>
      <c r="C793" s="199" t="n"/>
      <c r="D793" s="201" t="n"/>
      <c r="E793" s="200" t="n"/>
      <c r="F793" s="199" t="n"/>
      <c r="G793" s="199" t="n"/>
      <c r="H793" s="199" t="n"/>
      <c r="I793" s="199" t="n"/>
      <c r="J793" s="199" t="n"/>
      <c r="K793" s="199" t="n"/>
      <c r="L793" s="199" t="n"/>
      <c r="M793" s="199" t="n"/>
      <c r="N793" s="199" t="n"/>
      <c r="O793" s="199" t="n"/>
      <c r="P793" s="199" t="n"/>
      <c r="Q793" s="199" t="n"/>
      <c r="R793" s="199" t="n"/>
      <c r="S793" s="199" t="n"/>
      <c r="T793" s="199" t="n"/>
      <c r="U793" s="199" t="n"/>
      <c r="V793" s="199" t="n"/>
      <c r="W793" s="199" t="n"/>
      <c r="X793" s="199" t="n"/>
      <c r="Y793" s="199" t="n"/>
      <c r="Z793" s="199" t="n"/>
    </row>
    <row r="794" ht="15.75" customHeight="1">
      <c r="A794" s="199" t="n"/>
      <c r="B794" s="199" t="n"/>
      <c r="C794" s="199" t="n"/>
      <c r="D794" s="201" t="n"/>
      <c r="E794" s="200" t="n"/>
      <c r="F794" s="199" t="n"/>
      <c r="G794" s="199" t="n"/>
      <c r="H794" s="199" t="n"/>
      <c r="I794" s="199" t="n"/>
      <c r="J794" s="199" t="n"/>
      <c r="K794" s="199" t="n"/>
      <c r="L794" s="199" t="n"/>
      <c r="M794" s="199" t="n"/>
      <c r="N794" s="199" t="n"/>
      <c r="O794" s="199" t="n"/>
      <c r="P794" s="199" t="n"/>
      <c r="Q794" s="199" t="n"/>
      <c r="R794" s="199" t="n"/>
      <c r="S794" s="199" t="n"/>
      <c r="T794" s="199" t="n"/>
      <c r="U794" s="199" t="n"/>
      <c r="V794" s="199" t="n"/>
      <c r="W794" s="199" t="n"/>
      <c r="X794" s="199" t="n"/>
      <c r="Y794" s="199" t="n"/>
      <c r="Z794" s="199" t="n"/>
    </row>
    <row r="795" ht="15.75" customHeight="1">
      <c r="A795" s="199" t="n"/>
      <c r="B795" s="199" t="n"/>
      <c r="C795" s="199" t="n"/>
      <c r="D795" s="201" t="n"/>
      <c r="E795" s="200" t="n"/>
      <c r="F795" s="199" t="n"/>
      <c r="G795" s="199" t="n"/>
      <c r="H795" s="199" t="n"/>
      <c r="I795" s="199" t="n"/>
      <c r="J795" s="199" t="n"/>
      <c r="K795" s="199" t="n"/>
      <c r="L795" s="199" t="n"/>
      <c r="M795" s="199" t="n"/>
      <c r="N795" s="199" t="n"/>
      <c r="O795" s="199" t="n"/>
      <c r="P795" s="199" t="n"/>
      <c r="Q795" s="199" t="n"/>
      <c r="R795" s="199" t="n"/>
      <c r="S795" s="199" t="n"/>
      <c r="T795" s="199" t="n"/>
      <c r="U795" s="199" t="n"/>
      <c r="V795" s="199" t="n"/>
      <c r="W795" s="199" t="n"/>
      <c r="X795" s="199" t="n"/>
      <c r="Y795" s="199" t="n"/>
      <c r="Z795" s="199" t="n"/>
    </row>
    <row r="796" ht="15.75" customHeight="1">
      <c r="A796" s="199" t="n"/>
      <c r="B796" s="199" t="n"/>
      <c r="C796" s="199" t="n"/>
      <c r="D796" s="201" t="n"/>
      <c r="E796" s="200" t="n"/>
      <c r="F796" s="199" t="n"/>
      <c r="G796" s="199" t="n"/>
      <c r="H796" s="199" t="n"/>
      <c r="I796" s="199" t="n"/>
      <c r="J796" s="199" t="n"/>
      <c r="K796" s="199" t="n"/>
      <c r="L796" s="199" t="n"/>
      <c r="M796" s="199" t="n"/>
      <c r="N796" s="199" t="n"/>
      <c r="O796" s="199" t="n"/>
      <c r="P796" s="199" t="n"/>
      <c r="Q796" s="199" t="n"/>
      <c r="R796" s="199" t="n"/>
      <c r="S796" s="199" t="n"/>
      <c r="T796" s="199" t="n"/>
      <c r="U796" s="199" t="n"/>
      <c r="V796" s="199" t="n"/>
      <c r="W796" s="199" t="n"/>
      <c r="X796" s="199" t="n"/>
      <c r="Y796" s="199" t="n"/>
      <c r="Z796" s="199" t="n"/>
    </row>
    <row r="797" ht="15.75" customHeight="1">
      <c r="A797" s="199" t="n"/>
      <c r="B797" s="199" t="n"/>
      <c r="C797" s="199" t="n"/>
      <c r="D797" s="201" t="n"/>
      <c r="E797" s="200" t="n"/>
      <c r="F797" s="199" t="n"/>
      <c r="G797" s="199" t="n"/>
      <c r="H797" s="199" t="n"/>
      <c r="I797" s="199" t="n"/>
      <c r="J797" s="199" t="n"/>
      <c r="K797" s="199" t="n"/>
      <c r="L797" s="199" t="n"/>
      <c r="M797" s="199" t="n"/>
      <c r="N797" s="199" t="n"/>
      <c r="O797" s="199" t="n"/>
      <c r="P797" s="199" t="n"/>
      <c r="Q797" s="199" t="n"/>
      <c r="R797" s="199" t="n"/>
      <c r="S797" s="199" t="n"/>
      <c r="T797" s="199" t="n"/>
      <c r="U797" s="199" t="n"/>
      <c r="V797" s="199" t="n"/>
      <c r="W797" s="199" t="n"/>
      <c r="X797" s="199" t="n"/>
      <c r="Y797" s="199" t="n"/>
      <c r="Z797" s="199" t="n"/>
    </row>
    <row r="798" ht="15.75" customHeight="1">
      <c r="A798" s="199" t="n"/>
      <c r="B798" s="199" t="n"/>
      <c r="C798" s="199" t="n"/>
      <c r="D798" s="201" t="n"/>
      <c r="E798" s="200" t="n"/>
      <c r="F798" s="199" t="n"/>
      <c r="G798" s="199" t="n"/>
      <c r="H798" s="199" t="n"/>
      <c r="I798" s="199" t="n"/>
      <c r="J798" s="199" t="n"/>
      <c r="K798" s="199" t="n"/>
      <c r="L798" s="199" t="n"/>
      <c r="M798" s="199" t="n"/>
      <c r="N798" s="199" t="n"/>
      <c r="O798" s="199" t="n"/>
      <c r="P798" s="199" t="n"/>
      <c r="Q798" s="199" t="n"/>
      <c r="R798" s="199" t="n"/>
      <c r="S798" s="199" t="n"/>
      <c r="T798" s="199" t="n"/>
      <c r="U798" s="199" t="n"/>
      <c r="V798" s="199" t="n"/>
      <c r="W798" s="199" t="n"/>
      <c r="X798" s="199" t="n"/>
      <c r="Y798" s="199" t="n"/>
      <c r="Z798" s="199" t="n"/>
    </row>
    <row r="799" ht="15.75" customHeight="1">
      <c r="A799" s="199" t="n"/>
      <c r="B799" s="199" t="n"/>
      <c r="C799" s="199" t="n"/>
      <c r="D799" s="201" t="n"/>
      <c r="E799" s="200" t="n"/>
      <c r="F799" s="199" t="n"/>
      <c r="G799" s="199" t="n"/>
      <c r="H799" s="199" t="n"/>
      <c r="I799" s="199" t="n"/>
      <c r="J799" s="199" t="n"/>
      <c r="K799" s="199" t="n"/>
      <c r="L799" s="199" t="n"/>
      <c r="M799" s="199" t="n"/>
      <c r="N799" s="199" t="n"/>
      <c r="O799" s="199" t="n"/>
      <c r="P799" s="199" t="n"/>
      <c r="Q799" s="199" t="n"/>
      <c r="R799" s="199" t="n"/>
      <c r="S799" s="199" t="n"/>
      <c r="T799" s="199" t="n"/>
      <c r="U799" s="199" t="n"/>
      <c r="V799" s="199" t="n"/>
      <c r="W799" s="199" t="n"/>
      <c r="X799" s="199" t="n"/>
      <c r="Y799" s="199" t="n"/>
      <c r="Z799" s="199" t="n"/>
    </row>
    <row r="800" ht="15.75" customHeight="1">
      <c r="A800" s="199" t="n"/>
      <c r="B800" s="199" t="n"/>
      <c r="C800" s="199" t="n"/>
      <c r="D800" s="201" t="n"/>
      <c r="E800" s="200" t="n"/>
      <c r="F800" s="199" t="n"/>
      <c r="G800" s="199" t="n"/>
      <c r="H800" s="199" t="n"/>
      <c r="I800" s="199" t="n"/>
      <c r="J800" s="199" t="n"/>
      <c r="K800" s="199" t="n"/>
      <c r="L800" s="199" t="n"/>
      <c r="M800" s="199" t="n"/>
      <c r="N800" s="199" t="n"/>
      <c r="O800" s="199" t="n"/>
      <c r="P800" s="199" t="n"/>
      <c r="Q800" s="199" t="n"/>
      <c r="R800" s="199" t="n"/>
      <c r="S800" s="199" t="n"/>
      <c r="T800" s="199" t="n"/>
      <c r="U800" s="199" t="n"/>
      <c r="V800" s="199" t="n"/>
      <c r="W800" s="199" t="n"/>
      <c r="X800" s="199" t="n"/>
      <c r="Y800" s="199" t="n"/>
      <c r="Z800" s="199" t="n"/>
    </row>
    <row r="801" ht="15.75" customHeight="1">
      <c r="A801" s="199" t="n"/>
      <c r="B801" s="199" t="n"/>
      <c r="C801" s="199" t="n"/>
      <c r="D801" s="201" t="n"/>
      <c r="E801" s="200" t="n"/>
      <c r="F801" s="199" t="n"/>
      <c r="G801" s="199" t="n"/>
      <c r="H801" s="199" t="n"/>
      <c r="I801" s="199" t="n"/>
      <c r="J801" s="199" t="n"/>
      <c r="K801" s="199" t="n"/>
      <c r="L801" s="199" t="n"/>
      <c r="M801" s="199" t="n"/>
      <c r="N801" s="199" t="n"/>
      <c r="O801" s="199" t="n"/>
      <c r="P801" s="199" t="n"/>
      <c r="Q801" s="199" t="n"/>
      <c r="R801" s="199" t="n"/>
      <c r="S801" s="199" t="n"/>
      <c r="T801" s="199" t="n"/>
      <c r="U801" s="199" t="n"/>
      <c r="V801" s="199" t="n"/>
      <c r="W801" s="199" t="n"/>
      <c r="X801" s="199" t="n"/>
      <c r="Y801" s="199" t="n"/>
      <c r="Z801" s="199" t="n"/>
    </row>
    <row r="802" ht="15.75" customHeight="1">
      <c r="A802" s="199" t="n"/>
      <c r="B802" s="199" t="n"/>
      <c r="C802" s="199" t="n"/>
      <c r="D802" s="201" t="n"/>
      <c r="E802" s="200" t="n"/>
      <c r="F802" s="199" t="n"/>
      <c r="G802" s="199" t="n"/>
      <c r="H802" s="199" t="n"/>
      <c r="I802" s="199" t="n"/>
      <c r="J802" s="199" t="n"/>
      <c r="K802" s="199" t="n"/>
      <c r="L802" s="199" t="n"/>
      <c r="M802" s="199" t="n"/>
      <c r="N802" s="199" t="n"/>
      <c r="O802" s="199" t="n"/>
      <c r="P802" s="199" t="n"/>
      <c r="Q802" s="199" t="n"/>
      <c r="R802" s="199" t="n"/>
      <c r="S802" s="199" t="n"/>
      <c r="T802" s="199" t="n"/>
      <c r="U802" s="199" t="n"/>
      <c r="V802" s="199" t="n"/>
      <c r="W802" s="199" t="n"/>
      <c r="X802" s="199" t="n"/>
      <c r="Y802" s="199" t="n"/>
      <c r="Z802" s="199" t="n"/>
    </row>
    <row r="803" ht="15.75" customHeight="1">
      <c r="A803" s="199" t="n"/>
      <c r="B803" s="199" t="n"/>
      <c r="C803" s="199" t="n"/>
      <c r="D803" s="201" t="n"/>
      <c r="E803" s="200" t="n"/>
      <c r="F803" s="199" t="n"/>
      <c r="G803" s="199" t="n"/>
      <c r="H803" s="199" t="n"/>
      <c r="I803" s="199" t="n"/>
      <c r="J803" s="199" t="n"/>
      <c r="K803" s="199" t="n"/>
      <c r="L803" s="199" t="n"/>
      <c r="M803" s="199" t="n"/>
      <c r="N803" s="199" t="n"/>
      <c r="O803" s="199" t="n"/>
      <c r="P803" s="199" t="n"/>
      <c r="Q803" s="199" t="n"/>
      <c r="R803" s="199" t="n"/>
      <c r="S803" s="199" t="n"/>
      <c r="T803" s="199" t="n"/>
      <c r="U803" s="199" t="n"/>
      <c r="V803" s="199" t="n"/>
      <c r="W803" s="199" t="n"/>
      <c r="X803" s="199" t="n"/>
      <c r="Y803" s="199" t="n"/>
      <c r="Z803" s="199" t="n"/>
    </row>
    <row r="804" ht="15.75" customHeight="1">
      <c r="A804" s="199" t="n"/>
      <c r="B804" s="199" t="n"/>
      <c r="C804" s="199" t="n"/>
      <c r="D804" s="201" t="n"/>
      <c r="E804" s="200" t="n"/>
      <c r="F804" s="199" t="n"/>
      <c r="G804" s="199" t="n"/>
      <c r="H804" s="199" t="n"/>
      <c r="I804" s="199" t="n"/>
      <c r="J804" s="199" t="n"/>
      <c r="K804" s="199" t="n"/>
      <c r="L804" s="199" t="n"/>
      <c r="M804" s="199" t="n"/>
      <c r="N804" s="199" t="n"/>
      <c r="O804" s="199" t="n"/>
      <c r="P804" s="199" t="n"/>
      <c r="Q804" s="199" t="n"/>
      <c r="R804" s="199" t="n"/>
      <c r="S804" s="199" t="n"/>
      <c r="T804" s="199" t="n"/>
      <c r="U804" s="199" t="n"/>
      <c r="V804" s="199" t="n"/>
      <c r="W804" s="199" t="n"/>
      <c r="X804" s="199" t="n"/>
      <c r="Y804" s="199" t="n"/>
      <c r="Z804" s="199" t="n"/>
    </row>
    <row r="805" ht="15.75" customHeight="1">
      <c r="A805" s="199" t="n"/>
      <c r="B805" s="199" t="n"/>
      <c r="C805" s="199" t="n"/>
      <c r="D805" s="201" t="n"/>
      <c r="E805" s="200" t="n"/>
      <c r="F805" s="199" t="n"/>
      <c r="G805" s="199" t="n"/>
      <c r="H805" s="199" t="n"/>
      <c r="I805" s="199" t="n"/>
      <c r="J805" s="199" t="n"/>
      <c r="K805" s="199" t="n"/>
      <c r="L805" s="199" t="n"/>
      <c r="M805" s="199" t="n"/>
      <c r="N805" s="199" t="n"/>
      <c r="O805" s="199" t="n"/>
      <c r="P805" s="199" t="n"/>
      <c r="Q805" s="199" t="n"/>
      <c r="R805" s="199" t="n"/>
      <c r="S805" s="199" t="n"/>
      <c r="T805" s="199" t="n"/>
      <c r="U805" s="199" t="n"/>
      <c r="V805" s="199" t="n"/>
      <c r="W805" s="199" t="n"/>
      <c r="X805" s="199" t="n"/>
      <c r="Y805" s="199" t="n"/>
      <c r="Z805" s="199" t="n"/>
    </row>
    <row r="806" ht="15.75" customHeight="1">
      <c r="A806" s="199" t="n"/>
      <c r="B806" s="199" t="n"/>
      <c r="C806" s="199" t="n"/>
      <c r="D806" s="201" t="n"/>
      <c r="E806" s="200" t="n"/>
      <c r="F806" s="199" t="n"/>
      <c r="G806" s="199" t="n"/>
      <c r="H806" s="199" t="n"/>
      <c r="I806" s="199" t="n"/>
      <c r="J806" s="199" t="n"/>
      <c r="K806" s="199" t="n"/>
      <c r="L806" s="199" t="n"/>
      <c r="M806" s="199" t="n"/>
      <c r="N806" s="199" t="n"/>
      <c r="O806" s="199" t="n"/>
      <c r="P806" s="199" t="n"/>
      <c r="Q806" s="199" t="n"/>
      <c r="R806" s="199" t="n"/>
      <c r="S806" s="199" t="n"/>
      <c r="T806" s="199" t="n"/>
      <c r="U806" s="199" t="n"/>
      <c r="V806" s="199" t="n"/>
      <c r="W806" s="199" t="n"/>
      <c r="X806" s="199" t="n"/>
      <c r="Y806" s="199" t="n"/>
      <c r="Z806" s="199" t="n"/>
    </row>
    <row r="807" ht="15.75" customHeight="1">
      <c r="A807" s="199" t="n"/>
      <c r="B807" s="199" t="n"/>
      <c r="C807" s="199" t="n"/>
      <c r="D807" s="201" t="n"/>
      <c r="E807" s="200" t="n"/>
      <c r="F807" s="199" t="n"/>
      <c r="G807" s="199" t="n"/>
      <c r="H807" s="199" t="n"/>
      <c r="I807" s="199" t="n"/>
      <c r="J807" s="199" t="n"/>
      <c r="K807" s="199" t="n"/>
      <c r="L807" s="199" t="n"/>
      <c r="M807" s="199" t="n"/>
      <c r="N807" s="199" t="n"/>
      <c r="O807" s="199" t="n"/>
      <c r="P807" s="199" t="n"/>
      <c r="Q807" s="199" t="n"/>
      <c r="R807" s="199" t="n"/>
      <c r="S807" s="199" t="n"/>
      <c r="T807" s="199" t="n"/>
      <c r="U807" s="199" t="n"/>
      <c r="V807" s="199" t="n"/>
      <c r="W807" s="199" t="n"/>
      <c r="X807" s="199" t="n"/>
      <c r="Y807" s="199" t="n"/>
      <c r="Z807" s="199" t="n"/>
    </row>
    <row r="808" ht="15.75" customHeight="1">
      <c r="A808" s="199" t="n"/>
      <c r="B808" s="199" t="n"/>
      <c r="C808" s="199" t="n"/>
      <c r="D808" s="201" t="n"/>
      <c r="E808" s="200" t="n"/>
      <c r="F808" s="199" t="n"/>
      <c r="G808" s="199" t="n"/>
      <c r="H808" s="199" t="n"/>
      <c r="I808" s="199" t="n"/>
      <c r="J808" s="199" t="n"/>
      <c r="K808" s="199" t="n"/>
      <c r="L808" s="199" t="n"/>
      <c r="M808" s="199" t="n"/>
      <c r="N808" s="199" t="n"/>
      <c r="O808" s="199" t="n"/>
      <c r="P808" s="199" t="n"/>
      <c r="Q808" s="199" t="n"/>
      <c r="R808" s="199" t="n"/>
      <c r="S808" s="199" t="n"/>
      <c r="T808" s="199" t="n"/>
      <c r="U808" s="199" t="n"/>
      <c r="V808" s="199" t="n"/>
      <c r="W808" s="199" t="n"/>
      <c r="X808" s="199" t="n"/>
      <c r="Y808" s="199" t="n"/>
      <c r="Z808" s="199" t="n"/>
    </row>
    <row r="809" ht="15.75" customHeight="1">
      <c r="A809" s="199" t="n"/>
      <c r="B809" s="199" t="n"/>
      <c r="C809" s="199" t="n"/>
      <c r="D809" s="201" t="n"/>
      <c r="E809" s="200" t="n"/>
      <c r="F809" s="199" t="n"/>
      <c r="G809" s="199" t="n"/>
      <c r="H809" s="199" t="n"/>
      <c r="I809" s="199" t="n"/>
      <c r="J809" s="199" t="n"/>
      <c r="K809" s="199" t="n"/>
      <c r="L809" s="199" t="n"/>
      <c r="M809" s="199" t="n"/>
      <c r="N809" s="199" t="n"/>
      <c r="O809" s="199" t="n"/>
      <c r="P809" s="199" t="n"/>
      <c r="Q809" s="199" t="n"/>
      <c r="R809" s="199" t="n"/>
      <c r="S809" s="199" t="n"/>
      <c r="T809" s="199" t="n"/>
      <c r="U809" s="199" t="n"/>
      <c r="V809" s="199" t="n"/>
      <c r="W809" s="199" t="n"/>
      <c r="X809" s="199" t="n"/>
      <c r="Y809" s="199" t="n"/>
      <c r="Z809" s="199" t="n"/>
    </row>
    <row r="810" ht="15.75" customHeight="1">
      <c r="A810" s="199" t="n"/>
      <c r="B810" s="199" t="n"/>
      <c r="C810" s="199" t="n"/>
      <c r="D810" s="201" t="n"/>
      <c r="E810" s="200" t="n"/>
      <c r="F810" s="199" t="n"/>
      <c r="G810" s="199" t="n"/>
      <c r="H810" s="199" t="n"/>
      <c r="I810" s="199" t="n"/>
      <c r="J810" s="199" t="n"/>
      <c r="K810" s="199" t="n"/>
      <c r="L810" s="199" t="n"/>
      <c r="M810" s="199" t="n"/>
      <c r="N810" s="199" t="n"/>
      <c r="O810" s="199" t="n"/>
      <c r="P810" s="199" t="n"/>
      <c r="Q810" s="199" t="n"/>
      <c r="R810" s="199" t="n"/>
      <c r="S810" s="199" t="n"/>
      <c r="T810" s="199" t="n"/>
      <c r="U810" s="199" t="n"/>
      <c r="V810" s="199" t="n"/>
      <c r="W810" s="199" t="n"/>
      <c r="X810" s="199" t="n"/>
      <c r="Y810" s="199" t="n"/>
      <c r="Z810" s="199" t="n"/>
    </row>
    <row r="811" ht="15.75" customHeight="1">
      <c r="A811" s="199" t="n"/>
      <c r="B811" s="199" t="n"/>
      <c r="C811" s="199" t="n"/>
      <c r="D811" s="201" t="n"/>
      <c r="E811" s="200" t="n"/>
      <c r="F811" s="199" t="n"/>
      <c r="G811" s="199" t="n"/>
      <c r="H811" s="199" t="n"/>
      <c r="I811" s="199" t="n"/>
      <c r="J811" s="199" t="n"/>
      <c r="K811" s="199" t="n"/>
      <c r="L811" s="199" t="n"/>
      <c r="M811" s="199" t="n"/>
      <c r="N811" s="199" t="n"/>
      <c r="O811" s="199" t="n"/>
      <c r="P811" s="199" t="n"/>
      <c r="Q811" s="199" t="n"/>
      <c r="R811" s="199" t="n"/>
      <c r="S811" s="199" t="n"/>
      <c r="T811" s="199" t="n"/>
      <c r="U811" s="199" t="n"/>
      <c r="V811" s="199" t="n"/>
      <c r="W811" s="199" t="n"/>
      <c r="X811" s="199" t="n"/>
      <c r="Y811" s="199" t="n"/>
      <c r="Z811" s="199" t="n"/>
    </row>
    <row r="812" ht="15.75" customHeight="1">
      <c r="A812" s="199" t="n"/>
      <c r="B812" s="199" t="n"/>
      <c r="C812" s="199" t="n"/>
      <c r="D812" s="201" t="n"/>
      <c r="E812" s="200" t="n"/>
      <c r="F812" s="199" t="n"/>
      <c r="G812" s="199" t="n"/>
      <c r="H812" s="199" t="n"/>
      <c r="I812" s="199" t="n"/>
      <c r="J812" s="199" t="n"/>
      <c r="K812" s="199" t="n"/>
      <c r="L812" s="199" t="n"/>
      <c r="M812" s="199" t="n"/>
      <c r="N812" s="199" t="n"/>
      <c r="O812" s="199" t="n"/>
      <c r="P812" s="199" t="n"/>
      <c r="Q812" s="199" t="n"/>
      <c r="R812" s="199" t="n"/>
      <c r="S812" s="199" t="n"/>
      <c r="T812" s="199" t="n"/>
      <c r="U812" s="199" t="n"/>
      <c r="V812" s="199" t="n"/>
      <c r="W812" s="199" t="n"/>
      <c r="X812" s="199" t="n"/>
      <c r="Y812" s="199" t="n"/>
      <c r="Z812" s="199" t="n"/>
    </row>
    <row r="813" ht="15.75" customHeight="1">
      <c r="A813" s="199" t="n"/>
      <c r="B813" s="199" t="n"/>
      <c r="C813" s="199" t="n"/>
      <c r="D813" s="201" t="n"/>
      <c r="E813" s="200" t="n"/>
      <c r="F813" s="199" t="n"/>
      <c r="G813" s="199" t="n"/>
      <c r="H813" s="199" t="n"/>
      <c r="I813" s="199" t="n"/>
      <c r="J813" s="199" t="n"/>
      <c r="K813" s="199" t="n"/>
      <c r="L813" s="199" t="n"/>
      <c r="M813" s="199" t="n"/>
      <c r="N813" s="199" t="n"/>
      <c r="O813" s="199" t="n"/>
      <c r="P813" s="199" t="n"/>
      <c r="Q813" s="199" t="n"/>
      <c r="R813" s="199" t="n"/>
      <c r="S813" s="199" t="n"/>
      <c r="T813" s="199" t="n"/>
      <c r="U813" s="199" t="n"/>
      <c r="V813" s="199" t="n"/>
      <c r="W813" s="199" t="n"/>
      <c r="X813" s="199" t="n"/>
      <c r="Y813" s="199" t="n"/>
      <c r="Z813" s="199" t="n"/>
    </row>
    <row r="814" ht="15.75" customHeight="1">
      <c r="A814" s="199" t="n"/>
      <c r="B814" s="199" t="n"/>
      <c r="C814" s="199" t="n"/>
      <c r="D814" s="201" t="n"/>
      <c r="E814" s="200" t="n"/>
      <c r="F814" s="199" t="n"/>
      <c r="G814" s="199" t="n"/>
      <c r="H814" s="199" t="n"/>
      <c r="I814" s="199" t="n"/>
      <c r="J814" s="199" t="n"/>
      <c r="K814" s="199" t="n"/>
      <c r="L814" s="199" t="n"/>
      <c r="M814" s="199" t="n"/>
      <c r="N814" s="199" t="n"/>
      <c r="O814" s="199" t="n"/>
      <c r="P814" s="199" t="n"/>
      <c r="Q814" s="199" t="n"/>
      <c r="R814" s="199" t="n"/>
      <c r="S814" s="199" t="n"/>
      <c r="T814" s="199" t="n"/>
      <c r="U814" s="199" t="n"/>
      <c r="V814" s="199" t="n"/>
      <c r="W814" s="199" t="n"/>
      <c r="X814" s="199" t="n"/>
      <c r="Y814" s="199" t="n"/>
      <c r="Z814" s="199" t="n"/>
    </row>
    <row r="815" ht="15.75" customHeight="1">
      <c r="A815" s="199" t="n"/>
      <c r="B815" s="199" t="n"/>
      <c r="C815" s="199" t="n"/>
      <c r="D815" s="201" t="n"/>
      <c r="E815" s="200" t="n"/>
      <c r="F815" s="199" t="n"/>
      <c r="G815" s="199" t="n"/>
      <c r="H815" s="199" t="n"/>
      <c r="I815" s="199" t="n"/>
      <c r="J815" s="199" t="n"/>
      <c r="K815" s="199" t="n"/>
      <c r="L815" s="199" t="n"/>
      <c r="M815" s="199" t="n"/>
      <c r="N815" s="199" t="n"/>
      <c r="O815" s="199" t="n"/>
      <c r="P815" s="199" t="n"/>
      <c r="Q815" s="199" t="n"/>
      <c r="R815" s="199" t="n"/>
      <c r="S815" s="199" t="n"/>
      <c r="T815" s="199" t="n"/>
      <c r="U815" s="199" t="n"/>
      <c r="V815" s="199" t="n"/>
      <c r="W815" s="199" t="n"/>
      <c r="X815" s="199" t="n"/>
      <c r="Y815" s="199" t="n"/>
      <c r="Z815" s="199" t="n"/>
    </row>
    <row r="816" ht="15.75" customHeight="1">
      <c r="A816" s="199" t="n"/>
      <c r="B816" s="199" t="n"/>
      <c r="C816" s="199" t="n"/>
      <c r="D816" s="201" t="n"/>
      <c r="E816" s="200" t="n"/>
      <c r="F816" s="199" t="n"/>
      <c r="G816" s="199" t="n"/>
      <c r="H816" s="199" t="n"/>
      <c r="I816" s="199" t="n"/>
      <c r="J816" s="199" t="n"/>
      <c r="K816" s="199" t="n"/>
      <c r="L816" s="199" t="n"/>
      <c r="M816" s="199" t="n"/>
      <c r="N816" s="199" t="n"/>
      <c r="O816" s="199" t="n"/>
      <c r="P816" s="199" t="n"/>
      <c r="Q816" s="199" t="n"/>
      <c r="R816" s="199" t="n"/>
      <c r="S816" s="199" t="n"/>
      <c r="T816" s="199" t="n"/>
      <c r="U816" s="199" t="n"/>
      <c r="V816" s="199" t="n"/>
      <c r="W816" s="199" t="n"/>
      <c r="X816" s="199" t="n"/>
      <c r="Y816" s="199" t="n"/>
      <c r="Z816" s="199" t="n"/>
    </row>
    <row r="817" ht="15.75" customHeight="1">
      <c r="A817" s="199" t="n"/>
      <c r="B817" s="199" t="n"/>
      <c r="C817" s="199" t="n"/>
      <c r="D817" s="201" t="n"/>
      <c r="E817" s="200" t="n"/>
      <c r="F817" s="199" t="n"/>
      <c r="G817" s="199" t="n"/>
      <c r="H817" s="199" t="n"/>
      <c r="I817" s="199" t="n"/>
      <c r="J817" s="199" t="n"/>
      <c r="K817" s="199" t="n"/>
      <c r="L817" s="199" t="n"/>
      <c r="M817" s="199" t="n"/>
      <c r="N817" s="199" t="n"/>
      <c r="O817" s="199" t="n"/>
      <c r="P817" s="199" t="n"/>
      <c r="Q817" s="199" t="n"/>
      <c r="R817" s="199" t="n"/>
      <c r="S817" s="199" t="n"/>
      <c r="T817" s="199" t="n"/>
      <c r="U817" s="199" t="n"/>
      <c r="V817" s="199" t="n"/>
      <c r="W817" s="199" t="n"/>
      <c r="X817" s="199" t="n"/>
      <c r="Y817" s="199" t="n"/>
      <c r="Z817" s="199" t="n"/>
    </row>
    <row r="818" ht="15.75" customHeight="1">
      <c r="A818" s="199" t="n"/>
      <c r="B818" s="199" t="n"/>
      <c r="C818" s="199" t="n"/>
      <c r="D818" s="201" t="n"/>
      <c r="E818" s="200" t="n"/>
      <c r="F818" s="199" t="n"/>
      <c r="G818" s="199" t="n"/>
      <c r="H818" s="199" t="n"/>
      <c r="I818" s="199" t="n"/>
      <c r="J818" s="199" t="n"/>
      <c r="K818" s="199" t="n"/>
      <c r="L818" s="199" t="n"/>
      <c r="M818" s="199" t="n"/>
      <c r="N818" s="199" t="n"/>
      <c r="O818" s="199" t="n"/>
      <c r="P818" s="199" t="n"/>
      <c r="Q818" s="199" t="n"/>
      <c r="R818" s="199" t="n"/>
      <c r="S818" s="199" t="n"/>
      <c r="T818" s="199" t="n"/>
      <c r="U818" s="199" t="n"/>
      <c r="V818" s="199" t="n"/>
      <c r="W818" s="199" t="n"/>
      <c r="X818" s="199" t="n"/>
      <c r="Y818" s="199" t="n"/>
      <c r="Z818" s="199" t="n"/>
    </row>
    <row r="819" ht="15.75" customHeight="1">
      <c r="A819" s="199" t="n"/>
      <c r="B819" s="199" t="n"/>
      <c r="C819" s="199" t="n"/>
      <c r="D819" s="201" t="n"/>
      <c r="E819" s="200" t="n"/>
      <c r="F819" s="199" t="n"/>
      <c r="G819" s="199" t="n"/>
      <c r="H819" s="199" t="n"/>
      <c r="I819" s="199" t="n"/>
      <c r="J819" s="199" t="n"/>
      <c r="K819" s="199" t="n"/>
      <c r="L819" s="199" t="n"/>
      <c r="M819" s="199" t="n"/>
      <c r="N819" s="199" t="n"/>
      <c r="O819" s="199" t="n"/>
      <c r="P819" s="199" t="n"/>
      <c r="Q819" s="199" t="n"/>
      <c r="R819" s="199" t="n"/>
      <c r="S819" s="199" t="n"/>
      <c r="T819" s="199" t="n"/>
      <c r="U819" s="199" t="n"/>
      <c r="V819" s="199" t="n"/>
      <c r="W819" s="199" t="n"/>
      <c r="X819" s="199" t="n"/>
      <c r="Y819" s="199" t="n"/>
      <c r="Z819" s="199" t="n"/>
    </row>
    <row r="820" ht="15.75" customHeight="1">
      <c r="A820" s="199" t="n"/>
      <c r="B820" s="199" t="n"/>
      <c r="C820" s="199" t="n"/>
      <c r="D820" s="201" t="n"/>
      <c r="E820" s="200" t="n"/>
      <c r="F820" s="199" t="n"/>
      <c r="G820" s="199" t="n"/>
      <c r="H820" s="199" t="n"/>
      <c r="I820" s="199" t="n"/>
      <c r="J820" s="199" t="n"/>
      <c r="K820" s="199" t="n"/>
      <c r="L820" s="199" t="n"/>
      <c r="M820" s="199" t="n"/>
      <c r="N820" s="199" t="n"/>
      <c r="O820" s="199" t="n"/>
      <c r="P820" s="199" t="n"/>
      <c r="Q820" s="199" t="n"/>
      <c r="R820" s="199" t="n"/>
      <c r="S820" s="199" t="n"/>
      <c r="T820" s="199" t="n"/>
      <c r="U820" s="199" t="n"/>
      <c r="V820" s="199" t="n"/>
      <c r="W820" s="199" t="n"/>
      <c r="X820" s="199" t="n"/>
      <c r="Y820" s="199" t="n"/>
      <c r="Z820" s="199" t="n"/>
    </row>
    <row r="821" ht="15.75" customHeight="1">
      <c r="A821" s="199" t="n"/>
      <c r="B821" s="199" t="n"/>
      <c r="C821" s="199" t="n"/>
      <c r="D821" s="201" t="n"/>
      <c r="E821" s="200" t="n"/>
      <c r="F821" s="199" t="n"/>
      <c r="G821" s="199" t="n"/>
      <c r="H821" s="199" t="n"/>
      <c r="I821" s="199" t="n"/>
      <c r="J821" s="199" t="n"/>
      <c r="K821" s="199" t="n"/>
      <c r="L821" s="199" t="n"/>
      <c r="M821" s="199" t="n"/>
      <c r="N821" s="199" t="n"/>
      <c r="O821" s="199" t="n"/>
      <c r="P821" s="199" t="n"/>
      <c r="Q821" s="199" t="n"/>
      <c r="R821" s="199" t="n"/>
      <c r="S821" s="199" t="n"/>
      <c r="T821" s="199" t="n"/>
      <c r="U821" s="199" t="n"/>
      <c r="V821" s="199" t="n"/>
      <c r="W821" s="199" t="n"/>
      <c r="X821" s="199" t="n"/>
      <c r="Y821" s="199" t="n"/>
      <c r="Z821" s="199" t="n"/>
    </row>
    <row r="822" ht="15.75" customHeight="1">
      <c r="A822" s="199" t="n"/>
      <c r="B822" s="199" t="n"/>
      <c r="C822" s="199" t="n"/>
      <c r="D822" s="201" t="n"/>
      <c r="E822" s="200" t="n"/>
      <c r="F822" s="199" t="n"/>
      <c r="G822" s="199" t="n"/>
      <c r="H822" s="199" t="n"/>
      <c r="I822" s="199" t="n"/>
      <c r="J822" s="199" t="n"/>
      <c r="K822" s="199" t="n"/>
      <c r="L822" s="199" t="n"/>
      <c r="M822" s="199" t="n"/>
      <c r="N822" s="199" t="n"/>
      <c r="O822" s="199" t="n"/>
      <c r="P822" s="199" t="n"/>
      <c r="Q822" s="199" t="n"/>
      <c r="R822" s="199" t="n"/>
      <c r="S822" s="199" t="n"/>
      <c r="T822" s="199" t="n"/>
      <c r="U822" s="199" t="n"/>
      <c r="V822" s="199" t="n"/>
      <c r="W822" s="199" t="n"/>
      <c r="X822" s="199" t="n"/>
      <c r="Y822" s="199" t="n"/>
      <c r="Z822" s="199" t="n"/>
    </row>
    <row r="823" ht="15.75" customHeight="1">
      <c r="A823" s="199" t="n"/>
      <c r="B823" s="199" t="n"/>
      <c r="C823" s="199" t="n"/>
      <c r="D823" s="201" t="n"/>
      <c r="E823" s="200" t="n"/>
      <c r="F823" s="199" t="n"/>
      <c r="G823" s="199" t="n"/>
      <c r="H823" s="199" t="n"/>
      <c r="I823" s="199" t="n"/>
      <c r="J823" s="199" t="n"/>
      <c r="K823" s="199" t="n"/>
      <c r="L823" s="199" t="n"/>
      <c r="M823" s="199" t="n"/>
      <c r="N823" s="199" t="n"/>
      <c r="O823" s="199" t="n"/>
      <c r="P823" s="199" t="n"/>
      <c r="Q823" s="199" t="n"/>
      <c r="R823" s="199" t="n"/>
      <c r="S823" s="199" t="n"/>
      <c r="T823" s="199" t="n"/>
      <c r="U823" s="199" t="n"/>
      <c r="V823" s="199" t="n"/>
      <c r="W823" s="199" t="n"/>
      <c r="X823" s="199" t="n"/>
      <c r="Y823" s="199" t="n"/>
      <c r="Z823" s="199" t="n"/>
    </row>
    <row r="824" ht="15.75" customHeight="1">
      <c r="A824" s="199" t="n"/>
      <c r="B824" s="199" t="n"/>
      <c r="C824" s="199" t="n"/>
      <c r="D824" s="201" t="n"/>
      <c r="E824" s="200" t="n"/>
      <c r="F824" s="199" t="n"/>
      <c r="G824" s="199" t="n"/>
      <c r="H824" s="199" t="n"/>
      <c r="I824" s="199" t="n"/>
      <c r="J824" s="199" t="n"/>
      <c r="K824" s="199" t="n"/>
      <c r="L824" s="199" t="n"/>
      <c r="M824" s="199" t="n"/>
      <c r="N824" s="199" t="n"/>
      <c r="O824" s="199" t="n"/>
      <c r="P824" s="199" t="n"/>
      <c r="Q824" s="199" t="n"/>
      <c r="R824" s="199" t="n"/>
      <c r="S824" s="199" t="n"/>
      <c r="T824" s="199" t="n"/>
      <c r="U824" s="199" t="n"/>
      <c r="V824" s="199" t="n"/>
      <c r="W824" s="199" t="n"/>
      <c r="X824" s="199" t="n"/>
      <c r="Y824" s="199" t="n"/>
      <c r="Z824" s="199" t="n"/>
    </row>
    <row r="825" ht="15.75" customHeight="1">
      <c r="A825" s="199" t="n"/>
      <c r="B825" s="199" t="n"/>
      <c r="C825" s="199" t="n"/>
      <c r="D825" s="201" t="n"/>
      <c r="E825" s="200" t="n"/>
      <c r="F825" s="199" t="n"/>
      <c r="G825" s="199" t="n"/>
      <c r="H825" s="199" t="n"/>
      <c r="I825" s="199" t="n"/>
      <c r="J825" s="199" t="n"/>
      <c r="K825" s="199" t="n"/>
      <c r="L825" s="199" t="n"/>
      <c r="M825" s="199" t="n"/>
      <c r="N825" s="199" t="n"/>
      <c r="O825" s="199" t="n"/>
      <c r="P825" s="199" t="n"/>
      <c r="Q825" s="199" t="n"/>
      <c r="R825" s="199" t="n"/>
      <c r="S825" s="199" t="n"/>
      <c r="T825" s="199" t="n"/>
      <c r="U825" s="199" t="n"/>
      <c r="V825" s="199" t="n"/>
      <c r="W825" s="199" t="n"/>
      <c r="X825" s="199" t="n"/>
      <c r="Y825" s="199" t="n"/>
      <c r="Z825" s="199" t="n"/>
    </row>
    <row r="826" ht="15.75" customHeight="1">
      <c r="A826" s="199" t="n"/>
      <c r="B826" s="199" t="n"/>
      <c r="C826" s="199" t="n"/>
      <c r="D826" s="201" t="n"/>
      <c r="E826" s="200" t="n"/>
      <c r="F826" s="199" t="n"/>
      <c r="G826" s="199" t="n"/>
      <c r="H826" s="199" t="n"/>
      <c r="I826" s="199" t="n"/>
      <c r="J826" s="199" t="n"/>
      <c r="K826" s="199" t="n"/>
      <c r="L826" s="199" t="n"/>
      <c r="M826" s="199" t="n"/>
      <c r="N826" s="199" t="n"/>
      <c r="O826" s="199" t="n"/>
      <c r="P826" s="199" t="n"/>
      <c r="Q826" s="199" t="n"/>
      <c r="R826" s="199" t="n"/>
      <c r="S826" s="199" t="n"/>
      <c r="T826" s="199" t="n"/>
      <c r="U826" s="199" t="n"/>
      <c r="V826" s="199" t="n"/>
      <c r="W826" s="199" t="n"/>
      <c r="X826" s="199" t="n"/>
      <c r="Y826" s="199" t="n"/>
      <c r="Z826" s="199" t="n"/>
    </row>
    <row r="827" ht="15.75" customHeight="1">
      <c r="A827" s="199" t="n"/>
      <c r="B827" s="199" t="n"/>
      <c r="C827" s="199" t="n"/>
      <c r="D827" s="201" t="n"/>
      <c r="E827" s="200" t="n"/>
      <c r="F827" s="199" t="n"/>
      <c r="G827" s="199" t="n"/>
      <c r="H827" s="199" t="n"/>
      <c r="I827" s="199" t="n"/>
      <c r="J827" s="199" t="n"/>
      <c r="K827" s="199" t="n"/>
      <c r="L827" s="199" t="n"/>
      <c r="M827" s="199" t="n"/>
      <c r="N827" s="199" t="n"/>
      <c r="O827" s="199" t="n"/>
      <c r="P827" s="199" t="n"/>
      <c r="Q827" s="199" t="n"/>
      <c r="R827" s="199" t="n"/>
      <c r="S827" s="199" t="n"/>
      <c r="T827" s="199" t="n"/>
      <c r="U827" s="199" t="n"/>
      <c r="V827" s="199" t="n"/>
      <c r="W827" s="199" t="n"/>
      <c r="X827" s="199" t="n"/>
      <c r="Y827" s="199" t="n"/>
      <c r="Z827" s="199" t="n"/>
    </row>
    <row r="828" ht="15.75" customHeight="1">
      <c r="A828" s="199" t="n"/>
      <c r="B828" s="199" t="n"/>
      <c r="C828" s="199" t="n"/>
      <c r="D828" s="201" t="n"/>
      <c r="E828" s="200" t="n"/>
      <c r="F828" s="199" t="n"/>
      <c r="G828" s="199" t="n"/>
      <c r="H828" s="199" t="n"/>
      <c r="I828" s="199" t="n"/>
      <c r="J828" s="199" t="n"/>
      <c r="K828" s="199" t="n"/>
      <c r="L828" s="199" t="n"/>
      <c r="M828" s="199" t="n"/>
      <c r="N828" s="199" t="n"/>
      <c r="O828" s="199" t="n"/>
      <c r="P828" s="199" t="n"/>
      <c r="Q828" s="199" t="n"/>
      <c r="R828" s="199" t="n"/>
      <c r="S828" s="199" t="n"/>
      <c r="T828" s="199" t="n"/>
      <c r="U828" s="199" t="n"/>
      <c r="V828" s="199" t="n"/>
      <c r="W828" s="199" t="n"/>
      <c r="X828" s="199" t="n"/>
      <c r="Y828" s="199" t="n"/>
      <c r="Z828" s="199" t="n"/>
    </row>
    <row r="829" ht="15.75" customHeight="1">
      <c r="A829" s="199" t="n"/>
      <c r="B829" s="199" t="n"/>
      <c r="C829" s="199" t="n"/>
      <c r="D829" s="201" t="n"/>
      <c r="E829" s="200" t="n"/>
      <c r="F829" s="199" t="n"/>
      <c r="G829" s="199" t="n"/>
      <c r="H829" s="199" t="n"/>
      <c r="I829" s="199" t="n"/>
      <c r="J829" s="199" t="n"/>
      <c r="K829" s="199" t="n"/>
      <c r="L829" s="199" t="n"/>
      <c r="M829" s="199" t="n"/>
      <c r="N829" s="199" t="n"/>
      <c r="O829" s="199" t="n"/>
      <c r="P829" s="199" t="n"/>
      <c r="Q829" s="199" t="n"/>
      <c r="R829" s="199" t="n"/>
      <c r="S829" s="199" t="n"/>
      <c r="T829" s="199" t="n"/>
      <c r="U829" s="199" t="n"/>
      <c r="V829" s="199" t="n"/>
      <c r="W829" s="199" t="n"/>
      <c r="X829" s="199" t="n"/>
      <c r="Y829" s="199" t="n"/>
      <c r="Z829" s="199" t="n"/>
    </row>
    <row r="830" ht="15.75" customHeight="1">
      <c r="A830" s="199" t="n"/>
      <c r="B830" s="199" t="n"/>
      <c r="C830" s="199" t="n"/>
      <c r="D830" s="201" t="n"/>
      <c r="E830" s="200" t="n"/>
      <c r="F830" s="199" t="n"/>
      <c r="G830" s="199" t="n"/>
      <c r="H830" s="199" t="n"/>
      <c r="I830" s="199" t="n"/>
      <c r="J830" s="199" t="n"/>
      <c r="K830" s="199" t="n"/>
      <c r="L830" s="199" t="n"/>
      <c r="M830" s="199" t="n"/>
      <c r="N830" s="199" t="n"/>
      <c r="O830" s="199" t="n"/>
      <c r="P830" s="199" t="n"/>
      <c r="Q830" s="199" t="n"/>
      <c r="R830" s="199" t="n"/>
      <c r="S830" s="199" t="n"/>
      <c r="T830" s="199" t="n"/>
      <c r="U830" s="199" t="n"/>
      <c r="V830" s="199" t="n"/>
      <c r="W830" s="199" t="n"/>
      <c r="X830" s="199" t="n"/>
      <c r="Y830" s="199" t="n"/>
      <c r="Z830" s="199" t="n"/>
    </row>
    <row r="831" ht="15.75" customHeight="1">
      <c r="A831" s="199" t="n"/>
      <c r="B831" s="199" t="n"/>
      <c r="C831" s="199" t="n"/>
      <c r="D831" s="201" t="n"/>
      <c r="E831" s="200" t="n"/>
      <c r="F831" s="199" t="n"/>
      <c r="G831" s="199" t="n"/>
      <c r="H831" s="199" t="n"/>
      <c r="I831" s="199" t="n"/>
      <c r="J831" s="199" t="n"/>
      <c r="K831" s="199" t="n"/>
      <c r="L831" s="199" t="n"/>
      <c r="M831" s="199" t="n"/>
      <c r="N831" s="199" t="n"/>
      <c r="O831" s="199" t="n"/>
      <c r="P831" s="199" t="n"/>
      <c r="Q831" s="199" t="n"/>
      <c r="R831" s="199" t="n"/>
      <c r="S831" s="199" t="n"/>
      <c r="T831" s="199" t="n"/>
      <c r="U831" s="199" t="n"/>
      <c r="V831" s="199" t="n"/>
      <c r="W831" s="199" t="n"/>
      <c r="X831" s="199" t="n"/>
      <c r="Y831" s="199" t="n"/>
      <c r="Z831" s="199" t="n"/>
    </row>
    <row r="832" ht="15.75" customHeight="1">
      <c r="A832" s="199" t="n"/>
      <c r="B832" s="199" t="n"/>
      <c r="C832" s="199" t="n"/>
      <c r="D832" s="201" t="n"/>
      <c r="E832" s="200" t="n"/>
      <c r="F832" s="199" t="n"/>
      <c r="G832" s="199" t="n"/>
      <c r="H832" s="199" t="n"/>
      <c r="I832" s="199" t="n"/>
      <c r="J832" s="199" t="n"/>
      <c r="K832" s="199" t="n"/>
      <c r="L832" s="199" t="n"/>
      <c r="M832" s="199" t="n"/>
      <c r="N832" s="199" t="n"/>
      <c r="O832" s="199" t="n"/>
      <c r="P832" s="199" t="n"/>
      <c r="Q832" s="199" t="n"/>
      <c r="R832" s="199" t="n"/>
      <c r="S832" s="199" t="n"/>
      <c r="T832" s="199" t="n"/>
      <c r="U832" s="199" t="n"/>
      <c r="V832" s="199" t="n"/>
      <c r="W832" s="199" t="n"/>
      <c r="X832" s="199" t="n"/>
      <c r="Y832" s="199" t="n"/>
      <c r="Z832" s="199" t="n"/>
    </row>
    <row r="833" ht="15.75" customHeight="1">
      <c r="A833" s="199" t="n"/>
      <c r="B833" s="199" t="n"/>
      <c r="C833" s="199" t="n"/>
      <c r="D833" s="201" t="n"/>
      <c r="E833" s="200" t="n"/>
      <c r="F833" s="199" t="n"/>
      <c r="G833" s="199" t="n"/>
      <c r="H833" s="199" t="n"/>
      <c r="I833" s="199" t="n"/>
      <c r="J833" s="199" t="n"/>
      <c r="K833" s="199" t="n"/>
      <c r="L833" s="199" t="n"/>
      <c r="M833" s="199" t="n"/>
      <c r="N833" s="199" t="n"/>
      <c r="O833" s="199" t="n"/>
      <c r="P833" s="199" t="n"/>
      <c r="Q833" s="199" t="n"/>
      <c r="R833" s="199" t="n"/>
      <c r="S833" s="199" t="n"/>
      <c r="T833" s="199" t="n"/>
      <c r="U833" s="199" t="n"/>
      <c r="V833" s="199" t="n"/>
      <c r="W833" s="199" t="n"/>
      <c r="X833" s="199" t="n"/>
      <c r="Y833" s="199" t="n"/>
      <c r="Z833" s="199" t="n"/>
    </row>
    <row r="834" ht="15.75" customHeight="1">
      <c r="A834" s="199" t="n"/>
      <c r="B834" s="199" t="n"/>
      <c r="C834" s="199" t="n"/>
      <c r="D834" s="201" t="n"/>
      <c r="E834" s="200" t="n"/>
      <c r="F834" s="199" t="n"/>
      <c r="G834" s="199" t="n"/>
      <c r="H834" s="199" t="n"/>
      <c r="I834" s="199" t="n"/>
      <c r="J834" s="199" t="n"/>
      <c r="K834" s="199" t="n"/>
      <c r="L834" s="199" t="n"/>
      <c r="M834" s="199" t="n"/>
      <c r="N834" s="199" t="n"/>
      <c r="O834" s="199" t="n"/>
      <c r="P834" s="199" t="n"/>
      <c r="Q834" s="199" t="n"/>
      <c r="R834" s="199" t="n"/>
      <c r="S834" s="199" t="n"/>
      <c r="T834" s="199" t="n"/>
      <c r="U834" s="199" t="n"/>
      <c r="V834" s="199" t="n"/>
      <c r="W834" s="199" t="n"/>
      <c r="X834" s="199" t="n"/>
      <c r="Y834" s="199" t="n"/>
      <c r="Z834" s="199" t="n"/>
    </row>
    <row r="835" ht="15.75" customHeight="1">
      <c r="A835" s="199" t="n"/>
      <c r="B835" s="199" t="n"/>
      <c r="C835" s="199" t="n"/>
      <c r="D835" s="201" t="n"/>
      <c r="E835" s="200" t="n"/>
      <c r="F835" s="199" t="n"/>
      <c r="G835" s="199" t="n"/>
      <c r="H835" s="199" t="n"/>
      <c r="I835" s="199" t="n"/>
      <c r="J835" s="199" t="n"/>
      <c r="K835" s="199" t="n"/>
      <c r="L835" s="199" t="n"/>
      <c r="M835" s="199" t="n"/>
      <c r="N835" s="199" t="n"/>
      <c r="O835" s="199" t="n"/>
      <c r="P835" s="199" t="n"/>
      <c r="Q835" s="199" t="n"/>
      <c r="R835" s="199" t="n"/>
      <c r="S835" s="199" t="n"/>
      <c r="T835" s="199" t="n"/>
      <c r="U835" s="199" t="n"/>
      <c r="V835" s="199" t="n"/>
      <c r="W835" s="199" t="n"/>
      <c r="X835" s="199" t="n"/>
      <c r="Y835" s="199" t="n"/>
      <c r="Z835" s="199" t="n"/>
    </row>
    <row r="836" ht="15.75" customHeight="1">
      <c r="A836" s="199" t="n"/>
      <c r="B836" s="199" t="n"/>
      <c r="C836" s="199" t="n"/>
      <c r="D836" s="201" t="n"/>
      <c r="E836" s="200" t="n"/>
      <c r="F836" s="199" t="n"/>
      <c r="G836" s="199" t="n"/>
      <c r="H836" s="199" t="n"/>
      <c r="I836" s="199" t="n"/>
      <c r="J836" s="199" t="n"/>
      <c r="K836" s="199" t="n"/>
      <c r="L836" s="199" t="n"/>
      <c r="M836" s="199" t="n"/>
      <c r="N836" s="199" t="n"/>
      <c r="O836" s="199" t="n"/>
      <c r="P836" s="199" t="n"/>
      <c r="Q836" s="199" t="n"/>
      <c r="R836" s="199" t="n"/>
      <c r="S836" s="199" t="n"/>
      <c r="T836" s="199" t="n"/>
      <c r="U836" s="199" t="n"/>
      <c r="V836" s="199" t="n"/>
      <c r="W836" s="199" t="n"/>
      <c r="X836" s="199" t="n"/>
      <c r="Y836" s="199" t="n"/>
      <c r="Z836" s="199" t="n"/>
    </row>
    <row r="837" ht="15.75" customHeight="1">
      <c r="A837" s="199" t="n"/>
      <c r="B837" s="199" t="n"/>
      <c r="C837" s="199" t="n"/>
      <c r="D837" s="201" t="n"/>
      <c r="E837" s="200" t="n"/>
      <c r="F837" s="199" t="n"/>
      <c r="G837" s="199" t="n"/>
      <c r="H837" s="199" t="n"/>
      <c r="I837" s="199" t="n"/>
      <c r="J837" s="199" t="n"/>
      <c r="K837" s="199" t="n"/>
      <c r="L837" s="199" t="n"/>
      <c r="M837" s="199" t="n"/>
      <c r="N837" s="199" t="n"/>
      <c r="O837" s="199" t="n"/>
      <c r="P837" s="199" t="n"/>
      <c r="Q837" s="199" t="n"/>
      <c r="R837" s="199" t="n"/>
      <c r="S837" s="199" t="n"/>
      <c r="T837" s="199" t="n"/>
      <c r="U837" s="199" t="n"/>
      <c r="V837" s="199" t="n"/>
      <c r="W837" s="199" t="n"/>
      <c r="X837" s="199" t="n"/>
      <c r="Y837" s="199" t="n"/>
      <c r="Z837" s="199" t="n"/>
    </row>
    <row r="838" ht="15.75" customHeight="1">
      <c r="A838" s="199" t="n"/>
      <c r="B838" s="199" t="n"/>
      <c r="C838" s="199" t="n"/>
      <c r="D838" s="201" t="n"/>
      <c r="E838" s="200" t="n"/>
      <c r="F838" s="199" t="n"/>
      <c r="G838" s="199" t="n"/>
      <c r="H838" s="199" t="n"/>
      <c r="I838" s="199" t="n"/>
      <c r="J838" s="199" t="n"/>
      <c r="K838" s="199" t="n"/>
      <c r="L838" s="199" t="n"/>
      <c r="M838" s="199" t="n"/>
      <c r="N838" s="199" t="n"/>
      <c r="O838" s="199" t="n"/>
      <c r="P838" s="199" t="n"/>
      <c r="Q838" s="199" t="n"/>
      <c r="R838" s="199" t="n"/>
      <c r="S838" s="199" t="n"/>
      <c r="T838" s="199" t="n"/>
      <c r="U838" s="199" t="n"/>
      <c r="V838" s="199" t="n"/>
      <c r="W838" s="199" t="n"/>
      <c r="X838" s="199" t="n"/>
      <c r="Y838" s="199" t="n"/>
      <c r="Z838" s="199" t="n"/>
    </row>
    <row r="839" ht="15.75" customHeight="1">
      <c r="A839" s="199" t="n"/>
      <c r="B839" s="199" t="n"/>
      <c r="C839" s="199" t="n"/>
      <c r="D839" s="201" t="n"/>
      <c r="E839" s="200" t="n"/>
      <c r="F839" s="199" t="n"/>
      <c r="G839" s="199" t="n"/>
      <c r="H839" s="199" t="n"/>
      <c r="I839" s="199" t="n"/>
      <c r="J839" s="199" t="n"/>
      <c r="K839" s="199" t="n"/>
      <c r="L839" s="199" t="n"/>
      <c r="M839" s="199" t="n"/>
      <c r="N839" s="199" t="n"/>
      <c r="O839" s="199" t="n"/>
      <c r="P839" s="199" t="n"/>
      <c r="Q839" s="199" t="n"/>
      <c r="R839" s="199" t="n"/>
      <c r="S839" s="199" t="n"/>
      <c r="T839" s="199" t="n"/>
      <c r="U839" s="199" t="n"/>
      <c r="V839" s="199" t="n"/>
      <c r="W839" s="199" t="n"/>
      <c r="X839" s="199" t="n"/>
      <c r="Y839" s="199" t="n"/>
      <c r="Z839" s="199" t="n"/>
    </row>
    <row r="840" ht="15.75" customHeight="1">
      <c r="A840" s="199" t="n"/>
      <c r="B840" s="199" t="n"/>
      <c r="C840" s="199" t="n"/>
      <c r="D840" s="201" t="n"/>
      <c r="E840" s="200" t="n"/>
      <c r="F840" s="199" t="n"/>
      <c r="G840" s="199" t="n"/>
      <c r="H840" s="199" t="n"/>
      <c r="I840" s="199" t="n"/>
      <c r="J840" s="199" t="n"/>
      <c r="K840" s="199" t="n"/>
      <c r="L840" s="199" t="n"/>
      <c r="M840" s="199" t="n"/>
      <c r="N840" s="199" t="n"/>
      <c r="O840" s="199" t="n"/>
      <c r="P840" s="199" t="n"/>
      <c r="Q840" s="199" t="n"/>
      <c r="R840" s="199" t="n"/>
      <c r="S840" s="199" t="n"/>
      <c r="T840" s="199" t="n"/>
      <c r="U840" s="199" t="n"/>
      <c r="V840" s="199" t="n"/>
      <c r="W840" s="199" t="n"/>
      <c r="X840" s="199" t="n"/>
      <c r="Y840" s="199" t="n"/>
      <c r="Z840" s="199" t="n"/>
    </row>
    <row r="841" ht="15.75" customHeight="1">
      <c r="A841" s="199" t="n"/>
      <c r="B841" s="199" t="n"/>
      <c r="C841" s="199" t="n"/>
      <c r="D841" s="201" t="n"/>
      <c r="E841" s="200" t="n"/>
      <c r="F841" s="199" t="n"/>
      <c r="G841" s="199" t="n"/>
      <c r="H841" s="199" t="n"/>
      <c r="I841" s="199" t="n"/>
      <c r="J841" s="199" t="n"/>
      <c r="K841" s="199" t="n"/>
      <c r="L841" s="199" t="n"/>
      <c r="M841" s="199" t="n"/>
      <c r="N841" s="199" t="n"/>
      <c r="O841" s="199" t="n"/>
      <c r="P841" s="199" t="n"/>
      <c r="Q841" s="199" t="n"/>
      <c r="R841" s="199" t="n"/>
      <c r="S841" s="199" t="n"/>
      <c r="T841" s="199" t="n"/>
      <c r="U841" s="199" t="n"/>
      <c r="V841" s="199" t="n"/>
      <c r="W841" s="199" t="n"/>
      <c r="X841" s="199" t="n"/>
      <c r="Y841" s="199" t="n"/>
      <c r="Z841" s="199" t="n"/>
    </row>
    <row r="842" ht="15.75" customHeight="1">
      <c r="A842" s="199" t="n"/>
      <c r="B842" s="199" t="n"/>
      <c r="C842" s="199" t="n"/>
      <c r="D842" s="201" t="n"/>
      <c r="E842" s="200" t="n"/>
      <c r="F842" s="199" t="n"/>
      <c r="G842" s="199" t="n"/>
      <c r="H842" s="199" t="n"/>
      <c r="I842" s="199" t="n"/>
      <c r="J842" s="199" t="n"/>
      <c r="K842" s="199" t="n"/>
      <c r="L842" s="199" t="n"/>
      <c r="M842" s="199" t="n"/>
      <c r="N842" s="199" t="n"/>
      <c r="O842" s="199" t="n"/>
      <c r="P842" s="199" t="n"/>
      <c r="Q842" s="199" t="n"/>
      <c r="R842" s="199" t="n"/>
      <c r="S842" s="199" t="n"/>
      <c r="T842" s="199" t="n"/>
      <c r="U842" s="199" t="n"/>
      <c r="V842" s="199" t="n"/>
      <c r="W842" s="199" t="n"/>
      <c r="X842" s="199" t="n"/>
      <c r="Y842" s="199" t="n"/>
      <c r="Z842" s="199" t="n"/>
    </row>
    <row r="843" ht="15.75" customHeight="1">
      <c r="A843" s="199" t="n"/>
      <c r="B843" s="199" t="n"/>
      <c r="C843" s="199" t="n"/>
      <c r="D843" s="201" t="n"/>
      <c r="E843" s="200" t="n"/>
      <c r="F843" s="199" t="n"/>
      <c r="G843" s="199" t="n"/>
      <c r="H843" s="199" t="n"/>
      <c r="I843" s="199" t="n"/>
      <c r="J843" s="199" t="n"/>
      <c r="K843" s="199" t="n"/>
      <c r="L843" s="199" t="n"/>
      <c r="M843" s="199" t="n"/>
      <c r="N843" s="199" t="n"/>
      <c r="O843" s="199" t="n"/>
      <c r="P843" s="199" t="n"/>
      <c r="Q843" s="199" t="n"/>
      <c r="R843" s="199" t="n"/>
      <c r="S843" s="199" t="n"/>
      <c r="T843" s="199" t="n"/>
      <c r="U843" s="199" t="n"/>
      <c r="V843" s="199" t="n"/>
      <c r="W843" s="199" t="n"/>
      <c r="X843" s="199" t="n"/>
      <c r="Y843" s="199" t="n"/>
      <c r="Z843" s="199" t="n"/>
    </row>
    <row r="844" ht="15.75" customHeight="1">
      <c r="A844" s="199" t="n"/>
      <c r="B844" s="199" t="n"/>
      <c r="C844" s="199" t="n"/>
      <c r="D844" s="201" t="n"/>
      <c r="E844" s="200" t="n"/>
      <c r="F844" s="199" t="n"/>
      <c r="G844" s="199" t="n"/>
      <c r="H844" s="199" t="n"/>
      <c r="I844" s="199" t="n"/>
      <c r="J844" s="199" t="n"/>
      <c r="K844" s="199" t="n"/>
      <c r="L844" s="199" t="n"/>
      <c r="M844" s="199" t="n"/>
      <c r="N844" s="199" t="n"/>
      <c r="O844" s="199" t="n"/>
      <c r="P844" s="199" t="n"/>
      <c r="Q844" s="199" t="n"/>
      <c r="R844" s="199" t="n"/>
      <c r="S844" s="199" t="n"/>
      <c r="T844" s="199" t="n"/>
      <c r="U844" s="199" t="n"/>
      <c r="V844" s="199" t="n"/>
      <c r="W844" s="199" t="n"/>
      <c r="X844" s="199" t="n"/>
      <c r="Y844" s="199" t="n"/>
      <c r="Z844" s="199" t="n"/>
    </row>
    <row r="845" ht="15.75" customHeight="1">
      <c r="A845" s="199" t="n"/>
      <c r="B845" s="199" t="n"/>
      <c r="C845" s="199" t="n"/>
      <c r="D845" s="201" t="n"/>
      <c r="E845" s="200" t="n"/>
      <c r="F845" s="199" t="n"/>
      <c r="G845" s="199" t="n"/>
      <c r="H845" s="199" t="n"/>
      <c r="I845" s="199" t="n"/>
      <c r="J845" s="199" t="n"/>
      <c r="K845" s="199" t="n"/>
      <c r="L845" s="199" t="n"/>
      <c r="M845" s="199" t="n"/>
      <c r="N845" s="199" t="n"/>
      <c r="O845" s="199" t="n"/>
      <c r="P845" s="199" t="n"/>
      <c r="Q845" s="199" t="n"/>
      <c r="R845" s="199" t="n"/>
      <c r="S845" s="199" t="n"/>
      <c r="T845" s="199" t="n"/>
      <c r="U845" s="199" t="n"/>
      <c r="V845" s="199" t="n"/>
      <c r="W845" s="199" t="n"/>
      <c r="X845" s="199" t="n"/>
      <c r="Y845" s="199" t="n"/>
      <c r="Z845" s="199" t="n"/>
    </row>
    <row r="846" ht="15.75" customHeight="1">
      <c r="A846" s="199" t="n"/>
      <c r="B846" s="199" t="n"/>
      <c r="C846" s="199" t="n"/>
      <c r="D846" s="201" t="n"/>
      <c r="E846" s="200" t="n"/>
      <c r="F846" s="199" t="n"/>
      <c r="G846" s="199" t="n"/>
      <c r="H846" s="199" t="n"/>
      <c r="I846" s="199" t="n"/>
      <c r="J846" s="199" t="n"/>
      <c r="K846" s="199" t="n"/>
      <c r="L846" s="199" t="n"/>
      <c r="M846" s="199" t="n"/>
      <c r="N846" s="199" t="n"/>
      <c r="O846" s="199" t="n"/>
      <c r="P846" s="199" t="n"/>
      <c r="Q846" s="199" t="n"/>
      <c r="R846" s="199" t="n"/>
      <c r="S846" s="199" t="n"/>
      <c r="T846" s="199" t="n"/>
      <c r="U846" s="199" t="n"/>
      <c r="V846" s="199" t="n"/>
      <c r="W846" s="199" t="n"/>
      <c r="X846" s="199" t="n"/>
      <c r="Y846" s="199" t="n"/>
      <c r="Z846" s="199" t="n"/>
    </row>
    <row r="847" ht="15.75" customHeight="1">
      <c r="A847" s="199" t="n"/>
      <c r="B847" s="199" t="n"/>
      <c r="C847" s="199" t="n"/>
      <c r="D847" s="201" t="n"/>
      <c r="E847" s="200" t="n"/>
      <c r="F847" s="199" t="n"/>
      <c r="G847" s="199" t="n"/>
      <c r="H847" s="199" t="n"/>
      <c r="I847" s="199" t="n"/>
      <c r="J847" s="199" t="n"/>
      <c r="K847" s="199" t="n"/>
      <c r="L847" s="199" t="n"/>
      <c r="M847" s="199" t="n"/>
      <c r="N847" s="199" t="n"/>
      <c r="O847" s="199" t="n"/>
      <c r="P847" s="199" t="n"/>
      <c r="Q847" s="199" t="n"/>
      <c r="R847" s="199" t="n"/>
      <c r="S847" s="199" t="n"/>
      <c r="T847" s="199" t="n"/>
      <c r="U847" s="199" t="n"/>
      <c r="V847" s="199" t="n"/>
      <c r="W847" s="199" t="n"/>
      <c r="X847" s="199" t="n"/>
      <c r="Y847" s="199" t="n"/>
      <c r="Z847" s="199" t="n"/>
    </row>
    <row r="848" ht="15.75" customHeight="1">
      <c r="A848" s="199" t="n"/>
      <c r="B848" s="199" t="n"/>
      <c r="C848" s="199" t="n"/>
      <c r="D848" s="201" t="n"/>
      <c r="E848" s="200" t="n"/>
      <c r="F848" s="199" t="n"/>
      <c r="G848" s="199" t="n"/>
      <c r="H848" s="199" t="n"/>
      <c r="I848" s="199" t="n"/>
      <c r="J848" s="199" t="n"/>
      <c r="K848" s="199" t="n"/>
      <c r="L848" s="199" t="n"/>
      <c r="M848" s="199" t="n"/>
      <c r="N848" s="199" t="n"/>
      <c r="O848" s="199" t="n"/>
      <c r="P848" s="199" t="n"/>
      <c r="Q848" s="199" t="n"/>
      <c r="R848" s="199" t="n"/>
      <c r="S848" s="199" t="n"/>
      <c r="T848" s="199" t="n"/>
      <c r="U848" s="199" t="n"/>
      <c r="V848" s="199" t="n"/>
      <c r="W848" s="199" t="n"/>
      <c r="X848" s="199" t="n"/>
      <c r="Y848" s="199" t="n"/>
      <c r="Z848" s="199" t="n"/>
    </row>
    <row r="849" ht="15.75" customHeight="1">
      <c r="A849" s="199" t="n"/>
      <c r="B849" s="199" t="n"/>
      <c r="C849" s="199" t="n"/>
      <c r="D849" s="201" t="n"/>
      <c r="E849" s="200" t="n"/>
      <c r="F849" s="199" t="n"/>
      <c r="G849" s="199" t="n"/>
      <c r="H849" s="199" t="n"/>
      <c r="I849" s="199" t="n"/>
      <c r="J849" s="199" t="n"/>
      <c r="K849" s="199" t="n"/>
      <c r="L849" s="199" t="n"/>
      <c r="M849" s="199" t="n"/>
      <c r="N849" s="199" t="n"/>
      <c r="O849" s="199" t="n"/>
      <c r="P849" s="199" t="n"/>
      <c r="Q849" s="199" t="n"/>
      <c r="R849" s="199" t="n"/>
      <c r="S849" s="199" t="n"/>
      <c r="T849" s="199" t="n"/>
      <c r="U849" s="199" t="n"/>
      <c r="V849" s="199" t="n"/>
      <c r="W849" s="199" t="n"/>
      <c r="X849" s="199" t="n"/>
      <c r="Y849" s="199" t="n"/>
      <c r="Z849" s="199" t="n"/>
    </row>
    <row r="850" ht="15.75" customHeight="1">
      <c r="A850" s="199" t="n"/>
      <c r="B850" s="199" t="n"/>
      <c r="C850" s="199" t="n"/>
      <c r="D850" s="201" t="n"/>
      <c r="E850" s="200" t="n"/>
      <c r="F850" s="199" t="n"/>
      <c r="G850" s="199" t="n"/>
      <c r="H850" s="199" t="n"/>
      <c r="I850" s="199" t="n"/>
      <c r="J850" s="199" t="n"/>
      <c r="K850" s="199" t="n"/>
      <c r="L850" s="199" t="n"/>
      <c r="M850" s="199" t="n"/>
      <c r="N850" s="199" t="n"/>
      <c r="O850" s="199" t="n"/>
      <c r="P850" s="199" t="n"/>
      <c r="Q850" s="199" t="n"/>
      <c r="R850" s="199" t="n"/>
      <c r="S850" s="199" t="n"/>
      <c r="T850" s="199" t="n"/>
      <c r="U850" s="199" t="n"/>
      <c r="V850" s="199" t="n"/>
      <c r="W850" s="199" t="n"/>
      <c r="X850" s="199" t="n"/>
      <c r="Y850" s="199" t="n"/>
      <c r="Z850" s="199" t="n"/>
    </row>
    <row r="851" ht="15.75" customHeight="1">
      <c r="A851" s="199" t="n"/>
      <c r="B851" s="199" t="n"/>
      <c r="C851" s="199" t="n"/>
      <c r="D851" s="201" t="n"/>
      <c r="E851" s="200" t="n"/>
      <c r="F851" s="199" t="n"/>
      <c r="G851" s="199" t="n"/>
      <c r="H851" s="199" t="n"/>
      <c r="I851" s="199" t="n"/>
      <c r="J851" s="199" t="n"/>
      <c r="K851" s="199" t="n"/>
      <c r="L851" s="199" t="n"/>
      <c r="M851" s="199" t="n"/>
      <c r="N851" s="199" t="n"/>
      <c r="O851" s="199" t="n"/>
      <c r="P851" s="199" t="n"/>
      <c r="Q851" s="199" t="n"/>
      <c r="R851" s="199" t="n"/>
      <c r="S851" s="199" t="n"/>
      <c r="T851" s="199" t="n"/>
      <c r="U851" s="199" t="n"/>
      <c r="V851" s="199" t="n"/>
      <c r="W851" s="199" t="n"/>
      <c r="X851" s="199" t="n"/>
      <c r="Y851" s="199" t="n"/>
      <c r="Z851" s="199" t="n"/>
    </row>
    <row r="852" ht="15.75" customHeight="1">
      <c r="A852" s="199" t="n"/>
      <c r="B852" s="199" t="n"/>
      <c r="C852" s="199" t="n"/>
      <c r="D852" s="201" t="n"/>
      <c r="E852" s="200" t="n"/>
      <c r="F852" s="199" t="n"/>
      <c r="G852" s="199" t="n"/>
      <c r="H852" s="199" t="n"/>
      <c r="I852" s="199" t="n"/>
      <c r="J852" s="199" t="n"/>
      <c r="K852" s="199" t="n"/>
      <c r="L852" s="199" t="n"/>
      <c r="M852" s="199" t="n"/>
      <c r="N852" s="199" t="n"/>
      <c r="O852" s="199" t="n"/>
      <c r="P852" s="199" t="n"/>
      <c r="Q852" s="199" t="n"/>
      <c r="R852" s="199" t="n"/>
      <c r="S852" s="199" t="n"/>
      <c r="T852" s="199" t="n"/>
      <c r="U852" s="199" t="n"/>
      <c r="V852" s="199" t="n"/>
      <c r="W852" s="199" t="n"/>
      <c r="X852" s="199" t="n"/>
      <c r="Y852" s="199" t="n"/>
      <c r="Z852" s="199" t="n"/>
    </row>
    <row r="853" ht="15.75" customHeight="1">
      <c r="A853" s="199" t="n"/>
      <c r="B853" s="199" t="n"/>
      <c r="C853" s="199" t="n"/>
      <c r="D853" s="201" t="n"/>
      <c r="E853" s="200" t="n"/>
      <c r="F853" s="199" t="n"/>
      <c r="G853" s="199" t="n"/>
      <c r="H853" s="199" t="n"/>
      <c r="I853" s="199" t="n"/>
      <c r="J853" s="199" t="n"/>
      <c r="K853" s="199" t="n"/>
      <c r="L853" s="199" t="n"/>
      <c r="M853" s="199" t="n"/>
      <c r="N853" s="199" t="n"/>
      <c r="O853" s="199" t="n"/>
      <c r="P853" s="199" t="n"/>
      <c r="Q853" s="199" t="n"/>
      <c r="R853" s="199" t="n"/>
      <c r="S853" s="199" t="n"/>
      <c r="T853" s="199" t="n"/>
      <c r="U853" s="199" t="n"/>
      <c r="V853" s="199" t="n"/>
      <c r="W853" s="199" t="n"/>
      <c r="X853" s="199" t="n"/>
      <c r="Y853" s="199" t="n"/>
      <c r="Z853" s="199" t="n"/>
    </row>
    <row r="854" ht="15.75" customHeight="1">
      <c r="A854" s="199" t="n"/>
      <c r="B854" s="199" t="n"/>
      <c r="C854" s="199" t="n"/>
      <c r="D854" s="201" t="n"/>
      <c r="E854" s="200" t="n"/>
      <c r="F854" s="199" t="n"/>
      <c r="G854" s="199" t="n"/>
      <c r="H854" s="199" t="n"/>
      <c r="I854" s="199" t="n"/>
      <c r="J854" s="199" t="n"/>
      <c r="K854" s="199" t="n"/>
      <c r="L854" s="199" t="n"/>
      <c r="M854" s="199" t="n"/>
      <c r="N854" s="199" t="n"/>
      <c r="O854" s="199" t="n"/>
      <c r="P854" s="199" t="n"/>
      <c r="Q854" s="199" t="n"/>
      <c r="R854" s="199" t="n"/>
      <c r="S854" s="199" t="n"/>
      <c r="T854" s="199" t="n"/>
      <c r="U854" s="199" t="n"/>
      <c r="V854" s="199" t="n"/>
      <c r="W854" s="199" t="n"/>
      <c r="X854" s="199" t="n"/>
      <c r="Y854" s="199" t="n"/>
      <c r="Z854" s="199" t="n"/>
    </row>
    <row r="855" ht="15.75" customHeight="1">
      <c r="A855" s="199" t="n"/>
      <c r="B855" s="199" t="n"/>
      <c r="C855" s="199" t="n"/>
      <c r="D855" s="201" t="n"/>
      <c r="E855" s="200" t="n"/>
      <c r="F855" s="199" t="n"/>
      <c r="G855" s="199" t="n"/>
      <c r="H855" s="199" t="n"/>
      <c r="I855" s="199" t="n"/>
      <c r="J855" s="199" t="n"/>
      <c r="K855" s="199" t="n"/>
      <c r="L855" s="199" t="n"/>
      <c r="M855" s="199" t="n"/>
      <c r="N855" s="199" t="n"/>
      <c r="O855" s="199" t="n"/>
      <c r="P855" s="199" t="n"/>
      <c r="Q855" s="199" t="n"/>
      <c r="R855" s="199" t="n"/>
      <c r="S855" s="199" t="n"/>
      <c r="T855" s="199" t="n"/>
      <c r="U855" s="199" t="n"/>
      <c r="V855" s="199" t="n"/>
      <c r="W855" s="199" t="n"/>
      <c r="X855" s="199" t="n"/>
      <c r="Y855" s="199" t="n"/>
      <c r="Z855" s="199" t="n"/>
    </row>
    <row r="856" ht="15.75" customHeight="1">
      <c r="A856" s="199" t="n"/>
      <c r="B856" s="199" t="n"/>
      <c r="C856" s="199" t="n"/>
      <c r="D856" s="201" t="n"/>
      <c r="E856" s="200" t="n"/>
      <c r="F856" s="199" t="n"/>
      <c r="G856" s="199" t="n"/>
      <c r="H856" s="199" t="n"/>
      <c r="I856" s="199" t="n"/>
      <c r="J856" s="199" t="n"/>
      <c r="K856" s="199" t="n"/>
      <c r="L856" s="199" t="n"/>
      <c r="M856" s="199" t="n"/>
      <c r="N856" s="199" t="n"/>
      <c r="O856" s="199" t="n"/>
      <c r="P856" s="199" t="n"/>
      <c r="Q856" s="199" t="n"/>
      <c r="R856" s="199" t="n"/>
      <c r="S856" s="199" t="n"/>
      <c r="T856" s="199" t="n"/>
      <c r="U856" s="199" t="n"/>
      <c r="V856" s="199" t="n"/>
      <c r="W856" s="199" t="n"/>
      <c r="X856" s="199" t="n"/>
      <c r="Y856" s="199" t="n"/>
      <c r="Z856" s="199" t="n"/>
    </row>
    <row r="857" ht="15.75" customHeight="1">
      <c r="A857" s="199" t="n"/>
      <c r="B857" s="199" t="n"/>
      <c r="C857" s="199" t="n"/>
      <c r="D857" s="201" t="n"/>
      <c r="E857" s="200" t="n"/>
      <c r="F857" s="199" t="n"/>
      <c r="G857" s="199" t="n"/>
      <c r="H857" s="199" t="n"/>
      <c r="I857" s="199" t="n"/>
      <c r="J857" s="199" t="n"/>
      <c r="K857" s="199" t="n"/>
      <c r="L857" s="199" t="n"/>
      <c r="M857" s="199" t="n"/>
      <c r="N857" s="199" t="n"/>
      <c r="O857" s="199" t="n"/>
      <c r="P857" s="199" t="n"/>
      <c r="Q857" s="199" t="n"/>
      <c r="R857" s="199" t="n"/>
      <c r="S857" s="199" t="n"/>
      <c r="T857" s="199" t="n"/>
      <c r="U857" s="199" t="n"/>
      <c r="V857" s="199" t="n"/>
      <c r="W857" s="199" t="n"/>
      <c r="X857" s="199" t="n"/>
      <c r="Y857" s="199" t="n"/>
      <c r="Z857" s="199" t="n"/>
    </row>
    <row r="858" ht="15.75" customHeight="1">
      <c r="A858" s="199" t="n"/>
      <c r="B858" s="199" t="n"/>
      <c r="C858" s="199" t="n"/>
      <c r="D858" s="201" t="n"/>
      <c r="E858" s="200" t="n"/>
      <c r="F858" s="199" t="n"/>
      <c r="G858" s="199" t="n"/>
      <c r="H858" s="199" t="n"/>
      <c r="I858" s="199" t="n"/>
      <c r="J858" s="199" t="n"/>
      <c r="K858" s="199" t="n"/>
      <c r="L858" s="199" t="n"/>
      <c r="M858" s="199" t="n"/>
      <c r="N858" s="199" t="n"/>
      <c r="O858" s="199" t="n"/>
      <c r="P858" s="199" t="n"/>
      <c r="Q858" s="199" t="n"/>
      <c r="R858" s="199" t="n"/>
      <c r="S858" s="199" t="n"/>
      <c r="T858" s="199" t="n"/>
      <c r="U858" s="199" t="n"/>
      <c r="V858" s="199" t="n"/>
      <c r="W858" s="199" t="n"/>
      <c r="X858" s="199" t="n"/>
      <c r="Y858" s="199" t="n"/>
      <c r="Z858" s="199" t="n"/>
    </row>
    <row r="859" ht="15.75" customHeight="1">
      <c r="A859" s="199" t="n"/>
      <c r="B859" s="199" t="n"/>
      <c r="C859" s="199" t="n"/>
      <c r="D859" s="201" t="n"/>
      <c r="E859" s="200" t="n"/>
      <c r="F859" s="199" t="n"/>
      <c r="G859" s="199" t="n"/>
      <c r="H859" s="199" t="n"/>
      <c r="I859" s="199" t="n"/>
      <c r="J859" s="199" t="n"/>
      <c r="K859" s="199" t="n"/>
      <c r="L859" s="199" t="n"/>
      <c r="M859" s="199" t="n"/>
      <c r="N859" s="199" t="n"/>
      <c r="O859" s="199" t="n"/>
      <c r="P859" s="199" t="n"/>
      <c r="Q859" s="199" t="n"/>
      <c r="R859" s="199" t="n"/>
      <c r="S859" s="199" t="n"/>
      <c r="T859" s="199" t="n"/>
      <c r="U859" s="199" t="n"/>
      <c r="V859" s="199" t="n"/>
      <c r="W859" s="199" t="n"/>
      <c r="X859" s="199" t="n"/>
      <c r="Y859" s="199" t="n"/>
      <c r="Z859" s="199" t="n"/>
    </row>
    <row r="860" ht="15.75" customHeight="1">
      <c r="A860" s="199" t="n"/>
      <c r="B860" s="199" t="n"/>
      <c r="C860" s="199" t="n"/>
      <c r="D860" s="201" t="n"/>
      <c r="E860" s="200" t="n"/>
      <c r="F860" s="199" t="n"/>
      <c r="G860" s="199" t="n"/>
      <c r="H860" s="199" t="n"/>
      <c r="I860" s="199" t="n"/>
      <c r="J860" s="199" t="n"/>
      <c r="K860" s="199" t="n"/>
      <c r="L860" s="199" t="n"/>
      <c r="M860" s="199" t="n"/>
      <c r="N860" s="199" t="n"/>
      <c r="O860" s="199" t="n"/>
      <c r="P860" s="199" t="n"/>
      <c r="Q860" s="199" t="n"/>
      <c r="R860" s="199" t="n"/>
      <c r="S860" s="199" t="n"/>
      <c r="T860" s="199" t="n"/>
      <c r="U860" s="199" t="n"/>
      <c r="V860" s="199" t="n"/>
      <c r="W860" s="199" t="n"/>
      <c r="X860" s="199" t="n"/>
      <c r="Y860" s="199" t="n"/>
      <c r="Z860" s="199" t="n"/>
    </row>
    <row r="861" ht="15.75" customHeight="1">
      <c r="A861" s="199" t="n"/>
      <c r="B861" s="199" t="n"/>
      <c r="C861" s="199" t="n"/>
      <c r="D861" s="201" t="n"/>
      <c r="E861" s="200" t="n"/>
      <c r="F861" s="199" t="n"/>
      <c r="G861" s="199" t="n"/>
      <c r="H861" s="199" t="n"/>
      <c r="I861" s="199" t="n"/>
      <c r="J861" s="199" t="n"/>
      <c r="K861" s="199" t="n"/>
      <c r="L861" s="199" t="n"/>
      <c r="M861" s="199" t="n"/>
      <c r="N861" s="199" t="n"/>
      <c r="O861" s="199" t="n"/>
      <c r="P861" s="199" t="n"/>
      <c r="Q861" s="199" t="n"/>
      <c r="R861" s="199" t="n"/>
      <c r="S861" s="199" t="n"/>
      <c r="T861" s="199" t="n"/>
      <c r="U861" s="199" t="n"/>
      <c r="V861" s="199" t="n"/>
      <c r="W861" s="199" t="n"/>
      <c r="X861" s="199" t="n"/>
      <c r="Y861" s="199" t="n"/>
      <c r="Z861" s="199" t="n"/>
    </row>
    <row r="862" ht="15.75" customHeight="1">
      <c r="A862" s="199" t="n"/>
      <c r="B862" s="199" t="n"/>
      <c r="C862" s="199" t="n"/>
      <c r="D862" s="201" t="n"/>
      <c r="E862" s="200" t="n"/>
      <c r="F862" s="199" t="n"/>
      <c r="G862" s="199" t="n"/>
      <c r="H862" s="199" t="n"/>
      <c r="I862" s="199" t="n"/>
      <c r="J862" s="199" t="n"/>
      <c r="K862" s="199" t="n"/>
      <c r="L862" s="199" t="n"/>
      <c r="M862" s="199" t="n"/>
      <c r="N862" s="199" t="n"/>
      <c r="O862" s="199" t="n"/>
      <c r="P862" s="199" t="n"/>
      <c r="Q862" s="199" t="n"/>
      <c r="R862" s="199" t="n"/>
      <c r="S862" s="199" t="n"/>
      <c r="T862" s="199" t="n"/>
      <c r="U862" s="199" t="n"/>
      <c r="V862" s="199" t="n"/>
      <c r="W862" s="199" t="n"/>
      <c r="X862" s="199" t="n"/>
      <c r="Y862" s="199" t="n"/>
      <c r="Z862" s="199" t="n"/>
    </row>
    <row r="863" ht="15.75" customHeight="1">
      <c r="A863" s="199" t="n"/>
      <c r="B863" s="199" t="n"/>
      <c r="C863" s="199" t="n"/>
      <c r="D863" s="201" t="n"/>
      <c r="E863" s="200" t="n"/>
      <c r="F863" s="199" t="n"/>
      <c r="G863" s="199" t="n"/>
      <c r="H863" s="199" t="n"/>
      <c r="I863" s="199" t="n"/>
      <c r="J863" s="199" t="n"/>
      <c r="K863" s="199" t="n"/>
      <c r="L863" s="199" t="n"/>
      <c r="M863" s="199" t="n"/>
      <c r="N863" s="199" t="n"/>
      <c r="O863" s="199" t="n"/>
      <c r="P863" s="199" t="n"/>
      <c r="Q863" s="199" t="n"/>
      <c r="R863" s="199" t="n"/>
      <c r="S863" s="199" t="n"/>
      <c r="T863" s="199" t="n"/>
      <c r="U863" s="199" t="n"/>
      <c r="V863" s="199" t="n"/>
      <c r="W863" s="199" t="n"/>
      <c r="X863" s="199" t="n"/>
      <c r="Y863" s="199" t="n"/>
      <c r="Z863" s="199" t="n"/>
    </row>
    <row r="864" ht="15.75" customHeight="1">
      <c r="A864" s="199" t="n"/>
      <c r="B864" s="199" t="n"/>
      <c r="C864" s="199" t="n"/>
      <c r="D864" s="201" t="n"/>
      <c r="E864" s="200" t="n"/>
      <c r="F864" s="199" t="n"/>
      <c r="G864" s="199" t="n"/>
      <c r="H864" s="199" t="n"/>
      <c r="I864" s="199" t="n"/>
      <c r="J864" s="199" t="n"/>
      <c r="K864" s="199" t="n"/>
      <c r="L864" s="199" t="n"/>
      <c r="M864" s="199" t="n"/>
      <c r="N864" s="199" t="n"/>
      <c r="O864" s="199" t="n"/>
      <c r="P864" s="199" t="n"/>
      <c r="Q864" s="199" t="n"/>
      <c r="R864" s="199" t="n"/>
      <c r="S864" s="199" t="n"/>
      <c r="T864" s="199" t="n"/>
      <c r="U864" s="199" t="n"/>
      <c r="V864" s="199" t="n"/>
      <c r="W864" s="199" t="n"/>
      <c r="X864" s="199" t="n"/>
      <c r="Y864" s="199" t="n"/>
      <c r="Z864" s="199" t="n"/>
    </row>
    <row r="865" ht="15.75" customHeight="1">
      <c r="A865" s="199" t="n"/>
      <c r="B865" s="199" t="n"/>
      <c r="C865" s="199" t="n"/>
      <c r="D865" s="201" t="n"/>
      <c r="E865" s="200" t="n"/>
      <c r="F865" s="199" t="n"/>
      <c r="G865" s="199" t="n"/>
      <c r="H865" s="199" t="n"/>
      <c r="I865" s="199" t="n"/>
      <c r="J865" s="199" t="n"/>
      <c r="K865" s="199" t="n"/>
      <c r="L865" s="199" t="n"/>
      <c r="M865" s="199" t="n"/>
      <c r="N865" s="199" t="n"/>
      <c r="O865" s="199" t="n"/>
      <c r="P865" s="199" t="n"/>
      <c r="Q865" s="199" t="n"/>
      <c r="R865" s="199" t="n"/>
      <c r="S865" s="199" t="n"/>
      <c r="T865" s="199" t="n"/>
      <c r="U865" s="199" t="n"/>
      <c r="V865" s="199" t="n"/>
      <c r="W865" s="199" t="n"/>
      <c r="X865" s="199" t="n"/>
      <c r="Y865" s="199" t="n"/>
      <c r="Z865" s="199" t="n"/>
    </row>
    <row r="866" ht="15.75" customHeight="1">
      <c r="A866" s="199" t="n"/>
      <c r="B866" s="199" t="n"/>
      <c r="C866" s="199" t="n"/>
      <c r="D866" s="201" t="n"/>
      <c r="E866" s="200" t="n"/>
      <c r="F866" s="199" t="n"/>
      <c r="G866" s="199" t="n"/>
      <c r="H866" s="199" t="n"/>
      <c r="I866" s="199" t="n"/>
      <c r="J866" s="199" t="n"/>
      <c r="K866" s="199" t="n"/>
      <c r="L866" s="199" t="n"/>
      <c r="M866" s="199" t="n"/>
      <c r="N866" s="199" t="n"/>
      <c r="O866" s="199" t="n"/>
      <c r="P866" s="199" t="n"/>
      <c r="Q866" s="199" t="n"/>
      <c r="R866" s="199" t="n"/>
      <c r="S866" s="199" t="n"/>
      <c r="T866" s="199" t="n"/>
      <c r="U866" s="199" t="n"/>
      <c r="V866" s="199" t="n"/>
      <c r="W866" s="199" t="n"/>
      <c r="X866" s="199" t="n"/>
      <c r="Y866" s="199" t="n"/>
      <c r="Z866" s="199" t="n"/>
    </row>
    <row r="867" ht="15.75" customHeight="1">
      <c r="A867" s="199" t="n"/>
      <c r="B867" s="199" t="n"/>
      <c r="C867" s="199" t="n"/>
      <c r="D867" s="201" t="n"/>
      <c r="E867" s="200" t="n"/>
      <c r="F867" s="199" t="n"/>
      <c r="G867" s="199" t="n"/>
      <c r="H867" s="199" t="n"/>
      <c r="I867" s="199" t="n"/>
      <c r="J867" s="199" t="n"/>
      <c r="K867" s="199" t="n"/>
      <c r="L867" s="199" t="n"/>
      <c r="M867" s="199" t="n"/>
      <c r="N867" s="199" t="n"/>
      <c r="O867" s="199" t="n"/>
      <c r="P867" s="199" t="n"/>
      <c r="Q867" s="199" t="n"/>
      <c r="R867" s="199" t="n"/>
      <c r="S867" s="199" t="n"/>
      <c r="T867" s="199" t="n"/>
      <c r="U867" s="199" t="n"/>
      <c r="V867" s="199" t="n"/>
      <c r="W867" s="199" t="n"/>
      <c r="X867" s="199" t="n"/>
      <c r="Y867" s="199" t="n"/>
      <c r="Z867" s="199" t="n"/>
    </row>
    <row r="868" ht="15.75" customHeight="1">
      <c r="A868" s="199" t="n"/>
      <c r="B868" s="199" t="n"/>
      <c r="C868" s="199" t="n"/>
      <c r="D868" s="201" t="n"/>
      <c r="E868" s="200" t="n"/>
      <c r="F868" s="199" t="n"/>
      <c r="G868" s="199" t="n"/>
      <c r="H868" s="199" t="n"/>
      <c r="I868" s="199" t="n"/>
      <c r="J868" s="199" t="n"/>
      <c r="K868" s="199" t="n"/>
      <c r="L868" s="199" t="n"/>
      <c r="M868" s="199" t="n"/>
      <c r="N868" s="199" t="n"/>
      <c r="O868" s="199" t="n"/>
      <c r="P868" s="199" t="n"/>
      <c r="Q868" s="199" t="n"/>
      <c r="R868" s="199" t="n"/>
      <c r="S868" s="199" t="n"/>
      <c r="T868" s="199" t="n"/>
      <c r="U868" s="199" t="n"/>
      <c r="V868" s="199" t="n"/>
      <c r="W868" s="199" t="n"/>
      <c r="X868" s="199" t="n"/>
      <c r="Y868" s="199" t="n"/>
      <c r="Z868" s="199" t="n"/>
    </row>
    <row r="869" ht="15.75" customHeight="1">
      <c r="A869" s="199" t="n"/>
      <c r="B869" s="199" t="n"/>
      <c r="C869" s="199" t="n"/>
      <c r="D869" s="201" t="n"/>
      <c r="E869" s="200" t="n"/>
      <c r="F869" s="199" t="n"/>
      <c r="G869" s="199" t="n"/>
      <c r="H869" s="199" t="n"/>
      <c r="I869" s="199" t="n"/>
      <c r="J869" s="199" t="n"/>
      <c r="K869" s="199" t="n"/>
      <c r="L869" s="199" t="n"/>
      <c r="M869" s="199" t="n"/>
      <c r="N869" s="199" t="n"/>
      <c r="O869" s="199" t="n"/>
      <c r="P869" s="199" t="n"/>
      <c r="Q869" s="199" t="n"/>
      <c r="R869" s="199" t="n"/>
      <c r="S869" s="199" t="n"/>
      <c r="T869" s="199" t="n"/>
      <c r="U869" s="199" t="n"/>
      <c r="V869" s="199" t="n"/>
      <c r="W869" s="199" t="n"/>
      <c r="X869" s="199" t="n"/>
      <c r="Y869" s="199" t="n"/>
      <c r="Z869" s="199" t="n"/>
    </row>
    <row r="870" ht="15.75" customHeight="1">
      <c r="A870" s="199" t="n"/>
      <c r="B870" s="199" t="n"/>
      <c r="C870" s="199" t="n"/>
      <c r="D870" s="201" t="n"/>
      <c r="E870" s="200" t="n"/>
      <c r="F870" s="199" t="n"/>
      <c r="G870" s="199" t="n"/>
      <c r="H870" s="199" t="n"/>
      <c r="I870" s="199" t="n"/>
      <c r="J870" s="199" t="n"/>
      <c r="K870" s="199" t="n"/>
      <c r="L870" s="199" t="n"/>
      <c r="M870" s="199" t="n"/>
      <c r="N870" s="199" t="n"/>
      <c r="O870" s="199" t="n"/>
      <c r="P870" s="199" t="n"/>
      <c r="Q870" s="199" t="n"/>
      <c r="R870" s="199" t="n"/>
      <c r="S870" s="199" t="n"/>
      <c r="T870" s="199" t="n"/>
      <c r="U870" s="199" t="n"/>
      <c r="V870" s="199" t="n"/>
      <c r="W870" s="199" t="n"/>
      <c r="X870" s="199" t="n"/>
      <c r="Y870" s="199" t="n"/>
      <c r="Z870" s="199" t="n"/>
    </row>
    <row r="871" ht="15.75" customHeight="1">
      <c r="A871" s="199" t="n"/>
      <c r="B871" s="199" t="n"/>
      <c r="C871" s="199" t="n"/>
      <c r="D871" s="201" t="n"/>
      <c r="E871" s="200" t="n"/>
      <c r="F871" s="199" t="n"/>
      <c r="G871" s="199" t="n"/>
      <c r="H871" s="199" t="n"/>
      <c r="I871" s="199" t="n"/>
      <c r="J871" s="199" t="n"/>
      <c r="K871" s="199" t="n"/>
      <c r="L871" s="199" t="n"/>
      <c r="M871" s="199" t="n"/>
      <c r="N871" s="199" t="n"/>
      <c r="O871" s="199" t="n"/>
      <c r="P871" s="199" t="n"/>
      <c r="Q871" s="199" t="n"/>
      <c r="R871" s="199" t="n"/>
      <c r="S871" s="199" t="n"/>
      <c r="T871" s="199" t="n"/>
      <c r="U871" s="199" t="n"/>
      <c r="V871" s="199" t="n"/>
      <c r="W871" s="199" t="n"/>
      <c r="X871" s="199" t="n"/>
      <c r="Y871" s="199" t="n"/>
      <c r="Z871" s="199" t="n"/>
    </row>
    <row r="872" ht="15.75" customHeight="1">
      <c r="A872" s="199" t="n"/>
      <c r="B872" s="199" t="n"/>
      <c r="C872" s="199" t="n"/>
      <c r="D872" s="201" t="n"/>
      <c r="E872" s="200" t="n"/>
      <c r="F872" s="199" t="n"/>
      <c r="G872" s="199" t="n"/>
      <c r="H872" s="199" t="n"/>
      <c r="I872" s="199" t="n"/>
      <c r="J872" s="199" t="n"/>
      <c r="K872" s="199" t="n"/>
      <c r="L872" s="199" t="n"/>
      <c r="M872" s="199" t="n"/>
      <c r="N872" s="199" t="n"/>
      <c r="O872" s="199" t="n"/>
      <c r="P872" s="199" t="n"/>
      <c r="Q872" s="199" t="n"/>
      <c r="R872" s="199" t="n"/>
      <c r="S872" s="199" t="n"/>
      <c r="T872" s="199" t="n"/>
      <c r="U872" s="199" t="n"/>
      <c r="V872" s="199" t="n"/>
      <c r="W872" s="199" t="n"/>
      <c r="X872" s="199" t="n"/>
      <c r="Y872" s="199" t="n"/>
      <c r="Z872" s="199" t="n"/>
    </row>
    <row r="873" ht="15.75" customHeight="1">
      <c r="A873" s="199" t="n"/>
      <c r="B873" s="199" t="n"/>
      <c r="C873" s="199" t="n"/>
      <c r="D873" s="201" t="n"/>
      <c r="E873" s="200" t="n"/>
      <c r="F873" s="199" t="n"/>
      <c r="G873" s="199" t="n"/>
      <c r="H873" s="199" t="n"/>
      <c r="I873" s="199" t="n"/>
      <c r="J873" s="199" t="n"/>
      <c r="K873" s="199" t="n"/>
      <c r="L873" s="199" t="n"/>
      <c r="M873" s="199" t="n"/>
      <c r="N873" s="199" t="n"/>
      <c r="O873" s="199" t="n"/>
      <c r="P873" s="199" t="n"/>
      <c r="Q873" s="199" t="n"/>
      <c r="R873" s="199" t="n"/>
      <c r="S873" s="199" t="n"/>
      <c r="T873" s="199" t="n"/>
      <c r="U873" s="199" t="n"/>
      <c r="V873" s="199" t="n"/>
      <c r="W873" s="199" t="n"/>
      <c r="X873" s="199" t="n"/>
      <c r="Y873" s="199" t="n"/>
      <c r="Z873" s="199" t="n"/>
    </row>
    <row r="874" ht="15.75" customHeight="1">
      <c r="A874" s="199" t="n"/>
      <c r="B874" s="199" t="n"/>
      <c r="C874" s="199" t="n"/>
      <c r="D874" s="201" t="n"/>
      <c r="E874" s="200" t="n"/>
      <c r="F874" s="199" t="n"/>
      <c r="G874" s="199" t="n"/>
      <c r="H874" s="199" t="n"/>
      <c r="I874" s="199" t="n"/>
      <c r="J874" s="199" t="n"/>
      <c r="K874" s="199" t="n"/>
      <c r="L874" s="199" t="n"/>
      <c r="M874" s="199" t="n"/>
      <c r="N874" s="199" t="n"/>
      <c r="O874" s="199" t="n"/>
      <c r="P874" s="199" t="n"/>
      <c r="Q874" s="199" t="n"/>
      <c r="R874" s="199" t="n"/>
      <c r="S874" s="199" t="n"/>
      <c r="T874" s="199" t="n"/>
      <c r="U874" s="199" t="n"/>
      <c r="V874" s="199" t="n"/>
      <c r="W874" s="199" t="n"/>
      <c r="X874" s="199" t="n"/>
      <c r="Y874" s="199" t="n"/>
      <c r="Z874" s="199" t="n"/>
    </row>
    <row r="875" ht="15.75" customHeight="1">
      <c r="A875" s="199" t="n"/>
      <c r="B875" s="199" t="n"/>
      <c r="C875" s="199" t="n"/>
      <c r="D875" s="201" t="n"/>
      <c r="E875" s="200" t="n"/>
      <c r="F875" s="199" t="n"/>
      <c r="G875" s="199" t="n"/>
      <c r="H875" s="199" t="n"/>
      <c r="I875" s="199" t="n"/>
      <c r="J875" s="199" t="n"/>
      <c r="K875" s="199" t="n"/>
      <c r="L875" s="199" t="n"/>
      <c r="M875" s="199" t="n"/>
      <c r="N875" s="199" t="n"/>
      <c r="O875" s="199" t="n"/>
      <c r="P875" s="199" t="n"/>
      <c r="Q875" s="199" t="n"/>
      <c r="R875" s="199" t="n"/>
      <c r="S875" s="199" t="n"/>
      <c r="T875" s="199" t="n"/>
      <c r="U875" s="199" t="n"/>
      <c r="V875" s="199" t="n"/>
      <c r="W875" s="199" t="n"/>
      <c r="X875" s="199" t="n"/>
      <c r="Y875" s="199" t="n"/>
      <c r="Z875" s="199" t="n"/>
    </row>
    <row r="876" ht="15.75" customHeight="1">
      <c r="A876" s="199" t="n"/>
      <c r="B876" s="199" t="n"/>
      <c r="C876" s="199" t="n"/>
      <c r="D876" s="201" t="n"/>
      <c r="E876" s="200" t="n"/>
      <c r="F876" s="199" t="n"/>
      <c r="G876" s="199" t="n"/>
      <c r="H876" s="199" t="n"/>
      <c r="I876" s="199" t="n"/>
      <c r="J876" s="199" t="n"/>
      <c r="K876" s="199" t="n"/>
      <c r="L876" s="199" t="n"/>
      <c r="M876" s="199" t="n"/>
      <c r="N876" s="199" t="n"/>
      <c r="O876" s="199" t="n"/>
      <c r="P876" s="199" t="n"/>
      <c r="Q876" s="199" t="n"/>
      <c r="R876" s="199" t="n"/>
      <c r="S876" s="199" t="n"/>
      <c r="T876" s="199" t="n"/>
      <c r="U876" s="199" t="n"/>
      <c r="V876" s="199" t="n"/>
      <c r="W876" s="199" t="n"/>
      <c r="X876" s="199" t="n"/>
      <c r="Y876" s="199" t="n"/>
      <c r="Z876" s="199" t="n"/>
    </row>
    <row r="877" ht="15.75" customHeight="1">
      <c r="A877" s="199" t="n"/>
      <c r="B877" s="199" t="n"/>
      <c r="C877" s="199" t="n"/>
      <c r="D877" s="201" t="n"/>
      <c r="E877" s="200" t="n"/>
      <c r="F877" s="199" t="n"/>
      <c r="G877" s="199" t="n"/>
      <c r="H877" s="199" t="n"/>
      <c r="I877" s="199" t="n"/>
      <c r="J877" s="199" t="n"/>
      <c r="K877" s="199" t="n"/>
      <c r="L877" s="199" t="n"/>
      <c r="M877" s="199" t="n"/>
      <c r="N877" s="199" t="n"/>
      <c r="O877" s="199" t="n"/>
      <c r="P877" s="199" t="n"/>
      <c r="Q877" s="199" t="n"/>
      <c r="R877" s="199" t="n"/>
      <c r="S877" s="199" t="n"/>
      <c r="T877" s="199" t="n"/>
      <c r="U877" s="199" t="n"/>
      <c r="V877" s="199" t="n"/>
      <c r="W877" s="199" t="n"/>
      <c r="X877" s="199" t="n"/>
      <c r="Y877" s="199" t="n"/>
      <c r="Z877" s="199" t="n"/>
    </row>
    <row r="878" ht="15.75" customHeight="1">
      <c r="A878" s="199" t="n"/>
      <c r="B878" s="199" t="n"/>
      <c r="C878" s="199" t="n"/>
      <c r="D878" s="201" t="n"/>
      <c r="E878" s="200" t="n"/>
      <c r="F878" s="199" t="n"/>
      <c r="G878" s="199" t="n"/>
      <c r="H878" s="199" t="n"/>
      <c r="I878" s="199" t="n"/>
      <c r="J878" s="199" t="n"/>
      <c r="K878" s="199" t="n"/>
      <c r="L878" s="199" t="n"/>
      <c r="M878" s="199" t="n"/>
      <c r="N878" s="199" t="n"/>
      <c r="O878" s="199" t="n"/>
      <c r="P878" s="199" t="n"/>
      <c r="Q878" s="199" t="n"/>
      <c r="R878" s="199" t="n"/>
      <c r="S878" s="199" t="n"/>
      <c r="T878" s="199" t="n"/>
      <c r="U878" s="199" t="n"/>
      <c r="V878" s="199" t="n"/>
      <c r="W878" s="199" t="n"/>
      <c r="X878" s="199" t="n"/>
      <c r="Y878" s="199" t="n"/>
      <c r="Z878" s="199" t="n"/>
    </row>
    <row r="879" ht="15.75" customHeight="1">
      <c r="A879" s="199" t="n"/>
      <c r="B879" s="199" t="n"/>
      <c r="C879" s="199" t="n"/>
      <c r="D879" s="201" t="n"/>
      <c r="E879" s="200" t="n"/>
      <c r="F879" s="199" t="n"/>
      <c r="G879" s="199" t="n"/>
      <c r="H879" s="199" t="n"/>
      <c r="I879" s="199" t="n"/>
      <c r="J879" s="199" t="n"/>
      <c r="K879" s="199" t="n"/>
      <c r="L879" s="199" t="n"/>
      <c r="M879" s="199" t="n"/>
      <c r="N879" s="199" t="n"/>
      <c r="O879" s="199" t="n"/>
      <c r="P879" s="199" t="n"/>
      <c r="Q879" s="199" t="n"/>
      <c r="R879" s="199" t="n"/>
      <c r="S879" s="199" t="n"/>
      <c r="T879" s="199" t="n"/>
      <c r="U879" s="199" t="n"/>
      <c r="V879" s="199" t="n"/>
      <c r="W879" s="199" t="n"/>
      <c r="X879" s="199" t="n"/>
      <c r="Y879" s="199" t="n"/>
      <c r="Z879" s="199" t="n"/>
    </row>
    <row r="880" ht="15.75" customHeight="1">
      <c r="A880" s="199" t="n"/>
      <c r="B880" s="199" t="n"/>
      <c r="C880" s="199" t="n"/>
      <c r="D880" s="201" t="n"/>
      <c r="E880" s="200" t="n"/>
      <c r="F880" s="199" t="n"/>
      <c r="G880" s="199" t="n"/>
      <c r="H880" s="199" t="n"/>
      <c r="I880" s="199" t="n"/>
      <c r="J880" s="199" t="n"/>
      <c r="K880" s="199" t="n"/>
      <c r="L880" s="199" t="n"/>
      <c r="M880" s="199" t="n"/>
      <c r="N880" s="199" t="n"/>
      <c r="O880" s="199" t="n"/>
      <c r="P880" s="199" t="n"/>
      <c r="Q880" s="199" t="n"/>
      <c r="R880" s="199" t="n"/>
      <c r="S880" s="199" t="n"/>
      <c r="T880" s="199" t="n"/>
      <c r="U880" s="199" t="n"/>
      <c r="V880" s="199" t="n"/>
      <c r="W880" s="199" t="n"/>
      <c r="X880" s="199" t="n"/>
      <c r="Y880" s="199" t="n"/>
      <c r="Z880" s="199" t="n"/>
    </row>
    <row r="881" ht="15.75" customHeight="1">
      <c r="A881" s="199" t="n"/>
      <c r="B881" s="199" t="n"/>
      <c r="C881" s="199" t="n"/>
      <c r="D881" s="201" t="n"/>
      <c r="E881" s="200" t="n"/>
      <c r="F881" s="199" t="n"/>
      <c r="G881" s="199" t="n"/>
      <c r="H881" s="199" t="n"/>
      <c r="I881" s="199" t="n"/>
      <c r="J881" s="199" t="n"/>
      <c r="K881" s="199" t="n"/>
      <c r="L881" s="199" t="n"/>
      <c r="M881" s="199" t="n"/>
      <c r="N881" s="199" t="n"/>
      <c r="O881" s="199" t="n"/>
      <c r="P881" s="199" t="n"/>
      <c r="Q881" s="199" t="n"/>
      <c r="R881" s="199" t="n"/>
      <c r="S881" s="199" t="n"/>
      <c r="T881" s="199" t="n"/>
      <c r="U881" s="199" t="n"/>
      <c r="V881" s="199" t="n"/>
      <c r="W881" s="199" t="n"/>
      <c r="X881" s="199" t="n"/>
      <c r="Y881" s="199" t="n"/>
      <c r="Z881" s="199" t="n"/>
    </row>
    <row r="882" ht="15.75" customHeight="1">
      <c r="A882" s="199" t="n"/>
      <c r="B882" s="199" t="n"/>
      <c r="C882" s="199" t="n"/>
      <c r="D882" s="201" t="n"/>
      <c r="E882" s="200" t="n"/>
      <c r="F882" s="199" t="n"/>
      <c r="G882" s="199" t="n"/>
      <c r="H882" s="199" t="n"/>
      <c r="I882" s="199" t="n"/>
      <c r="J882" s="199" t="n"/>
      <c r="K882" s="199" t="n"/>
      <c r="L882" s="199" t="n"/>
      <c r="M882" s="199" t="n"/>
      <c r="N882" s="199" t="n"/>
      <c r="O882" s="199" t="n"/>
      <c r="P882" s="199" t="n"/>
      <c r="Q882" s="199" t="n"/>
      <c r="R882" s="199" t="n"/>
      <c r="S882" s="199" t="n"/>
      <c r="T882" s="199" t="n"/>
      <c r="U882" s="199" t="n"/>
      <c r="V882" s="199" t="n"/>
      <c r="W882" s="199" t="n"/>
      <c r="X882" s="199" t="n"/>
      <c r="Y882" s="199" t="n"/>
      <c r="Z882" s="199" t="n"/>
    </row>
    <row r="883" ht="15.75" customHeight="1">
      <c r="A883" s="199" t="n"/>
      <c r="B883" s="199" t="n"/>
      <c r="C883" s="199" t="n"/>
      <c r="D883" s="201" t="n"/>
      <c r="E883" s="200" t="n"/>
      <c r="F883" s="199" t="n"/>
      <c r="G883" s="199" t="n"/>
      <c r="H883" s="199" t="n"/>
      <c r="I883" s="199" t="n"/>
      <c r="J883" s="199" t="n"/>
      <c r="K883" s="199" t="n"/>
      <c r="L883" s="199" t="n"/>
      <c r="M883" s="199" t="n"/>
      <c r="N883" s="199" t="n"/>
      <c r="O883" s="199" t="n"/>
      <c r="P883" s="199" t="n"/>
      <c r="Q883" s="199" t="n"/>
      <c r="R883" s="199" t="n"/>
      <c r="S883" s="199" t="n"/>
      <c r="T883" s="199" t="n"/>
      <c r="U883" s="199" t="n"/>
      <c r="V883" s="199" t="n"/>
      <c r="W883" s="199" t="n"/>
      <c r="X883" s="199" t="n"/>
      <c r="Y883" s="199" t="n"/>
      <c r="Z883" s="199" t="n"/>
    </row>
    <row r="884" ht="15.75" customHeight="1">
      <c r="A884" s="199" t="n"/>
      <c r="B884" s="199" t="n"/>
      <c r="C884" s="199" t="n"/>
      <c r="D884" s="201" t="n"/>
      <c r="E884" s="200" t="n"/>
      <c r="F884" s="199" t="n"/>
      <c r="G884" s="199" t="n"/>
      <c r="H884" s="199" t="n"/>
      <c r="I884" s="199" t="n"/>
      <c r="J884" s="199" t="n"/>
      <c r="K884" s="199" t="n"/>
      <c r="L884" s="199" t="n"/>
      <c r="M884" s="199" t="n"/>
      <c r="N884" s="199" t="n"/>
      <c r="O884" s="199" t="n"/>
      <c r="P884" s="199" t="n"/>
      <c r="Q884" s="199" t="n"/>
      <c r="R884" s="199" t="n"/>
      <c r="S884" s="199" t="n"/>
      <c r="T884" s="199" t="n"/>
      <c r="U884" s="199" t="n"/>
      <c r="V884" s="199" t="n"/>
      <c r="W884" s="199" t="n"/>
      <c r="X884" s="199" t="n"/>
      <c r="Y884" s="199" t="n"/>
      <c r="Z884" s="199" t="n"/>
    </row>
    <row r="885" ht="15.75" customHeight="1">
      <c r="A885" s="199" t="n"/>
      <c r="B885" s="199" t="n"/>
      <c r="C885" s="199" t="n"/>
      <c r="D885" s="201" t="n"/>
      <c r="E885" s="200" t="n"/>
      <c r="F885" s="199" t="n"/>
      <c r="G885" s="199" t="n"/>
      <c r="H885" s="199" t="n"/>
      <c r="I885" s="199" t="n"/>
      <c r="J885" s="199" t="n"/>
      <c r="K885" s="199" t="n"/>
      <c r="L885" s="199" t="n"/>
      <c r="M885" s="199" t="n"/>
      <c r="N885" s="199" t="n"/>
      <c r="O885" s="199" t="n"/>
      <c r="P885" s="199" t="n"/>
      <c r="Q885" s="199" t="n"/>
      <c r="R885" s="199" t="n"/>
      <c r="S885" s="199" t="n"/>
      <c r="T885" s="199" t="n"/>
      <c r="U885" s="199" t="n"/>
      <c r="V885" s="199" t="n"/>
      <c r="W885" s="199" t="n"/>
      <c r="X885" s="199" t="n"/>
      <c r="Y885" s="199" t="n"/>
      <c r="Z885" s="199" t="n"/>
    </row>
    <row r="886" ht="15.75" customHeight="1">
      <c r="A886" s="199" t="n"/>
      <c r="B886" s="199" t="n"/>
      <c r="C886" s="199" t="n"/>
      <c r="D886" s="201" t="n"/>
      <c r="E886" s="200" t="n"/>
      <c r="F886" s="199" t="n"/>
      <c r="G886" s="199" t="n"/>
      <c r="H886" s="199" t="n"/>
      <c r="I886" s="199" t="n"/>
      <c r="J886" s="199" t="n"/>
      <c r="K886" s="199" t="n"/>
      <c r="L886" s="199" t="n"/>
      <c r="M886" s="199" t="n"/>
      <c r="N886" s="199" t="n"/>
      <c r="O886" s="199" t="n"/>
      <c r="P886" s="199" t="n"/>
      <c r="Q886" s="199" t="n"/>
      <c r="R886" s="199" t="n"/>
      <c r="S886" s="199" t="n"/>
      <c r="T886" s="199" t="n"/>
      <c r="U886" s="199" t="n"/>
      <c r="V886" s="199" t="n"/>
      <c r="W886" s="199" t="n"/>
      <c r="X886" s="199" t="n"/>
      <c r="Y886" s="199" t="n"/>
      <c r="Z886" s="199" t="n"/>
    </row>
    <row r="887" ht="15.75" customHeight="1">
      <c r="A887" s="199" t="n"/>
      <c r="B887" s="199" t="n"/>
      <c r="C887" s="199" t="n"/>
      <c r="D887" s="201" t="n"/>
      <c r="E887" s="200" t="n"/>
      <c r="F887" s="199" t="n"/>
      <c r="G887" s="199" t="n"/>
      <c r="H887" s="199" t="n"/>
      <c r="I887" s="199" t="n"/>
      <c r="J887" s="199" t="n"/>
      <c r="K887" s="199" t="n"/>
      <c r="L887" s="199" t="n"/>
      <c r="M887" s="199" t="n"/>
      <c r="N887" s="199" t="n"/>
      <c r="O887" s="199" t="n"/>
      <c r="P887" s="199" t="n"/>
      <c r="Q887" s="199" t="n"/>
      <c r="R887" s="199" t="n"/>
      <c r="S887" s="199" t="n"/>
      <c r="T887" s="199" t="n"/>
      <c r="U887" s="199" t="n"/>
      <c r="V887" s="199" t="n"/>
      <c r="W887" s="199" t="n"/>
      <c r="X887" s="199" t="n"/>
      <c r="Y887" s="199" t="n"/>
      <c r="Z887" s="199" t="n"/>
    </row>
    <row r="888" ht="15.75" customHeight="1">
      <c r="A888" s="199" t="n"/>
      <c r="B888" s="199" t="n"/>
      <c r="C888" s="199" t="n"/>
      <c r="D888" s="201" t="n"/>
      <c r="E888" s="200" t="n"/>
      <c r="F888" s="199" t="n"/>
      <c r="G888" s="199" t="n"/>
      <c r="H888" s="199" t="n"/>
      <c r="I888" s="199" t="n"/>
      <c r="J888" s="199" t="n"/>
      <c r="K888" s="199" t="n"/>
      <c r="L888" s="199" t="n"/>
      <c r="M888" s="199" t="n"/>
      <c r="N888" s="199" t="n"/>
      <c r="O888" s="199" t="n"/>
      <c r="P888" s="199" t="n"/>
      <c r="Q888" s="199" t="n"/>
      <c r="R888" s="199" t="n"/>
      <c r="S888" s="199" t="n"/>
      <c r="T888" s="199" t="n"/>
      <c r="U888" s="199" t="n"/>
      <c r="V888" s="199" t="n"/>
      <c r="W888" s="199" t="n"/>
      <c r="X888" s="199" t="n"/>
      <c r="Y888" s="199" t="n"/>
      <c r="Z888" s="199" t="n"/>
    </row>
    <row r="889" ht="15.75" customHeight="1">
      <c r="A889" s="199" t="n"/>
      <c r="B889" s="199" t="n"/>
      <c r="C889" s="199" t="n"/>
      <c r="D889" s="201" t="n"/>
      <c r="E889" s="200" t="n"/>
      <c r="F889" s="199" t="n"/>
      <c r="G889" s="199" t="n"/>
      <c r="H889" s="199" t="n"/>
      <c r="I889" s="199" t="n"/>
      <c r="J889" s="199" t="n"/>
      <c r="K889" s="199" t="n"/>
      <c r="L889" s="199" t="n"/>
      <c r="M889" s="199" t="n"/>
      <c r="N889" s="199" t="n"/>
      <c r="O889" s="199" t="n"/>
      <c r="P889" s="199" t="n"/>
      <c r="Q889" s="199" t="n"/>
      <c r="R889" s="199" t="n"/>
      <c r="S889" s="199" t="n"/>
      <c r="T889" s="199" t="n"/>
      <c r="U889" s="199" t="n"/>
      <c r="V889" s="199" t="n"/>
      <c r="W889" s="199" t="n"/>
      <c r="X889" s="199" t="n"/>
      <c r="Y889" s="199" t="n"/>
      <c r="Z889" s="199" t="n"/>
    </row>
    <row r="890" ht="15.75" customHeight="1">
      <c r="A890" s="199" t="n"/>
      <c r="B890" s="199" t="n"/>
      <c r="C890" s="199" t="n"/>
      <c r="D890" s="201" t="n"/>
      <c r="E890" s="200" t="n"/>
      <c r="F890" s="199" t="n"/>
      <c r="G890" s="199" t="n"/>
      <c r="H890" s="199" t="n"/>
      <c r="I890" s="199" t="n"/>
      <c r="J890" s="199" t="n"/>
      <c r="K890" s="199" t="n"/>
      <c r="L890" s="199" t="n"/>
      <c r="M890" s="199" t="n"/>
      <c r="N890" s="199" t="n"/>
      <c r="O890" s="199" t="n"/>
      <c r="P890" s="199" t="n"/>
      <c r="Q890" s="199" t="n"/>
      <c r="R890" s="199" t="n"/>
      <c r="S890" s="199" t="n"/>
      <c r="T890" s="199" t="n"/>
      <c r="U890" s="199" t="n"/>
      <c r="V890" s="199" t="n"/>
      <c r="W890" s="199" t="n"/>
      <c r="X890" s="199" t="n"/>
      <c r="Y890" s="199" t="n"/>
      <c r="Z890" s="199" t="n"/>
    </row>
    <row r="891" ht="15.75" customHeight="1">
      <c r="A891" s="199" t="n"/>
      <c r="B891" s="199" t="n"/>
      <c r="C891" s="199" t="n"/>
      <c r="D891" s="201" t="n"/>
      <c r="E891" s="200" t="n"/>
      <c r="F891" s="199" t="n"/>
      <c r="G891" s="199" t="n"/>
      <c r="H891" s="199" t="n"/>
      <c r="I891" s="199" t="n"/>
      <c r="J891" s="199" t="n"/>
      <c r="K891" s="199" t="n"/>
      <c r="L891" s="199" t="n"/>
      <c r="M891" s="199" t="n"/>
      <c r="N891" s="199" t="n"/>
      <c r="O891" s="199" t="n"/>
      <c r="P891" s="199" t="n"/>
      <c r="Q891" s="199" t="n"/>
      <c r="R891" s="199" t="n"/>
      <c r="S891" s="199" t="n"/>
      <c r="T891" s="199" t="n"/>
      <c r="U891" s="199" t="n"/>
      <c r="V891" s="199" t="n"/>
      <c r="W891" s="199" t="n"/>
      <c r="X891" s="199" t="n"/>
      <c r="Y891" s="199" t="n"/>
      <c r="Z891" s="199" t="n"/>
    </row>
    <row r="892" ht="15.75" customHeight="1">
      <c r="A892" s="199" t="n"/>
      <c r="B892" s="199" t="n"/>
      <c r="C892" s="199" t="n"/>
      <c r="D892" s="201" t="n"/>
      <c r="E892" s="200" t="n"/>
      <c r="F892" s="199" t="n"/>
      <c r="G892" s="199" t="n"/>
      <c r="H892" s="199" t="n"/>
      <c r="I892" s="199" t="n"/>
      <c r="J892" s="199" t="n"/>
      <c r="K892" s="199" t="n"/>
      <c r="L892" s="199" t="n"/>
      <c r="M892" s="199" t="n"/>
      <c r="N892" s="199" t="n"/>
      <c r="O892" s="199" t="n"/>
      <c r="P892" s="199" t="n"/>
      <c r="Q892" s="199" t="n"/>
      <c r="R892" s="199" t="n"/>
      <c r="S892" s="199" t="n"/>
      <c r="T892" s="199" t="n"/>
      <c r="U892" s="199" t="n"/>
      <c r="V892" s="199" t="n"/>
      <c r="W892" s="199" t="n"/>
      <c r="X892" s="199" t="n"/>
      <c r="Y892" s="199" t="n"/>
      <c r="Z892" s="199" t="n"/>
    </row>
    <row r="893" ht="15.75" customHeight="1">
      <c r="A893" s="199" t="n"/>
      <c r="B893" s="199" t="n"/>
      <c r="C893" s="199" t="n"/>
      <c r="D893" s="201" t="n"/>
      <c r="E893" s="200" t="n"/>
      <c r="F893" s="199" t="n"/>
      <c r="G893" s="199" t="n"/>
      <c r="H893" s="199" t="n"/>
      <c r="I893" s="199" t="n"/>
      <c r="J893" s="199" t="n"/>
      <c r="K893" s="199" t="n"/>
      <c r="L893" s="199" t="n"/>
      <c r="M893" s="199" t="n"/>
      <c r="N893" s="199" t="n"/>
      <c r="O893" s="199" t="n"/>
      <c r="P893" s="199" t="n"/>
      <c r="Q893" s="199" t="n"/>
      <c r="R893" s="199" t="n"/>
      <c r="S893" s="199" t="n"/>
      <c r="T893" s="199" t="n"/>
      <c r="U893" s="199" t="n"/>
      <c r="V893" s="199" t="n"/>
      <c r="W893" s="199" t="n"/>
      <c r="X893" s="199" t="n"/>
      <c r="Y893" s="199" t="n"/>
      <c r="Z893" s="199" t="n"/>
    </row>
    <row r="894" ht="15.75" customHeight="1">
      <c r="A894" s="199" t="n"/>
      <c r="B894" s="199" t="n"/>
      <c r="C894" s="199" t="n"/>
      <c r="D894" s="201" t="n"/>
      <c r="E894" s="200" t="n"/>
      <c r="F894" s="199" t="n"/>
      <c r="G894" s="199" t="n"/>
      <c r="H894" s="199" t="n"/>
      <c r="I894" s="199" t="n"/>
      <c r="J894" s="199" t="n"/>
      <c r="K894" s="199" t="n"/>
      <c r="L894" s="199" t="n"/>
      <c r="M894" s="199" t="n"/>
      <c r="N894" s="199" t="n"/>
      <c r="O894" s="199" t="n"/>
      <c r="P894" s="199" t="n"/>
      <c r="Q894" s="199" t="n"/>
      <c r="R894" s="199" t="n"/>
      <c r="S894" s="199" t="n"/>
      <c r="T894" s="199" t="n"/>
      <c r="U894" s="199" t="n"/>
      <c r="V894" s="199" t="n"/>
      <c r="W894" s="199" t="n"/>
      <c r="X894" s="199" t="n"/>
      <c r="Y894" s="199" t="n"/>
      <c r="Z894" s="199" t="n"/>
    </row>
    <row r="895" ht="15.75" customHeight="1">
      <c r="A895" s="199" t="n"/>
      <c r="B895" s="199" t="n"/>
      <c r="C895" s="199" t="n"/>
      <c r="D895" s="201" t="n"/>
      <c r="E895" s="200" t="n"/>
      <c r="F895" s="199" t="n"/>
      <c r="G895" s="199" t="n"/>
      <c r="H895" s="199" t="n"/>
      <c r="I895" s="199" t="n"/>
      <c r="J895" s="199" t="n"/>
      <c r="K895" s="199" t="n"/>
      <c r="L895" s="199" t="n"/>
      <c r="M895" s="199" t="n"/>
      <c r="N895" s="199" t="n"/>
      <c r="O895" s="199" t="n"/>
      <c r="P895" s="199" t="n"/>
      <c r="Q895" s="199" t="n"/>
      <c r="R895" s="199" t="n"/>
      <c r="S895" s="199" t="n"/>
      <c r="T895" s="199" t="n"/>
      <c r="U895" s="199" t="n"/>
      <c r="V895" s="199" t="n"/>
      <c r="W895" s="199" t="n"/>
      <c r="X895" s="199" t="n"/>
      <c r="Y895" s="199" t="n"/>
      <c r="Z895" s="199" t="n"/>
    </row>
    <row r="896" ht="15.75" customHeight="1">
      <c r="A896" s="199" t="n"/>
      <c r="B896" s="199" t="n"/>
      <c r="C896" s="199" t="n"/>
      <c r="D896" s="201" t="n"/>
      <c r="E896" s="200" t="n"/>
      <c r="F896" s="199" t="n"/>
      <c r="G896" s="199" t="n"/>
      <c r="H896" s="199" t="n"/>
      <c r="I896" s="199" t="n"/>
      <c r="J896" s="199" t="n"/>
      <c r="K896" s="199" t="n"/>
      <c r="L896" s="199" t="n"/>
      <c r="M896" s="199" t="n"/>
      <c r="N896" s="199" t="n"/>
      <c r="O896" s="199" t="n"/>
      <c r="P896" s="199" t="n"/>
      <c r="Q896" s="199" t="n"/>
      <c r="R896" s="199" t="n"/>
      <c r="S896" s="199" t="n"/>
      <c r="T896" s="199" t="n"/>
      <c r="U896" s="199" t="n"/>
      <c r="V896" s="199" t="n"/>
      <c r="W896" s="199" t="n"/>
      <c r="X896" s="199" t="n"/>
      <c r="Y896" s="199" t="n"/>
      <c r="Z896" s="199" t="n"/>
    </row>
    <row r="897" ht="15.75" customHeight="1">
      <c r="A897" s="199" t="n"/>
      <c r="B897" s="199" t="n"/>
      <c r="C897" s="199" t="n"/>
      <c r="D897" s="201" t="n"/>
      <c r="E897" s="200" t="n"/>
      <c r="F897" s="199" t="n"/>
      <c r="G897" s="199" t="n"/>
      <c r="H897" s="199" t="n"/>
      <c r="I897" s="199" t="n"/>
      <c r="J897" s="199" t="n"/>
      <c r="K897" s="199" t="n"/>
      <c r="L897" s="199" t="n"/>
      <c r="M897" s="199" t="n"/>
      <c r="N897" s="199" t="n"/>
      <c r="O897" s="199" t="n"/>
      <c r="P897" s="199" t="n"/>
      <c r="Q897" s="199" t="n"/>
      <c r="R897" s="199" t="n"/>
      <c r="S897" s="199" t="n"/>
      <c r="T897" s="199" t="n"/>
      <c r="U897" s="199" t="n"/>
      <c r="V897" s="199" t="n"/>
      <c r="W897" s="199" t="n"/>
      <c r="X897" s="199" t="n"/>
      <c r="Y897" s="199" t="n"/>
      <c r="Z897" s="199" t="n"/>
    </row>
    <row r="898" ht="15.75" customHeight="1">
      <c r="A898" s="199" t="n"/>
      <c r="B898" s="199" t="n"/>
      <c r="C898" s="199" t="n"/>
      <c r="D898" s="201" t="n"/>
      <c r="E898" s="200" t="n"/>
      <c r="F898" s="199" t="n"/>
      <c r="G898" s="199" t="n"/>
      <c r="H898" s="199" t="n"/>
      <c r="I898" s="199" t="n"/>
      <c r="J898" s="199" t="n"/>
      <c r="K898" s="199" t="n"/>
      <c r="L898" s="199" t="n"/>
      <c r="M898" s="199" t="n"/>
      <c r="N898" s="199" t="n"/>
      <c r="O898" s="199" t="n"/>
      <c r="P898" s="199" t="n"/>
      <c r="Q898" s="199" t="n"/>
      <c r="R898" s="199" t="n"/>
      <c r="S898" s="199" t="n"/>
      <c r="T898" s="199" t="n"/>
      <c r="U898" s="199" t="n"/>
      <c r="V898" s="199" t="n"/>
      <c r="W898" s="199" t="n"/>
      <c r="X898" s="199" t="n"/>
      <c r="Y898" s="199" t="n"/>
      <c r="Z898" s="199" t="n"/>
    </row>
    <row r="899" ht="15.75" customHeight="1">
      <c r="A899" s="199" t="n"/>
      <c r="B899" s="199" t="n"/>
      <c r="C899" s="199" t="n"/>
      <c r="D899" s="201" t="n"/>
      <c r="E899" s="200" t="n"/>
      <c r="F899" s="199" t="n"/>
      <c r="G899" s="199" t="n"/>
      <c r="H899" s="199" t="n"/>
      <c r="I899" s="199" t="n"/>
      <c r="J899" s="199" t="n"/>
      <c r="K899" s="199" t="n"/>
      <c r="L899" s="199" t="n"/>
      <c r="M899" s="199" t="n"/>
      <c r="N899" s="199" t="n"/>
      <c r="O899" s="199" t="n"/>
      <c r="P899" s="199" t="n"/>
      <c r="Q899" s="199" t="n"/>
      <c r="R899" s="199" t="n"/>
      <c r="S899" s="199" t="n"/>
      <c r="T899" s="199" t="n"/>
      <c r="U899" s="199" t="n"/>
      <c r="V899" s="199" t="n"/>
      <c r="W899" s="199" t="n"/>
      <c r="X899" s="199" t="n"/>
      <c r="Y899" s="199" t="n"/>
      <c r="Z899" s="199" t="n"/>
    </row>
    <row r="900" ht="15.75" customHeight="1">
      <c r="A900" s="199" t="n"/>
      <c r="B900" s="199" t="n"/>
      <c r="C900" s="199" t="n"/>
      <c r="D900" s="201" t="n"/>
      <c r="E900" s="200" t="n"/>
      <c r="F900" s="199" t="n"/>
      <c r="G900" s="199" t="n"/>
      <c r="H900" s="199" t="n"/>
      <c r="I900" s="199" t="n"/>
      <c r="J900" s="199" t="n"/>
      <c r="K900" s="199" t="n"/>
      <c r="L900" s="199" t="n"/>
      <c r="M900" s="199" t="n"/>
      <c r="N900" s="199" t="n"/>
      <c r="O900" s="199" t="n"/>
      <c r="P900" s="199" t="n"/>
      <c r="Q900" s="199" t="n"/>
      <c r="R900" s="199" t="n"/>
      <c r="S900" s="199" t="n"/>
      <c r="T900" s="199" t="n"/>
      <c r="U900" s="199" t="n"/>
      <c r="V900" s="199" t="n"/>
      <c r="W900" s="199" t="n"/>
      <c r="X900" s="199" t="n"/>
      <c r="Y900" s="199" t="n"/>
      <c r="Z900" s="199" t="n"/>
    </row>
    <row r="901" ht="15.75" customHeight="1">
      <c r="A901" s="199" t="n"/>
      <c r="B901" s="199" t="n"/>
      <c r="C901" s="199" t="n"/>
      <c r="D901" s="201" t="n"/>
      <c r="E901" s="200" t="n"/>
      <c r="F901" s="199" t="n"/>
      <c r="G901" s="199" t="n"/>
      <c r="H901" s="199" t="n"/>
      <c r="I901" s="199" t="n"/>
      <c r="J901" s="199" t="n"/>
      <c r="K901" s="199" t="n"/>
      <c r="L901" s="199" t="n"/>
      <c r="M901" s="199" t="n"/>
      <c r="N901" s="199" t="n"/>
      <c r="O901" s="199" t="n"/>
      <c r="P901" s="199" t="n"/>
      <c r="Q901" s="199" t="n"/>
      <c r="R901" s="199" t="n"/>
      <c r="S901" s="199" t="n"/>
      <c r="T901" s="199" t="n"/>
      <c r="U901" s="199" t="n"/>
      <c r="V901" s="199" t="n"/>
      <c r="W901" s="199" t="n"/>
      <c r="X901" s="199" t="n"/>
      <c r="Y901" s="199" t="n"/>
      <c r="Z901" s="199" t="n"/>
    </row>
    <row r="902" ht="15.75" customHeight="1">
      <c r="A902" s="199" t="n"/>
      <c r="B902" s="199" t="n"/>
      <c r="C902" s="199" t="n"/>
      <c r="D902" s="201" t="n"/>
      <c r="E902" s="200" t="n"/>
      <c r="F902" s="199" t="n"/>
      <c r="G902" s="199" t="n"/>
      <c r="H902" s="199" t="n"/>
      <c r="I902" s="199" t="n"/>
      <c r="J902" s="199" t="n"/>
      <c r="K902" s="199" t="n"/>
      <c r="L902" s="199" t="n"/>
      <c r="M902" s="199" t="n"/>
      <c r="N902" s="199" t="n"/>
      <c r="O902" s="199" t="n"/>
      <c r="P902" s="199" t="n"/>
      <c r="Q902" s="199" t="n"/>
      <c r="R902" s="199" t="n"/>
      <c r="S902" s="199" t="n"/>
      <c r="T902" s="199" t="n"/>
      <c r="U902" s="199" t="n"/>
      <c r="V902" s="199" t="n"/>
      <c r="W902" s="199" t="n"/>
      <c r="X902" s="199" t="n"/>
      <c r="Y902" s="199" t="n"/>
      <c r="Z902" s="199" t="n"/>
    </row>
    <row r="903" ht="15.75" customHeight="1">
      <c r="A903" s="199" t="n"/>
      <c r="B903" s="199" t="n"/>
      <c r="C903" s="199" t="n"/>
      <c r="D903" s="201" t="n"/>
      <c r="E903" s="200" t="n"/>
      <c r="F903" s="199" t="n"/>
      <c r="G903" s="199" t="n"/>
      <c r="H903" s="199" t="n"/>
      <c r="I903" s="199" t="n"/>
      <c r="J903" s="199" t="n"/>
      <c r="K903" s="199" t="n"/>
      <c r="L903" s="199" t="n"/>
      <c r="M903" s="199" t="n"/>
      <c r="N903" s="199" t="n"/>
      <c r="O903" s="199" t="n"/>
      <c r="P903" s="199" t="n"/>
      <c r="Q903" s="199" t="n"/>
      <c r="R903" s="199" t="n"/>
      <c r="S903" s="199" t="n"/>
      <c r="T903" s="199" t="n"/>
      <c r="U903" s="199" t="n"/>
      <c r="V903" s="199" t="n"/>
      <c r="W903" s="199" t="n"/>
      <c r="X903" s="199" t="n"/>
      <c r="Y903" s="199" t="n"/>
      <c r="Z903" s="199" t="n"/>
    </row>
    <row r="904" ht="15.75" customHeight="1">
      <c r="A904" s="199" t="n"/>
      <c r="B904" s="199" t="n"/>
      <c r="C904" s="199" t="n"/>
      <c r="D904" s="201" t="n"/>
      <c r="E904" s="200" t="n"/>
      <c r="F904" s="199" t="n"/>
      <c r="G904" s="199" t="n"/>
      <c r="H904" s="199" t="n"/>
      <c r="I904" s="199" t="n"/>
      <c r="J904" s="199" t="n"/>
      <c r="K904" s="199" t="n"/>
      <c r="L904" s="199" t="n"/>
      <c r="M904" s="199" t="n"/>
      <c r="N904" s="199" t="n"/>
      <c r="O904" s="199" t="n"/>
      <c r="P904" s="199" t="n"/>
      <c r="Q904" s="199" t="n"/>
      <c r="R904" s="199" t="n"/>
      <c r="S904" s="199" t="n"/>
      <c r="T904" s="199" t="n"/>
      <c r="U904" s="199" t="n"/>
      <c r="V904" s="199" t="n"/>
      <c r="W904" s="199" t="n"/>
      <c r="X904" s="199" t="n"/>
      <c r="Y904" s="199" t="n"/>
      <c r="Z904" s="199" t="n"/>
    </row>
    <row r="905" ht="15.75" customHeight="1">
      <c r="A905" s="199" t="n"/>
      <c r="B905" s="199" t="n"/>
      <c r="C905" s="199" t="n"/>
      <c r="D905" s="201" t="n"/>
      <c r="E905" s="200" t="n"/>
      <c r="F905" s="199" t="n"/>
      <c r="G905" s="199" t="n"/>
      <c r="H905" s="199" t="n"/>
      <c r="I905" s="199" t="n"/>
      <c r="J905" s="199" t="n"/>
      <c r="K905" s="199" t="n"/>
      <c r="L905" s="199" t="n"/>
      <c r="M905" s="199" t="n"/>
      <c r="N905" s="199" t="n"/>
      <c r="O905" s="199" t="n"/>
      <c r="P905" s="199" t="n"/>
      <c r="Q905" s="199" t="n"/>
      <c r="R905" s="199" t="n"/>
      <c r="S905" s="199" t="n"/>
      <c r="T905" s="199" t="n"/>
      <c r="U905" s="199" t="n"/>
      <c r="V905" s="199" t="n"/>
      <c r="W905" s="199" t="n"/>
      <c r="X905" s="199" t="n"/>
      <c r="Y905" s="199" t="n"/>
      <c r="Z905" s="199" t="n"/>
    </row>
    <row r="906" ht="15.75" customHeight="1">
      <c r="A906" s="199" t="n"/>
      <c r="B906" s="199" t="n"/>
      <c r="C906" s="199" t="n"/>
      <c r="D906" s="201" t="n"/>
      <c r="E906" s="200" t="n"/>
      <c r="F906" s="199" t="n"/>
      <c r="G906" s="199" t="n"/>
      <c r="H906" s="199" t="n"/>
      <c r="I906" s="199" t="n"/>
      <c r="J906" s="199" t="n"/>
      <c r="K906" s="199" t="n"/>
      <c r="L906" s="199" t="n"/>
      <c r="M906" s="199" t="n"/>
      <c r="N906" s="199" t="n"/>
      <c r="O906" s="199" t="n"/>
      <c r="P906" s="199" t="n"/>
      <c r="Q906" s="199" t="n"/>
      <c r="R906" s="199" t="n"/>
      <c r="S906" s="199" t="n"/>
      <c r="T906" s="199" t="n"/>
      <c r="U906" s="199" t="n"/>
      <c r="V906" s="199" t="n"/>
      <c r="W906" s="199" t="n"/>
      <c r="X906" s="199" t="n"/>
      <c r="Y906" s="199" t="n"/>
      <c r="Z906" s="199" t="n"/>
    </row>
    <row r="907" ht="15.75" customHeight="1">
      <c r="A907" s="199" t="n"/>
      <c r="B907" s="199" t="n"/>
      <c r="C907" s="199" t="n"/>
      <c r="D907" s="201" t="n"/>
      <c r="E907" s="200" t="n"/>
      <c r="F907" s="199" t="n"/>
      <c r="G907" s="199" t="n"/>
      <c r="H907" s="199" t="n"/>
      <c r="I907" s="199" t="n"/>
      <c r="J907" s="199" t="n"/>
      <c r="K907" s="199" t="n"/>
      <c r="L907" s="199" t="n"/>
      <c r="M907" s="199" t="n"/>
      <c r="N907" s="199" t="n"/>
      <c r="O907" s="199" t="n"/>
      <c r="P907" s="199" t="n"/>
      <c r="Q907" s="199" t="n"/>
      <c r="R907" s="199" t="n"/>
      <c r="S907" s="199" t="n"/>
      <c r="T907" s="199" t="n"/>
      <c r="U907" s="199" t="n"/>
      <c r="V907" s="199" t="n"/>
      <c r="W907" s="199" t="n"/>
      <c r="X907" s="199" t="n"/>
      <c r="Y907" s="199" t="n"/>
      <c r="Z907" s="199" t="n"/>
    </row>
    <row r="908" ht="15.75" customHeight="1">
      <c r="A908" s="199" t="n"/>
      <c r="B908" s="199" t="n"/>
      <c r="C908" s="199" t="n"/>
      <c r="D908" s="201" t="n"/>
      <c r="E908" s="200" t="n"/>
      <c r="F908" s="199" t="n"/>
      <c r="G908" s="199" t="n"/>
      <c r="H908" s="199" t="n"/>
      <c r="I908" s="199" t="n"/>
      <c r="J908" s="199" t="n"/>
      <c r="K908" s="199" t="n"/>
      <c r="L908" s="199" t="n"/>
      <c r="M908" s="199" t="n"/>
      <c r="N908" s="199" t="n"/>
      <c r="O908" s="199" t="n"/>
      <c r="P908" s="199" t="n"/>
      <c r="Q908" s="199" t="n"/>
      <c r="R908" s="199" t="n"/>
      <c r="S908" s="199" t="n"/>
      <c r="T908" s="199" t="n"/>
      <c r="U908" s="199" t="n"/>
      <c r="V908" s="199" t="n"/>
      <c r="W908" s="199" t="n"/>
      <c r="X908" s="199" t="n"/>
      <c r="Y908" s="199" t="n"/>
      <c r="Z908" s="199" t="n"/>
    </row>
    <row r="909" ht="15.75" customHeight="1">
      <c r="A909" s="199" t="n"/>
      <c r="B909" s="199" t="n"/>
      <c r="C909" s="199" t="n"/>
      <c r="D909" s="201" t="n"/>
      <c r="E909" s="200" t="n"/>
      <c r="F909" s="199" t="n"/>
      <c r="G909" s="199" t="n"/>
      <c r="H909" s="199" t="n"/>
      <c r="I909" s="199" t="n"/>
      <c r="J909" s="199" t="n"/>
      <c r="K909" s="199" t="n"/>
      <c r="L909" s="199" t="n"/>
      <c r="M909" s="199" t="n"/>
      <c r="N909" s="199" t="n"/>
      <c r="O909" s="199" t="n"/>
      <c r="P909" s="199" t="n"/>
      <c r="Q909" s="199" t="n"/>
      <c r="R909" s="199" t="n"/>
      <c r="S909" s="199" t="n"/>
      <c r="T909" s="199" t="n"/>
      <c r="U909" s="199" t="n"/>
      <c r="V909" s="199" t="n"/>
      <c r="W909" s="199" t="n"/>
      <c r="X909" s="199" t="n"/>
      <c r="Y909" s="199" t="n"/>
      <c r="Z909" s="199" t="n"/>
    </row>
    <row r="910" ht="15.75" customHeight="1">
      <c r="A910" s="199" t="n"/>
      <c r="B910" s="199" t="n"/>
      <c r="C910" s="199" t="n"/>
      <c r="D910" s="201" t="n"/>
      <c r="E910" s="200" t="n"/>
      <c r="F910" s="199" t="n"/>
      <c r="G910" s="199" t="n"/>
      <c r="H910" s="199" t="n"/>
      <c r="I910" s="199" t="n"/>
      <c r="J910" s="199" t="n"/>
      <c r="K910" s="199" t="n"/>
      <c r="L910" s="199" t="n"/>
      <c r="M910" s="199" t="n"/>
      <c r="N910" s="199" t="n"/>
      <c r="O910" s="199" t="n"/>
      <c r="P910" s="199" t="n"/>
      <c r="Q910" s="199" t="n"/>
      <c r="R910" s="199" t="n"/>
      <c r="S910" s="199" t="n"/>
      <c r="T910" s="199" t="n"/>
      <c r="U910" s="199" t="n"/>
      <c r="V910" s="199" t="n"/>
      <c r="W910" s="199" t="n"/>
      <c r="X910" s="199" t="n"/>
      <c r="Y910" s="199" t="n"/>
      <c r="Z910" s="199" t="n"/>
    </row>
    <row r="911" ht="15.75" customHeight="1">
      <c r="A911" s="199" t="n"/>
      <c r="B911" s="199" t="n"/>
      <c r="C911" s="199" t="n"/>
      <c r="D911" s="201" t="n"/>
      <c r="E911" s="200" t="n"/>
      <c r="F911" s="199" t="n"/>
      <c r="G911" s="199" t="n"/>
      <c r="H911" s="199" t="n"/>
      <c r="I911" s="199" t="n"/>
      <c r="J911" s="199" t="n"/>
      <c r="K911" s="199" t="n"/>
      <c r="L911" s="199" t="n"/>
      <c r="M911" s="199" t="n"/>
      <c r="N911" s="199" t="n"/>
      <c r="O911" s="199" t="n"/>
      <c r="P911" s="199" t="n"/>
      <c r="Q911" s="199" t="n"/>
      <c r="R911" s="199" t="n"/>
      <c r="S911" s="199" t="n"/>
      <c r="T911" s="199" t="n"/>
      <c r="U911" s="199" t="n"/>
      <c r="V911" s="199" t="n"/>
      <c r="W911" s="199" t="n"/>
      <c r="X911" s="199" t="n"/>
      <c r="Y911" s="199" t="n"/>
      <c r="Z911" s="199" t="n"/>
    </row>
    <row r="912" ht="15.75" customHeight="1">
      <c r="A912" s="199" t="n"/>
      <c r="B912" s="199" t="n"/>
      <c r="C912" s="199" t="n"/>
      <c r="D912" s="201" t="n"/>
      <c r="E912" s="200" t="n"/>
      <c r="F912" s="199" t="n"/>
      <c r="G912" s="199" t="n"/>
      <c r="H912" s="199" t="n"/>
      <c r="I912" s="199" t="n"/>
      <c r="J912" s="199" t="n"/>
      <c r="K912" s="199" t="n"/>
      <c r="L912" s="199" t="n"/>
      <c r="M912" s="199" t="n"/>
      <c r="N912" s="199" t="n"/>
      <c r="O912" s="199" t="n"/>
      <c r="P912" s="199" t="n"/>
      <c r="Q912" s="199" t="n"/>
      <c r="R912" s="199" t="n"/>
      <c r="S912" s="199" t="n"/>
      <c r="T912" s="199" t="n"/>
      <c r="U912" s="199" t="n"/>
      <c r="V912" s="199" t="n"/>
      <c r="W912" s="199" t="n"/>
      <c r="X912" s="199" t="n"/>
      <c r="Y912" s="199" t="n"/>
      <c r="Z912" s="199" t="n"/>
    </row>
    <row r="913" ht="15.75" customHeight="1">
      <c r="A913" s="199" t="n"/>
      <c r="B913" s="199" t="n"/>
      <c r="C913" s="199" t="n"/>
      <c r="D913" s="201" t="n"/>
      <c r="E913" s="200" t="n"/>
      <c r="F913" s="199" t="n"/>
      <c r="G913" s="199" t="n"/>
      <c r="H913" s="199" t="n"/>
      <c r="I913" s="199" t="n"/>
      <c r="J913" s="199" t="n"/>
      <c r="K913" s="199" t="n"/>
      <c r="L913" s="199" t="n"/>
      <c r="M913" s="199" t="n"/>
      <c r="N913" s="199" t="n"/>
      <c r="O913" s="199" t="n"/>
      <c r="P913" s="199" t="n"/>
      <c r="Q913" s="199" t="n"/>
      <c r="R913" s="199" t="n"/>
      <c r="S913" s="199" t="n"/>
      <c r="T913" s="199" t="n"/>
      <c r="U913" s="199" t="n"/>
      <c r="V913" s="199" t="n"/>
      <c r="W913" s="199" t="n"/>
      <c r="X913" s="199" t="n"/>
      <c r="Y913" s="199" t="n"/>
      <c r="Z913" s="199" t="n"/>
    </row>
    <row r="914" ht="15.75" customHeight="1">
      <c r="A914" s="199" t="n"/>
      <c r="B914" s="199" t="n"/>
      <c r="C914" s="199" t="n"/>
      <c r="D914" s="201" t="n"/>
      <c r="E914" s="200" t="n"/>
      <c r="F914" s="199" t="n"/>
      <c r="G914" s="199" t="n"/>
      <c r="H914" s="199" t="n"/>
      <c r="I914" s="199" t="n"/>
      <c r="J914" s="199" t="n"/>
      <c r="K914" s="199" t="n"/>
      <c r="L914" s="199" t="n"/>
      <c r="M914" s="199" t="n"/>
      <c r="N914" s="199" t="n"/>
      <c r="O914" s="199" t="n"/>
      <c r="P914" s="199" t="n"/>
      <c r="Q914" s="199" t="n"/>
      <c r="R914" s="199" t="n"/>
      <c r="S914" s="199" t="n"/>
      <c r="T914" s="199" t="n"/>
      <c r="U914" s="199" t="n"/>
      <c r="V914" s="199" t="n"/>
      <c r="W914" s="199" t="n"/>
      <c r="X914" s="199" t="n"/>
      <c r="Y914" s="199" t="n"/>
      <c r="Z914" s="199" t="n"/>
    </row>
    <row r="915" ht="15.75" customHeight="1">
      <c r="A915" s="199" t="n"/>
      <c r="B915" s="199" t="n"/>
      <c r="C915" s="199" t="n"/>
      <c r="D915" s="201" t="n"/>
      <c r="E915" s="200" t="n"/>
      <c r="F915" s="199" t="n"/>
      <c r="G915" s="199" t="n"/>
      <c r="H915" s="199" t="n"/>
      <c r="I915" s="199" t="n"/>
      <c r="J915" s="199" t="n"/>
      <c r="K915" s="199" t="n"/>
      <c r="L915" s="199" t="n"/>
      <c r="M915" s="199" t="n"/>
      <c r="N915" s="199" t="n"/>
      <c r="O915" s="199" t="n"/>
      <c r="P915" s="199" t="n"/>
      <c r="Q915" s="199" t="n"/>
      <c r="R915" s="199" t="n"/>
      <c r="S915" s="199" t="n"/>
      <c r="T915" s="199" t="n"/>
      <c r="U915" s="199" t="n"/>
      <c r="V915" s="199" t="n"/>
      <c r="W915" s="199" t="n"/>
      <c r="X915" s="199" t="n"/>
      <c r="Y915" s="199" t="n"/>
      <c r="Z915" s="199" t="n"/>
    </row>
    <row r="916" ht="15.75" customHeight="1">
      <c r="A916" s="199" t="n"/>
      <c r="B916" s="199" t="n"/>
      <c r="C916" s="199" t="n"/>
      <c r="D916" s="201" t="n"/>
      <c r="E916" s="200" t="n"/>
      <c r="F916" s="199" t="n"/>
      <c r="G916" s="199" t="n"/>
      <c r="H916" s="199" t="n"/>
      <c r="I916" s="199" t="n"/>
      <c r="J916" s="199" t="n"/>
      <c r="K916" s="199" t="n"/>
      <c r="L916" s="199" t="n"/>
      <c r="M916" s="199" t="n"/>
      <c r="N916" s="199" t="n"/>
      <c r="O916" s="199" t="n"/>
      <c r="P916" s="199" t="n"/>
      <c r="Q916" s="199" t="n"/>
      <c r="R916" s="199" t="n"/>
      <c r="S916" s="199" t="n"/>
      <c r="T916" s="199" t="n"/>
      <c r="U916" s="199" t="n"/>
      <c r="V916" s="199" t="n"/>
      <c r="W916" s="199" t="n"/>
      <c r="X916" s="199" t="n"/>
      <c r="Y916" s="199" t="n"/>
      <c r="Z916" s="199" t="n"/>
    </row>
    <row r="917" ht="15.75" customHeight="1">
      <c r="A917" s="199" t="n"/>
      <c r="B917" s="199" t="n"/>
      <c r="C917" s="199" t="n"/>
      <c r="D917" s="201" t="n"/>
      <c r="E917" s="200" t="n"/>
      <c r="F917" s="199" t="n"/>
      <c r="G917" s="199" t="n"/>
      <c r="H917" s="199" t="n"/>
      <c r="I917" s="199" t="n"/>
      <c r="J917" s="199" t="n"/>
      <c r="K917" s="199" t="n"/>
      <c r="L917" s="199" t="n"/>
      <c r="M917" s="199" t="n"/>
      <c r="N917" s="199" t="n"/>
      <c r="O917" s="199" t="n"/>
      <c r="P917" s="199" t="n"/>
      <c r="Q917" s="199" t="n"/>
      <c r="R917" s="199" t="n"/>
      <c r="S917" s="199" t="n"/>
      <c r="T917" s="199" t="n"/>
      <c r="U917" s="199" t="n"/>
      <c r="V917" s="199" t="n"/>
      <c r="W917" s="199" t="n"/>
      <c r="X917" s="199" t="n"/>
      <c r="Y917" s="199" t="n"/>
      <c r="Z917" s="199" t="n"/>
    </row>
    <row r="918" ht="15.75" customHeight="1">
      <c r="A918" s="199" t="n"/>
      <c r="B918" s="199" t="n"/>
      <c r="C918" s="199" t="n"/>
      <c r="D918" s="201" t="n"/>
      <c r="E918" s="200" t="n"/>
      <c r="F918" s="199" t="n"/>
      <c r="G918" s="199" t="n"/>
      <c r="H918" s="199" t="n"/>
      <c r="I918" s="199" t="n"/>
      <c r="J918" s="199" t="n"/>
      <c r="K918" s="199" t="n"/>
      <c r="L918" s="199" t="n"/>
      <c r="M918" s="199" t="n"/>
      <c r="N918" s="199" t="n"/>
      <c r="O918" s="199" t="n"/>
      <c r="P918" s="199" t="n"/>
      <c r="Q918" s="199" t="n"/>
      <c r="R918" s="199" t="n"/>
      <c r="S918" s="199" t="n"/>
      <c r="T918" s="199" t="n"/>
      <c r="U918" s="199" t="n"/>
      <c r="V918" s="199" t="n"/>
      <c r="W918" s="199" t="n"/>
      <c r="X918" s="199" t="n"/>
      <c r="Y918" s="199" t="n"/>
      <c r="Z918" s="199" t="n"/>
    </row>
    <row r="919" ht="15.75" customHeight="1">
      <c r="A919" s="199" t="n"/>
      <c r="B919" s="199" t="n"/>
      <c r="C919" s="199" t="n"/>
      <c r="D919" s="201" t="n"/>
      <c r="E919" s="200" t="n"/>
      <c r="F919" s="199" t="n"/>
      <c r="G919" s="199" t="n"/>
      <c r="H919" s="199" t="n"/>
      <c r="I919" s="199" t="n"/>
      <c r="J919" s="199" t="n"/>
      <c r="K919" s="199" t="n"/>
      <c r="L919" s="199" t="n"/>
      <c r="M919" s="199" t="n"/>
      <c r="N919" s="199" t="n"/>
      <c r="O919" s="199" t="n"/>
      <c r="P919" s="199" t="n"/>
      <c r="Q919" s="199" t="n"/>
      <c r="R919" s="199" t="n"/>
      <c r="S919" s="199" t="n"/>
      <c r="T919" s="199" t="n"/>
      <c r="U919" s="199" t="n"/>
      <c r="V919" s="199" t="n"/>
      <c r="W919" s="199" t="n"/>
      <c r="X919" s="199" t="n"/>
      <c r="Y919" s="199" t="n"/>
      <c r="Z919" s="199" t="n"/>
    </row>
    <row r="920" ht="15.75" customHeight="1">
      <c r="A920" s="199" t="n"/>
      <c r="B920" s="199" t="n"/>
      <c r="C920" s="199" t="n"/>
      <c r="D920" s="201" t="n"/>
      <c r="E920" s="200" t="n"/>
      <c r="F920" s="199" t="n"/>
      <c r="G920" s="199" t="n"/>
      <c r="H920" s="199" t="n"/>
      <c r="I920" s="199" t="n"/>
      <c r="J920" s="199" t="n"/>
      <c r="K920" s="199" t="n"/>
      <c r="L920" s="199" t="n"/>
      <c r="M920" s="199" t="n"/>
      <c r="N920" s="199" t="n"/>
      <c r="O920" s="199" t="n"/>
      <c r="P920" s="199" t="n"/>
      <c r="Q920" s="199" t="n"/>
      <c r="R920" s="199" t="n"/>
      <c r="S920" s="199" t="n"/>
      <c r="T920" s="199" t="n"/>
      <c r="U920" s="199" t="n"/>
      <c r="V920" s="199" t="n"/>
      <c r="W920" s="199" t="n"/>
      <c r="X920" s="199" t="n"/>
      <c r="Y920" s="199" t="n"/>
      <c r="Z920" s="199" t="n"/>
    </row>
    <row r="921" ht="15.75" customHeight="1">
      <c r="A921" s="199" t="n"/>
      <c r="B921" s="199" t="n"/>
      <c r="C921" s="199" t="n"/>
      <c r="D921" s="201" t="n"/>
      <c r="E921" s="200" t="n"/>
      <c r="F921" s="199" t="n"/>
      <c r="G921" s="199" t="n"/>
      <c r="H921" s="199" t="n"/>
      <c r="I921" s="199" t="n"/>
      <c r="J921" s="199" t="n"/>
      <c r="K921" s="199" t="n"/>
      <c r="L921" s="199" t="n"/>
      <c r="M921" s="199" t="n"/>
      <c r="N921" s="199" t="n"/>
      <c r="O921" s="199" t="n"/>
      <c r="P921" s="199" t="n"/>
      <c r="Q921" s="199" t="n"/>
      <c r="R921" s="199" t="n"/>
      <c r="S921" s="199" t="n"/>
      <c r="T921" s="199" t="n"/>
      <c r="U921" s="199" t="n"/>
      <c r="V921" s="199" t="n"/>
      <c r="W921" s="199" t="n"/>
      <c r="X921" s="199" t="n"/>
      <c r="Y921" s="199" t="n"/>
      <c r="Z921" s="199" t="n"/>
    </row>
    <row r="922" ht="15.75" customHeight="1">
      <c r="A922" s="199" t="n"/>
      <c r="B922" s="199" t="n"/>
      <c r="C922" s="199" t="n"/>
      <c r="D922" s="201" t="n"/>
      <c r="E922" s="200" t="n"/>
      <c r="F922" s="199" t="n"/>
      <c r="G922" s="199" t="n"/>
      <c r="H922" s="199" t="n"/>
      <c r="I922" s="199" t="n"/>
      <c r="J922" s="199" t="n"/>
      <c r="K922" s="199" t="n"/>
      <c r="L922" s="199" t="n"/>
      <c r="M922" s="199" t="n"/>
      <c r="N922" s="199" t="n"/>
      <c r="O922" s="199" t="n"/>
      <c r="P922" s="199" t="n"/>
      <c r="Q922" s="199" t="n"/>
      <c r="R922" s="199" t="n"/>
      <c r="S922" s="199" t="n"/>
      <c r="T922" s="199" t="n"/>
      <c r="U922" s="199" t="n"/>
      <c r="V922" s="199" t="n"/>
      <c r="W922" s="199" t="n"/>
      <c r="X922" s="199" t="n"/>
      <c r="Y922" s="199" t="n"/>
      <c r="Z922" s="199" t="n"/>
    </row>
    <row r="923" ht="15.75" customHeight="1">
      <c r="A923" s="199" t="n"/>
      <c r="B923" s="199" t="n"/>
      <c r="C923" s="199" t="n"/>
      <c r="D923" s="201" t="n"/>
      <c r="E923" s="200" t="n"/>
      <c r="F923" s="199" t="n"/>
      <c r="G923" s="199" t="n"/>
      <c r="H923" s="199" t="n"/>
      <c r="I923" s="199" t="n"/>
      <c r="J923" s="199" t="n"/>
      <c r="K923" s="199" t="n"/>
      <c r="L923" s="199" t="n"/>
      <c r="M923" s="199" t="n"/>
      <c r="N923" s="199" t="n"/>
      <c r="O923" s="199" t="n"/>
      <c r="P923" s="199" t="n"/>
      <c r="Q923" s="199" t="n"/>
      <c r="R923" s="199" t="n"/>
      <c r="S923" s="199" t="n"/>
      <c r="T923" s="199" t="n"/>
      <c r="U923" s="199" t="n"/>
      <c r="V923" s="199" t="n"/>
      <c r="W923" s="199" t="n"/>
      <c r="X923" s="199" t="n"/>
      <c r="Y923" s="199" t="n"/>
      <c r="Z923" s="199" t="n"/>
    </row>
    <row r="924" ht="15.75" customHeight="1">
      <c r="A924" s="199" t="n"/>
      <c r="B924" s="199" t="n"/>
      <c r="C924" s="199" t="n"/>
      <c r="D924" s="201" t="n"/>
      <c r="E924" s="200" t="n"/>
      <c r="F924" s="199" t="n"/>
      <c r="G924" s="199" t="n"/>
      <c r="H924" s="199" t="n"/>
      <c r="I924" s="199" t="n"/>
      <c r="J924" s="199" t="n"/>
      <c r="K924" s="199" t="n"/>
      <c r="L924" s="199" t="n"/>
      <c r="M924" s="199" t="n"/>
      <c r="N924" s="199" t="n"/>
      <c r="O924" s="199" t="n"/>
      <c r="P924" s="199" t="n"/>
      <c r="Q924" s="199" t="n"/>
      <c r="R924" s="199" t="n"/>
      <c r="S924" s="199" t="n"/>
      <c r="T924" s="199" t="n"/>
      <c r="U924" s="199" t="n"/>
      <c r="V924" s="199" t="n"/>
      <c r="W924" s="199" t="n"/>
      <c r="X924" s="199" t="n"/>
      <c r="Y924" s="199" t="n"/>
      <c r="Z924" s="199" t="n"/>
    </row>
    <row r="925" ht="15.75" customHeight="1">
      <c r="A925" s="199" t="n"/>
      <c r="B925" s="199" t="n"/>
      <c r="C925" s="199" t="n"/>
      <c r="D925" s="201" t="n"/>
      <c r="E925" s="200" t="n"/>
      <c r="F925" s="199" t="n"/>
      <c r="G925" s="199" t="n"/>
      <c r="H925" s="199" t="n"/>
      <c r="I925" s="199" t="n"/>
      <c r="J925" s="199" t="n"/>
      <c r="K925" s="199" t="n"/>
      <c r="L925" s="199" t="n"/>
      <c r="M925" s="199" t="n"/>
      <c r="N925" s="199" t="n"/>
      <c r="O925" s="199" t="n"/>
      <c r="P925" s="199" t="n"/>
      <c r="Q925" s="199" t="n"/>
      <c r="R925" s="199" t="n"/>
      <c r="S925" s="199" t="n"/>
      <c r="T925" s="199" t="n"/>
      <c r="U925" s="199" t="n"/>
      <c r="V925" s="199" t="n"/>
      <c r="W925" s="199" t="n"/>
      <c r="X925" s="199" t="n"/>
      <c r="Y925" s="199" t="n"/>
      <c r="Z925" s="199" t="n"/>
    </row>
    <row r="926" ht="15.75" customHeight="1">
      <c r="A926" s="199" t="n"/>
      <c r="B926" s="199" t="n"/>
      <c r="C926" s="199" t="n"/>
      <c r="D926" s="201" t="n"/>
      <c r="E926" s="200" t="n"/>
      <c r="F926" s="199" t="n"/>
      <c r="G926" s="199" t="n"/>
      <c r="H926" s="199" t="n"/>
      <c r="I926" s="199" t="n"/>
      <c r="J926" s="199" t="n"/>
      <c r="K926" s="199" t="n"/>
      <c r="L926" s="199" t="n"/>
      <c r="M926" s="199" t="n"/>
      <c r="N926" s="199" t="n"/>
      <c r="O926" s="199" t="n"/>
      <c r="P926" s="199" t="n"/>
      <c r="Q926" s="199" t="n"/>
      <c r="R926" s="199" t="n"/>
      <c r="S926" s="199" t="n"/>
      <c r="T926" s="199" t="n"/>
      <c r="U926" s="199" t="n"/>
      <c r="V926" s="199" t="n"/>
      <c r="W926" s="199" t="n"/>
      <c r="X926" s="199" t="n"/>
      <c r="Y926" s="199" t="n"/>
      <c r="Z926" s="199" t="n"/>
    </row>
    <row r="927" ht="15.75" customHeight="1">
      <c r="A927" s="199" t="n"/>
      <c r="B927" s="199" t="n"/>
      <c r="C927" s="199" t="n"/>
      <c r="D927" s="201" t="n"/>
      <c r="E927" s="200" t="n"/>
      <c r="F927" s="199" t="n"/>
      <c r="G927" s="199" t="n"/>
      <c r="H927" s="199" t="n"/>
      <c r="I927" s="199" t="n"/>
      <c r="J927" s="199" t="n"/>
      <c r="K927" s="199" t="n"/>
      <c r="L927" s="199" t="n"/>
      <c r="M927" s="199" t="n"/>
      <c r="N927" s="199" t="n"/>
      <c r="O927" s="199" t="n"/>
      <c r="P927" s="199" t="n"/>
      <c r="Q927" s="199" t="n"/>
      <c r="R927" s="199" t="n"/>
      <c r="S927" s="199" t="n"/>
      <c r="T927" s="199" t="n"/>
      <c r="U927" s="199" t="n"/>
      <c r="V927" s="199" t="n"/>
      <c r="W927" s="199" t="n"/>
      <c r="X927" s="199" t="n"/>
      <c r="Y927" s="199" t="n"/>
      <c r="Z927" s="199" t="n"/>
    </row>
    <row r="928" ht="15.75" customHeight="1">
      <c r="A928" s="199" t="n"/>
      <c r="B928" s="199" t="n"/>
      <c r="C928" s="199" t="n"/>
      <c r="D928" s="201" t="n"/>
      <c r="E928" s="200" t="n"/>
      <c r="F928" s="199" t="n"/>
      <c r="G928" s="199" t="n"/>
      <c r="H928" s="199" t="n"/>
      <c r="I928" s="199" t="n"/>
      <c r="J928" s="199" t="n"/>
      <c r="K928" s="199" t="n"/>
      <c r="L928" s="199" t="n"/>
      <c r="M928" s="199" t="n"/>
      <c r="N928" s="199" t="n"/>
      <c r="O928" s="199" t="n"/>
      <c r="P928" s="199" t="n"/>
      <c r="Q928" s="199" t="n"/>
      <c r="R928" s="199" t="n"/>
      <c r="S928" s="199" t="n"/>
      <c r="T928" s="199" t="n"/>
      <c r="U928" s="199" t="n"/>
      <c r="V928" s="199" t="n"/>
      <c r="W928" s="199" t="n"/>
      <c r="X928" s="199" t="n"/>
      <c r="Y928" s="199" t="n"/>
      <c r="Z928" s="199" t="n"/>
    </row>
    <row r="929" ht="15.75" customHeight="1">
      <c r="A929" s="199" t="n"/>
      <c r="B929" s="199" t="n"/>
      <c r="C929" s="199" t="n"/>
      <c r="D929" s="201" t="n"/>
      <c r="E929" s="200" t="n"/>
      <c r="F929" s="199" t="n"/>
      <c r="G929" s="199" t="n"/>
      <c r="H929" s="199" t="n"/>
      <c r="I929" s="199" t="n"/>
      <c r="J929" s="199" t="n"/>
      <c r="K929" s="199" t="n"/>
      <c r="L929" s="199" t="n"/>
      <c r="M929" s="199" t="n"/>
      <c r="N929" s="199" t="n"/>
      <c r="O929" s="199" t="n"/>
      <c r="P929" s="199" t="n"/>
      <c r="Q929" s="199" t="n"/>
      <c r="R929" s="199" t="n"/>
      <c r="S929" s="199" t="n"/>
      <c r="T929" s="199" t="n"/>
      <c r="U929" s="199" t="n"/>
      <c r="V929" s="199" t="n"/>
      <c r="W929" s="199" t="n"/>
      <c r="X929" s="199" t="n"/>
      <c r="Y929" s="199" t="n"/>
      <c r="Z929" s="199" t="n"/>
    </row>
    <row r="930" ht="15.75" customHeight="1">
      <c r="A930" s="199" t="n"/>
      <c r="B930" s="199" t="n"/>
      <c r="C930" s="199" t="n"/>
      <c r="D930" s="201" t="n"/>
      <c r="E930" s="200" t="n"/>
      <c r="F930" s="199" t="n"/>
      <c r="G930" s="199" t="n"/>
      <c r="H930" s="199" t="n"/>
      <c r="I930" s="199" t="n"/>
      <c r="J930" s="199" t="n"/>
      <c r="K930" s="199" t="n"/>
      <c r="L930" s="199" t="n"/>
      <c r="M930" s="199" t="n"/>
      <c r="N930" s="199" t="n"/>
      <c r="O930" s="199" t="n"/>
      <c r="P930" s="199" t="n"/>
      <c r="Q930" s="199" t="n"/>
      <c r="R930" s="199" t="n"/>
      <c r="S930" s="199" t="n"/>
      <c r="T930" s="199" t="n"/>
      <c r="U930" s="199" t="n"/>
      <c r="V930" s="199" t="n"/>
      <c r="W930" s="199" t="n"/>
      <c r="X930" s="199" t="n"/>
      <c r="Y930" s="199" t="n"/>
      <c r="Z930" s="199" t="n"/>
    </row>
    <row r="931" ht="15.75" customHeight="1">
      <c r="A931" s="199" t="n"/>
      <c r="B931" s="199" t="n"/>
      <c r="C931" s="199" t="n"/>
      <c r="D931" s="201" t="n"/>
      <c r="E931" s="200" t="n"/>
      <c r="F931" s="199" t="n"/>
      <c r="G931" s="199" t="n"/>
      <c r="H931" s="199" t="n"/>
      <c r="I931" s="199" t="n"/>
      <c r="J931" s="199" t="n"/>
      <c r="K931" s="199" t="n"/>
      <c r="L931" s="199" t="n"/>
      <c r="M931" s="199" t="n"/>
      <c r="N931" s="199" t="n"/>
      <c r="O931" s="199" t="n"/>
      <c r="P931" s="199" t="n"/>
      <c r="Q931" s="199" t="n"/>
      <c r="R931" s="199" t="n"/>
      <c r="S931" s="199" t="n"/>
      <c r="T931" s="199" t="n"/>
      <c r="U931" s="199" t="n"/>
      <c r="V931" s="199" t="n"/>
      <c r="W931" s="199" t="n"/>
      <c r="X931" s="199" t="n"/>
      <c r="Y931" s="199" t="n"/>
      <c r="Z931" s="199" t="n"/>
    </row>
    <row r="932" ht="15.75" customHeight="1">
      <c r="A932" s="199" t="n"/>
      <c r="B932" s="199" t="n"/>
      <c r="C932" s="199" t="n"/>
      <c r="D932" s="201" t="n"/>
      <c r="E932" s="200" t="n"/>
      <c r="F932" s="199" t="n"/>
      <c r="G932" s="199" t="n"/>
      <c r="H932" s="199" t="n"/>
      <c r="I932" s="199" t="n"/>
      <c r="J932" s="199" t="n"/>
      <c r="K932" s="199" t="n"/>
      <c r="L932" s="199" t="n"/>
      <c r="M932" s="199" t="n"/>
      <c r="N932" s="199" t="n"/>
      <c r="O932" s="199" t="n"/>
      <c r="P932" s="199" t="n"/>
      <c r="Q932" s="199" t="n"/>
      <c r="R932" s="199" t="n"/>
      <c r="S932" s="199" t="n"/>
      <c r="T932" s="199" t="n"/>
      <c r="U932" s="199" t="n"/>
      <c r="V932" s="199" t="n"/>
      <c r="W932" s="199" t="n"/>
      <c r="X932" s="199" t="n"/>
      <c r="Y932" s="199" t="n"/>
      <c r="Z932" s="199" t="n"/>
    </row>
    <row r="933" ht="15.75" customHeight="1">
      <c r="A933" s="199" t="n"/>
      <c r="B933" s="199" t="n"/>
      <c r="C933" s="199" t="n"/>
      <c r="D933" s="201" t="n"/>
      <c r="E933" s="200" t="n"/>
      <c r="F933" s="199" t="n"/>
      <c r="G933" s="199" t="n"/>
      <c r="H933" s="199" t="n"/>
      <c r="I933" s="199" t="n"/>
      <c r="J933" s="199" t="n"/>
      <c r="K933" s="199" t="n"/>
      <c r="L933" s="199" t="n"/>
      <c r="M933" s="199" t="n"/>
      <c r="N933" s="199" t="n"/>
      <c r="O933" s="199" t="n"/>
      <c r="P933" s="199" t="n"/>
      <c r="Q933" s="199" t="n"/>
      <c r="R933" s="199" t="n"/>
      <c r="S933" s="199" t="n"/>
      <c r="T933" s="199" t="n"/>
      <c r="U933" s="199" t="n"/>
      <c r="V933" s="199" t="n"/>
      <c r="W933" s="199" t="n"/>
      <c r="X933" s="199" t="n"/>
      <c r="Y933" s="199" t="n"/>
      <c r="Z933" s="199" t="n"/>
    </row>
    <row r="934" ht="15.75" customHeight="1">
      <c r="A934" s="199" t="n"/>
      <c r="B934" s="199" t="n"/>
      <c r="C934" s="199" t="n"/>
      <c r="D934" s="201" t="n"/>
      <c r="E934" s="200" t="n"/>
      <c r="F934" s="199" t="n"/>
      <c r="G934" s="199" t="n"/>
      <c r="H934" s="199" t="n"/>
      <c r="I934" s="199" t="n"/>
      <c r="J934" s="199" t="n"/>
      <c r="K934" s="199" t="n"/>
      <c r="L934" s="199" t="n"/>
      <c r="M934" s="199" t="n"/>
      <c r="N934" s="199" t="n"/>
      <c r="O934" s="199" t="n"/>
      <c r="P934" s="199" t="n"/>
      <c r="Q934" s="199" t="n"/>
      <c r="R934" s="199" t="n"/>
      <c r="S934" s="199" t="n"/>
      <c r="T934" s="199" t="n"/>
      <c r="U934" s="199" t="n"/>
      <c r="V934" s="199" t="n"/>
      <c r="W934" s="199" t="n"/>
      <c r="X934" s="199" t="n"/>
      <c r="Y934" s="199" t="n"/>
      <c r="Z934" s="199" t="n"/>
    </row>
    <row r="935" ht="15.75" customHeight="1">
      <c r="A935" s="199" t="n"/>
      <c r="B935" s="199" t="n"/>
      <c r="C935" s="199" t="n"/>
      <c r="D935" s="201" t="n"/>
      <c r="E935" s="200" t="n"/>
      <c r="F935" s="199" t="n"/>
      <c r="G935" s="199" t="n"/>
      <c r="H935" s="199" t="n"/>
      <c r="I935" s="199" t="n"/>
      <c r="J935" s="199" t="n"/>
      <c r="K935" s="199" t="n"/>
      <c r="L935" s="199" t="n"/>
      <c r="M935" s="199" t="n"/>
      <c r="N935" s="199" t="n"/>
      <c r="O935" s="199" t="n"/>
      <c r="P935" s="199" t="n"/>
      <c r="Q935" s="199" t="n"/>
      <c r="R935" s="199" t="n"/>
      <c r="S935" s="199" t="n"/>
      <c r="T935" s="199" t="n"/>
      <c r="U935" s="199" t="n"/>
      <c r="V935" s="199" t="n"/>
      <c r="W935" s="199" t="n"/>
      <c r="X935" s="199" t="n"/>
      <c r="Y935" s="199" t="n"/>
      <c r="Z935" s="199" t="n"/>
    </row>
    <row r="936" ht="15.75" customHeight="1">
      <c r="A936" s="199" t="n"/>
      <c r="B936" s="199" t="n"/>
      <c r="C936" s="199" t="n"/>
      <c r="D936" s="201" t="n"/>
      <c r="E936" s="200" t="n"/>
      <c r="F936" s="199" t="n"/>
      <c r="G936" s="199" t="n"/>
      <c r="H936" s="199" t="n"/>
      <c r="I936" s="199" t="n"/>
      <c r="J936" s="199" t="n"/>
      <c r="K936" s="199" t="n"/>
      <c r="L936" s="199" t="n"/>
      <c r="M936" s="199" t="n"/>
      <c r="N936" s="199" t="n"/>
      <c r="O936" s="199" t="n"/>
      <c r="P936" s="199" t="n"/>
      <c r="Q936" s="199" t="n"/>
      <c r="R936" s="199" t="n"/>
      <c r="S936" s="199" t="n"/>
      <c r="T936" s="199" t="n"/>
      <c r="U936" s="199" t="n"/>
      <c r="V936" s="199" t="n"/>
      <c r="W936" s="199" t="n"/>
      <c r="X936" s="199" t="n"/>
      <c r="Y936" s="199" t="n"/>
      <c r="Z936" s="199" t="n"/>
    </row>
    <row r="937" ht="15.75" customHeight="1">
      <c r="A937" s="199" t="n"/>
      <c r="B937" s="199" t="n"/>
      <c r="C937" s="199" t="n"/>
      <c r="D937" s="201" t="n"/>
      <c r="E937" s="200" t="n"/>
      <c r="F937" s="199" t="n"/>
      <c r="G937" s="199" t="n"/>
      <c r="H937" s="199" t="n"/>
      <c r="I937" s="199" t="n"/>
      <c r="J937" s="199" t="n"/>
      <c r="K937" s="199" t="n"/>
      <c r="L937" s="199" t="n"/>
      <c r="M937" s="199" t="n"/>
      <c r="N937" s="199" t="n"/>
      <c r="O937" s="199" t="n"/>
      <c r="P937" s="199" t="n"/>
      <c r="Q937" s="199" t="n"/>
      <c r="R937" s="199" t="n"/>
      <c r="S937" s="199" t="n"/>
      <c r="T937" s="199" t="n"/>
      <c r="U937" s="199" t="n"/>
      <c r="V937" s="199" t="n"/>
      <c r="W937" s="199" t="n"/>
      <c r="X937" s="199" t="n"/>
      <c r="Y937" s="199" t="n"/>
      <c r="Z937" s="199" t="n"/>
    </row>
    <row r="938" ht="15.75" customHeight="1">
      <c r="A938" s="199" t="n"/>
      <c r="B938" s="199" t="n"/>
      <c r="C938" s="199" t="n"/>
      <c r="D938" s="201" t="n"/>
      <c r="E938" s="200" t="n"/>
      <c r="F938" s="199" t="n"/>
      <c r="G938" s="199" t="n"/>
      <c r="H938" s="199" t="n"/>
      <c r="I938" s="199" t="n"/>
      <c r="J938" s="199" t="n"/>
      <c r="K938" s="199" t="n"/>
      <c r="L938" s="199" t="n"/>
      <c r="M938" s="199" t="n"/>
      <c r="N938" s="199" t="n"/>
      <c r="O938" s="199" t="n"/>
      <c r="P938" s="199" t="n"/>
      <c r="Q938" s="199" t="n"/>
      <c r="R938" s="199" t="n"/>
      <c r="S938" s="199" t="n"/>
      <c r="T938" s="199" t="n"/>
      <c r="U938" s="199" t="n"/>
      <c r="V938" s="199" t="n"/>
      <c r="W938" s="199" t="n"/>
      <c r="X938" s="199" t="n"/>
      <c r="Y938" s="199" t="n"/>
      <c r="Z938" s="199" t="n"/>
    </row>
    <row r="939" ht="15.75" customHeight="1">
      <c r="A939" s="199" t="n"/>
      <c r="B939" s="199" t="n"/>
      <c r="C939" s="199" t="n"/>
      <c r="D939" s="201" t="n"/>
      <c r="E939" s="200" t="n"/>
      <c r="F939" s="199" t="n"/>
      <c r="G939" s="199" t="n"/>
      <c r="H939" s="199" t="n"/>
      <c r="I939" s="199" t="n"/>
      <c r="J939" s="199" t="n"/>
      <c r="K939" s="199" t="n"/>
      <c r="L939" s="199" t="n"/>
      <c r="M939" s="199" t="n"/>
      <c r="N939" s="199" t="n"/>
      <c r="O939" s="199" t="n"/>
      <c r="P939" s="199" t="n"/>
      <c r="Q939" s="199" t="n"/>
      <c r="R939" s="199" t="n"/>
      <c r="S939" s="199" t="n"/>
      <c r="T939" s="199" t="n"/>
      <c r="U939" s="199" t="n"/>
      <c r="V939" s="199" t="n"/>
      <c r="W939" s="199" t="n"/>
      <c r="X939" s="199" t="n"/>
      <c r="Y939" s="199" t="n"/>
      <c r="Z939" s="199" t="n"/>
    </row>
    <row r="940" ht="15.75" customHeight="1">
      <c r="A940" s="199" t="n"/>
      <c r="B940" s="199" t="n"/>
      <c r="C940" s="199" t="n"/>
      <c r="D940" s="201" t="n"/>
      <c r="E940" s="200" t="n"/>
      <c r="F940" s="199" t="n"/>
      <c r="G940" s="199" t="n"/>
      <c r="H940" s="199" t="n"/>
      <c r="I940" s="199" t="n"/>
      <c r="J940" s="199" t="n"/>
      <c r="K940" s="199" t="n"/>
      <c r="L940" s="199" t="n"/>
      <c r="M940" s="199" t="n"/>
      <c r="N940" s="199" t="n"/>
      <c r="O940" s="199" t="n"/>
      <c r="P940" s="199" t="n"/>
      <c r="Q940" s="199" t="n"/>
      <c r="R940" s="199" t="n"/>
      <c r="S940" s="199" t="n"/>
      <c r="T940" s="199" t="n"/>
      <c r="U940" s="199" t="n"/>
      <c r="V940" s="199" t="n"/>
      <c r="W940" s="199" t="n"/>
      <c r="X940" s="199" t="n"/>
      <c r="Y940" s="199" t="n"/>
      <c r="Z940" s="199" t="n"/>
    </row>
    <row r="941" ht="15.75" customHeight="1">
      <c r="A941" s="199" t="n"/>
      <c r="B941" s="199" t="n"/>
      <c r="C941" s="199" t="n"/>
      <c r="D941" s="201" t="n"/>
      <c r="E941" s="200" t="n"/>
      <c r="F941" s="199" t="n"/>
      <c r="G941" s="199" t="n"/>
      <c r="H941" s="199" t="n"/>
      <c r="I941" s="199" t="n"/>
      <c r="J941" s="199" t="n"/>
      <c r="K941" s="199" t="n"/>
      <c r="L941" s="199" t="n"/>
      <c r="M941" s="199" t="n"/>
      <c r="N941" s="199" t="n"/>
      <c r="O941" s="199" t="n"/>
      <c r="P941" s="199" t="n"/>
      <c r="Q941" s="199" t="n"/>
      <c r="R941" s="199" t="n"/>
      <c r="S941" s="199" t="n"/>
      <c r="T941" s="199" t="n"/>
      <c r="U941" s="199" t="n"/>
      <c r="V941" s="199" t="n"/>
      <c r="W941" s="199" t="n"/>
      <c r="X941" s="199" t="n"/>
      <c r="Y941" s="199" t="n"/>
      <c r="Z941" s="199" t="n"/>
    </row>
    <row r="942" ht="15.75" customHeight="1">
      <c r="A942" s="199" t="n"/>
      <c r="B942" s="199" t="n"/>
      <c r="C942" s="199" t="n"/>
      <c r="D942" s="201" t="n"/>
      <c r="E942" s="200" t="n"/>
      <c r="F942" s="199" t="n"/>
      <c r="G942" s="199" t="n"/>
      <c r="H942" s="199" t="n"/>
      <c r="I942" s="199" t="n"/>
      <c r="J942" s="199" t="n"/>
      <c r="K942" s="199" t="n"/>
      <c r="L942" s="199" t="n"/>
      <c r="M942" s="199" t="n"/>
      <c r="N942" s="199" t="n"/>
      <c r="O942" s="199" t="n"/>
      <c r="P942" s="199" t="n"/>
      <c r="Q942" s="199" t="n"/>
      <c r="R942" s="199" t="n"/>
      <c r="S942" s="199" t="n"/>
      <c r="T942" s="199" t="n"/>
      <c r="U942" s="199" t="n"/>
      <c r="V942" s="199" t="n"/>
      <c r="W942" s="199" t="n"/>
      <c r="X942" s="199" t="n"/>
      <c r="Y942" s="199" t="n"/>
      <c r="Z942" s="199" t="n"/>
    </row>
    <row r="943" ht="15.75" customHeight="1">
      <c r="A943" s="199" t="n"/>
      <c r="B943" s="199" t="n"/>
      <c r="C943" s="199" t="n"/>
      <c r="D943" s="201" t="n"/>
      <c r="E943" s="200" t="n"/>
      <c r="F943" s="199" t="n"/>
      <c r="G943" s="199" t="n"/>
      <c r="H943" s="199" t="n"/>
      <c r="I943" s="199" t="n"/>
      <c r="J943" s="199" t="n"/>
      <c r="K943" s="199" t="n"/>
      <c r="L943" s="199" t="n"/>
      <c r="M943" s="199" t="n"/>
      <c r="N943" s="199" t="n"/>
      <c r="O943" s="199" t="n"/>
      <c r="P943" s="199" t="n"/>
      <c r="Q943" s="199" t="n"/>
      <c r="R943" s="199" t="n"/>
      <c r="S943" s="199" t="n"/>
      <c r="T943" s="199" t="n"/>
      <c r="U943" s="199" t="n"/>
      <c r="V943" s="199" t="n"/>
      <c r="W943" s="199" t="n"/>
      <c r="X943" s="199" t="n"/>
      <c r="Y943" s="199" t="n"/>
      <c r="Z943" s="199" t="n"/>
    </row>
    <row r="944" ht="15.75" customHeight="1">
      <c r="A944" s="199" t="n"/>
      <c r="B944" s="199" t="n"/>
      <c r="C944" s="199" t="n"/>
      <c r="D944" s="201" t="n"/>
      <c r="E944" s="200" t="n"/>
      <c r="F944" s="199" t="n"/>
      <c r="G944" s="199" t="n"/>
      <c r="H944" s="199" t="n"/>
      <c r="I944" s="199" t="n"/>
      <c r="J944" s="199" t="n"/>
      <c r="K944" s="199" t="n"/>
      <c r="L944" s="199" t="n"/>
      <c r="M944" s="199" t="n"/>
      <c r="N944" s="199" t="n"/>
      <c r="O944" s="199" t="n"/>
      <c r="P944" s="199" t="n"/>
      <c r="Q944" s="199" t="n"/>
      <c r="R944" s="199" t="n"/>
      <c r="S944" s="199" t="n"/>
      <c r="T944" s="199" t="n"/>
      <c r="U944" s="199" t="n"/>
      <c r="V944" s="199" t="n"/>
      <c r="W944" s="199" t="n"/>
      <c r="X944" s="199" t="n"/>
      <c r="Y944" s="199" t="n"/>
      <c r="Z944" s="199" t="n"/>
    </row>
    <row r="945" ht="15.75" customHeight="1">
      <c r="A945" s="199" t="n"/>
      <c r="B945" s="199" t="n"/>
      <c r="C945" s="199" t="n"/>
      <c r="D945" s="201" t="n"/>
      <c r="E945" s="200" t="n"/>
      <c r="F945" s="199" t="n"/>
      <c r="G945" s="199" t="n"/>
      <c r="H945" s="199" t="n"/>
      <c r="I945" s="199" t="n"/>
      <c r="J945" s="199" t="n"/>
      <c r="K945" s="199" t="n"/>
      <c r="L945" s="199" t="n"/>
      <c r="M945" s="199" t="n"/>
      <c r="N945" s="199" t="n"/>
      <c r="O945" s="199" t="n"/>
      <c r="P945" s="199" t="n"/>
      <c r="Q945" s="199" t="n"/>
      <c r="R945" s="199" t="n"/>
      <c r="S945" s="199" t="n"/>
      <c r="T945" s="199" t="n"/>
      <c r="U945" s="199" t="n"/>
      <c r="V945" s="199" t="n"/>
      <c r="W945" s="199" t="n"/>
      <c r="X945" s="199" t="n"/>
      <c r="Y945" s="199" t="n"/>
      <c r="Z945" s="199" t="n"/>
    </row>
    <row r="946" ht="15.75" customHeight="1">
      <c r="A946" s="199" t="n"/>
      <c r="B946" s="199" t="n"/>
      <c r="C946" s="199" t="n"/>
      <c r="D946" s="201" t="n"/>
      <c r="E946" s="200" t="n"/>
      <c r="F946" s="199" t="n"/>
      <c r="G946" s="199" t="n"/>
      <c r="H946" s="199" t="n"/>
      <c r="I946" s="199" t="n"/>
      <c r="J946" s="199" t="n"/>
      <c r="K946" s="199" t="n"/>
      <c r="L946" s="199" t="n"/>
      <c r="M946" s="199" t="n"/>
      <c r="N946" s="199" t="n"/>
      <c r="O946" s="199" t="n"/>
      <c r="P946" s="199" t="n"/>
      <c r="Q946" s="199" t="n"/>
      <c r="R946" s="199" t="n"/>
      <c r="S946" s="199" t="n"/>
      <c r="T946" s="199" t="n"/>
      <c r="U946" s="199" t="n"/>
      <c r="V946" s="199" t="n"/>
      <c r="W946" s="199" t="n"/>
      <c r="X946" s="199" t="n"/>
      <c r="Y946" s="199" t="n"/>
      <c r="Z946" s="199" t="n"/>
    </row>
    <row r="947" ht="15.75" customHeight="1">
      <c r="A947" s="199" t="n"/>
      <c r="B947" s="199" t="n"/>
      <c r="C947" s="199" t="n"/>
      <c r="D947" s="201" t="n"/>
      <c r="E947" s="200" t="n"/>
      <c r="F947" s="199" t="n"/>
      <c r="G947" s="199" t="n"/>
      <c r="H947" s="199" t="n"/>
      <c r="I947" s="199" t="n"/>
      <c r="J947" s="199" t="n"/>
      <c r="K947" s="199" t="n"/>
      <c r="L947" s="199" t="n"/>
      <c r="M947" s="199" t="n"/>
      <c r="N947" s="199" t="n"/>
      <c r="O947" s="199" t="n"/>
      <c r="P947" s="199" t="n"/>
      <c r="Q947" s="199" t="n"/>
      <c r="R947" s="199" t="n"/>
      <c r="S947" s="199" t="n"/>
      <c r="T947" s="199" t="n"/>
      <c r="U947" s="199" t="n"/>
      <c r="V947" s="199" t="n"/>
      <c r="W947" s="199" t="n"/>
      <c r="X947" s="199" t="n"/>
      <c r="Y947" s="199" t="n"/>
      <c r="Z947" s="199" t="n"/>
    </row>
    <row r="948" ht="15.75" customHeight="1">
      <c r="A948" s="199" t="n"/>
      <c r="B948" s="199" t="n"/>
      <c r="C948" s="199" t="n"/>
      <c r="D948" s="201" t="n"/>
      <c r="E948" s="200" t="n"/>
      <c r="F948" s="199" t="n"/>
      <c r="G948" s="199" t="n"/>
      <c r="H948" s="199" t="n"/>
      <c r="I948" s="199" t="n"/>
      <c r="J948" s="199" t="n"/>
      <c r="K948" s="199" t="n"/>
      <c r="L948" s="199" t="n"/>
      <c r="M948" s="199" t="n"/>
      <c r="N948" s="199" t="n"/>
      <c r="O948" s="199" t="n"/>
      <c r="P948" s="199" t="n"/>
      <c r="Q948" s="199" t="n"/>
      <c r="R948" s="199" t="n"/>
      <c r="S948" s="199" t="n"/>
      <c r="T948" s="199" t="n"/>
      <c r="U948" s="199" t="n"/>
      <c r="V948" s="199" t="n"/>
      <c r="W948" s="199" t="n"/>
      <c r="X948" s="199" t="n"/>
      <c r="Y948" s="199" t="n"/>
      <c r="Z948" s="199" t="n"/>
    </row>
    <row r="949" ht="15.75" customHeight="1">
      <c r="A949" s="199" t="n"/>
      <c r="B949" s="199" t="n"/>
      <c r="C949" s="199" t="n"/>
      <c r="D949" s="201" t="n"/>
      <c r="E949" s="200" t="n"/>
      <c r="F949" s="199" t="n"/>
      <c r="G949" s="199" t="n"/>
      <c r="H949" s="199" t="n"/>
      <c r="I949" s="199" t="n"/>
      <c r="J949" s="199" t="n"/>
      <c r="K949" s="199" t="n"/>
      <c r="L949" s="199" t="n"/>
      <c r="M949" s="199" t="n"/>
      <c r="N949" s="199" t="n"/>
      <c r="O949" s="199" t="n"/>
      <c r="P949" s="199" t="n"/>
      <c r="Q949" s="199" t="n"/>
      <c r="R949" s="199" t="n"/>
      <c r="S949" s="199" t="n"/>
      <c r="T949" s="199" t="n"/>
      <c r="U949" s="199" t="n"/>
      <c r="V949" s="199" t="n"/>
      <c r="W949" s="199" t="n"/>
      <c r="X949" s="199" t="n"/>
      <c r="Y949" s="199" t="n"/>
      <c r="Z949" s="199" t="n"/>
    </row>
    <row r="950" ht="15.75" customHeight="1">
      <c r="A950" s="199" t="n"/>
      <c r="B950" s="199" t="n"/>
      <c r="C950" s="199" t="n"/>
      <c r="D950" s="201" t="n"/>
      <c r="E950" s="200" t="n"/>
      <c r="F950" s="199" t="n"/>
      <c r="G950" s="199" t="n"/>
      <c r="H950" s="199" t="n"/>
      <c r="I950" s="199" t="n"/>
      <c r="J950" s="199" t="n"/>
      <c r="K950" s="199" t="n"/>
      <c r="L950" s="199" t="n"/>
      <c r="M950" s="199" t="n"/>
      <c r="N950" s="199" t="n"/>
      <c r="O950" s="199" t="n"/>
      <c r="P950" s="199" t="n"/>
      <c r="Q950" s="199" t="n"/>
      <c r="R950" s="199" t="n"/>
      <c r="S950" s="199" t="n"/>
      <c r="T950" s="199" t="n"/>
      <c r="U950" s="199" t="n"/>
      <c r="V950" s="199" t="n"/>
      <c r="W950" s="199" t="n"/>
      <c r="X950" s="199" t="n"/>
      <c r="Y950" s="199" t="n"/>
      <c r="Z950" s="199" t="n"/>
    </row>
    <row r="951" ht="15.75" customHeight="1">
      <c r="A951" s="199" t="n"/>
      <c r="B951" s="199" t="n"/>
      <c r="C951" s="199" t="n"/>
      <c r="D951" s="201" t="n"/>
      <c r="E951" s="200" t="n"/>
      <c r="F951" s="199" t="n"/>
      <c r="G951" s="199" t="n"/>
      <c r="H951" s="199" t="n"/>
      <c r="I951" s="199" t="n"/>
      <c r="J951" s="199" t="n"/>
      <c r="K951" s="199" t="n"/>
      <c r="L951" s="199" t="n"/>
      <c r="M951" s="199" t="n"/>
      <c r="N951" s="199" t="n"/>
      <c r="O951" s="199" t="n"/>
      <c r="P951" s="199" t="n"/>
      <c r="Q951" s="199" t="n"/>
      <c r="R951" s="199" t="n"/>
      <c r="S951" s="199" t="n"/>
      <c r="T951" s="199" t="n"/>
      <c r="U951" s="199" t="n"/>
      <c r="V951" s="199" t="n"/>
      <c r="W951" s="199" t="n"/>
      <c r="X951" s="199" t="n"/>
      <c r="Y951" s="199" t="n"/>
      <c r="Z951" s="199" t="n"/>
    </row>
    <row r="952" ht="15.75" customHeight="1">
      <c r="A952" s="199" t="n"/>
      <c r="B952" s="199" t="n"/>
      <c r="C952" s="199" t="n"/>
      <c r="D952" s="201" t="n"/>
      <c r="E952" s="200" t="n"/>
      <c r="F952" s="199" t="n"/>
      <c r="G952" s="199" t="n"/>
      <c r="H952" s="199" t="n"/>
      <c r="I952" s="199" t="n"/>
      <c r="J952" s="199" t="n"/>
      <c r="K952" s="199" t="n"/>
      <c r="L952" s="199" t="n"/>
      <c r="M952" s="199" t="n"/>
      <c r="N952" s="199" t="n"/>
      <c r="O952" s="199" t="n"/>
      <c r="P952" s="199" t="n"/>
      <c r="Q952" s="199" t="n"/>
      <c r="R952" s="199" t="n"/>
      <c r="S952" s="199" t="n"/>
      <c r="T952" s="199" t="n"/>
      <c r="U952" s="199" t="n"/>
      <c r="V952" s="199" t="n"/>
      <c r="W952" s="199" t="n"/>
      <c r="X952" s="199" t="n"/>
      <c r="Y952" s="199" t="n"/>
      <c r="Z952" s="199" t="n"/>
    </row>
    <row r="953" ht="15.75" customHeight="1">
      <c r="A953" s="199" t="n"/>
      <c r="B953" s="199" t="n"/>
      <c r="C953" s="199" t="n"/>
      <c r="D953" s="201" t="n"/>
      <c r="E953" s="200" t="n"/>
      <c r="F953" s="199" t="n"/>
      <c r="G953" s="199" t="n"/>
      <c r="H953" s="199" t="n"/>
      <c r="I953" s="199" t="n"/>
      <c r="J953" s="199" t="n"/>
      <c r="K953" s="199" t="n"/>
      <c r="L953" s="199" t="n"/>
      <c r="M953" s="199" t="n"/>
      <c r="N953" s="199" t="n"/>
      <c r="O953" s="199" t="n"/>
      <c r="P953" s="199" t="n"/>
      <c r="Q953" s="199" t="n"/>
      <c r="R953" s="199" t="n"/>
      <c r="S953" s="199" t="n"/>
      <c r="T953" s="199" t="n"/>
      <c r="U953" s="199" t="n"/>
      <c r="V953" s="199" t="n"/>
      <c r="W953" s="199" t="n"/>
      <c r="X953" s="199" t="n"/>
      <c r="Y953" s="199" t="n"/>
      <c r="Z953" s="199" t="n"/>
    </row>
    <row r="954" ht="15.75" customHeight="1">
      <c r="A954" s="199" t="n"/>
      <c r="B954" s="199" t="n"/>
      <c r="C954" s="199" t="n"/>
      <c r="D954" s="201" t="n"/>
      <c r="E954" s="200" t="n"/>
      <c r="F954" s="199" t="n"/>
      <c r="G954" s="199" t="n"/>
      <c r="H954" s="199" t="n"/>
      <c r="I954" s="199" t="n"/>
      <c r="J954" s="199" t="n"/>
      <c r="K954" s="199" t="n"/>
      <c r="L954" s="199" t="n"/>
      <c r="M954" s="199" t="n"/>
      <c r="N954" s="199" t="n"/>
      <c r="O954" s="199" t="n"/>
      <c r="P954" s="199" t="n"/>
      <c r="Q954" s="199" t="n"/>
      <c r="R954" s="199" t="n"/>
      <c r="S954" s="199" t="n"/>
      <c r="T954" s="199" t="n"/>
      <c r="U954" s="199" t="n"/>
      <c r="V954" s="199" t="n"/>
      <c r="W954" s="199" t="n"/>
      <c r="X954" s="199" t="n"/>
      <c r="Y954" s="199" t="n"/>
      <c r="Z954" s="199" t="n"/>
    </row>
    <row r="955" ht="15.75" customHeight="1">
      <c r="A955" s="199" t="n"/>
      <c r="B955" s="199" t="n"/>
      <c r="C955" s="199" t="n"/>
      <c r="D955" s="201" t="n"/>
      <c r="E955" s="200" t="n"/>
      <c r="F955" s="199" t="n"/>
      <c r="G955" s="199" t="n"/>
      <c r="H955" s="199" t="n"/>
      <c r="I955" s="199" t="n"/>
      <c r="J955" s="199" t="n"/>
      <c r="K955" s="199" t="n"/>
      <c r="L955" s="199" t="n"/>
      <c r="M955" s="199" t="n"/>
      <c r="N955" s="199" t="n"/>
      <c r="O955" s="199" t="n"/>
      <c r="P955" s="199" t="n"/>
      <c r="Q955" s="199" t="n"/>
      <c r="R955" s="199" t="n"/>
      <c r="S955" s="199" t="n"/>
      <c r="T955" s="199" t="n"/>
      <c r="U955" s="199" t="n"/>
      <c r="V955" s="199" t="n"/>
      <c r="W955" s="199" t="n"/>
      <c r="X955" s="199" t="n"/>
      <c r="Y955" s="199" t="n"/>
      <c r="Z955" s="199" t="n"/>
    </row>
    <row r="956" ht="15.75" customHeight="1">
      <c r="A956" s="199" t="n"/>
      <c r="B956" s="199" t="n"/>
      <c r="C956" s="199" t="n"/>
      <c r="D956" s="201" t="n"/>
      <c r="E956" s="200" t="n"/>
      <c r="F956" s="199" t="n"/>
      <c r="G956" s="199" t="n"/>
      <c r="H956" s="199" t="n"/>
      <c r="I956" s="199" t="n"/>
      <c r="J956" s="199" t="n"/>
      <c r="K956" s="199" t="n"/>
      <c r="L956" s="199" t="n"/>
      <c r="M956" s="199" t="n"/>
      <c r="N956" s="199" t="n"/>
      <c r="O956" s="199" t="n"/>
      <c r="P956" s="199" t="n"/>
      <c r="Q956" s="199" t="n"/>
      <c r="R956" s="199" t="n"/>
      <c r="S956" s="199" t="n"/>
      <c r="T956" s="199" t="n"/>
      <c r="U956" s="199" t="n"/>
      <c r="V956" s="199" t="n"/>
      <c r="W956" s="199" t="n"/>
      <c r="X956" s="199" t="n"/>
      <c r="Y956" s="199" t="n"/>
      <c r="Z956" s="199" t="n"/>
    </row>
    <row r="957" ht="15.75" customHeight="1">
      <c r="A957" s="199" t="n"/>
      <c r="B957" s="199" t="n"/>
      <c r="C957" s="199" t="n"/>
      <c r="D957" s="201" t="n"/>
      <c r="E957" s="200" t="n"/>
      <c r="F957" s="199" t="n"/>
      <c r="G957" s="199" t="n"/>
      <c r="H957" s="199" t="n"/>
      <c r="I957" s="199" t="n"/>
      <c r="J957" s="199" t="n"/>
      <c r="K957" s="199" t="n"/>
      <c r="L957" s="199" t="n"/>
      <c r="M957" s="199" t="n"/>
      <c r="N957" s="199" t="n"/>
      <c r="O957" s="199" t="n"/>
      <c r="P957" s="199" t="n"/>
      <c r="Q957" s="199" t="n"/>
      <c r="R957" s="199" t="n"/>
      <c r="S957" s="199" t="n"/>
      <c r="T957" s="199" t="n"/>
      <c r="U957" s="199" t="n"/>
      <c r="V957" s="199" t="n"/>
      <c r="W957" s="199" t="n"/>
      <c r="X957" s="199" t="n"/>
      <c r="Y957" s="199" t="n"/>
      <c r="Z957" s="199" t="n"/>
    </row>
    <row r="958" ht="15.75" customHeight="1">
      <c r="A958" s="199" t="n"/>
      <c r="B958" s="199" t="n"/>
      <c r="C958" s="199" t="n"/>
      <c r="D958" s="201" t="n"/>
      <c r="E958" s="200" t="n"/>
      <c r="F958" s="199" t="n"/>
      <c r="G958" s="199" t="n"/>
      <c r="H958" s="199" t="n"/>
      <c r="I958" s="199" t="n"/>
      <c r="J958" s="199" t="n"/>
      <c r="K958" s="199" t="n"/>
      <c r="L958" s="199" t="n"/>
      <c r="M958" s="199" t="n"/>
      <c r="N958" s="199" t="n"/>
      <c r="O958" s="199" t="n"/>
      <c r="P958" s="199" t="n"/>
      <c r="Q958" s="199" t="n"/>
      <c r="R958" s="199" t="n"/>
      <c r="S958" s="199" t="n"/>
      <c r="T958" s="199" t="n"/>
      <c r="U958" s="199" t="n"/>
      <c r="V958" s="199" t="n"/>
      <c r="W958" s="199" t="n"/>
      <c r="X958" s="199" t="n"/>
      <c r="Y958" s="199" t="n"/>
      <c r="Z958" s="199" t="n"/>
    </row>
    <row r="959" ht="15.75" customHeight="1">
      <c r="A959" s="199" t="n"/>
      <c r="B959" s="199" t="n"/>
      <c r="C959" s="199" t="n"/>
      <c r="D959" s="201" t="n"/>
      <c r="E959" s="200" t="n"/>
      <c r="F959" s="199" t="n"/>
      <c r="G959" s="199" t="n"/>
      <c r="H959" s="199" t="n"/>
      <c r="I959" s="199" t="n"/>
      <c r="J959" s="199" t="n"/>
      <c r="K959" s="199" t="n"/>
      <c r="L959" s="199" t="n"/>
      <c r="M959" s="199" t="n"/>
      <c r="N959" s="199" t="n"/>
      <c r="O959" s="199" t="n"/>
      <c r="P959" s="199" t="n"/>
      <c r="Q959" s="199" t="n"/>
      <c r="R959" s="199" t="n"/>
      <c r="S959" s="199" t="n"/>
      <c r="T959" s="199" t="n"/>
      <c r="U959" s="199" t="n"/>
      <c r="V959" s="199" t="n"/>
      <c r="W959" s="199" t="n"/>
      <c r="X959" s="199" t="n"/>
      <c r="Y959" s="199" t="n"/>
      <c r="Z959" s="199" t="n"/>
    </row>
    <row r="960" ht="15.75" customHeight="1">
      <c r="A960" s="199" t="n"/>
      <c r="B960" s="199" t="n"/>
      <c r="C960" s="199" t="n"/>
      <c r="D960" s="201" t="n"/>
      <c r="E960" s="200" t="n"/>
      <c r="F960" s="199" t="n"/>
      <c r="G960" s="199" t="n"/>
      <c r="H960" s="199" t="n"/>
      <c r="I960" s="199" t="n"/>
      <c r="J960" s="199" t="n"/>
      <c r="K960" s="199" t="n"/>
      <c r="L960" s="199" t="n"/>
      <c r="M960" s="199" t="n"/>
      <c r="N960" s="199" t="n"/>
      <c r="O960" s="199" t="n"/>
      <c r="P960" s="199" t="n"/>
      <c r="Q960" s="199" t="n"/>
      <c r="R960" s="199" t="n"/>
      <c r="S960" s="199" t="n"/>
      <c r="T960" s="199" t="n"/>
      <c r="U960" s="199" t="n"/>
      <c r="V960" s="199" t="n"/>
      <c r="W960" s="199" t="n"/>
      <c r="X960" s="199" t="n"/>
      <c r="Y960" s="199" t="n"/>
      <c r="Z960" s="199" t="n"/>
    </row>
    <row r="961" ht="15.75" customHeight="1">
      <c r="A961" s="199" t="n"/>
      <c r="B961" s="199" t="n"/>
      <c r="C961" s="199" t="n"/>
      <c r="D961" s="201" t="n"/>
      <c r="E961" s="200" t="n"/>
      <c r="F961" s="199" t="n"/>
      <c r="G961" s="199" t="n"/>
      <c r="H961" s="199" t="n"/>
      <c r="I961" s="199" t="n"/>
      <c r="J961" s="199" t="n"/>
      <c r="K961" s="199" t="n"/>
      <c r="L961" s="199" t="n"/>
      <c r="M961" s="199" t="n"/>
      <c r="N961" s="199" t="n"/>
      <c r="O961" s="199" t="n"/>
      <c r="P961" s="199" t="n"/>
      <c r="Q961" s="199" t="n"/>
      <c r="R961" s="199" t="n"/>
      <c r="S961" s="199" t="n"/>
      <c r="T961" s="199" t="n"/>
      <c r="U961" s="199" t="n"/>
      <c r="V961" s="199" t="n"/>
      <c r="W961" s="199" t="n"/>
      <c r="X961" s="199" t="n"/>
      <c r="Y961" s="199" t="n"/>
      <c r="Z961" s="199" t="n"/>
    </row>
    <row r="962" ht="15.75" customHeight="1">
      <c r="A962" s="199" t="n"/>
      <c r="B962" s="199" t="n"/>
      <c r="C962" s="199" t="n"/>
      <c r="D962" s="201" t="n"/>
      <c r="E962" s="200" t="n"/>
      <c r="F962" s="199" t="n"/>
      <c r="G962" s="199" t="n"/>
      <c r="H962" s="199" t="n"/>
      <c r="I962" s="199" t="n"/>
      <c r="J962" s="199" t="n"/>
      <c r="K962" s="199" t="n"/>
      <c r="L962" s="199" t="n"/>
      <c r="M962" s="199" t="n"/>
      <c r="N962" s="199" t="n"/>
      <c r="O962" s="199" t="n"/>
      <c r="P962" s="199" t="n"/>
      <c r="Q962" s="199" t="n"/>
      <c r="R962" s="199" t="n"/>
      <c r="S962" s="199" t="n"/>
      <c r="T962" s="199" t="n"/>
      <c r="U962" s="199" t="n"/>
      <c r="V962" s="199" t="n"/>
      <c r="W962" s="199" t="n"/>
      <c r="X962" s="199" t="n"/>
      <c r="Y962" s="199" t="n"/>
      <c r="Z962" s="199" t="n"/>
    </row>
    <row r="963" ht="15.75" customHeight="1">
      <c r="A963" s="199" t="n"/>
      <c r="B963" s="199" t="n"/>
      <c r="C963" s="199" t="n"/>
      <c r="D963" s="201" t="n"/>
      <c r="E963" s="200" t="n"/>
      <c r="F963" s="199" t="n"/>
      <c r="G963" s="199" t="n"/>
      <c r="H963" s="199" t="n"/>
      <c r="I963" s="199" t="n"/>
      <c r="J963" s="199" t="n"/>
      <c r="K963" s="199" t="n"/>
      <c r="L963" s="199" t="n"/>
      <c r="M963" s="199" t="n"/>
      <c r="N963" s="199" t="n"/>
      <c r="O963" s="199" t="n"/>
      <c r="P963" s="199" t="n"/>
      <c r="Q963" s="199" t="n"/>
      <c r="R963" s="199" t="n"/>
      <c r="S963" s="199" t="n"/>
      <c r="T963" s="199" t="n"/>
      <c r="U963" s="199" t="n"/>
      <c r="V963" s="199" t="n"/>
      <c r="W963" s="199" t="n"/>
      <c r="X963" s="199" t="n"/>
      <c r="Y963" s="199" t="n"/>
      <c r="Z963" s="199" t="n"/>
    </row>
    <row r="964" ht="15.75" customHeight="1">
      <c r="A964" s="199" t="n"/>
      <c r="B964" s="199" t="n"/>
      <c r="C964" s="199" t="n"/>
      <c r="D964" s="201" t="n"/>
      <c r="E964" s="200" t="n"/>
      <c r="F964" s="199" t="n"/>
      <c r="G964" s="199" t="n"/>
      <c r="H964" s="199" t="n"/>
      <c r="I964" s="199" t="n"/>
      <c r="J964" s="199" t="n"/>
      <c r="K964" s="199" t="n"/>
      <c r="L964" s="199" t="n"/>
      <c r="M964" s="199" t="n"/>
      <c r="N964" s="199" t="n"/>
      <c r="O964" s="199" t="n"/>
      <c r="P964" s="199" t="n"/>
      <c r="Q964" s="199" t="n"/>
      <c r="R964" s="199" t="n"/>
      <c r="S964" s="199" t="n"/>
      <c r="T964" s="199" t="n"/>
      <c r="U964" s="199" t="n"/>
      <c r="V964" s="199" t="n"/>
      <c r="W964" s="199" t="n"/>
      <c r="X964" s="199" t="n"/>
      <c r="Y964" s="199" t="n"/>
      <c r="Z964" s="199" t="n"/>
    </row>
    <row r="965" ht="15.75" customHeight="1">
      <c r="A965" s="199" t="n"/>
      <c r="B965" s="199" t="n"/>
      <c r="C965" s="199" t="n"/>
      <c r="D965" s="201" t="n"/>
      <c r="E965" s="200" t="n"/>
      <c r="F965" s="199" t="n"/>
      <c r="G965" s="199" t="n"/>
      <c r="H965" s="199" t="n"/>
      <c r="I965" s="199" t="n"/>
      <c r="J965" s="199" t="n"/>
      <c r="K965" s="199" t="n"/>
      <c r="L965" s="199" t="n"/>
      <c r="M965" s="199" t="n"/>
      <c r="N965" s="199" t="n"/>
      <c r="O965" s="199" t="n"/>
      <c r="P965" s="199" t="n"/>
      <c r="Q965" s="199" t="n"/>
      <c r="R965" s="199" t="n"/>
      <c r="S965" s="199" t="n"/>
      <c r="T965" s="199" t="n"/>
      <c r="U965" s="199" t="n"/>
      <c r="V965" s="199" t="n"/>
      <c r="W965" s="199" t="n"/>
      <c r="X965" s="199" t="n"/>
      <c r="Y965" s="199" t="n"/>
      <c r="Z965" s="199" t="n"/>
    </row>
    <row r="966" ht="15.75" customHeight="1">
      <c r="A966" s="199" t="n"/>
      <c r="B966" s="199" t="n"/>
      <c r="C966" s="199" t="n"/>
      <c r="D966" s="201" t="n"/>
      <c r="E966" s="200" t="n"/>
      <c r="F966" s="199" t="n"/>
      <c r="G966" s="199" t="n"/>
      <c r="H966" s="199" t="n"/>
      <c r="I966" s="199" t="n"/>
      <c r="J966" s="199" t="n"/>
      <c r="K966" s="199" t="n"/>
      <c r="L966" s="199" t="n"/>
      <c r="M966" s="199" t="n"/>
      <c r="N966" s="199" t="n"/>
      <c r="O966" s="199" t="n"/>
      <c r="P966" s="199" t="n"/>
      <c r="Q966" s="199" t="n"/>
      <c r="R966" s="199" t="n"/>
      <c r="S966" s="199" t="n"/>
      <c r="T966" s="199" t="n"/>
      <c r="U966" s="199" t="n"/>
      <c r="V966" s="199" t="n"/>
      <c r="W966" s="199" t="n"/>
      <c r="X966" s="199" t="n"/>
      <c r="Y966" s="199" t="n"/>
      <c r="Z966" s="199" t="n"/>
    </row>
    <row r="967" ht="15.75" customHeight="1">
      <c r="A967" s="199" t="n"/>
      <c r="B967" s="199" t="n"/>
      <c r="C967" s="199" t="n"/>
      <c r="D967" s="201" t="n"/>
      <c r="E967" s="200" t="n"/>
      <c r="F967" s="199" t="n"/>
      <c r="G967" s="199" t="n"/>
      <c r="H967" s="199" t="n"/>
      <c r="I967" s="199" t="n"/>
      <c r="J967" s="199" t="n"/>
      <c r="K967" s="199" t="n"/>
      <c r="L967" s="199" t="n"/>
      <c r="M967" s="199" t="n"/>
      <c r="N967" s="199" t="n"/>
      <c r="O967" s="199" t="n"/>
      <c r="P967" s="199" t="n"/>
      <c r="Q967" s="199" t="n"/>
      <c r="R967" s="199" t="n"/>
      <c r="S967" s="199" t="n"/>
      <c r="T967" s="199" t="n"/>
      <c r="U967" s="199" t="n"/>
      <c r="V967" s="199" t="n"/>
      <c r="W967" s="199" t="n"/>
      <c r="X967" s="199" t="n"/>
      <c r="Y967" s="199" t="n"/>
      <c r="Z967" s="199" t="n"/>
    </row>
    <row r="968" ht="15.75" customHeight="1">
      <c r="A968" s="199" t="n"/>
      <c r="B968" s="199" t="n"/>
      <c r="C968" s="199" t="n"/>
      <c r="D968" s="201" t="n"/>
      <c r="E968" s="200" t="n"/>
      <c r="F968" s="199" t="n"/>
      <c r="G968" s="199" t="n"/>
      <c r="H968" s="199" t="n"/>
      <c r="I968" s="199" t="n"/>
      <c r="J968" s="199" t="n"/>
      <c r="K968" s="199" t="n"/>
      <c r="L968" s="199" t="n"/>
      <c r="M968" s="199" t="n"/>
      <c r="N968" s="199" t="n"/>
      <c r="O968" s="199" t="n"/>
      <c r="P968" s="199" t="n"/>
      <c r="Q968" s="199" t="n"/>
      <c r="R968" s="199" t="n"/>
      <c r="S968" s="199" t="n"/>
      <c r="T968" s="199" t="n"/>
      <c r="U968" s="199" t="n"/>
      <c r="V968" s="199" t="n"/>
      <c r="W968" s="199" t="n"/>
      <c r="X968" s="199" t="n"/>
      <c r="Y968" s="199" t="n"/>
      <c r="Z968" s="199" t="n"/>
    </row>
    <row r="969" ht="15.75" customHeight="1">
      <c r="A969" s="199" t="n"/>
      <c r="B969" s="199" t="n"/>
      <c r="C969" s="199" t="n"/>
      <c r="D969" s="201" t="n"/>
      <c r="E969" s="200" t="n"/>
      <c r="F969" s="199" t="n"/>
      <c r="G969" s="199" t="n"/>
      <c r="H969" s="199" t="n"/>
      <c r="I969" s="199" t="n"/>
      <c r="J969" s="199" t="n"/>
      <c r="K969" s="199" t="n"/>
      <c r="L969" s="199" t="n"/>
      <c r="M969" s="199" t="n"/>
      <c r="N969" s="199" t="n"/>
      <c r="O969" s="199" t="n"/>
      <c r="P969" s="199" t="n"/>
      <c r="Q969" s="199" t="n"/>
      <c r="R969" s="199" t="n"/>
      <c r="S969" s="199" t="n"/>
      <c r="T969" s="199" t="n"/>
      <c r="U969" s="199" t="n"/>
      <c r="V969" s="199" t="n"/>
      <c r="W969" s="199" t="n"/>
      <c r="X969" s="199" t="n"/>
      <c r="Y969" s="199" t="n"/>
      <c r="Z969" s="199" t="n"/>
    </row>
    <row r="970" ht="15.75" customHeight="1">
      <c r="A970" s="199" t="n"/>
      <c r="B970" s="199" t="n"/>
      <c r="C970" s="199" t="n"/>
      <c r="D970" s="201" t="n"/>
      <c r="E970" s="200" t="n"/>
      <c r="F970" s="199" t="n"/>
      <c r="G970" s="199" t="n"/>
      <c r="H970" s="199" t="n"/>
      <c r="I970" s="199" t="n"/>
      <c r="J970" s="199" t="n"/>
      <c r="K970" s="199" t="n"/>
      <c r="L970" s="199" t="n"/>
      <c r="M970" s="199" t="n"/>
      <c r="N970" s="199" t="n"/>
      <c r="O970" s="199" t="n"/>
      <c r="P970" s="199" t="n"/>
      <c r="Q970" s="199" t="n"/>
      <c r="R970" s="199" t="n"/>
      <c r="S970" s="199" t="n"/>
      <c r="T970" s="199" t="n"/>
      <c r="U970" s="199" t="n"/>
      <c r="V970" s="199" t="n"/>
      <c r="W970" s="199" t="n"/>
      <c r="X970" s="199" t="n"/>
      <c r="Y970" s="199" t="n"/>
      <c r="Z970" s="199" t="n"/>
    </row>
    <row r="971" ht="15.75" customHeight="1">
      <c r="A971" s="199" t="n"/>
      <c r="B971" s="199" t="n"/>
      <c r="C971" s="199" t="n"/>
      <c r="D971" s="201" t="n"/>
      <c r="E971" s="200" t="n"/>
      <c r="F971" s="199" t="n"/>
      <c r="G971" s="199" t="n"/>
      <c r="H971" s="199" t="n"/>
      <c r="I971" s="199" t="n"/>
      <c r="J971" s="199" t="n"/>
      <c r="K971" s="199" t="n"/>
      <c r="L971" s="199" t="n"/>
      <c r="M971" s="199" t="n"/>
      <c r="N971" s="199" t="n"/>
      <c r="O971" s="199" t="n"/>
      <c r="P971" s="199" t="n"/>
      <c r="Q971" s="199" t="n"/>
      <c r="R971" s="199" t="n"/>
      <c r="S971" s="199" t="n"/>
      <c r="T971" s="199" t="n"/>
      <c r="U971" s="199" t="n"/>
      <c r="V971" s="199" t="n"/>
      <c r="W971" s="199" t="n"/>
      <c r="X971" s="199" t="n"/>
      <c r="Y971" s="199" t="n"/>
      <c r="Z971" s="199" t="n"/>
    </row>
    <row r="972" ht="15.75" customHeight="1">
      <c r="A972" s="199" t="n"/>
      <c r="B972" s="199" t="n"/>
      <c r="C972" s="199" t="n"/>
      <c r="D972" s="201" t="n"/>
      <c r="E972" s="200" t="n"/>
      <c r="F972" s="199" t="n"/>
      <c r="G972" s="199" t="n"/>
      <c r="H972" s="199" t="n"/>
      <c r="I972" s="199" t="n"/>
      <c r="J972" s="199" t="n"/>
      <c r="K972" s="199" t="n"/>
      <c r="L972" s="199" t="n"/>
      <c r="M972" s="199" t="n"/>
      <c r="N972" s="199" t="n"/>
      <c r="O972" s="199" t="n"/>
      <c r="P972" s="199" t="n"/>
      <c r="Q972" s="199" t="n"/>
      <c r="R972" s="199" t="n"/>
      <c r="S972" s="199" t="n"/>
      <c r="T972" s="199" t="n"/>
      <c r="U972" s="199" t="n"/>
      <c r="V972" s="199" t="n"/>
      <c r="W972" s="199" t="n"/>
      <c r="X972" s="199" t="n"/>
      <c r="Y972" s="199" t="n"/>
      <c r="Z972" s="199" t="n"/>
    </row>
    <row r="973" ht="15.75" customHeight="1">
      <c r="A973" s="199" t="n"/>
      <c r="B973" s="199" t="n"/>
      <c r="C973" s="199" t="n"/>
      <c r="D973" s="201" t="n"/>
      <c r="E973" s="200" t="n"/>
      <c r="F973" s="199" t="n"/>
      <c r="G973" s="199" t="n"/>
      <c r="H973" s="199" t="n"/>
      <c r="I973" s="199" t="n"/>
      <c r="J973" s="199" t="n"/>
      <c r="K973" s="199" t="n"/>
      <c r="L973" s="199" t="n"/>
      <c r="M973" s="199" t="n"/>
      <c r="N973" s="199" t="n"/>
      <c r="O973" s="199" t="n"/>
      <c r="P973" s="199" t="n"/>
      <c r="Q973" s="199" t="n"/>
      <c r="R973" s="199" t="n"/>
      <c r="S973" s="199" t="n"/>
      <c r="T973" s="199" t="n"/>
      <c r="U973" s="199" t="n"/>
      <c r="V973" s="199" t="n"/>
      <c r="W973" s="199" t="n"/>
      <c r="X973" s="199" t="n"/>
      <c r="Y973" s="199" t="n"/>
      <c r="Z973" s="199" t="n"/>
    </row>
    <row r="974" ht="15.75" customHeight="1">
      <c r="A974" s="199" t="n"/>
      <c r="B974" s="199" t="n"/>
      <c r="C974" s="199" t="n"/>
      <c r="D974" s="201" t="n"/>
      <c r="E974" s="200" t="n"/>
      <c r="F974" s="199" t="n"/>
      <c r="G974" s="199" t="n"/>
      <c r="H974" s="199" t="n"/>
      <c r="I974" s="199" t="n"/>
      <c r="J974" s="199" t="n"/>
      <c r="K974" s="199" t="n"/>
      <c r="L974" s="199" t="n"/>
      <c r="M974" s="199" t="n"/>
      <c r="N974" s="199" t="n"/>
      <c r="O974" s="199" t="n"/>
      <c r="P974" s="199" t="n"/>
      <c r="Q974" s="199" t="n"/>
      <c r="R974" s="199" t="n"/>
      <c r="S974" s="199" t="n"/>
      <c r="T974" s="199" t="n"/>
      <c r="U974" s="199" t="n"/>
      <c r="V974" s="199" t="n"/>
      <c r="W974" s="199" t="n"/>
      <c r="X974" s="199" t="n"/>
      <c r="Y974" s="199" t="n"/>
      <c r="Z974" s="199" t="n"/>
    </row>
    <row r="975" ht="15.75" customHeight="1">
      <c r="A975" s="199" t="n"/>
      <c r="B975" s="199" t="n"/>
      <c r="C975" s="199" t="n"/>
      <c r="D975" s="201" t="n"/>
      <c r="E975" s="200" t="n"/>
      <c r="F975" s="199" t="n"/>
      <c r="G975" s="199" t="n"/>
      <c r="H975" s="199" t="n"/>
      <c r="I975" s="199" t="n"/>
      <c r="J975" s="199" t="n"/>
      <c r="K975" s="199" t="n"/>
      <c r="L975" s="199" t="n"/>
      <c r="M975" s="199" t="n"/>
      <c r="N975" s="199" t="n"/>
      <c r="O975" s="199" t="n"/>
      <c r="P975" s="199" t="n"/>
      <c r="Q975" s="199" t="n"/>
      <c r="R975" s="199" t="n"/>
      <c r="S975" s="199" t="n"/>
      <c r="T975" s="199" t="n"/>
      <c r="U975" s="199" t="n"/>
      <c r="V975" s="199" t="n"/>
      <c r="W975" s="199" t="n"/>
      <c r="X975" s="199" t="n"/>
      <c r="Y975" s="199" t="n"/>
      <c r="Z975" s="199" t="n"/>
    </row>
    <row r="976" ht="15.75" customHeight="1">
      <c r="A976" s="199" t="n"/>
      <c r="B976" s="199" t="n"/>
      <c r="C976" s="199" t="n"/>
      <c r="D976" s="201" t="n"/>
      <c r="E976" s="200" t="n"/>
      <c r="F976" s="199" t="n"/>
      <c r="G976" s="199" t="n"/>
      <c r="H976" s="199" t="n"/>
      <c r="I976" s="199" t="n"/>
      <c r="J976" s="199" t="n"/>
      <c r="K976" s="199" t="n"/>
      <c r="L976" s="199" t="n"/>
      <c r="M976" s="199" t="n"/>
      <c r="N976" s="199" t="n"/>
      <c r="O976" s="199" t="n"/>
      <c r="P976" s="199" t="n"/>
      <c r="Q976" s="199" t="n"/>
      <c r="R976" s="199" t="n"/>
      <c r="S976" s="199" t="n"/>
      <c r="T976" s="199" t="n"/>
      <c r="U976" s="199" t="n"/>
      <c r="V976" s="199" t="n"/>
      <c r="W976" s="199" t="n"/>
      <c r="X976" s="199" t="n"/>
      <c r="Y976" s="199" t="n"/>
      <c r="Z976" s="199" t="n"/>
    </row>
    <row r="977" ht="15.75" customHeight="1">
      <c r="A977" s="199" t="n"/>
      <c r="B977" s="199" t="n"/>
      <c r="C977" s="199" t="n"/>
      <c r="D977" s="201" t="n"/>
      <c r="E977" s="200" t="n"/>
      <c r="F977" s="199" t="n"/>
      <c r="G977" s="199" t="n"/>
      <c r="H977" s="199" t="n"/>
      <c r="I977" s="199" t="n"/>
      <c r="J977" s="199" t="n"/>
      <c r="K977" s="199" t="n"/>
      <c r="L977" s="199" t="n"/>
      <c r="M977" s="199" t="n"/>
      <c r="N977" s="199" t="n"/>
      <c r="O977" s="199" t="n"/>
      <c r="P977" s="199" t="n"/>
      <c r="Q977" s="199" t="n"/>
      <c r="R977" s="199" t="n"/>
      <c r="S977" s="199" t="n"/>
      <c r="T977" s="199" t="n"/>
      <c r="U977" s="199" t="n"/>
      <c r="V977" s="199" t="n"/>
      <c r="W977" s="199" t="n"/>
      <c r="X977" s="199" t="n"/>
      <c r="Y977" s="199" t="n"/>
      <c r="Z977" s="199" t="n"/>
    </row>
    <row r="978" ht="15.75" customHeight="1">
      <c r="A978" s="199" t="n"/>
      <c r="B978" s="199" t="n"/>
      <c r="C978" s="199" t="n"/>
      <c r="D978" s="201" t="n"/>
      <c r="E978" s="200" t="n"/>
      <c r="F978" s="199" t="n"/>
      <c r="G978" s="199" t="n"/>
      <c r="H978" s="199" t="n"/>
      <c r="I978" s="199" t="n"/>
      <c r="J978" s="199" t="n"/>
      <c r="K978" s="199" t="n"/>
      <c r="L978" s="199" t="n"/>
      <c r="M978" s="199" t="n"/>
      <c r="N978" s="199" t="n"/>
      <c r="O978" s="199" t="n"/>
      <c r="P978" s="199" t="n"/>
      <c r="Q978" s="199" t="n"/>
      <c r="R978" s="199" t="n"/>
      <c r="S978" s="199" t="n"/>
      <c r="T978" s="199" t="n"/>
      <c r="U978" s="199" t="n"/>
      <c r="V978" s="199" t="n"/>
      <c r="W978" s="199" t="n"/>
      <c r="X978" s="199" t="n"/>
      <c r="Y978" s="199" t="n"/>
      <c r="Z978" s="199" t="n"/>
    </row>
    <row r="979" ht="15.75" customHeight="1">
      <c r="A979" s="199" t="n"/>
      <c r="B979" s="199" t="n"/>
      <c r="C979" s="199" t="n"/>
      <c r="D979" s="201" t="n"/>
      <c r="E979" s="200" t="n"/>
      <c r="F979" s="199" t="n"/>
      <c r="G979" s="199" t="n"/>
      <c r="H979" s="199" t="n"/>
      <c r="I979" s="199" t="n"/>
      <c r="J979" s="199" t="n"/>
      <c r="K979" s="199" t="n"/>
      <c r="L979" s="199" t="n"/>
      <c r="M979" s="199" t="n"/>
      <c r="N979" s="199" t="n"/>
      <c r="O979" s="199" t="n"/>
      <c r="P979" s="199" t="n"/>
      <c r="Q979" s="199" t="n"/>
      <c r="R979" s="199" t="n"/>
      <c r="S979" s="199" t="n"/>
      <c r="T979" s="199" t="n"/>
      <c r="U979" s="199" t="n"/>
      <c r="V979" s="199" t="n"/>
      <c r="W979" s="199" t="n"/>
      <c r="X979" s="199" t="n"/>
      <c r="Y979" s="199" t="n"/>
      <c r="Z979" s="199" t="n"/>
    </row>
    <row r="980" ht="15.75" customHeight="1">
      <c r="A980" s="199" t="n"/>
      <c r="B980" s="199" t="n"/>
      <c r="C980" s="199" t="n"/>
      <c r="D980" s="201" t="n"/>
      <c r="E980" s="200" t="n"/>
      <c r="F980" s="199" t="n"/>
      <c r="G980" s="199" t="n"/>
      <c r="H980" s="199" t="n"/>
      <c r="I980" s="199" t="n"/>
      <c r="J980" s="199" t="n"/>
      <c r="K980" s="199" t="n"/>
      <c r="L980" s="199" t="n"/>
      <c r="M980" s="199" t="n"/>
      <c r="N980" s="199" t="n"/>
      <c r="O980" s="199" t="n"/>
      <c r="P980" s="199" t="n"/>
      <c r="Q980" s="199" t="n"/>
      <c r="R980" s="199" t="n"/>
      <c r="S980" s="199" t="n"/>
      <c r="T980" s="199" t="n"/>
      <c r="U980" s="199" t="n"/>
      <c r="V980" s="199" t="n"/>
      <c r="W980" s="199" t="n"/>
      <c r="X980" s="199" t="n"/>
      <c r="Y980" s="199" t="n"/>
      <c r="Z980" s="199" t="n"/>
    </row>
    <row r="981" ht="15.75" customHeight="1">
      <c r="A981" s="199" t="n"/>
      <c r="B981" s="199" t="n"/>
      <c r="C981" s="199" t="n"/>
      <c r="D981" s="201" t="n"/>
      <c r="E981" s="200" t="n"/>
      <c r="F981" s="199" t="n"/>
      <c r="G981" s="199" t="n"/>
      <c r="H981" s="199" t="n"/>
      <c r="I981" s="199" t="n"/>
      <c r="J981" s="199" t="n"/>
      <c r="K981" s="199" t="n"/>
      <c r="L981" s="199" t="n"/>
      <c r="M981" s="199" t="n"/>
      <c r="N981" s="199" t="n"/>
      <c r="O981" s="199" t="n"/>
      <c r="P981" s="199" t="n"/>
      <c r="Q981" s="199" t="n"/>
      <c r="R981" s="199" t="n"/>
      <c r="S981" s="199" t="n"/>
      <c r="T981" s="199" t="n"/>
      <c r="U981" s="199" t="n"/>
      <c r="V981" s="199" t="n"/>
      <c r="W981" s="199" t="n"/>
      <c r="X981" s="199" t="n"/>
      <c r="Y981" s="199" t="n"/>
      <c r="Z981" s="199" t="n"/>
    </row>
    <row r="982" ht="15.75" customHeight="1">
      <c r="A982" s="199" t="n"/>
      <c r="B982" s="199" t="n"/>
      <c r="C982" s="199" t="n"/>
      <c r="D982" s="201" t="n"/>
      <c r="E982" s="200" t="n"/>
      <c r="F982" s="199" t="n"/>
      <c r="G982" s="199" t="n"/>
      <c r="H982" s="199" t="n"/>
      <c r="I982" s="199" t="n"/>
      <c r="J982" s="199" t="n"/>
      <c r="K982" s="199" t="n"/>
      <c r="L982" s="199" t="n"/>
      <c r="M982" s="199" t="n"/>
      <c r="N982" s="199" t="n"/>
      <c r="O982" s="199" t="n"/>
      <c r="P982" s="199" t="n"/>
      <c r="Q982" s="199" t="n"/>
      <c r="R982" s="199" t="n"/>
      <c r="S982" s="199" t="n"/>
      <c r="T982" s="199" t="n"/>
      <c r="U982" s="199" t="n"/>
      <c r="V982" s="199" t="n"/>
      <c r="W982" s="199" t="n"/>
      <c r="X982" s="199" t="n"/>
      <c r="Y982" s="199" t="n"/>
      <c r="Z982" s="199" t="n"/>
    </row>
    <row r="983" ht="15.75" customHeight="1">
      <c r="A983" s="199" t="n"/>
      <c r="B983" s="199" t="n"/>
      <c r="C983" s="199" t="n"/>
      <c r="D983" s="201" t="n"/>
      <c r="E983" s="200" t="n"/>
      <c r="F983" s="199" t="n"/>
      <c r="G983" s="199" t="n"/>
      <c r="H983" s="199" t="n"/>
      <c r="I983" s="199" t="n"/>
      <c r="J983" s="199" t="n"/>
      <c r="K983" s="199" t="n"/>
      <c r="L983" s="199" t="n"/>
      <c r="M983" s="199" t="n"/>
      <c r="N983" s="199" t="n"/>
      <c r="O983" s="199" t="n"/>
      <c r="P983" s="199" t="n"/>
      <c r="Q983" s="199" t="n"/>
      <c r="R983" s="199" t="n"/>
      <c r="S983" s="199" t="n"/>
      <c r="T983" s="199" t="n"/>
      <c r="U983" s="199" t="n"/>
      <c r="V983" s="199" t="n"/>
      <c r="W983" s="199" t="n"/>
      <c r="X983" s="199" t="n"/>
      <c r="Y983" s="199" t="n"/>
      <c r="Z983" s="199" t="n"/>
    </row>
    <row r="984" ht="15.75" customHeight="1">
      <c r="A984" s="199" t="n"/>
      <c r="B984" s="199" t="n"/>
      <c r="C984" s="199" t="n"/>
      <c r="D984" s="201" t="n"/>
      <c r="E984" s="200" t="n"/>
      <c r="F984" s="199" t="n"/>
      <c r="G984" s="199" t="n"/>
      <c r="H984" s="199" t="n"/>
      <c r="I984" s="199" t="n"/>
      <c r="J984" s="199" t="n"/>
      <c r="K984" s="199" t="n"/>
      <c r="L984" s="199" t="n"/>
      <c r="M984" s="199" t="n"/>
      <c r="N984" s="199" t="n"/>
      <c r="O984" s="199" t="n"/>
      <c r="P984" s="199" t="n"/>
      <c r="Q984" s="199" t="n"/>
      <c r="R984" s="199" t="n"/>
      <c r="S984" s="199" t="n"/>
      <c r="T984" s="199" t="n"/>
      <c r="U984" s="199" t="n"/>
      <c r="V984" s="199" t="n"/>
      <c r="W984" s="199" t="n"/>
      <c r="X984" s="199" t="n"/>
      <c r="Y984" s="199" t="n"/>
      <c r="Z984" s="199" t="n"/>
    </row>
    <row r="985" ht="15.75" customHeight="1">
      <c r="A985" s="199" t="n"/>
      <c r="B985" s="199" t="n"/>
      <c r="C985" s="199" t="n"/>
      <c r="D985" s="201" t="n"/>
      <c r="E985" s="200" t="n"/>
      <c r="F985" s="199" t="n"/>
      <c r="G985" s="199" t="n"/>
      <c r="H985" s="199" t="n"/>
      <c r="I985" s="199" t="n"/>
      <c r="J985" s="199" t="n"/>
      <c r="K985" s="199" t="n"/>
      <c r="L985" s="199" t="n"/>
      <c r="M985" s="199" t="n"/>
      <c r="N985" s="199" t="n"/>
      <c r="O985" s="199" t="n"/>
      <c r="P985" s="199" t="n"/>
      <c r="Q985" s="199" t="n"/>
      <c r="R985" s="199" t="n"/>
      <c r="S985" s="199" t="n"/>
      <c r="T985" s="199" t="n"/>
      <c r="U985" s="199" t="n"/>
      <c r="V985" s="199" t="n"/>
      <c r="W985" s="199" t="n"/>
      <c r="X985" s="199" t="n"/>
      <c r="Y985" s="199" t="n"/>
      <c r="Z985" s="199" t="n"/>
    </row>
    <row r="986" ht="15.75" customHeight="1">
      <c r="A986" s="199" t="n"/>
      <c r="B986" s="199" t="n"/>
      <c r="C986" s="199" t="n"/>
      <c r="D986" s="201" t="n"/>
      <c r="E986" s="200" t="n"/>
      <c r="F986" s="199" t="n"/>
      <c r="G986" s="199" t="n"/>
      <c r="H986" s="199" t="n"/>
      <c r="I986" s="199" t="n"/>
      <c r="J986" s="199" t="n"/>
      <c r="K986" s="199" t="n"/>
      <c r="L986" s="199" t="n"/>
      <c r="M986" s="199" t="n"/>
      <c r="N986" s="199" t="n"/>
      <c r="O986" s="199" t="n"/>
      <c r="P986" s="199" t="n"/>
      <c r="Q986" s="199" t="n"/>
      <c r="R986" s="199" t="n"/>
      <c r="S986" s="199" t="n"/>
      <c r="T986" s="199" t="n"/>
      <c r="U986" s="199" t="n"/>
      <c r="V986" s="199" t="n"/>
      <c r="W986" s="199" t="n"/>
      <c r="X986" s="199" t="n"/>
      <c r="Y986" s="199" t="n"/>
      <c r="Z986" s="199" t="n"/>
    </row>
    <row r="987" ht="15.75" customHeight="1">
      <c r="A987" s="199" t="n"/>
      <c r="B987" s="199" t="n"/>
      <c r="C987" s="199" t="n"/>
      <c r="D987" s="201" t="n"/>
      <c r="E987" s="200" t="n"/>
      <c r="F987" s="199" t="n"/>
      <c r="G987" s="199" t="n"/>
      <c r="H987" s="199" t="n"/>
      <c r="I987" s="199" t="n"/>
      <c r="J987" s="199" t="n"/>
      <c r="K987" s="199" t="n"/>
      <c r="L987" s="199" t="n"/>
      <c r="M987" s="199" t="n"/>
      <c r="N987" s="199" t="n"/>
      <c r="O987" s="199" t="n"/>
      <c r="P987" s="199" t="n"/>
      <c r="Q987" s="199" t="n"/>
      <c r="R987" s="199" t="n"/>
      <c r="S987" s="199" t="n"/>
      <c r="T987" s="199" t="n"/>
      <c r="U987" s="199" t="n"/>
      <c r="V987" s="199" t="n"/>
      <c r="W987" s="199" t="n"/>
      <c r="X987" s="199" t="n"/>
      <c r="Y987" s="199" t="n"/>
      <c r="Z987" s="199" t="n"/>
    </row>
    <row r="988" ht="15.75" customHeight="1">
      <c r="A988" s="199" t="n"/>
      <c r="B988" s="199" t="n"/>
      <c r="C988" s="199" t="n"/>
      <c r="D988" s="201" t="n"/>
      <c r="E988" s="200" t="n"/>
      <c r="F988" s="199" t="n"/>
      <c r="G988" s="199" t="n"/>
      <c r="H988" s="199" t="n"/>
      <c r="I988" s="199" t="n"/>
      <c r="J988" s="199" t="n"/>
      <c r="K988" s="199" t="n"/>
      <c r="L988" s="199" t="n"/>
      <c r="M988" s="199" t="n"/>
      <c r="N988" s="199" t="n"/>
      <c r="O988" s="199" t="n"/>
      <c r="P988" s="199" t="n"/>
      <c r="Q988" s="199" t="n"/>
      <c r="R988" s="199" t="n"/>
      <c r="S988" s="199" t="n"/>
      <c r="T988" s="199" t="n"/>
      <c r="U988" s="199" t="n"/>
      <c r="V988" s="199" t="n"/>
      <c r="W988" s="199" t="n"/>
      <c r="X988" s="199" t="n"/>
      <c r="Y988" s="199" t="n"/>
      <c r="Z988" s="199" t="n"/>
    </row>
    <row r="989" ht="15.75" customHeight="1">
      <c r="A989" s="199" t="n"/>
      <c r="B989" s="199" t="n"/>
      <c r="C989" s="199" t="n"/>
      <c r="D989" s="201" t="n"/>
      <c r="E989" s="200" t="n"/>
      <c r="F989" s="199" t="n"/>
      <c r="G989" s="199" t="n"/>
      <c r="H989" s="199" t="n"/>
      <c r="I989" s="199" t="n"/>
      <c r="J989" s="199" t="n"/>
      <c r="K989" s="199" t="n"/>
      <c r="L989" s="199" t="n"/>
      <c r="M989" s="199" t="n"/>
      <c r="N989" s="199" t="n"/>
      <c r="O989" s="199" t="n"/>
      <c r="P989" s="199" t="n"/>
      <c r="Q989" s="199" t="n"/>
      <c r="R989" s="199" t="n"/>
      <c r="S989" s="199" t="n"/>
      <c r="T989" s="199" t="n"/>
      <c r="U989" s="199" t="n"/>
      <c r="V989" s="199" t="n"/>
      <c r="W989" s="199" t="n"/>
      <c r="X989" s="199" t="n"/>
      <c r="Y989" s="199" t="n"/>
      <c r="Z989" s="199" t="n"/>
    </row>
    <row r="990" ht="15.75" customHeight="1">
      <c r="A990" s="199" t="n"/>
      <c r="B990" s="199" t="n"/>
      <c r="C990" s="199" t="n"/>
      <c r="D990" s="201" t="n"/>
      <c r="E990" s="200" t="n"/>
      <c r="F990" s="199" t="n"/>
      <c r="G990" s="199" t="n"/>
      <c r="H990" s="199" t="n"/>
      <c r="I990" s="199" t="n"/>
      <c r="J990" s="199" t="n"/>
      <c r="K990" s="199" t="n"/>
      <c r="L990" s="199" t="n"/>
      <c r="M990" s="199" t="n"/>
      <c r="N990" s="199" t="n"/>
      <c r="O990" s="199" t="n"/>
      <c r="P990" s="199" t="n"/>
      <c r="Q990" s="199" t="n"/>
      <c r="R990" s="199" t="n"/>
      <c r="S990" s="199" t="n"/>
      <c r="T990" s="199" t="n"/>
      <c r="U990" s="199" t="n"/>
      <c r="V990" s="199" t="n"/>
      <c r="W990" s="199" t="n"/>
      <c r="X990" s="199" t="n"/>
      <c r="Y990" s="199" t="n"/>
      <c r="Z990" s="199" t="n"/>
    </row>
    <row r="991" ht="15.75" customHeight="1">
      <c r="A991" s="199" t="n"/>
      <c r="B991" s="199" t="n"/>
      <c r="C991" s="199" t="n"/>
      <c r="D991" s="201" t="n"/>
      <c r="E991" s="200" t="n"/>
      <c r="F991" s="199" t="n"/>
      <c r="G991" s="199" t="n"/>
      <c r="H991" s="199" t="n"/>
      <c r="I991" s="199" t="n"/>
      <c r="J991" s="199" t="n"/>
      <c r="K991" s="199" t="n"/>
      <c r="L991" s="199" t="n"/>
      <c r="M991" s="199" t="n"/>
      <c r="N991" s="199" t="n"/>
      <c r="O991" s="199" t="n"/>
      <c r="P991" s="199" t="n"/>
      <c r="Q991" s="199" t="n"/>
      <c r="R991" s="199" t="n"/>
      <c r="S991" s="199" t="n"/>
      <c r="T991" s="199" t="n"/>
      <c r="U991" s="199" t="n"/>
      <c r="V991" s="199" t="n"/>
      <c r="W991" s="199" t="n"/>
      <c r="X991" s="199" t="n"/>
      <c r="Y991" s="199" t="n"/>
      <c r="Z991" s="199" t="n"/>
    </row>
    <row r="992" ht="15.75" customHeight="1">
      <c r="A992" s="199" t="n"/>
      <c r="B992" s="199" t="n"/>
      <c r="C992" s="199" t="n"/>
      <c r="D992" s="201" t="n"/>
      <c r="E992" s="200" t="n"/>
      <c r="F992" s="199" t="n"/>
      <c r="G992" s="199" t="n"/>
      <c r="H992" s="199" t="n"/>
      <c r="I992" s="199" t="n"/>
      <c r="J992" s="199" t="n"/>
      <c r="K992" s="199" t="n"/>
      <c r="L992" s="199" t="n"/>
      <c r="M992" s="199" t="n"/>
      <c r="N992" s="199" t="n"/>
      <c r="O992" s="199" t="n"/>
      <c r="P992" s="199" t="n"/>
      <c r="Q992" s="199" t="n"/>
      <c r="R992" s="199" t="n"/>
      <c r="S992" s="199" t="n"/>
      <c r="T992" s="199" t="n"/>
      <c r="U992" s="199" t="n"/>
      <c r="V992" s="199" t="n"/>
      <c r="W992" s="199" t="n"/>
      <c r="X992" s="199" t="n"/>
      <c r="Y992" s="199" t="n"/>
      <c r="Z992" s="199" t="n"/>
    </row>
    <row r="993" ht="15.75" customHeight="1">
      <c r="A993" s="199" t="n"/>
      <c r="B993" s="199" t="n"/>
      <c r="C993" s="199" t="n"/>
      <c r="D993" s="201" t="n"/>
      <c r="E993" s="200" t="n"/>
      <c r="F993" s="199" t="n"/>
      <c r="G993" s="199" t="n"/>
      <c r="H993" s="199" t="n"/>
      <c r="I993" s="199" t="n"/>
      <c r="J993" s="199" t="n"/>
      <c r="K993" s="199" t="n"/>
      <c r="L993" s="199" t="n"/>
      <c r="M993" s="199" t="n"/>
      <c r="N993" s="199" t="n"/>
      <c r="O993" s="199" t="n"/>
      <c r="P993" s="199" t="n"/>
      <c r="Q993" s="199" t="n"/>
      <c r="R993" s="199" t="n"/>
      <c r="S993" s="199" t="n"/>
      <c r="T993" s="199" t="n"/>
      <c r="U993" s="199" t="n"/>
      <c r="V993" s="199" t="n"/>
      <c r="W993" s="199" t="n"/>
      <c r="X993" s="199" t="n"/>
      <c r="Y993" s="199" t="n"/>
      <c r="Z993" s="199" t="n"/>
    </row>
    <row r="994" ht="15.75" customHeight="1">
      <c r="A994" s="199" t="n"/>
      <c r="B994" s="199" t="n"/>
      <c r="C994" s="199" t="n"/>
      <c r="D994" s="201" t="n"/>
      <c r="E994" s="200" t="n"/>
      <c r="F994" s="199" t="n"/>
      <c r="G994" s="199" t="n"/>
      <c r="H994" s="199" t="n"/>
      <c r="I994" s="199" t="n"/>
      <c r="J994" s="199" t="n"/>
      <c r="K994" s="199" t="n"/>
      <c r="L994" s="199" t="n"/>
      <c r="M994" s="199" t="n"/>
      <c r="N994" s="199" t="n"/>
      <c r="O994" s="199" t="n"/>
      <c r="P994" s="199" t="n"/>
      <c r="Q994" s="199" t="n"/>
      <c r="R994" s="199" t="n"/>
      <c r="S994" s="199" t="n"/>
      <c r="T994" s="199" t="n"/>
      <c r="U994" s="199" t="n"/>
      <c r="V994" s="199" t="n"/>
      <c r="W994" s="199" t="n"/>
      <c r="X994" s="199" t="n"/>
      <c r="Y994" s="199" t="n"/>
      <c r="Z994" s="199" t="n"/>
    </row>
    <row r="995" ht="15.75" customHeight="1">
      <c r="A995" s="199" t="n"/>
      <c r="B995" s="199" t="n"/>
      <c r="C995" s="199" t="n"/>
      <c r="D995" s="201" t="n"/>
      <c r="E995" s="200" t="n"/>
      <c r="F995" s="199" t="n"/>
      <c r="G995" s="199" t="n"/>
      <c r="H995" s="199" t="n"/>
      <c r="I995" s="199" t="n"/>
      <c r="J995" s="199" t="n"/>
      <c r="K995" s="199" t="n"/>
      <c r="L995" s="199" t="n"/>
      <c r="M995" s="199" t="n"/>
      <c r="N995" s="199" t="n"/>
      <c r="O995" s="199" t="n"/>
      <c r="P995" s="199" t="n"/>
      <c r="Q995" s="199" t="n"/>
      <c r="R995" s="199" t="n"/>
      <c r="S995" s="199" t="n"/>
      <c r="T995" s="199" t="n"/>
      <c r="U995" s="199" t="n"/>
      <c r="V995" s="199" t="n"/>
      <c r="W995" s="199" t="n"/>
      <c r="X995" s="199" t="n"/>
      <c r="Y995" s="199" t="n"/>
      <c r="Z995" s="199" t="n"/>
    </row>
    <row r="996" ht="15.75" customHeight="1">
      <c r="A996" s="199" t="n"/>
      <c r="B996" s="199" t="n"/>
      <c r="C996" s="199" t="n"/>
      <c r="D996" s="201" t="n"/>
      <c r="E996" s="200" t="n"/>
      <c r="F996" s="199" t="n"/>
      <c r="G996" s="199" t="n"/>
      <c r="H996" s="199" t="n"/>
      <c r="I996" s="199" t="n"/>
      <c r="J996" s="199" t="n"/>
      <c r="K996" s="199" t="n"/>
      <c r="L996" s="199" t="n"/>
      <c r="M996" s="199" t="n"/>
      <c r="N996" s="199" t="n"/>
      <c r="O996" s="199" t="n"/>
      <c r="P996" s="199" t="n"/>
      <c r="Q996" s="199" t="n"/>
      <c r="R996" s="199" t="n"/>
      <c r="S996" s="199" t="n"/>
      <c r="T996" s="199" t="n"/>
      <c r="U996" s="199" t="n"/>
      <c r="V996" s="199" t="n"/>
      <c r="W996" s="199" t="n"/>
      <c r="X996" s="199" t="n"/>
      <c r="Y996" s="199" t="n"/>
      <c r="Z996" s="199" t="n"/>
    </row>
    <row r="997" ht="15.75" customHeight="1">
      <c r="A997" s="199" t="n"/>
      <c r="B997" s="199" t="n"/>
      <c r="C997" s="199" t="n"/>
      <c r="D997" s="201" t="n"/>
      <c r="E997" s="200" t="n"/>
      <c r="F997" s="199" t="n"/>
      <c r="G997" s="199" t="n"/>
      <c r="H997" s="199" t="n"/>
      <c r="I997" s="199" t="n"/>
      <c r="J997" s="199" t="n"/>
      <c r="K997" s="199" t="n"/>
      <c r="L997" s="199" t="n"/>
      <c r="M997" s="199" t="n"/>
      <c r="N997" s="199" t="n"/>
      <c r="O997" s="199" t="n"/>
      <c r="P997" s="199" t="n"/>
      <c r="Q997" s="199" t="n"/>
      <c r="R997" s="199" t="n"/>
      <c r="S997" s="199" t="n"/>
      <c r="T997" s="199" t="n"/>
      <c r="U997" s="199" t="n"/>
      <c r="V997" s="199" t="n"/>
      <c r="W997" s="199" t="n"/>
      <c r="X997" s="199" t="n"/>
      <c r="Y997" s="199" t="n"/>
      <c r="Z997" s="199" t="n"/>
    </row>
    <row r="998" ht="15.75" customHeight="1">
      <c r="A998" s="199" t="n"/>
      <c r="B998" s="199" t="n"/>
      <c r="C998" s="199" t="n"/>
      <c r="D998" s="201" t="n"/>
      <c r="E998" s="200" t="n"/>
      <c r="F998" s="199" t="n"/>
      <c r="G998" s="199" t="n"/>
      <c r="H998" s="199" t="n"/>
      <c r="I998" s="199" t="n"/>
      <c r="J998" s="199" t="n"/>
      <c r="K998" s="199" t="n"/>
      <c r="L998" s="199" t="n"/>
      <c r="M998" s="199" t="n"/>
      <c r="N998" s="199" t="n"/>
      <c r="O998" s="199" t="n"/>
      <c r="P998" s="199" t="n"/>
      <c r="Q998" s="199" t="n"/>
      <c r="R998" s="199" t="n"/>
      <c r="S998" s="199" t="n"/>
      <c r="T998" s="199" t="n"/>
      <c r="U998" s="199" t="n"/>
      <c r="V998" s="199" t="n"/>
      <c r="W998" s="199" t="n"/>
      <c r="X998" s="199" t="n"/>
      <c r="Y998" s="199" t="n"/>
      <c r="Z998" s="199" t="n"/>
    </row>
    <row r="999" ht="15.75" customHeight="1">
      <c r="A999" s="199" t="n"/>
      <c r="B999" s="199" t="n"/>
      <c r="C999" s="199" t="n"/>
      <c r="D999" s="201" t="n"/>
      <c r="E999" s="200" t="n"/>
      <c r="F999" s="199" t="n"/>
      <c r="G999" s="199" t="n"/>
      <c r="H999" s="199" t="n"/>
      <c r="I999" s="199" t="n"/>
      <c r="J999" s="199" t="n"/>
      <c r="K999" s="199" t="n"/>
      <c r="L999" s="199" t="n"/>
      <c r="M999" s="199" t="n"/>
      <c r="N999" s="199" t="n"/>
      <c r="O999" s="199" t="n"/>
      <c r="P999" s="199" t="n"/>
      <c r="Q999" s="199" t="n"/>
      <c r="R999" s="199" t="n"/>
      <c r="S999" s="199" t="n"/>
      <c r="T999" s="199" t="n"/>
      <c r="U999" s="199" t="n"/>
      <c r="V999" s="199" t="n"/>
      <c r="W999" s="199" t="n"/>
      <c r="X999" s="199" t="n"/>
      <c r="Y999" s="199" t="n"/>
      <c r="Z999" s="199" t="n"/>
    </row>
    <row r="1000" ht="15.75" customHeight="1">
      <c r="A1000" s="199" t="n"/>
      <c r="B1000" s="199" t="n"/>
      <c r="C1000" s="199" t="n"/>
      <c r="D1000" s="201" t="n"/>
      <c r="E1000" s="200" t="n"/>
      <c r="F1000" s="199" t="n"/>
      <c r="G1000" s="199" t="n"/>
      <c r="H1000" s="199" t="n"/>
      <c r="I1000" s="199" t="n"/>
      <c r="J1000" s="199" t="n"/>
      <c r="K1000" s="199" t="n"/>
      <c r="L1000" s="199" t="n"/>
      <c r="M1000" s="199" t="n"/>
      <c r="N1000" s="199" t="n"/>
      <c r="O1000" s="199" t="n"/>
      <c r="P1000" s="199" t="n"/>
      <c r="Q1000" s="199" t="n"/>
      <c r="R1000" s="199" t="n"/>
      <c r="S1000" s="199" t="n"/>
      <c r="T1000" s="199" t="n"/>
      <c r="U1000" s="199" t="n"/>
      <c r="V1000" s="199" t="n"/>
      <c r="W1000" s="199" t="n"/>
      <c r="X1000" s="199" t="n"/>
      <c r="Y1000" s="199" t="n"/>
      <c r="Z1000" s="199" t="n"/>
    </row>
  </sheetData>
  <pageMargins left="0.7" right="0.7" top="0.75" bottom="0.75" header="0" footer="0"/>
  <pageSetup orientation="landscape"/>
</worksheet>
</file>

<file path=xl/worksheets/sheet29.xml><?xml version="1.0" encoding="utf-8"?>
<worksheet xmlns="http://schemas.openxmlformats.org/spreadsheetml/2006/main">
  <sheetPr>
    <tabColor rgb="008B6F00"/>
    <outlinePr summaryBelow="1" summaryRight="1"/>
    <pageSetUpPr/>
  </sheetPr>
  <dimension ref="A1:Z1000"/>
  <sheetViews>
    <sheetView workbookViewId="0">
      <selection activeCell="A1" sqref="A1"/>
    </sheetView>
  </sheetViews>
  <sheetFormatPr baseColWidth="8" defaultColWidth="14.453125" defaultRowHeight="15" customHeight="1"/>
  <cols>
    <col width="11.26953125" customWidth="1" style="16" min="1" max="1"/>
    <col width="9.7265625" customWidth="1" style="16" min="2" max="2"/>
    <col width="8.26953125" customWidth="1" style="16" min="3" max="3"/>
    <col width="8.54296875" customWidth="1" style="16" min="4" max="4"/>
    <col width="7.26953125" customWidth="1" style="16" min="5" max="7"/>
    <col width="7.81640625" customWidth="1" style="16" min="8" max="8"/>
    <col width="7.26953125" customWidth="1" style="16" min="9" max="9"/>
    <col width="25.7265625" customWidth="1" style="16" min="10" max="10"/>
    <col width="11.26953125" customWidth="1" style="16" min="11" max="26"/>
    <col width="14.453125" customWidth="1" style="16" min="27" max="16384"/>
  </cols>
  <sheetData>
    <row r="1" ht="22.5" customHeight="1">
      <c r="A1" s="199" t="n"/>
      <c r="B1" s="199" t="n"/>
      <c r="C1" s="199" t="n"/>
      <c r="D1" s="199" t="n"/>
      <c r="E1" s="199" t="n"/>
      <c r="F1" s="199" t="n"/>
      <c r="G1" s="199" t="n"/>
      <c r="H1" s="199" t="n"/>
      <c r="I1" s="199" t="n"/>
      <c r="J1" s="199" t="n"/>
      <c r="K1" s="199" t="n"/>
      <c r="L1" s="199" t="n"/>
      <c r="M1" s="199" t="n"/>
      <c r="N1" s="199" t="n"/>
      <c r="O1" s="199" t="n"/>
      <c r="P1" s="199" t="n"/>
      <c r="Q1" s="199" t="n"/>
      <c r="R1" s="199" t="n"/>
      <c r="S1" s="199" t="n"/>
      <c r="T1" s="199" t="n"/>
      <c r="U1" s="199" t="n"/>
      <c r="V1" s="199" t="n"/>
      <c r="W1" s="199" t="n"/>
      <c r="X1" s="199" t="n"/>
      <c r="Y1" s="199" t="n"/>
      <c r="Z1" s="199" t="n"/>
    </row>
    <row r="2" ht="22.5" customHeight="1">
      <c r="A2" s="199" t="n"/>
      <c r="B2" s="199" t="n"/>
      <c r="C2" s="199" t="n"/>
      <c r="D2" s="199" t="n"/>
      <c r="E2" s="199" t="n"/>
      <c r="F2" s="199" t="n"/>
      <c r="G2" s="199" t="n"/>
      <c r="H2" s="199" t="n"/>
      <c r="I2" s="199" t="n"/>
      <c r="J2" s="199" t="n"/>
      <c r="K2" s="199" t="n"/>
      <c r="L2" s="199" t="n"/>
      <c r="M2" s="199" t="n"/>
      <c r="N2" s="199" t="n"/>
      <c r="O2" s="199" t="n"/>
      <c r="P2" s="199" t="n"/>
      <c r="Q2" s="199" t="n"/>
      <c r="R2" s="199" t="n"/>
      <c r="S2" s="199" t="n"/>
      <c r="T2" s="199" t="n"/>
      <c r="U2" s="199" t="n"/>
      <c r="V2" s="199" t="n"/>
      <c r="W2" s="199" t="n"/>
      <c r="X2" s="199" t="n"/>
      <c r="Y2" s="199" t="n"/>
      <c r="Z2" s="199" t="n"/>
    </row>
    <row r="3" ht="23" customHeight="1">
      <c r="A3" s="199" t="n"/>
      <c r="B3" s="210" t="inlineStr">
        <is>
          <t>Correl</t>
        </is>
      </c>
      <c r="C3" s="211">
        <f t="array" ref="C3:I3">TRANSPOSE(B4:B10)</f>
        <v/>
      </c>
      <c r="D3" s="211" t="inlineStr">
        <is>
          <t>GBTC</t>
        </is>
      </c>
      <c r="E3" s="211" t="inlineStr">
        <is>
          <t>GLD</t>
        </is>
      </c>
      <c r="F3" s="211" t="inlineStr">
        <is>
          <t>EWJ</t>
        </is>
      </c>
      <c r="G3" s="211" t="inlineStr">
        <is>
          <t>EZU</t>
        </is>
      </c>
      <c r="H3" s="211" t="inlineStr">
        <is>
          <t>EWA</t>
        </is>
      </c>
      <c r="I3" s="211" t="inlineStr">
        <is>
          <t>SPY</t>
        </is>
      </c>
      <c r="J3" s="211" t="inlineStr">
        <is>
          <t>stDev Annualized</t>
        </is>
      </c>
      <c r="K3" s="199" t="n"/>
      <c r="L3" s="199" t="n"/>
      <c r="M3" s="199" t="n"/>
      <c r="N3" s="199" t="n"/>
      <c r="O3" s="199" t="n"/>
      <c r="P3" s="199" t="n"/>
      <c r="Q3" s="199" t="n"/>
      <c r="R3" s="199" t="n"/>
      <c r="S3" s="199" t="n"/>
      <c r="T3" s="199" t="n"/>
      <c r="U3" s="199" t="n"/>
      <c r="V3" s="199" t="n"/>
      <c r="W3" s="199" t="n"/>
      <c r="X3" s="199" t="n"/>
      <c r="Y3" s="199" t="n"/>
      <c r="Z3" s="199" t="n"/>
    </row>
    <row r="4" ht="23" customHeight="1">
      <c r="A4" s="199" t="n"/>
      <c r="B4" s="210" t="inlineStr">
        <is>
          <t>IEF</t>
        </is>
      </c>
      <c r="C4" s="209">
        <f>CORREL(INDIRECT($B4&amp;"!$D$2:$D$504"),INDIRECT(C$3&amp;"!$D$2:$D$504"))</f>
        <v/>
      </c>
      <c r="D4" s="209" t="n"/>
      <c r="E4" s="209" t="n"/>
      <c r="F4" s="209" t="n"/>
      <c r="G4" s="209" t="n"/>
      <c r="H4" s="209" t="n"/>
      <c r="I4" s="209" t="n"/>
      <c r="J4" s="202">
        <f>_xlfn.STDEV.P(INDIRECT(B4&amp;"!D2:D252"))*SQRT(250)</f>
        <v/>
      </c>
      <c r="K4" s="199" t="n"/>
      <c r="L4" s="199" t="n"/>
      <c r="M4" s="199" t="n"/>
      <c r="N4" s="199" t="n"/>
      <c r="O4" s="199" t="n"/>
      <c r="P4" s="199" t="n"/>
      <c r="Q4" s="199" t="n"/>
      <c r="R4" s="199" t="n"/>
      <c r="S4" s="199" t="n"/>
      <c r="T4" s="199" t="n"/>
      <c r="U4" s="199" t="n"/>
      <c r="V4" s="199" t="n"/>
      <c r="W4" s="199" t="n"/>
      <c r="X4" s="199" t="n"/>
      <c r="Y4" s="199" t="n"/>
      <c r="Z4" s="199" t="n"/>
    </row>
    <row r="5" ht="23" customHeight="1">
      <c r="A5" s="199" t="n"/>
      <c r="B5" s="210" t="inlineStr">
        <is>
          <t>GBTC</t>
        </is>
      </c>
      <c r="C5" s="209">
        <f>CORREL(INDIRECT($B5&amp;"!$D$2:$D$504"),INDIRECT(C$3&amp;"!$D$2:$D$504"))</f>
        <v/>
      </c>
      <c r="D5" s="209">
        <f>CORREL(INDIRECT($B5&amp;"!$D$2:$D$504"),INDIRECT(D$3&amp;"!$D$2:$D$504"))</f>
        <v/>
      </c>
      <c r="E5" s="209" t="n"/>
      <c r="F5" s="209" t="n"/>
      <c r="G5" s="209" t="n"/>
      <c r="H5" s="209" t="n"/>
      <c r="I5" s="209" t="n"/>
      <c r="J5" s="202">
        <f>_xlfn.STDEV.P(INDIRECT(B5&amp;"!D2:D252"))*SQRT(250)</f>
        <v/>
      </c>
      <c r="K5" s="199" t="n"/>
      <c r="L5" s="199" t="n"/>
      <c r="M5" s="199" t="n"/>
      <c r="N5" s="199" t="n"/>
      <c r="O5" s="199" t="n"/>
      <c r="P5" s="199" t="n"/>
      <c r="Q5" s="199" t="n"/>
      <c r="R5" s="199" t="n"/>
      <c r="S5" s="199" t="n"/>
      <c r="T5" s="199" t="n"/>
      <c r="U5" s="199" t="n"/>
      <c r="V5" s="199" t="n"/>
      <c r="W5" s="199" t="n"/>
      <c r="X5" s="199" t="n"/>
      <c r="Y5" s="199" t="n"/>
      <c r="Z5" s="199" t="n"/>
    </row>
    <row r="6" ht="23" customHeight="1">
      <c r="A6" s="199" t="n"/>
      <c r="B6" s="210" t="inlineStr">
        <is>
          <t>GLD</t>
        </is>
      </c>
      <c r="C6" s="209">
        <f>CORREL(INDIRECT($B6&amp;"!$D$2:$D$504"),INDIRECT(C$3&amp;"!$D$2:$D$504"))</f>
        <v/>
      </c>
      <c r="D6" s="209">
        <f>CORREL(INDIRECT($B6&amp;"!$D$2:$D$504"),INDIRECT(D$3&amp;"!$D$2:$D$504"))</f>
        <v/>
      </c>
      <c r="E6" s="209">
        <f>CORREL(INDIRECT($B6&amp;"!$D$2:$D$504"),INDIRECT(E$3&amp;"!$D$2:$D$504"))</f>
        <v/>
      </c>
      <c r="F6" s="209" t="n"/>
      <c r="G6" s="209" t="n"/>
      <c r="H6" s="209" t="n"/>
      <c r="I6" s="209" t="n"/>
      <c r="J6" s="202">
        <f>_xlfn.STDEV.P(INDIRECT(B6&amp;"!D2:D252"))*SQRT(250)</f>
        <v/>
      </c>
      <c r="K6" s="199" t="n"/>
      <c r="L6" s="199" t="n"/>
      <c r="M6" s="199" t="n"/>
      <c r="N6" s="199" t="n"/>
      <c r="O6" s="199" t="n"/>
      <c r="P6" s="199" t="n"/>
      <c r="Q6" s="199" t="n"/>
      <c r="R6" s="199" t="n"/>
      <c r="S6" s="199" t="n"/>
      <c r="T6" s="199" t="n"/>
      <c r="U6" s="199" t="n"/>
      <c r="V6" s="199" t="n"/>
      <c r="W6" s="199" t="n"/>
      <c r="X6" s="199" t="n"/>
      <c r="Y6" s="199" t="n"/>
      <c r="Z6" s="199" t="n"/>
    </row>
    <row r="7" ht="23" customHeight="1">
      <c r="A7" s="199" t="n"/>
      <c r="B7" s="210" t="inlineStr">
        <is>
          <t>EWJ</t>
        </is>
      </c>
      <c r="C7" s="209">
        <f>CORREL(INDIRECT($B7&amp;"!$D$2:$D$504"),INDIRECT(C$3&amp;"!$D$2:$D$504"))</f>
        <v/>
      </c>
      <c r="D7" s="209">
        <f>CORREL(INDIRECT($B7&amp;"!$D$2:$D$504"),INDIRECT(D$3&amp;"!$D$2:$D$504"))</f>
        <v/>
      </c>
      <c r="E7" s="209">
        <f>CORREL(INDIRECT($B7&amp;"!$D$2:$D$504"),INDIRECT(E$3&amp;"!$D$2:$D$504"))</f>
        <v/>
      </c>
      <c r="F7" s="209">
        <f>CORREL(INDIRECT($B7&amp;"!$D$2:$D$504"),INDIRECT(F$3&amp;"!$D$2:$D$504"))</f>
        <v/>
      </c>
      <c r="G7" s="209" t="n"/>
      <c r="H7" s="209" t="n"/>
      <c r="I7" s="209" t="n"/>
      <c r="J7" s="202">
        <f>_xlfn.STDEV.P(INDIRECT(B7&amp;"!D2:D252"))*SQRT(250)</f>
        <v/>
      </c>
      <c r="K7" s="199" t="n"/>
      <c r="L7" s="199" t="n"/>
      <c r="M7" s="199" t="n"/>
      <c r="N7" s="199" t="n"/>
      <c r="O7" s="199" t="n"/>
      <c r="P7" s="199" t="n"/>
      <c r="Q7" s="199" t="n"/>
      <c r="R7" s="199" t="n"/>
      <c r="S7" s="199" t="n"/>
      <c r="T7" s="199" t="n"/>
      <c r="U7" s="199" t="n"/>
      <c r="V7" s="199" t="n"/>
      <c r="W7" s="199" t="n"/>
      <c r="X7" s="199" t="n"/>
      <c r="Y7" s="199" t="n"/>
      <c r="Z7" s="199" t="n"/>
    </row>
    <row r="8" ht="23" customHeight="1">
      <c r="A8" s="199" t="n"/>
      <c r="B8" s="210" t="inlineStr">
        <is>
          <t>EZU</t>
        </is>
      </c>
      <c r="C8" s="209">
        <f>CORREL(INDIRECT($B8&amp;"!$D$2:$D$504"),INDIRECT(C$3&amp;"!$D$2:$D$504"))</f>
        <v/>
      </c>
      <c r="D8" s="209">
        <f>CORREL(INDIRECT($B8&amp;"!$D$2:$D$504"),INDIRECT(D$3&amp;"!$D$2:$D$504"))</f>
        <v/>
      </c>
      <c r="E8" s="209">
        <f>CORREL(INDIRECT($B8&amp;"!$D$2:$D$504"),INDIRECT(E$3&amp;"!$D$2:$D$504"))</f>
        <v/>
      </c>
      <c r="F8" s="209">
        <f>CORREL(INDIRECT($B8&amp;"!$D$2:$D$504"),INDIRECT(F$3&amp;"!$D$2:$D$504"))</f>
        <v/>
      </c>
      <c r="G8" s="209">
        <f>CORREL(INDIRECT($B8&amp;"!$D$2:$D$504"),INDIRECT(G$3&amp;"!$D$2:$D$504"))</f>
        <v/>
      </c>
      <c r="H8" s="209" t="n"/>
      <c r="I8" s="209" t="n"/>
      <c r="J8" s="202">
        <f>_xlfn.STDEV.P(INDIRECT(B8&amp;"!D2:D252"))*SQRT(250)</f>
        <v/>
      </c>
      <c r="K8" s="199" t="n"/>
      <c r="L8" s="199" t="n"/>
      <c r="M8" s="199" t="n"/>
      <c r="N8" s="199" t="n"/>
      <c r="O8" s="199" t="n"/>
      <c r="P8" s="199" t="n"/>
      <c r="Q8" s="199" t="n"/>
      <c r="R8" s="199" t="n"/>
      <c r="S8" s="199" t="n"/>
      <c r="T8" s="199" t="n"/>
      <c r="U8" s="199" t="n"/>
      <c r="V8" s="199" t="n"/>
      <c r="W8" s="199" t="n"/>
      <c r="X8" s="199" t="n"/>
      <c r="Y8" s="199" t="n"/>
      <c r="Z8" s="199" t="n"/>
    </row>
    <row r="9" ht="23" customHeight="1">
      <c r="A9" s="199" t="n"/>
      <c r="B9" s="210" t="inlineStr">
        <is>
          <t>EWA</t>
        </is>
      </c>
      <c r="C9" s="209">
        <f>CORREL(INDIRECT($B9&amp;"!$D$2:$D$504"),INDIRECT(C$3&amp;"!$D$2:$D$504"))</f>
        <v/>
      </c>
      <c r="D9" s="209">
        <f>CORREL(INDIRECT($B9&amp;"!$D$2:$D$504"),INDIRECT(D$3&amp;"!$D$2:$D$504"))</f>
        <v/>
      </c>
      <c r="E9" s="209">
        <f>CORREL(INDIRECT($B9&amp;"!$D$2:$D$504"),INDIRECT(E$3&amp;"!$D$2:$D$504"))</f>
        <v/>
      </c>
      <c r="F9" s="209">
        <f>CORREL(INDIRECT($B9&amp;"!$D$2:$D$504"),INDIRECT(F$3&amp;"!$D$2:$D$504"))</f>
        <v/>
      </c>
      <c r="G9" s="209">
        <f>CORREL(INDIRECT($B9&amp;"!$D$2:$D$504"),INDIRECT(G$3&amp;"!$D$2:$D$504"))</f>
        <v/>
      </c>
      <c r="H9" s="209">
        <f>CORREL(INDIRECT($B9&amp;"!$D$2:$D$504"),INDIRECT(H$3&amp;"!$D$2:$D$504"))</f>
        <v/>
      </c>
      <c r="I9" s="209" t="n"/>
      <c r="J9" s="202">
        <f>_xlfn.STDEV.P(INDIRECT(B9&amp;"!D2:D252"))*SQRT(250)</f>
        <v/>
      </c>
      <c r="K9" s="199" t="n"/>
      <c r="L9" s="199" t="n"/>
      <c r="M9" s="199" t="n"/>
      <c r="N9" s="199" t="n"/>
      <c r="O9" s="199" t="n"/>
      <c r="P9" s="199" t="n"/>
      <c r="Q9" s="199" t="n"/>
      <c r="R9" s="199" t="n"/>
      <c r="S9" s="199" t="n"/>
      <c r="T9" s="199" t="n"/>
      <c r="U9" s="199" t="n"/>
      <c r="V9" s="199" t="n"/>
      <c r="W9" s="199" t="n"/>
      <c r="X9" s="199" t="n"/>
      <c r="Y9" s="199" t="n"/>
      <c r="Z9" s="199" t="n"/>
    </row>
    <row r="10" ht="23" customHeight="1">
      <c r="A10" s="199" t="n"/>
      <c r="B10" s="210" t="inlineStr">
        <is>
          <t>SPY</t>
        </is>
      </c>
      <c r="C10" s="209">
        <f>CORREL(INDIRECT($B10&amp;"!$D$2:$D$504"),INDIRECT(C$3&amp;"!$D$2:$D$504"))</f>
        <v/>
      </c>
      <c r="D10" s="209">
        <f>CORREL(INDIRECT($B10&amp;"!$D$2:$D$504"),INDIRECT(D$3&amp;"!$D$2:$D$504"))</f>
        <v/>
      </c>
      <c r="E10" s="209">
        <f>CORREL(INDIRECT($B10&amp;"!$D$2:$D$504"),INDIRECT(E$3&amp;"!$D$2:$D$504"))</f>
        <v/>
      </c>
      <c r="F10" s="209">
        <f>CORREL(INDIRECT($B10&amp;"!$D$2:$D$504"),INDIRECT(F$3&amp;"!$D$2:$D$504"))</f>
        <v/>
      </c>
      <c r="G10" s="209">
        <f>CORREL(INDIRECT($B10&amp;"!$D$2:$D$504"),INDIRECT(G$3&amp;"!$D$2:$D$504"))</f>
        <v/>
      </c>
      <c r="H10" s="209">
        <f>CORREL(INDIRECT($B10&amp;"!$D$2:$D$504"),INDIRECT(H$3&amp;"!$D$2:$D$504"))</f>
        <v/>
      </c>
      <c r="I10" s="209">
        <f t="array" ref="I10">CORREL(INDIRECT($B10&amp;"!$D$2:$D$504"),INDIRECT(I$3&amp;"!$D$2:$D$504"))</f>
        <v/>
      </c>
      <c r="J10" s="202">
        <f>_xlfn.STDEV.P(INDIRECT(B10&amp;"!D2:D252"))*SQRT(250)</f>
        <v/>
      </c>
      <c r="K10" s="199" t="n"/>
      <c r="L10" s="199" t="n"/>
      <c r="M10" s="199" t="n"/>
      <c r="N10" s="199" t="n"/>
      <c r="O10" s="199" t="n"/>
      <c r="P10" s="199" t="n"/>
      <c r="Q10" s="199" t="n"/>
      <c r="R10" s="199" t="n"/>
      <c r="S10" s="199" t="n"/>
      <c r="T10" s="199" t="n"/>
      <c r="U10" s="199" t="n"/>
      <c r="V10" s="199" t="n"/>
      <c r="W10" s="199" t="n"/>
      <c r="X10" s="199" t="n"/>
      <c r="Y10" s="199" t="n"/>
      <c r="Z10" s="199" t="n"/>
    </row>
    <row r="11" ht="22.5" customHeight="1">
      <c r="A11" s="199" t="n"/>
      <c r="B11" s="199" t="n"/>
      <c r="C11" s="199" t="n"/>
      <c r="D11" s="199" t="n"/>
      <c r="E11" s="199" t="n"/>
      <c r="F11" s="199" t="n"/>
      <c r="G11" s="199" t="n"/>
      <c r="H11" s="199" t="n"/>
      <c r="I11" s="199" t="n"/>
      <c r="J11" s="199" t="n"/>
      <c r="K11" s="199" t="n"/>
      <c r="L11" s="199" t="n"/>
      <c r="M11" s="199" t="n"/>
      <c r="N11" s="199" t="n"/>
      <c r="O11" s="199" t="n"/>
      <c r="P11" s="199" t="n"/>
      <c r="Q11" s="199" t="n"/>
      <c r="R11" s="199" t="n"/>
      <c r="S11" s="199" t="n"/>
      <c r="T11" s="199" t="n"/>
      <c r="U11" s="199" t="n"/>
      <c r="V11" s="199" t="n"/>
      <c r="W11" s="199" t="n"/>
      <c r="X11" s="199" t="n"/>
      <c r="Y11" s="199" t="n"/>
      <c r="Z11" s="199" t="n"/>
    </row>
    <row r="12" ht="22.5" customHeight="1">
      <c r="A12" s="199" t="n"/>
      <c r="B12" s="199" t="n"/>
      <c r="C12" s="199" t="n"/>
      <c r="D12" s="199" t="n"/>
      <c r="E12" s="199" t="n"/>
      <c r="F12" s="199" t="n"/>
      <c r="G12" s="199" t="n"/>
      <c r="H12" s="199" t="n"/>
      <c r="I12" s="199" t="n"/>
      <c r="J12" s="199" t="n"/>
      <c r="K12" s="199" t="n"/>
      <c r="L12" s="199" t="n"/>
      <c r="M12" s="199" t="n"/>
      <c r="N12" s="199" t="n"/>
      <c r="O12" s="199" t="n"/>
      <c r="P12" s="199" t="n"/>
      <c r="Q12" s="199" t="n"/>
      <c r="R12" s="199" t="n"/>
      <c r="S12" s="199" t="n"/>
      <c r="T12" s="199" t="n"/>
      <c r="U12" s="199" t="n"/>
      <c r="V12" s="199" t="n"/>
      <c r="W12" s="199" t="n"/>
      <c r="X12" s="199" t="n"/>
      <c r="Y12" s="199" t="n"/>
      <c r="Z12" s="199" t="n"/>
    </row>
    <row r="13" ht="22.5" customHeight="1">
      <c r="A13" s="199" t="n"/>
      <c r="B13" s="199" t="n"/>
      <c r="C13" s="199" t="n"/>
      <c r="D13" s="199" t="n"/>
      <c r="E13" s="199" t="n"/>
      <c r="F13" s="199" t="n"/>
      <c r="G13" s="199" t="n"/>
      <c r="H13" s="199" t="n"/>
      <c r="I13" s="199" t="n"/>
      <c r="J13" s="199" t="n"/>
      <c r="K13" s="199" t="n"/>
      <c r="L13" s="199" t="n"/>
      <c r="M13" s="199" t="n"/>
      <c r="N13" s="199" t="n"/>
      <c r="O13" s="199" t="n"/>
      <c r="P13" s="199" t="n"/>
      <c r="Q13" s="199" t="n"/>
      <c r="R13" s="199" t="n"/>
      <c r="S13" s="199" t="n"/>
      <c r="T13" s="199" t="n"/>
      <c r="U13" s="199" t="n"/>
      <c r="V13" s="199" t="n"/>
      <c r="W13" s="199" t="n"/>
      <c r="X13" s="199" t="n"/>
      <c r="Y13" s="199" t="n"/>
      <c r="Z13" s="199" t="n"/>
    </row>
    <row r="14" ht="22.5" customHeight="1">
      <c r="A14" s="199" t="n"/>
      <c r="B14" s="199" t="n"/>
      <c r="C14" s="199" t="n"/>
      <c r="D14" s="199" t="n"/>
      <c r="E14" s="199" t="n"/>
      <c r="F14" s="199" t="n"/>
      <c r="G14" s="199" t="n"/>
      <c r="H14" s="199" t="n"/>
      <c r="I14" s="199" t="n"/>
      <c r="J14" s="199" t="n"/>
      <c r="K14" s="199" t="n"/>
      <c r="L14" s="199" t="n"/>
      <c r="M14" s="199" t="n"/>
      <c r="N14" s="199" t="n"/>
      <c r="O14" s="199" t="n"/>
      <c r="P14" s="199" t="n"/>
      <c r="Q14" s="199" t="n"/>
      <c r="R14" s="199" t="n"/>
      <c r="S14" s="199" t="n"/>
      <c r="T14" s="199" t="n"/>
      <c r="U14" s="199" t="n"/>
      <c r="V14" s="199" t="n"/>
      <c r="W14" s="199" t="n"/>
      <c r="X14" s="199" t="n"/>
      <c r="Y14" s="199" t="n"/>
      <c r="Z14" s="199" t="n"/>
    </row>
    <row r="15" ht="22.5" customHeight="1">
      <c r="A15" s="199" t="n"/>
      <c r="B15" s="199" t="n"/>
      <c r="C15" s="199" t="n"/>
      <c r="D15" s="199" t="n"/>
      <c r="E15" s="199" t="n"/>
      <c r="F15" s="199" t="n"/>
      <c r="G15" s="199" t="n"/>
      <c r="H15" s="199" t="n"/>
      <c r="I15" s="199" t="n"/>
      <c r="J15" s="199" t="n"/>
      <c r="K15" s="199" t="n"/>
      <c r="L15" s="199" t="n"/>
      <c r="M15" s="199" t="n"/>
      <c r="N15" s="199" t="n"/>
      <c r="O15" s="199" t="n"/>
      <c r="P15" s="199" t="n"/>
      <c r="Q15" s="199" t="n"/>
      <c r="R15" s="199" t="n"/>
      <c r="S15" s="199" t="n"/>
      <c r="T15" s="199" t="n"/>
      <c r="U15" s="199" t="n"/>
      <c r="V15" s="199" t="n"/>
      <c r="W15" s="199" t="n"/>
      <c r="X15" s="199" t="n"/>
      <c r="Y15" s="199" t="n"/>
      <c r="Z15" s="199" t="n"/>
    </row>
    <row r="16" ht="22.5" customHeight="1">
      <c r="A16" s="199" t="n"/>
      <c r="B16" s="199" t="n"/>
      <c r="C16" s="199" t="n"/>
      <c r="D16" s="199" t="n"/>
      <c r="E16" s="199" t="n"/>
      <c r="F16" s="199" t="n"/>
      <c r="G16" s="199" t="n"/>
      <c r="H16" s="199" t="n"/>
      <c r="I16" s="199" t="n"/>
      <c r="J16" s="199" t="n"/>
      <c r="K16" s="199" t="n"/>
      <c r="L16" s="199" t="n"/>
      <c r="M16" s="199" t="n"/>
      <c r="N16" s="199" t="n"/>
      <c r="O16" s="199" t="n"/>
      <c r="P16" s="199" t="n"/>
      <c r="Q16" s="199" t="n"/>
      <c r="R16" s="199" t="n"/>
      <c r="S16" s="199" t="n"/>
      <c r="T16" s="199" t="n"/>
      <c r="U16" s="199" t="n"/>
      <c r="V16" s="199" t="n"/>
      <c r="W16" s="199" t="n"/>
      <c r="X16" s="199" t="n"/>
      <c r="Y16" s="199" t="n"/>
      <c r="Z16" s="199" t="n"/>
    </row>
    <row r="17" ht="22.5" customHeight="1">
      <c r="A17" s="199" t="n"/>
      <c r="B17" s="199" t="n"/>
      <c r="C17" s="199" t="n"/>
      <c r="D17" s="199" t="n"/>
      <c r="E17" s="199" t="n"/>
      <c r="F17" s="199" t="n"/>
      <c r="G17" s="199" t="n"/>
      <c r="H17" s="199" t="n"/>
      <c r="I17" s="199" t="n"/>
      <c r="J17" s="199" t="n"/>
      <c r="K17" s="199" t="n"/>
      <c r="L17" s="199" t="n"/>
      <c r="M17" s="199" t="n"/>
      <c r="N17" s="199" t="n"/>
      <c r="O17" s="199" t="n"/>
      <c r="P17" s="199" t="n"/>
      <c r="Q17" s="199" t="n"/>
      <c r="R17" s="199" t="n"/>
      <c r="S17" s="199" t="n"/>
      <c r="T17" s="199" t="n"/>
      <c r="U17" s="199" t="n"/>
      <c r="V17" s="199" t="n"/>
      <c r="W17" s="199" t="n"/>
      <c r="X17" s="199" t="n"/>
      <c r="Y17" s="199" t="n"/>
      <c r="Z17" s="199" t="n"/>
    </row>
    <row r="18" ht="22.5" customHeight="1">
      <c r="A18" s="199" t="n"/>
      <c r="B18" s="199" t="n"/>
      <c r="C18" s="199" t="n"/>
      <c r="D18" s="199" t="n"/>
      <c r="E18" s="199" t="n"/>
      <c r="F18" s="199" t="n"/>
      <c r="G18" s="199" t="n"/>
      <c r="H18" s="199" t="n"/>
      <c r="I18" s="199" t="n"/>
      <c r="J18" s="199" t="n"/>
      <c r="K18" s="199" t="n"/>
      <c r="L18" s="199" t="n"/>
      <c r="M18" s="199" t="n"/>
      <c r="N18" s="199" t="n"/>
      <c r="O18" s="199" t="n"/>
      <c r="P18" s="199" t="n"/>
      <c r="Q18" s="199" t="n"/>
      <c r="R18" s="199" t="n"/>
      <c r="S18" s="199" t="n"/>
      <c r="T18" s="199" t="n"/>
      <c r="U18" s="199" t="n"/>
      <c r="V18" s="199" t="n"/>
      <c r="W18" s="199" t="n"/>
      <c r="X18" s="199" t="n"/>
      <c r="Y18" s="199" t="n"/>
      <c r="Z18" s="199" t="n"/>
    </row>
    <row r="19" ht="22.5" customHeight="1">
      <c r="A19" s="199" t="n"/>
      <c r="B19" s="199" t="n"/>
      <c r="C19" s="199" t="n"/>
      <c r="D19" s="199" t="n"/>
      <c r="E19" s="199" t="n"/>
      <c r="F19" s="199" t="n"/>
      <c r="G19" s="199" t="n"/>
      <c r="H19" s="199" t="n"/>
      <c r="I19" s="199" t="n"/>
      <c r="J19" s="199" t="n"/>
      <c r="K19" s="199" t="n"/>
      <c r="L19" s="199" t="n"/>
      <c r="M19" s="199" t="n"/>
      <c r="N19" s="199" t="n"/>
      <c r="O19" s="199" t="n"/>
      <c r="P19" s="199" t="n"/>
      <c r="Q19" s="199" t="n"/>
      <c r="R19" s="199" t="n"/>
      <c r="S19" s="199" t="n"/>
      <c r="T19" s="199" t="n"/>
      <c r="U19" s="199" t="n"/>
      <c r="V19" s="199" t="n"/>
      <c r="W19" s="199" t="n"/>
      <c r="X19" s="199" t="n"/>
      <c r="Y19" s="199" t="n"/>
      <c r="Z19" s="199" t="n"/>
    </row>
    <row r="20" ht="22.5" customHeight="1">
      <c r="A20" s="199" t="n"/>
      <c r="B20" s="199" t="n"/>
      <c r="C20" s="199" t="n"/>
      <c r="D20" s="199" t="n"/>
      <c r="E20" s="199" t="n"/>
      <c r="F20" s="199" t="n"/>
      <c r="G20" s="199" t="n"/>
      <c r="H20" s="199" t="n"/>
      <c r="I20" s="199" t="n"/>
      <c r="J20" s="199" t="n"/>
      <c r="K20" s="199" t="n"/>
      <c r="L20" s="199" t="n"/>
      <c r="M20" s="199" t="n"/>
      <c r="N20" s="199" t="n"/>
      <c r="O20" s="199" t="n"/>
      <c r="P20" s="199" t="n"/>
      <c r="Q20" s="199" t="n"/>
      <c r="R20" s="199" t="n"/>
      <c r="S20" s="199" t="n"/>
      <c r="T20" s="199" t="n"/>
      <c r="U20" s="199" t="n"/>
      <c r="V20" s="199" t="n"/>
      <c r="W20" s="199" t="n"/>
      <c r="X20" s="199" t="n"/>
      <c r="Y20" s="199" t="n"/>
      <c r="Z20" s="199" t="n"/>
    </row>
    <row r="21" ht="15.75" customHeight="1">
      <c r="A21" s="199" t="n"/>
      <c r="B21" s="199" t="n"/>
      <c r="C21" s="199" t="n"/>
      <c r="D21" s="199" t="n"/>
      <c r="E21" s="199" t="n"/>
      <c r="F21" s="199" t="n"/>
      <c r="G21" s="199" t="n"/>
      <c r="H21" s="199" t="n"/>
      <c r="I21" s="199" t="n"/>
      <c r="J21" s="199" t="n"/>
      <c r="K21" s="199" t="n"/>
      <c r="L21" s="199" t="n"/>
      <c r="M21" s="199" t="n"/>
      <c r="N21" s="199" t="n"/>
      <c r="O21" s="199" t="n"/>
      <c r="P21" s="199" t="n"/>
      <c r="Q21" s="199" t="n"/>
      <c r="R21" s="199" t="n"/>
      <c r="S21" s="199" t="n"/>
      <c r="T21" s="199" t="n"/>
      <c r="U21" s="199" t="n"/>
      <c r="V21" s="199" t="n"/>
      <c r="W21" s="199" t="n"/>
      <c r="X21" s="199" t="n"/>
      <c r="Y21" s="199" t="n"/>
      <c r="Z21" s="199" t="n"/>
    </row>
    <row r="22" ht="15.75" customHeight="1">
      <c r="A22" s="199" t="n"/>
      <c r="B22" s="199" t="n"/>
      <c r="C22" s="199" t="n"/>
      <c r="D22" s="199" t="n"/>
      <c r="E22" s="199" t="n"/>
      <c r="F22" s="199" t="n"/>
      <c r="G22" s="199" t="n"/>
      <c r="H22" s="199" t="n"/>
      <c r="I22" s="199" t="n"/>
      <c r="J22" s="199" t="n"/>
      <c r="K22" s="199" t="n"/>
      <c r="L22" s="199" t="n"/>
      <c r="M22" s="199" t="n"/>
      <c r="N22" s="199" t="n"/>
      <c r="O22" s="199" t="n"/>
      <c r="P22" s="199" t="n"/>
      <c r="Q22" s="199" t="n"/>
      <c r="R22" s="199" t="n"/>
      <c r="S22" s="199" t="n"/>
      <c r="T22" s="199" t="n"/>
      <c r="U22" s="199" t="n"/>
      <c r="V22" s="199" t="n"/>
      <c r="W22" s="199" t="n"/>
      <c r="X22" s="199" t="n"/>
      <c r="Y22" s="199" t="n"/>
      <c r="Z22" s="199" t="n"/>
    </row>
    <row r="23" ht="15.75" customHeight="1">
      <c r="A23" s="199" t="n"/>
      <c r="B23" s="199" t="n"/>
      <c r="C23" s="199" t="n"/>
      <c r="D23" s="199" t="n"/>
      <c r="E23" s="199" t="n"/>
      <c r="F23" s="199" t="n"/>
      <c r="G23" s="199" t="n"/>
      <c r="H23" s="199" t="n"/>
      <c r="I23" s="199" t="n"/>
      <c r="J23" s="199" t="n"/>
      <c r="K23" s="199" t="n"/>
      <c r="L23" s="199" t="n"/>
      <c r="M23" s="199" t="n"/>
      <c r="N23" s="199" t="n"/>
      <c r="O23" s="199" t="n"/>
      <c r="P23" s="199" t="n"/>
      <c r="Q23" s="199" t="n"/>
      <c r="R23" s="199" t="n"/>
      <c r="S23" s="199" t="n"/>
      <c r="T23" s="199" t="n"/>
      <c r="U23" s="199" t="n"/>
      <c r="V23" s="199" t="n"/>
      <c r="W23" s="199" t="n"/>
      <c r="X23" s="199" t="n"/>
      <c r="Y23" s="199" t="n"/>
      <c r="Z23" s="199" t="n"/>
    </row>
    <row r="24" ht="15.75" customHeight="1">
      <c r="A24" s="199" t="n"/>
      <c r="B24" s="199" t="n"/>
      <c r="C24" s="199" t="n"/>
      <c r="D24" s="199" t="n"/>
      <c r="E24" s="199" t="n"/>
      <c r="F24" s="199" t="n"/>
      <c r="G24" s="199" t="n"/>
      <c r="H24" s="199" t="n"/>
      <c r="I24" s="199" t="n"/>
      <c r="J24" s="199" t="n"/>
      <c r="K24" s="199" t="n"/>
      <c r="L24" s="199" t="n"/>
      <c r="M24" s="199" t="n"/>
      <c r="N24" s="199" t="n"/>
      <c r="O24" s="199" t="n"/>
      <c r="P24" s="199" t="n"/>
      <c r="Q24" s="199" t="n"/>
      <c r="R24" s="199" t="n"/>
      <c r="S24" s="199" t="n"/>
      <c r="T24" s="199" t="n"/>
      <c r="U24" s="199" t="n"/>
      <c r="V24" s="199" t="n"/>
      <c r="W24" s="199" t="n"/>
      <c r="X24" s="199" t="n"/>
      <c r="Y24" s="199" t="n"/>
      <c r="Z24" s="199" t="n"/>
    </row>
    <row r="25" ht="15.75" customHeight="1">
      <c r="A25" s="199" t="n"/>
      <c r="B25" s="199" t="n"/>
      <c r="C25" s="199" t="n"/>
      <c r="D25" s="199" t="n"/>
      <c r="E25" s="199" t="n"/>
      <c r="F25" s="199" t="n"/>
      <c r="G25" s="199" t="n"/>
      <c r="H25" s="199" t="n"/>
      <c r="I25" s="199" t="n"/>
      <c r="J25" s="199" t="n"/>
      <c r="K25" s="199" t="n"/>
      <c r="L25" s="199" t="n"/>
      <c r="M25" s="199" t="n"/>
      <c r="N25" s="199" t="n"/>
      <c r="O25" s="199" t="n"/>
      <c r="P25" s="199" t="n"/>
      <c r="Q25" s="199" t="n"/>
      <c r="R25" s="199" t="n"/>
      <c r="S25" s="199" t="n"/>
      <c r="T25" s="199" t="n"/>
      <c r="U25" s="199" t="n"/>
      <c r="V25" s="199" t="n"/>
      <c r="W25" s="199" t="n"/>
      <c r="X25" s="199" t="n"/>
      <c r="Y25" s="199" t="n"/>
      <c r="Z25" s="199" t="n"/>
    </row>
    <row r="26" ht="15.75" customHeight="1">
      <c r="A26" s="199" t="n"/>
      <c r="B26" s="199" t="n"/>
      <c r="C26" s="199" t="n"/>
      <c r="D26" s="199" t="n"/>
      <c r="E26" s="199" t="n"/>
      <c r="F26" s="199" t="n"/>
      <c r="G26" s="199" t="n"/>
      <c r="H26" s="199" t="n"/>
      <c r="I26" s="199" t="n"/>
      <c r="J26" s="199" t="n"/>
      <c r="K26" s="199" t="n"/>
      <c r="L26" s="199" t="n"/>
      <c r="M26" s="199" t="n"/>
      <c r="N26" s="199" t="n"/>
      <c r="O26" s="199" t="n"/>
      <c r="P26" s="199" t="n"/>
      <c r="Q26" s="199" t="n"/>
      <c r="R26" s="199" t="n"/>
      <c r="S26" s="199" t="n"/>
      <c r="T26" s="199" t="n"/>
      <c r="U26" s="199" t="n"/>
      <c r="V26" s="199" t="n"/>
      <c r="W26" s="199" t="n"/>
      <c r="X26" s="199" t="n"/>
      <c r="Y26" s="199" t="n"/>
      <c r="Z26" s="199" t="n"/>
    </row>
    <row r="27" ht="15.75" customHeight="1">
      <c r="A27" s="199" t="n"/>
      <c r="B27" s="199" t="n"/>
      <c r="C27" s="199" t="n"/>
      <c r="D27" s="199" t="n"/>
      <c r="E27" s="199" t="n"/>
      <c r="F27" s="199" t="n"/>
      <c r="G27" s="199" t="n"/>
      <c r="H27" s="199" t="n"/>
      <c r="I27" s="199" t="n"/>
      <c r="J27" s="199" t="n"/>
      <c r="K27" s="199" t="n"/>
      <c r="L27" s="199" t="n"/>
      <c r="M27" s="199" t="n"/>
      <c r="N27" s="199" t="n"/>
      <c r="O27" s="199" t="n"/>
      <c r="P27" s="199" t="n"/>
      <c r="Q27" s="199" t="n"/>
      <c r="R27" s="199" t="n"/>
      <c r="S27" s="199" t="n"/>
      <c r="T27" s="199" t="n"/>
      <c r="U27" s="199" t="n"/>
      <c r="V27" s="199" t="n"/>
      <c r="W27" s="199" t="n"/>
      <c r="X27" s="199" t="n"/>
      <c r="Y27" s="199" t="n"/>
      <c r="Z27" s="199" t="n"/>
    </row>
    <row r="28" ht="15.75" customHeight="1">
      <c r="A28" s="199" t="n"/>
      <c r="B28" s="199" t="n"/>
      <c r="C28" s="199" t="n"/>
      <c r="D28" s="199" t="n"/>
      <c r="E28" s="199" t="n"/>
      <c r="F28" s="199" t="n"/>
      <c r="G28" s="199" t="n"/>
      <c r="H28" s="199" t="n"/>
      <c r="I28" s="199" t="n"/>
      <c r="J28" s="199" t="n"/>
      <c r="K28" s="199" t="n"/>
      <c r="L28" s="199" t="n"/>
      <c r="M28" s="199" t="n"/>
      <c r="N28" s="199" t="n"/>
      <c r="O28" s="199" t="n"/>
      <c r="P28" s="199" t="n"/>
      <c r="Q28" s="199" t="n"/>
      <c r="R28" s="199" t="n"/>
      <c r="S28" s="199" t="n"/>
      <c r="T28" s="199" t="n"/>
      <c r="U28" s="199" t="n"/>
      <c r="V28" s="199" t="n"/>
      <c r="W28" s="199" t="n"/>
      <c r="X28" s="199" t="n"/>
      <c r="Y28" s="199" t="n"/>
      <c r="Z28" s="199" t="n"/>
    </row>
    <row r="29" ht="15.75" customHeight="1">
      <c r="A29" s="199" t="n"/>
      <c r="B29" s="199" t="n"/>
      <c r="C29" s="199" t="n"/>
      <c r="D29" s="199" t="n"/>
      <c r="E29" s="199" t="n"/>
      <c r="F29" s="199" t="n"/>
      <c r="G29" s="199" t="n"/>
      <c r="H29" s="199" t="n"/>
      <c r="I29" s="199" t="n"/>
      <c r="J29" s="199" t="n"/>
      <c r="K29" s="199" t="n"/>
      <c r="L29" s="199" t="n"/>
      <c r="M29" s="199" t="n"/>
      <c r="N29" s="199" t="n"/>
      <c r="O29" s="199" t="n"/>
      <c r="P29" s="199" t="n"/>
      <c r="Q29" s="199" t="n"/>
      <c r="R29" s="199" t="n"/>
      <c r="S29" s="199" t="n"/>
      <c r="T29" s="199" t="n"/>
      <c r="U29" s="199" t="n"/>
      <c r="V29" s="199" t="n"/>
      <c r="W29" s="199" t="n"/>
      <c r="X29" s="199" t="n"/>
      <c r="Y29" s="199" t="n"/>
      <c r="Z29" s="199" t="n"/>
    </row>
    <row r="30" ht="15.75" customHeight="1">
      <c r="A30" s="199" t="n"/>
      <c r="B30" s="199" t="n"/>
      <c r="C30" s="199" t="n"/>
      <c r="D30" s="199" t="n"/>
      <c r="E30" s="199" t="n"/>
      <c r="F30" s="199" t="n"/>
      <c r="G30" s="199" t="n"/>
      <c r="H30" s="199" t="n"/>
      <c r="I30" s="199" t="n"/>
      <c r="J30" s="199" t="n"/>
      <c r="K30" s="199" t="n"/>
      <c r="L30" s="199" t="n"/>
      <c r="M30" s="199" t="n"/>
      <c r="N30" s="199" t="n"/>
      <c r="O30" s="199" t="n"/>
      <c r="P30" s="199" t="n"/>
      <c r="Q30" s="199" t="n"/>
      <c r="R30" s="199" t="n"/>
      <c r="S30" s="199" t="n"/>
      <c r="T30" s="199" t="n"/>
      <c r="U30" s="199" t="n"/>
      <c r="V30" s="199" t="n"/>
      <c r="W30" s="199" t="n"/>
      <c r="X30" s="199" t="n"/>
      <c r="Y30" s="199" t="n"/>
      <c r="Z30" s="199" t="n"/>
    </row>
    <row r="31" ht="15.75" customHeight="1">
      <c r="A31" s="199" t="n"/>
      <c r="B31" s="199" t="n"/>
      <c r="C31" s="199" t="n"/>
      <c r="D31" s="199" t="n"/>
      <c r="E31" s="199" t="n"/>
      <c r="F31" s="199" t="n"/>
      <c r="G31" s="199" t="n"/>
      <c r="H31" s="199" t="n"/>
      <c r="I31" s="199" t="n"/>
      <c r="J31" s="199" t="n"/>
      <c r="K31" s="199" t="n"/>
      <c r="L31" s="199" t="n"/>
      <c r="M31" s="199" t="n"/>
      <c r="N31" s="199" t="n"/>
      <c r="O31" s="199" t="n"/>
      <c r="P31" s="199" t="n"/>
      <c r="Q31" s="199" t="n"/>
      <c r="R31" s="199" t="n"/>
      <c r="S31" s="199" t="n"/>
      <c r="T31" s="199" t="n"/>
      <c r="U31" s="199" t="n"/>
      <c r="V31" s="199" t="n"/>
      <c r="W31" s="199" t="n"/>
      <c r="X31" s="199" t="n"/>
      <c r="Y31" s="199" t="n"/>
      <c r="Z31" s="199" t="n"/>
    </row>
    <row r="32" ht="15.75" customHeight="1">
      <c r="A32" s="199" t="n"/>
      <c r="B32" s="199" t="n"/>
      <c r="C32" s="199" t="n"/>
      <c r="D32" s="199" t="n"/>
      <c r="E32" s="199" t="n"/>
      <c r="F32" s="199" t="n"/>
      <c r="G32" s="199" t="n"/>
      <c r="H32" s="199" t="n"/>
      <c r="I32" s="199" t="n"/>
      <c r="J32" s="199" t="n"/>
      <c r="K32" s="199" t="n"/>
      <c r="L32" s="199" t="n"/>
      <c r="M32" s="199" t="n"/>
      <c r="N32" s="199" t="n"/>
      <c r="O32" s="199" t="n"/>
      <c r="P32" s="199" t="n"/>
      <c r="Q32" s="199" t="n"/>
      <c r="R32" s="199" t="n"/>
      <c r="S32" s="199" t="n"/>
      <c r="T32" s="199" t="n"/>
      <c r="U32" s="199" t="n"/>
      <c r="V32" s="199" t="n"/>
      <c r="W32" s="199" t="n"/>
      <c r="X32" s="199" t="n"/>
      <c r="Y32" s="199" t="n"/>
      <c r="Z32" s="199" t="n"/>
    </row>
    <row r="33" ht="15.75" customHeight="1">
      <c r="A33" s="199" t="n"/>
      <c r="B33" s="199" t="n"/>
      <c r="C33" s="199" t="n"/>
      <c r="D33" s="199" t="n"/>
      <c r="E33" s="199" t="n"/>
      <c r="F33" s="199" t="n"/>
      <c r="G33" s="199" t="n"/>
      <c r="H33" s="199" t="n"/>
      <c r="I33" s="199" t="n"/>
      <c r="J33" s="199" t="n"/>
      <c r="K33" s="199" t="n"/>
      <c r="L33" s="199" t="n"/>
      <c r="M33" s="199" t="n"/>
      <c r="N33" s="199" t="n"/>
      <c r="O33" s="199" t="n"/>
      <c r="P33" s="199" t="n"/>
      <c r="Q33" s="199" t="n"/>
      <c r="R33" s="199" t="n"/>
      <c r="S33" s="199" t="n"/>
      <c r="T33" s="199" t="n"/>
      <c r="U33" s="199" t="n"/>
      <c r="V33" s="199" t="n"/>
      <c r="W33" s="199" t="n"/>
      <c r="X33" s="199" t="n"/>
      <c r="Y33" s="199" t="n"/>
      <c r="Z33" s="199" t="n"/>
    </row>
    <row r="34" ht="15.75" customHeight="1">
      <c r="A34" s="199" t="n"/>
      <c r="B34" s="199" t="n"/>
      <c r="C34" s="199" t="n"/>
      <c r="D34" s="199" t="n"/>
      <c r="E34" s="199" t="n"/>
      <c r="F34" s="199" t="n"/>
      <c r="G34" s="199" t="n"/>
      <c r="H34" s="199" t="n"/>
      <c r="I34" s="199" t="n"/>
      <c r="J34" s="199" t="n"/>
      <c r="K34" s="199" t="n"/>
      <c r="L34" s="199" t="n"/>
      <c r="M34" s="199" t="n"/>
      <c r="N34" s="199" t="n"/>
      <c r="O34" s="199" t="n"/>
      <c r="P34" s="199" t="n"/>
      <c r="Q34" s="199" t="n"/>
      <c r="R34" s="199" t="n"/>
      <c r="S34" s="199" t="n"/>
      <c r="T34" s="199" t="n"/>
      <c r="U34" s="199" t="n"/>
      <c r="V34" s="199" t="n"/>
      <c r="W34" s="199" t="n"/>
      <c r="X34" s="199" t="n"/>
      <c r="Y34" s="199" t="n"/>
      <c r="Z34" s="199" t="n"/>
    </row>
    <row r="35" ht="15.75" customHeight="1">
      <c r="A35" s="199" t="n"/>
      <c r="B35" s="199" t="n"/>
      <c r="C35" s="199" t="n"/>
      <c r="D35" s="199" t="n"/>
      <c r="E35" s="199" t="n"/>
      <c r="F35" s="199" t="n"/>
      <c r="G35" s="199" t="n"/>
      <c r="H35" s="199" t="n"/>
      <c r="I35" s="199" t="n"/>
      <c r="J35" s="199" t="n"/>
      <c r="K35" s="199" t="n"/>
      <c r="L35" s="199" t="n"/>
      <c r="M35" s="199" t="n"/>
      <c r="N35" s="199" t="n"/>
      <c r="O35" s="199" t="n"/>
      <c r="P35" s="199" t="n"/>
      <c r="Q35" s="199" t="n"/>
      <c r="R35" s="199" t="n"/>
      <c r="S35" s="199" t="n"/>
      <c r="T35" s="199" t="n"/>
      <c r="U35" s="199" t="n"/>
      <c r="V35" s="199" t="n"/>
      <c r="W35" s="199" t="n"/>
      <c r="X35" s="199" t="n"/>
      <c r="Y35" s="199" t="n"/>
      <c r="Z35" s="199" t="n"/>
    </row>
    <row r="36" ht="15.75" customHeight="1">
      <c r="A36" s="199" t="n"/>
      <c r="B36" s="199" t="n"/>
      <c r="C36" s="199" t="n"/>
      <c r="D36" s="199" t="n"/>
      <c r="E36" s="199" t="n"/>
      <c r="F36" s="199" t="n"/>
      <c r="G36" s="199" t="n"/>
      <c r="H36" s="199" t="n"/>
      <c r="I36" s="199" t="n"/>
      <c r="J36" s="199" t="n"/>
      <c r="K36" s="199" t="n"/>
      <c r="L36" s="199" t="n"/>
      <c r="M36" s="199" t="n"/>
      <c r="N36" s="199" t="n"/>
      <c r="O36" s="199" t="n"/>
      <c r="P36" s="199" t="n"/>
      <c r="Q36" s="199" t="n"/>
      <c r="R36" s="199" t="n"/>
      <c r="S36" s="199" t="n"/>
      <c r="T36" s="199" t="n"/>
      <c r="U36" s="199" t="n"/>
      <c r="V36" s="199" t="n"/>
      <c r="W36" s="199" t="n"/>
      <c r="X36" s="199" t="n"/>
      <c r="Y36" s="199" t="n"/>
      <c r="Z36" s="199" t="n"/>
    </row>
    <row r="37" ht="15.75" customHeight="1">
      <c r="A37" s="199" t="n"/>
      <c r="B37" s="199" t="n"/>
      <c r="C37" s="199" t="n"/>
      <c r="D37" s="199" t="n"/>
      <c r="E37" s="199" t="n"/>
      <c r="F37" s="199" t="n"/>
      <c r="G37" s="199" t="n"/>
      <c r="H37" s="199" t="n"/>
      <c r="I37" s="199" t="n"/>
      <c r="J37" s="199" t="n"/>
      <c r="K37" s="199" t="n"/>
      <c r="L37" s="199" t="n"/>
      <c r="M37" s="199" t="n"/>
      <c r="N37" s="199" t="n"/>
      <c r="O37" s="199" t="n"/>
      <c r="P37" s="199" t="n"/>
      <c r="Q37" s="199" t="n"/>
      <c r="R37" s="199" t="n"/>
      <c r="S37" s="199" t="n"/>
      <c r="T37" s="199" t="n"/>
      <c r="U37" s="199" t="n"/>
      <c r="V37" s="199" t="n"/>
      <c r="W37" s="199" t="n"/>
      <c r="X37" s="199" t="n"/>
      <c r="Y37" s="199" t="n"/>
      <c r="Z37" s="199" t="n"/>
    </row>
    <row r="38" ht="15.75" customHeight="1">
      <c r="A38" s="199" t="n"/>
      <c r="B38" s="199" t="n"/>
      <c r="C38" s="199" t="n"/>
      <c r="D38" s="199" t="n"/>
      <c r="E38" s="199" t="n"/>
      <c r="F38" s="199" t="n"/>
      <c r="G38" s="199" t="n"/>
      <c r="H38" s="199" t="n"/>
      <c r="I38" s="199" t="n"/>
      <c r="J38" s="199" t="n"/>
      <c r="K38" s="199" t="n"/>
      <c r="L38" s="199" t="n"/>
      <c r="M38" s="199" t="n"/>
      <c r="N38" s="199" t="n"/>
      <c r="O38" s="199" t="n"/>
      <c r="P38" s="199" t="n"/>
      <c r="Q38" s="199" t="n"/>
      <c r="R38" s="199" t="n"/>
      <c r="S38" s="199" t="n"/>
      <c r="T38" s="199" t="n"/>
      <c r="U38" s="199" t="n"/>
      <c r="V38" s="199" t="n"/>
      <c r="W38" s="199" t="n"/>
      <c r="X38" s="199" t="n"/>
      <c r="Y38" s="199" t="n"/>
      <c r="Z38" s="199" t="n"/>
    </row>
    <row r="39" ht="15.75" customHeight="1">
      <c r="A39" s="199" t="n"/>
      <c r="B39" s="199" t="n"/>
      <c r="C39" s="199" t="n"/>
      <c r="D39" s="199" t="n"/>
      <c r="E39" s="199" t="n"/>
      <c r="F39" s="199" t="n"/>
      <c r="G39" s="199" t="n"/>
      <c r="H39" s="199" t="n"/>
      <c r="I39" s="199" t="n"/>
      <c r="J39" s="199" t="n"/>
      <c r="K39" s="199" t="n"/>
      <c r="L39" s="199" t="n"/>
      <c r="M39" s="199" t="n"/>
      <c r="N39" s="199" t="n"/>
      <c r="O39" s="199" t="n"/>
      <c r="P39" s="199" t="n"/>
      <c r="Q39" s="199" t="n"/>
      <c r="R39" s="199" t="n"/>
      <c r="S39" s="199" t="n"/>
      <c r="T39" s="199" t="n"/>
      <c r="U39" s="199" t="n"/>
      <c r="V39" s="199" t="n"/>
      <c r="W39" s="199" t="n"/>
      <c r="X39" s="199" t="n"/>
      <c r="Y39" s="199" t="n"/>
      <c r="Z39" s="199" t="n"/>
    </row>
    <row r="40" ht="15.75" customHeight="1">
      <c r="A40" s="199" t="n"/>
      <c r="B40" s="199" t="n"/>
      <c r="C40" s="199" t="n"/>
      <c r="D40" s="199" t="n"/>
      <c r="E40" s="199" t="n"/>
      <c r="F40" s="199" t="n"/>
      <c r="G40" s="199" t="n"/>
      <c r="H40" s="199" t="n"/>
      <c r="I40" s="199" t="n"/>
      <c r="J40" s="199" t="n"/>
      <c r="K40" s="199" t="n"/>
      <c r="L40" s="199" t="n"/>
      <c r="M40" s="199" t="n"/>
      <c r="N40" s="199" t="n"/>
      <c r="O40" s="199" t="n"/>
      <c r="P40" s="199" t="n"/>
      <c r="Q40" s="199" t="n"/>
      <c r="R40" s="199" t="n"/>
      <c r="S40" s="199" t="n"/>
      <c r="T40" s="199" t="n"/>
      <c r="U40" s="199" t="n"/>
      <c r="V40" s="199" t="n"/>
      <c r="W40" s="199" t="n"/>
      <c r="X40" s="199" t="n"/>
      <c r="Y40" s="199" t="n"/>
      <c r="Z40" s="199" t="n"/>
    </row>
    <row r="41" ht="15.75" customHeight="1">
      <c r="A41" s="199" t="n"/>
      <c r="B41" s="199" t="n"/>
      <c r="C41" s="199" t="n"/>
      <c r="D41" s="199" t="n"/>
      <c r="E41" s="199" t="n"/>
      <c r="F41" s="199" t="n"/>
      <c r="G41" s="199" t="n"/>
      <c r="H41" s="199" t="n"/>
      <c r="I41" s="199" t="n"/>
      <c r="J41" s="199" t="n"/>
      <c r="K41" s="199" t="n"/>
      <c r="L41" s="199" t="n"/>
      <c r="M41" s="199" t="n"/>
      <c r="N41" s="199" t="n"/>
      <c r="O41" s="199" t="n"/>
      <c r="P41" s="199" t="n"/>
      <c r="Q41" s="199" t="n"/>
      <c r="R41" s="199" t="n"/>
      <c r="S41" s="199" t="n"/>
      <c r="T41" s="199" t="n"/>
      <c r="U41" s="199" t="n"/>
      <c r="V41" s="199" t="n"/>
      <c r="W41" s="199" t="n"/>
      <c r="X41" s="199" t="n"/>
      <c r="Y41" s="199" t="n"/>
      <c r="Z41" s="199" t="n"/>
    </row>
    <row r="42" ht="15.75" customHeight="1">
      <c r="A42" s="199" t="n"/>
      <c r="B42" s="199" t="n"/>
      <c r="C42" s="199" t="n"/>
      <c r="D42" s="199" t="n"/>
      <c r="E42" s="199" t="n"/>
      <c r="F42" s="199" t="n"/>
      <c r="G42" s="199" t="n"/>
      <c r="H42" s="199" t="n"/>
      <c r="I42" s="199" t="n"/>
      <c r="J42" s="199" t="n"/>
      <c r="K42" s="199" t="n"/>
      <c r="L42" s="199" t="n"/>
      <c r="M42" s="199" t="n"/>
      <c r="N42" s="199" t="n"/>
      <c r="O42" s="199" t="n"/>
      <c r="P42" s="199" t="n"/>
      <c r="Q42" s="199" t="n"/>
      <c r="R42" s="199" t="n"/>
      <c r="S42" s="199" t="n"/>
      <c r="T42" s="199" t="n"/>
      <c r="U42" s="199" t="n"/>
      <c r="V42" s="199" t="n"/>
      <c r="W42" s="199" t="n"/>
      <c r="X42" s="199" t="n"/>
      <c r="Y42" s="199" t="n"/>
      <c r="Z42" s="199" t="n"/>
    </row>
    <row r="43" ht="15.75" customHeight="1">
      <c r="A43" s="199" t="n"/>
      <c r="B43" s="199" t="n"/>
      <c r="C43" s="199" t="n"/>
      <c r="D43" s="199" t="n"/>
      <c r="E43" s="199" t="n"/>
      <c r="F43" s="199" t="n"/>
      <c r="G43" s="199" t="n"/>
      <c r="H43" s="199" t="n"/>
      <c r="I43" s="199" t="n"/>
      <c r="J43" s="199" t="n"/>
      <c r="K43" s="199" t="n"/>
      <c r="L43" s="199" t="n"/>
      <c r="M43" s="199" t="n"/>
      <c r="N43" s="199" t="n"/>
      <c r="O43" s="199" t="n"/>
      <c r="P43" s="199" t="n"/>
      <c r="Q43" s="199" t="n"/>
      <c r="R43" s="199" t="n"/>
      <c r="S43" s="199" t="n"/>
      <c r="T43" s="199" t="n"/>
      <c r="U43" s="199" t="n"/>
      <c r="V43" s="199" t="n"/>
      <c r="W43" s="199" t="n"/>
      <c r="X43" s="199" t="n"/>
      <c r="Y43" s="199" t="n"/>
      <c r="Z43" s="199" t="n"/>
    </row>
    <row r="44" ht="15.75" customHeight="1">
      <c r="A44" s="199" t="n"/>
      <c r="B44" s="199" t="n"/>
      <c r="C44" s="199" t="n"/>
      <c r="D44" s="199" t="n"/>
      <c r="E44" s="199" t="n"/>
      <c r="F44" s="199" t="n"/>
      <c r="G44" s="199" t="n"/>
      <c r="H44" s="199" t="n"/>
      <c r="I44" s="199" t="n"/>
      <c r="J44" s="199" t="n"/>
      <c r="K44" s="199" t="n"/>
      <c r="L44" s="199" t="n"/>
      <c r="M44" s="199" t="n"/>
      <c r="N44" s="199" t="n"/>
      <c r="O44" s="199" t="n"/>
      <c r="P44" s="199" t="n"/>
      <c r="Q44" s="199" t="n"/>
      <c r="R44" s="199" t="n"/>
      <c r="S44" s="199" t="n"/>
      <c r="T44" s="199" t="n"/>
      <c r="U44" s="199" t="n"/>
      <c r="V44" s="199" t="n"/>
      <c r="W44" s="199" t="n"/>
      <c r="X44" s="199" t="n"/>
      <c r="Y44" s="199" t="n"/>
      <c r="Z44" s="199" t="n"/>
    </row>
    <row r="45" ht="15.75" customHeight="1">
      <c r="A45" s="199" t="n"/>
      <c r="B45" s="199" t="n"/>
      <c r="C45" s="199" t="n"/>
      <c r="D45" s="199" t="n"/>
      <c r="E45" s="199" t="n"/>
      <c r="F45" s="199" t="n"/>
      <c r="G45" s="199" t="n"/>
      <c r="H45" s="199" t="n"/>
      <c r="I45" s="199" t="n"/>
      <c r="J45" s="199" t="n"/>
      <c r="K45" s="199" t="n"/>
      <c r="L45" s="199" t="n"/>
      <c r="M45" s="199" t="n"/>
      <c r="N45" s="199" t="n"/>
      <c r="O45" s="199" t="n"/>
      <c r="P45" s="199" t="n"/>
      <c r="Q45" s="199" t="n"/>
      <c r="R45" s="199" t="n"/>
      <c r="S45" s="199" t="n"/>
      <c r="T45" s="199" t="n"/>
      <c r="U45" s="199" t="n"/>
      <c r="V45" s="199" t="n"/>
      <c r="W45" s="199" t="n"/>
      <c r="X45" s="199" t="n"/>
      <c r="Y45" s="199" t="n"/>
      <c r="Z45" s="199" t="n"/>
    </row>
    <row r="46" ht="15.75" customHeight="1">
      <c r="A46" s="199" t="n"/>
      <c r="B46" s="199" t="n"/>
      <c r="C46" s="199" t="n"/>
      <c r="D46" s="199" t="n"/>
      <c r="E46" s="199" t="n"/>
      <c r="F46" s="199" t="n"/>
      <c r="G46" s="199" t="n"/>
      <c r="H46" s="199" t="n"/>
      <c r="I46" s="199" t="n"/>
      <c r="J46" s="199" t="n"/>
      <c r="K46" s="199" t="n"/>
      <c r="L46" s="199" t="n"/>
      <c r="M46" s="199" t="n"/>
      <c r="N46" s="199" t="n"/>
      <c r="O46" s="199" t="n"/>
      <c r="P46" s="199" t="n"/>
      <c r="Q46" s="199" t="n"/>
      <c r="R46" s="199" t="n"/>
      <c r="S46" s="199" t="n"/>
      <c r="T46" s="199" t="n"/>
      <c r="U46" s="199" t="n"/>
      <c r="V46" s="199" t="n"/>
      <c r="W46" s="199" t="n"/>
      <c r="X46" s="199" t="n"/>
      <c r="Y46" s="199" t="n"/>
      <c r="Z46" s="199" t="n"/>
    </row>
    <row r="47" ht="15.75" customHeight="1">
      <c r="A47" s="199" t="n"/>
      <c r="B47" s="199" t="n"/>
      <c r="C47" s="199" t="n"/>
      <c r="D47" s="199" t="n"/>
      <c r="E47" s="199" t="n"/>
      <c r="F47" s="199" t="n"/>
      <c r="G47" s="199" t="n"/>
      <c r="H47" s="199" t="n"/>
      <c r="I47" s="199" t="n"/>
      <c r="J47" s="199" t="n"/>
      <c r="K47" s="199" t="n"/>
      <c r="L47" s="199" t="n"/>
      <c r="M47" s="199" t="n"/>
      <c r="N47" s="199" t="n"/>
      <c r="O47" s="199" t="n"/>
      <c r="P47" s="199" t="n"/>
      <c r="Q47" s="199" t="n"/>
      <c r="R47" s="199" t="n"/>
      <c r="S47" s="199" t="n"/>
      <c r="T47" s="199" t="n"/>
      <c r="U47" s="199" t="n"/>
      <c r="V47" s="199" t="n"/>
      <c r="W47" s="199" t="n"/>
      <c r="X47" s="199" t="n"/>
      <c r="Y47" s="199" t="n"/>
      <c r="Z47" s="199" t="n"/>
    </row>
    <row r="48" ht="15.75" customHeight="1">
      <c r="A48" s="199" t="n"/>
      <c r="B48" s="199" t="n"/>
      <c r="C48" s="199" t="n"/>
      <c r="D48" s="199" t="n"/>
      <c r="E48" s="199" t="n"/>
      <c r="F48" s="199" t="n"/>
      <c r="G48" s="199" t="n"/>
      <c r="H48" s="199" t="n"/>
      <c r="I48" s="199" t="n"/>
      <c r="J48" s="199" t="n"/>
      <c r="K48" s="199" t="n"/>
      <c r="L48" s="199" t="n"/>
      <c r="M48" s="199" t="n"/>
      <c r="N48" s="199" t="n"/>
      <c r="O48" s="199" t="n"/>
      <c r="P48" s="199" t="n"/>
      <c r="Q48" s="199" t="n"/>
      <c r="R48" s="199" t="n"/>
      <c r="S48" s="199" t="n"/>
      <c r="T48" s="199" t="n"/>
      <c r="U48" s="199" t="n"/>
      <c r="V48" s="199" t="n"/>
      <c r="W48" s="199" t="n"/>
      <c r="X48" s="199" t="n"/>
      <c r="Y48" s="199" t="n"/>
      <c r="Z48" s="199" t="n"/>
    </row>
    <row r="49" ht="15.75" customHeight="1">
      <c r="A49" s="199" t="n"/>
      <c r="B49" s="199" t="n"/>
      <c r="C49" s="199" t="n"/>
      <c r="D49" s="199" t="n"/>
      <c r="E49" s="199" t="n"/>
      <c r="F49" s="199" t="n"/>
      <c r="G49" s="199" t="n"/>
      <c r="H49" s="199" t="n"/>
      <c r="I49" s="199" t="n"/>
      <c r="J49" s="199" t="n"/>
      <c r="K49" s="199" t="n"/>
      <c r="L49" s="199" t="n"/>
      <c r="M49" s="199" t="n"/>
      <c r="N49" s="199" t="n"/>
      <c r="O49" s="199" t="n"/>
      <c r="P49" s="199" t="n"/>
      <c r="Q49" s="199" t="n"/>
      <c r="R49" s="199" t="n"/>
      <c r="S49" s="199" t="n"/>
      <c r="T49" s="199" t="n"/>
      <c r="U49" s="199" t="n"/>
      <c r="V49" s="199" t="n"/>
      <c r="W49" s="199" t="n"/>
      <c r="X49" s="199" t="n"/>
      <c r="Y49" s="199" t="n"/>
      <c r="Z49" s="199" t="n"/>
    </row>
    <row r="50" ht="15.75" customHeight="1">
      <c r="A50" s="199" t="n"/>
      <c r="B50" s="199" t="n"/>
      <c r="C50" s="199" t="n"/>
      <c r="D50" s="199" t="n"/>
      <c r="E50" s="199" t="n"/>
      <c r="F50" s="199" t="n"/>
      <c r="G50" s="199" t="n"/>
      <c r="H50" s="199" t="n"/>
      <c r="I50" s="199" t="n"/>
      <c r="J50" s="199" t="n"/>
      <c r="K50" s="199" t="n"/>
      <c r="L50" s="199" t="n"/>
      <c r="M50" s="199" t="n"/>
      <c r="N50" s="199" t="n"/>
      <c r="O50" s="199" t="n"/>
      <c r="P50" s="199" t="n"/>
      <c r="Q50" s="199" t="n"/>
      <c r="R50" s="199" t="n"/>
      <c r="S50" s="199" t="n"/>
      <c r="T50" s="199" t="n"/>
      <c r="U50" s="199" t="n"/>
      <c r="V50" s="199" t="n"/>
      <c r="W50" s="199" t="n"/>
      <c r="X50" s="199" t="n"/>
      <c r="Y50" s="199" t="n"/>
      <c r="Z50" s="199" t="n"/>
    </row>
    <row r="51" ht="15.75" customHeight="1">
      <c r="A51" s="199" t="n"/>
      <c r="B51" s="199" t="n"/>
      <c r="C51" s="199" t="n"/>
      <c r="D51" s="199" t="n"/>
      <c r="E51" s="199" t="n"/>
      <c r="F51" s="199" t="n"/>
      <c r="G51" s="199" t="n"/>
      <c r="H51" s="199" t="n"/>
      <c r="I51" s="199" t="n"/>
      <c r="J51" s="199" t="n"/>
      <c r="K51" s="199" t="n"/>
      <c r="L51" s="199" t="n"/>
      <c r="M51" s="199" t="n"/>
      <c r="N51" s="199" t="n"/>
      <c r="O51" s="199" t="n"/>
      <c r="P51" s="199" t="n"/>
      <c r="Q51" s="199" t="n"/>
      <c r="R51" s="199" t="n"/>
      <c r="S51" s="199" t="n"/>
      <c r="T51" s="199" t="n"/>
      <c r="U51" s="199" t="n"/>
      <c r="V51" s="199" t="n"/>
      <c r="W51" s="199" t="n"/>
      <c r="X51" s="199" t="n"/>
      <c r="Y51" s="199" t="n"/>
      <c r="Z51" s="199" t="n"/>
    </row>
    <row r="52" ht="15.75" customHeight="1">
      <c r="A52" s="199" t="n"/>
      <c r="B52" s="199" t="n"/>
      <c r="C52" s="199" t="n"/>
      <c r="D52" s="199" t="n"/>
      <c r="E52" s="199" t="n"/>
      <c r="F52" s="199" t="n"/>
      <c r="G52" s="199" t="n"/>
      <c r="H52" s="199" t="n"/>
      <c r="I52" s="199" t="n"/>
      <c r="J52" s="199" t="n"/>
      <c r="K52" s="199" t="n"/>
      <c r="L52" s="199" t="n"/>
      <c r="M52" s="199" t="n"/>
      <c r="N52" s="199" t="n"/>
      <c r="O52" s="199" t="n"/>
      <c r="P52" s="199" t="n"/>
      <c r="Q52" s="199" t="n"/>
      <c r="R52" s="199" t="n"/>
      <c r="S52" s="199" t="n"/>
      <c r="T52" s="199" t="n"/>
      <c r="U52" s="199" t="n"/>
      <c r="V52" s="199" t="n"/>
      <c r="W52" s="199" t="n"/>
      <c r="X52" s="199" t="n"/>
      <c r="Y52" s="199" t="n"/>
      <c r="Z52" s="199" t="n"/>
    </row>
    <row r="53" ht="15.75" customHeight="1">
      <c r="A53" s="199" t="n"/>
      <c r="B53" s="199" t="n"/>
      <c r="C53" s="199" t="n"/>
      <c r="D53" s="199" t="n"/>
      <c r="E53" s="199" t="n"/>
      <c r="F53" s="199" t="n"/>
      <c r="G53" s="199" t="n"/>
      <c r="H53" s="199" t="n"/>
      <c r="I53" s="199" t="n"/>
      <c r="J53" s="199" t="n"/>
      <c r="K53" s="199" t="n"/>
      <c r="L53" s="199" t="n"/>
      <c r="M53" s="199" t="n"/>
      <c r="N53" s="199" t="n"/>
      <c r="O53" s="199" t="n"/>
      <c r="P53" s="199" t="n"/>
      <c r="Q53" s="199" t="n"/>
      <c r="R53" s="199" t="n"/>
      <c r="S53" s="199" t="n"/>
      <c r="T53" s="199" t="n"/>
      <c r="U53" s="199" t="n"/>
      <c r="V53" s="199" t="n"/>
      <c r="W53" s="199" t="n"/>
      <c r="X53" s="199" t="n"/>
      <c r="Y53" s="199" t="n"/>
      <c r="Z53" s="199" t="n"/>
    </row>
    <row r="54" ht="15.75" customHeight="1">
      <c r="A54" s="199" t="n"/>
      <c r="B54" s="199" t="n"/>
      <c r="C54" s="199" t="n"/>
      <c r="D54" s="199" t="n"/>
      <c r="E54" s="199" t="n"/>
      <c r="F54" s="199" t="n"/>
      <c r="G54" s="199" t="n"/>
      <c r="H54" s="199" t="n"/>
      <c r="I54" s="199" t="n"/>
      <c r="J54" s="199" t="n"/>
      <c r="K54" s="199" t="n"/>
      <c r="L54" s="199" t="n"/>
      <c r="M54" s="199" t="n"/>
      <c r="N54" s="199" t="n"/>
      <c r="O54" s="199" t="n"/>
      <c r="P54" s="199" t="n"/>
      <c r="Q54" s="199" t="n"/>
      <c r="R54" s="199" t="n"/>
      <c r="S54" s="199" t="n"/>
      <c r="T54" s="199" t="n"/>
      <c r="U54" s="199" t="n"/>
      <c r="V54" s="199" t="n"/>
      <c r="W54" s="199" t="n"/>
      <c r="X54" s="199" t="n"/>
      <c r="Y54" s="199" t="n"/>
      <c r="Z54" s="199" t="n"/>
    </row>
    <row r="55" ht="15.75" customHeight="1">
      <c r="A55" s="199" t="n"/>
      <c r="B55" s="199" t="n"/>
      <c r="C55" s="199" t="n"/>
      <c r="D55" s="199" t="n"/>
      <c r="E55" s="199" t="n"/>
      <c r="F55" s="199" t="n"/>
      <c r="G55" s="199" t="n"/>
      <c r="H55" s="199" t="n"/>
      <c r="I55" s="199" t="n"/>
      <c r="J55" s="199" t="n"/>
      <c r="K55" s="199" t="n"/>
      <c r="L55" s="199" t="n"/>
      <c r="M55" s="199" t="n"/>
      <c r="N55" s="199" t="n"/>
      <c r="O55" s="199" t="n"/>
      <c r="P55" s="199" t="n"/>
      <c r="Q55" s="199" t="n"/>
      <c r="R55" s="199" t="n"/>
      <c r="S55" s="199" t="n"/>
      <c r="T55" s="199" t="n"/>
      <c r="U55" s="199" t="n"/>
      <c r="V55" s="199" t="n"/>
      <c r="W55" s="199" t="n"/>
      <c r="X55" s="199" t="n"/>
      <c r="Y55" s="199" t="n"/>
      <c r="Z55" s="199" t="n"/>
    </row>
    <row r="56" ht="15.75" customHeight="1">
      <c r="A56" s="199" t="n"/>
      <c r="B56" s="199" t="n"/>
      <c r="C56" s="199" t="n"/>
      <c r="D56" s="199" t="n"/>
      <c r="E56" s="199" t="n"/>
      <c r="F56" s="199" t="n"/>
      <c r="G56" s="199" t="n"/>
      <c r="H56" s="199" t="n"/>
      <c r="I56" s="199" t="n"/>
      <c r="J56" s="199" t="n"/>
      <c r="K56" s="199" t="n"/>
      <c r="L56" s="199" t="n"/>
      <c r="M56" s="199" t="n"/>
      <c r="N56" s="199" t="n"/>
      <c r="O56" s="199" t="n"/>
      <c r="P56" s="199" t="n"/>
      <c r="Q56" s="199" t="n"/>
      <c r="R56" s="199" t="n"/>
      <c r="S56" s="199" t="n"/>
      <c r="T56" s="199" t="n"/>
      <c r="U56" s="199" t="n"/>
      <c r="V56" s="199" t="n"/>
      <c r="W56" s="199" t="n"/>
      <c r="X56" s="199" t="n"/>
      <c r="Y56" s="199" t="n"/>
      <c r="Z56" s="199" t="n"/>
    </row>
    <row r="57" ht="15.75" customHeight="1">
      <c r="A57" s="199" t="n"/>
      <c r="B57" s="199" t="n"/>
      <c r="C57" s="199" t="n"/>
      <c r="D57" s="199" t="n"/>
      <c r="E57" s="199" t="n"/>
      <c r="F57" s="199" t="n"/>
      <c r="G57" s="199" t="n"/>
      <c r="H57" s="199" t="n"/>
      <c r="I57" s="199" t="n"/>
      <c r="J57" s="199" t="n"/>
      <c r="K57" s="199" t="n"/>
      <c r="L57" s="199" t="n"/>
      <c r="M57" s="199" t="n"/>
      <c r="N57" s="199" t="n"/>
      <c r="O57" s="199" t="n"/>
      <c r="P57" s="199" t="n"/>
      <c r="Q57" s="199" t="n"/>
      <c r="R57" s="199" t="n"/>
      <c r="S57" s="199" t="n"/>
      <c r="T57" s="199" t="n"/>
      <c r="U57" s="199" t="n"/>
      <c r="V57" s="199" t="n"/>
      <c r="W57" s="199" t="n"/>
      <c r="X57" s="199" t="n"/>
      <c r="Y57" s="199" t="n"/>
      <c r="Z57" s="199" t="n"/>
    </row>
    <row r="58" ht="15.75" customHeight="1">
      <c r="A58" s="199" t="n"/>
      <c r="B58" s="199" t="n"/>
      <c r="C58" s="199" t="n"/>
      <c r="D58" s="199" t="n"/>
      <c r="E58" s="199" t="n"/>
      <c r="F58" s="199" t="n"/>
      <c r="G58" s="199" t="n"/>
      <c r="H58" s="199" t="n"/>
      <c r="I58" s="199" t="n"/>
      <c r="J58" s="199" t="n"/>
      <c r="K58" s="199" t="n"/>
      <c r="L58" s="199" t="n"/>
      <c r="M58" s="199" t="n"/>
      <c r="N58" s="199" t="n"/>
      <c r="O58" s="199" t="n"/>
      <c r="P58" s="199" t="n"/>
      <c r="Q58" s="199" t="n"/>
      <c r="R58" s="199" t="n"/>
      <c r="S58" s="199" t="n"/>
      <c r="T58" s="199" t="n"/>
      <c r="U58" s="199" t="n"/>
      <c r="V58" s="199" t="n"/>
      <c r="W58" s="199" t="n"/>
      <c r="X58" s="199" t="n"/>
      <c r="Y58" s="199" t="n"/>
      <c r="Z58" s="199" t="n"/>
    </row>
    <row r="59" ht="15.75" customHeight="1">
      <c r="A59" s="199" t="n"/>
      <c r="B59" s="199" t="n"/>
      <c r="C59" s="199" t="n"/>
      <c r="D59" s="199" t="n"/>
      <c r="E59" s="199" t="n"/>
      <c r="F59" s="199" t="n"/>
      <c r="G59" s="199" t="n"/>
      <c r="H59" s="199" t="n"/>
      <c r="I59" s="199" t="n"/>
      <c r="J59" s="199" t="n"/>
      <c r="K59" s="199" t="n"/>
      <c r="L59" s="199" t="n"/>
      <c r="M59" s="199" t="n"/>
      <c r="N59" s="199" t="n"/>
      <c r="O59" s="199" t="n"/>
      <c r="P59" s="199" t="n"/>
      <c r="Q59" s="199" t="n"/>
      <c r="R59" s="199" t="n"/>
      <c r="S59" s="199" t="n"/>
      <c r="T59" s="199" t="n"/>
      <c r="U59" s="199" t="n"/>
      <c r="V59" s="199" t="n"/>
      <c r="W59" s="199" t="n"/>
      <c r="X59" s="199" t="n"/>
      <c r="Y59" s="199" t="n"/>
      <c r="Z59" s="199" t="n"/>
    </row>
    <row r="60" ht="15.75" customHeight="1">
      <c r="A60" s="199" t="n"/>
      <c r="B60" s="199" t="n"/>
      <c r="C60" s="199" t="n"/>
      <c r="D60" s="199" t="n"/>
      <c r="E60" s="199" t="n"/>
      <c r="F60" s="199" t="n"/>
      <c r="G60" s="199" t="n"/>
      <c r="H60" s="199" t="n"/>
      <c r="I60" s="199" t="n"/>
      <c r="J60" s="199" t="n"/>
      <c r="K60" s="199" t="n"/>
      <c r="L60" s="199" t="n"/>
      <c r="M60" s="199" t="n"/>
      <c r="N60" s="199" t="n"/>
      <c r="O60" s="199" t="n"/>
      <c r="P60" s="199" t="n"/>
      <c r="Q60" s="199" t="n"/>
      <c r="R60" s="199" t="n"/>
      <c r="S60" s="199" t="n"/>
      <c r="T60" s="199" t="n"/>
      <c r="U60" s="199" t="n"/>
      <c r="V60" s="199" t="n"/>
      <c r="W60" s="199" t="n"/>
      <c r="X60" s="199" t="n"/>
      <c r="Y60" s="199" t="n"/>
      <c r="Z60" s="199" t="n"/>
    </row>
    <row r="61" ht="15.75" customHeight="1">
      <c r="A61" s="199" t="n"/>
      <c r="B61" s="199" t="n"/>
      <c r="C61" s="199" t="n"/>
      <c r="D61" s="199" t="n"/>
      <c r="E61" s="199" t="n"/>
      <c r="F61" s="199" t="n"/>
      <c r="G61" s="199" t="n"/>
      <c r="H61" s="199" t="n"/>
      <c r="I61" s="199" t="n"/>
      <c r="J61" s="199" t="n"/>
      <c r="K61" s="199" t="n"/>
      <c r="L61" s="199" t="n"/>
      <c r="M61" s="199" t="n"/>
      <c r="N61" s="199" t="n"/>
      <c r="O61" s="199" t="n"/>
      <c r="P61" s="199" t="n"/>
      <c r="Q61" s="199" t="n"/>
      <c r="R61" s="199" t="n"/>
      <c r="S61" s="199" t="n"/>
      <c r="T61" s="199" t="n"/>
      <c r="U61" s="199" t="n"/>
      <c r="V61" s="199" t="n"/>
      <c r="W61" s="199" t="n"/>
      <c r="X61" s="199" t="n"/>
      <c r="Y61" s="199" t="n"/>
      <c r="Z61" s="199" t="n"/>
    </row>
    <row r="62" ht="15.75" customHeight="1">
      <c r="A62" s="199" t="n"/>
      <c r="B62" s="199" t="n"/>
      <c r="C62" s="199" t="n"/>
      <c r="D62" s="199" t="n"/>
      <c r="E62" s="199" t="n"/>
      <c r="F62" s="199" t="n"/>
      <c r="G62" s="199" t="n"/>
      <c r="H62" s="199" t="n"/>
      <c r="I62" s="199" t="n"/>
      <c r="J62" s="199" t="n"/>
      <c r="K62" s="199" t="n"/>
      <c r="L62" s="199" t="n"/>
      <c r="M62" s="199" t="n"/>
      <c r="N62" s="199" t="n"/>
      <c r="O62" s="199" t="n"/>
      <c r="P62" s="199" t="n"/>
      <c r="Q62" s="199" t="n"/>
      <c r="R62" s="199" t="n"/>
      <c r="S62" s="199" t="n"/>
      <c r="T62" s="199" t="n"/>
      <c r="U62" s="199" t="n"/>
      <c r="V62" s="199" t="n"/>
      <c r="W62" s="199" t="n"/>
      <c r="X62" s="199" t="n"/>
      <c r="Y62" s="199" t="n"/>
      <c r="Z62" s="199" t="n"/>
    </row>
    <row r="63" ht="15.75" customHeight="1">
      <c r="A63" s="199" t="n"/>
      <c r="B63" s="199" t="n"/>
      <c r="C63" s="199" t="n"/>
      <c r="D63" s="199" t="n"/>
      <c r="E63" s="199" t="n"/>
      <c r="F63" s="199" t="n"/>
      <c r="G63" s="199" t="n"/>
      <c r="H63" s="199" t="n"/>
      <c r="I63" s="199" t="n"/>
      <c r="J63" s="199" t="n"/>
      <c r="K63" s="199" t="n"/>
      <c r="L63" s="199" t="n"/>
      <c r="M63" s="199" t="n"/>
      <c r="N63" s="199" t="n"/>
      <c r="O63" s="199" t="n"/>
      <c r="P63" s="199" t="n"/>
      <c r="Q63" s="199" t="n"/>
      <c r="R63" s="199" t="n"/>
      <c r="S63" s="199" t="n"/>
      <c r="T63" s="199" t="n"/>
      <c r="U63" s="199" t="n"/>
      <c r="V63" s="199" t="n"/>
      <c r="W63" s="199" t="n"/>
      <c r="X63" s="199" t="n"/>
      <c r="Y63" s="199" t="n"/>
      <c r="Z63" s="199" t="n"/>
    </row>
    <row r="64" ht="15.75" customHeight="1">
      <c r="A64" s="199" t="n"/>
      <c r="B64" s="199" t="n"/>
      <c r="C64" s="199" t="n"/>
      <c r="D64" s="199" t="n"/>
      <c r="E64" s="199" t="n"/>
      <c r="F64" s="199" t="n"/>
      <c r="G64" s="199" t="n"/>
      <c r="H64" s="199" t="n"/>
      <c r="I64" s="199" t="n"/>
      <c r="J64" s="199" t="n"/>
      <c r="K64" s="199" t="n"/>
      <c r="L64" s="199" t="n"/>
      <c r="M64" s="199" t="n"/>
      <c r="N64" s="199" t="n"/>
      <c r="O64" s="199" t="n"/>
      <c r="P64" s="199" t="n"/>
      <c r="Q64" s="199" t="n"/>
      <c r="R64" s="199" t="n"/>
      <c r="S64" s="199" t="n"/>
      <c r="T64" s="199" t="n"/>
      <c r="U64" s="199" t="n"/>
      <c r="V64" s="199" t="n"/>
      <c r="W64" s="199" t="n"/>
      <c r="X64" s="199" t="n"/>
      <c r="Y64" s="199" t="n"/>
      <c r="Z64" s="199" t="n"/>
    </row>
    <row r="65" ht="15.75" customHeight="1">
      <c r="A65" s="199" t="n"/>
      <c r="B65" s="199" t="n"/>
      <c r="C65" s="199" t="n"/>
      <c r="D65" s="199" t="n"/>
      <c r="E65" s="199" t="n"/>
      <c r="F65" s="199" t="n"/>
      <c r="G65" s="199" t="n"/>
      <c r="H65" s="199" t="n"/>
      <c r="I65" s="199" t="n"/>
      <c r="J65" s="199" t="n"/>
      <c r="K65" s="199" t="n"/>
      <c r="L65" s="199" t="n"/>
      <c r="M65" s="199" t="n"/>
      <c r="N65" s="199" t="n"/>
      <c r="O65" s="199" t="n"/>
      <c r="P65" s="199" t="n"/>
      <c r="Q65" s="199" t="n"/>
      <c r="R65" s="199" t="n"/>
      <c r="S65" s="199" t="n"/>
      <c r="T65" s="199" t="n"/>
      <c r="U65" s="199" t="n"/>
      <c r="V65" s="199" t="n"/>
      <c r="W65" s="199" t="n"/>
      <c r="X65" s="199" t="n"/>
      <c r="Y65" s="199" t="n"/>
      <c r="Z65" s="199" t="n"/>
    </row>
    <row r="66" ht="15.75" customHeight="1">
      <c r="A66" s="199" t="n"/>
      <c r="B66" s="199" t="n"/>
      <c r="C66" s="199" t="n"/>
      <c r="D66" s="199" t="n"/>
      <c r="E66" s="199" t="n"/>
      <c r="F66" s="199" t="n"/>
      <c r="G66" s="199" t="n"/>
      <c r="H66" s="199" t="n"/>
      <c r="I66" s="199" t="n"/>
      <c r="J66" s="199" t="n"/>
      <c r="K66" s="199" t="n"/>
      <c r="L66" s="199" t="n"/>
      <c r="M66" s="199" t="n"/>
      <c r="N66" s="199" t="n"/>
      <c r="O66" s="199" t="n"/>
      <c r="P66" s="199" t="n"/>
      <c r="Q66" s="199" t="n"/>
      <c r="R66" s="199" t="n"/>
      <c r="S66" s="199" t="n"/>
      <c r="T66" s="199" t="n"/>
      <c r="U66" s="199" t="n"/>
      <c r="V66" s="199" t="n"/>
      <c r="W66" s="199" t="n"/>
      <c r="X66" s="199" t="n"/>
      <c r="Y66" s="199" t="n"/>
      <c r="Z66" s="199" t="n"/>
    </row>
    <row r="67" ht="15.75" customHeight="1">
      <c r="A67" s="199" t="n"/>
      <c r="B67" s="199" t="n"/>
      <c r="C67" s="199" t="n"/>
      <c r="D67" s="199" t="n"/>
      <c r="E67" s="199" t="n"/>
      <c r="F67" s="199" t="n"/>
      <c r="G67" s="199" t="n"/>
      <c r="H67" s="199" t="n"/>
      <c r="I67" s="199" t="n"/>
      <c r="J67" s="199" t="n"/>
      <c r="K67" s="199" t="n"/>
      <c r="L67" s="199" t="n"/>
      <c r="M67" s="199" t="n"/>
      <c r="N67" s="199" t="n"/>
      <c r="O67" s="199" t="n"/>
      <c r="P67" s="199" t="n"/>
      <c r="Q67" s="199" t="n"/>
      <c r="R67" s="199" t="n"/>
      <c r="S67" s="199" t="n"/>
      <c r="T67" s="199" t="n"/>
      <c r="U67" s="199" t="n"/>
      <c r="V67" s="199" t="n"/>
      <c r="W67" s="199" t="n"/>
      <c r="X67" s="199" t="n"/>
      <c r="Y67" s="199" t="n"/>
      <c r="Z67" s="199" t="n"/>
    </row>
    <row r="68" ht="15.75" customHeight="1">
      <c r="A68" s="199" t="n"/>
      <c r="B68" s="199" t="n"/>
      <c r="C68" s="199" t="n"/>
      <c r="D68" s="199" t="n"/>
      <c r="E68" s="199" t="n"/>
      <c r="F68" s="199" t="n"/>
      <c r="G68" s="199" t="n"/>
      <c r="H68" s="199" t="n"/>
      <c r="I68" s="199" t="n"/>
      <c r="J68" s="199" t="n"/>
      <c r="K68" s="199" t="n"/>
      <c r="L68" s="199" t="n"/>
      <c r="M68" s="199" t="n"/>
      <c r="N68" s="199" t="n"/>
      <c r="O68" s="199" t="n"/>
      <c r="P68" s="199" t="n"/>
      <c r="Q68" s="199" t="n"/>
      <c r="R68" s="199" t="n"/>
      <c r="S68" s="199" t="n"/>
      <c r="T68" s="199" t="n"/>
      <c r="U68" s="199" t="n"/>
      <c r="V68" s="199" t="n"/>
      <c r="W68" s="199" t="n"/>
      <c r="X68" s="199" t="n"/>
      <c r="Y68" s="199" t="n"/>
      <c r="Z68" s="199" t="n"/>
    </row>
    <row r="69" ht="15.75" customHeight="1">
      <c r="A69" s="199" t="n"/>
      <c r="B69" s="199" t="n"/>
      <c r="C69" s="199" t="n"/>
      <c r="D69" s="199" t="n"/>
      <c r="E69" s="199" t="n"/>
      <c r="F69" s="199" t="n"/>
      <c r="G69" s="199" t="n"/>
      <c r="H69" s="199" t="n"/>
      <c r="I69" s="199" t="n"/>
      <c r="J69" s="199" t="n"/>
      <c r="K69" s="199" t="n"/>
      <c r="L69" s="199" t="n"/>
      <c r="M69" s="199" t="n"/>
      <c r="N69" s="199" t="n"/>
      <c r="O69" s="199" t="n"/>
      <c r="P69" s="199" t="n"/>
      <c r="Q69" s="199" t="n"/>
      <c r="R69" s="199" t="n"/>
      <c r="S69" s="199" t="n"/>
      <c r="T69" s="199" t="n"/>
      <c r="U69" s="199" t="n"/>
      <c r="V69" s="199" t="n"/>
      <c r="W69" s="199" t="n"/>
      <c r="X69" s="199" t="n"/>
      <c r="Y69" s="199" t="n"/>
      <c r="Z69" s="199" t="n"/>
    </row>
    <row r="70" ht="15.75" customHeight="1">
      <c r="A70" s="199" t="n"/>
      <c r="B70" s="199" t="n"/>
      <c r="C70" s="199" t="n"/>
      <c r="D70" s="199" t="n"/>
      <c r="E70" s="199" t="n"/>
      <c r="F70" s="199" t="n"/>
      <c r="G70" s="199" t="n"/>
      <c r="H70" s="199" t="n"/>
      <c r="I70" s="199" t="n"/>
      <c r="J70" s="199" t="n"/>
      <c r="K70" s="199" t="n"/>
      <c r="L70" s="199" t="n"/>
      <c r="M70" s="199" t="n"/>
      <c r="N70" s="199" t="n"/>
      <c r="O70" s="199" t="n"/>
      <c r="P70" s="199" t="n"/>
      <c r="Q70" s="199" t="n"/>
      <c r="R70" s="199" t="n"/>
      <c r="S70" s="199" t="n"/>
      <c r="T70" s="199" t="n"/>
      <c r="U70" s="199" t="n"/>
      <c r="V70" s="199" t="n"/>
      <c r="W70" s="199" t="n"/>
      <c r="X70" s="199" t="n"/>
      <c r="Y70" s="199" t="n"/>
      <c r="Z70" s="199" t="n"/>
    </row>
    <row r="71" ht="15.75" customHeight="1">
      <c r="A71" s="199" t="n"/>
      <c r="B71" s="199" t="n"/>
      <c r="C71" s="199" t="n"/>
      <c r="D71" s="199" t="n"/>
      <c r="E71" s="199" t="n"/>
      <c r="F71" s="199" t="n"/>
      <c r="G71" s="199" t="n"/>
      <c r="H71" s="199" t="n"/>
      <c r="I71" s="199" t="n"/>
      <c r="J71" s="199" t="n"/>
      <c r="K71" s="199" t="n"/>
      <c r="L71" s="199" t="n"/>
      <c r="M71" s="199" t="n"/>
      <c r="N71" s="199" t="n"/>
      <c r="O71" s="199" t="n"/>
      <c r="P71" s="199" t="n"/>
      <c r="Q71" s="199" t="n"/>
      <c r="R71" s="199" t="n"/>
      <c r="S71" s="199" t="n"/>
      <c r="T71" s="199" t="n"/>
      <c r="U71" s="199" t="n"/>
      <c r="V71" s="199" t="n"/>
      <c r="W71" s="199" t="n"/>
      <c r="X71" s="199" t="n"/>
      <c r="Y71" s="199" t="n"/>
      <c r="Z71" s="199" t="n"/>
    </row>
    <row r="72" ht="15.75" customHeight="1">
      <c r="A72" s="199" t="n"/>
      <c r="B72" s="199" t="n"/>
      <c r="C72" s="199" t="n"/>
      <c r="D72" s="199" t="n"/>
      <c r="E72" s="199" t="n"/>
      <c r="F72" s="199" t="n"/>
      <c r="G72" s="199" t="n"/>
      <c r="H72" s="199" t="n"/>
      <c r="I72" s="199" t="n"/>
      <c r="J72" s="199" t="n"/>
      <c r="K72" s="199" t="n"/>
      <c r="L72" s="199" t="n"/>
      <c r="M72" s="199" t="n"/>
      <c r="N72" s="199" t="n"/>
      <c r="O72" s="199" t="n"/>
      <c r="P72" s="199" t="n"/>
      <c r="Q72" s="199" t="n"/>
      <c r="R72" s="199" t="n"/>
      <c r="S72" s="199" t="n"/>
      <c r="T72" s="199" t="n"/>
      <c r="U72" s="199" t="n"/>
      <c r="V72" s="199" t="n"/>
      <c r="W72" s="199" t="n"/>
      <c r="X72" s="199" t="n"/>
      <c r="Y72" s="199" t="n"/>
      <c r="Z72" s="199" t="n"/>
    </row>
    <row r="73" ht="15.75" customHeight="1">
      <c r="A73" s="199" t="n"/>
      <c r="B73" s="199" t="n"/>
      <c r="C73" s="199" t="n"/>
      <c r="D73" s="199" t="n"/>
      <c r="E73" s="199" t="n"/>
      <c r="F73" s="199" t="n"/>
      <c r="G73" s="199" t="n"/>
      <c r="H73" s="199" t="n"/>
      <c r="I73" s="199" t="n"/>
      <c r="J73" s="199" t="n"/>
      <c r="K73" s="199" t="n"/>
      <c r="L73" s="199" t="n"/>
      <c r="M73" s="199" t="n"/>
      <c r="N73" s="199" t="n"/>
      <c r="O73" s="199" t="n"/>
      <c r="P73" s="199" t="n"/>
      <c r="Q73" s="199" t="n"/>
      <c r="R73" s="199" t="n"/>
      <c r="S73" s="199" t="n"/>
      <c r="T73" s="199" t="n"/>
      <c r="U73" s="199" t="n"/>
      <c r="V73" s="199" t="n"/>
      <c r="W73" s="199" t="n"/>
      <c r="X73" s="199" t="n"/>
      <c r="Y73" s="199" t="n"/>
      <c r="Z73" s="199" t="n"/>
    </row>
    <row r="74" ht="15.75" customHeight="1">
      <c r="A74" s="199" t="n"/>
      <c r="B74" s="199" t="n"/>
      <c r="C74" s="199" t="n"/>
      <c r="D74" s="199" t="n"/>
      <c r="E74" s="199" t="n"/>
      <c r="F74" s="199" t="n"/>
      <c r="G74" s="199" t="n"/>
      <c r="H74" s="199" t="n"/>
      <c r="I74" s="199" t="n"/>
      <c r="J74" s="199" t="n"/>
      <c r="K74" s="199" t="n"/>
      <c r="L74" s="199" t="n"/>
      <c r="M74" s="199" t="n"/>
      <c r="N74" s="199" t="n"/>
      <c r="O74" s="199" t="n"/>
      <c r="P74" s="199" t="n"/>
      <c r="Q74" s="199" t="n"/>
      <c r="R74" s="199" t="n"/>
      <c r="S74" s="199" t="n"/>
      <c r="T74" s="199" t="n"/>
      <c r="U74" s="199" t="n"/>
      <c r="V74" s="199" t="n"/>
      <c r="W74" s="199" t="n"/>
      <c r="X74" s="199" t="n"/>
      <c r="Y74" s="199" t="n"/>
      <c r="Z74" s="199" t="n"/>
    </row>
    <row r="75" ht="15.75" customHeight="1">
      <c r="A75" s="199" t="n"/>
      <c r="B75" s="199" t="n"/>
      <c r="C75" s="199" t="n"/>
      <c r="D75" s="199" t="n"/>
      <c r="E75" s="199" t="n"/>
      <c r="F75" s="199" t="n"/>
      <c r="G75" s="199" t="n"/>
      <c r="H75" s="199" t="n"/>
      <c r="I75" s="199" t="n"/>
      <c r="J75" s="199" t="n"/>
      <c r="K75" s="199" t="n"/>
      <c r="L75" s="199" t="n"/>
      <c r="M75" s="199" t="n"/>
      <c r="N75" s="199" t="n"/>
      <c r="O75" s="199" t="n"/>
      <c r="P75" s="199" t="n"/>
      <c r="Q75" s="199" t="n"/>
      <c r="R75" s="199" t="n"/>
      <c r="S75" s="199" t="n"/>
      <c r="T75" s="199" t="n"/>
      <c r="U75" s="199" t="n"/>
      <c r="V75" s="199" t="n"/>
      <c r="W75" s="199" t="n"/>
      <c r="X75" s="199" t="n"/>
      <c r="Y75" s="199" t="n"/>
      <c r="Z75" s="199" t="n"/>
    </row>
    <row r="76" ht="15.75" customHeight="1">
      <c r="A76" s="199" t="n"/>
      <c r="B76" s="199" t="n"/>
      <c r="C76" s="199" t="n"/>
      <c r="D76" s="199" t="n"/>
      <c r="E76" s="199" t="n"/>
      <c r="F76" s="199" t="n"/>
      <c r="G76" s="199" t="n"/>
      <c r="H76" s="199" t="n"/>
      <c r="I76" s="199" t="n"/>
      <c r="J76" s="199" t="n"/>
      <c r="K76" s="199" t="n"/>
      <c r="L76" s="199" t="n"/>
      <c r="M76" s="199" t="n"/>
      <c r="N76" s="199" t="n"/>
      <c r="O76" s="199" t="n"/>
      <c r="P76" s="199" t="n"/>
      <c r="Q76" s="199" t="n"/>
      <c r="R76" s="199" t="n"/>
      <c r="S76" s="199" t="n"/>
      <c r="T76" s="199" t="n"/>
      <c r="U76" s="199" t="n"/>
      <c r="V76" s="199" t="n"/>
      <c r="W76" s="199" t="n"/>
      <c r="X76" s="199" t="n"/>
      <c r="Y76" s="199" t="n"/>
      <c r="Z76" s="199" t="n"/>
    </row>
    <row r="77" ht="15.75" customHeight="1">
      <c r="A77" s="199" t="n"/>
      <c r="B77" s="199" t="n"/>
      <c r="C77" s="199" t="n"/>
      <c r="D77" s="199" t="n"/>
      <c r="E77" s="199" t="n"/>
      <c r="F77" s="199" t="n"/>
      <c r="G77" s="199" t="n"/>
      <c r="H77" s="199" t="n"/>
      <c r="I77" s="199" t="n"/>
      <c r="J77" s="199" t="n"/>
      <c r="K77" s="199" t="n"/>
      <c r="L77" s="199" t="n"/>
      <c r="M77" s="199" t="n"/>
      <c r="N77" s="199" t="n"/>
      <c r="O77" s="199" t="n"/>
      <c r="P77" s="199" t="n"/>
      <c r="Q77" s="199" t="n"/>
      <c r="R77" s="199" t="n"/>
      <c r="S77" s="199" t="n"/>
      <c r="T77" s="199" t="n"/>
      <c r="U77" s="199" t="n"/>
      <c r="V77" s="199" t="n"/>
      <c r="W77" s="199" t="n"/>
      <c r="X77" s="199" t="n"/>
      <c r="Y77" s="199" t="n"/>
      <c r="Z77" s="199" t="n"/>
    </row>
    <row r="78" ht="15.75" customHeight="1">
      <c r="A78" s="199" t="n"/>
      <c r="B78" s="199" t="n"/>
      <c r="C78" s="199" t="n"/>
      <c r="D78" s="199" t="n"/>
      <c r="E78" s="199" t="n"/>
      <c r="F78" s="199" t="n"/>
      <c r="G78" s="199" t="n"/>
      <c r="H78" s="199" t="n"/>
      <c r="I78" s="199" t="n"/>
      <c r="J78" s="199" t="n"/>
      <c r="K78" s="199" t="n"/>
      <c r="L78" s="199" t="n"/>
      <c r="M78" s="199" t="n"/>
      <c r="N78" s="199" t="n"/>
      <c r="O78" s="199" t="n"/>
      <c r="P78" s="199" t="n"/>
      <c r="Q78" s="199" t="n"/>
      <c r="R78" s="199" t="n"/>
      <c r="S78" s="199" t="n"/>
      <c r="T78" s="199" t="n"/>
      <c r="U78" s="199" t="n"/>
      <c r="V78" s="199" t="n"/>
      <c r="W78" s="199" t="n"/>
      <c r="X78" s="199" t="n"/>
      <c r="Y78" s="199" t="n"/>
      <c r="Z78" s="199" t="n"/>
    </row>
    <row r="79" ht="15.75" customHeight="1">
      <c r="A79" s="199" t="n"/>
      <c r="B79" s="199" t="n"/>
      <c r="C79" s="199" t="n"/>
      <c r="D79" s="199" t="n"/>
      <c r="E79" s="199" t="n"/>
      <c r="F79" s="199" t="n"/>
      <c r="G79" s="199" t="n"/>
      <c r="H79" s="199" t="n"/>
      <c r="I79" s="199" t="n"/>
      <c r="J79" s="199" t="n"/>
      <c r="K79" s="199" t="n"/>
      <c r="L79" s="199" t="n"/>
      <c r="M79" s="199" t="n"/>
      <c r="N79" s="199" t="n"/>
      <c r="O79" s="199" t="n"/>
      <c r="P79" s="199" t="n"/>
      <c r="Q79" s="199" t="n"/>
      <c r="R79" s="199" t="n"/>
      <c r="S79" s="199" t="n"/>
      <c r="T79" s="199" t="n"/>
      <c r="U79" s="199" t="n"/>
      <c r="V79" s="199" t="n"/>
      <c r="W79" s="199" t="n"/>
      <c r="X79" s="199" t="n"/>
      <c r="Y79" s="199" t="n"/>
      <c r="Z79" s="199" t="n"/>
    </row>
    <row r="80" ht="15.75" customHeight="1">
      <c r="A80" s="199" t="n"/>
      <c r="B80" s="199" t="n"/>
      <c r="C80" s="199" t="n"/>
      <c r="D80" s="199" t="n"/>
      <c r="E80" s="199" t="n"/>
      <c r="F80" s="199" t="n"/>
      <c r="G80" s="199" t="n"/>
      <c r="H80" s="199" t="n"/>
      <c r="I80" s="199" t="n"/>
      <c r="J80" s="199" t="n"/>
      <c r="K80" s="199" t="n"/>
      <c r="L80" s="199" t="n"/>
      <c r="M80" s="199" t="n"/>
      <c r="N80" s="199" t="n"/>
      <c r="O80" s="199" t="n"/>
      <c r="P80" s="199" t="n"/>
      <c r="Q80" s="199" t="n"/>
      <c r="R80" s="199" t="n"/>
      <c r="S80" s="199" t="n"/>
      <c r="T80" s="199" t="n"/>
      <c r="U80" s="199" t="n"/>
      <c r="V80" s="199" t="n"/>
      <c r="W80" s="199" t="n"/>
      <c r="X80" s="199" t="n"/>
      <c r="Y80" s="199" t="n"/>
      <c r="Z80" s="199" t="n"/>
    </row>
    <row r="81" ht="15.75" customHeight="1">
      <c r="A81" s="199" t="n"/>
      <c r="B81" s="199" t="n"/>
      <c r="C81" s="199" t="n"/>
      <c r="D81" s="199" t="n"/>
      <c r="E81" s="199" t="n"/>
      <c r="F81" s="199" t="n"/>
      <c r="G81" s="199" t="n"/>
      <c r="H81" s="199" t="n"/>
      <c r="I81" s="199" t="n"/>
      <c r="J81" s="199" t="n"/>
      <c r="K81" s="199" t="n"/>
      <c r="L81" s="199" t="n"/>
      <c r="M81" s="199" t="n"/>
      <c r="N81" s="199" t="n"/>
      <c r="O81" s="199" t="n"/>
      <c r="P81" s="199" t="n"/>
      <c r="Q81" s="199" t="n"/>
      <c r="R81" s="199" t="n"/>
      <c r="S81" s="199" t="n"/>
      <c r="T81" s="199" t="n"/>
      <c r="U81" s="199" t="n"/>
      <c r="V81" s="199" t="n"/>
      <c r="W81" s="199" t="n"/>
      <c r="X81" s="199" t="n"/>
      <c r="Y81" s="199" t="n"/>
      <c r="Z81" s="199" t="n"/>
    </row>
    <row r="82" ht="15.75" customHeight="1">
      <c r="A82" s="199" t="n"/>
      <c r="B82" s="199" t="n"/>
      <c r="C82" s="199" t="n"/>
      <c r="D82" s="199" t="n"/>
      <c r="E82" s="199" t="n"/>
      <c r="F82" s="199" t="n"/>
      <c r="G82" s="199" t="n"/>
      <c r="H82" s="199" t="n"/>
      <c r="I82" s="199" t="n"/>
      <c r="J82" s="199" t="n"/>
      <c r="K82" s="199" t="n"/>
      <c r="L82" s="199" t="n"/>
      <c r="M82" s="199" t="n"/>
      <c r="N82" s="199" t="n"/>
      <c r="O82" s="199" t="n"/>
      <c r="P82" s="199" t="n"/>
      <c r="Q82" s="199" t="n"/>
      <c r="R82" s="199" t="n"/>
      <c r="S82" s="199" t="n"/>
      <c r="T82" s="199" t="n"/>
      <c r="U82" s="199" t="n"/>
      <c r="V82" s="199" t="n"/>
      <c r="W82" s="199" t="n"/>
      <c r="X82" s="199" t="n"/>
      <c r="Y82" s="199" t="n"/>
      <c r="Z82" s="199" t="n"/>
    </row>
    <row r="83" ht="15.75" customHeight="1">
      <c r="A83" s="199" t="n"/>
      <c r="B83" s="199" t="n"/>
      <c r="C83" s="199" t="n"/>
      <c r="D83" s="199" t="n"/>
      <c r="E83" s="199" t="n"/>
      <c r="F83" s="199" t="n"/>
      <c r="G83" s="199" t="n"/>
      <c r="H83" s="199" t="n"/>
      <c r="I83" s="199" t="n"/>
      <c r="J83" s="199" t="n"/>
      <c r="K83" s="199" t="n"/>
      <c r="L83" s="199" t="n"/>
      <c r="M83" s="199" t="n"/>
      <c r="N83" s="199" t="n"/>
      <c r="O83" s="199" t="n"/>
      <c r="P83" s="199" t="n"/>
      <c r="Q83" s="199" t="n"/>
      <c r="R83" s="199" t="n"/>
      <c r="S83" s="199" t="n"/>
      <c r="T83" s="199" t="n"/>
      <c r="U83" s="199" t="n"/>
      <c r="V83" s="199" t="n"/>
      <c r="W83" s="199" t="n"/>
      <c r="X83" s="199" t="n"/>
      <c r="Y83" s="199" t="n"/>
      <c r="Z83" s="199" t="n"/>
    </row>
    <row r="84" ht="15.75" customHeight="1">
      <c r="A84" s="199" t="n"/>
      <c r="B84" s="199" t="n"/>
      <c r="C84" s="199" t="n"/>
      <c r="D84" s="199" t="n"/>
      <c r="E84" s="199" t="n"/>
      <c r="F84" s="199" t="n"/>
      <c r="G84" s="199" t="n"/>
      <c r="H84" s="199" t="n"/>
      <c r="I84" s="199" t="n"/>
      <c r="J84" s="199" t="n"/>
      <c r="K84" s="199" t="n"/>
      <c r="L84" s="199" t="n"/>
      <c r="M84" s="199" t="n"/>
      <c r="N84" s="199" t="n"/>
      <c r="O84" s="199" t="n"/>
      <c r="P84" s="199" t="n"/>
      <c r="Q84" s="199" t="n"/>
      <c r="R84" s="199" t="n"/>
      <c r="S84" s="199" t="n"/>
      <c r="T84" s="199" t="n"/>
      <c r="U84" s="199" t="n"/>
      <c r="V84" s="199" t="n"/>
      <c r="W84" s="199" t="n"/>
      <c r="X84" s="199" t="n"/>
      <c r="Y84" s="199" t="n"/>
      <c r="Z84" s="199" t="n"/>
    </row>
    <row r="85" ht="15.75" customHeight="1">
      <c r="A85" s="199" t="n"/>
      <c r="B85" s="199" t="n"/>
      <c r="C85" s="199" t="n"/>
      <c r="D85" s="199" t="n"/>
      <c r="E85" s="199" t="n"/>
      <c r="F85" s="199" t="n"/>
      <c r="G85" s="199" t="n"/>
      <c r="H85" s="199" t="n"/>
      <c r="I85" s="199" t="n"/>
      <c r="J85" s="199" t="n"/>
      <c r="K85" s="199" t="n"/>
      <c r="L85" s="199" t="n"/>
      <c r="M85" s="199" t="n"/>
      <c r="N85" s="199" t="n"/>
      <c r="O85" s="199" t="n"/>
      <c r="P85" s="199" t="n"/>
      <c r="Q85" s="199" t="n"/>
      <c r="R85" s="199" t="n"/>
      <c r="S85" s="199" t="n"/>
      <c r="T85" s="199" t="n"/>
      <c r="U85" s="199" t="n"/>
      <c r="V85" s="199" t="n"/>
      <c r="W85" s="199" t="n"/>
      <c r="X85" s="199" t="n"/>
      <c r="Y85" s="199" t="n"/>
      <c r="Z85" s="199" t="n"/>
    </row>
    <row r="86" ht="15.75" customHeight="1">
      <c r="A86" s="199" t="n"/>
      <c r="B86" s="199" t="n"/>
      <c r="C86" s="199" t="n"/>
      <c r="D86" s="199" t="n"/>
      <c r="E86" s="199" t="n"/>
      <c r="F86" s="199" t="n"/>
      <c r="G86" s="199" t="n"/>
      <c r="H86" s="199" t="n"/>
      <c r="I86" s="199" t="n"/>
      <c r="J86" s="199" t="n"/>
      <c r="K86" s="199" t="n"/>
      <c r="L86" s="199" t="n"/>
      <c r="M86" s="199" t="n"/>
      <c r="N86" s="199" t="n"/>
      <c r="O86" s="199" t="n"/>
      <c r="P86" s="199" t="n"/>
      <c r="Q86" s="199" t="n"/>
      <c r="R86" s="199" t="n"/>
      <c r="S86" s="199" t="n"/>
      <c r="T86" s="199" t="n"/>
      <c r="U86" s="199" t="n"/>
      <c r="V86" s="199" t="n"/>
      <c r="W86" s="199" t="n"/>
      <c r="X86" s="199" t="n"/>
      <c r="Y86" s="199" t="n"/>
      <c r="Z86" s="199" t="n"/>
    </row>
    <row r="87" ht="15.75" customHeight="1">
      <c r="A87" s="199" t="n"/>
      <c r="B87" s="199" t="n"/>
      <c r="C87" s="199" t="n"/>
      <c r="D87" s="199" t="n"/>
      <c r="E87" s="199" t="n"/>
      <c r="F87" s="199" t="n"/>
      <c r="G87" s="199" t="n"/>
      <c r="H87" s="199" t="n"/>
      <c r="I87" s="199" t="n"/>
      <c r="J87" s="199" t="n"/>
      <c r="K87" s="199" t="n"/>
      <c r="L87" s="199" t="n"/>
      <c r="M87" s="199" t="n"/>
      <c r="N87" s="199" t="n"/>
      <c r="O87" s="199" t="n"/>
      <c r="P87" s="199" t="n"/>
      <c r="Q87" s="199" t="n"/>
      <c r="R87" s="199" t="n"/>
      <c r="S87" s="199" t="n"/>
      <c r="T87" s="199" t="n"/>
      <c r="U87" s="199" t="n"/>
      <c r="V87" s="199" t="n"/>
      <c r="W87" s="199" t="n"/>
      <c r="X87" s="199" t="n"/>
      <c r="Y87" s="199" t="n"/>
      <c r="Z87" s="199" t="n"/>
    </row>
    <row r="88" ht="15.75" customHeight="1">
      <c r="A88" s="199" t="n"/>
      <c r="B88" s="199" t="n"/>
      <c r="C88" s="199" t="n"/>
      <c r="D88" s="199" t="n"/>
      <c r="E88" s="199" t="n"/>
      <c r="F88" s="199" t="n"/>
      <c r="G88" s="199" t="n"/>
      <c r="H88" s="199" t="n"/>
      <c r="I88" s="199" t="n"/>
      <c r="J88" s="199" t="n"/>
      <c r="K88" s="199" t="n"/>
      <c r="L88" s="199" t="n"/>
      <c r="M88" s="199" t="n"/>
      <c r="N88" s="199" t="n"/>
      <c r="O88" s="199" t="n"/>
      <c r="P88" s="199" t="n"/>
      <c r="Q88" s="199" t="n"/>
      <c r="R88" s="199" t="n"/>
      <c r="S88" s="199" t="n"/>
      <c r="T88" s="199" t="n"/>
      <c r="U88" s="199" t="n"/>
      <c r="V88" s="199" t="n"/>
      <c r="W88" s="199" t="n"/>
      <c r="X88" s="199" t="n"/>
      <c r="Y88" s="199" t="n"/>
      <c r="Z88" s="199" t="n"/>
    </row>
    <row r="89" ht="15.75" customHeight="1">
      <c r="A89" s="199" t="n"/>
      <c r="B89" s="199" t="n"/>
      <c r="C89" s="199" t="n"/>
      <c r="D89" s="199" t="n"/>
      <c r="E89" s="199" t="n"/>
      <c r="F89" s="199" t="n"/>
      <c r="G89" s="199" t="n"/>
      <c r="H89" s="199" t="n"/>
      <c r="I89" s="199" t="n"/>
      <c r="J89" s="199" t="n"/>
      <c r="K89" s="199" t="n"/>
      <c r="L89" s="199" t="n"/>
      <c r="M89" s="199" t="n"/>
      <c r="N89" s="199" t="n"/>
      <c r="O89" s="199" t="n"/>
      <c r="P89" s="199" t="n"/>
      <c r="Q89" s="199" t="n"/>
      <c r="R89" s="199" t="n"/>
      <c r="S89" s="199" t="n"/>
      <c r="T89" s="199" t="n"/>
      <c r="U89" s="199" t="n"/>
      <c r="V89" s="199" t="n"/>
      <c r="W89" s="199" t="n"/>
      <c r="X89" s="199" t="n"/>
      <c r="Y89" s="199" t="n"/>
      <c r="Z89" s="199" t="n"/>
    </row>
    <row r="90" ht="15.75" customHeight="1">
      <c r="A90" s="199" t="n"/>
      <c r="B90" s="199" t="n"/>
      <c r="C90" s="199" t="n"/>
      <c r="D90" s="199" t="n"/>
      <c r="E90" s="199" t="n"/>
      <c r="F90" s="199" t="n"/>
      <c r="G90" s="199" t="n"/>
      <c r="H90" s="199" t="n"/>
      <c r="I90" s="199" t="n"/>
      <c r="J90" s="199" t="n"/>
      <c r="K90" s="199" t="n"/>
      <c r="L90" s="199" t="n"/>
      <c r="M90" s="199" t="n"/>
      <c r="N90" s="199" t="n"/>
      <c r="O90" s="199" t="n"/>
      <c r="P90" s="199" t="n"/>
      <c r="Q90" s="199" t="n"/>
      <c r="R90" s="199" t="n"/>
      <c r="S90" s="199" t="n"/>
      <c r="T90" s="199" t="n"/>
      <c r="U90" s="199" t="n"/>
      <c r="V90" s="199" t="n"/>
      <c r="W90" s="199" t="n"/>
      <c r="X90" s="199" t="n"/>
      <c r="Y90" s="199" t="n"/>
      <c r="Z90" s="199" t="n"/>
    </row>
    <row r="91" ht="15.75" customHeight="1">
      <c r="A91" s="199" t="n"/>
      <c r="B91" s="199" t="n"/>
      <c r="C91" s="199" t="n"/>
      <c r="D91" s="199" t="n"/>
      <c r="E91" s="199" t="n"/>
      <c r="F91" s="199" t="n"/>
      <c r="G91" s="199" t="n"/>
      <c r="H91" s="199" t="n"/>
      <c r="I91" s="199" t="n"/>
      <c r="J91" s="199" t="n"/>
      <c r="K91" s="199" t="n"/>
      <c r="L91" s="199" t="n"/>
      <c r="M91" s="199" t="n"/>
      <c r="N91" s="199" t="n"/>
      <c r="O91" s="199" t="n"/>
      <c r="P91" s="199" t="n"/>
      <c r="Q91" s="199" t="n"/>
      <c r="R91" s="199" t="n"/>
      <c r="S91" s="199" t="n"/>
      <c r="T91" s="199" t="n"/>
      <c r="U91" s="199" t="n"/>
      <c r="V91" s="199" t="n"/>
      <c r="W91" s="199" t="n"/>
      <c r="X91" s="199" t="n"/>
      <c r="Y91" s="199" t="n"/>
      <c r="Z91" s="199" t="n"/>
    </row>
    <row r="92" ht="15.75" customHeight="1">
      <c r="A92" s="199" t="n"/>
      <c r="B92" s="199" t="n"/>
      <c r="C92" s="199" t="n"/>
      <c r="D92" s="199" t="n"/>
      <c r="E92" s="199" t="n"/>
      <c r="F92" s="199" t="n"/>
      <c r="G92" s="199" t="n"/>
      <c r="H92" s="199" t="n"/>
      <c r="I92" s="199" t="n"/>
      <c r="J92" s="199" t="n"/>
      <c r="K92" s="199" t="n"/>
      <c r="L92" s="199" t="n"/>
      <c r="M92" s="199" t="n"/>
      <c r="N92" s="199" t="n"/>
      <c r="O92" s="199" t="n"/>
      <c r="P92" s="199" t="n"/>
      <c r="Q92" s="199" t="n"/>
      <c r="R92" s="199" t="n"/>
      <c r="S92" s="199" t="n"/>
      <c r="T92" s="199" t="n"/>
      <c r="U92" s="199" t="n"/>
      <c r="V92" s="199" t="n"/>
      <c r="W92" s="199" t="n"/>
      <c r="X92" s="199" t="n"/>
      <c r="Y92" s="199" t="n"/>
      <c r="Z92" s="199" t="n"/>
    </row>
    <row r="93" ht="15.75" customHeight="1">
      <c r="A93" s="199" t="n"/>
      <c r="B93" s="199" t="n"/>
      <c r="C93" s="199" t="n"/>
      <c r="D93" s="199" t="n"/>
      <c r="E93" s="199" t="n"/>
      <c r="F93" s="199" t="n"/>
      <c r="G93" s="199" t="n"/>
      <c r="H93" s="199" t="n"/>
      <c r="I93" s="199" t="n"/>
      <c r="J93" s="199" t="n"/>
      <c r="K93" s="199" t="n"/>
      <c r="L93" s="199" t="n"/>
      <c r="M93" s="199" t="n"/>
      <c r="N93" s="199" t="n"/>
      <c r="O93" s="199" t="n"/>
      <c r="P93" s="199" t="n"/>
      <c r="Q93" s="199" t="n"/>
      <c r="R93" s="199" t="n"/>
      <c r="S93" s="199" t="n"/>
      <c r="T93" s="199" t="n"/>
      <c r="U93" s="199" t="n"/>
      <c r="V93" s="199" t="n"/>
      <c r="W93" s="199" t="n"/>
      <c r="X93" s="199" t="n"/>
      <c r="Y93" s="199" t="n"/>
      <c r="Z93" s="199" t="n"/>
    </row>
    <row r="94" ht="15.75" customHeight="1">
      <c r="A94" s="199" t="n"/>
      <c r="B94" s="199" t="n"/>
      <c r="C94" s="199" t="n"/>
      <c r="D94" s="199" t="n"/>
      <c r="E94" s="199" t="n"/>
      <c r="F94" s="199" t="n"/>
      <c r="G94" s="199" t="n"/>
      <c r="H94" s="199" t="n"/>
      <c r="I94" s="199" t="n"/>
      <c r="J94" s="199" t="n"/>
      <c r="K94" s="199" t="n"/>
      <c r="L94" s="199" t="n"/>
      <c r="M94" s="199" t="n"/>
      <c r="N94" s="199" t="n"/>
      <c r="O94" s="199" t="n"/>
      <c r="P94" s="199" t="n"/>
      <c r="Q94" s="199" t="n"/>
      <c r="R94" s="199" t="n"/>
      <c r="S94" s="199" t="n"/>
      <c r="T94" s="199" t="n"/>
      <c r="U94" s="199" t="n"/>
      <c r="V94" s="199" t="n"/>
      <c r="W94" s="199" t="n"/>
      <c r="X94" s="199" t="n"/>
      <c r="Y94" s="199" t="n"/>
      <c r="Z94" s="199" t="n"/>
    </row>
    <row r="95" ht="15.75" customHeight="1">
      <c r="A95" s="199" t="n"/>
      <c r="B95" s="199" t="n"/>
      <c r="C95" s="199" t="n"/>
      <c r="D95" s="199" t="n"/>
      <c r="E95" s="199" t="n"/>
      <c r="F95" s="199" t="n"/>
      <c r="G95" s="199" t="n"/>
      <c r="H95" s="199" t="n"/>
      <c r="I95" s="199" t="n"/>
      <c r="J95" s="199" t="n"/>
      <c r="K95" s="199" t="n"/>
      <c r="L95" s="199" t="n"/>
      <c r="M95" s="199" t="n"/>
      <c r="N95" s="199" t="n"/>
      <c r="O95" s="199" t="n"/>
      <c r="P95" s="199" t="n"/>
      <c r="Q95" s="199" t="n"/>
      <c r="R95" s="199" t="n"/>
      <c r="S95" s="199" t="n"/>
      <c r="T95" s="199" t="n"/>
      <c r="U95" s="199" t="n"/>
      <c r="V95" s="199" t="n"/>
      <c r="W95" s="199" t="n"/>
      <c r="X95" s="199" t="n"/>
      <c r="Y95" s="199" t="n"/>
      <c r="Z95" s="199" t="n"/>
    </row>
    <row r="96" ht="15.75" customHeight="1">
      <c r="A96" s="199" t="n"/>
      <c r="B96" s="199" t="n"/>
      <c r="C96" s="199" t="n"/>
      <c r="D96" s="199" t="n"/>
      <c r="E96" s="199" t="n"/>
      <c r="F96" s="199" t="n"/>
      <c r="G96" s="199" t="n"/>
      <c r="H96" s="199" t="n"/>
      <c r="I96" s="199" t="n"/>
      <c r="J96" s="199" t="n"/>
      <c r="K96" s="199" t="n"/>
      <c r="L96" s="199" t="n"/>
      <c r="M96" s="199" t="n"/>
      <c r="N96" s="199" t="n"/>
      <c r="O96" s="199" t="n"/>
      <c r="P96" s="199" t="n"/>
      <c r="Q96" s="199" t="n"/>
      <c r="R96" s="199" t="n"/>
      <c r="S96" s="199" t="n"/>
      <c r="T96" s="199" t="n"/>
      <c r="U96" s="199" t="n"/>
      <c r="V96" s="199" t="n"/>
      <c r="W96" s="199" t="n"/>
      <c r="X96" s="199" t="n"/>
      <c r="Y96" s="199" t="n"/>
      <c r="Z96" s="199" t="n"/>
    </row>
    <row r="97" ht="15.75" customHeight="1">
      <c r="A97" s="199" t="n"/>
      <c r="B97" s="199" t="n"/>
      <c r="C97" s="199" t="n"/>
      <c r="D97" s="199" t="n"/>
      <c r="E97" s="199" t="n"/>
      <c r="F97" s="199" t="n"/>
      <c r="G97" s="199" t="n"/>
      <c r="H97" s="199" t="n"/>
      <c r="I97" s="199" t="n"/>
      <c r="J97" s="199" t="n"/>
      <c r="K97" s="199" t="n"/>
      <c r="L97" s="199" t="n"/>
      <c r="M97" s="199" t="n"/>
      <c r="N97" s="199" t="n"/>
      <c r="O97" s="199" t="n"/>
      <c r="P97" s="199" t="n"/>
      <c r="Q97" s="199" t="n"/>
      <c r="R97" s="199" t="n"/>
      <c r="S97" s="199" t="n"/>
      <c r="T97" s="199" t="n"/>
      <c r="U97" s="199" t="n"/>
      <c r="V97" s="199" t="n"/>
      <c r="W97" s="199" t="n"/>
      <c r="X97" s="199" t="n"/>
      <c r="Y97" s="199" t="n"/>
      <c r="Z97" s="199" t="n"/>
    </row>
    <row r="98" ht="15.75" customHeight="1">
      <c r="A98" s="199" t="n"/>
      <c r="B98" s="199" t="n"/>
      <c r="C98" s="199" t="n"/>
      <c r="D98" s="199" t="n"/>
      <c r="E98" s="199" t="n"/>
      <c r="F98" s="199" t="n"/>
      <c r="G98" s="199" t="n"/>
      <c r="H98" s="199" t="n"/>
      <c r="I98" s="199" t="n"/>
      <c r="J98" s="199" t="n"/>
      <c r="K98" s="199" t="n"/>
      <c r="L98" s="199" t="n"/>
      <c r="M98" s="199" t="n"/>
      <c r="N98" s="199" t="n"/>
      <c r="O98" s="199" t="n"/>
      <c r="P98" s="199" t="n"/>
      <c r="Q98" s="199" t="n"/>
      <c r="R98" s="199" t="n"/>
      <c r="S98" s="199" t="n"/>
      <c r="T98" s="199" t="n"/>
      <c r="U98" s="199" t="n"/>
      <c r="V98" s="199" t="n"/>
      <c r="W98" s="199" t="n"/>
      <c r="X98" s="199" t="n"/>
      <c r="Y98" s="199" t="n"/>
      <c r="Z98" s="199" t="n"/>
    </row>
    <row r="99" ht="15.75" customHeight="1">
      <c r="A99" s="199" t="n"/>
      <c r="B99" s="199" t="n"/>
      <c r="C99" s="199" t="n"/>
      <c r="D99" s="199" t="n"/>
      <c r="E99" s="199" t="n"/>
      <c r="F99" s="199" t="n"/>
      <c r="G99" s="199" t="n"/>
      <c r="H99" s="199" t="n"/>
      <c r="I99" s="199" t="n"/>
      <c r="J99" s="199" t="n"/>
      <c r="K99" s="199" t="n"/>
      <c r="L99" s="199" t="n"/>
      <c r="M99" s="199" t="n"/>
      <c r="N99" s="199" t="n"/>
      <c r="O99" s="199" t="n"/>
      <c r="P99" s="199" t="n"/>
      <c r="Q99" s="199" t="n"/>
      <c r="R99" s="199" t="n"/>
      <c r="S99" s="199" t="n"/>
      <c r="T99" s="199" t="n"/>
      <c r="U99" s="199" t="n"/>
      <c r="V99" s="199" t="n"/>
      <c r="W99" s="199" t="n"/>
      <c r="X99" s="199" t="n"/>
      <c r="Y99" s="199" t="n"/>
      <c r="Z99" s="199" t="n"/>
    </row>
    <row r="100" ht="15.75" customHeight="1">
      <c r="A100" s="199" t="n"/>
      <c r="B100" s="199" t="n"/>
      <c r="C100" s="199" t="n"/>
      <c r="D100" s="199" t="n"/>
      <c r="E100" s="199" t="n"/>
      <c r="F100" s="199" t="n"/>
      <c r="G100" s="199" t="n"/>
      <c r="H100" s="199" t="n"/>
      <c r="I100" s="199" t="n"/>
      <c r="J100" s="199" t="n"/>
      <c r="K100" s="199" t="n"/>
      <c r="L100" s="199" t="n"/>
      <c r="M100" s="199" t="n"/>
      <c r="N100" s="199" t="n"/>
      <c r="O100" s="199" t="n"/>
      <c r="P100" s="199" t="n"/>
      <c r="Q100" s="199" t="n"/>
      <c r="R100" s="199" t="n"/>
      <c r="S100" s="199" t="n"/>
      <c r="T100" s="199" t="n"/>
      <c r="U100" s="199" t="n"/>
      <c r="V100" s="199" t="n"/>
      <c r="W100" s="199" t="n"/>
      <c r="X100" s="199" t="n"/>
      <c r="Y100" s="199" t="n"/>
      <c r="Z100" s="199" t="n"/>
    </row>
    <row r="101" ht="15.75" customHeight="1">
      <c r="A101" s="199" t="n"/>
      <c r="B101" s="199" t="n"/>
      <c r="C101" s="199" t="n"/>
      <c r="D101" s="199" t="n"/>
      <c r="E101" s="199" t="n"/>
      <c r="F101" s="199" t="n"/>
      <c r="G101" s="199" t="n"/>
      <c r="H101" s="199" t="n"/>
      <c r="I101" s="199" t="n"/>
      <c r="J101" s="199" t="n"/>
      <c r="K101" s="199" t="n"/>
      <c r="L101" s="199" t="n"/>
      <c r="M101" s="199" t="n"/>
      <c r="N101" s="199" t="n"/>
      <c r="O101" s="199" t="n"/>
      <c r="P101" s="199" t="n"/>
      <c r="Q101" s="199" t="n"/>
      <c r="R101" s="199" t="n"/>
      <c r="S101" s="199" t="n"/>
      <c r="T101" s="199" t="n"/>
      <c r="U101" s="199" t="n"/>
      <c r="V101" s="199" t="n"/>
      <c r="W101" s="199" t="n"/>
      <c r="X101" s="199" t="n"/>
      <c r="Y101" s="199" t="n"/>
      <c r="Z101" s="199" t="n"/>
    </row>
    <row r="102" ht="15.75" customHeight="1">
      <c r="A102" s="199" t="n"/>
      <c r="B102" s="199" t="n"/>
      <c r="C102" s="199" t="n"/>
      <c r="D102" s="199" t="n"/>
      <c r="E102" s="199" t="n"/>
      <c r="F102" s="199" t="n"/>
      <c r="G102" s="199" t="n"/>
      <c r="H102" s="199" t="n"/>
      <c r="I102" s="199" t="n"/>
      <c r="J102" s="199" t="n"/>
      <c r="K102" s="199" t="n"/>
      <c r="L102" s="199" t="n"/>
      <c r="M102" s="199" t="n"/>
      <c r="N102" s="199" t="n"/>
      <c r="O102" s="199" t="n"/>
      <c r="P102" s="199" t="n"/>
      <c r="Q102" s="199" t="n"/>
      <c r="R102" s="199" t="n"/>
      <c r="S102" s="199" t="n"/>
      <c r="T102" s="199" t="n"/>
      <c r="U102" s="199" t="n"/>
      <c r="V102" s="199" t="n"/>
      <c r="W102" s="199" t="n"/>
      <c r="X102" s="199" t="n"/>
      <c r="Y102" s="199" t="n"/>
      <c r="Z102" s="199" t="n"/>
    </row>
    <row r="103" ht="15.75" customHeight="1">
      <c r="A103" s="199" t="n"/>
      <c r="B103" s="199" t="n"/>
      <c r="C103" s="199" t="n"/>
      <c r="D103" s="199" t="n"/>
      <c r="E103" s="199" t="n"/>
      <c r="F103" s="199" t="n"/>
      <c r="G103" s="199" t="n"/>
      <c r="H103" s="199" t="n"/>
      <c r="I103" s="199" t="n"/>
      <c r="J103" s="199" t="n"/>
      <c r="K103" s="199" t="n"/>
      <c r="L103" s="199" t="n"/>
      <c r="M103" s="199" t="n"/>
      <c r="N103" s="199" t="n"/>
      <c r="O103" s="199" t="n"/>
      <c r="P103" s="199" t="n"/>
      <c r="Q103" s="199" t="n"/>
      <c r="R103" s="199" t="n"/>
      <c r="S103" s="199" t="n"/>
      <c r="T103" s="199" t="n"/>
      <c r="U103" s="199" t="n"/>
      <c r="V103" s="199" t="n"/>
      <c r="W103" s="199" t="n"/>
      <c r="X103" s="199" t="n"/>
      <c r="Y103" s="199" t="n"/>
      <c r="Z103" s="199" t="n"/>
    </row>
    <row r="104" ht="15.75" customHeight="1">
      <c r="A104" s="199" t="n"/>
      <c r="B104" s="199" t="n"/>
      <c r="C104" s="199" t="n"/>
      <c r="D104" s="199" t="n"/>
      <c r="E104" s="199" t="n"/>
      <c r="F104" s="199" t="n"/>
      <c r="G104" s="199" t="n"/>
      <c r="H104" s="199" t="n"/>
      <c r="I104" s="199" t="n"/>
      <c r="J104" s="199" t="n"/>
      <c r="K104" s="199" t="n"/>
      <c r="L104" s="199" t="n"/>
      <c r="M104" s="199" t="n"/>
      <c r="N104" s="199" t="n"/>
      <c r="O104" s="199" t="n"/>
      <c r="P104" s="199" t="n"/>
      <c r="Q104" s="199" t="n"/>
      <c r="R104" s="199" t="n"/>
      <c r="S104" s="199" t="n"/>
      <c r="T104" s="199" t="n"/>
      <c r="U104" s="199" t="n"/>
      <c r="V104" s="199" t="n"/>
      <c r="W104" s="199" t="n"/>
      <c r="X104" s="199" t="n"/>
      <c r="Y104" s="199" t="n"/>
      <c r="Z104" s="199" t="n"/>
    </row>
    <row r="105" ht="15.75" customHeight="1">
      <c r="A105" s="199" t="n"/>
      <c r="B105" s="199" t="n"/>
      <c r="C105" s="199" t="n"/>
      <c r="D105" s="199" t="n"/>
      <c r="E105" s="199" t="n"/>
      <c r="F105" s="199" t="n"/>
      <c r="G105" s="199" t="n"/>
      <c r="H105" s="199" t="n"/>
      <c r="I105" s="199" t="n"/>
      <c r="J105" s="199" t="n"/>
      <c r="K105" s="199" t="n"/>
      <c r="L105" s="199" t="n"/>
      <c r="M105" s="199" t="n"/>
      <c r="N105" s="199" t="n"/>
      <c r="O105" s="199" t="n"/>
      <c r="P105" s="199" t="n"/>
      <c r="Q105" s="199" t="n"/>
      <c r="R105" s="199" t="n"/>
      <c r="S105" s="199" t="n"/>
      <c r="T105" s="199" t="n"/>
      <c r="U105" s="199" t="n"/>
      <c r="V105" s="199" t="n"/>
      <c r="W105" s="199" t="n"/>
      <c r="X105" s="199" t="n"/>
      <c r="Y105" s="199" t="n"/>
      <c r="Z105" s="199" t="n"/>
    </row>
    <row r="106" ht="15.75" customHeight="1">
      <c r="A106" s="199" t="n"/>
      <c r="B106" s="199" t="n"/>
      <c r="C106" s="199" t="n"/>
      <c r="D106" s="199" t="n"/>
      <c r="E106" s="199" t="n"/>
      <c r="F106" s="199" t="n"/>
      <c r="G106" s="199" t="n"/>
      <c r="H106" s="199" t="n"/>
      <c r="I106" s="199" t="n"/>
      <c r="J106" s="199" t="n"/>
      <c r="K106" s="199" t="n"/>
      <c r="L106" s="199" t="n"/>
      <c r="M106" s="199" t="n"/>
      <c r="N106" s="199" t="n"/>
      <c r="O106" s="199" t="n"/>
      <c r="P106" s="199" t="n"/>
      <c r="Q106" s="199" t="n"/>
      <c r="R106" s="199" t="n"/>
      <c r="S106" s="199" t="n"/>
      <c r="T106" s="199" t="n"/>
      <c r="U106" s="199" t="n"/>
      <c r="V106" s="199" t="n"/>
      <c r="W106" s="199" t="n"/>
      <c r="X106" s="199" t="n"/>
      <c r="Y106" s="199" t="n"/>
      <c r="Z106" s="199" t="n"/>
    </row>
    <row r="107" ht="15.75" customHeight="1">
      <c r="A107" s="199" t="n"/>
      <c r="B107" s="199" t="n"/>
      <c r="C107" s="199" t="n"/>
      <c r="D107" s="199" t="n"/>
      <c r="E107" s="199" t="n"/>
      <c r="F107" s="199" t="n"/>
      <c r="G107" s="199" t="n"/>
      <c r="H107" s="199" t="n"/>
      <c r="I107" s="199" t="n"/>
      <c r="J107" s="199" t="n"/>
      <c r="K107" s="199" t="n"/>
      <c r="L107" s="199" t="n"/>
      <c r="M107" s="199" t="n"/>
      <c r="N107" s="199" t="n"/>
      <c r="O107" s="199" t="n"/>
      <c r="P107" s="199" t="n"/>
      <c r="Q107" s="199" t="n"/>
      <c r="R107" s="199" t="n"/>
      <c r="S107" s="199" t="n"/>
      <c r="T107" s="199" t="n"/>
      <c r="U107" s="199" t="n"/>
      <c r="V107" s="199" t="n"/>
      <c r="W107" s="199" t="n"/>
      <c r="X107" s="199" t="n"/>
      <c r="Y107" s="199" t="n"/>
      <c r="Z107" s="199" t="n"/>
    </row>
    <row r="108" ht="15.75" customHeight="1">
      <c r="A108" s="199" t="n"/>
      <c r="B108" s="199" t="n"/>
      <c r="C108" s="199" t="n"/>
      <c r="D108" s="199" t="n"/>
      <c r="E108" s="199" t="n"/>
      <c r="F108" s="199" t="n"/>
      <c r="G108" s="199" t="n"/>
      <c r="H108" s="199" t="n"/>
      <c r="I108" s="199" t="n"/>
      <c r="J108" s="199" t="n"/>
      <c r="K108" s="199" t="n"/>
      <c r="L108" s="199" t="n"/>
      <c r="M108" s="199" t="n"/>
      <c r="N108" s="199" t="n"/>
      <c r="O108" s="199" t="n"/>
      <c r="P108" s="199" t="n"/>
      <c r="Q108" s="199" t="n"/>
      <c r="R108" s="199" t="n"/>
      <c r="S108" s="199" t="n"/>
      <c r="T108" s="199" t="n"/>
      <c r="U108" s="199" t="n"/>
      <c r="V108" s="199" t="n"/>
      <c r="W108" s="199" t="n"/>
      <c r="X108" s="199" t="n"/>
      <c r="Y108" s="199" t="n"/>
      <c r="Z108" s="199" t="n"/>
    </row>
    <row r="109" ht="15.75" customHeight="1">
      <c r="A109" s="199" t="n"/>
      <c r="B109" s="199" t="n"/>
      <c r="C109" s="199" t="n"/>
      <c r="D109" s="199" t="n"/>
      <c r="E109" s="199" t="n"/>
      <c r="F109" s="199" t="n"/>
      <c r="G109" s="199" t="n"/>
      <c r="H109" s="199" t="n"/>
      <c r="I109" s="199" t="n"/>
      <c r="J109" s="199" t="n"/>
      <c r="K109" s="199" t="n"/>
      <c r="L109" s="199" t="n"/>
      <c r="M109" s="199" t="n"/>
      <c r="N109" s="199" t="n"/>
      <c r="O109" s="199" t="n"/>
      <c r="P109" s="199" t="n"/>
      <c r="Q109" s="199" t="n"/>
      <c r="R109" s="199" t="n"/>
      <c r="S109" s="199" t="n"/>
      <c r="T109" s="199" t="n"/>
      <c r="U109" s="199" t="n"/>
      <c r="V109" s="199" t="n"/>
      <c r="W109" s="199" t="n"/>
      <c r="X109" s="199" t="n"/>
      <c r="Y109" s="199" t="n"/>
      <c r="Z109" s="199" t="n"/>
    </row>
    <row r="110" ht="15.75" customHeight="1">
      <c r="A110" s="199" t="n"/>
      <c r="B110" s="199" t="n"/>
      <c r="C110" s="199" t="n"/>
      <c r="D110" s="199" t="n"/>
      <c r="E110" s="199" t="n"/>
      <c r="F110" s="199" t="n"/>
      <c r="G110" s="199" t="n"/>
      <c r="H110" s="199" t="n"/>
      <c r="I110" s="199" t="n"/>
      <c r="J110" s="199" t="n"/>
      <c r="K110" s="199" t="n"/>
      <c r="L110" s="199" t="n"/>
      <c r="M110" s="199" t="n"/>
      <c r="N110" s="199" t="n"/>
      <c r="O110" s="199" t="n"/>
      <c r="P110" s="199" t="n"/>
      <c r="Q110" s="199" t="n"/>
      <c r="R110" s="199" t="n"/>
      <c r="S110" s="199" t="n"/>
      <c r="T110" s="199" t="n"/>
      <c r="U110" s="199" t="n"/>
      <c r="V110" s="199" t="n"/>
      <c r="W110" s="199" t="n"/>
      <c r="X110" s="199" t="n"/>
      <c r="Y110" s="199" t="n"/>
      <c r="Z110" s="199" t="n"/>
    </row>
    <row r="111" ht="15.75" customHeight="1">
      <c r="A111" s="199" t="n"/>
      <c r="B111" s="199" t="n"/>
      <c r="C111" s="199" t="n"/>
      <c r="D111" s="199" t="n"/>
      <c r="E111" s="199" t="n"/>
      <c r="F111" s="199" t="n"/>
      <c r="G111" s="199" t="n"/>
      <c r="H111" s="199" t="n"/>
      <c r="I111" s="199" t="n"/>
      <c r="J111" s="199" t="n"/>
      <c r="K111" s="199" t="n"/>
      <c r="L111" s="199" t="n"/>
      <c r="M111" s="199" t="n"/>
      <c r="N111" s="199" t="n"/>
      <c r="O111" s="199" t="n"/>
      <c r="P111" s="199" t="n"/>
      <c r="Q111" s="199" t="n"/>
      <c r="R111" s="199" t="n"/>
      <c r="S111" s="199" t="n"/>
      <c r="T111" s="199" t="n"/>
      <c r="U111" s="199" t="n"/>
      <c r="V111" s="199" t="n"/>
      <c r="W111" s="199" t="n"/>
      <c r="X111" s="199" t="n"/>
      <c r="Y111" s="199" t="n"/>
      <c r="Z111" s="199" t="n"/>
    </row>
    <row r="112" ht="15.75" customHeight="1">
      <c r="A112" s="199" t="n"/>
      <c r="B112" s="199" t="n"/>
      <c r="C112" s="199" t="n"/>
      <c r="D112" s="199" t="n"/>
      <c r="E112" s="199" t="n"/>
      <c r="F112" s="199" t="n"/>
      <c r="G112" s="199" t="n"/>
      <c r="H112" s="199" t="n"/>
      <c r="I112" s="199" t="n"/>
      <c r="J112" s="199" t="n"/>
      <c r="K112" s="199" t="n"/>
      <c r="L112" s="199" t="n"/>
      <c r="M112" s="199" t="n"/>
      <c r="N112" s="199" t="n"/>
      <c r="O112" s="199" t="n"/>
      <c r="P112" s="199" t="n"/>
      <c r="Q112" s="199" t="n"/>
      <c r="R112" s="199" t="n"/>
      <c r="S112" s="199" t="n"/>
      <c r="T112" s="199" t="n"/>
      <c r="U112" s="199" t="n"/>
      <c r="V112" s="199" t="n"/>
      <c r="W112" s="199" t="n"/>
      <c r="X112" s="199" t="n"/>
      <c r="Y112" s="199" t="n"/>
      <c r="Z112" s="199" t="n"/>
    </row>
    <row r="113" ht="15.75" customHeight="1">
      <c r="A113" s="199" t="n"/>
      <c r="B113" s="199" t="n"/>
      <c r="C113" s="199" t="n"/>
      <c r="D113" s="199" t="n"/>
      <c r="E113" s="199" t="n"/>
      <c r="F113" s="199" t="n"/>
      <c r="G113" s="199" t="n"/>
      <c r="H113" s="199" t="n"/>
      <c r="I113" s="199" t="n"/>
      <c r="J113" s="199" t="n"/>
      <c r="K113" s="199" t="n"/>
      <c r="L113" s="199" t="n"/>
      <c r="M113" s="199" t="n"/>
      <c r="N113" s="199" t="n"/>
      <c r="O113" s="199" t="n"/>
      <c r="P113" s="199" t="n"/>
      <c r="Q113" s="199" t="n"/>
      <c r="R113" s="199" t="n"/>
      <c r="S113" s="199" t="n"/>
      <c r="T113" s="199" t="n"/>
      <c r="U113" s="199" t="n"/>
      <c r="V113" s="199" t="n"/>
      <c r="W113" s="199" t="n"/>
      <c r="X113" s="199" t="n"/>
      <c r="Y113" s="199" t="n"/>
      <c r="Z113" s="199" t="n"/>
    </row>
    <row r="114" ht="15.75" customHeight="1">
      <c r="A114" s="199" t="n"/>
      <c r="B114" s="199" t="n"/>
      <c r="C114" s="199" t="n"/>
      <c r="D114" s="199" t="n"/>
      <c r="E114" s="199" t="n"/>
      <c r="F114" s="199" t="n"/>
      <c r="G114" s="199" t="n"/>
      <c r="H114" s="199" t="n"/>
      <c r="I114" s="199" t="n"/>
      <c r="J114" s="199" t="n"/>
      <c r="K114" s="199" t="n"/>
      <c r="L114" s="199" t="n"/>
      <c r="M114" s="199" t="n"/>
      <c r="N114" s="199" t="n"/>
      <c r="O114" s="199" t="n"/>
      <c r="P114" s="199" t="n"/>
      <c r="Q114" s="199" t="n"/>
      <c r="R114" s="199" t="n"/>
      <c r="S114" s="199" t="n"/>
      <c r="T114" s="199" t="n"/>
      <c r="U114" s="199" t="n"/>
      <c r="V114" s="199" t="n"/>
      <c r="W114" s="199" t="n"/>
      <c r="X114" s="199" t="n"/>
      <c r="Y114" s="199" t="n"/>
      <c r="Z114" s="199" t="n"/>
    </row>
    <row r="115" ht="15.75" customHeight="1">
      <c r="A115" s="199" t="n"/>
      <c r="B115" s="199" t="n"/>
      <c r="C115" s="199" t="n"/>
      <c r="D115" s="199" t="n"/>
      <c r="E115" s="199" t="n"/>
      <c r="F115" s="199" t="n"/>
      <c r="G115" s="199" t="n"/>
      <c r="H115" s="199" t="n"/>
      <c r="I115" s="199" t="n"/>
      <c r="J115" s="199" t="n"/>
      <c r="K115" s="199" t="n"/>
      <c r="L115" s="199" t="n"/>
      <c r="M115" s="199" t="n"/>
      <c r="N115" s="199" t="n"/>
      <c r="O115" s="199" t="n"/>
      <c r="P115" s="199" t="n"/>
      <c r="Q115" s="199" t="n"/>
      <c r="R115" s="199" t="n"/>
      <c r="S115" s="199" t="n"/>
      <c r="T115" s="199" t="n"/>
      <c r="U115" s="199" t="n"/>
      <c r="V115" s="199" t="n"/>
      <c r="W115" s="199" t="n"/>
      <c r="X115" s="199" t="n"/>
      <c r="Y115" s="199" t="n"/>
      <c r="Z115" s="199" t="n"/>
    </row>
    <row r="116" ht="15.75" customHeight="1">
      <c r="A116" s="199" t="n"/>
      <c r="B116" s="199" t="n"/>
      <c r="C116" s="199" t="n"/>
      <c r="D116" s="199" t="n"/>
      <c r="E116" s="199" t="n"/>
      <c r="F116" s="199" t="n"/>
      <c r="G116" s="199" t="n"/>
      <c r="H116" s="199" t="n"/>
      <c r="I116" s="199" t="n"/>
      <c r="J116" s="199" t="n"/>
      <c r="K116" s="199" t="n"/>
      <c r="L116" s="199" t="n"/>
      <c r="M116" s="199" t="n"/>
      <c r="N116" s="199" t="n"/>
      <c r="O116" s="199" t="n"/>
      <c r="P116" s="199" t="n"/>
      <c r="Q116" s="199" t="n"/>
      <c r="R116" s="199" t="n"/>
      <c r="S116" s="199" t="n"/>
      <c r="T116" s="199" t="n"/>
      <c r="U116" s="199" t="n"/>
      <c r="V116" s="199" t="n"/>
      <c r="W116" s="199" t="n"/>
      <c r="X116" s="199" t="n"/>
      <c r="Y116" s="199" t="n"/>
      <c r="Z116" s="199" t="n"/>
    </row>
    <row r="117" ht="15.75" customHeight="1">
      <c r="A117" s="199" t="n"/>
      <c r="B117" s="199" t="n"/>
      <c r="C117" s="199" t="n"/>
      <c r="D117" s="199" t="n"/>
      <c r="E117" s="199" t="n"/>
      <c r="F117" s="199" t="n"/>
      <c r="G117" s="199" t="n"/>
      <c r="H117" s="199" t="n"/>
      <c r="I117" s="199" t="n"/>
      <c r="J117" s="199" t="n"/>
      <c r="K117" s="199" t="n"/>
      <c r="L117" s="199" t="n"/>
      <c r="M117" s="199" t="n"/>
      <c r="N117" s="199" t="n"/>
      <c r="O117" s="199" t="n"/>
      <c r="P117" s="199" t="n"/>
      <c r="Q117" s="199" t="n"/>
      <c r="R117" s="199" t="n"/>
      <c r="S117" s="199" t="n"/>
      <c r="T117" s="199" t="n"/>
      <c r="U117" s="199" t="n"/>
      <c r="V117" s="199" t="n"/>
      <c r="W117" s="199" t="n"/>
      <c r="X117" s="199" t="n"/>
      <c r="Y117" s="199" t="n"/>
      <c r="Z117" s="199" t="n"/>
    </row>
    <row r="118" ht="15.75" customHeight="1">
      <c r="A118" s="199" t="n"/>
      <c r="B118" s="199" t="n"/>
      <c r="C118" s="199" t="n"/>
      <c r="D118" s="199" t="n"/>
      <c r="E118" s="199" t="n"/>
      <c r="F118" s="199" t="n"/>
      <c r="G118" s="199" t="n"/>
      <c r="H118" s="199" t="n"/>
      <c r="I118" s="199" t="n"/>
      <c r="J118" s="199" t="n"/>
      <c r="K118" s="199" t="n"/>
      <c r="L118" s="199" t="n"/>
      <c r="M118" s="199" t="n"/>
      <c r="N118" s="199" t="n"/>
      <c r="O118" s="199" t="n"/>
      <c r="P118" s="199" t="n"/>
      <c r="Q118" s="199" t="n"/>
      <c r="R118" s="199" t="n"/>
      <c r="S118" s="199" t="n"/>
      <c r="T118" s="199" t="n"/>
      <c r="U118" s="199" t="n"/>
      <c r="V118" s="199" t="n"/>
      <c r="W118" s="199" t="n"/>
      <c r="X118" s="199" t="n"/>
      <c r="Y118" s="199" t="n"/>
      <c r="Z118" s="199" t="n"/>
    </row>
    <row r="119" ht="15.75" customHeight="1">
      <c r="A119" s="199" t="n"/>
      <c r="B119" s="199" t="n"/>
      <c r="C119" s="199" t="n"/>
      <c r="D119" s="199" t="n"/>
      <c r="E119" s="199" t="n"/>
      <c r="F119" s="199" t="n"/>
      <c r="G119" s="199" t="n"/>
      <c r="H119" s="199" t="n"/>
      <c r="I119" s="199" t="n"/>
      <c r="J119" s="199" t="n"/>
      <c r="K119" s="199" t="n"/>
      <c r="L119" s="199" t="n"/>
      <c r="M119" s="199" t="n"/>
      <c r="N119" s="199" t="n"/>
      <c r="O119" s="199" t="n"/>
      <c r="P119" s="199" t="n"/>
      <c r="Q119" s="199" t="n"/>
      <c r="R119" s="199" t="n"/>
      <c r="S119" s="199" t="n"/>
      <c r="T119" s="199" t="n"/>
      <c r="U119" s="199" t="n"/>
      <c r="V119" s="199" t="n"/>
      <c r="W119" s="199" t="n"/>
      <c r="X119" s="199" t="n"/>
      <c r="Y119" s="199" t="n"/>
      <c r="Z119" s="199" t="n"/>
    </row>
    <row r="120" ht="15.75" customHeight="1">
      <c r="A120" s="199" t="n"/>
      <c r="B120" s="199" t="n"/>
      <c r="C120" s="199" t="n"/>
      <c r="D120" s="199" t="n"/>
      <c r="E120" s="199" t="n"/>
      <c r="F120" s="199" t="n"/>
      <c r="G120" s="199" t="n"/>
      <c r="H120" s="199" t="n"/>
      <c r="I120" s="199" t="n"/>
      <c r="J120" s="199" t="n"/>
      <c r="K120" s="199" t="n"/>
      <c r="L120" s="199" t="n"/>
      <c r="M120" s="199" t="n"/>
      <c r="N120" s="199" t="n"/>
      <c r="O120" s="199" t="n"/>
      <c r="P120" s="199" t="n"/>
      <c r="Q120" s="199" t="n"/>
      <c r="R120" s="199" t="n"/>
      <c r="S120" s="199" t="n"/>
      <c r="T120" s="199" t="n"/>
      <c r="U120" s="199" t="n"/>
      <c r="V120" s="199" t="n"/>
      <c r="W120" s="199" t="n"/>
      <c r="X120" s="199" t="n"/>
      <c r="Y120" s="199" t="n"/>
      <c r="Z120" s="199" t="n"/>
    </row>
    <row r="121" ht="15.75" customHeight="1">
      <c r="A121" s="199" t="n"/>
      <c r="B121" s="199" t="n"/>
      <c r="C121" s="199" t="n"/>
      <c r="D121" s="199" t="n"/>
      <c r="E121" s="199" t="n"/>
      <c r="F121" s="199" t="n"/>
      <c r="G121" s="199" t="n"/>
      <c r="H121" s="199" t="n"/>
      <c r="I121" s="199" t="n"/>
      <c r="J121" s="199" t="n"/>
      <c r="K121" s="199" t="n"/>
      <c r="L121" s="199" t="n"/>
      <c r="M121" s="199" t="n"/>
      <c r="N121" s="199" t="n"/>
      <c r="O121" s="199" t="n"/>
      <c r="P121" s="199" t="n"/>
      <c r="Q121" s="199" t="n"/>
      <c r="R121" s="199" t="n"/>
      <c r="S121" s="199" t="n"/>
      <c r="T121" s="199" t="n"/>
      <c r="U121" s="199" t="n"/>
      <c r="V121" s="199" t="n"/>
      <c r="W121" s="199" t="n"/>
      <c r="X121" s="199" t="n"/>
      <c r="Y121" s="199" t="n"/>
      <c r="Z121" s="199" t="n"/>
    </row>
    <row r="122" ht="15.75" customHeight="1">
      <c r="A122" s="199" t="n"/>
      <c r="B122" s="199" t="n"/>
      <c r="C122" s="199" t="n"/>
      <c r="D122" s="199" t="n"/>
      <c r="E122" s="199" t="n"/>
      <c r="F122" s="199" t="n"/>
      <c r="G122" s="199" t="n"/>
      <c r="H122" s="199" t="n"/>
      <c r="I122" s="199" t="n"/>
      <c r="J122" s="199" t="n"/>
      <c r="K122" s="199" t="n"/>
      <c r="L122" s="199" t="n"/>
      <c r="M122" s="199" t="n"/>
      <c r="N122" s="199" t="n"/>
      <c r="O122" s="199" t="n"/>
      <c r="P122" s="199" t="n"/>
      <c r="Q122" s="199" t="n"/>
      <c r="R122" s="199" t="n"/>
      <c r="S122" s="199" t="n"/>
      <c r="T122" s="199" t="n"/>
      <c r="U122" s="199" t="n"/>
      <c r="V122" s="199" t="n"/>
      <c r="W122" s="199" t="n"/>
      <c r="X122" s="199" t="n"/>
      <c r="Y122" s="199" t="n"/>
      <c r="Z122" s="199" t="n"/>
    </row>
    <row r="123" ht="15.75" customHeight="1">
      <c r="A123" s="199" t="n"/>
      <c r="B123" s="199" t="n"/>
      <c r="C123" s="199" t="n"/>
      <c r="D123" s="199" t="n"/>
      <c r="E123" s="199" t="n"/>
      <c r="F123" s="199" t="n"/>
      <c r="G123" s="199" t="n"/>
      <c r="H123" s="199" t="n"/>
      <c r="I123" s="199" t="n"/>
      <c r="J123" s="199" t="n"/>
      <c r="K123" s="199" t="n"/>
      <c r="L123" s="199" t="n"/>
      <c r="M123" s="199" t="n"/>
      <c r="N123" s="199" t="n"/>
      <c r="O123" s="199" t="n"/>
      <c r="P123" s="199" t="n"/>
      <c r="Q123" s="199" t="n"/>
      <c r="R123" s="199" t="n"/>
      <c r="S123" s="199" t="n"/>
      <c r="T123" s="199" t="n"/>
      <c r="U123" s="199" t="n"/>
      <c r="V123" s="199" t="n"/>
      <c r="W123" s="199" t="n"/>
      <c r="X123" s="199" t="n"/>
      <c r="Y123" s="199" t="n"/>
      <c r="Z123" s="199" t="n"/>
    </row>
    <row r="124" ht="15.75" customHeight="1">
      <c r="A124" s="199" t="n"/>
      <c r="B124" s="199" t="n"/>
      <c r="C124" s="199" t="n"/>
      <c r="D124" s="199" t="n"/>
      <c r="E124" s="199" t="n"/>
      <c r="F124" s="199" t="n"/>
      <c r="G124" s="199" t="n"/>
      <c r="H124" s="199" t="n"/>
      <c r="I124" s="199" t="n"/>
      <c r="J124" s="199" t="n"/>
      <c r="K124" s="199" t="n"/>
      <c r="L124" s="199" t="n"/>
      <c r="M124" s="199" t="n"/>
      <c r="N124" s="199" t="n"/>
      <c r="O124" s="199" t="n"/>
      <c r="P124" s="199" t="n"/>
      <c r="Q124" s="199" t="n"/>
      <c r="R124" s="199" t="n"/>
      <c r="S124" s="199" t="n"/>
      <c r="T124" s="199" t="n"/>
      <c r="U124" s="199" t="n"/>
      <c r="V124" s="199" t="n"/>
      <c r="W124" s="199" t="n"/>
      <c r="X124" s="199" t="n"/>
      <c r="Y124" s="199" t="n"/>
      <c r="Z124" s="199" t="n"/>
    </row>
    <row r="125" ht="15.75" customHeight="1">
      <c r="A125" s="199" t="n"/>
      <c r="B125" s="199" t="n"/>
      <c r="C125" s="199" t="n"/>
      <c r="D125" s="199" t="n"/>
      <c r="E125" s="199" t="n"/>
      <c r="F125" s="199" t="n"/>
      <c r="G125" s="199" t="n"/>
      <c r="H125" s="199" t="n"/>
      <c r="I125" s="199" t="n"/>
      <c r="J125" s="199" t="n"/>
      <c r="K125" s="199" t="n"/>
      <c r="L125" s="199" t="n"/>
      <c r="M125" s="199" t="n"/>
      <c r="N125" s="199" t="n"/>
      <c r="O125" s="199" t="n"/>
      <c r="P125" s="199" t="n"/>
      <c r="Q125" s="199" t="n"/>
      <c r="R125" s="199" t="n"/>
      <c r="S125" s="199" t="n"/>
      <c r="T125" s="199" t="n"/>
      <c r="U125" s="199" t="n"/>
      <c r="V125" s="199" t="n"/>
      <c r="W125" s="199" t="n"/>
      <c r="X125" s="199" t="n"/>
      <c r="Y125" s="199" t="n"/>
      <c r="Z125" s="199" t="n"/>
    </row>
    <row r="126" ht="15.75" customHeight="1">
      <c r="A126" s="199" t="n"/>
      <c r="B126" s="199" t="n"/>
      <c r="C126" s="199" t="n"/>
      <c r="D126" s="199" t="n"/>
      <c r="E126" s="199" t="n"/>
      <c r="F126" s="199" t="n"/>
      <c r="G126" s="199" t="n"/>
      <c r="H126" s="199" t="n"/>
      <c r="I126" s="199" t="n"/>
      <c r="J126" s="199" t="n"/>
      <c r="K126" s="199" t="n"/>
      <c r="L126" s="199" t="n"/>
      <c r="M126" s="199" t="n"/>
      <c r="N126" s="199" t="n"/>
      <c r="O126" s="199" t="n"/>
      <c r="P126" s="199" t="n"/>
      <c r="Q126" s="199" t="n"/>
      <c r="R126" s="199" t="n"/>
      <c r="S126" s="199" t="n"/>
      <c r="T126" s="199" t="n"/>
      <c r="U126" s="199" t="n"/>
      <c r="V126" s="199" t="n"/>
      <c r="W126" s="199" t="n"/>
      <c r="X126" s="199" t="n"/>
      <c r="Y126" s="199" t="n"/>
      <c r="Z126" s="199" t="n"/>
    </row>
    <row r="127" ht="15.75" customHeight="1">
      <c r="A127" s="199" t="n"/>
      <c r="B127" s="199" t="n"/>
      <c r="C127" s="199" t="n"/>
      <c r="D127" s="199" t="n"/>
      <c r="E127" s="199" t="n"/>
      <c r="F127" s="199" t="n"/>
      <c r="G127" s="199" t="n"/>
      <c r="H127" s="199" t="n"/>
      <c r="I127" s="199" t="n"/>
      <c r="J127" s="199" t="n"/>
      <c r="K127" s="199" t="n"/>
      <c r="L127" s="199" t="n"/>
      <c r="M127" s="199" t="n"/>
      <c r="N127" s="199" t="n"/>
      <c r="O127" s="199" t="n"/>
      <c r="P127" s="199" t="n"/>
      <c r="Q127" s="199" t="n"/>
      <c r="R127" s="199" t="n"/>
      <c r="S127" s="199" t="n"/>
      <c r="T127" s="199" t="n"/>
      <c r="U127" s="199" t="n"/>
      <c r="V127" s="199" t="n"/>
      <c r="W127" s="199" t="n"/>
      <c r="X127" s="199" t="n"/>
      <c r="Y127" s="199" t="n"/>
      <c r="Z127" s="199" t="n"/>
    </row>
    <row r="128" ht="15.75" customHeight="1">
      <c r="A128" s="199" t="n"/>
      <c r="B128" s="199" t="n"/>
      <c r="C128" s="199" t="n"/>
      <c r="D128" s="199" t="n"/>
      <c r="E128" s="199" t="n"/>
      <c r="F128" s="199" t="n"/>
      <c r="G128" s="199" t="n"/>
      <c r="H128" s="199" t="n"/>
      <c r="I128" s="199" t="n"/>
      <c r="J128" s="199" t="n"/>
      <c r="K128" s="199" t="n"/>
      <c r="L128" s="199" t="n"/>
      <c r="M128" s="199" t="n"/>
      <c r="N128" s="199" t="n"/>
      <c r="O128" s="199" t="n"/>
      <c r="P128" s="199" t="n"/>
      <c r="Q128" s="199" t="n"/>
      <c r="R128" s="199" t="n"/>
      <c r="S128" s="199" t="n"/>
      <c r="T128" s="199" t="n"/>
      <c r="U128" s="199" t="n"/>
      <c r="V128" s="199" t="n"/>
      <c r="W128" s="199" t="n"/>
      <c r="X128" s="199" t="n"/>
      <c r="Y128" s="199" t="n"/>
      <c r="Z128" s="199" t="n"/>
    </row>
    <row r="129" ht="15.75" customHeight="1">
      <c r="A129" s="199" t="n"/>
      <c r="B129" s="199" t="n"/>
      <c r="C129" s="199" t="n"/>
      <c r="D129" s="199" t="n"/>
      <c r="E129" s="199" t="n"/>
      <c r="F129" s="199" t="n"/>
      <c r="G129" s="199" t="n"/>
      <c r="H129" s="199" t="n"/>
      <c r="I129" s="199" t="n"/>
      <c r="J129" s="199" t="n"/>
      <c r="K129" s="199" t="n"/>
      <c r="L129" s="199" t="n"/>
      <c r="M129" s="199" t="n"/>
      <c r="N129" s="199" t="n"/>
      <c r="O129" s="199" t="n"/>
      <c r="P129" s="199" t="n"/>
      <c r="Q129" s="199" t="n"/>
      <c r="R129" s="199" t="n"/>
      <c r="S129" s="199" t="n"/>
      <c r="T129" s="199" t="n"/>
      <c r="U129" s="199" t="n"/>
      <c r="V129" s="199" t="n"/>
      <c r="W129" s="199" t="n"/>
      <c r="X129" s="199" t="n"/>
      <c r="Y129" s="199" t="n"/>
      <c r="Z129" s="199" t="n"/>
    </row>
    <row r="130" ht="15.75" customHeight="1">
      <c r="A130" s="199" t="n"/>
      <c r="B130" s="199" t="n"/>
      <c r="C130" s="199" t="n"/>
      <c r="D130" s="199" t="n"/>
      <c r="E130" s="199" t="n"/>
      <c r="F130" s="199" t="n"/>
      <c r="G130" s="199" t="n"/>
      <c r="H130" s="199" t="n"/>
      <c r="I130" s="199" t="n"/>
      <c r="J130" s="199" t="n"/>
      <c r="K130" s="199" t="n"/>
      <c r="L130" s="199" t="n"/>
      <c r="M130" s="199" t="n"/>
      <c r="N130" s="199" t="n"/>
      <c r="O130" s="199" t="n"/>
      <c r="P130" s="199" t="n"/>
      <c r="Q130" s="199" t="n"/>
      <c r="R130" s="199" t="n"/>
      <c r="S130" s="199" t="n"/>
      <c r="T130" s="199" t="n"/>
      <c r="U130" s="199" t="n"/>
      <c r="V130" s="199" t="n"/>
      <c r="W130" s="199" t="n"/>
      <c r="X130" s="199" t="n"/>
      <c r="Y130" s="199" t="n"/>
      <c r="Z130" s="199" t="n"/>
    </row>
    <row r="131" ht="15.75" customHeight="1">
      <c r="A131" s="199" t="n"/>
      <c r="B131" s="199" t="n"/>
      <c r="C131" s="199" t="n"/>
      <c r="D131" s="199" t="n"/>
      <c r="E131" s="199" t="n"/>
      <c r="F131" s="199" t="n"/>
      <c r="G131" s="199" t="n"/>
      <c r="H131" s="199" t="n"/>
      <c r="I131" s="199" t="n"/>
      <c r="J131" s="199" t="n"/>
      <c r="K131" s="199" t="n"/>
      <c r="L131" s="199" t="n"/>
      <c r="M131" s="199" t="n"/>
      <c r="N131" s="199" t="n"/>
      <c r="O131" s="199" t="n"/>
      <c r="P131" s="199" t="n"/>
      <c r="Q131" s="199" t="n"/>
      <c r="R131" s="199" t="n"/>
      <c r="S131" s="199" t="n"/>
      <c r="T131" s="199" t="n"/>
      <c r="U131" s="199" t="n"/>
      <c r="V131" s="199" t="n"/>
      <c r="W131" s="199" t="n"/>
      <c r="X131" s="199" t="n"/>
      <c r="Y131" s="199" t="n"/>
      <c r="Z131" s="199" t="n"/>
    </row>
    <row r="132" ht="15.75" customHeight="1">
      <c r="A132" s="199" t="n"/>
      <c r="B132" s="199" t="n"/>
      <c r="C132" s="199" t="n"/>
      <c r="D132" s="199" t="n"/>
      <c r="E132" s="199" t="n"/>
      <c r="F132" s="199" t="n"/>
      <c r="G132" s="199" t="n"/>
      <c r="H132" s="199" t="n"/>
      <c r="I132" s="199" t="n"/>
      <c r="J132" s="199" t="n"/>
      <c r="K132" s="199" t="n"/>
      <c r="L132" s="199" t="n"/>
      <c r="M132" s="199" t="n"/>
      <c r="N132" s="199" t="n"/>
      <c r="O132" s="199" t="n"/>
      <c r="P132" s="199" t="n"/>
      <c r="Q132" s="199" t="n"/>
      <c r="R132" s="199" t="n"/>
      <c r="S132" s="199" t="n"/>
      <c r="T132" s="199" t="n"/>
      <c r="U132" s="199" t="n"/>
      <c r="V132" s="199" t="n"/>
      <c r="W132" s="199" t="n"/>
      <c r="X132" s="199" t="n"/>
      <c r="Y132" s="199" t="n"/>
      <c r="Z132" s="199" t="n"/>
    </row>
    <row r="133" ht="15.75" customHeight="1">
      <c r="A133" s="199" t="n"/>
      <c r="B133" s="199" t="n"/>
      <c r="C133" s="199" t="n"/>
      <c r="D133" s="199" t="n"/>
      <c r="E133" s="199" t="n"/>
      <c r="F133" s="199" t="n"/>
      <c r="G133" s="199" t="n"/>
      <c r="H133" s="199" t="n"/>
      <c r="I133" s="199" t="n"/>
      <c r="J133" s="199" t="n"/>
      <c r="K133" s="199" t="n"/>
      <c r="L133" s="199" t="n"/>
      <c r="M133" s="199" t="n"/>
      <c r="N133" s="199" t="n"/>
      <c r="O133" s="199" t="n"/>
      <c r="P133" s="199" t="n"/>
      <c r="Q133" s="199" t="n"/>
      <c r="R133" s="199" t="n"/>
      <c r="S133" s="199" t="n"/>
      <c r="T133" s="199" t="n"/>
      <c r="U133" s="199" t="n"/>
      <c r="V133" s="199" t="n"/>
      <c r="W133" s="199" t="n"/>
      <c r="X133" s="199" t="n"/>
      <c r="Y133" s="199" t="n"/>
      <c r="Z133" s="199" t="n"/>
    </row>
    <row r="134" ht="15.75" customHeight="1">
      <c r="A134" s="199" t="n"/>
      <c r="B134" s="199" t="n"/>
      <c r="C134" s="199" t="n"/>
      <c r="D134" s="199" t="n"/>
      <c r="E134" s="199" t="n"/>
      <c r="F134" s="199" t="n"/>
      <c r="G134" s="199" t="n"/>
      <c r="H134" s="199" t="n"/>
      <c r="I134" s="199" t="n"/>
      <c r="J134" s="199" t="n"/>
      <c r="K134" s="199" t="n"/>
      <c r="L134" s="199" t="n"/>
      <c r="M134" s="199" t="n"/>
      <c r="N134" s="199" t="n"/>
      <c r="O134" s="199" t="n"/>
      <c r="P134" s="199" t="n"/>
      <c r="Q134" s="199" t="n"/>
      <c r="R134" s="199" t="n"/>
      <c r="S134" s="199" t="n"/>
      <c r="T134" s="199" t="n"/>
      <c r="U134" s="199" t="n"/>
      <c r="V134" s="199" t="n"/>
      <c r="W134" s="199" t="n"/>
      <c r="X134" s="199" t="n"/>
      <c r="Y134" s="199" t="n"/>
      <c r="Z134" s="199" t="n"/>
    </row>
    <row r="135" ht="15.75" customHeight="1">
      <c r="A135" s="199" t="n"/>
      <c r="B135" s="199" t="n"/>
      <c r="C135" s="199" t="n"/>
      <c r="D135" s="199" t="n"/>
      <c r="E135" s="199" t="n"/>
      <c r="F135" s="199" t="n"/>
      <c r="G135" s="199" t="n"/>
      <c r="H135" s="199" t="n"/>
      <c r="I135" s="199" t="n"/>
      <c r="J135" s="199" t="n"/>
      <c r="K135" s="199" t="n"/>
      <c r="L135" s="199" t="n"/>
      <c r="M135" s="199" t="n"/>
      <c r="N135" s="199" t="n"/>
      <c r="O135" s="199" t="n"/>
      <c r="P135" s="199" t="n"/>
      <c r="Q135" s="199" t="n"/>
      <c r="R135" s="199" t="n"/>
      <c r="S135" s="199" t="n"/>
      <c r="T135" s="199" t="n"/>
      <c r="U135" s="199" t="n"/>
      <c r="V135" s="199" t="n"/>
      <c r="W135" s="199" t="n"/>
      <c r="X135" s="199" t="n"/>
      <c r="Y135" s="199" t="n"/>
      <c r="Z135" s="199" t="n"/>
    </row>
    <row r="136" ht="15.75" customHeight="1">
      <c r="A136" s="199" t="n"/>
      <c r="B136" s="199" t="n"/>
      <c r="C136" s="199" t="n"/>
      <c r="D136" s="199" t="n"/>
      <c r="E136" s="199" t="n"/>
      <c r="F136" s="199" t="n"/>
      <c r="G136" s="199" t="n"/>
      <c r="H136" s="199" t="n"/>
      <c r="I136" s="199" t="n"/>
      <c r="J136" s="199" t="n"/>
      <c r="K136" s="199" t="n"/>
      <c r="L136" s="199" t="n"/>
      <c r="M136" s="199" t="n"/>
      <c r="N136" s="199" t="n"/>
      <c r="O136" s="199" t="n"/>
      <c r="P136" s="199" t="n"/>
      <c r="Q136" s="199" t="n"/>
      <c r="R136" s="199" t="n"/>
      <c r="S136" s="199" t="n"/>
      <c r="T136" s="199" t="n"/>
      <c r="U136" s="199" t="n"/>
      <c r="V136" s="199" t="n"/>
      <c r="W136" s="199" t="n"/>
      <c r="X136" s="199" t="n"/>
      <c r="Y136" s="199" t="n"/>
      <c r="Z136" s="199" t="n"/>
    </row>
    <row r="137" ht="15.75" customHeight="1">
      <c r="A137" s="199" t="n"/>
      <c r="B137" s="199" t="n"/>
      <c r="C137" s="199" t="n"/>
      <c r="D137" s="199" t="n"/>
      <c r="E137" s="199" t="n"/>
      <c r="F137" s="199" t="n"/>
      <c r="G137" s="199" t="n"/>
      <c r="H137" s="199" t="n"/>
      <c r="I137" s="199" t="n"/>
      <c r="J137" s="199" t="n"/>
      <c r="K137" s="199" t="n"/>
      <c r="L137" s="199" t="n"/>
      <c r="M137" s="199" t="n"/>
      <c r="N137" s="199" t="n"/>
      <c r="O137" s="199" t="n"/>
      <c r="P137" s="199" t="n"/>
      <c r="Q137" s="199" t="n"/>
      <c r="R137" s="199" t="n"/>
      <c r="S137" s="199" t="n"/>
      <c r="T137" s="199" t="n"/>
      <c r="U137" s="199" t="n"/>
      <c r="V137" s="199" t="n"/>
      <c r="W137" s="199" t="n"/>
      <c r="X137" s="199" t="n"/>
      <c r="Y137" s="199" t="n"/>
      <c r="Z137" s="199" t="n"/>
    </row>
    <row r="138" ht="15.75" customHeight="1">
      <c r="A138" s="199" t="n"/>
      <c r="B138" s="199" t="n"/>
      <c r="C138" s="199" t="n"/>
      <c r="D138" s="199" t="n"/>
      <c r="E138" s="199" t="n"/>
      <c r="F138" s="199" t="n"/>
      <c r="G138" s="199" t="n"/>
      <c r="H138" s="199" t="n"/>
      <c r="I138" s="199" t="n"/>
      <c r="J138" s="199" t="n"/>
      <c r="K138" s="199" t="n"/>
      <c r="L138" s="199" t="n"/>
      <c r="M138" s="199" t="n"/>
      <c r="N138" s="199" t="n"/>
      <c r="O138" s="199" t="n"/>
      <c r="P138" s="199" t="n"/>
      <c r="Q138" s="199" t="n"/>
      <c r="R138" s="199" t="n"/>
      <c r="S138" s="199" t="n"/>
      <c r="T138" s="199" t="n"/>
      <c r="U138" s="199" t="n"/>
      <c r="V138" s="199" t="n"/>
      <c r="W138" s="199" t="n"/>
      <c r="X138" s="199" t="n"/>
      <c r="Y138" s="199" t="n"/>
      <c r="Z138" s="199" t="n"/>
    </row>
    <row r="139" ht="15.75" customHeight="1">
      <c r="A139" s="199" t="n"/>
      <c r="B139" s="199" t="n"/>
      <c r="C139" s="199" t="n"/>
      <c r="D139" s="199" t="n"/>
      <c r="E139" s="199" t="n"/>
      <c r="F139" s="199" t="n"/>
      <c r="G139" s="199" t="n"/>
      <c r="H139" s="199" t="n"/>
      <c r="I139" s="199" t="n"/>
      <c r="J139" s="199" t="n"/>
      <c r="K139" s="199" t="n"/>
      <c r="L139" s="199" t="n"/>
      <c r="M139" s="199" t="n"/>
      <c r="N139" s="199" t="n"/>
      <c r="O139" s="199" t="n"/>
      <c r="P139" s="199" t="n"/>
      <c r="Q139" s="199" t="n"/>
      <c r="R139" s="199" t="n"/>
      <c r="S139" s="199" t="n"/>
      <c r="T139" s="199" t="n"/>
      <c r="U139" s="199" t="n"/>
      <c r="V139" s="199" t="n"/>
      <c r="W139" s="199" t="n"/>
      <c r="X139" s="199" t="n"/>
      <c r="Y139" s="199" t="n"/>
      <c r="Z139" s="199" t="n"/>
    </row>
    <row r="140" ht="15.75" customHeight="1">
      <c r="A140" s="199" t="n"/>
      <c r="B140" s="199" t="n"/>
      <c r="C140" s="199" t="n"/>
      <c r="D140" s="199" t="n"/>
      <c r="E140" s="199" t="n"/>
      <c r="F140" s="199" t="n"/>
      <c r="G140" s="199" t="n"/>
      <c r="H140" s="199" t="n"/>
      <c r="I140" s="199" t="n"/>
      <c r="J140" s="199" t="n"/>
      <c r="K140" s="199" t="n"/>
      <c r="L140" s="199" t="n"/>
      <c r="M140" s="199" t="n"/>
      <c r="N140" s="199" t="n"/>
      <c r="O140" s="199" t="n"/>
      <c r="P140" s="199" t="n"/>
      <c r="Q140" s="199" t="n"/>
      <c r="R140" s="199" t="n"/>
      <c r="S140" s="199" t="n"/>
      <c r="T140" s="199" t="n"/>
      <c r="U140" s="199" t="n"/>
      <c r="V140" s="199" t="n"/>
      <c r="W140" s="199" t="n"/>
      <c r="X140" s="199" t="n"/>
      <c r="Y140" s="199" t="n"/>
      <c r="Z140" s="199" t="n"/>
    </row>
    <row r="141" ht="15.75" customHeight="1">
      <c r="A141" s="199" t="n"/>
      <c r="B141" s="199" t="n"/>
      <c r="C141" s="199" t="n"/>
      <c r="D141" s="199" t="n"/>
      <c r="E141" s="199" t="n"/>
      <c r="F141" s="199" t="n"/>
      <c r="G141" s="199" t="n"/>
      <c r="H141" s="199" t="n"/>
      <c r="I141" s="199" t="n"/>
      <c r="J141" s="199" t="n"/>
      <c r="K141" s="199" t="n"/>
      <c r="L141" s="199" t="n"/>
      <c r="M141" s="199" t="n"/>
      <c r="N141" s="199" t="n"/>
      <c r="O141" s="199" t="n"/>
      <c r="P141" s="199" t="n"/>
      <c r="Q141" s="199" t="n"/>
      <c r="R141" s="199" t="n"/>
      <c r="S141" s="199" t="n"/>
      <c r="T141" s="199" t="n"/>
      <c r="U141" s="199" t="n"/>
      <c r="V141" s="199" t="n"/>
      <c r="W141" s="199" t="n"/>
      <c r="X141" s="199" t="n"/>
      <c r="Y141" s="199" t="n"/>
      <c r="Z141" s="199" t="n"/>
    </row>
    <row r="142" ht="15.75" customHeight="1">
      <c r="A142" s="199" t="n"/>
      <c r="B142" s="199" t="n"/>
      <c r="C142" s="199" t="n"/>
      <c r="D142" s="199" t="n"/>
      <c r="E142" s="199" t="n"/>
      <c r="F142" s="199" t="n"/>
      <c r="G142" s="199" t="n"/>
      <c r="H142" s="199" t="n"/>
      <c r="I142" s="199" t="n"/>
      <c r="J142" s="199" t="n"/>
      <c r="K142" s="199" t="n"/>
      <c r="L142" s="199" t="n"/>
      <c r="M142" s="199" t="n"/>
      <c r="N142" s="199" t="n"/>
      <c r="O142" s="199" t="n"/>
      <c r="P142" s="199" t="n"/>
      <c r="Q142" s="199" t="n"/>
      <c r="R142" s="199" t="n"/>
      <c r="S142" s="199" t="n"/>
      <c r="T142" s="199" t="n"/>
      <c r="U142" s="199" t="n"/>
      <c r="V142" s="199" t="n"/>
      <c r="W142" s="199" t="n"/>
      <c r="X142" s="199" t="n"/>
      <c r="Y142" s="199" t="n"/>
      <c r="Z142" s="199" t="n"/>
    </row>
    <row r="143" ht="15.75" customHeight="1">
      <c r="A143" s="199" t="n"/>
      <c r="B143" s="199" t="n"/>
      <c r="C143" s="199" t="n"/>
      <c r="D143" s="199" t="n"/>
      <c r="E143" s="199" t="n"/>
      <c r="F143" s="199" t="n"/>
      <c r="G143" s="199" t="n"/>
      <c r="H143" s="199" t="n"/>
      <c r="I143" s="199" t="n"/>
      <c r="J143" s="199" t="n"/>
      <c r="K143" s="199" t="n"/>
      <c r="L143" s="199" t="n"/>
      <c r="M143" s="199" t="n"/>
      <c r="N143" s="199" t="n"/>
      <c r="O143" s="199" t="n"/>
      <c r="P143" s="199" t="n"/>
      <c r="Q143" s="199" t="n"/>
      <c r="R143" s="199" t="n"/>
      <c r="S143" s="199" t="n"/>
      <c r="T143" s="199" t="n"/>
      <c r="U143" s="199" t="n"/>
      <c r="V143" s="199" t="n"/>
      <c r="W143" s="199" t="n"/>
      <c r="X143" s="199" t="n"/>
      <c r="Y143" s="199" t="n"/>
      <c r="Z143" s="199" t="n"/>
    </row>
    <row r="144" ht="15.75" customHeight="1">
      <c r="A144" s="199" t="n"/>
      <c r="B144" s="199" t="n"/>
      <c r="C144" s="199" t="n"/>
      <c r="D144" s="199" t="n"/>
      <c r="E144" s="199" t="n"/>
      <c r="F144" s="199" t="n"/>
      <c r="G144" s="199" t="n"/>
      <c r="H144" s="199" t="n"/>
      <c r="I144" s="199" t="n"/>
      <c r="J144" s="199" t="n"/>
      <c r="K144" s="199" t="n"/>
      <c r="L144" s="199" t="n"/>
      <c r="M144" s="199" t="n"/>
      <c r="N144" s="199" t="n"/>
      <c r="O144" s="199" t="n"/>
      <c r="P144" s="199" t="n"/>
      <c r="Q144" s="199" t="n"/>
      <c r="R144" s="199" t="n"/>
      <c r="S144" s="199" t="n"/>
      <c r="T144" s="199" t="n"/>
      <c r="U144" s="199" t="n"/>
      <c r="V144" s="199" t="n"/>
      <c r="W144" s="199" t="n"/>
      <c r="X144" s="199" t="n"/>
      <c r="Y144" s="199" t="n"/>
      <c r="Z144" s="199" t="n"/>
    </row>
    <row r="145" ht="15.75" customHeight="1">
      <c r="A145" s="199" t="n"/>
      <c r="B145" s="199" t="n"/>
      <c r="C145" s="199" t="n"/>
      <c r="D145" s="199" t="n"/>
      <c r="E145" s="199" t="n"/>
      <c r="F145" s="199" t="n"/>
      <c r="G145" s="199" t="n"/>
      <c r="H145" s="199" t="n"/>
      <c r="I145" s="199" t="n"/>
      <c r="J145" s="199" t="n"/>
      <c r="K145" s="199" t="n"/>
      <c r="L145" s="199" t="n"/>
      <c r="M145" s="199" t="n"/>
      <c r="N145" s="199" t="n"/>
      <c r="O145" s="199" t="n"/>
      <c r="P145" s="199" t="n"/>
      <c r="Q145" s="199" t="n"/>
      <c r="R145" s="199" t="n"/>
      <c r="S145" s="199" t="n"/>
      <c r="T145" s="199" t="n"/>
      <c r="U145" s="199" t="n"/>
      <c r="V145" s="199" t="n"/>
      <c r="W145" s="199" t="n"/>
      <c r="X145" s="199" t="n"/>
      <c r="Y145" s="199" t="n"/>
      <c r="Z145" s="199" t="n"/>
    </row>
    <row r="146" ht="15.75" customHeight="1">
      <c r="A146" s="199" t="n"/>
      <c r="B146" s="199" t="n"/>
      <c r="C146" s="199" t="n"/>
      <c r="D146" s="199" t="n"/>
      <c r="E146" s="199" t="n"/>
      <c r="F146" s="199" t="n"/>
      <c r="G146" s="199" t="n"/>
      <c r="H146" s="199" t="n"/>
      <c r="I146" s="199" t="n"/>
      <c r="J146" s="199" t="n"/>
      <c r="K146" s="199" t="n"/>
      <c r="L146" s="199" t="n"/>
      <c r="M146" s="199" t="n"/>
      <c r="N146" s="199" t="n"/>
      <c r="O146" s="199" t="n"/>
      <c r="P146" s="199" t="n"/>
      <c r="Q146" s="199" t="n"/>
      <c r="R146" s="199" t="n"/>
      <c r="S146" s="199" t="n"/>
      <c r="T146" s="199" t="n"/>
      <c r="U146" s="199" t="n"/>
      <c r="V146" s="199" t="n"/>
      <c r="W146" s="199" t="n"/>
      <c r="X146" s="199" t="n"/>
      <c r="Y146" s="199" t="n"/>
      <c r="Z146" s="199" t="n"/>
    </row>
    <row r="147" ht="15.75" customHeight="1">
      <c r="A147" s="199" t="n"/>
      <c r="B147" s="199" t="n"/>
      <c r="C147" s="199" t="n"/>
      <c r="D147" s="199" t="n"/>
      <c r="E147" s="199" t="n"/>
      <c r="F147" s="199" t="n"/>
      <c r="G147" s="199" t="n"/>
      <c r="H147" s="199" t="n"/>
      <c r="I147" s="199" t="n"/>
      <c r="J147" s="199" t="n"/>
      <c r="K147" s="199" t="n"/>
      <c r="L147" s="199" t="n"/>
      <c r="M147" s="199" t="n"/>
      <c r="N147" s="199" t="n"/>
      <c r="O147" s="199" t="n"/>
      <c r="P147" s="199" t="n"/>
      <c r="Q147" s="199" t="n"/>
      <c r="R147" s="199" t="n"/>
      <c r="S147" s="199" t="n"/>
      <c r="T147" s="199" t="n"/>
      <c r="U147" s="199" t="n"/>
      <c r="V147" s="199" t="n"/>
      <c r="W147" s="199" t="n"/>
      <c r="X147" s="199" t="n"/>
      <c r="Y147" s="199" t="n"/>
      <c r="Z147" s="199" t="n"/>
    </row>
    <row r="148" ht="15.75" customHeight="1">
      <c r="A148" s="199" t="n"/>
      <c r="B148" s="199" t="n"/>
      <c r="C148" s="199" t="n"/>
      <c r="D148" s="199" t="n"/>
      <c r="E148" s="199" t="n"/>
      <c r="F148" s="199" t="n"/>
      <c r="G148" s="199" t="n"/>
      <c r="H148" s="199" t="n"/>
      <c r="I148" s="199" t="n"/>
      <c r="J148" s="199" t="n"/>
      <c r="K148" s="199" t="n"/>
      <c r="L148" s="199" t="n"/>
      <c r="M148" s="199" t="n"/>
      <c r="N148" s="199" t="n"/>
      <c r="O148" s="199" t="n"/>
      <c r="P148" s="199" t="n"/>
      <c r="Q148" s="199" t="n"/>
      <c r="R148" s="199" t="n"/>
      <c r="S148" s="199" t="n"/>
      <c r="T148" s="199" t="n"/>
      <c r="U148" s="199" t="n"/>
      <c r="V148" s="199" t="n"/>
      <c r="W148" s="199" t="n"/>
      <c r="X148" s="199" t="n"/>
      <c r="Y148" s="199" t="n"/>
      <c r="Z148" s="199" t="n"/>
    </row>
    <row r="149" ht="15.75" customHeight="1">
      <c r="A149" s="199" t="n"/>
      <c r="B149" s="199" t="n"/>
      <c r="C149" s="199" t="n"/>
      <c r="D149" s="199" t="n"/>
      <c r="E149" s="199" t="n"/>
      <c r="F149" s="199" t="n"/>
      <c r="G149" s="199" t="n"/>
      <c r="H149" s="199" t="n"/>
      <c r="I149" s="199" t="n"/>
      <c r="J149" s="199" t="n"/>
      <c r="K149" s="199" t="n"/>
      <c r="L149" s="199" t="n"/>
      <c r="M149" s="199" t="n"/>
      <c r="N149" s="199" t="n"/>
      <c r="O149" s="199" t="n"/>
      <c r="P149" s="199" t="n"/>
      <c r="Q149" s="199" t="n"/>
      <c r="R149" s="199" t="n"/>
      <c r="S149" s="199" t="n"/>
      <c r="T149" s="199" t="n"/>
      <c r="U149" s="199" t="n"/>
      <c r="V149" s="199" t="n"/>
      <c r="W149" s="199" t="n"/>
      <c r="X149" s="199" t="n"/>
      <c r="Y149" s="199" t="n"/>
      <c r="Z149" s="199" t="n"/>
    </row>
    <row r="150" ht="15.75" customHeight="1">
      <c r="A150" s="199" t="n"/>
      <c r="B150" s="199" t="n"/>
      <c r="C150" s="199" t="n"/>
      <c r="D150" s="199" t="n"/>
      <c r="E150" s="199" t="n"/>
      <c r="F150" s="199" t="n"/>
      <c r="G150" s="199" t="n"/>
      <c r="H150" s="199" t="n"/>
      <c r="I150" s="199" t="n"/>
      <c r="J150" s="199" t="n"/>
      <c r="K150" s="199" t="n"/>
      <c r="L150" s="199" t="n"/>
      <c r="M150" s="199" t="n"/>
      <c r="N150" s="199" t="n"/>
      <c r="O150" s="199" t="n"/>
      <c r="P150" s="199" t="n"/>
      <c r="Q150" s="199" t="n"/>
      <c r="R150" s="199" t="n"/>
      <c r="S150" s="199" t="n"/>
      <c r="T150" s="199" t="n"/>
      <c r="U150" s="199" t="n"/>
      <c r="V150" s="199" t="n"/>
      <c r="W150" s="199" t="n"/>
      <c r="X150" s="199" t="n"/>
      <c r="Y150" s="199" t="n"/>
      <c r="Z150" s="199" t="n"/>
    </row>
    <row r="151" ht="15.75" customHeight="1">
      <c r="A151" s="199" t="n"/>
      <c r="B151" s="199" t="n"/>
      <c r="C151" s="199" t="n"/>
      <c r="D151" s="199" t="n"/>
      <c r="E151" s="199" t="n"/>
      <c r="F151" s="199" t="n"/>
      <c r="G151" s="199" t="n"/>
      <c r="H151" s="199" t="n"/>
      <c r="I151" s="199" t="n"/>
      <c r="J151" s="199" t="n"/>
      <c r="K151" s="199" t="n"/>
      <c r="L151" s="199" t="n"/>
      <c r="M151" s="199" t="n"/>
      <c r="N151" s="199" t="n"/>
      <c r="O151" s="199" t="n"/>
      <c r="P151" s="199" t="n"/>
      <c r="Q151" s="199" t="n"/>
      <c r="R151" s="199" t="n"/>
      <c r="S151" s="199" t="n"/>
      <c r="T151" s="199" t="n"/>
      <c r="U151" s="199" t="n"/>
      <c r="V151" s="199" t="n"/>
      <c r="W151" s="199" t="n"/>
      <c r="X151" s="199" t="n"/>
      <c r="Y151" s="199" t="n"/>
      <c r="Z151" s="199" t="n"/>
    </row>
    <row r="152" ht="15.75" customHeight="1">
      <c r="A152" s="199" t="n"/>
      <c r="B152" s="199" t="n"/>
      <c r="C152" s="199" t="n"/>
      <c r="D152" s="199" t="n"/>
      <c r="E152" s="199" t="n"/>
      <c r="F152" s="199" t="n"/>
      <c r="G152" s="199" t="n"/>
      <c r="H152" s="199" t="n"/>
      <c r="I152" s="199" t="n"/>
      <c r="J152" s="199" t="n"/>
      <c r="K152" s="199" t="n"/>
      <c r="L152" s="199" t="n"/>
      <c r="M152" s="199" t="n"/>
      <c r="N152" s="199" t="n"/>
      <c r="O152" s="199" t="n"/>
      <c r="P152" s="199" t="n"/>
      <c r="Q152" s="199" t="n"/>
      <c r="R152" s="199" t="n"/>
      <c r="S152" s="199" t="n"/>
      <c r="T152" s="199" t="n"/>
      <c r="U152" s="199" t="n"/>
      <c r="V152" s="199" t="n"/>
      <c r="W152" s="199" t="n"/>
      <c r="X152" s="199" t="n"/>
      <c r="Y152" s="199" t="n"/>
      <c r="Z152" s="199" t="n"/>
    </row>
    <row r="153" ht="15.75" customHeight="1">
      <c r="A153" s="199" t="n"/>
      <c r="B153" s="199" t="n"/>
      <c r="C153" s="199" t="n"/>
      <c r="D153" s="199" t="n"/>
      <c r="E153" s="199" t="n"/>
      <c r="F153" s="199" t="n"/>
      <c r="G153" s="199" t="n"/>
      <c r="H153" s="199" t="n"/>
      <c r="I153" s="199" t="n"/>
      <c r="J153" s="199" t="n"/>
      <c r="K153" s="199" t="n"/>
      <c r="L153" s="199" t="n"/>
      <c r="M153" s="199" t="n"/>
      <c r="N153" s="199" t="n"/>
      <c r="O153" s="199" t="n"/>
      <c r="P153" s="199" t="n"/>
      <c r="Q153" s="199" t="n"/>
      <c r="R153" s="199" t="n"/>
      <c r="S153" s="199" t="n"/>
      <c r="T153" s="199" t="n"/>
      <c r="U153" s="199" t="n"/>
      <c r="V153" s="199" t="n"/>
      <c r="W153" s="199" t="n"/>
      <c r="X153" s="199" t="n"/>
      <c r="Y153" s="199" t="n"/>
      <c r="Z153" s="199" t="n"/>
    </row>
    <row r="154" ht="15.75" customHeight="1">
      <c r="A154" s="199" t="n"/>
      <c r="B154" s="199" t="n"/>
      <c r="C154" s="199" t="n"/>
      <c r="D154" s="199" t="n"/>
      <c r="E154" s="199" t="n"/>
      <c r="F154" s="199" t="n"/>
      <c r="G154" s="199" t="n"/>
      <c r="H154" s="199" t="n"/>
      <c r="I154" s="199" t="n"/>
      <c r="J154" s="199" t="n"/>
      <c r="K154" s="199" t="n"/>
      <c r="L154" s="199" t="n"/>
      <c r="M154" s="199" t="n"/>
      <c r="N154" s="199" t="n"/>
      <c r="O154" s="199" t="n"/>
      <c r="P154" s="199" t="n"/>
      <c r="Q154" s="199" t="n"/>
      <c r="R154" s="199" t="n"/>
      <c r="S154" s="199" t="n"/>
      <c r="T154" s="199" t="n"/>
      <c r="U154" s="199" t="n"/>
      <c r="V154" s="199" t="n"/>
      <c r="W154" s="199" t="n"/>
      <c r="X154" s="199" t="n"/>
      <c r="Y154" s="199" t="n"/>
      <c r="Z154" s="199" t="n"/>
    </row>
    <row r="155" ht="15.75" customHeight="1">
      <c r="A155" s="199" t="n"/>
      <c r="B155" s="199" t="n"/>
      <c r="C155" s="199" t="n"/>
      <c r="D155" s="199" t="n"/>
      <c r="E155" s="199" t="n"/>
      <c r="F155" s="199" t="n"/>
      <c r="G155" s="199" t="n"/>
      <c r="H155" s="199" t="n"/>
      <c r="I155" s="199" t="n"/>
      <c r="J155" s="199" t="n"/>
      <c r="K155" s="199" t="n"/>
      <c r="L155" s="199" t="n"/>
      <c r="M155" s="199" t="n"/>
      <c r="N155" s="199" t="n"/>
      <c r="O155" s="199" t="n"/>
      <c r="P155" s="199" t="n"/>
      <c r="Q155" s="199" t="n"/>
      <c r="R155" s="199" t="n"/>
      <c r="S155" s="199" t="n"/>
      <c r="T155" s="199" t="n"/>
      <c r="U155" s="199" t="n"/>
      <c r="V155" s="199" t="n"/>
      <c r="W155" s="199" t="n"/>
      <c r="X155" s="199" t="n"/>
      <c r="Y155" s="199" t="n"/>
      <c r="Z155" s="199" t="n"/>
    </row>
    <row r="156" ht="15.75" customHeight="1">
      <c r="A156" s="199" t="n"/>
      <c r="B156" s="199" t="n"/>
      <c r="C156" s="199" t="n"/>
      <c r="D156" s="199" t="n"/>
      <c r="E156" s="199" t="n"/>
      <c r="F156" s="199" t="n"/>
      <c r="G156" s="199" t="n"/>
      <c r="H156" s="199" t="n"/>
      <c r="I156" s="199" t="n"/>
      <c r="J156" s="199" t="n"/>
      <c r="K156" s="199" t="n"/>
      <c r="L156" s="199" t="n"/>
      <c r="M156" s="199" t="n"/>
      <c r="N156" s="199" t="n"/>
      <c r="O156" s="199" t="n"/>
      <c r="P156" s="199" t="n"/>
      <c r="Q156" s="199" t="n"/>
      <c r="R156" s="199" t="n"/>
      <c r="S156" s="199" t="n"/>
      <c r="T156" s="199" t="n"/>
      <c r="U156" s="199" t="n"/>
      <c r="V156" s="199" t="n"/>
      <c r="W156" s="199" t="n"/>
      <c r="X156" s="199" t="n"/>
      <c r="Y156" s="199" t="n"/>
      <c r="Z156" s="199" t="n"/>
    </row>
    <row r="157" ht="15.75" customHeight="1">
      <c r="A157" s="199" t="n"/>
      <c r="B157" s="199" t="n"/>
      <c r="C157" s="199" t="n"/>
      <c r="D157" s="199" t="n"/>
      <c r="E157" s="199" t="n"/>
      <c r="F157" s="199" t="n"/>
      <c r="G157" s="199" t="n"/>
      <c r="H157" s="199" t="n"/>
      <c r="I157" s="199" t="n"/>
      <c r="J157" s="199" t="n"/>
      <c r="K157" s="199" t="n"/>
      <c r="L157" s="199" t="n"/>
      <c r="M157" s="199" t="n"/>
      <c r="N157" s="199" t="n"/>
      <c r="O157" s="199" t="n"/>
      <c r="P157" s="199" t="n"/>
      <c r="Q157" s="199" t="n"/>
      <c r="R157" s="199" t="n"/>
      <c r="S157" s="199" t="n"/>
      <c r="T157" s="199" t="n"/>
      <c r="U157" s="199" t="n"/>
      <c r="V157" s="199" t="n"/>
      <c r="W157" s="199" t="n"/>
      <c r="X157" s="199" t="n"/>
      <c r="Y157" s="199" t="n"/>
      <c r="Z157" s="199" t="n"/>
    </row>
    <row r="158" ht="15.75" customHeight="1">
      <c r="A158" s="199" t="n"/>
      <c r="B158" s="199" t="n"/>
      <c r="C158" s="199" t="n"/>
      <c r="D158" s="199" t="n"/>
      <c r="E158" s="199" t="n"/>
      <c r="F158" s="199" t="n"/>
      <c r="G158" s="199" t="n"/>
      <c r="H158" s="199" t="n"/>
      <c r="I158" s="199" t="n"/>
      <c r="J158" s="199" t="n"/>
      <c r="K158" s="199" t="n"/>
      <c r="L158" s="199" t="n"/>
      <c r="M158" s="199" t="n"/>
      <c r="N158" s="199" t="n"/>
      <c r="O158" s="199" t="n"/>
      <c r="P158" s="199" t="n"/>
      <c r="Q158" s="199" t="n"/>
      <c r="R158" s="199" t="n"/>
      <c r="S158" s="199" t="n"/>
      <c r="T158" s="199" t="n"/>
      <c r="U158" s="199" t="n"/>
      <c r="V158" s="199" t="n"/>
      <c r="W158" s="199" t="n"/>
      <c r="X158" s="199" t="n"/>
      <c r="Y158" s="199" t="n"/>
      <c r="Z158" s="199" t="n"/>
    </row>
    <row r="159" ht="15.75" customHeight="1">
      <c r="A159" s="199" t="n"/>
      <c r="B159" s="199" t="n"/>
      <c r="C159" s="199" t="n"/>
      <c r="D159" s="199" t="n"/>
      <c r="E159" s="199" t="n"/>
      <c r="F159" s="199" t="n"/>
      <c r="G159" s="199" t="n"/>
      <c r="H159" s="199" t="n"/>
      <c r="I159" s="199" t="n"/>
      <c r="J159" s="199" t="n"/>
      <c r="K159" s="199" t="n"/>
      <c r="L159" s="199" t="n"/>
      <c r="M159" s="199" t="n"/>
      <c r="N159" s="199" t="n"/>
      <c r="O159" s="199" t="n"/>
      <c r="P159" s="199" t="n"/>
      <c r="Q159" s="199" t="n"/>
      <c r="R159" s="199" t="n"/>
      <c r="S159" s="199" t="n"/>
      <c r="T159" s="199" t="n"/>
      <c r="U159" s="199" t="n"/>
      <c r="V159" s="199" t="n"/>
      <c r="W159" s="199" t="n"/>
      <c r="X159" s="199" t="n"/>
      <c r="Y159" s="199" t="n"/>
      <c r="Z159" s="199" t="n"/>
    </row>
    <row r="160" ht="15.75" customHeight="1">
      <c r="A160" s="199" t="n"/>
      <c r="B160" s="199" t="n"/>
      <c r="C160" s="199" t="n"/>
      <c r="D160" s="199" t="n"/>
      <c r="E160" s="199" t="n"/>
      <c r="F160" s="199" t="n"/>
      <c r="G160" s="199" t="n"/>
      <c r="H160" s="199" t="n"/>
      <c r="I160" s="199" t="n"/>
      <c r="J160" s="199" t="n"/>
      <c r="K160" s="199" t="n"/>
      <c r="L160" s="199" t="n"/>
      <c r="M160" s="199" t="n"/>
      <c r="N160" s="199" t="n"/>
      <c r="O160" s="199" t="n"/>
      <c r="P160" s="199" t="n"/>
      <c r="Q160" s="199" t="n"/>
      <c r="R160" s="199" t="n"/>
      <c r="S160" s="199" t="n"/>
      <c r="T160" s="199" t="n"/>
      <c r="U160" s="199" t="n"/>
      <c r="V160" s="199" t="n"/>
      <c r="W160" s="199" t="n"/>
      <c r="X160" s="199" t="n"/>
      <c r="Y160" s="199" t="n"/>
      <c r="Z160" s="199" t="n"/>
    </row>
    <row r="161" ht="15.75" customHeight="1">
      <c r="A161" s="199" t="n"/>
      <c r="B161" s="199" t="n"/>
      <c r="C161" s="199" t="n"/>
      <c r="D161" s="199" t="n"/>
      <c r="E161" s="199" t="n"/>
      <c r="F161" s="199" t="n"/>
      <c r="G161" s="199" t="n"/>
      <c r="H161" s="199" t="n"/>
      <c r="I161" s="199" t="n"/>
      <c r="J161" s="199" t="n"/>
      <c r="K161" s="199" t="n"/>
      <c r="L161" s="199" t="n"/>
      <c r="M161" s="199" t="n"/>
      <c r="N161" s="199" t="n"/>
      <c r="O161" s="199" t="n"/>
      <c r="P161" s="199" t="n"/>
      <c r="Q161" s="199" t="n"/>
      <c r="R161" s="199" t="n"/>
      <c r="S161" s="199" t="n"/>
      <c r="T161" s="199" t="n"/>
      <c r="U161" s="199" t="n"/>
      <c r="V161" s="199" t="n"/>
      <c r="W161" s="199" t="n"/>
      <c r="X161" s="199" t="n"/>
      <c r="Y161" s="199" t="n"/>
      <c r="Z161" s="199" t="n"/>
    </row>
    <row r="162" ht="15.75" customHeight="1">
      <c r="A162" s="199" t="n"/>
      <c r="B162" s="199" t="n"/>
      <c r="C162" s="199" t="n"/>
      <c r="D162" s="199" t="n"/>
      <c r="E162" s="199" t="n"/>
      <c r="F162" s="199" t="n"/>
      <c r="G162" s="199" t="n"/>
      <c r="H162" s="199" t="n"/>
      <c r="I162" s="199" t="n"/>
      <c r="J162" s="199" t="n"/>
      <c r="K162" s="199" t="n"/>
      <c r="L162" s="199" t="n"/>
      <c r="M162" s="199" t="n"/>
      <c r="N162" s="199" t="n"/>
      <c r="O162" s="199" t="n"/>
      <c r="P162" s="199" t="n"/>
      <c r="Q162" s="199" t="n"/>
      <c r="R162" s="199" t="n"/>
      <c r="S162" s="199" t="n"/>
      <c r="T162" s="199" t="n"/>
      <c r="U162" s="199" t="n"/>
      <c r="V162" s="199" t="n"/>
      <c r="W162" s="199" t="n"/>
      <c r="X162" s="199" t="n"/>
      <c r="Y162" s="199" t="n"/>
      <c r="Z162" s="199" t="n"/>
    </row>
    <row r="163" ht="15.75" customHeight="1">
      <c r="A163" s="199" t="n"/>
      <c r="B163" s="199" t="n"/>
      <c r="C163" s="199" t="n"/>
      <c r="D163" s="199" t="n"/>
      <c r="E163" s="199" t="n"/>
      <c r="F163" s="199" t="n"/>
      <c r="G163" s="199" t="n"/>
      <c r="H163" s="199" t="n"/>
      <c r="I163" s="199" t="n"/>
      <c r="J163" s="199" t="n"/>
      <c r="K163" s="199" t="n"/>
      <c r="L163" s="199" t="n"/>
      <c r="M163" s="199" t="n"/>
      <c r="N163" s="199" t="n"/>
      <c r="O163" s="199" t="n"/>
      <c r="P163" s="199" t="n"/>
      <c r="Q163" s="199" t="n"/>
      <c r="R163" s="199" t="n"/>
      <c r="S163" s="199" t="n"/>
      <c r="T163" s="199" t="n"/>
      <c r="U163" s="199" t="n"/>
      <c r="V163" s="199" t="n"/>
      <c r="W163" s="199" t="n"/>
      <c r="X163" s="199" t="n"/>
      <c r="Y163" s="199" t="n"/>
      <c r="Z163" s="199" t="n"/>
    </row>
    <row r="164" ht="15.75" customHeight="1">
      <c r="A164" s="199" t="n"/>
      <c r="B164" s="199" t="n"/>
      <c r="C164" s="199" t="n"/>
      <c r="D164" s="199" t="n"/>
      <c r="E164" s="199" t="n"/>
      <c r="F164" s="199" t="n"/>
      <c r="G164" s="199" t="n"/>
      <c r="H164" s="199" t="n"/>
      <c r="I164" s="199" t="n"/>
      <c r="J164" s="199" t="n"/>
      <c r="K164" s="199" t="n"/>
      <c r="L164" s="199" t="n"/>
      <c r="M164" s="199" t="n"/>
      <c r="N164" s="199" t="n"/>
      <c r="O164" s="199" t="n"/>
      <c r="P164" s="199" t="n"/>
      <c r="Q164" s="199" t="n"/>
      <c r="R164" s="199" t="n"/>
      <c r="S164" s="199" t="n"/>
      <c r="T164" s="199" t="n"/>
      <c r="U164" s="199" t="n"/>
      <c r="V164" s="199" t="n"/>
      <c r="W164" s="199" t="n"/>
      <c r="X164" s="199" t="n"/>
      <c r="Y164" s="199" t="n"/>
      <c r="Z164" s="199" t="n"/>
    </row>
    <row r="165" ht="15.75" customHeight="1">
      <c r="A165" s="199" t="n"/>
      <c r="B165" s="199" t="n"/>
      <c r="C165" s="199" t="n"/>
      <c r="D165" s="199" t="n"/>
      <c r="E165" s="199" t="n"/>
      <c r="F165" s="199" t="n"/>
      <c r="G165" s="199" t="n"/>
      <c r="H165" s="199" t="n"/>
      <c r="I165" s="199" t="n"/>
      <c r="J165" s="199" t="n"/>
      <c r="K165" s="199" t="n"/>
      <c r="L165" s="199" t="n"/>
      <c r="M165" s="199" t="n"/>
      <c r="N165" s="199" t="n"/>
      <c r="O165" s="199" t="n"/>
      <c r="P165" s="199" t="n"/>
      <c r="Q165" s="199" t="n"/>
      <c r="R165" s="199" t="n"/>
      <c r="S165" s="199" t="n"/>
      <c r="T165" s="199" t="n"/>
      <c r="U165" s="199" t="n"/>
      <c r="V165" s="199" t="n"/>
      <c r="W165" s="199" t="n"/>
      <c r="X165" s="199" t="n"/>
      <c r="Y165" s="199" t="n"/>
      <c r="Z165" s="199" t="n"/>
    </row>
    <row r="166" ht="15.75" customHeight="1">
      <c r="A166" s="199" t="n"/>
      <c r="B166" s="199" t="n"/>
      <c r="C166" s="199" t="n"/>
      <c r="D166" s="199" t="n"/>
      <c r="E166" s="199" t="n"/>
      <c r="F166" s="199" t="n"/>
      <c r="G166" s="199" t="n"/>
      <c r="H166" s="199" t="n"/>
      <c r="I166" s="199" t="n"/>
      <c r="J166" s="199" t="n"/>
      <c r="K166" s="199" t="n"/>
      <c r="L166" s="199" t="n"/>
      <c r="M166" s="199" t="n"/>
      <c r="N166" s="199" t="n"/>
      <c r="O166" s="199" t="n"/>
      <c r="P166" s="199" t="n"/>
      <c r="Q166" s="199" t="n"/>
      <c r="R166" s="199" t="n"/>
      <c r="S166" s="199" t="n"/>
      <c r="T166" s="199" t="n"/>
      <c r="U166" s="199" t="n"/>
      <c r="V166" s="199" t="n"/>
      <c r="W166" s="199" t="n"/>
      <c r="X166" s="199" t="n"/>
      <c r="Y166" s="199" t="n"/>
      <c r="Z166" s="199" t="n"/>
    </row>
    <row r="167" ht="15.75" customHeight="1">
      <c r="A167" s="199" t="n"/>
      <c r="B167" s="199" t="n"/>
      <c r="C167" s="199" t="n"/>
      <c r="D167" s="199" t="n"/>
      <c r="E167" s="199" t="n"/>
      <c r="F167" s="199" t="n"/>
      <c r="G167" s="199" t="n"/>
      <c r="H167" s="199" t="n"/>
      <c r="I167" s="199" t="n"/>
      <c r="J167" s="199" t="n"/>
      <c r="K167" s="199" t="n"/>
      <c r="L167" s="199" t="n"/>
      <c r="M167" s="199" t="n"/>
      <c r="N167" s="199" t="n"/>
      <c r="O167" s="199" t="n"/>
      <c r="P167" s="199" t="n"/>
      <c r="Q167" s="199" t="n"/>
      <c r="R167" s="199" t="n"/>
      <c r="S167" s="199" t="n"/>
      <c r="T167" s="199" t="n"/>
      <c r="U167" s="199" t="n"/>
      <c r="V167" s="199" t="n"/>
      <c r="W167" s="199" t="n"/>
      <c r="X167" s="199" t="n"/>
      <c r="Y167" s="199" t="n"/>
      <c r="Z167" s="199" t="n"/>
    </row>
    <row r="168" ht="15.75" customHeight="1">
      <c r="A168" s="199" t="n"/>
      <c r="B168" s="199" t="n"/>
      <c r="C168" s="199" t="n"/>
      <c r="D168" s="199" t="n"/>
      <c r="E168" s="199" t="n"/>
      <c r="F168" s="199" t="n"/>
      <c r="G168" s="199" t="n"/>
      <c r="H168" s="199" t="n"/>
      <c r="I168" s="199" t="n"/>
      <c r="J168" s="199" t="n"/>
      <c r="K168" s="199" t="n"/>
      <c r="L168" s="199" t="n"/>
      <c r="M168" s="199" t="n"/>
      <c r="N168" s="199" t="n"/>
      <c r="O168" s="199" t="n"/>
      <c r="P168" s="199" t="n"/>
      <c r="Q168" s="199" t="n"/>
      <c r="R168" s="199" t="n"/>
      <c r="S168" s="199" t="n"/>
      <c r="T168" s="199" t="n"/>
      <c r="U168" s="199" t="n"/>
      <c r="V168" s="199" t="n"/>
      <c r="W168" s="199" t="n"/>
      <c r="X168" s="199" t="n"/>
      <c r="Y168" s="199" t="n"/>
      <c r="Z168" s="199" t="n"/>
    </row>
    <row r="169" ht="15.75" customHeight="1">
      <c r="A169" s="199" t="n"/>
      <c r="B169" s="199" t="n"/>
      <c r="C169" s="199" t="n"/>
      <c r="D169" s="199" t="n"/>
      <c r="E169" s="199" t="n"/>
      <c r="F169" s="199" t="n"/>
      <c r="G169" s="199" t="n"/>
      <c r="H169" s="199" t="n"/>
      <c r="I169" s="199" t="n"/>
      <c r="J169" s="199" t="n"/>
      <c r="K169" s="199" t="n"/>
      <c r="L169" s="199" t="n"/>
      <c r="M169" s="199" t="n"/>
      <c r="N169" s="199" t="n"/>
      <c r="O169" s="199" t="n"/>
      <c r="P169" s="199" t="n"/>
      <c r="Q169" s="199" t="n"/>
      <c r="R169" s="199" t="n"/>
      <c r="S169" s="199" t="n"/>
      <c r="T169" s="199" t="n"/>
      <c r="U169" s="199" t="n"/>
      <c r="V169" s="199" t="n"/>
      <c r="W169" s="199" t="n"/>
      <c r="X169" s="199" t="n"/>
      <c r="Y169" s="199" t="n"/>
      <c r="Z169" s="199" t="n"/>
    </row>
    <row r="170" ht="15.75" customHeight="1">
      <c r="A170" s="199" t="n"/>
      <c r="B170" s="199" t="n"/>
      <c r="C170" s="199" t="n"/>
      <c r="D170" s="199" t="n"/>
      <c r="E170" s="199" t="n"/>
      <c r="F170" s="199" t="n"/>
      <c r="G170" s="199" t="n"/>
      <c r="H170" s="199" t="n"/>
      <c r="I170" s="199" t="n"/>
      <c r="J170" s="199" t="n"/>
      <c r="K170" s="199" t="n"/>
      <c r="L170" s="199" t="n"/>
      <c r="M170" s="199" t="n"/>
      <c r="N170" s="199" t="n"/>
      <c r="O170" s="199" t="n"/>
      <c r="P170" s="199" t="n"/>
      <c r="Q170" s="199" t="n"/>
      <c r="R170" s="199" t="n"/>
      <c r="S170" s="199" t="n"/>
      <c r="T170" s="199" t="n"/>
      <c r="U170" s="199" t="n"/>
      <c r="V170" s="199" t="n"/>
      <c r="W170" s="199" t="n"/>
      <c r="X170" s="199" t="n"/>
      <c r="Y170" s="199" t="n"/>
      <c r="Z170" s="199" t="n"/>
    </row>
    <row r="171" ht="15.75" customHeight="1">
      <c r="A171" s="199" t="n"/>
      <c r="B171" s="199" t="n"/>
      <c r="C171" s="199" t="n"/>
      <c r="D171" s="199" t="n"/>
      <c r="E171" s="199" t="n"/>
      <c r="F171" s="199" t="n"/>
      <c r="G171" s="199" t="n"/>
      <c r="H171" s="199" t="n"/>
      <c r="I171" s="199" t="n"/>
      <c r="J171" s="199" t="n"/>
      <c r="K171" s="199" t="n"/>
      <c r="L171" s="199" t="n"/>
      <c r="M171" s="199" t="n"/>
      <c r="N171" s="199" t="n"/>
      <c r="O171" s="199" t="n"/>
      <c r="P171" s="199" t="n"/>
      <c r="Q171" s="199" t="n"/>
      <c r="R171" s="199" t="n"/>
      <c r="S171" s="199" t="n"/>
      <c r="T171" s="199" t="n"/>
      <c r="U171" s="199" t="n"/>
      <c r="V171" s="199" t="n"/>
      <c r="W171" s="199" t="n"/>
      <c r="X171" s="199" t="n"/>
      <c r="Y171" s="199" t="n"/>
      <c r="Z171" s="199" t="n"/>
    </row>
    <row r="172" ht="15.75" customHeight="1">
      <c r="A172" s="199" t="n"/>
      <c r="B172" s="199" t="n"/>
      <c r="C172" s="199" t="n"/>
      <c r="D172" s="199" t="n"/>
      <c r="E172" s="199" t="n"/>
      <c r="F172" s="199" t="n"/>
      <c r="G172" s="199" t="n"/>
      <c r="H172" s="199" t="n"/>
      <c r="I172" s="199" t="n"/>
      <c r="J172" s="199" t="n"/>
      <c r="K172" s="199" t="n"/>
      <c r="L172" s="199" t="n"/>
      <c r="M172" s="199" t="n"/>
      <c r="N172" s="199" t="n"/>
      <c r="O172" s="199" t="n"/>
      <c r="P172" s="199" t="n"/>
      <c r="Q172" s="199" t="n"/>
      <c r="R172" s="199" t="n"/>
      <c r="S172" s="199" t="n"/>
      <c r="T172" s="199" t="n"/>
      <c r="U172" s="199" t="n"/>
      <c r="V172" s="199" t="n"/>
      <c r="W172" s="199" t="n"/>
      <c r="X172" s="199" t="n"/>
      <c r="Y172" s="199" t="n"/>
      <c r="Z172" s="199" t="n"/>
    </row>
    <row r="173" ht="15.75" customHeight="1">
      <c r="A173" s="199" t="n"/>
      <c r="B173" s="199" t="n"/>
      <c r="C173" s="199" t="n"/>
      <c r="D173" s="199" t="n"/>
      <c r="E173" s="199" t="n"/>
      <c r="F173" s="199" t="n"/>
      <c r="G173" s="199" t="n"/>
      <c r="H173" s="199" t="n"/>
      <c r="I173" s="199" t="n"/>
      <c r="J173" s="199" t="n"/>
      <c r="K173" s="199" t="n"/>
      <c r="L173" s="199" t="n"/>
      <c r="M173" s="199" t="n"/>
      <c r="N173" s="199" t="n"/>
      <c r="O173" s="199" t="n"/>
      <c r="P173" s="199" t="n"/>
      <c r="Q173" s="199" t="n"/>
      <c r="R173" s="199" t="n"/>
      <c r="S173" s="199" t="n"/>
      <c r="T173" s="199" t="n"/>
      <c r="U173" s="199" t="n"/>
      <c r="V173" s="199" t="n"/>
      <c r="W173" s="199" t="n"/>
      <c r="X173" s="199" t="n"/>
      <c r="Y173" s="199" t="n"/>
      <c r="Z173" s="199" t="n"/>
    </row>
    <row r="174" ht="15.75" customHeight="1">
      <c r="A174" s="199" t="n"/>
      <c r="B174" s="199" t="n"/>
      <c r="C174" s="199" t="n"/>
      <c r="D174" s="199" t="n"/>
      <c r="E174" s="199" t="n"/>
      <c r="F174" s="199" t="n"/>
      <c r="G174" s="199" t="n"/>
      <c r="H174" s="199" t="n"/>
      <c r="I174" s="199" t="n"/>
      <c r="J174" s="199" t="n"/>
      <c r="K174" s="199" t="n"/>
      <c r="L174" s="199" t="n"/>
      <c r="M174" s="199" t="n"/>
      <c r="N174" s="199" t="n"/>
      <c r="O174" s="199" t="n"/>
      <c r="P174" s="199" t="n"/>
      <c r="Q174" s="199" t="n"/>
      <c r="R174" s="199" t="n"/>
      <c r="S174" s="199" t="n"/>
      <c r="T174" s="199" t="n"/>
      <c r="U174" s="199" t="n"/>
      <c r="V174" s="199" t="n"/>
      <c r="W174" s="199" t="n"/>
      <c r="X174" s="199" t="n"/>
      <c r="Y174" s="199" t="n"/>
      <c r="Z174" s="199" t="n"/>
    </row>
    <row r="175" ht="15.75" customHeight="1">
      <c r="A175" s="199" t="n"/>
      <c r="B175" s="199" t="n"/>
      <c r="C175" s="199" t="n"/>
      <c r="D175" s="199" t="n"/>
      <c r="E175" s="199" t="n"/>
      <c r="F175" s="199" t="n"/>
      <c r="G175" s="199" t="n"/>
      <c r="H175" s="199" t="n"/>
      <c r="I175" s="199" t="n"/>
      <c r="J175" s="199" t="n"/>
      <c r="K175" s="199" t="n"/>
      <c r="L175" s="199" t="n"/>
      <c r="M175" s="199" t="n"/>
      <c r="N175" s="199" t="n"/>
      <c r="O175" s="199" t="n"/>
      <c r="P175" s="199" t="n"/>
      <c r="Q175" s="199" t="n"/>
      <c r="R175" s="199" t="n"/>
      <c r="S175" s="199" t="n"/>
      <c r="T175" s="199" t="n"/>
      <c r="U175" s="199" t="n"/>
      <c r="V175" s="199" t="n"/>
      <c r="W175" s="199" t="n"/>
      <c r="X175" s="199" t="n"/>
      <c r="Y175" s="199" t="n"/>
      <c r="Z175" s="199" t="n"/>
    </row>
    <row r="176" ht="15.75" customHeight="1">
      <c r="A176" s="199" t="n"/>
      <c r="B176" s="199" t="n"/>
      <c r="C176" s="199" t="n"/>
      <c r="D176" s="199" t="n"/>
      <c r="E176" s="199" t="n"/>
      <c r="F176" s="199" t="n"/>
      <c r="G176" s="199" t="n"/>
      <c r="H176" s="199" t="n"/>
      <c r="I176" s="199" t="n"/>
      <c r="J176" s="199" t="n"/>
      <c r="K176" s="199" t="n"/>
      <c r="L176" s="199" t="n"/>
      <c r="M176" s="199" t="n"/>
      <c r="N176" s="199" t="n"/>
      <c r="O176" s="199" t="n"/>
      <c r="P176" s="199" t="n"/>
      <c r="Q176" s="199" t="n"/>
      <c r="R176" s="199" t="n"/>
      <c r="S176" s="199" t="n"/>
      <c r="T176" s="199" t="n"/>
      <c r="U176" s="199" t="n"/>
      <c r="V176" s="199" t="n"/>
      <c r="W176" s="199" t="n"/>
      <c r="X176" s="199" t="n"/>
      <c r="Y176" s="199" t="n"/>
      <c r="Z176" s="199" t="n"/>
    </row>
    <row r="177" ht="15.75" customHeight="1">
      <c r="A177" s="199" t="n"/>
      <c r="B177" s="199" t="n"/>
      <c r="C177" s="199" t="n"/>
      <c r="D177" s="199" t="n"/>
      <c r="E177" s="199" t="n"/>
      <c r="F177" s="199" t="n"/>
      <c r="G177" s="199" t="n"/>
      <c r="H177" s="199" t="n"/>
      <c r="I177" s="199" t="n"/>
      <c r="J177" s="199" t="n"/>
      <c r="K177" s="199" t="n"/>
      <c r="L177" s="199" t="n"/>
      <c r="M177" s="199" t="n"/>
      <c r="N177" s="199" t="n"/>
      <c r="O177" s="199" t="n"/>
      <c r="P177" s="199" t="n"/>
      <c r="Q177" s="199" t="n"/>
      <c r="R177" s="199" t="n"/>
      <c r="S177" s="199" t="n"/>
      <c r="T177" s="199" t="n"/>
      <c r="U177" s="199" t="n"/>
      <c r="V177" s="199" t="n"/>
      <c r="W177" s="199" t="n"/>
      <c r="X177" s="199" t="n"/>
      <c r="Y177" s="199" t="n"/>
      <c r="Z177" s="199" t="n"/>
    </row>
    <row r="178" ht="15.75" customHeight="1">
      <c r="A178" s="199" t="n"/>
      <c r="B178" s="199" t="n"/>
      <c r="C178" s="199" t="n"/>
      <c r="D178" s="199" t="n"/>
      <c r="E178" s="199" t="n"/>
      <c r="F178" s="199" t="n"/>
      <c r="G178" s="199" t="n"/>
      <c r="H178" s="199" t="n"/>
      <c r="I178" s="199" t="n"/>
      <c r="J178" s="199" t="n"/>
      <c r="K178" s="199" t="n"/>
      <c r="L178" s="199" t="n"/>
      <c r="M178" s="199" t="n"/>
      <c r="N178" s="199" t="n"/>
      <c r="O178" s="199" t="n"/>
      <c r="P178" s="199" t="n"/>
      <c r="Q178" s="199" t="n"/>
      <c r="R178" s="199" t="n"/>
      <c r="S178" s="199" t="n"/>
      <c r="T178" s="199" t="n"/>
      <c r="U178" s="199" t="n"/>
      <c r="V178" s="199" t="n"/>
      <c r="W178" s="199" t="n"/>
      <c r="X178" s="199" t="n"/>
      <c r="Y178" s="199" t="n"/>
      <c r="Z178" s="199" t="n"/>
    </row>
    <row r="179" ht="15.75" customHeight="1">
      <c r="A179" s="199" t="n"/>
      <c r="B179" s="199" t="n"/>
      <c r="C179" s="199" t="n"/>
      <c r="D179" s="199" t="n"/>
      <c r="E179" s="199" t="n"/>
      <c r="F179" s="199" t="n"/>
      <c r="G179" s="199" t="n"/>
      <c r="H179" s="199" t="n"/>
      <c r="I179" s="199" t="n"/>
      <c r="J179" s="199" t="n"/>
      <c r="K179" s="199" t="n"/>
      <c r="L179" s="199" t="n"/>
      <c r="M179" s="199" t="n"/>
      <c r="N179" s="199" t="n"/>
      <c r="O179" s="199" t="n"/>
      <c r="P179" s="199" t="n"/>
      <c r="Q179" s="199" t="n"/>
      <c r="R179" s="199" t="n"/>
      <c r="S179" s="199" t="n"/>
      <c r="T179" s="199" t="n"/>
      <c r="U179" s="199" t="n"/>
      <c r="V179" s="199" t="n"/>
      <c r="W179" s="199" t="n"/>
      <c r="X179" s="199" t="n"/>
      <c r="Y179" s="199" t="n"/>
      <c r="Z179" s="199" t="n"/>
    </row>
    <row r="180" ht="15.75" customHeight="1">
      <c r="A180" s="199" t="n"/>
      <c r="B180" s="199" t="n"/>
      <c r="C180" s="199" t="n"/>
      <c r="D180" s="199" t="n"/>
      <c r="E180" s="199" t="n"/>
      <c r="F180" s="199" t="n"/>
      <c r="G180" s="199" t="n"/>
      <c r="H180" s="199" t="n"/>
      <c r="I180" s="199" t="n"/>
      <c r="J180" s="199" t="n"/>
      <c r="K180" s="199" t="n"/>
      <c r="L180" s="199" t="n"/>
      <c r="M180" s="199" t="n"/>
      <c r="N180" s="199" t="n"/>
      <c r="O180" s="199" t="n"/>
      <c r="P180" s="199" t="n"/>
      <c r="Q180" s="199" t="n"/>
      <c r="R180" s="199" t="n"/>
      <c r="S180" s="199" t="n"/>
      <c r="T180" s="199" t="n"/>
      <c r="U180" s="199" t="n"/>
      <c r="V180" s="199" t="n"/>
      <c r="W180" s="199" t="n"/>
      <c r="X180" s="199" t="n"/>
      <c r="Y180" s="199" t="n"/>
      <c r="Z180" s="199" t="n"/>
    </row>
    <row r="181" ht="15.75" customHeight="1">
      <c r="A181" s="199" t="n"/>
      <c r="B181" s="199" t="n"/>
      <c r="C181" s="199" t="n"/>
      <c r="D181" s="199" t="n"/>
      <c r="E181" s="199" t="n"/>
      <c r="F181" s="199" t="n"/>
      <c r="G181" s="199" t="n"/>
      <c r="H181" s="199" t="n"/>
      <c r="I181" s="199" t="n"/>
      <c r="J181" s="199" t="n"/>
      <c r="K181" s="199" t="n"/>
      <c r="L181" s="199" t="n"/>
      <c r="M181" s="199" t="n"/>
      <c r="N181" s="199" t="n"/>
      <c r="O181" s="199" t="n"/>
      <c r="P181" s="199" t="n"/>
      <c r="Q181" s="199" t="n"/>
      <c r="R181" s="199" t="n"/>
      <c r="S181" s="199" t="n"/>
      <c r="T181" s="199" t="n"/>
      <c r="U181" s="199" t="n"/>
      <c r="V181" s="199" t="n"/>
      <c r="W181" s="199" t="n"/>
      <c r="X181" s="199" t="n"/>
      <c r="Y181" s="199" t="n"/>
      <c r="Z181" s="199" t="n"/>
    </row>
    <row r="182" ht="15.75" customHeight="1">
      <c r="A182" s="199" t="n"/>
      <c r="B182" s="199" t="n"/>
      <c r="C182" s="199" t="n"/>
      <c r="D182" s="199" t="n"/>
      <c r="E182" s="199" t="n"/>
      <c r="F182" s="199" t="n"/>
      <c r="G182" s="199" t="n"/>
      <c r="H182" s="199" t="n"/>
      <c r="I182" s="199" t="n"/>
      <c r="J182" s="199" t="n"/>
      <c r="K182" s="199" t="n"/>
      <c r="L182" s="199" t="n"/>
      <c r="M182" s="199" t="n"/>
      <c r="N182" s="199" t="n"/>
      <c r="O182" s="199" t="n"/>
      <c r="P182" s="199" t="n"/>
      <c r="Q182" s="199" t="n"/>
      <c r="R182" s="199" t="n"/>
      <c r="S182" s="199" t="n"/>
      <c r="T182" s="199" t="n"/>
      <c r="U182" s="199" t="n"/>
      <c r="V182" s="199" t="n"/>
      <c r="W182" s="199" t="n"/>
      <c r="X182" s="199" t="n"/>
      <c r="Y182" s="199" t="n"/>
      <c r="Z182" s="199" t="n"/>
    </row>
    <row r="183" ht="15.75" customHeight="1">
      <c r="A183" s="199" t="n"/>
      <c r="B183" s="199" t="n"/>
      <c r="C183" s="199" t="n"/>
      <c r="D183" s="199" t="n"/>
      <c r="E183" s="199" t="n"/>
      <c r="F183" s="199" t="n"/>
      <c r="G183" s="199" t="n"/>
      <c r="H183" s="199" t="n"/>
      <c r="I183" s="199" t="n"/>
      <c r="J183" s="199" t="n"/>
      <c r="K183" s="199" t="n"/>
      <c r="L183" s="199" t="n"/>
      <c r="M183" s="199" t="n"/>
      <c r="N183" s="199" t="n"/>
      <c r="O183" s="199" t="n"/>
      <c r="P183" s="199" t="n"/>
      <c r="Q183" s="199" t="n"/>
      <c r="R183" s="199" t="n"/>
      <c r="S183" s="199" t="n"/>
      <c r="T183" s="199" t="n"/>
      <c r="U183" s="199" t="n"/>
      <c r="V183" s="199" t="n"/>
      <c r="W183" s="199" t="n"/>
      <c r="X183" s="199" t="n"/>
      <c r="Y183" s="199" t="n"/>
      <c r="Z183" s="199" t="n"/>
    </row>
    <row r="184" ht="15.75" customHeight="1">
      <c r="A184" s="199" t="n"/>
      <c r="B184" s="199" t="n"/>
      <c r="C184" s="199" t="n"/>
      <c r="D184" s="199" t="n"/>
      <c r="E184" s="199" t="n"/>
      <c r="F184" s="199" t="n"/>
      <c r="G184" s="199" t="n"/>
      <c r="H184" s="199" t="n"/>
      <c r="I184" s="199" t="n"/>
      <c r="J184" s="199" t="n"/>
      <c r="K184" s="199" t="n"/>
      <c r="L184" s="199" t="n"/>
      <c r="M184" s="199" t="n"/>
      <c r="N184" s="199" t="n"/>
      <c r="O184" s="199" t="n"/>
      <c r="P184" s="199" t="n"/>
      <c r="Q184" s="199" t="n"/>
      <c r="R184" s="199" t="n"/>
      <c r="S184" s="199" t="n"/>
      <c r="T184" s="199" t="n"/>
      <c r="U184" s="199" t="n"/>
      <c r="V184" s="199" t="n"/>
      <c r="W184" s="199" t="n"/>
      <c r="X184" s="199" t="n"/>
      <c r="Y184" s="199" t="n"/>
      <c r="Z184" s="199" t="n"/>
    </row>
    <row r="185" ht="15.75" customHeight="1">
      <c r="A185" s="199" t="n"/>
      <c r="B185" s="199" t="n"/>
      <c r="C185" s="199" t="n"/>
      <c r="D185" s="199" t="n"/>
      <c r="E185" s="199" t="n"/>
      <c r="F185" s="199" t="n"/>
      <c r="G185" s="199" t="n"/>
      <c r="H185" s="199" t="n"/>
      <c r="I185" s="199" t="n"/>
      <c r="J185" s="199" t="n"/>
      <c r="K185" s="199" t="n"/>
      <c r="L185" s="199" t="n"/>
      <c r="M185" s="199" t="n"/>
      <c r="N185" s="199" t="n"/>
      <c r="O185" s="199" t="n"/>
      <c r="P185" s="199" t="n"/>
      <c r="Q185" s="199" t="n"/>
      <c r="R185" s="199" t="n"/>
      <c r="S185" s="199" t="n"/>
      <c r="T185" s="199" t="n"/>
      <c r="U185" s="199" t="n"/>
      <c r="V185" s="199" t="n"/>
      <c r="W185" s="199" t="n"/>
      <c r="X185" s="199" t="n"/>
      <c r="Y185" s="199" t="n"/>
      <c r="Z185" s="199" t="n"/>
    </row>
    <row r="186" ht="15.75" customHeight="1">
      <c r="A186" s="199" t="n"/>
      <c r="B186" s="199" t="n"/>
      <c r="C186" s="199" t="n"/>
      <c r="D186" s="199" t="n"/>
      <c r="E186" s="199" t="n"/>
      <c r="F186" s="199" t="n"/>
      <c r="G186" s="199" t="n"/>
      <c r="H186" s="199" t="n"/>
      <c r="I186" s="199" t="n"/>
      <c r="J186" s="199" t="n"/>
      <c r="K186" s="199" t="n"/>
      <c r="L186" s="199" t="n"/>
      <c r="M186" s="199" t="n"/>
      <c r="N186" s="199" t="n"/>
      <c r="O186" s="199" t="n"/>
      <c r="P186" s="199" t="n"/>
      <c r="Q186" s="199" t="n"/>
      <c r="R186" s="199" t="n"/>
      <c r="S186" s="199" t="n"/>
      <c r="T186" s="199" t="n"/>
      <c r="U186" s="199" t="n"/>
      <c r="V186" s="199" t="n"/>
      <c r="W186" s="199" t="n"/>
      <c r="X186" s="199" t="n"/>
      <c r="Y186" s="199" t="n"/>
      <c r="Z186" s="199" t="n"/>
    </row>
    <row r="187" ht="15.75" customHeight="1">
      <c r="A187" s="199" t="n"/>
      <c r="B187" s="199" t="n"/>
      <c r="C187" s="199" t="n"/>
      <c r="D187" s="199" t="n"/>
      <c r="E187" s="199" t="n"/>
      <c r="F187" s="199" t="n"/>
      <c r="G187" s="199" t="n"/>
      <c r="H187" s="199" t="n"/>
      <c r="I187" s="199" t="n"/>
      <c r="J187" s="199" t="n"/>
      <c r="K187" s="199" t="n"/>
      <c r="L187" s="199" t="n"/>
      <c r="M187" s="199" t="n"/>
      <c r="N187" s="199" t="n"/>
      <c r="O187" s="199" t="n"/>
      <c r="P187" s="199" t="n"/>
      <c r="Q187" s="199" t="n"/>
      <c r="R187" s="199" t="n"/>
      <c r="S187" s="199" t="n"/>
      <c r="T187" s="199" t="n"/>
      <c r="U187" s="199" t="n"/>
      <c r="V187" s="199" t="n"/>
      <c r="W187" s="199" t="n"/>
      <c r="X187" s="199" t="n"/>
      <c r="Y187" s="199" t="n"/>
      <c r="Z187" s="199" t="n"/>
    </row>
    <row r="188" ht="15.75" customHeight="1">
      <c r="A188" s="199" t="n"/>
      <c r="B188" s="199" t="n"/>
      <c r="C188" s="199" t="n"/>
      <c r="D188" s="199" t="n"/>
      <c r="E188" s="199" t="n"/>
      <c r="F188" s="199" t="n"/>
      <c r="G188" s="199" t="n"/>
      <c r="H188" s="199" t="n"/>
      <c r="I188" s="199" t="n"/>
      <c r="J188" s="199" t="n"/>
      <c r="K188" s="199" t="n"/>
      <c r="L188" s="199" t="n"/>
      <c r="M188" s="199" t="n"/>
      <c r="N188" s="199" t="n"/>
      <c r="O188" s="199" t="n"/>
      <c r="P188" s="199" t="n"/>
      <c r="Q188" s="199" t="n"/>
      <c r="R188" s="199" t="n"/>
      <c r="S188" s="199" t="n"/>
      <c r="T188" s="199" t="n"/>
      <c r="U188" s="199" t="n"/>
      <c r="V188" s="199" t="n"/>
      <c r="W188" s="199" t="n"/>
      <c r="X188" s="199" t="n"/>
      <c r="Y188" s="199" t="n"/>
      <c r="Z188" s="199" t="n"/>
    </row>
    <row r="189" ht="15.75" customHeight="1">
      <c r="A189" s="199" t="n"/>
      <c r="B189" s="199" t="n"/>
      <c r="C189" s="199" t="n"/>
      <c r="D189" s="199" t="n"/>
      <c r="E189" s="199" t="n"/>
      <c r="F189" s="199" t="n"/>
      <c r="G189" s="199" t="n"/>
      <c r="H189" s="199" t="n"/>
      <c r="I189" s="199" t="n"/>
      <c r="J189" s="199" t="n"/>
      <c r="K189" s="199" t="n"/>
      <c r="L189" s="199" t="n"/>
      <c r="M189" s="199" t="n"/>
      <c r="N189" s="199" t="n"/>
      <c r="O189" s="199" t="n"/>
      <c r="P189" s="199" t="n"/>
      <c r="Q189" s="199" t="n"/>
      <c r="R189" s="199" t="n"/>
      <c r="S189" s="199" t="n"/>
      <c r="T189" s="199" t="n"/>
      <c r="U189" s="199" t="n"/>
      <c r="V189" s="199" t="n"/>
      <c r="W189" s="199" t="n"/>
      <c r="X189" s="199" t="n"/>
      <c r="Y189" s="199" t="n"/>
      <c r="Z189" s="199" t="n"/>
    </row>
    <row r="190" ht="15.75" customHeight="1">
      <c r="A190" s="199" t="n"/>
      <c r="B190" s="199" t="n"/>
      <c r="C190" s="199" t="n"/>
      <c r="D190" s="199" t="n"/>
      <c r="E190" s="199" t="n"/>
      <c r="F190" s="199" t="n"/>
      <c r="G190" s="199" t="n"/>
      <c r="H190" s="199" t="n"/>
      <c r="I190" s="199" t="n"/>
      <c r="J190" s="199" t="n"/>
      <c r="K190" s="199" t="n"/>
      <c r="L190" s="199" t="n"/>
      <c r="M190" s="199" t="n"/>
      <c r="N190" s="199" t="n"/>
      <c r="O190" s="199" t="n"/>
      <c r="P190" s="199" t="n"/>
      <c r="Q190" s="199" t="n"/>
      <c r="R190" s="199" t="n"/>
      <c r="S190" s="199" t="n"/>
      <c r="T190" s="199" t="n"/>
      <c r="U190" s="199" t="n"/>
      <c r="V190" s="199" t="n"/>
      <c r="W190" s="199" t="n"/>
      <c r="X190" s="199" t="n"/>
      <c r="Y190" s="199" t="n"/>
      <c r="Z190" s="199" t="n"/>
    </row>
    <row r="191" ht="15.75" customHeight="1">
      <c r="A191" s="199" t="n"/>
      <c r="B191" s="199" t="n"/>
      <c r="C191" s="199" t="n"/>
      <c r="D191" s="199" t="n"/>
      <c r="E191" s="199" t="n"/>
      <c r="F191" s="199" t="n"/>
      <c r="G191" s="199" t="n"/>
      <c r="H191" s="199" t="n"/>
      <c r="I191" s="199" t="n"/>
      <c r="J191" s="199" t="n"/>
      <c r="K191" s="199" t="n"/>
      <c r="L191" s="199" t="n"/>
      <c r="M191" s="199" t="n"/>
      <c r="N191" s="199" t="n"/>
      <c r="O191" s="199" t="n"/>
      <c r="P191" s="199" t="n"/>
      <c r="Q191" s="199" t="n"/>
      <c r="R191" s="199" t="n"/>
      <c r="S191" s="199" t="n"/>
      <c r="T191" s="199" t="n"/>
      <c r="U191" s="199" t="n"/>
      <c r="V191" s="199" t="n"/>
      <c r="W191" s="199" t="n"/>
      <c r="X191" s="199" t="n"/>
      <c r="Y191" s="199" t="n"/>
      <c r="Z191" s="199" t="n"/>
    </row>
    <row r="192" ht="15.75" customHeight="1">
      <c r="A192" s="199" t="n"/>
      <c r="B192" s="199" t="n"/>
      <c r="C192" s="199" t="n"/>
      <c r="D192" s="199" t="n"/>
      <c r="E192" s="199" t="n"/>
      <c r="F192" s="199" t="n"/>
      <c r="G192" s="199" t="n"/>
      <c r="H192" s="199" t="n"/>
      <c r="I192" s="199" t="n"/>
      <c r="J192" s="199" t="n"/>
      <c r="K192" s="199" t="n"/>
      <c r="L192" s="199" t="n"/>
      <c r="M192" s="199" t="n"/>
      <c r="N192" s="199" t="n"/>
      <c r="O192" s="199" t="n"/>
      <c r="P192" s="199" t="n"/>
      <c r="Q192" s="199" t="n"/>
      <c r="R192" s="199" t="n"/>
      <c r="S192" s="199" t="n"/>
      <c r="T192" s="199" t="n"/>
      <c r="U192" s="199" t="n"/>
      <c r="V192" s="199" t="n"/>
      <c r="W192" s="199" t="n"/>
      <c r="X192" s="199" t="n"/>
      <c r="Y192" s="199" t="n"/>
      <c r="Z192" s="199" t="n"/>
    </row>
    <row r="193" ht="15.75" customHeight="1">
      <c r="A193" s="199" t="n"/>
      <c r="B193" s="199" t="n"/>
      <c r="C193" s="199" t="n"/>
      <c r="D193" s="199" t="n"/>
      <c r="E193" s="199" t="n"/>
      <c r="F193" s="199" t="n"/>
      <c r="G193" s="199" t="n"/>
      <c r="H193" s="199" t="n"/>
      <c r="I193" s="199" t="n"/>
      <c r="J193" s="199" t="n"/>
      <c r="K193" s="199" t="n"/>
      <c r="L193" s="199" t="n"/>
      <c r="M193" s="199" t="n"/>
      <c r="N193" s="199" t="n"/>
      <c r="O193" s="199" t="n"/>
      <c r="P193" s="199" t="n"/>
      <c r="Q193" s="199" t="n"/>
      <c r="R193" s="199" t="n"/>
      <c r="S193" s="199" t="n"/>
      <c r="T193" s="199" t="n"/>
      <c r="U193" s="199" t="n"/>
      <c r="V193" s="199" t="n"/>
      <c r="W193" s="199" t="n"/>
      <c r="X193" s="199" t="n"/>
      <c r="Y193" s="199" t="n"/>
      <c r="Z193" s="199" t="n"/>
    </row>
    <row r="194" ht="15.75" customHeight="1">
      <c r="A194" s="199" t="n"/>
      <c r="B194" s="199" t="n"/>
      <c r="C194" s="199" t="n"/>
      <c r="D194" s="199" t="n"/>
      <c r="E194" s="199" t="n"/>
      <c r="F194" s="199" t="n"/>
      <c r="G194" s="199" t="n"/>
      <c r="H194" s="199" t="n"/>
      <c r="I194" s="199" t="n"/>
      <c r="J194" s="199" t="n"/>
      <c r="K194" s="199" t="n"/>
      <c r="L194" s="199" t="n"/>
      <c r="M194" s="199" t="n"/>
      <c r="N194" s="199" t="n"/>
      <c r="O194" s="199" t="n"/>
      <c r="P194" s="199" t="n"/>
      <c r="Q194" s="199" t="n"/>
      <c r="R194" s="199" t="n"/>
      <c r="S194" s="199" t="n"/>
      <c r="T194" s="199" t="n"/>
      <c r="U194" s="199" t="n"/>
      <c r="V194" s="199" t="n"/>
      <c r="W194" s="199" t="n"/>
      <c r="X194" s="199" t="n"/>
      <c r="Y194" s="199" t="n"/>
      <c r="Z194" s="199" t="n"/>
    </row>
    <row r="195" ht="15.75" customHeight="1">
      <c r="A195" s="199" t="n"/>
      <c r="B195" s="199" t="n"/>
      <c r="C195" s="199" t="n"/>
      <c r="D195" s="199" t="n"/>
      <c r="E195" s="199" t="n"/>
      <c r="F195" s="199" t="n"/>
      <c r="G195" s="199" t="n"/>
      <c r="H195" s="199" t="n"/>
      <c r="I195" s="199" t="n"/>
      <c r="J195" s="199" t="n"/>
      <c r="K195" s="199" t="n"/>
      <c r="L195" s="199" t="n"/>
      <c r="M195" s="199" t="n"/>
      <c r="N195" s="199" t="n"/>
      <c r="O195" s="199" t="n"/>
      <c r="P195" s="199" t="n"/>
      <c r="Q195" s="199" t="n"/>
      <c r="R195" s="199" t="n"/>
      <c r="S195" s="199" t="n"/>
      <c r="T195" s="199" t="n"/>
      <c r="U195" s="199" t="n"/>
      <c r="V195" s="199" t="n"/>
      <c r="W195" s="199" t="n"/>
      <c r="X195" s="199" t="n"/>
      <c r="Y195" s="199" t="n"/>
      <c r="Z195" s="199" t="n"/>
    </row>
    <row r="196" ht="15.75" customHeight="1">
      <c r="A196" s="199" t="n"/>
      <c r="B196" s="199" t="n"/>
      <c r="C196" s="199" t="n"/>
      <c r="D196" s="199" t="n"/>
      <c r="E196" s="199" t="n"/>
      <c r="F196" s="199" t="n"/>
      <c r="G196" s="199" t="n"/>
      <c r="H196" s="199" t="n"/>
      <c r="I196" s="199" t="n"/>
      <c r="J196" s="199" t="n"/>
      <c r="K196" s="199" t="n"/>
      <c r="L196" s="199" t="n"/>
      <c r="M196" s="199" t="n"/>
      <c r="N196" s="199" t="n"/>
      <c r="O196" s="199" t="n"/>
      <c r="P196" s="199" t="n"/>
      <c r="Q196" s="199" t="n"/>
      <c r="R196" s="199" t="n"/>
      <c r="S196" s="199" t="n"/>
      <c r="T196" s="199" t="n"/>
      <c r="U196" s="199" t="n"/>
      <c r="V196" s="199" t="n"/>
      <c r="W196" s="199" t="n"/>
      <c r="X196" s="199" t="n"/>
      <c r="Y196" s="199" t="n"/>
      <c r="Z196" s="199" t="n"/>
    </row>
    <row r="197" ht="15.75" customHeight="1">
      <c r="A197" s="199" t="n"/>
      <c r="B197" s="199" t="n"/>
      <c r="C197" s="199" t="n"/>
      <c r="D197" s="199" t="n"/>
      <c r="E197" s="199" t="n"/>
      <c r="F197" s="199" t="n"/>
      <c r="G197" s="199" t="n"/>
      <c r="H197" s="199" t="n"/>
      <c r="I197" s="199" t="n"/>
      <c r="J197" s="199" t="n"/>
      <c r="K197" s="199" t="n"/>
      <c r="L197" s="199" t="n"/>
      <c r="M197" s="199" t="n"/>
      <c r="N197" s="199" t="n"/>
      <c r="O197" s="199" t="n"/>
      <c r="P197" s="199" t="n"/>
      <c r="Q197" s="199" t="n"/>
      <c r="R197" s="199" t="n"/>
      <c r="S197" s="199" t="n"/>
      <c r="T197" s="199" t="n"/>
      <c r="U197" s="199" t="n"/>
      <c r="V197" s="199" t="n"/>
      <c r="W197" s="199" t="n"/>
      <c r="X197" s="199" t="n"/>
      <c r="Y197" s="199" t="n"/>
      <c r="Z197" s="199" t="n"/>
    </row>
    <row r="198" ht="15.75" customHeight="1">
      <c r="A198" s="199" t="n"/>
      <c r="B198" s="199" t="n"/>
      <c r="C198" s="199" t="n"/>
      <c r="D198" s="199" t="n"/>
      <c r="E198" s="199" t="n"/>
      <c r="F198" s="199" t="n"/>
      <c r="G198" s="199" t="n"/>
      <c r="H198" s="199" t="n"/>
      <c r="I198" s="199" t="n"/>
      <c r="J198" s="199" t="n"/>
      <c r="K198" s="199" t="n"/>
      <c r="L198" s="199" t="n"/>
      <c r="M198" s="199" t="n"/>
      <c r="N198" s="199" t="n"/>
      <c r="O198" s="199" t="n"/>
      <c r="P198" s="199" t="n"/>
      <c r="Q198" s="199" t="n"/>
      <c r="R198" s="199" t="n"/>
      <c r="S198" s="199" t="n"/>
      <c r="T198" s="199" t="n"/>
      <c r="U198" s="199" t="n"/>
      <c r="V198" s="199" t="n"/>
      <c r="W198" s="199" t="n"/>
      <c r="X198" s="199" t="n"/>
      <c r="Y198" s="199" t="n"/>
      <c r="Z198" s="199" t="n"/>
    </row>
    <row r="199" ht="15.75" customHeight="1">
      <c r="A199" s="199" t="n"/>
      <c r="B199" s="199" t="n"/>
      <c r="C199" s="199" t="n"/>
      <c r="D199" s="199" t="n"/>
      <c r="E199" s="199" t="n"/>
      <c r="F199" s="199" t="n"/>
      <c r="G199" s="199" t="n"/>
      <c r="H199" s="199" t="n"/>
      <c r="I199" s="199" t="n"/>
      <c r="J199" s="199" t="n"/>
      <c r="K199" s="199" t="n"/>
      <c r="L199" s="199" t="n"/>
      <c r="M199" s="199" t="n"/>
      <c r="N199" s="199" t="n"/>
      <c r="O199" s="199" t="n"/>
      <c r="P199" s="199" t="n"/>
      <c r="Q199" s="199" t="n"/>
      <c r="R199" s="199" t="n"/>
      <c r="S199" s="199" t="n"/>
      <c r="T199" s="199" t="n"/>
      <c r="U199" s="199" t="n"/>
      <c r="V199" s="199" t="n"/>
      <c r="W199" s="199" t="n"/>
      <c r="X199" s="199" t="n"/>
      <c r="Y199" s="199" t="n"/>
      <c r="Z199" s="199" t="n"/>
    </row>
    <row r="200" ht="15.75" customHeight="1">
      <c r="A200" s="199" t="n"/>
      <c r="B200" s="199" t="n"/>
      <c r="C200" s="199" t="n"/>
      <c r="D200" s="199" t="n"/>
      <c r="E200" s="199" t="n"/>
      <c r="F200" s="199" t="n"/>
      <c r="G200" s="199" t="n"/>
      <c r="H200" s="199" t="n"/>
      <c r="I200" s="199" t="n"/>
      <c r="J200" s="199" t="n"/>
      <c r="K200" s="199" t="n"/>
      <c r="L200" s="199" t="n"/>
      <c r="M200" s="199" t="n"/>
      <c r="N200" s="199" t="n"/>
      <c r="O200" s="199" t="n"/>
      <c r="P200" s="199" t="n"/>
      <c r="Q200" s="199" t="n"/>
      <c r="R200" s="199" t="n"/>
      <c r="S200" s="199" t="n"/>
      <c r="T200" s="199" t="n"/>
      <c r="U200" s="199" t="n"/>
      <c r="V200" s="199" t="n"/>
      <c r="W200" s="199" t="n"/>
      <c r="X200" s="199" t="n"/>
      <c r="Y200" s="199" t="n"/>
      <c r="Z200" s="199" t="n"/>
    </row>
    <row r="201" ht="15.75" customHeight="1">
      <c r="A201" s="199" t="n"/>
      <c r="B201" s="199" t="n"/>
      <c r="C201" s="199" t="n"/>
      <c r="D201" s="199" t="n"/>
      <c r="E201" s="199" t="n"/>
      <c r="F201" s="199" t="n"/>
      <c r="G201" s="199" t="n"/>
      <c r="H201" s="199" t="n"/>
      <c r="I201" s="199" t="n"/>
      <c r="J201" s="199" t="n"/>
      <c r="K201" s="199" t="n"/>
      <c r="L201" s="199" t="n"/>
      <c r="M201" s="199" t="n"/>
      <c r="N201" s="199" t="n"/>
      <c r="O201" s="199" t="n"/>
      <c r="P201" s="199" t="n"/>
      <c r="Q201" s="199" t="n"/>
      <c r="R201" s="199" t="n"/>
      <c r="S201" s="199" t="n"/>
      <c r="T201" s="199" t="n"/>
      <c r="U201" s="199" t="n"/>
      <c r="V201" s="199" t="n"/>
      <c r="W201" s="199" t="n"/>
      <c r="X201" s="199" t="n"/>
      <c r="Y201" s="199" t="n"/>
      <c r="Z201" s="199" t="n"/>
    </row>
    <row r="202" ht="15.75" customHeight="1">
      <c r="A202" s="199" t="n"/>
      <c r="B202" s="199" t="n"/>
      <c r="C202" s="199" t="n"/>
      <c r="D202" s="199" t="n"/>
      <c r="E202" s="199" t="n"/>
      <c r="F202" s="199" t="n"/>
      <c r="G202" s="199" t="n"/>
      <c r="H202" s="199" t="n"/>
      <c r="I202" s="199" t="n"/>
      <c r="J202" s="199" t="n"/>
      <c r="K202" s="199" t="n"/>
      <c r="L202" s="199" t="n"/>
      <c r="M202" s="199" t="n"/>
      <c r="N202" s="199" t="n"/>
      <c r="O202" s="199" t="n"/>
      <c r="P202" s="199" t="n"/>
      <c r="Q202" s="199" t="n"/>
      <c r="R202" s="199" t="n"/>
      <c r="S202" s="199" t="n"/>
      <c r="T202" s="199" t="n"/>
      <c r="U202" s="199" t="n"/>
      <c r="V202" s="199" t="n"/>
      <c r="W202" s="199" t="n"/>
      <c r="X202" s="199" t="n"/>
      <c r="Y202" s="199" t="n"/>
      <c r="Z202" s="199" t="n"/>
    </row>
    <row r="203" ht="15.75" customHeight="1">
      <c r="A203" s="199" t="n"/>
      <c r="B203" s="199" t="n"/>
      <c r="C203" s="199" t="n"/>
      <c r="D203" s="199" t="n"/>
      <c r="E203" s="199" t="n"/>
      <c r="F203" s="199" t="n"/>
      <c r="G203" s="199" t="n"/>
      <c r="H203" s="199" t="n"/>
      <c r="I203" s="199" t="n"/>
      <c r="J203" s="199" t="n"/>
      <c r="K203" s="199" t="n"/>
      <c r="L203" s="199" t="n"/>
      <c r="M203" s="199" t="n"/>
      <c r="N203" s="199" t="n"/>
      <c r="O203" s="199" t="n"/>
      <c r="P203" s="199" t="n"/>
      <c r="Q203" s="199" t="n"/>
      <c r="R203" s="199" t="n"/>
      <c r="S203" s="199" t="n"/>
      <c r="T203" s="199" t="n"/>
      <c r="U203" s="199" t="n"/>
      <c r="V203" s="199" t="n"/>
      <c r="W203" s="199" t="n"/>
      <c r="X203" s="199" t="n"/>
      <c r="Y203" s="199" t="n"/>
      <c r="Z203" s="199" t="n"/>
    </row>
    <row r="204" ht="15.75" customHeight="1">
      <c r="A204" s="199" t="n"/>
      <c r="B204" s="199" t="n"/>
      <c r="C204" s="199" t="n"/>
      <c r="D204" s="199" t="n"/>
      <c r="E204" s="199" t="n"/>
      <c r="F204" s="199" t="n"/>
      <c r="G204" s="199" t="n"/>
      <c r="H204" s="199" t="n"/>
      <c r="I204" s="199" t="n"/>
      <c r="J204" s="199" t="n"/>
      <c r="K204" s="199" t="n"/>
      <c r="L204" s="199" t="n"/>
      <c r="M204" s="199" t="n"/>
      <c r="N204" s="199" t="n"/>
      <c r="O204" s="199" t="n"/>
      <c r="P204" s="199" t="n"/>
      <c r="Q204" s="199" t="n"/>
      <c r="R204" s="199" t="n"/>
      <c r="S204" s="199" t="n"/>
      <c r="T204" s="199" t="n"/>
      <c r="U204" s="199" t="n"/>
      <c r="V204" s="199" t="n"/>
      <c r="W204" s="199" t="n"/>
      <c r="X204" s="199" t="n"/>
      <c r="Y204" s="199" t="n"/>
      <c r="Z204" s="199" t="n"/>
    </row>
    <row r="205" ht="15.75" customHeight="1">
      <c r="A205" s="199" t="n"/>
      <c r="B205" s="199" t="n"/>
      <c r="C205" s="199" t="n"/>
      <c r="D205" s="199" t="n"/>
      <c r="E205" s="199" t="n"/>
      <c r="F205" s="199" t="n"/>
      <c r="G205" s="199" t="n"/>
      <c r="H205" s="199" t="n"/>
      <c r="I205" s="199" t="n"/>
      <c r="J205" s="199" t="n"/>
      <c r="K205" s="199" t="n"/>
      <c r="L205" s="199" t="n"/>
      <c r="M205" s="199" t="n"/>
      <c r="N205" s="199" t="n"/>
      <c r="O205" s="199" t="n"/>
      <c r="P205" s="199" t="n"/>
      <c r="Q205" s="199" t="n"/>
      <c r="R205" s="199" t="n"/>
      <c r="S205" s="199" t="n"/>
      <c r="T205" s="199" t="n"/>
      <c r="U205" s="199" t="n"/>
      <c r="V205" s="199" t="n"/>
      <c r="W205" s="199" t="n"/>
      <c r="X205" s="199" t="n"/>
      <c r="Y205" s="199" t="n"/>
      <c r="Z205" s="199" t="n"/>
    </row>
    <row r="206" ht="15.75" customHeight="1">
      <c r="A206" s="199" t="n"/>
      <c r="B206" s="199" t="n"/>
      <c r="C206" s="199" t="n"/>
      <c r="D206" s="199" t="n"/>
      <c r="E206" s="199" t="n"/>
      <c r="F206" s="199" t="n"/>
      <c r="G206" s="199" t="n"/>
      <c r="H206" s="199" t="n"/>
      <c r="I206" s="199" t="n"/>
      <c r="J206" s="199" t="n"/>
      <c r="K206" s="199" t="n"/>
      <c r="L206" s="199" t="n"/>
      <c r="M206" s="199" t="n"/>
      <c r="N206" s="199" t="n"/>
      <c r="O206" s="199" t="n"/>
      <c r="P206" s="199" t="n"/>
      <c r="Q206" s="199" t="n"/>
      <c r="R206" s="199" t="n"/>
      <c r="S206" s="199" t="n"/>
      <c r="T206" s="199" t="n"/>
      <c r="U206" s="199" t="n"/>
      <c r="V206" s="199" t="n"/>
      <c r="W206" s="199" t="n"/>
      <c r="X206" s="199" t="n"/>
      <c r="Y206" s="199" t="n"/>
      <c r="Z206" s="199" t="n"/>
    </row>
    <row r="207" ht="15.75" customHeight="1">
      <c r="A207" s="199" t="n"/>
      <c r="B207" s="199" t="n"/>
      <c r="C207" s="199" t="n"/>
      <c r="D207" s="199" t="n"/>
      <c r="E207" s="199" t="n"/>
      <c r="F207" s="199" t="n"/>
      <c r="G207" s="199" t="n"/>
      <c r="H207" s="199" t="n"/>
      <c r="I207" s="199" t="n"/>
      <c r="J207" s="199" t="n"/>
      <c r="K207" s="199" t="n"/>
      <c r="L207" s="199" t="n"/>
      <c r="M207" s="199" t="n"/>
      <c r="N207" s="199" t="n"/>
      <c r="O207" s="199" t="n"/>
      <c r="P207" s="199" t="n"/>
      <c r="Q207" s="199" t="n"/>
      <c r="R207" s="199" t="n"/>
      <c r="S207" s="199" t="n"/>
      <c r="T207" s="199" t="n"/>
      <c r="U207" s="199" t="n"/>
      <c r="V207" s="199" t="n"/>
      <c r="W207" s="199" t="n"/>
      <c r="X207" s="199" t="n"/>
      <c r="Y207" s="199" t="n"/>
      <c r="Z207" s="199" t="n"/>
    </row>
    <row r="208" ht="15.75" customHeight="1">
      <c r="A208" s="199" t="n"/>
      <c r="B208" s="199" t="n"/>
      <c r="C208" s="199" t="n"/>
      <c r="D208" s="199" t="n"/>
      <c r="E208" s="199" t="n"/>
      <c r="F208" s="199" t="n"/>
      <c r="G208" s="199" t="n"/>
      <c r="H208" s="199" t="n"/>
      <c r="I208" s="199" t="n"/>
      <c r="J208" s="199" t="n"/>
      <c r="K208" s="199" t="n"/>
      <c r="L208" s="199" t="n"/>
      <c r="M208" s="199" t="n"/>
      <c r="N208" s="199" t="n"/>
      <c r="O208" s="199" t="n"/>
      <c r="P208" s="199" t="n"/>
      <c r="Q208" s="199" t="n"/>
      <c r="R208" s="199" t="n"/>
      <c r="S208" s="199" t="n"/>
      <c r="T208" s="199" t="n"/>
      <c r="U208" s="199" t="n"/>
      <c r="V208" s="199" t="n"/>
      <c r="W208" s="199" t="n"/>
      <c r="X208" s="199" t="n"/>
      <c r="Y208" s="199" t="n"/>
      <c r="Z208" s="199" t="n"/>
    </row>
    <row r="209" ht="15.75" customHeight="1">
      <c r="A209" s="199" t="n"/>
      <c r="B209" s="199" t="n"/>
      <c r="C209" s="199" t="n"/>
      <c r="D209" s="199" t="n"/>
      <c r="E209" s="199" t="n"/>
      <c r="F209" s="199" t="n"/>
      <c r="G209" s="199" t="n"/>
      <c r="H209" s="199" t="n"/>
      <c r="I209" s="199" t="n"/>
      <c r="J209" s="199" t="n"/>
      <c r="K209" s="199" t="n"/>
      <c r="L209" s="199" t="n"/>
      <c r="M209" s="199" t="n"/>
      <c r="N209" s="199" t="n"/>
      <c r="O209" s="199" t="n"/>
      <c r="P209" s="199" t="n"/>
      <c r="Q209" s="199" t="n"/>
      <c r="R209" s="199" t="n"/>
      <c r="S209" s="199" t="n"/>
      <c r="T209" s="199" t="n"/>
      <c r="U209" s="199" t="n"/>
      <c r="V209" s="199" t="n"/>
      <c r="W209" s="199" t="n"/>
      <c r="X209" s="199" t="n"/>
      <c r="Y209" s="199" t="n"/>
      <c r="Z209" s="199" t="n"/>
    </row>
    <row r="210" ht="15.75" customHeight="1">
      <c r="A210" s="199" t="n"/>
      <c r="B210" s="199" t="n"/>
      <c r="C210" s="199" t="n"/>
      <c r="D210" s="199" t="n"/>
      <c r="E210" s="199" t="n"/>
      <c r="F210" s="199" t="n"/>
      <c r="G210" s="199" t="n"/>
      <c r="H210" s="199" t="n"/>
      <c r="I210" s="199" t="n"/>
      <c r="J210" s="199" t="n"/>
      <c r="K210" s="199" t="n"/>
      <c r="L210" s="199" t="n"/>
      <c r="M210" s="199" t="n"/>
      <c r="N210" s="199" t="n"/>
      <c r="O210" s="199" t="n"/>
      <c r="P210" s="199" t="n"/>
      <c r="Q210" s="199" t="n"/>
      <c r="R210" s="199" t="n"/>
      <c r="S210" s="199" t="n"/>
      <c r="T210" s="199" t="n"/>
      <c r="U210" s="199" t="n"/>
      <c r="V210" s="199" t="n"/>
      <c r="W210" s="199" t="n"/>
      <c r="X210" s="199" t="n"/>
      <c r="Y210" s="199" t="n"/>
      <c r="Z210" s="199" t="n"/>
    </row>
    <row r="211" ht="15.75" customHeight="1">
      <c r="A211" s="199" t="n"/>
      <c r="B211" s="199" t="n"/>
      <c r="C211" s="199" t="n"/>
      <c r="D211" s="199" t="n"/>
      <c r="E211" s="199" t="n"/>
      <c r="F211" s="199" t="n"/>
      <c r="G211" s="199" t="n"/>
      <c r="H211" s="199" t="n"/>
      <c r="I211" s="199" t="n"/>
      <c r="J211" s="199" t="n"/>
      <c r="K211" s="199" t="n"/>
      <c r="L211" s="199" t="n"/>
      <c r="M211" s="199" t="n"/>
      <c r="N211" s="199" t="n"/>
      <c r="O211" s="199" t="n"/>
      <c r="P211" s="199" t="n"/>
      <c r="Q211" s="199" t="n"/>
      <c r="R211" s="199" t="n"/>
      <c r="S211" s="199" t="n"/>
      <c r="T211" s="199" t="n"/>
      <c r="U211" s="199" t="n"/>
      <c r="V211" s="199" t="n"/>
      <c r="W211" s="199" t="n"/>
      <c r="X211" s="199" t="n"/>
      <c r="Y211" s="199" t="n"/>
      <c r="Z211" s="199" t="n"/>
    </row>
    <row r="212" ht="15.75" customHeight="1">
      <c r="A212" s="199" t="n"/>
      <c r="B212" s="199" t="n"/>
      <c r="C212" s="199" t="n"/>
      <c r="D212" s="199" t="n"/>
      <c r="E212" s="199" t="n"/>
      <c r="F212" s="199" t="n"/>
      <c r="G212" s="199" t="n"/>
      <c r="H212" s="199" t="n"/>
      <c r="I212" s="199" t="n"/>
      <c r="J212" s="199" t="n"/>
      <c r="K212" s="199" t="n"/>
      <c r="L212" s="199" t="n"/>
      <c r="M212" s="199" t="n"/>
      <c r="N212" s="199" t="n"/>
      <c r="O212" s="199" t="n"/>
      <c r="P212" s="199" t="n"/>
      <c r="Q212" s="199" t="n"/>
      <c r="R212" s="199" t="n"/>
      <c r="S212" s="199" t="n"/>
      <c r="T212" s="199" t="n"/>
      <c r="U212" s="199" t="n"/>
      <c r="V212" s="199" t="n"/>
      <c r="W212" s="199" t="n"/>
      <c r="X212" s="199" t="n"/>
      <c r="Y212" s="199" t="n"/>
      <c r="Z212" s="199" t="n"/>
    </row>
    <row r="213" ht="15.75" customHeight="1">
      <c r="A213" s="199" t="n"/>
      <c r="B213" s="199" t="n"/>
      <c r="C213" s="199" t="n"/>
      <c r="D213" s="199" t="n"/>
      <c r="E213" s="199" t="n"/>
      <c r="F213" s="199" t="n"/>
      <c r="G213" s="199" t="n"/>
      <c r="H213" s="199" t="n"/>
      <c r="I213" s="199" t="n"/>
      <c r="J213" s="199" t="n"/>
      <c r="K213" s="199" t="n"/>
      <c r="L213" s="199" t="n"/>
      <c r="M213" s="199" t="n"/>
      <c r="N213" s="199" t="n"/>
      <c r="O213" s="199" t="n"/>
      <c r="P213" s="199" t="n"/>
      <c r="Q213" s="199" t="n"/>
      <c r="R213" s="199" t="n"/>
      <c r="S213" s="199" t="n"/>
      <c r="T213" s="199" t="n"/>
      <c r="U213" s="199" t="n"/>
      <c r="V213" s="199" t="n"/>
      <c r="W213" s="199" t="n"/>
      <c r="X213" s="199" t="n"/>
      <c r="Y213" s="199" t="n"/>
      <c r="Z213" s="199" t="n"/>
    </row>
    <row r="214" ht="15.75" customHeight="1">
      <c r="A214" s="199" t="n"/>
      <c r="B214" s="199" t="n"/>
      <c r="C214" s="199" t="n"/>
      <c r="D214" s="199" t="n"/>
      <c r="E214" s="199" t="n"/>
      <c r="F214" s="199" t="n"/>
      <c r="G214" s="199" t="n"/>
      <c r="H214" s="199" t="n"/>
      <c r="I214" s="199" t="n"/>
      <c r="J214" s="199" t="n"/>
      <c r="K214" s="199" t="n"/>
      <c r="L214" s="199" t="n"/>
      <c r="M214" s="199" t="n"/>
      <c r="N214" s="199" t="n"/>
      <c r="O214" s="199" t="n"/>
      <c r="P214" s="199" t="n"/>
      <c r="Q214" s="199" t="n"/>
      <c r="R214" s="199" t="n"/>
      <c r="S214" s="199" t="n"/>
      <c r="T214" s="199" t="n"/>
      <c r="U214" s="199" t="n"/>
      <c r="V214" s="199" t="n"/>
      <c r="W214" s="199" t="n"/>
      <c r="X214" s="199" t="n"/>
      <c r="Y214" s="199" t="n"/>
      <c r="Z214" s="199" t="n"/>
    </row>
    <row r="215" ht="15.75" customHeight="1">
      <c r="A215" s="199" t="n"/>
      <c r="B215" s="199" t="n"/>
      <c r="C215" s="199" t="n"/>
      <c r="D215" s="199" t="n"/>
      <c r="E215" s="199" t="n"/>
      <c r="F215" s="199" t="n"/>
      <c r="G215" s="199" t="n"/>
      <c r="H215" s="199" t="n"/>
      <c r="I215" s="199" t="n"/>
      <c r="J215" s="199" t="n"/>
      <c r="K215" s="199" t="n"/>
      <c r="L215" s="199" t="n"/>
      <c r="M215" s="199" t="n"/>
      <c r="N215" s="199" t="n"/>
      <c r="O215" s="199" t="n"/>
      <c r="P215" s="199" t="n"/>
      <c r="Q215" s="199" t="n"/>
      <c r="R215" s="199" t="n"/>
      <c r="S215" s="199" t="n"/>
      <c r="T215" s="199" t="n"/>
      <c r="U215" s="199" t="n"/>
      <c r="V215" s="199" t="n"/>
      <c r="W215" s="199" t="n"/>
      <c r="X215" s="199" t="n"/>
      <c r="Y215" s="199" t="n"/>
      <c r="Z215" s="199" t="n"/>
    </row>
    <row r="216" ht="15.75" customHeight="1">
      <c r="A216" s="199" t="n"/>
      <c r="B216" s="199" t="n"/>
      <c r="C216" s="199" t="n"/>
      <c r="D216" s="199" t="n"/>
      <c r="E216" s="199" t="n"/>
      <c r="F216" s="199" t="n"/>
      <c r="G216" s="199" t="n"/>
      <c r="H216" s="199" t="n"/>
      <c r="I216" s="199" t="n"/>
      <c r="J216" s="199" t="n"/>
      <c r="K216" s="199" t="n"/>
      <c r="L216" s="199" t="n"/>
      <c r="M216" s="199" t="n"/>
      <c r="N216" s="199" t="n"/>
      <c r="O216" s="199" t="n"/>
      <c r="P216" s="199" t="n"/>
      <c r="Q216" s="199" t="n"/>
      <c r="R216" s="199" t="n"/>
      <c r="S216" s="199" t="n"/>
      <c r="T216" s="199" t="n"/>
      <c r="U216" s="199" t="n"/>
      <c r="V216" s="199" t="n"/>
      <c r="W216" s="199" t="n"/>
      <c r="X216" s="199" t="n"/>
      <c r="Y216" s="199" t="n"/>
      <c r="Z216" s="199" t="n"/>
    </row>
    <row r="217" ht="15.75" customHeight="1">
      <c r="A217" s="199" t="n"/>
      <c r="B217" s="199" t="n"/>
      <c r="C217" s="199" t="n"/>
      <c r="D217" s="199" t="n"/>
      <c r="E217" s="199" t="n"/>
      <c r="F217" s="199" t="n"/>
      <c r="G217" s="199" t="n"/>
      <c r="H217" s="199" t="n"/>
      <c r="I217" s="199" t="n"/>
      <c r="J217" s="199" t="n"/>
      <c r="K217" s="199" t="n"/>
      <c r="L217" s="199" t="n"/>
      <c r="M217" s="199" t="n"/>
      <c r="N217" s="199" t="n"/>
      <c r="O217" s="199" t="n"/>
      <c r="P217" s="199" t="n"/>
      <c r="Q217" s="199" t="n"/>
      <c r="R217" s="199" t="n"/>
      <c r="S217" s="199" t="n"/>
      <c r="T217" s="199" t="n"/>
      <c r="U217" s="199" t="n"/>
      <c r="V217" s="199" t="n"/>
      <c r="W217" s="199" t="n"/>
      <c r="X217" s="199" t="n"/>
      <c r="Y217" s="199" t="n"/>
      <c r="Z217" s="199" t="n"/>
    </row>
    <row r="218" ht="15.75" customHeight="1">
      <c r="A218" s="199" t="n"/>
      <c r="B218" s="199" t="n"/>
      <c r="C218" s="199" t="n"/>
      <c r="D218" s="199" t="n"/>
      <c r="E218" s="199" t="n"/>
      <c r="F218" s="199" t="n"/>
      <c r="G218" s="199" t="n"/>
      <c r="H218" s="199" t="n"/>
      <c r="I218" s="199" t="n"/>
      <c r="J218" s="199" t="n"/>
      <c r="K218" s="199" t="n"/>
      <c r="L218" s="199" t="n"/>
      <c r="M218" s="199" t="n"/>
      <c r="N218" s="199" t="n"/>
      <c r="O218" s="199" t="n"/>
      <c r="P218" s="199" t="n"/>
      <c r="Q218" s="199" t="n"/>
      <c r="R218" s="199" t="n"/>
      <c r="S218" s="199" t="n"/>
      <c r="T218" s="199" t="n"/>
      <c r="U218" s="199" t="n"/>
      <c r="V218" s="199" t="n"/>
      <c r="W218" s="199" t="n"/>
      <c r="X218" s="199" t="n"/>
      <c r="Y218" s="199" t="n"/>
      <c r="Z218" s="199" t="n"/>
    </row>
    <row r="219" ht="15.75" customHeight="1">
      <c r="A219" s="199" t="n"/>
      <c r="B219" s="199" t="n"/>
      <c r="C219" s="199" t="n"/>
      <c r="D219" s="199" t="n"/>
      <c r="E219" s="199" t="n"/>
      <c r="F219" s="199" t="n"/>
      <c r="G219" s="199" t="n"/>
      <c r="H219" s="199" t="n"/>
      <c r="I219" s="199" t="n"/>
      <c r="J219" s="199" t="n"/>
      <c r="K219" s="199" t="n"/>
      <c r="L219" s="199" t="n"/>
      <c r="M219" s="199" t="n"/>
      <c r="N219" s="199" t="n"/>
      <c r="O219" s="199" t="n"/>
      <c r="P219" s="199" t="n"/>
      <c r="Q219" s="199" t="n"/>
      <c r="R219" s="199" t="n"/>
      <c r="S219" s="199" t="n"/>
      <c r="T219" s="199" t="n"/>
      <c r="U219" s="199" t="n"/>
      <c r="V219" s="199" t="n"/>
      <c r="W219" s="199" t="n"/>
      <c r="X219" s="199" t="n"/>
      <c r="Y219" s="199" t="n"/>
      <c r="Z219" s="199" t="n"/>
    </row>
    <row r="220" ht="15.75" customHeight="1">
      <c r="A220" s="199" t="n"/>
      <c r="B220" s="199" t="n"/>
      <c r="C220" s="199" t="n"/>
      <c r="D220" s="199" t="n"/>
      <c r="E220" s="199" t="n"/>
      <c r="F220" s="199" t="n"/>
      <c r="G220" s="199" t="n"/>
      <c r="H220" s="199" t="n"/>
      <c r="I220" s="199" t="n"/>
      <c r="J220" s="199" t="n"/>
      <c r="K220" s="199" t="n"/>
      <c r="L220" s="199" t="n"/>
      <c r="M220" s="199" t="n"/>
      <c r="N220" s="199" t="n"/>
      <c r="O220" s="199" t="n"/>
      <c r="P220" s="199" t="n"/>
      <c r="Q220" s="199" t="n"/>
      <c r="R220" s="199" t="n"/>
      <c r="S220" s="199" t="n"/>
      <c r="T220" s="199" t="n"/>
      <c r="U220" s="199" t="n"/>
      <c r="V220" s="199" t="n"/>
      <c r="W220" s="199" t="n"/>
      <c r="X220" s="199" t="n"/>
      <c r="Y220" s="199" t="n"/>
      <c r="Z220" s="199" t="n"/>
    </row>
    <row r="221" ht="15.75" customHeight="1">
      <c r="A221" s="199" t="n"/>
      <c r="B221" s="199" t="n"/>
      <c r="C221" s="199" t="n"/>
      <c r="D221" s="199" t="n"/>
      <c r="E221" s="199" t="n"/>
      <c r="F221" s="199" t="n"/>
      <c r="G221" s="199" t="n"/>
      <c r="H221" s="199" t="n"/>
      <c r="I221" s="199" t="n"/>
      <c r="J221" s="199" t="n"/>
      <c r="K221" s="199" t="n"/>
      <c r="L221" s="199" t="n"/>
      <c r="M221" s="199" t="n"/>
      <c r="N221" s="199" t="n"/>
      <c r="O221" s="199" t="n"/>
      <c r="P221" s="199" t="n"/>
      <c r="Q221" s="199" t="n"/>
      <c r="R221" s="199" t="n"/>
      <c r="S221" s="199" t="n"/>
      <c r="T221" s="199" t="n"/>
      <c r="U221" s="199" t="n"/>
      <c r="V221" s="199" t="n"/>
      <c r="W221" s="199" t="n"/>
      <c r="X221" s="199" t="n"/>
      <c r="Y221" s="199" t="n"/>
      <c r="Z221" s="199" t="n"/>
    </row>
    <row r="222" ht="15.75" customHeight="1">
      <c r="A222" s="199" t="n"/>
      <c r="B222" s="199" t="n"/>
      <c r="C222" s="199" t="n"/>
      <c r="D222" s="199" t="n"/>
      <c r="E222" s="199" t="n"/>
      <c r="F222" s="199" t="n"/>
      <c r="G222" s="199" t="n"/>
      <c r="H222" s="199" t="n"/>
      <c r="I222" s="199" t="n"/>
      <c r="J222" s="199" t="n"/>
      <c r="K222" s="199" t="n"/>
      <c r="L222" s="199" t="n"/>
      <c r="M222" s="199" t="n"/>
      <c r="N222" s="199" t="n"/>
      <c r="O222" s="199" t="n"/>
      <c r="P222" s="199" t="n"/>
      <c r="Q222" s="199" t="n"/>
      <c r="R222" s="199" t="n"/>
      <c r="S222" s="199" t="n"/>
      <c r="T222" s="199" t="n"/>
      <c r="U222" s="199" t="n"/>
      <c r="V222" s="199" t="n"/>
      <c r="W222" s="199" t="n"/>
      <c r="X222" s="199" t="n"/>
      <c r="Y222" s="199" t="n"/>
      <c r="Z222" s="199" t="n"/>
    </row>
    <row r="223" ht="15.75" customHeight="1">
      <c r="A223" s="199" t="n"/>
      <c r="B223" s="199" t="n"/>
      <c r="C223" s="199" t="n"/>
      <c r="D223" s="199" t="n"/>
      <c r="E223" s="199" t="n"/>
      <c r="F223" s="199" t="n"/>
      <c r="G223" s="199" t="n"/>
      <c r="H223" s="199" t="n"/>
      <c r="I223" s="199" t="n"/>
      <c r="J223" s="199" t="n"/>
      <c r="K223" s="199" t="n"/>
      <c r="L223" s="199" t="n"/>
      <c r="M223" s="199" t="n"/>
      <c r="N223" s="199" t="n"/>
      <c r="O223" s="199" t="n"/>
      <c r="P223" s="199" t="n"/>
      <c r="Q223" s="199" t="n"/>
      <c r="R223" s="199" t="n"/>
      <c r="S223" s="199" t="n"/>
      <c r="T223" s="199" t="n"/>
      <c r="U223" s="199" t="n"/>
      <c r="V223" s="199" t="n"/>
      <c r="W223" s="199" t="n"/>
      <c r="X223" s="199" t="n"/>
      <c r="Y223" s="199" t="n"/>
      <c r="Z223" s="199" t="n"/>
    </row>
    <row r="224" ht="15.75" customHeight="1">
      <c r="A224" s="199" t="n"/>
      <c r="B224" s="199" t="n"/>
      <c r="C224" s="199" t="n"/>
      <c r="D224" s="199" t="n"/>
      <c r="E224" s="199" t="n"/>
      <c r="F224" s="199" t="n"/>
      <c r="G224" s="199" t="n"/>
      <c r="H224" s="199" t="n"/>
      <c r="I224" s="199" t="n"/>
      <c r="J224" s="199" t="n"/>
      <c r="K224" s="199" t="n"/>
      <c r="L224" s="199" t="n"/>
      <c r="M224" s="199" t="n"/>
      <c r="N224" s="199" t="n"/>
      <c r="O224" s="199" t="n"/>
      <c r="P224" s="199" t="n"/>
      <c r="Q224" s="199" t="n"/>
      <c r="R224" s="199" t="n"/>
      <c r="S224" s="199" t="n"/>
      <c r="T224" s="199" t="n"/>
      <c r="U224" s="199" t="n"/>
      <c r="V224" s="199" t="n"/>
      <c r="W224" s="199" t="n"/>
      <c r="X224" s="199" t="n"/>
      <c r="Y224" s="199" t="n"/>
      <c r="Z224" s="199" t="n"/>
    </row>
    <row r="225" ht="15.75" customHeight="1">
      <c r="A225" s="199" t="n"/>
      <c r="B225" s="199" t="n"/>
      <c r="C225" s="199" t="n"/>
      <c r="D225" s="199" t="n"/>
      <c r="E225" s="199" t="n"/>
      <c r="F225" s="199" t="n"/>
      <c r="G225" s="199" t="n"/>
      <c r="H225" s="199" t="n"/>
      <c r="I225" s="199" t="n"/>
      <c r="J225" s="199" t="n"/>
      <c r="K225" s="199" t="n"/>
      <c r="L225" s="199" t="n"/>
      <c r="M225" s="199" t="n"/>
      <c r="N225" s="199" t="n"/>
      <c r="O225" s="199" t="n"/>
      <c r="P225" s="199" t="n"/>
      <c r="Q225" s="199" t="n"/>
      <c r="R225" s="199" t="n"/>
      <c r="S225" s="199" t="n"/>
      <c r="T225" s="199" t="n"/>
      <c r="U225" s="199" t="n"/>
      <c r="V225" s="199" t="n"/>
      <c r="W225" s="199" t="n"/>
      <c r="X225" s="199" t="n"/>
      <c r="Y225" s="199" t="n"/>
      <c r="Z225" s="199" t="n"/>
    </row>
    <row r="226" ht="15.75" customHeight="1">
      <c r="A226" s="199" t="n"/>
      <c r="B226" s="199" t="n"/>
      <c r="C226" s="199" t="n"/>
      <c r="D226" s="199" t="n"/>
      <c r="E226" s="199" t="n"/>
      <c r="F226" s="199" t="n"/>
      <c r="G226" s="199" t="n"/>
      <c r="H226" s="199" t="n"/>
      <c r="I226" s="199" t="n"/>
      <c r="J226" s="199" t="n"/>
      <c r="K226" s="199" t="n"/>
      <c r="L226" s="199" t="n"/>
      <c r="M226" s="199" t="n"/>
      <c r="N226" s="199" t="n"/>
      <c r="O226" s="199" t="n"/>
      <c r="P226" s="199" t="n"/>
      <c r="Q226" s="199" t="n"/>
      <c r="R226" s="199" t="n"/>
      <c r="S226" s="199" t="n"/>
      <c r="T226" s="199" t="n"/>
      <c r="U226" s="199" t="n"/>
      <c r="V226" s="199" t="n"/>
      <c r="W226" s="199" t="n"/>
      <c r="X226" s="199" t="n"/>
      <c r="Y226" s="199" t="n"/>
      <c r="Z226" s="199" t="n"/>
    </row>
    <row r="227" ht="15.75" customHeight="1">
      <c r="A227" s="199" t="n"/>
      <c r="B227" s="199" t="n"/>
      <c r="C227" s="199" t="n"/>
      <c r="D227" s="199" t="n"/>
      <c r="E227" s="199" t="n"/>
      <c r="F227" s="199" t="n"/>
      <c r="G227" s="199" t="n"/>
      <c r="H227" s="199" t="n"/>
      <c r="I227" s="199" t="n"/>
      <c r="J227" s="199" t="n"/>
      <c r="K227" s="199" t="n"/>
      <c r="L227" s="199" t="n"/>
      <c r="M227" s="199" t="n"/>
      <c r="N227" s="199" t="n"/>
      <c r="O227" s="199" t="n"/>
      <c r="P227" s="199" t="n"/>
      <c r="Q227" s="199" t="n"/>
      <c r="R227" s="199" t="n"/>
      <c r="S227" s="199" t="n"/>
      <c r="T227" s="199" t="n"/>
      <c r="U227" s="199" t="n"/>
      <c r="V227" s="199" t="n"/>
      <c r="W227" s="199" t="n"/>
      <c r="X227" s="199" t="n"/>
      <c r="Y227" s="199" t="n"/>
      <c r="Z227" s="199" t="n"/>
    </row>
    <row r="228" ht="15.75" customHeight="1">
      <c r="A228" s="199" t="n"/>
      <c r="B228" s="199" t="n"/>
      <c r="C228" s="199" t="n"/>
      <c r="D228" s="199" t="n"/>
      <c r="E228" s="199" t="n"/>
      <c r="F228" s="199" t="n"/>
      <c r="G228" s="199" t="n"/>
      <c r="H228" s="199" t="n"/>
      <c r="I228" s="199" t="n"/>
      <c r="J228" s="199" t="n"/>
      <c r="K228" s="199" t="n"/>
      <c r="L228" s="199" t="n"/>
      <c r="M228" s="199" t="n"/>
      <c r="N228" s="199" t="n"/>
      <c r="O228" s="199" t="n"/>
      <c r="P228" s="199" t="n"/>
      <c r="Q228" s="199" t="n"/>
      <c r="R228" s="199" t="n"/>
      <c r="S228" s="199" t="n"/>
      <c r="T228" s="199" t="n"/>
      <c r="U228" s="199" t="n"/>
      <c r="V228" s="199" t="n"/>
      <c r="W228" s="199" t="n"/>
      <c r="X228" s="199" t="n"/>
      <c r="Y228" s="199" t="n"/>
      <c r="Z228" s="199" t="n"/>
    </row>
    <row r="229" ht="15.75" customHeight="1">
      <c r="A229" s="199" t="n"/>
      <c r="B229" s="199" t="n"/>
      <c r="C229" s="199" t="n"/>
      <c r="D229" s="199" t="n"/>
      <c r="E229" s="199" t="n"/>
      <c r="F229" s="199" t="n"/>
      <c r="G229" s="199" t="n"/>
      <c r="H229" s="199" t="n"/>
      <c r="I229" s="199" t="n"/>
      <c r="J229" s="199" t="n"/>
      <c r="K229" s="199" t="n"/>
      <c r="L229" s="199" t="n"/>
      <c r="M229" s="199" t="n"/>
      <c r="N229" s="199" t="n"/>
      <c r="O229" s="199" t="n"/>
      <c r="P229" s="199" t="n"/>
      <c r="Q229" s="199" t="n"/>
      <c r="R229" s="199" t="n"/>
      <c r="S229" s="199" t="n"/>
      <c r="T229" s="199" t="n"/>
      <c r="U229" s="199" t="n"/>
      <c r="V229" s="199" t="n"/>
      <c r="W229" s="199" t="n"/>
      <c r="X229" s="199" t="n"/>
      <c r="Y229" s="199" t="n"/>
      <c r="Z229" s="199" t="n"/>
    </row>
    <row r="230" ht="15.75" customHeight="1">
      <c r="A230" s="199" t="n"/>
      <c r="B230" s="199" t="n"/>
      <c r="C230" s="199" t="n"/>
      <c r="D230" s="199" t="n"/>
      <c r="E230" s="199" t="n"/>
      <c r="F230" s="199" t="n"/>
      <c r="G230" s="199" t="n"/>
      <c r="H230" s="199" t="n"/>
      <c r="I230" s="199" t="n"/>
      <c r="J230" s="199" t="n"/>
      <c r="K230" s="199" t="n"/>
      <c r="L230" s="199" t="n"/>
      <c r="M230" s="199" t="n"/>
      <c r="N230" s="199" t="n"/>
      <c r="O230" s="199" t="n"/>
      <c r="P230" s="199" t="n"/>
      <c r="Q230" s="199" t="n"/>
      <c r="R230" s="199" t="n"/>
      <c r="S230" s="199" t="n"/>
      <c r="T230" s="199" t="n"/>
      <c r="U230" s="199" t="n"/>
      <c r="V230" s="199" t="n"/>
      <c r="W230" s="199" t="n"/>
      <c r="X230" s="199" t="n"/>
      <c r="Y230" s="199" t="n"/>
      <c r="Z230" s="199" t="n"/>
    </row>
    <row r="231" ht="15.75" customHeight="1">
      <c r="A231" s="199" t="n"/>
      <c r="B231" s="199" t="n"/>
      <c r="C231" s="199" t="n"/>
      <c r="D231" s="199" t="n"/>
      <c r="E231" s="199" t="n"/>
      <c r="F231" s="199" t="n"/>
      <c r="G231" s="199" t="n"/>
      <c r="H231" s="199" t="n"/>
      <c r="I231" s="199" t="n"/>
      <c r="J231" s="199" t="n"/>
      <c r="K231" s="199" t="n"/>
      <c r="L231" s="199" t="n"/>
      <c r="M231" s="199" t="n"/>
      <c r="N231" s="199" t="n"/>
      <c r="O231" s="199" t="n"/>
      <c r="P231" s="199" t="n"/>
      <c r="Q231" s="199" t="n"/>
      <c r="R231" s="199" t="n"/>
      <c r="S231" s="199" t="n"/>
      <c r="T231" s="199" t="n"/>
      <c r="U231" s="199" t="n"/>
      <c r="V231" s="199" t="n"/>
      <c r="W231" s="199" t="n"/>
      <c r="X231" s="199" t="n"/>
      <c r="Y231" s="199" t="n"/>
      <c r="Z231" s="199" t="n"/>
    </row>
    <row r="232" ht="15.75" customHeight="1">
      <c r="A232" s="199" t="n"/>
      <c r="B232" s="199" t="n"/>
      <c r="C232" s="199" t="n"/>
      <c r="D232" s="199" t="n"/>
      <c r="E232" s="199" t="n"/>
      <c r="F232" s="199" t="n"/>
      <c r="G232" s="199" t="n"/>
      <c r="H232" s="199" t="n"/>
      <c r="I232" s="199" t="n"/>
      <c r="J232" s="199" t="n"/>
      <c r="K232" s="199" t="n"/>
      <c r="L232" s="199" t="n"/>
      <c r="M232" s="199" t="n"/>
      <c r="N232" s="199" t="n"/>
      <c r="O232" s="199" t="n"/>
      <c r="P232" s="199" t="n"/>
      <c r="Q232" s="199" t="n"/>
      <c r="R232" s="199" t="n"/>
      <c r="S232" s="199" t="n"/>
      <c r="T232" s="199" t="n"/>
      <c r="U232" s="199" t="n"/>
      <c r="V232" s="199" t="n"/>
      <c r="W232" s="199" t="n"/>
      <c r="X232" s="199" t="n"/>
      <c r="Y232" s="199" t="n"/>
      <c r="Z232" s="199" t="n"/>
    </row>
    <row r="233" ht="15.75" customHeight="1">
      <c r="A233" s="199" t="n"/>
      <c r="B233" s="199" t="n"/>
      <c r="C233" s="199" t="n"/>
      <c r="D233" s="199" t="n"/>
      <c r="E233" s="199" t="n"/>
      <c r="F233" s="199" t="n"/>
      <c r="G233" s="199" t="n"/>
      <c r="H233" s="199" t="n"/>
      <c r="I233" s="199" t="n"/>
      <c r="J233" s="199" t="n"/>
      <c r="K233" s="199" t="n"/>
      <c r="L233" s="199" t="n"/>
      <c r="M233" s="199" t="n"/>
      <c r="N233" s="199" t="n"/>
      <c r="O233" s="199" t="n"/>
      <c r="P233" s="199" t="n"/>
      <c r="Q233" s="199" t="n"/>
      <c r="R233" s="199" t="n"/>
      <c r="S233" s="199" t="n"/>
      <c r="T233" s="199" t="n"/>
      <c r="U233" s="199" t="n"/>
      <c r="V233" s="199" t="n"/>
      <c r="W233" s="199" t="n"/>
      <c r="X233" s="199" t="n"/>
      <c r="Y233" s="199" t="n"/>
      <c r="Z233" s="199" t="n"/>
    </row>
    <row r="234" ht="15.75" customHeight="1">
      <c r="A234" s="199" t="n"/>
      <c r="B234" s="199" t="n"/>
      <c r="C234" s="199" t="n"/>
      <c r="D234" s="199" t="n"/>
      <c r="E234" s="199" t="n"/>
      <c r="F234" s="199" t="n"/>
      <c r="G234" s="199" t="n"/>
      <c r="H234" s="199" t="n"/>
      <c r="I234" s="199" t="n"/>
      <c r="J234" s="199" t="n"/>
      <c r="K234" s="199" t="n"/>
      <c r="L234" s="199" t="n"/>
      <c r="M234" s="199" t="n"/>
      <c r="N234" s="199" t="n"/>
      <c r="O234" s="199" t="n"/>
      <c r="P234" s="199" t="n"/>
      <c r="Q234" s="199" t="n"/>
      <c r="R234" s="199" t="n"/>
      <c r="S234" s="199" t="n"/>
      <c r="T234" s="199" t="n"/>
      <c r="U234" s="199" t="n"/>
      <c r="V234" s="199" t="n"/>
      <c r="W234" s="199" t="n"/>
      <c r="X234" s="199" t="n"/>
      <c r="Y234" s="199" t="n"/>
      <c r="Z234" s="199" t="n"/>
    </row>
    <row r="235" ht="15.75" customHeight="1">
      <c r="A235" s="199" t="n"/>
      <c r="B235" s="199" t="n"/>
      <c r="C235" s="199" t="n"/>
      <c r="D235" s="199" t="n"/>
      <c r="E235" s="199" t="n"/>
      <c r="F235" s="199" t="n"/>
      <c r="G235" s="199" t="n"/>
      <c r="H235" s="199" t="n"/>
      <c r="I235" s="199" t="n"/>
      <c r="J235" s="199" t="n"/>
      <c r="K235" s="199" t="n"/>
      <c r="L235" s="199" t="n"/>
      <c r="M235" s="199" t="n"/>
      <c r="N235" s="199" t="n"/>
      <c r="O235" s="199" t="n"/>
      <c r="P235" s="199" t="n"/>
      <c r="Q235" s="199" t="n"/>
      <c r="R235" s="199" t="n"/>
      <c r="S235" s="199" t="n"/>
      <c r="T235" s="199" t="n"/>
      <c r="U235" s="199" t="n"/>
      <c r="V235" s="199" t="n"/>
      <c r="W235" s="199" t="n"/>
      <c r="X235" s="199" t="n"/>
      <c r="Y235" s="199" t="n"/>
      <c r="Z235" s="199" t="n"/>
    </row>
    <row r="236" ht="15.75" customHeight="1">
      <c r="A236" s="199" t="n"/>
      <c r="B236" s="199" t="n"/>
      <c r="C236" s="199" t="n"/>
      <c r="D236" s="199" t="n"/>
      <c r="E236" s="199" t="n"/>
      <c r="F236" s="199" t="n"/>
      <c r="G236" s="199" t="n"/>
      <c r="H236" s="199" t="n"/>
      <c r="I236" s="199" t="n"/>
      <c r="J236" s="199" t="n"/>
      <c r="K236" s="199" t="n"/>
      <c r="L236" s="199" t="n"/>
      <c r="M236" s="199" t="n"/>
      <c r="N236" s="199" t="n"/>
      <c r="O236" s="199" t="n"/>
      <c r="P236" s="199" t="n"/>
      <c r="Q236" s="199" t="n"/>
      <c r="R236" s="199" t="n"/>
      <c r="S236" s="199" t="n"/>
      <c r="T236" s="199" t="n"/>
      <c r="U236" s="199" t="n"/>
      <c r="V236" s="199" t="n"/>
      <c r="W236" s="199" t="n"/>
      <c r="X236" s="199" t="n"/>
      <c r="Y236" s="199" t="n"/>
      <c r="Z236" s="199" t="n"/>
    </row>
    <row r="237" ht="15.75" customHeight="1">
      <c r="A237" s="199" t="n"/>
      <c r="B237" s="199" t="n"/>
      <c r="C237" s="199" t="n"/>
      <c r="D237" s="199" t="n"/>
      <c r="E237" s="199" t="n"/>
      <c r="F237" s="199" t="n"/>
      <c r="G237" s="199" t="n"/>
      <c r="H237" s="199" t="n"/>
      <c r="I237" s="199" t="n"/>
      <c r="J237" s="199" t="n"/>
      <c r="K237" s="199" t="n"/>
      <c r="L237" s="199" t="n"/>
      <c r="M237" s="199" t="n"/>
      <c r="N237" s="199" t="n"/>
      <c r="O237" s="199" t="n"/>
      <c r="P237" s="199" t="n"/>
      <c r="Q237" s="199" t="n"/>
      <c r="R237" s="199" t="n"/>
      <c r="S237" s="199" t="n"/>
      <c r="T237" s="199" t="n"/>
      <c r="U237" s="199" t="n"/>
      <c r="V237" s="199" t="n"/>
      <c r="W237" s="199" t="n"/>
      <c r="X237" s="199" t="n"/>
      <c r="Y237" s="199" t="n"/>
      <c r="Z237" s="199" t="n"/>
    </row>
    <row r="238" ht="15.75" customHeight="1">
      <c r="A238" s="199" t="n"/>
      <c r="B238" s="199" t="n"/>
      <c r="C238" s="199" t="n"/>
      <c r="D238" s="199" t="n"/>
      <c r="E238" s="199" t="n"/>
      <c r="F238" s="199" t="n"/>
      <c r="G238" s="199" t="n"/>
      <c r="H238" s="199" t="n"/>
      <c r="I238" s="199" t="n"/>
      <c r="J238" s="199" t="n"/>
      <c r="K238" s="199" t="n"/>
      <c r="L238" s="199" t="n"/>
      <c r="M238" s="199" t="n"/>
      <c r="N238" s="199" t="n"/>
      <c r="O238" s="199" t="n"/>
      <c r="P238" s="199" t="n"/>
      <c r="Q238" s="199" t="n"/>
      <c r="R238" s="199" t="n"/>
      <c r="S238" s="199" t="n"/>
      <c r="T238" s="199" t="n"/>
      <c r="U238" s="199" t="n"/>
      <c r="V238" s="199" t="n"/>
      <c r="W238" s="199" t="n"/>
      <c r="X238" s="199" t="n"/>
      <c r="Y238" s="199" t="n"/>
      <c r="Z238" s="199" t="n"/>
    </row>
    <row r="239" ht="15.75" customHeight="1">
      <c r="A239" s="199" t="n"/>
      <c r="B239" s="199" t="n"/>
      <c r="C239" s="199" t="n"/>
      <c r="D239" s="199" t="n"/>
      <c r="E239" s="199" t="n"/>
      <c r="F239" s="199" t="n"/>
      <c r="G239" s="199" t="n"/>
      <c r="H239" s="199" t="n"/>
      <c r="I239" s="199" t="n"/>
      <c r="J239" s="199" t="n"/>
      <c r="K239" s="199" t="n"/>
      <c r="L239" s="199" t="n"/>
      <c r="M239" s="199" t="n"/>
      <c r="N239" s="199" t="n"/>
      <c r="O239" s="199" t="n"/>
      <c r="P239" s="199" t="n"/>
      <c r="Q239" s="199" t="n"/>
      <c r="R239" s="199" t="n"/>
      <c r="S239" s="199" t="n"/>
      <c r="T239" s="199" t="n"/>
      <c r="U239" s="199" t="n"/>
      <c r="V239" s="199" t="n"/>
      <c r="W239" s="199" t="n"/>
      <c r="X239" s="199" t="n"/>
      <c r="Y239" s="199" t="n"/>
      <c r="Z239" s="199" t="n"/>
    </row>
    <row r="240" ht="15.75" customHeight="1">
      <c r="A240" s="199" t="n"/>
      <c r="B240" s="199" t="n"/>
      <c r="C240" s="199" t="n"/>
      <c r="D240" s="199" t="n"/>
      <c r="E240" s="199" t="n"/>
      <c r="F240" s="199" t="n"/>
      <c r="G240" s="199" t="n"/>
      <c r="H240" s="199" t="n"/>
      <c r="I240" s="199" t="n"/>
      <c r="J240" s="199" t="n"/>
      <c r="K240" s="199" t="n"/>
      <c r="L240" s="199" t="n"/>
      <c r="M240" s="199" t="n"/>
      <c r="N240" s="199" t="n"/>
      <c r="O240" s="199" t="n"/>
      <c r="P240" s="199" t="n"/>
      <c r="Q240" s="199" t="n"/>
      <c r="R240" s="199" t="n"/>
      <c r="S240" s="199" t="n"/>
      <c r="T240" s="199" t="n"/>
      <c r="U240" s="199" t="n"/>
      <c r="V240" s="199" t="n"/>
      <c r="W240" s="199" t="n"/>
      <c r="X240" s="199" t="n"/>
      <c r="Y240" s="199" t="n"/>
      <c r="Z240" s="199" t="n"/>
    </row>
    <row r="241" ht="15.75" customHeight="1">
      <c r="A241" s="199" t="n"/>
      <c r="B241" s="199" t="n"/>
      <c r="C241" s="199" t="n"/>
      <c r="D241" s="199" t="n"/>
      <c r="E241" s="199" t="n"/>
      <c r="F241" s="199" t="n"/>
      <c r="G241" s="199" t="n"/>
      <c r="H241" s="199" t="n"/>
      <c r="I241" s="199" t="n"/>
      <c r="J241" s="199" t="n"/>
      <c r="K241" s="199" t="n"/>
      <c r="L241" s="199" t="n"/>
      <c r="M241" s="199" t="n"/>
      <c r="N241" s="199" t="n"/>
      <c r="O241" s="199" t="n"/>
      <c r="P241" s="199" t="n"/>
      <c r="Q241" s="199" t="n"/>
      <c r="R241" s="199" t="n"/>
      <c r="S241" s="199" t="n"/>
      <c r="T241" s="199" t="n"/>
      <c r="U241" s="199" t="n"/>
      <c r="V241" s="199" t="n"/>
      <c r="W241" s="199" t="n"/>
      <c r="X241" s="199" t="n"/>
      <c r="Y241" s="199" t="n"/>
      <c r="Z241" s="199" t="n"/>
    </row>
    <row r="242" ht="15.75" customHeight="1">
      <c r="A242" s="199" t="n"/>
      <c r="B242" s="199" t="n"/>
      <c r="C242" s="199" t="n"/>
      <c r="D242" s="199" t="n"/>
      <c r="E242" s="199" t="n"/>
      <c r="F242" s="199" t="n"/>
      <c r="G242" s="199" t="n"/>
      <c r="H242" s="199" t="n"/>
      <c r="I242" s="199" t="n"/>
      <c r="J242" s="199" t="n"/>
      <c r="K242" s="199" t="n"/>
      <c r="L242" s="199" t="n"/>
      <c r="M242" s="199" t="n"/>
      <c r="N242" s="199" t="n"/>
      <c r="O242" s="199" t="n"/>
      <c r="P242" s="199" t="n"/>
      <c r="Q242" s="199" t="n"/>
      <c r="R242" s="199" t="n"/>
      <c r="S242" s="199" t="n"/>
      <c r="T242" s="199" t="n"/>
      <c r="U242" s="199" t="n"/>
      <c r="V242" s="199" t="n"/>
      <c r="W242" s="199" t="n"/>
      <c r="X242" s="199" t="n"/>
      <c r="Y242" s="199" t="n"/>
      <c r="Z242" s="199" t="n"/>
    </row>
    <row r="243" ht="15.75" customHeight="1">
      <c r="A243" s="199" t="n"/>
      <c r="B243" s="199" t="n"/>
      <c r="C243" s="199" t="n"/>
      <c r="D243" s="199" t="n"/>
      <c r="E243" s="199" t="n"/>
      <c r="F243" s="199" t="n"/>
      <c r="G243" s="199" t="n"/>
      <c r="H243" s="199" t="n"/>
      <c r="I243" s="199" t="n"/>
      <c r="J243" s="199" t="n"/>
      <c r="K243" s="199" t="n"/>
      <c r="L243" s="199" t="n"/>
      <c r="M243" s="199" t="n"/>
      <c r="N243" s="199" t="n"/>
      <c r="O243" s="199" t="n"/>
      <c r="P243" s="199" t="n"/>
      <c r="Q243" s="199" t="n"/>
      <c r="R243" s="199" t="n"/>
      <c r="S243" s="199" t="n"/>
      <c r="T243" s="199" t="n"/>
      <c r="U243" s="199" t="n"/>
      <c r="V243" s="199" t="n"/>
      <c r="W243" s="199" t="n"/>
      <c r="X243" s="199" t="n"/>
      <c r="Y243" s="199" t="n"/>
      <c r="Z243" s="199" t="n"/>
    </row>
    <row r="244" ht="15.75" customHeight="1">
      <c r="A244" s="199" t="n"/>
      <c r="B244" s="199" t="n"/>
      <c r="C244" s="199" t="n"/>
      <c r="D244" s="199" t="n"/>
      <c r="E244" s="199" t="n"/>
      <c r="F244" s="199" t="n"/>
      <c r="G244" s="199" t="n"/>
      <c r="H244" s="199" t="n"/>
      <c r="I244" s="199" t="n"/>
      <c r="J244" s="199" t="n"/>
      <c r="K244" s="199" t="n"/>
      <c r="L244" s="199" t="n"/>
      <c r="M244" s="199" t="n"/>
      <c r="N244" s="199" t="n"/>
      <c r="O244" s="199" t="n"/>
      <c r="P244" s="199" t="n"/>
      <c r="Q244" s="199" t="n"/>
      <c r="R244" s="199" t="n"/>
      <c r="S244" s="199" t="n"/>
      <c r="T244" s="199" t="n"/>
      <c r="U244" s="199" t="n"/>
      <c r="V244" s="199" t="n"/>
      <c r="W244" s="199" t="n"/>
      <c r="X244" s="199" t="n"/>
      <c r="Y244" s="199" t="n"/>
      <c r="Z244" s="199" t="n"/>
    </row>
    <row r="245" ht="15.75" customHeight="1">
      <c r="A245" s="199" t="n"/>
      <c r="B245" s="199" t="n"/>
      <c r="C245" s="199" t="n"/>
      <c r="D245" s="199" t="n"/>
      <c r="E245" s="199" t="n"/>
      <c r="F245" s="199" t="n"/>
      <c r="G245" s="199" t="n"/>
      <c r="H245" s="199" t="n"/>
      <c r="I245" s="199" t="n"/>
      <c r="J245" s="199" t="n"/>
      <c r="K245" s="199" t="n"/>
      <c r="L245" s="199" t="n"/>
      <c r="M245" s="199" t="n"/>
      <c r="N245" s="199" t="n"/>
      <c r="O245" s="199" t="n"/>
      <c r="P245" s="199" t="n"/>
      <c r="Q245" s="199" t="n"/>
      <c r="R245" s="199" t="n"/>
      <c r="S245" s="199" t="n"/>
      <c r="T245" s="199" t="n"/>
      <c r="U245" s="199" t="n"/>
      <c r="V245" s="199" t="n"/>
      <c r="W245" s="199" t="n"/>
      <c r="X245" s="199" t="n"/>
      <c r="Y245" s="199" t="n"/>
      <c r="Z245" s="199" t="n"/>
    </row>
    <row r="246" ht="15.75" customHeight="1">
      <c r="A246" s="199" t="n"/>
      <c r="B246" s="199" t="n"/>
      <c r="C246" s="199" t="n"/>
      <c r="D246" s="199" t="n"/>
      <c r="E246" s="199" t="n"/>
      <c r="F246" s="199" t="n"/>
      <c r="G246" s="199" t="n"/>
      <c r="H246" s="199" t="n"/>
      <c r="I246" s="199" t="n"/>
      <c r="J246" s="199" t="n"/>
      <c r="K246" s="199" t="n"/>
      <c r="L246" s="199" t="n"/>
      <c r="M246" s="199" t="n"/>
      <c r="N246" s="199" t="n"/>
      <c r="O246" s="199" t="n"/>
      <c r="P246" s="199" t="n"/>
      <c r="Q246" s="199" t="n"/>
      <c r="R246" s="199" t="n"/>
      <c r="S246" s="199" t="n"/>
      <c r="T246" s="199" t="n"/>
      <c r="U246" s="199" t="n"/>
      <c r="V246" s="199" t="n"/>
      <c r="W246" s="199" t="n"/>
      <c r="X246" s="199" t="n"/>
      <c r="Y246" s="199" t="n"/>
      <c r="Z246" s="199" t="n"/>
    </row>
    <row r="247" ht="15.75" customHeight="1">
      <c r="A247" s="199" t="n"/>
      <c r="B247" s="199" t="n"/>
      <c r="C247" s="199" t="n"/>
      <c r="D247" s="199" t="n"/>
      <c r="E247" s="199" t="n"/>
      <c r="F247" s="199" t="n"/>
      <c r="G247" s="199" t="n"/>
      <c r="H247" s="199" t="n"/>
      <c r="I247" s="199" t="n"/>
      <c r="J247" s="199" t="n"/>
      <c r="K247" s="199" t="n"/>
      <c r="L247" s="199" t="n"/>
      <c r="M247" s="199" t="n"/>
      <c r="N247" s="199" t="n"/>
      <c r="O247" s="199" t="n"/>
      <c r="P247" s="199" t="n"/>
      <c r="Q247" s="199" t="n"/>
      <c r="R247" s="199" t="n"/>
      <c r="S247" s="199" t="n"/>
      <c r="T247" s="199" t="n"/>
      <c r="U247" s="199" t="n"/>
      <c r="V247" s="199" t="n"/>
      <c r="W247" s="199" t="n"/>
      <c r="X247" s="199" t="n"/>
      <c r="Y247" s="199" t="n"/>
      <c r="Z247" s="199" t="n"/>
    </row>
    <row r="248" ht="15.75" customHeight="1">
      <c r="A248" s="199" t="n"/>
      <c r="B248" s="199" t="n"/>
      <c r="C248" s="199" t="n"/>
      <c r="D248" s="199" t="n"/>
      <c r="E248" s="199" t="n"/>
      <c r="F248" s="199" t="n"/>
      <c r="G248" s="199" t="n"/>
      <c r="H248" s="199" t="n"/>
      <c r="I248" s="199" t="n"/>
      <c r="J248" s="199" t="n"/>
      <c r="K248" s="199" t="n"/>
      <c r="L248" s="199" t="n"/>
      <c r="M248" s="199" t="n"/>
      <c r="N248" s="199" t="n"/>
      <c r="O248" s="199" t="n"/>
      <c r="P248" s="199" t="n"/>
      <c r="Q248" s="199" t="n"/>
      <c r="R248" s="199" t="n"/>
      <c r="S248" s="199" t="n"/>
      <c r="T248" s="199" t="n"/>
      <c r="U248" s="199" t="n"/>
      <c r="V248" s="199" t="n"/>
      <c r="W248" s="199" t="n"/>
      <c r="X248" s="199" t="n"/>
      <c r="Y248" s="199" t="n"/>
      <c r="Z248" s="199" t="n"/>
    </row>
    <row r="249" ht="15.75" customHeight="1">
      <c r="A249" s="199" t="n"/>
      <c r="B249" s="199" t="n"/>
      <c r="C249" s="199" t="n"/>
      <c r="D249" s="199" t="n"/>
      <c r="E249" s="199" t="n"/>
      <c r="F249" s="199" t="n"/>
      <c r="G249" s="199" t="n"/>
      <c r="H249" s="199" t="n"/>
      <c r="I249" s="199" t="n"/>
      <c r="J249" s="199" t="n"/>
      <c r="K249" s="199" t="n"/>
      <c r="L249" s="199" t="n"/>
      <c r="M249" s="199" t="n"/>
      <c r="N249" s="199" t="n"/>
      <c r="O249" s="199" t="n"/>
      <c r="P249" s="199" t="n"/>
      <c r="Q249" s="199" t="n"/>
      <c r="R249" s="199" t="n"/>
      <c r="S249" s="199" t="n"/>
      <c r="T249" s="199" t="n"/>
      <c r="U249" s="199" t="n"/>
      <c r="V249" s="199" t="n"/>
      <c r="W249" s="199" t="n"/>
      <c r="X249" s="199" t="n"/>
      <c r="Y249" s="199" t="n"/>
      <c r="Z249" s="199" t="n"/>
    </row>
    <row r="250" ht="15.75" customHeight="1">
      <c r="A250" s="199" t="n"/>
      <c r="B250" s="199" t="n"/>
      <c r="C250" s="199" t="n"/>
      <c r="D250" s="199" t="n"/>
      <c r="E250" s="199" t="n"/>
      <c r="F250" s="199" t="n"/>
      <c r="G250" s="199" t="n"/>
      <c r="H250" s="199" t="n"/>
      <c r="I250" s="199" t="n"/>
      <c r="J250" s="199" t="n"/>
      <c r="K250" s="199" t="n"/>
      <c r="L250" s="199" t="n"/>
      <c r="M250" s="199" t="n"/>
      <c r="N250" s="199" t="n"/>
      <c r="O250" s="199" t="n"/>
      <c r="P250" s="199" t="n"/>
      <c r="Q250" s="199" t="n"/>
      <c r="R250" s="199" t="n"/>
      <c r="S250" s="199" t="n"/>
      <c r="T250" s="199" t="n"/>
      <c r="U250" s="199" t="n"/>
      <c r="V250" s="199" t="n"/>
      <c r="W250" s="199" t="n"/>
      <c r="X250" s="199" t="n"/>
      <c r="Y250" s="199" t="n"/>
      <c r="Z250" s="199" t="n"/>
    </row>
    <row r="251" ht="15.75" customHeight="1">
      <c r="A251" s="199" t="n"/>
      <c r="B251" s="199" t="n"/>
      <c r="C251" s="199" t="n"/>
      <c r="D251" s="199" t="n"/>
      <c r="E251" s="199" t="n"/>
      <c r="F251" s="199" t="n"/>
      <c r="G251" s="199" t="n"/>
      <c r="H251" s="199" t="n"/>
      <c r="I251" s="199" t="n"/>
      <c r="J251" s="199" t="n"/>
      <c r="K251" s="199" t="n"/>
      <c r="L251" s="199" t="n"/>
      <c r="M251" s="199" t="n"/>
      <c r="N251" s="199" t="n"/>
      <c r="O251" s="199" t="n"/>
      <c r="P251" s="199" t="n"/>
      <c r="Q251" s="199" t="n"/>
      <c r="R251" s="199" t="n"/>
      <c r="S251" s="199" t="n"/>
      <c r="T251" s="199" t="n"/>
      <c r="U251" s="199" t="n"/>
      <c r="V251" s="199" t="n"/>
      <c r="W251" s="199" t="n"/>
      <c r="X251" s="199" t="n"/>
      <c r="Y251" s="199" t="n"/>
      <c r="Z251" s="199" t="n"/>
    </row>
    <row r="252" ht="15.75" customHeight="1">
      <c r="A252" s="199" t="n"/>
      <c r="B252" s="199" t="n"/>
      <c r="C252" s="199" t="n"/>
      <c r="D252" s="199" t="n"/>
      <c r="E252" s="199" t="n"/>
      <c r="F252" s="199" t="n"/>
      <c r="G252" s="199" t="n"/>
      <c r="H252" s="199" t="n"/>
      <c r="I252" s="199" t="n"/>
      <c r="J252" s="199" t="n"/>
      <c r="K252" s="199" t="n"/>
      <c r="L252" s="199" t="n"/>
      <c r="M252" s="199" t="n"/>
      <c r="N252" s="199" t="n"/>
      <c r="O252" s="199" t="n"/>
      <c r="P252" s="199" t="n"/>
      <c r="Q252" s="199" t="n"/>
      <c r="R252" s="199" t="n"/>
      <c r="S252" s="199" t="n"/>
      <c r="T252" s="199" t="n"/>
      <c r="U252" s="199" t="n"/>
      <c r="V252" s="199" t="n"/>
      <c r="W252" s="199" t="n"/>
      <c r="X252" s="199" t="n"/>
      <c r="Y252" s="199" t="n"/>
      <c r="Z252" s="199" t="n"/>
    </row>
    <row r="253" ht="15.75" customHeight="1">
      <c r="A253" s="199" t="n"/>
      <c r="B253" s="199" t="n"/>
      <c r="C253" s="199" t="n"/>
      <c r="D253" s="199" t="n"/>
      <c r="E253" s="199" t="n"/>
      <c r="F253" s="199" t="n"/>
      <c r="G253" s="199" t="n"/>
      <c r="H253" s="199" t="n"/>
      <c r="I253" s="199" t="n"/>
      <c r="J253" s="199" t="n"/>
      <c r="K253" s="199" t="n"/>
      <c r="L253" s="199" t="n"/>
      <c r="M253" s="199" t="n"/>
      <c r="N253" s="199" t="n"/>
      <c r="O253" s="199" t="n"/>
      <c r="P253" s="199" t="n"/>
      <c r="Q253" s="199" t="n"/>
      <c r="R253" s="199" t="n"/>
      <c r="S253" s="199" t="n"/>
      <c r="T253" s="199" t="n"/>
      <c r="U253" s="199" t="n"/>
      <c r="V253" s="199" t="n"/>
      <c r="W253" s="199" t="n"/>
      <c r="X253" s="199" t="n"/>
      <c r="Y253" s="199" t="n"/>
      <c r="Z253" s="199" t="n"/>
    </row>
    <row r="254" ht="15.75" customHeight="1">
      <c r="A254" s="199" t="n"/>
      <c r="B254" s="199" t="n"/>
      <c r="C254" s="199" t="n"/>
      <c r="D254" s="199" t="n"/>
      <c r="E254" s="199" t="n"/>
      <c r="F254" s="199" t="n"/>
      <c r="G254" s="199" t="n"/>
      <c r="H254" s="199" t="n"/>
      <c r="I254" s="199" t="n"/>
      <c r="J254" s="199" t="n"/>
      <c r="K254" s="199" t="n"/>
      <c r="L254" s="199" t="n"/>
      <c r="M254" s="199" t="n"/>
      <c r="N254" s="199" t="n"/>
      <c r="O254" s="199" t="n"/>
      <c r="P254" s="199" t="n"/>
      <c r="Q254" s="199" t="n"/>
      <c r="R254" s="199" t="n"/>
      <c r="S254" s="199" t="n"/>
      <c r="T254" s="199" t="n"/>
      <c r="U254" s="199" t="n"/>
      <c r="V254" s="199" t="n"/>
      <c r="W254" s="199" t="n"/>
      <c r="X254" s="199" t="n"/>
      <c r="Y254" s="199" t="n"/>
      <c r="Z254" s="199" t="n"/>
    </row>
    <row r="255" ht="15.75" customHeight="1">
      <c r="A255" s="199" t="n"/>
      <c r="B255" s="199" t="n"/>
      <c r="C255" s="199" t="n"/>
      <c r="D255" s="199" t="n"/>
      <c r="E255" s="199" t="n"/>
      <c r="F255" s="199" t="n"/>
      <c r="G255" s="199" t="n"/>
      <c r="H255" s="199" t="n"/>
      <c r="I255" s="199" t="n"/>
      <c r="J255" s="199" t="n"/>
      <c r="K255" s="199" t="n"/>
      <c r="L255" s="199" t="n"/>
      <c r="M255" s="199" t="n"/>
      <c r="N255" s="199" t="n"/>
      <c r="O255" s="199" t="n"/>
      <c r="P255" s="199" t="n"/>
      <c r="Q255" s="199" t="n"/>
      <c r="R255" s="199" t="n"/>
      <c r="S255" s="199" t="n"/>
      <c r="T255" s="199" t="n"/>
      <c r="U255" s="199" t="n"/>
      <c r="V255" s="199" t="n"/>
      <c r="W255" s="199" t="n"/>
      <c r="X255" s="199" t="n"/>
      <c r="Y255" s="199" t="n"/>
      <c r="Z255" s="199" t="n"/>
    </row>
    <row r="256" ht="15.75" customHeight="1">
      <c r="A256" s="199" t="n"/>
      <c r="B256" s="199" t="n"/>
      <c r="C256" s="199" t="n"/>
      <c r="D256" s="199" t="n"/>
      <c r="E256" s="199" t="n"/>
      <c r="F256" s="199" t="n"/>
      <c r="G256" s="199" t="n"/>
      <c r="H256" s="199" t="n"/>
      <c r="I256" s="199" t="n"/>
      <c r="J256" s="199" t="n"/>
      <c r="K256" s="199" t="n"/>
      <c r="L256" s="199" t="n"/>
      <c r="M256" s="199" t="n"/>
      <c r="N256" s="199" t="n"/>
      <c r="O256" s="199" t="n"/>
      <c r="P256" s="199" t="n"/>
      <c r="Q256" s="199" t="n"/>
      <c r="R256" s="199" t="n"/>
      <c r="S256" s="199" t="n"/>
      <c r="T256" s="199" t="n"/>
      <c r="U256" s="199" t="n"/>
      <c r="V256" s="199" t="n"/>
      <c r="W256" s="199" t="n"/>
      <c r="X256" s="199" t="n"/>
      <c r="Y256" s="199" t="n"/>
      <c r="Z256" s="199" t="n"/>
    </row>
    <row r="257" ht="15.75" customHeight="1">
      <c r="A257" s="199" t="n"/>
      <c r="B257" s="199" t="n"/>
      <c r="C257" s="199" t="n"/>
      <c r="D257" s="199" t="n"/>
      <c r="E257" s="199" t="n"/>
      <c r="F257" s="199" t="n"/>
      <c r="G257" s="199" t="n"/>
      <c r="H257" s="199" t="n"/>
      <c r="I257" s="199" t="n"/>
      <c r="J257" s="199" t="n"/>
      <c r="K257" s="199" t="n"/>
      <c r="L257" s="199" t="n"/>
      <c r="M257" s="199" t="n"/>
      <c r="N257" s="199" t="n"/>
      <c r="O257" s="199" t="n"/>
      <c r="P257" s="199" t="n"/>
      <c r="Q257" s="199" t="n"/>
      <c r="R257" s="199" t="n"/>
      <c r="S257" s="199" t="n"/>
      <c r="T257" s="199" t="n"/>
      <c r="U257" s="199" t="n"/>
      <c r="V257" s="199" t="n"/>
      <c r="W257" s="199" t="n"/>
      <c r="X257" s="199" t="n"/>
      <c r="Y257" s="199" t="n"/>
      <c r="Z257" s="199" t="n"/>
    </row>
    <row r="258" ht="15.75" customHeight="1">
      <c r="A258" s="199" t="n"/>
      <c r="B258" s="199" t="n"/>
      <c r="C258" s="199" t="n"/>
      <c r="D258" s="199" t="n"/>
      <c r="E258" s="199" t="n"/>
      <c r="F258" s="199" t="n"/>
      <c r="G258" s="199" t="n"/>
      <c r="H258" s="199" t="n"/>
      <c r="I258" s="199" t="n"/>
      <c r="J258" s="199" t="n"/>
      <c r="K258" s="199" t="n"/>
      <c r="L258" s="199" t="n"/>
      <c r="M258" s="199" t="n"/>
      <c r="N258" s="199" t="n"/>
      <c r="O258" s="199" t="n"/>
      <c r="P258" s="199" t="n"/>
      <c r="Q258" s="199" t="n"/>
      <c r="R258" s="199" t="n"/>
      <c r="S258" s="199" t="n"/>
      <c r="T258" s="199" t="n"/>
      <c r="U258" s="199" t="n"/>
      <c r="V258" s="199" t="n"/>
      <c r="W258" s="199" t="n"/>
      <c r="X258" s="199" t="n"/>
      <c r="Y258" s="199" t="n"/>
      <c r="Z258" s="199" t="n"/>
    </row>
    <row r="259" ht="15.75" customHeight="1">
      <c r="A259" s="199" t="n"/>
      <c r="B259" s="199" t="n"/>
      <c r="C259" s="199" t="n"/>
      <c r="D259" s="199" t="n"/>
      <c r="E259" s="199" t="n"/>
      <c r="F259" s="199" t="n"/>
      <c r="G259" s="199" t="n"/>
      <c r="H259" s="199" t="n"/>
      <c r="I259" s="199" t="n"/>
      <c r="J259" s="199" t="n"/>
      <c r="K259" s="199" t="n"/>
      <c r="L259" s="199" t="n"/>
      <c r="M259" s="199" t="n"/>
      <c r="N259" s="199" t="n"/>
      <c r="O259" s="199" t="n"/>
      <c r="P259" s="199" t="n"/>
      <c r="Q259" s="199" t="n"/>
      <c r="R259" s="199" t="n"/>
      <c r="S259" s="199" t="n"/>
      <c r="T259" s="199" t="n"/>
      <c r="U259" s="199" t="n"/>
      <c r="V259" s="199" t="n"/>
      <c r="W259" s="199" t="n"/>
      <c r="X259" s="199" t="n"/>
      <c r="Y259" s="199" t="n"/>
      <c r="Z259" s="199" t="n"/>
    </row>
    <row r="260" ht="15.75" customHeight="1">
      <c r="A260" s="199" t="n"/>
      <c r="B260" s="199" t="n"/>
      <c r="C260" s="199" t="n"/>
      <c r="D260" s="199" t="n"/>
      <c r="E260" s="199" t="n"/>
      <c r="F260" s="199" t="n"/>
      <c r="G260" s="199" t="n"/>
      <c r="H260" s="199" t="n"/>
      <c r="I260" s="199" t="n"/>
      <c r="J260" s="199" t="n"/>
      <c r="K260" s="199" t="n"/>
      <c r="L260" s="199" t="n"/>
      <c r="M260" s="199" t="n"/>
      <c r="N260" s="199" t="n"/>
      <c r="O260" s="199" t="n"/>
      <c r="P260" s="199" t="n"/>
      <c r="Q260" s="199" t="n"/>
      <c r="R260" s="199" t="n"/>
      <c r="S260" s="199" t="n"/>
      <c r="T260" s="199" t="n"/>
      <c r="U260" s="199" t="n"/>
      <c r="V260" s="199" t="n"/>
      <c r="W260" s="199" t="n"/>
      <c r="X260" s="199" t="n"/>
      <c r="Y260" s="199" t="n"/>
      <c r="Z260" s="199" t="n"/>
    </row>
    <row r="261" ht="15.75" customHeight="1">
      <c r="A261" s="199" t="n"/>
      <c r="B261" s="199" t="n"/>
      <c r="C261" s="199" t="n"/>
      <c r="D261" s="199" t="n"/>
      <c r="E261" s="199" t="n"/>
      <c r="F261" s="199" t="n"/>
      <c r="G261" s="199" t="n"/>
      <c r="H261" s="199" t="n"/>
      <c r="I261" s="199" t="n"/>
      <c r="J261" s="199" t="n"/>
      <c r="K261" s="199" t="n"/>
      <c r="L261" s="199" t="n"/>
      <c r="M261" s="199" t="n"/>
      <c r="N261" s="199" t="n"/>
      <c r="O261" s="199" t="n"/>
      <c r="P261" s="199" t="n"/>
      <c r="Q261" s="199" t="n"/>
      <c r="R261" s="199" t="n"/>
      <c r="S261" s="199" t="n"/>
      <c r="T261" s="199" t="n"/>
      <c r="U261" s="199" t="n"/>
      <c r="V261" s="199" t="n"/>
      <c r="W261" s="199" t="n"/>
      <c r="X261" s="199" t="n"/>
      <c r="Y261" s="199" t="n"/>
      <c r="Z261" s="199" t="n"/>
    </row>
    <row r="262" ht="15.75" customHeight="1">
      <c r="A262" s="199" t="n"/>
      <c r="B262" s="199" t="n"/>
      <c r="C262" s="199" t="n"/>
      <c r="D262" s="199" t="n"/>
      <c r="E262" s="199" t="n"/>
      <c r="F262" s="199" t="n"/>
      <c r="G262" s="199" t="n"/>
      <c r="H262" s="199" t="n"/>
      <c r="I262" s="199" t="n"/>
      <c r="J262" s="199" t="n"/>
      <c r="K262" s="199" t="n"/>
      <c r="L262" s="199" t="n"/>
      <c r="M262" s="199" t="n"/>
      <c r="N262" s="199" t="n"/>
      <c r="O262" s="199" t="n"/>
      <c r="P262" s="199" t="n"/>
      <c r="Q262" s="199" t="n"/>
      <c r="R262" s="199" t="n"/>
      <c r="S262" s="199" t="n"/>
      <c r="T262" s="199" t="n"/>
      <c r="U262" s="199" t="n"/>
      <c r="V262" s="199" t="n"/>
      <c r="W262" s="199" t="n"/>
      <c r="X262" s="199" t="n"/>
      <c r="Y262" s="199" t="n"/>
      <c r="Z262" s="199" t="n"/>
    </row>
    <row r="263" ht="15.75" customHeight="1">
      <c r="A263" s="199" t="n"/>
      <c r="B263" s="199" t="n"/>
      <c r="C263" s="199" t="n"/>
      <c r="D263" s="199" t="n"/>
      <c r="E263" s="199" t="n"/>
      <c r="F263" s="199" t="n"/>
      <c r="G263" s="199" t="n"/>
      <c r="H263" s="199" t="n"/>
      <c r="I263" s="199" t="n"/>
      <c r="J263" s="199" t="n"/>
      <c r="K263" s="199" t="n"/>
      <c r="L263" s="199" t="n"/>
      <c r="M263" s="199" t="n"/>
      <c r="N263" s="199" t="n"/>
      <c r="O263" s="199" t="n"/>
      <c r="P263" s="199" t="n"/>
      <c r="Q263" s="199" t="n"/>
      <c r="R263" s="199" t="n"/>
      <c r="S263" s="199" t="n"/>
      <c r="T263" s="199" t="n"/>
      <c r="U263" s="199" t="n"/>
      <c r="V263" s="199" t="n"/>
      <c r="W263" s="199" t="n"/>
      <c r="X263" s="199" t="n"/>
      <c r="Y263" s="199" t="n"/>
      <c r="Z263" s="199" t="n"/>
    </row>
    <row r="264" ht="15.75" customHeight="1">
      <c r="A264" s="199" t="n"/>
      <c r="B264" s="199" t="n"/>
      <c r="C264" s="199" t="n"/>
      <c r="D264" s="199" t="n"/>
      <c r="E264" s="199" t="n"/>
      <c r="F264" s="199" t="n"/>
      <c r="G264" s="199" t="n"/>
      <c r="H264" s="199" t="n"/>
      <c r="I264" s="199" t="n"/>
      <c r="J264" s="199" t="n"/>
      <c r="K264" s="199" t="n"/>
      <c r="L264" s="199" t="n"/>
      <c r="M264" s="199" t="n"/>
      <c r="N264" s="199" t="n"/>
      <c r="O264" s="199" t="n"/>
      <c r="P264" s="199" t="n"/>
      <c r="Q264" s="199" t="n"/>
      <c r="R264" s="199" t="n"/>
      <c r="S264" s="199" t="n"/>
      <c r="T264" s="199" t="n"/>
      <c r="U264" s="199" t="n"/>
      <c r="V264" s="199" t="n"/>
      <c r="W264" s="199" t="n"/>
      <c r="X264" s="199" t="n"/>
      <c r="Y264" s="199" t="n"/>
      <c r="Z264" s="199" t="n"/>
    </row>
    <row r="265" ht="15.75" customHeight="1">
      <c r="A265" s="199" t="n"/>
      <c r="B265" s="199" t="n"/>
      <c r="C265" s="199" t="n"/>
      <c r="D265" s="199" t="n"/>
      <c r="E265" s="199" t="n"/>
      <c r="F265" s="199" t="n"/>
      <c r="G265" s="199" t="n"/>
      <c r="H265" s="199" t="n"/>
      <c r="I265" s="199" t="n"/>
      <c r="J265" s="199" t="n"/>
      <c r="K265" s="199" t="n"/>
      <c r="L265" s="199" t="n"/>
      <c r="M265" s="199" t="n"/>
      <c r="N265" s="199" t="n"/>
      <c r="O265" s="199" t="n"/>
      <c r="P265" s="199" t="n"/>
      <c r="Q265" s="199" t="n"/>
      <c r="R265" s="199" t="n"/>
      <c r="S265" s="199" t="n"/>
      <c r="T265" s="199" t="n"/>
      <c r="U265" s="199" t="n"/>
      <c r="V265" s="199" t="n"/>
      <c r="W265" s="199" t="n"/>
      <c r="X265" s="199" t="n"/>
      <c r="Y265" s="199" t="n"/>
      <c r="Z265" s="199" t="n"/>
    </row>
    <row r="266" ht="15.75" customHeight="1">
      <c r="A266" s="199" t="n"/>
      <c r="B266" s="199" t="n"/>
      <c r="C266" s="199" t="n"/>
      <c r="D266" s="199" t="n"/>
      <c r="E266" s="199" t="n"/>
      <c r="F266" s="199" t="n"/>
      <c r="G266" s="199" t="n"/>
      <c r="H266" s="199" t="n"/>
      <c r="I266" s="199" t="n"/>
      <c r="J266" s="199" t="n"/>
      <c r="K266" s="199" t="n"/>
      <c r="L266" s="199" t="n"/>
      <c r="M266" s="199" t="n"/>
      <c r="N266" s="199" t="n"/>
      <c r="O266" s="199" t="n"/>
      <c r="P266" s="199" t="n"/>
      <c r="Q266" s="199" t="n"/>
      <c r="R266" s="199" t="n"/>
      <c r="S266" s="199" t="n"/>
      <c r="T266" s="199" t="n"/>
      <c r="U266" s="199" t="n"/>
      <c r="V266" s="199" t="n"/>
      <c r="W266" s="199" t="n"/>
      <c r="X266" s="199" t="n"/>
      <c r="Y266" s="199" t="n"/>
      <c r="Z266" s="199" t="n"/>
    </row>
    <row r="267" ht="15.75" customHeight="1">
      <c r="A267" s="199" t="n"/>
      <c r="B267" s="199" t="n"/>
      <c r="C267" s="199" t="n"/>
      <c r="D267" s="199" t="n"/>
      <c r="E267" s="199" t="n"/>
      <c r="F267" s="199" t="n"/>
      <c r="G267" s="199" t="n"/>
      <c r="H267" s="199" t="n"/>
      <c r="I267" s="199" t="n"/>
      <c r="J267" s="199" t="n"/>
      <c r="K267" s="199" t="n"/>
      <c r="L267" s="199" t="n"/>
      <c r="M267" s="199" t="n"/>
      <c r="N267" s="199" t="n"/>
      <c r="O267" s="199" t="n"/>
      <c r="P267" s="199" t="n"/>
      <c r="Q267" s="199" t="n"/>
      <c r="R267" s="199" t="n"/>
      <c r="S267" s="199" t="n"/>
      <c r="T267" s="199" t="n"/>
      <c r="U267" s="199" t="n"/>
      <c r="V267" s="199" t="n"/>
      <c r="W267" s="199" t="n"/>
      <c r="X267" s="199" t="n"/>
      <c r="Y267" s="199" t="n"/>
      <c r="Z267" s="199" t="n"/>
    </row>
    <row r="268" ht="15.75" customHeight="1">
      <c r="A268" s="199" t="n"/>
      <c r="B268" s="199" t="n"/>
      <c r="C268" s="199" t="n"/>
      <c r="D268" s="199" t="n"/>
      <c r="E268" s="199" t="n"/>
      <c r="F268" s="199" t="n"/>
      <c r="G268" s="199" t="n"/>
      <c r="H268" s="199" t="n"/>
      <c r="I268" s="199" t="n"/>
      <c r="J268" s="199" t="n"/>
      <c r="K268" s="199" t="n"/>
      <c r="L268" s="199" t="n"/>
      <c r="M268" s="199" t="n"/>
      <c r="N268" s="199" t="n"/>
      <c r="O268" s="199" t="n"/>
      <c r="P268" s="199" t="n"/>
      <c r="Q268" s="199" t="n"/>
      <c r="R268" s="199" t="n"/>
      <c r="S268" s="199" t="n"/>
      <c r="T268" s="199" t="n"/>
      <c r="U268" s="199" t="n"/>
      <c r="V268" s="199" t="n"/>
      <c r="W268" s="199" t="n"/>
      <c r="X268" s="199" t="n"/>
      <c r="Y268" s="199" t="n"/>
      <c r="Z268" s="199" t="n"/>
    </row>
    <row r="269" ht="15.75" customHeight="1">
      <c r="A269" s="199" t="n"/>
      <c r="B269" s="199" t="n"/>
      <c r="C269" s="199" t="n"/>
      <c r="D269" s="199" t="n"/>
      <c r="E269" s="199" t="n"/>
      <c r="F269" s="199" t="n"/>
      <c r="G269" s="199" t="n"/>
      <c r="H269" s="199" t="n"/>
      <c r="I269" s="199" t="n"/>
      <c r="J269" s="199" t="n"/>
      <c r="K269" s="199" t="n"/>
      <c r="L269" s="199" t="n"/>
      <c r="M269" s="199" t="n"/>
      <c r="N269" s="199" t="n"/>
      <c r="O269" s="199" t="n"/>
      <c r="P269" s="199" t="n"/>
      <c r="Q269" s="199" t="n"/>
      <c r="R269" s="199" t="n"/>
      <c r="S269" s="199" t="n"/>
      <c r="T269" s="199" t="n"/>
      <c r="U269" s="199" t="n"/>
      <c r="V269" s="199" t="n"/>
      <c r="W269" s="199" t="n"/>
      <c r="X269" s="199" t="n"/>
      <c r="Y269" s="199" t="n"/>
      <c r="Z269" s="199" t="n"/>
    </row>
    <row r="270" ht="15.75" customHeight="1">
      <c r="A270" s="199" t="n"/>
      <c r="B270" s="199" t="n"/>
      <c r="C270" s="199" t="n"/>
      <c r="D270" s="199" t="n"/>
      <c r="E270" s="199" t="n"/>
      <c r="F270" s="199" t="n"/>
      <c r="G270" s="199" t="n"/>
      <c r="H270" s="199" t="n"/>
      <c r="I270" s="199" t="n"/>
      <c r="J270" s="199" t="n"/>
      <c r="K270" s="199" t="n"/>
      <c r="L270" s="199" t="n"/>
      <c r="M270" s="199" t="n"/>
      <c r="N270" s="199" t="n"/>
      <c r="O270" s="199" t="n"/>
      <c r="P270" s="199" t="n"/>
      <c r="Q270" s="199" t="n"/>
      <c r="R270" s="199" t="n"/>
      <c r="S270" s="199" t="n"/>
      <c r="T270" s="199" t="n"/>
      <c r="U270" s="199" t="n"/>
      <c r="V270" s="199" t="n"/>
      <c r="W270" s="199" t="n"/>
      <c r="X270" s="199" t="n"/>
      <c r="Y270" s="199" t="n"/>
      <c r="Z270" s="199" t="n"/>
    </row>
    <row r="271" ht="15.75" customHeight="1">
      <c r="A271" s="199" t="n"/>
      <c r="B271" s="199" t="n"/>
      <c r="C271" s="199" t="n"/>
      <c r="D271" s="199" t="n"/>
      <c r="E271" s="199" t="n"/>
      <c r="F271" s="199" t="n"/>
      <c r="G271" s="199" t="n"/>
      <c r="H271" s="199" t="n"/>
      <c r="I271" s="199" t="n"/>
      <c r="J271" s="199" t="n"/>
      <c r="K271" s="199" t="n"/>
      <c r="L271" s="199" t="n"/>
      <c r="M271" s="199" t="n"/>
      <c r="N271" s="199" t="n"/>
      <c r="O271" s="199" t="n"/>
      <c r="P271" s="199" t="n"/>
      <c r="Q271" s="199" t="n"/>
      <c r="R271" s="199" t="n"/>
      <c r="S271" s="199" t="n"/>
      <c r="T271" s="199" t="n"/>
      <c r="U271" s="199" t="n"/>
      <c r="V271" s="199" t="n"/>
      <c r="W271" s="199" t="n"/>
      <c r="X271" s="199" t="n"/>
      <c r="Y271" s="199" t="n"/>
      <c r="Z271" s="199" t="n"/>
    </row>
    <row r="272" ht="15.75" customHeight="1">
      <c r="A272" s="199" t="n"/>
      <c r="B272" s="199" t="n"/>
      <c r="C272" s="199" t="n"/>
      <c r="D272" s="199" t="n"/>
      <c r="E272" s="199" t="n"/>
      <c r="F272" s="199" t="n"/>
      <c r="G272" s="199" t="n"/>
      <c r="H272" s="199" t="n"/>
      <c r="I272" s="199" t="n"/>
      <c r="J272" s="199" t="n"/>
      <c r="K272" s="199" t="n"/>
      <c r="L272" s="199" t="n"/>
      <c r="M272" s="199" t="n"/>
      <c r="N272" s="199" t="n"/>
      <c r="O272" s="199" t="n"/>
      <c r="P272" s="199" t="n"/>
      <c r="Q272" s="199" t="n"/>
      <c r="R272" s="199" t="n"/>
      <c r="S272" s="199" t="n"/>
      <c r="T272" s="199" t="n"/>
      <c r="U272" s="199" t="n"/>
      <c r="V272" s="199" t="n"/>
      <c r="W272" s="199" t="n"/>
      <c r="X272" s="199" t="n"/>
      <c r="Y272" s="199" t="n"/>
      <c r="Z272" s="199" t="n"/>
    </row>
    <row r="273" ht="15.75" customHeight="1">
      <c r="A273" s="199" t="n"/>
      <c r="B273" s="199" t="n"/>
      <c r="C273" s="199" t="n"/>
      <c r="D273" s="199" t="n"/>
      <c r="E273" s="199" t="n"/>
      <c r="F273" s="199" t="n"/>
      <c r="G273" s="199" t="n"/>
      <c r="H273" s="199" t="n"/>
      <c r="I273" s="199" t="n"/>
      <c r="J273" s="199" t="n"/>
      <c r="K273" s="199" t="n"/>
      <c r="L273" s="199" t="n"/>
      <c r="M273" s="199" t="n"/>
      <c r="N273" s="199" t="n"/>
      <c r="O273" s="199" t="n"/>
      <c r="P273" s="199" t="n"/>
      <c r="Q273" s="199" t="n"/>
      <c r="R273" s="199" t="n"/>
      <c r="S273" s="199" t="n"/>
      <c r="T273" s="199" t="n"/>
      <c r="U273" s="199" t="n"/>
      <c r="V273" s="199" t="n"/>
      <c r="W273" s="199" t="n"/>
      <c r="X273" s="199" t="n"/>
      <c r="Y273" s="199" t="n"/>
      <c r="Z273" s="199" t="n"/>
    </row>
    <row r="274" ht="15.75" customHeight="1">
      <c r="A274" s="199" t="n"/>
      <c r="B274" s="199" t="n"/>
      <c r="C274" s="199" t="n"/>
      <c r="D274" s="199" t="n"/>
      <c r="E274" s="199" t="n"/>
      <c r="F274" s="199" t="n"/>
      <c r="G274" s="199" t="n"/>
      <c r="H274" s="199" t="n"/>
      <c r="I274" s="199" t="n"/>
      <c r="J274" s="199" t="n"/>
      <c r="K274" s="199" t="n"/>
      <c r="L274" s="199" t="n"/>
      <c r="M274" s="199" t="n"/>
      <c r="N274" s="199" t="n"/>
      <c r="O274" s="199" t="n"/>
      <c r="P274" s="199" t="n"/>
      <c r="Q274" s="199" t="n"/>
      <c r="R274" s="199" t="n"/>
      <c r="S274" s="199" t="n"/>
      <c r="T274" s="199" t="n"/>
      <c r="U274" s="199" t="n"/>
      <c r="V274" s="199" t="n"/>
      <c r="W274" s="199" t="n"/>
      <c r="X274" s="199" t="n"/>
      <c r="Y274" s="199" t="n"/>
      <c r="Z274" s="199" t="n"/>
    </row>
    <row r="275" ht="15.75" customHeight="1">
      <c r="A275" s="199" t="n"/>
      <c r="B275" s="199" t="n"/>
      <c r="C275" s="199" t="n"/>
      <c r="D275" s="199" t="n"/>
      <c r="E275" s="199" t="n"/>
      <c r="F275" s="199" t="n"/>
      <c r="G275" s="199" t="n"/>
      <c r="H275" s="199" t="n"/>
      <c r="I275" s="199" t="n"/>
      <c r="J275" s="199" t="n"/>
      <c r="K275" s="199" t="n"/>
      <c r="L275" s="199" t="n"/>
      <c r="M275" s="199" t="n"/>
      <c r="N275" s="199" t="n"/>
      <c r="O275" s="199" t="n"/>
      <c r="P275" s="199" t="n"/>
      <c r="Q275" s="199" t="n"/>
      <c r="R275" s="199" t="n"/>
      <c r="S275" s="199" t="n"/>
      <c r="T275" s="199" t="n"/>
      <c r="U275" s="199" t="n"/>
      <c r="V275" s="199" t="n"/>
      <c r="W275" s="199" t="n"/>
      <c r="X275" s="199" t="n"/>
      <c r="Y275" s="199" t="n"/>
      <c r="Z275" s="199" t="n"/>
    </row>
    <row r="276" ht="15.75" customHeight="1">
      <c r="A276" s="199" t="n"/>
      <c r="B276" s="199" t="n"/>
      <c r="C276" s="199" t="n"/>
      <c r="D276" s="199" t="n"/>
      <c r="E276" s="199" t="n"/>
      <c r="F276" s="199" t="n"/>
      <c r="G276" s="199" t="n"/>
      <c r="H276" s="199" t="n"/>
      <c r="I276" s="199" t="n"/>
      <c r="J276" s="199" t="n"/>
      <c r="K276" s="199" t="n"/>
      <c r="L276" s="199" t="n"/>
      <c r="M276" s="199" t="n"/>
      <c r="N276" s="199" t="n"/>
      <c r="O276" s="199" t="n"/>
      <c r="P276" s="199" t="n"/>
      <c r="Q276" s="199" t="n"/>
      <c r="R276" s="199" t="n"/>
      <c r="S276" s="199" t="n"/>
      <c r="T276" s="199" t="n"/>
      <c r="U276" s="199" t="n"/>
      <c r="V276" s="199" t="n"/>
      <c r="W276" s="199" t="n"/>
      <c r="X276" s="199" t="n"/>
      <c r="Y276" s="199" t="n"/>
      <c r="Z276" s="199" t="n"/>
    </row>
    <row r="277" ht="15.75" customHeight="1">
      <c r="A277" s="199" t="n"/>
      <c r="B277" s="199" t="n"/>
      <c r="C277" s="199" t="n"/>
      <c r="D277" s="199" t="n"/>
      <c r="E277" s="199" t="n"/>
      <c r="F277" s="199" t="n"/>
      <c r="G277" s="199" t="n"/>
      <c r="H277" s="199" t="n"/>
      <c r="I277" s="199" t="n"/>
      <c r="J277" s="199" t="n"/>
      <c r="K277" s="199" t="n"/>
      <c r="L277" s="199" t="n"/>
      <c r="M277" s="199" t="n"/>
      <c r="N277" s="199" t="n"/>
      <c r="O277" s="199" t="n"/>
      <c r="P277" s="199" t="n"/>
      <c r="Q277" s="199" t="n"/>
      <c r="R277" s="199" t="n"/>
      <c r="S277" s="199" t="n"/>
      <c r="T277" s="199" t="n"/>
      <c r="U277" s="199" t="n"/>
      <c r="V277" s="199" t="n"/>
      <c r="W277" s="199" t="n"/>
      <c r="X277" s="199" t="n"/>
      <c r="Y277" s="199" t="n"/>
      <c r="Z277" s="199" t="n"/>
    </row>
    <row r="278" ht="15.75" customHeight="1">
      <c r="A278" s="199" t="n"/>
      <c r="B278" s="199" t="n"/>
      <c r="C278" s="199" t="n"/>
      <c r="D278" s="199" t="n"/>
      <c r="E278" s="199" t="n"/>
      <c r="F278" s="199" t="n"/>
      <c r="G278" s="199" t="n"/>
      <c r="H278" s="199" t="n"/>
      <c r="I278" s="199" t="n"/>
      <c r="J278" s="199" t="n"/>
      <c r="K278" s="199" t="n"/>
      <c r="L278" s="199" t="n"/>
      <c r="M278" s="199" t="n"/>
      <c r="N278" s="199" t="n"/>
      <c r="O278" s="199" t="n"/>
      <c r="P278" s="199" t="n"/>
      <c r="Q278" s="199" t="n"/>
      <c r="R278" s="199" t="n"/>
      <c r="S278" s="199" t="n"/>
      <c r="T278" s="199" t="n"/>
      <c r="U278" s="199" t="n"/>
      <c r="V278" s="199" t="n"/>
      <c r="W278" s="199" t="n"/>
      <c r="X278" s="199" t="n"/>
      <c r="Y278" s="199" t="n"/>
      <c r="Z278" s="199" t="n"/>
    </row>
    <row r="279" ht="15.75" customHeight="1">
      <c r="A279" s="199" t="n"/>
      <c r="B279" s="199" t="n"/>
      <c r="C279" s="199" t="n"/>
      <c r="D279" s="199" t="n"/>
      <c r="E279" s="199" t="n"/>
      <c r="F279" s="199" t="n"/>
      <c r="G279" s="199" t="n"/>
      <c r="H279" s="199" t="n"/>
      <c r="I279" s="199" t="n"/>
      <c r="J279" s="199" t="n"/>
      <c r="K279" s="199" t="n"/>
      <c r="L279" s="199" t="n"/>
      <c r="M279" s="199" t="n"/>
      <c r="N279" s="199" t="n"/>
      <c r="O279" s="199" t="n"/>
      <c r="P279" s="199" t="n"/>
      <c r="Q279" s="199" t="n"/>
      <c r="R279" s="199" t="n"/>
      <c r="S279" s="199" t="n"/>
      <c r="T279" s="199" t="n"/>
      <c r="U279" s="199" t="n"/>
      <c r="V279" s="199" t="n"/>
      <c r="W279" s="199" t="n"/>
      <c r="X279" s="199" t="n"/>
      <c r="Y279" s="199" t="n"/>
      <c r="Z279" s="199" t="n"/>
    </row>
    <row r="280" ht="15.75" customHeight="1">
      <c r="A280" s="199" t="n"/>
      <c r="B280" s="199" t="n"/>
      <c r="C280" s="199" t="n"/>
      <c r="D280" s="199" t="n"/>
      <c r="E280" s="199" t="n"/>
      <c r="F280" s="199" t="n"/>
      <c r="G280" s="199" t="n"/>
      <c r="H280" s="199" t="n"/>
      <c r="I280" s="199" t="n"/>
      <c r="J280" s="199" t="n"/>
      <c r="K280" s="199" t="n"/>
      <c r="L280" s="199" t="n"/>
      <c r="M280" s="199" t="n"/>
      <c r="N280" s="199" t="n"/>
      <c r="O280" s="199" t="n"/>
      <c r="P280" s="199" t="n"/>
      <c r="Q280" s="199" t="n"/>
      <c r="R280" s="199" t="n"/>
      <c r="S280" s="199" t="n"/>
      <c r="T280" s="199" t="n"/>
      <c r="U280" s="199" t="n"/>
      <c r="V280" s="199" t="n"/>
      <c r="W280" s="199" t="n"/>
      <c r="X280" s="199" t="n"/>
      <c r="Y280" s="199" t="n"/>
      <c r="Z280" s="199" t="n"/>
    </row>
    <row r="281" ht="15.75" customHeight="1">
      <c r="A281" s="199" t="n"/>
      <c r="B281" s="199" t="n"/>
      <c r="C281" s="199" t="n"/>
      <c r="D281" s="199" t="n"/>
      <c r="E281" s="199" t="n"/>
      <c r="F281" s="199" t="n"/>
      <c r="G281" s="199" t="n"/>
      <c r="H281" s="199" t="n"/>
      <c r="I281" s="199" t="n"/>
      <c r="J281" s="199" t="n"/>
      <c r="K281" s="199" t="n"/>
      <c r="L281" s="199" t="n"/>
      <c r="M281" s="199" t="n"/>
      <c r="N281" s="199" t="n"/>
      <c r="O281" s="199" t="n"/>
      <c r="P281" s="199" t="n"/>
      <c r="Q281" s="199" t="n"/>
      <c r="R281" s="199" t="n"/>
      <c r="S281" s="199" t="n"/>
      <c r="T281" s="199" t="n"/>
      <c r="U281" s="199" t="n"/>
      <c r="V281" s="199" t="n"/>
      <c r="W281" s="199" t="n"/>
      <c r="X281" s="199" t="n"/>
      <c r="Y281" s="199" t="n"/>
      <c r="Z281" s="199" t="n"/>
    </row>
    <row r="282" ht="15.75" customHeight="1">
      <c r="A282" s="199" t="n"/>
      <c r="B282" s="199" t="n"/>
      <c r="C282" s="199" t="n"/>
      <c r="D282" s="199" t="n"/>
      <c r="E282" s="199" t="n"/>
      <c r="F282" s="199" t="n"/>
      <c r="G282" s="199" t="n"/>
      <c r="H282" s="199" t="n"/>
      <c r="I282" s="199" t="n"/>
      <c r="J282" s="199" t="n"/>
      <c r="K282" s="199" t="n"/>
      <c r="L282" s="199" t="n"/>
      <c r="M282" s="199" t="n"/>
      <c r="N282" s="199" t="n"/>
      <c r="O282" s="199" t="n"/>
      <c r="P282" s="199" t="n"/>
      <c r="Q282" s="199" t="n"/>
      <c r="R282" s="199" t="n"/>
      <c r="S282" s="199" t="n"/>
      <c r="T282" s="199" t="n"/>
      <c r="U282" s="199" t="n"/>
      <c r="V282" s="199" t="n"/>
      <c r="W282" s="199" t="n"/>
      <c r="X282" s="199" t="n"/>
      <c r="Y282" s="199" t="n"/>
      <c r="Z282" s="199" t="n"/>
    </row>
    <row r="283" ht="15.75" customHeight="1">
      <c r="A283" s="199" t="n"/>
      <c r="B283" s="199" t="n"/>
      <c r="C283" s="199" t="n"/>
      <c r="D283" s="199" t="n"/>
      <c r="E283" s="199" t="n"/>
      <c r="F283" s="199" t="n"/>
      <c r="G283" s="199" t="n"/>
      <c r="H283" s="199" t="n"/>
      <c r="I283" s="199" t="n"/>
      <c r="J283" s="199" t="n"/>
      <c r="K283" s="199" t="n"/>
      <c r="L283" s="199" t="n"/>
      <c r="M283" s="199" t="n"/>
      <c r="N283" s="199" t="n"/>
      <c r="O283" s="199" t="n"/>
      <c r="P283" s="199" t="n"/>
      <c r="Q283" s="199" t="n"/>
      <c r="R283" s="199" t="n"/>
      <c r="S283" s="199" t="n"/>
      <c r="T283" s="199" t="n"/>
      <c r="U283" s="199" t="n"/>
      <c r="V283" s="199" t="n"/>
      <c r="W283" s="199" t="n"/>
      <c r="X283" s="199" t="n"/>
      <c r="Y283" s="199" t="n"/>
      <c r="Z283" s="199" t="n"/>
    </row>
    <row r="284" ht="15.75" customHeight="1">
      <c r="A284" s="199" t="n"/>
      <c r="B284" s="199" t="n"/>
      <c r="C284" s="199" t="n"/>
      <c r="D284" s="199" t="n"/>
      <c r="E284" s="199" t="n"/>
      <c r="F284" s="199" t="n"/>
      <c r="G284" s="199" t="n"/>
      <c r="H284" s="199" t="n"/>
      <c r="I284" s="199" t="n"/>
      <c r="J284" s="199" t="n"/>
      <c r="K284" s="199" t="n"/>
      <c r="L284" s="199" t="n"/>
      <c r="M284" s="199" t="n"/>
      <c r="N284" s="199" t="n"/>
      <c r="O284" s="199" t="n"/>
      <c r="P284" s="199" t="n"/>
      <c r="Q284" s="199" t="n"/>
      <c r="R284" s="199" t="n"/>
      <c r="S284" s="199" t="n"/>
      <c r="T284" s="199" t="n"/>
      <c r="U284" s="199" t="n"/>
      <c r="V284" s="199" t="n"/>
      <c r="W284" s="199" t="n"/>
      <c r="X284" s="199" t="n"/>
      <c r="Y284" s="199" t="n"/>
      <c r="Z284" s="199" t="n"/>
    </row>
    <row r="285" ht="15.75" customHeight="1">
      <c r="A285" s="199" t="n"/>
      <c r="B285" s="199" t="n"/>
      <c r="C285" s="199" t="n"/>
      <c r="D285" s="199" t="n"/>
      <c r="E285" s="199" t="n"/>
      <c r="F285" s="199" t="n"/>
      <c r="G285" s="199" t="n"/>
      <c r="H285" s="199" t="n"/>
      <c r="I285" s="199" t="n"/>
      <c r="J285" s="199" t="n"/>
      <c r="K285" s="199" t="n"/>
      <c r="L285" s="199" t="n"/>
      <c r="M285" s="199" t="n"/>
      <c r="N285" s="199" t="n"/>
      <c r="O285" s="199" t="n"/>
      <c r="P285" s="199" t="n"/>
      <c r="Q285" s="199" t="n"/>
      <c r="R285" s="199" t="n"/>
      <c r="S285" s="199" t="n"/>
      <c r="T285" s="199" t="n"/>
      <c r="U285" s="199" t="n"/>
      <c r="V285" s="199" t="n"/>
      <c r="W285" s="199" t="n"/>
      <c r="X285" s="199" t="n"/>
      <c r="Y285" s="199" t="n"/>
      <c r="Z285" s="199" t="n"/>
    </row>
    <row r="286" ht="15.75" customHeight="1">
      <c r="A286" s="199" t="n"/>
      <c r="B286" s="199" t="n"/>
      <c r="C286" s="199" t="n"/>
      <c r="D286" s="199" t="n"/>
      <c r="E286" s="199" t="n"/>
      <c r="F286" s="199" t="n"/>
      <c r="G286" s="199" t="n"/>
      <c r="H286" s="199" t="n"/>
      <c r="I286" s="199" t="n"/>
      <c r="J286" s="199" t="n"/>
      <c r="K286" s="199" t="n"/>
      <c r="L286" s="199" t="n"/>
      <c r="M286" s="199" t="n"/>
      <c r="N286" s="199" t="n"/>
      <c r="O286" s="199" t="n"/>
      <c r="P286" s="199" t="n"/>
      <c r="Q286" s="199" t="n"/>
      <c r="R286" s="199" t="n"/>
      <c r="S286" s="199" t="n"/>
      <c r="T286" s="199" t="n"/>
      <c r="U286" s="199" t="n"/>
      <c r="V286" s="199" t="n"/>
      <c r="W286" s="199" t="n"/>
      <c r="X286" s="199" t="n"/>
      <c r="Y286" s="199" t="n"/>
      <c r="Z286" s="199" t="n"/>
    </row>
    <row r="287" ht="15.75" customHeight="1">
      <c r="A287" s="199" t="n"/>
      <c r="B287" s="199" t="n"/>
      <c r="C287" s="199" t="n"/>
      <c r="D287" s="199" t="n"/>
      <c r="E287" s="199" t="n"/>
      <c r="F287" s="199" t="n"/>
      <c r="G287" s="199" t="n"/>
      <c r="H287" s="199" t="n"/>
      <c r="I287" s="199" t="n"/>
      <c r="J287" s="199" t="n"/>
      <c r="K287" s="199" t="n"/>
      <c r="L287" s="199" t="n"/>
      <c r="M287" s="199" t="n"/>
      <c r="N287" s="199" t="n"/>
      <c r="O287" s="199" t="n"/>
      <c r="P287" s="199" t="n"/>
      <c r="Q287" s="199" t="n"/>
      <c r="R287" s="199" t="n"/>
      <c r="S287" s="199" t="n"/>
      <c r="T287" s="199" t="n"/>
      <c r="U287" s="199" t="n"/>
      <c r="V287" s="199" t="n"/>
      <c r="W287" s="199" t="n"/>
      <c r="X287" s="199" t="n"/>
      <c r="Y287" s="199" t="n"/>
      <c r="Z287" s="199" t="n"/>
    </row>
    <row r="288" ht="15.75" customHeight="1">
      <c r="A288" s="199" t="n"/>
      <c r="B288" s="199" t="n"/>
      <c r="C288" s="199" t="n"/>
      <c r="D288" s="199" t="n"/>
      <c r="E288" s="199" t="n"/>
      <c r="F288" s="199" t="n"/>
      <c r="G288" s="199" t="n"/>
      <c r="H288" s="199" t="n"/>
      <c r="I288" s="199" t="n"/>
      <c r="J288" s="199" t="n"/>
      <c r="K288" s="199" t="n"/>
      <c r="L288" s="199" t="n"/>
      <c r="M288" s="199" t="n"/>
      <c r="N288" s="199" t="n"/>
      <c r="O288" s="199" t="n"/>
      <c r="P288" s="199" t="n"/>
      <c r="Q288" s="199" t="n"/>
      <c r="R288" s="199" t="n"/>
      <c r="S288" s="199" t="n"/>
      <c r="T288" s="199" t="n"/>
      <c r="U288" s="199" t="n"/>
      <c r="V288" s="199" t="n"/>
      <c r="W288" s="199" t="n"/>
      <c r="X288" s="199" t="n"/>
      <c r="Y288" s="199" t="n"/>
      <c r="Z288" s="199" t="n"/>
    </row>
    <row r="289" ht="15.75" customHeight="1">
      <c r="A289" s="199" t="n"/>
      <c r="B289" s="199" t="n"/>
      <c r="C289" s="199" t="n"/>
      <c r="D289" s="199" t="n"/>
      <c r="E289" s="199" t="n"/>
      <c r="F289" s="199" t="n"/>
      <c r="G289" s="199" t="n"/>
      <c r="H289" s="199" t="n"/>
      <c r="I289" s="199" t="n"/>
      <c r="J289" s="199" t="n"/>
      <c r="K289" s="199" t="n"/>
      <c r="L289" s="199" t="n"/>
      <c r="M289" s="199" t="n"/>
      <c r="N289" s="199" t="n"/>
      <c r="O289" s="199" t="n"/>
      <c r="P289" s="199" t="n"/>
      <c r="Q289" s="199" t="n"/>
      <c r="R289" s="199" t="n"/>
      <c r="S289" s="199" t="n"/>
      <c r="T289" s="199" t="n"/>
      <c r="U289" s="199" t="n"/>
      <c r="V289" s="199" t="n"/>
      <c r="W289" s="199" t="n"/>
      <c r="X289" s="199" t="n"/>
      <c r="Y289" s="199" t="n"/>
      <c r="Z289" s="199" t="n"/>
    </row>
    <row r="290" ht="15.75" customHeight="1">
      <c r="A290" s="199" t="n"/>
      <c r="B290" s="199" t="n"/>
      <c r="C290" s="199" t="n"/>
      <c r="D290" s="199" t="n"/>
      <c r="E290" s="199" t="n"/>
      <c r="F290" s="199" t="n"/>
      <c r="G290" s="199" t="n"/>
      <c r="H290" s="199" t="n"/>
      <c r="I290" s="199" t="n"/>
      <c r="J290" s="199" t="n"/>
      <c r="K290" s="199" t="n"/>
      <c r="L290" s="199" t="n"/>
      <c r="M290" s="199" t="n"/>
      <c r="N290" s="199" t="n"/>
      <c r="O290" s="199" t="n"/>
      <c r="P290" s="199" t="n"/>
      <c r="Q290" s="199" t="n"/>
      <c r="R290" s="199" t="n"/>
      <c r="S290" s="199" t="n"/>
      <c r="T290" s="199" t="n"/>
      <c r="U290" s="199" t="n"/>
      <c r="V290" s="199" t="n"/>
      <c r="W290" s="199" t="n"/>
      <c r="X290" s="199" t="n"/>
      <c r="Y290" s="199" t="n"/>
      <c r="Z290" s="199" t="n"/>
    </row>
    <row r="291" ht="15.75" customHeight="1">
      <c r="A291" s="199" t="n"/>
      <c r="B291" s="199" t="n"/>
      <c r="C291" s="199" t="n"/>
      <c r="D291" s="199" t="n"/>
      <c r="E291" s="199" t="n"/>
      <c r="F291" s="199" t="n"/>
      <c r="G291" s="199" t="n"/>
      <c r="H291" s="199" t="n"/>
      <c r="I291" s="199" t="n"/>
      <c r="J291" s="199" t="n"/>
      <c r="K291" s="199" t="n"/>
      <c r="L291" s="199" t="n"/>
      <c r="M291" s="199" t="n"/>
      <c r="N291" s="199" t="n"/>
      <c r="O291" s="199" t="n"/>
      <c r="P291" s="199" t="n"/>
      <c r="Q291" s="199" t="n"/>
      <c r="R291" s="199" t="n"/>
      <c r="S291" s="199" t="n"/>
      <c r="T291" s="199" t="n"/>
      <c r="U291" s="199" t="n"/>
      <c r="V291" s="199" t="n"/>
      <c r="W291" s="199" t="n"/>
      <c r="X291" s="199" t="n"/>
      <c r="Y291" s="199" t="n"/>
      <c r="Z291" s="199" t="n"/>
    </row>
    <row r="292" ht="15.75" customHeight="1">
      <c r="A292" s="199" t="n"/>
      <c r="B292" s="199" t="n"/>
      <c r="C292" s="199" t="n"/>
      <c r="D292" s="199" t="n"/>
      <c r="E292" s="199" t="n"/>
      <c r="F292" s="199" t="n"/>
      <c r="G292" s="199" t="n"/>
      <c r="H292" s="199" t="n"/>
      <c r="I292" s="199" t="n"/>
      <c r="J292" s="199" t="n"/>
      <c r="K292" s="199" t="n"/>
      <c r="L292" s="199" t="n"/>
      <c r="M292" s="199" t="n"/>
      <c r="N292" s="199" t="n"/>
      <c r="O292" s="199" t="n"/>
      <c r="P292" s="199" t="n"/>
      <c r="Q292" s="199" t="n"/>
      <c r="R292" s="199" t="n"/>
      <c r="S292" s="199" t="n"/>
      <c r="T292" s="199" t="n"/>
      <c r="U292" s="199" t="n"/>
      <c r="V292" s="199" t="n"/>
      <c r="W292" s="199" t="n"/>
      <c r="X292" s="199" t="n"/>
      <c r="Y292" s="199" t="n"/>
      <c r="Z292" s="199" t="n"/>
    </row>
    <row r="293" ht="15.75" customHeight="1">
      <c r="A293" s="199" t="n"/>
      <c r="B293" s="199" t="n"/>
      <c r="C293" s="199" t="n"/>
      <c r="D293" s="199" t="n"/>
      <c r="E293" s="199" t="n"/>
      <c r="F293" s="199" t="n"/>
      <c r="G293" s="199" t="n"/>
      <c r="H293" s="199" t="n"/>
      <c r="I293" s="199" t="n"/>
      <c r="J293" s="199" t="n"/>
      <c r="K293" s="199" t="n"/>
      <c r="L293" s="199" t="n"/>
      <c r="M293" s="199" t="n"/>
      <c r="N293" s="199" t="n"/>
      <c r="O293" s="199" t="n"/>
      <c r="P293" s="199" t="n"/>
      <c r="Q293" s="199" t="n"/>
      <c r="R293" s="199" t="n"/>
      <c r="S293" s="199" t="n"/>
      <c r="T293" s="199" t="n"/>
      <c r="U293" s="199" t="n"/>
      <c r="V293" s="199" t="n"/>
      <c r="W293" s="199" t="n"/>
      <c r="X293" s="199" t="n"/>
      <c r="Y293" s="199" t="n"/>
      <c r="Z293" s="199" t="n"/>
    </row>
    <row r="294" ht="15.75" customHeight="1">
      <c r="A294" s="199" t="n"/>
      <c r="B294" s="199" t="n"/>
      <c r="C294" s="199" t="n"/>
      <c r="D294" s="199" t="n"/>
      <c r="E294" s="199" t="n"/>
      <c r="F294" s="199" t="n"/>
      <c r="G294" s="199" t="n"/>
      <c r="H294" s="199" t="n"/>
      <c r="I294" s="199" t="n"/>
      <c r="J294" s="199" t="n"/>
      <c r="K294" s="199" t="n"/>
      <c r="L294" s="199" t="n"/>
      <c r="M294" s="199" t="n"/>
      <c r="N294" s="199" t="n"/>
      <c r="O294" s="199" t="n"/>
      <c r="P294" s="199" t="n"/>
      <c r="Q294" s="199" t="n"/>
      <c r="R294" s="199" t="n"/>
      <c r="S294" s="199" t="n"/>
      <c r="T294" s="199" t="n"/>
      <c r="U294" s="199" t="n"/>
      <c r="V294" s="199" t="n"/>
      <c r="W294" s="199" t="n"/>
      <c r="X294" s="199" t="n"/>
      <c r="Y294" s="199" t="n"/>
      <c r="Z294" s="199" t="n"/>
    </row>
    <row r="295" ht="15.75" customHeight="1">
      <c r="A295" s="199" t="n"/>
      <c r="B295" s="199" t="n"/>
      <c r="C295" s="199" t="n"/>
      <c r="D295" s="199" t="n"/>
      <c r="E295" s="199" t="n"/>
      <c r="F295" s="199" t="n"/>
      <c r="G295" s="199" t="n"/>
      <c r="H295" s="199" t="n"/>
      <c r="I295" s="199" t="n"/>
      <c r="J295" s="199" t="n"/>
      <c r="K295" s="199" t="n"/>
      <c r="L295" s="199" t="n"/>
      <c r="M295" s="199" t="n"/>
      <c r="N295" s="199" t="n"/>
      <c r="O295" s="199" t="n"/>
      <c r="P295" s="199" t="n"/>
      <c r="Q295" s="199" t="n"/>
      <c r="R295" s="199" t="n"/>
      <c r="S295" s="199" t="n"/>
      <c r="T295" s="199" t="n"/>
      <c r="U295" s="199" t="n"/>
      <c r="V295" s="199" t="n"/>
      <c r="W295" s="199" t="n"/>
      <c r="X295" s="199" t="n"/>
      <c r="Y295" s="199" t="n"/>
      <c r="Z295" s="199" t="n"/>
    </row>
    <row r="296" ht="15.75" customHeight="1">
      <c r="A296" s="199" t="n"/>
      <c r="B296" s="199" t="n"/>
      <c r="C296" s="199" t="n"/>
      <c r="D296" s="199" t="n"/>
      <c r="E296" s="199" t="n"/>
      <c r="F296" s="199" t="n"/>
      <c r="G296" s="199" t="n"/>
      <c r="H296" s="199" t="n"/>
      <c r="I296" s="199" t="n"/>
      <c r="J296" s="199" t="n"/>
      <c r="K296" s="199" t="n"/>
      <c r="L296" s="199" t="n"/>
      <c r="M296" s="199" t="n"/>
      <c r="N296" s="199" t="n"/>
      <c r="O296" s="199" t="n"/>
      <c r="P296" s="199" t="n"/>
      <c r="Q296" s="199" t="n"/>
      <c r="R296" s="199" t="n"/>
      <c r="S296" s="199" t="n"/>
      <c r="T296" s="199" t="n"/>
      <c r="U296" s="199" t="n"/>
      <c r="V296" s="199" t="n"/>
      <c r="W296" s="199" t="n"/>
      <c r="X296" s="199" t="n"/>
      <c r="Y296" s="199" t="n"/>
      <c r="Z296" s="199" t="n"/>
    </row>
    <row r="297" ht="15.75" customHeight="1">
      <c r="A297" s="199" t="n"/>
      <c r="B297" s="199" t="n"/>
      <c r="C297" s="199" t="n"/>
      <c r="D297" s="199" t="n"/>
      <c r="E297" s="199" t="n"/>
      <c r="F297" s="199" t="n"/>
      <c r="G297" s="199" t="n"/>
      <c r="H297" s="199" t="n"/>
      <c r="I297" s="199" t="n"/>
      <c r="J297" s="199" t="n"/>
      <c r="K297" s="199" t="n"/>
      <c r="L297" s="199" t="n"/>
      <c r="M297" s="199" t="n"/>
      <c r="N297" s="199" t="n"/>
      <c r="O297" s="199" t="n"/>
      <c r="P297" s="199" t="n"/>
      <c r="Q297" s="199" t="n"/>
      <c r="R297" s="199" t="n"/>
      <c r="S297" s="199" t="n"/>
      <c r="T297" s="199" t="n"/>
      <c r="U297" s="199" t="n"/>
      <c r="V297" s="199" t="n"/>
      <c r="W297" s="199" t="n"/>
      <c r="X297" s="199" t="n"/>
      <c r="Y297" s="199" t="n"/>
      <c r="Z297" s="199" t="n"/>
    </row>
    <row r="298" ht="15.75" customHeight="1">
      <c r="A298" s="199" t="n"/>
      <c r="B298" s="199" t="n"/>
      <c r="C298" s="199" t="n"/>
      <c r="D298" s="199" t="n"/>
      <c r="E298" s="199" t="n"/>
      <c r="F298" s="199" t="n"/>
      <c r="G298" s="199" t="n"/>
      <c r="H298" s="199" t="n"/>
      <c r="I298" s="199" t="n"/>
      <c r="J298" s="199" t="n"/>
      <c r="K298" s="199" t="n"/>
      <c r="L298" s="199" t="n"/>
      <c r="M298" s="199" t="n"/>
      <c r="N298" s="199" t="n"/>
      <c r="O298" s="199" t="n"/>
      <c r="P298" s="199" t="n"/>
      <c r="Q298" s="199" t="n"/>
      <c r="R298" s="199" t="n"/>
      <c r="S298" s="199" t="n"/>
      <c r="T298" s="199" t="n"/>
      <c r="U298" s="199" t="n"/>
      <c r="V298" s="199" t="n"/>
      <c r="W298" s="199" t="n"/>
      <c r="X298" s="199" t="n"/>
      <c r="Y298" s="199" t="n"/>
      <c r="Z298" s="199" t="n"/>
    </row>
    <row r="299" ht="15.75" customHeight="1">
      <c r="A299" s="199" t="n"/>
      <c r="B299" s="199" t="n"/>
      <c r="C299" s="199" t="n"/>
      <c r="D299" s="199" t="n"/>
      <c r="E299" s="199" t="n"/>
      <c r="F299" s="199" t="n"/>
      <c r="G299" s="199" t="n"/>
      <c r="H299" s="199" t="n"/>
      <c r="I299" s="199" t="n"/>
      <c r="J299" s="199" t="n"/>
      <c r="K299" s="199" t="n"/>
      <c r="L299" s="199" t="n"/>
      <c r="M299" s="199" t="n"/>
      <c r="N299" s="199" t="n"/>
      <c r="O299" s="199" t="n"/>
      <c r="P299" s="199" t="n"/>
      <c r="Q299" s="199" t="n"/>
      <c r="R299" s="199" t="n"/>
      <c r="S299" s="199" t="n"/>
      <c r="T299" s="199" t="n"/>
      <c r="U299" s="199" t="n"/>
      <c r="V299" s="199" t="n"/>
      <c r="W299" s="199" t="n"/>
      <c r="X299" s="199" t="n"/>
      <c r="Y299" s="199" t="n"/>
      <c r="Z299" s="199" t="n"/>
    </row>
    <row r="300" ht="15.75" customHeight="1">
      <c r="A300" s="199" t="n"/>
      <c r="B300" s="199" t="n"/>
      <c r="C300" s="199" t="n"/>
      <c r="D300" s="199" t="n"/>
      <c r="E300" s="199" t="n"/>
      <c r="F300" s="199" t="n"/>
      <c r="G300" s="199" t="n"/>
      <c r="H300" s="199" t="n"/>
      <c r="I300" s="199" t="n"/>
      <c r="J300" s="199" t="n"/>
      <c r="K300" s="199" t="n"/>
      <c r="L300" s="199" t="n"/>
      <c r="M300" s="199" t="n"/>
      <c r="N300" s="199" t="n"/>
      <c r="O300" s="199" t="n"/>
      <c r="P300" s="199" t="n"/>
      <c r="Q300" s="199" t="n"/>
      <c r="R300" s="199" t="n"/>
      <c r="S300" s="199" t="n"/>
      <c r="T300" s="199" t="n"/>
      <c r="U300" s="199" t="n"/>
      <c r="V300" s="199" t="n"/>
      <c r="W300" s="199" t="n"/>
      <c r="X300" s="199" t="n"/>
      <c r="Y300" s="199" t="n"/>
      <c r="Z300" s="199" t="n"/>
    </row>
    <row r="301" ht="15.75" customHeight="1">
      <c r="A301" s="199" t="n"/>
      <c r="B301" s="199" t="n"/>
      <c r="C301" s="199" t="n"/>
      <c r="D301" s="199" t="n"/>
      <c r="E301" s="199" t="n"/>
      <c r="F301" s="199" t="n"/>
      <c r="G301" s="199" t="n"/>
      <c r="H301" s="199" t="n"/>
      <c r="I301" s="199" t="n"/>
      <c r="J301" s="199" t="n"/>
      <c r="K301" s="199" t="n"/>
      <c r="L301" s="199" t="n"/>
      <c r="M301" s="199" t="n"/>
      <c r="N301" s="199" t="n"/>
      <c r="O301" s="199" t="n"/>
      <c r="P301" s="199" t="n"/>
      <c r="Q301" s="199" t="n"/>
      <c r="R301" s="199" t="n"/>
      <c r="S301" s="199" t="n"/>
      <c r="T301" s="199" t="n"/>
      <c r="U301" s="199" t="n"/>
      <c r="V301" s="199" t="n"/>
      <c r="W301" s="199" t="n"/>
      <c r="X301" s="199" t="n"/>
      <c r="Y301" s="199" t="n"/>
      <c r="Z301" s="199" t="n"/>
    </row>
    <row r="302" ht="15.75" customHeight="1">
      <c r="A302" s="199" t="n"/>
      <c r="B302" s="199" t="n"/>
      <c r="C302" s="199" t="n"/>
      <c r="D302" s="199" t="n"/>
      <c r="E302" s="199" t="n"/>
      <c r="F302" s="199" t="n"/>
      <c r="G302" s="199" t="n"/>
      <c r="H302" s="199" t="n"/>
      <c r="I302" s="199" t="n"/>
      <c r="J302" s="199" t="n"/>
      <c r="K302" s="199" t="n"/>
      <c r="L302" s="199" t="n"/>
      <c r="M302" s="199" t="n"/>
      <c r="N302" s="199" t="n"/>
      <c r="O302" s="199" t="n"/>
      <c r="P302" s="199" t="n"/>
      <c r="Q302" s="199" t="n"/>
      <c r="R302" s="199" t="n"/>
      <c r="S302" s="199" t="n"/>
      <c r="T302" s="199" t="n"/>
      <c r="U302" s="199" t="n"/>
      <c r="V302" s="199" t="n"/>
      <c r="W302" s="199" t="n"/>
      <c r="X302" s="199" t="n"/>
      <c r="Y302" s="199" t="n"/>
      <c r="Z302" s="199" t="n"/>
    </row>
    <row r="303" ht="15.75" customHeight="1">
      <c r="A303" s="199" t="n"/>
      <c r="B303" s="199" t="n"/>
      <c r="C303" s="199" t="n"/>
      <c r="D303" s="199" t="n"/>
      <c r="E303" s="199" t="n"/>
      <c r="F303" s="199" t="n"/>
      <c r="G303" s="199" t="n"/>
      <c r="H303" s="199" t="n"/>
      <c r="I303" s="199" t="n"/>
      <c r="J303" s="199" t="n"/>
      <c r="K303" s="199" t="n"/>
      <c r="L303" s="199" t="n"/>
      <c r="M303" s="199" t="n"/>
      <c r="N303" s="199" t="n"/>
      <c r="O303" s="199" t="n"/>
      <c r="P303" s="199" t="n"/>
      <c r="Q303" s="199" t="n"/>
      <c r="R303" s="199" t="n"/>
      <c r="S303" s="199" t="n"/>
      <c r="T303" s="199" t="n"/>
      <c r="U303" s="199" t="n"/>
      <c r="V303" s="199" t="n"/>
      <c r="W303" s="199" t="n"/>
      <c r="X303" s="199" t="n"/>
      <c r="Y303" s="199" t="n"/>
      <c r="Z303" s="199" t="n"/>
    </row>
    <row r="304" ht="15.75" customHeight="1">
      <c r="A304" s="199" t="n"/>
      <c r="B304" s="199" t="n"/>
      <c r="C304" s="199" t="n"/>
      <c r="D304" s="199" t="n"/>
      <c r="E304" s="199" t="n"/>
      <c r="F304" s="199" t="n"/>
      <c r="G304" s="199" t="n"/>
      <c r="H304" s="199" t="n"/>
      <c r="I304" s="199" t="n"/>
      <c r="J304" s="199" t="n"/>
      <c r="K304" s="199" t="n"/>
      <c r="L304" s="199" t="n"/>
      <c r="M304" s="199" t="n"/>
      <c r="N304" s="199" t="n"/>
      <c r="O304" s="199" t="n"/>
      <c r="P304" s="199" t="n"/>
      <c r="Q304" s="199" t="n"/>
      <c r="R304" s="199" t="n"/>
      <c r="S304" s="199" t="n"/>
      <c r="T304" s="199" t="n"/>
      <c r="U304" s="199" t="n"/>
      <c r="V304" s="199" t="n"/>
      <c r="W304" s="199" t="n"/>
      <c r="X304" s="199" t="n"/>
      <c r="Y304" s="199" t="n"/>
      <c r="Z304" s="199" t="n"/>
    </row>
    <row r="305" ht="15.75" customHeight="1">
      <c r="A305" s="199" t="n"/>
      <c r="B305" s="199" t="n"/>
      <c r="C305" s="199" t="n"/>
      <c r="D305" s="199" t="n"/>
      <c r="E305" s="199" t="n"/>
      <c r="F305" s="199" t="n"/>
      <c r="G305" s="199" t="n"/>
      <c r="H305" s="199" t="n"/>
      <c r="I305" s="199" t="n"/>
      <c r="J305" s="199" t="n"/>
      <c r="K305" s="199" t="n"/>
      <c r="L305" s="199" t="n"/>
      <c r="M305" s="199" t="n"/>
      <c r="N305" s="199" t="n"/>
      <c r="O305" s="199" t="n"/>
      <c r="P305" s="199" t="n"/>
      <c r="Q305" s="199" t="n"/>
      <c r="R305" s="199" t="n"/>
      <c r="S305" s="199" t="n"/>
      <c r="T305" s="199" t="n"/>
      <c r="U305" s="199" t="n"/>
      <c r="V305" s="199" t="n"/>
      <c r="W305" s="199" t="n"/>
      <c r="X305" s="199" t="n"/>
      <c r="Y305" s="199" t="n"/>
      <c r="Z305" s="199" t="n"/>
    </row>
    <row r="306" ht="15.75" customHeight="1">
      <c r="A306" s="199" t="n"/>
      <c r="B306" s="199" t="n"/>
      <c r="C306" s="199" t="n"/>
      <c r="D306" s="199" t="n"/>
      <c r="E306" s="199" t="n"/>
      <c r="F306" s="199" t="n"/>
      <c r="G306" s="199" t="n"/>
      <c r="H306" s="199" t="n"/>
      <c r="I306" s="199" t="n"/>
      <c r="J306" s="199" t="n"/>
      <c r="K306" s="199" t="n"/>
      <c r="L306" s="199" t="n"/>
      <c r="M306" s="199" t="n"/>
      <c r="N306" s="199" t="n"/>
      <c r="O306" s="199" t="n"/>
      <c r="P306" s="199" t="n"/>
      <c r="Q306" s="199" t="n"/>
      <c r="R306" s="199" t="n"/>
      <c r="S306" s="199" t="n"/>
      <c r="T306" s="199" t="n"/>
      <c r="U306" s="199" t="n"/>
      <c r="V306" s="199" t="n"/>
      <c r="W306" s="199" t="n"/>
      <c r="X306" s="199" t="n"/>
      <c r="Y306" s="199" t="n"/>
      <c r="Z306" s="199" t="n"/>
    </row>
    <row r="307" ht="15.75" customHeight="1">
      <c r="A307" s="199" t="n"/>
      <c r="B307" s="199" t="n"/>
      <c r="C307" s="199" t="n"/>
      <c r="D307" s="199" t="n"/>
      <c r="E307" s="199" t="n"/>
      <c r="F307" s="199" t="n"/>
      <c r="G307" s="199" t="n"/>
      <c r="H307" s="199" t="n"/>
      <c r="I307" s="199" t="n"/>
      <c r="J307" s="199" t="n"/>
      <c r="K307" s="199" t="n"/>
      <c r="L307" s="199" t="n"/>
      <c r="M307" s="199" t="n"/>
      <c r="N307" s="199" t="n"/>
      <c r="O307" s="199" t="n"/>
      <c r="P307" s="199" t="n"/>
      <c r="Q307" s="199" t="n"/>
      <c r="R307" s="199" t="n"/>
      <c r="S307" s="199" t="n"/>
      <c r="T307" s="199" t="n"/>
      <c r="U307" s="199" t="n"/>
      <c r="V307" s="199" t="n"/>
      <c r="W307" s="199" t="n"/>
      <c r="X307" s="199" t="n"/>
      <c r="Y307" s="199" t="n"/>
      <c r="Z307" s="199" t="n"/>
    </row>
    <row r="308" ht="15.75" customHeight="1">
      <c r="A308" s="199" t="n"/>
      <c r="B308" s="199" t="n"/>
      <c r="C308" s="199" t="n"/>
      <c r="D308" s="199" t="n"/>
      <c r="E308" s="199" t="n"/>
      <c r="F308" s="199" t="n"/>
      <c r="G308" s="199" t="n"/>
      <c r="H308" s="199" t="n"/>
      <c r="I308" s="199" t="n"/>
      <c r="J308" s="199" t="n"/>
      <c r="K308" s="199" t="n"/>
      <c r="L308" s="199" t="n"/>
      <c r="M308" s="199" t="n"/>
      <c r="N308" s="199" t="n"/>
      <c r="O308" s="199" t="n"/>
      <c r="P308" s="199" t="n"/>
      <c r="Q308" s="199" t="n"/>
      <c r="R308" s="199" t="n"/>
      <c r="S308" s="199" t="n"/>
      <c r="T308" s="199" t="n"/>
      <c r="U308" s="199" t="n"/>
      <c r="V308" s="199" t="n"/>
      <c r="W308" s="199" t="n"/>
      <c r="X308" s="199" t="n"/>
      <c r="Y308" s="199" t="n"/>
      <c r="Z308" s="199" t="n"/>
    </row>
    <row r="309" ht="15.75" customHeight="1">
      <c r="A309" s="199" t="n"/>
      <c r="B309" s="199" t="n"/>
      <c r="C309" s="199" t="n"/>
      <c r="D309" s="199" t="n"/>
      <c r="E309" s="199" t="n"/>
      <c r="F309" s="199" t="n"/>
      <c r="G309" s="199" t="n"/>
      <c r="H309" s="199" t="n"/>
      <c r="I309" s="199" t="n"/>
      <c r="J309" s="199" t="n"/>
      <c r="K309" s="199" t="n"/>
      <c r="L309" s="199" t="n"/>
      <c r="M309" s="199" t="n"/>
      <c r="N309" s="199" t="n"/>
      <c r="O309" s="199" t="n"/>
      <c r="P309" s="199" t="n"/>
      <c r="Q309" s="199" t="n"/>
      <c r="R309" s="199" t="n"/>
      <c r="S309" s="199" t="n"/>
      <c r="T309" s="199" t="n"/>
      <c r="U309" s="199" t="n"/>
      <c r="V309" s="199" t="n"/>
      <c r="W309" s="199" t="n"/>
      <c r="X309" s="199" t="n"/>
      <c r="Y309" s="199" t="n"/>
      <c r="Z309" s="199" t="n"/>
    </row>
    <row r="310" ht="15.75" customHeight="1">
      <c r="A310" s="199" t="n"/>
      <c r="B310" s="199" t="n"/>
      <c r="C310" s="199" t="n"/>
      <c r="D310" s="199" t="n"/>
      <c r="E310" s="199" t="n"/>
      <c r="F310" s="199" t="n"/>
      <c r="G310" s="199" t="n"/>
      <c r="H310" s="199" t="n"/>
      <c r="I310" s="199" t="n"/>
      <c r="J310" s="199" t="n"/>
      <c r="K310" s="199" t="n"/>
      <c r="L310" s="199" t="n"/>
      <c r="M310" s="199" t="n"/>
      <c r="N310" s="199" t="n"/>
      <c r="O310" s="199" t="n"/>
      <c r="P310" s="199" t="n"/>
      <c r="Q310" s="199" t="n"/>
      <c r="R310" s="199" t="n"/>
      <c r="S310" s="199" t="n"/>
      <c r="T310" s="199" t="n"/>
      <c r="U310" s="199" t="n"/>
      <c r="V310" s="199" t="n"/>
      <c r="W310" s="199" t="n"/>
      <c r="X310" s="199" t="n"/>
      <c r="Y310" s="199" t="n"/>
      <c r="Z310" s="199" t="n"/>
    </row>
    <row r="311" ht="15.75" customHeight="1">
      <c r="A311" s="199" t="n"/>
      <c r="B311" s="199" t="n"/>
      <c r="C311" s="199" t="n"/>
      <c r="D311" s="199" t="n"/>
      <c r="E311" s="199" t="n"/>
      <c r="F311" s="199" t="n"/>
      <c r="G311" s="199" t="n"/>
      <c r="H311" s="199" t="n"/>
      <c r="I311" s="199" t="n"/>
      <c r="J311" s="199" t="n"/>
      <c r="K311" s="199" t="n"/>
      <c r="L311" s="199" t="n"/>
      <c r="M311" s="199" t="n"/>
      <c r="N311" s="199" t="n"/>
      <c r="O311" s="199" t="n"/>
      <c r="P311" s="199" t="n"/>
      <c r="Q311" s="199" t="n"/>
      <c r="R311" s="199" t="n"/>
      <c r="S311" s="199" t="n"/>
      <c r="T311" s="199" t="n"/>
      <c r="U311" s="199" t="n"/>
      <c r="V311" s="199" t="n"/>
      <c r="W311" s="199" t="n"/>
      <c r="X311" s="199" t="n"/>
      <c r="Y311" s="199" t="n"/>
      <c r="Z311" s="199" t="n"/>
    </row>
    <row r="312" ht="15.75" customHeight="1">
      <c r="A312" s="199" t="n"/>
      <c r="B312" s="199" t="n"/>
      <c r="C312" s="199" t="n"/>
      <c r="D312" s="199" t="n"/>
      <c r="E312" s="199" t="n"/>
      <c r="F312" s="199" t="n"/>
      <c r="G312" s="199" t="n"/>
      <c r="H312" s="199" t="n"/>
      <c r="I312" s="199" t="n"/>
      <c r="J312" s="199" t="n"/>
      <c r="K312" s="199" t="n"/>
      <c r="L312" s="199" t="n"/>
      <c r="M312" s="199" t="n"/>
      <c r="N312" s="199" t="n"/>
      <c r="O312" s="199" t="n"/>
      <c r="P312" s="199" t="n"/>
      <c r="Q312" s="199" t="n"/>
      <c r="R312" s="199" t="n"/>
      <c r="S312" s="199" t="n"/>
      <c r="T312" s="199" t="n"/>
      <c r="U312" s="199" t="n"/>
      <c r="V312" s="199" t="n"/>
      <c r="W312" s="199" t="n"/>
      <c r="X312" s="199" t="n"/>
      <c r="Y312" s="199" t="n"/>
      <c r="Z312" s="199" t="n"/>
    </row>
    <row r="313" ht="15.75" customHeight="1">
      <c r="A313" s="199" t="n"/>
      <c r="B313" s="199" t="n"/>
      <c r="C313" s="199" t="n"/>
      <c r="D313" s="199" t="n"/>
      <c r="E313" s="199" t="n"/>
      <c r="F313" s="199" t="n"/>
      <c r="G313" s="199" t="n"/>
      <c r="H313" s="199" t="n"/>
      <c r="I313" s="199" t="n"/>
      <c r="J313" s="199" t="n"/>
      <c r="K313" s="199" t="n"/>
      <c r="L313" s="199" t="n"/>
      <c r="M313" s="199" t="n"/>
      <c r="N313" s="199" t="n"/>
      <c r="O313" s="199" t="n"/>
      <c r="P313" s="199" t="n"/>
      <c r="Q313" s="199" t="n"/>
      <c r="R313" s="199" t="n"/>
      <c r="S313" s="199" t="n"/>
      <c r="T313" s="199" t="n"/>
      <c r="U313" s="199" t="n"/>
      <c r="V313" s="199" t="n"/>
      <c r="W313" s="199" t="n"/>
      <c r="X313" s="199" t="n"/>
      <c r="Y313" s="199" t="n"/>
      <c r="Z313" s="199" t="n"/>
    </row>
    <row r="314" ht="15.75" customHeight="1">
      <c r="A314" s="199" t="n"/>
      <c r="B314" s="199" t="n"/>
      <c r="C314" s="199" t="n"/>
      <c r="D314" s="199" t="n"/>
      <c r="E314" s="199" t="n"/>
      <c r="F314" s="199" t="n"/>
      <c r="G314" s="199" t="n"/>
      <c r="H314" s="199" t="n"/>
      <c r="I314" s="199" t="n"/>
      <c r="J314" s="199" t="n"/>
      <c r="K314" s="199" t="n"/>
      <c r="L314" s="199" t="n"/>
      <c r="M314" s="199" t="n"/>
      <c r="N314" s="199" t="n"/>
      <c r="O314" s="199" t="n"/>
      <c r="P314" s="199" t="n"/>
      <c r="Q314" s="199" t="n"/>
      <c r="R314" s="199" t="n"/>
      <c r="S314" s="199" t="n"/>
      <c r="T314" s="199" t="n"/>
      <c r="U314" s="199" t="n"/>
      <c r="V314" s="199" t="n"/>
      <c r="W314" s="199" t="n"/>
      <c r="X314" s="199" t="n"/>
      <c r="Y314" s="199" t="n"/>
      <c r="Z314" s="199" t="n"/>
    </row>
    <row r="315" ht="15.75" customHeight="1">
      <c r="A315" s="199" t="n"/>
      <c r="B315" s="199" t="n"/>
      <c r="C315" s="199" t="n"/>
      <c r="D315" s="199" t="n"/>
      <c r="E315" s="199" t="n"/>
      <c r="F315" s="199" t="n"/>
      <c r="G315" s="199" t="n"/>
      <c r="H315" s="199" t="n"/>
      <c r="I315" s="199" t="n"/>
      <c r="J315" s="199" t="n"/>
      <c r="K315" s="199" t="n"/>
      <c r="L315" s="199" t="n"/>
      <c r="M315" s="199" t="n"/>
      <c r="N315" s="199" t="n"/>
      <c r="O315" s="199" t="n"/>
      <c r="P315" s="199" t="n"/>
      <c r="Q315" s="199" t="n"/>
      <c r="R315" s="199" t="n"/>
      <c r="S315" s="199" t="n"/>
      <c r="T315" s="199" t="n"/>
      <c r="U315" s="199" t="n"/>
      <c r="V315" s="199" t="n"/>
      <c r="W315" s="199" t="n"/>
      <c r="X315" s="199" t="n"/>
      <c r="Y315" s="199" t="n"/>
      <c r="Z315" s="199" t="n"/>
    </row>
    <row r="316" ht="15.75" customHeight="1">
      <c r="A316" s="199" t="n"/>
      <c r="B316" s="199" t="n"/>
      <c r="C316" s="199" t="n"/>
      <c r="D316" s="199" t="n"/>
      <c r="E316" s="199" t="n"/>
      <c r="F316" s="199" t="n"/>
      <c r="G316" s="199" t="n"/>
      <c r="H316" s="199" t="n"/>
      <c r="I316" s="199" t="n"/>
      <c r="J316" s="199" t="n"/>
      <c r="K316" s="199" t="n"/>
      <c r="L316" s="199" t="n"/>
      <c r="M316" s="199" t="n"/>
      <c r="N316" s="199" t="n"/>
      <c r="O316" s="199" t="n"/>
      <c r="P316" s="199" t="n"/>
      <c r="Q316" s="199" t="n"/>
      <c r="R316" s="199" t="n"/>
      <c r="S316" s="199" t="n"/>
      <c r="T316" s="199" t="n"/>
      <c r="U316" s="199" t="n"/>
      <c r="V316" s="199" t="n"/>
      <c r="W316" s="199" t="n"/>
      <c r="X316" s="199" t="n"/>
      <c r="Y316" s="199" t="n"/>
      <c r="Z316" s="199" t="n"/>
    </row>
    <row r="317" ht="15.75" customHeight="1">
      <c r="A317" s="199" t="n"/>
      <c r="B317" s="199" t="n"/>
      <c r="C317" s="199" t="n"/>
      <c r="D317" s="199" t="n"/>
      <c r="E317" s="199" t="n"/>
      <c r="F317" s="199" t="n"/>
      <c r="G317" s="199" t="n"/>
      <c r="H317" s="199" t="n"/>
      <c r="I317" s="199" t="n"/>
      <c r="J317" s="199" t="n"/>
      <c r="K317" s="199" t="n"/>
      <c r="L317" s="199" t="n"/>
      <c r="M317" s="199" t="n"/>
      <c r="N317" s="199" t="n"/>
      <c r="O317" s="199" t="n"/>
      <c r="P317" s="199" t="n"/>
      <c r="Q317" s="199" t="n"/>
      <c r="R317" s="199" t="n"/>
      <c r="S317" s="199" t="n"/>
      <c r="T317" s="199" t="n"/>
      <c r="U317" s="199" t="n"/>
      <c r="V317" s="199" t="n"/>
      <c r="W317" s="199" t="n"/>
      <c r="X317" s="199" t="n"/>
      <c r="Y317" s="199" t="n"/>
      <c r="Z317" s="199" t="n"/>
    </row>
    <row r="318" ht="15.75" customHeight="1">
      <c r="A318" s="199" t="n"/>
      <c r="B318" s="199" t="n"/>
      <c r="C318" s="199" t="n"/>
      <c r="D318" s="199" t="n"/>
      <c r="E318" s="199" t="n"/>
      <c r="F318" s="199" t="n"/>
      <c r="G318" s="199" t="n"/>
      <c r="H318" s="199" t="n"/>
      <c r="I318" s="199" t="n"/>
      <c r="J318" s="199" t="n"/>
      <c r="K318" s="199" t="n"/>
      <c r="L318" s="199" t="n"/>
      <c r="M318" s="199" t="n"/>
      <c r="N318" s="199" t="n"/>
      <c r="O318" s="199" t="n"/>
      <c r="P318" s="199" t="n"/>
      <c r="Q318" s="199" t="n"/>
      <c r="R318" s="199" t="n"/>
      <c r="S318" s="199" t="n"/>
      <c r="T318" s="199" t="n"/>
      <c r="U318" s="199" t="n"/>
      <c r="V318" s="199" t="n"/>
      <c r="W318" s="199" t="n"/>
      <c r="X318" s="199" t="n"/>
      <c r="Y318" s="199" t="n"/>
      <c r="Z318" s="199" t="n"/>
    </row>
    <row r="319" ht="15.75" customHeight="1">
      <c r="A319" s="199" t="n"/>
      <c r="B319" s="199" t="n"/>
      <c r="C319" s="199" t="n"/>
      <c r="D319" s="199" t="n"/>
      <c r="E319" s="199" t="n"/>
      <c r="F319" s="199" t="n"/>
      <c r="G319" s="199" t="n"/>
      <c r="H319" s="199" t="n"/>
      <c r="I319" s="199" t="n"/>
      <c r="J319" s="199" t="n"/>
      <c r="K319" s="199" t="n"/>
      <c r="L319" s="199" t="n"/>
      <c r="M319" s="199" t="n"/>
      <c r="N319" s="199" t="n"/>
      <c r="O319" s="199" t="n"/>
      <c r="P319" s="199" t="n"/>
      <c r="Q319" s="199" t="n"/>
      <c r="R319" s="199" t="n"/>
      <c r="S319" s="199" t="n"/>
      <c r="T319" s="199" t="n"/>
      <c r="U319" s="199" t="n"/>
      <c r="V319" s="199" t="n"/>
      <c r="W319" s="199" t="n"/>
      <c r="X319" s="199" t="n"/>
      <c r="Y319" s="199" t="n"/>
      <c r="Z319" s="199" t="n"/>
    </row>
    <row r="320" ht="15.75" customHeight="1">
      <c r="A320" s="199" t="n"/>
      <c r="B320" s="199" t="n"/>
      <c r="C320" s="199" t="n"/>
      <c r="D320" s="199" t="n"/>
      <c r="E320" s="199" t="n"/>
      <c r="F320" s="199" t="n"/>
      <c r="G320" s="199" t="n"/>
      <c r="H320" s="199" t="n"/>
      <c r="I320" s="199" t="n"/>
      <c r="J320" s="199" t="n"/>
      <c r="K320" s="199" t="n"/>
      <c r="L320" s="199" t="n"/>
      <c r="M320" s="199" t="n"/>
      <c r="N320" s="199" t="n"/>
      <c r="O320" s="199" t="n"/>
      <c r="P320" s="199" t="n"/>
      <c r="Q320" s="199" t="n"/>
      <c r="R320" s="199" t="n"/>
      <c r="S320" s="199" t="n"/>
      <c r="T320" s="199" t="n"/>
      <c r="U320" s="199" t="n"/>
      <c r="V320" s="199" t="n"/>
      <c r="W320" s="199" t="n"/>
      <c r="X320" s="199" t="n"/>
      <c r="Y320" s="199" t="n"/>
      <c r="Z320" s="199" t="n"/>
    </row>
    <row r="321" ht="15.75" customHeight="1">
      <c r="A321" s="199" t="n"/>
      <c r="B321" s="199" t="n"/>
      <c r="C321" s="199" t="n"/>
      <c r="D321" s="199" t="n"/>
      <c r="E321" s="199" t="n"/>
      <c r="F321" s="199" t="n"/>
      <c r="G321" s="199" t="n"/>
      <c r="H321" s="199" t="n"/>
      <c r="I321" s="199" t="n"/>
      <c r="J321" s="199" t="n"/>
      <c r="K321" s="199" t="n"/>
      <c r="L321" s="199" t="n"/>
      <c r="M321" s="199" t="n"/>
      <c r="N321" s="199" t="n"/>
      <c r="O321" s="199" t="n"/>
      <c r="P321" s="199" t="n"/>
      <c r="Q321" s="199" t="n"/>
      <c r="R321" s="199" t="n"/>
      <c r="S321" s="199" t="n"/>
      <c r="T321" s="199" t="n"/>
      <c r="U321" s="199" t="n"/>
      <c r="V321" s="199" t="n"/>
      <c r="W321" s="199" t="n"/>
      <c r="X321" s="199" t="n"/>
      <c r="Y321" s="199" t="n"/>
      <c r="Z321" s="199" t="n"/>
    </row>
    <row r="322" ht="15.75" customHeight="1">
      <c r="A322" s="199" t="n"/>
      <c r="B322" s="199" t="n"/>
      <c r="C322" s="199" t="n"/>
      <c r="D322" s="199" t="n"/>
      <c r="E322" s="199" t="n"/>
      <c r="F322" s="199" t="n"/>
      <c r="G322" s="199" t="n"/>
      <c r="H322" s="199" t="n"/>
      <c r="I322" s="199" t="n"/>
      <c r="J322" s="199" t="n"/>
      <c r="K322" s="199" t="n"/>
      <c r="L322" s="199" t="n"/>
      <c r="M322" s="199" t="n"/>
      <c r="N322" s="199" t="n"/>
      <c r="O322" s="199" t="n"/>
      <c r="P322" s="199" t="n"/>
      <c r="Q322" s="199" t="n"/>
      <c r="R322" s="199" t="n"/>
      <c r="S322" s="199" t="n"/>
      <c r="T322" s="199" t="n"/>
      <c r="U322" s="199" t="n"/>
      <c r="V322" s="199" t="n"/>
      <c r="W322" s="199" t="n"/>
      <c r="X322" s="199" t="n"/>
      <c r="Y322" s="199" t="n"/>
      <c r="Z322" s="199" t="n"/>
    </row>
    <row r="323" ht="15.75" customHeight="1">
      <c r="A323" s="199" t="n"/>
      <c r="B323" s="199" t="n"/>
      <c r="C323" s="199" t="n"/>
      <c r="D323" s="199" t="n"/>
      <c r="E323" s="199" t="n"/>
      <c r="F323" s="199" t="n"/>
      <c r="G323" s="199" t="n"/>
      <c r="H323" s="199" t="n"/>
      <c r="I323" s="199" t="n"/>
      <c r="J323" s="199" t="n"/>
      <c r="K323" s="199" t="n"/>
      <c r="L323" s="199" t="n"/>
      <c r="M323" s="199" t="n"/>
      <c r="N323" s="199" t="n"/>
      <c r="O323" s="199" t="n"/>
      <c r="P323" s="199" t="n"/>
      <c r="Q323" s="199" t="n"/>
      <c r="R323" s="199" t="n"/>
      <c r="S323" s="199" t="n"/>
      <c r="T323" s="199" t="n"/>
      <c r="U323" s="199" t="n"/>
      <c r="V323" s="199" t="n"/>
      <c r="W323" s="199" t="n"/>
      <c r="X323" s="199" t="n"/>
      <c r="Y323" s="199" t="n"/>
      <c r="Z323" s="199" t="n"/>
    </row>
    <row r="324" ht="15.75" customHeight="1">
      <c r="A324" s="199" t="n"/>
      <c r="B324" s="199" t="n"/>
      <c r="C324" s="199" t="n"/>
      <c r="D324" s="199" t="n"/>
      <c r="E324" s="199" t="n"/>
      <c r="F324" s="199" t="n"/>
      <c r="G324" s="199" t="n"/>
      <c r="H324" s="199" t="n"/>
      <c r="I324" s="199" t="n"/>
      <c r="J324" s="199" t="n"/>
      <c r="K324" s="199" t="n"/>
      <c r="L324" s="199" t="n"/>
      <c r="M324" s="199" t="n"/>
      <c r="N324" s="199" t="n"/>
      <c r="O324" s="199" t="n"/>
      <c r="P324" s="199" t="n"/>
      <c r="Q324" s="199" t="n"/>
      <c r="R324" s="199" t="n"/>
      <c r="S324" s="199" t="n"/>
      <c r="T324" s="199" t="n"/>
      <c r="U324" s="199" t="n"/>
      <c r="V324" s="199" t="n"/>
      <c r="W324" s="199" t="n"/>
      <c r="X324" s="199" t="n"/>
      <c r="Y324" s="199" t="n"/>
      <c r="Z324" s="199" t="n"/>
    </row>
    <row r="325" ht="15.75" customHeight="1">
      <c r="A325" s="199" t="n"/>
      <c r="B325" s="199" t="n"/>
      <c r="C325" s="199" t="n"/>
      <c r="D325" s="199" t="n"/>
      <c r="E325" s="199" t="n"/>
      <c r="F325" s="199" t="n"/>
      <c r="G325" s="199" t="n"/>
      <c r="H325" s="199" t="n"/>
      <c r="I325" s="199" t="n"/>
      <c r="J325" s="199" t="n"/>
      <c r="K325" s="199" t="n"/>
      <c r="L325" s="199" t="n"/>
      <c r="M325" s="199" t="n"/>
      <c r="N325" s="199" t="n"/>
      <c r="O325" s="199" t="n"/>
      <c r="P325" s="199" t="n"/>
      <c r="Q325" s="199" t="n"/>
      <c r="R325" s="199" t="n"/>
      <c r="S325" s="199" t="n"/>
      <c r="T325" s="199" t="n"/>
      <c r="U325" s="199" t="n"/>
      <c r="V325" s="199" t="n"/>
      <c r="W325" s="199" t="n"/>
      <c r="X325" s="199" t="n"/>
      <c r="Y325" s="199" t="n"/>
      <c r="Z325" s="199" t="n"/>
    </row>
    <row r="326" ht="15.75" customHeight="1">
      <c r="A326" s="199" t="n"/>
      <c r="B326" s="199" t="n"/>
      <c r="C326" s="199" t="n"/>
      <c r="D326" s="199" t="n"/>
      <c r="E326" s="199" t="n"/>
      <c r="F326" s="199" t="n"/>
      <c r="G326" s="199" t="n"/>
      <c r="H326" s="199" t="n"/>
      <c r="I326" s="199" t="n"/>
      <c r="J326" s="199" t="n"/>
      <c r="K326" s="199" t="n"/>
      <c r="L326" s="199" t="n"/>
      <c r="M326" s="199" t="n"/>
      <c r="N326" s="199" t="n"/>
      <c r="O326" s="199" t="n"/>
      <c r="P326" s="199" t="n"/>
      <c r="Q326" s="199" t="n"/>
      <c r="R326" s="199" t="n"/>
      <c r="S326" s="199" t="n"/>
      <c r="T326" s="199" t="n"/>
      <c r="U326" s="199" t="n"/>
      <c r="V326" s="199" t="n"/>
      <c r="W326" s="199" t="n"/>
      <c r="X326" s="199" t="n"/>
      <c r="Y326" s="199" t="n"/>
      <c r="Z326" s="199" t="n"/>
    </row>
    <row r="327" ht="15.75" customHeight="1">
      <c r="A327" s="199" t="n"/>
      <c r="B327" s="199" t="n"/>
      <c r="C327" s="199" t="n"/>
      <c r="D327" s="199" t="n"/>
      <c r="E327" s="199" t="n"/>
      <c r="F327" s="199" t="n"/>
      <c r="G327" s="199" t="n"/>
      <c r="H327" s="199" t="n"/>
      <c r="I327" s="199" t="n"/>
      <c r="J327" s="199" t="n"/>
      <c r="K327" s="199" t="n"/>
      <c r="L327" s="199" t="n"/>
      <c r="M327" s="199" t="n"/>
      <c r="N327" s="199" t="n"/>
      <c r="O327" s="199" t="n"/>
      <c r="P327" s="199" t="n"/>
      <c r="Q327" s="199" t="n"/>
      <c r="R327" s="199" t="n"/>
      <c r="S327" s="199" t="n"/>
      <c r="T327" s="199" t="n"/>
      <c r="U327" s="199" t="n"/>
      <c r="V327" s="199" t="n"/>
      <c r="W327" s="199" t="n"/>
      <c r="X327" s="199" t="n"/>
      <c r="Y327" s="199" t="n"/>
      <c r="Z327" s="199" t="n"/>
    </row>
    <row r="328" ht="15.75" customHeight="1">
      <c r="A328" s="199" t="n"/>
      <c r="B328" s="199" t="n"/>
      <c r="C328" s="199" t="n"/>
      <c r="D328" s="199" t="n"/>
      <c r="E328" s="199" t="n"/>
      <c r="F328" s="199" t="n"/>
      <c r="G328" s="199" t="n"/>
      <c r="H328" s="199" t="n"/>
      <c r="I328" s="199" t="n"/>
      <c r="J328" s="199" t="n"/>
      <c r="K328" s="199" t="n"/>
      <c r="L328" s="199" t="n"/>
      <c r="M328" s="199" t="n"/>
      <c r="N328" s="199" t="n"/>
      <c r="O328" s="199" t="n"/>
      <c r="P328" s="199" t="n"/>
      <c r="Q328" s="199" t="n"/>
      <c r="R328" s="199" t="n"/>
      <c r="S328" s="199" t="n"/>
      <c r="T328" s="199" t="n"/>
      <c r="U328" s="199" t="n"/>
      <c r="V328" s="199" t="n"/>
      <c r="W328" s="199" t="n"/>
      <c r="X328" s="199" t="n"/>
      <c r="Y328" s="199" t="n"/>
      <c r="Z328" s="199" t="n"/>
    </row>
    <row r="329" ht="15.75" customHeight="1">
      <c r="A329" s="199" t="n"/>
      <c r="B329" s="199" t="n"/>
      <c r="C329" s="199" t="n"/>
      <c r="D329" s="199" t="n"/>
      <c r="E329" s="199" t="n"/>
      <c r="F329" s="199" t="n"/>
      <c r="G329" s="199" t="n"/>
      <c r="H329" s="199" t="n"/>
      <c r="I329" s="199" t="n"/>
      <c r="J329" s="199" t="n"/>
      <c r="K329" s="199" t="n"/>
      <c r="L329" s="199" t="n"/>
      <c r="M329" s="199" t="n"/>
      <c r="N329" s="199" t="n"/>
      <c r="O329" s="199" t="n"/>
      <c r="P329" s="199" t="n"/>
      <c r="Q329" s="199" t="n"/>
      <c r="R329" s="199" t="n"/>
      <c r="S329" s="199" t="n"/>
      <c r="T329" s="199" t="n"/>
      <c r="U329" s="199" t="n"/>
      <c r="V329" s="199" t="n"/>
      <c r="W329" s="199" t="n"/>
      <c r="X329" s="199" t="n"/>
      <c r="Y329" s="199" t="n"/>
      <c r="Z329" s="199" t="n"/>
    </row>
    <row r="330" ht="15.75" customHeight="1">
      <c r="A330" s="199" t="n"/>
      <c r="B330" s="199" t="n"/>
      <c r="C330" s="199" t="n"/>
      <c r="D330" s="199" t="n"/>
      <c r="E330" s="199" t="n"/>
      <c r="F330" s="199" t="n"/>
      <c r="G330" s="199" t="n"/>
      <c r="H330" s="199" t="n"/>
      <c r="I330" s="199" t="n"/>
      <c r="J330" s="199" t="n"/>
      <c r="K330" s="199" t="n"/>
      <c r="L330" s="199" t="n"/>
      <c r="M330" s="199" t="n"/>
      <c r="N330" s="199" t="n"/>
      <c r="O330" s="199" t="n"/>
      <c r="P330" s="199" t="n"/>
      <c r="Q330" s="199" t="n"/>
      <c r="R330" s="199" t="n"/>
      <c r="S330" s="199" t="n"/>
      <c r="T330" s="199" t="n"/>
      <c r="U330" s="199" t="n"/>
      <c r="V330" s="199" t="n"/>
      <c r="W330" s="199" t="n"/>
      <c r="X330" s="199" t="n"/>
      <c r="Y330" s="199" t="n"/>
      <c r="Z330" s="199" t="n"/>
    </row>
    <row r="331" ht="15.75" customHeight="1">
      <c r="A331" s="199" t="n"/>
      <c r="B331" s="199" t="n"/>
      <c r="C331" s="199" t="n"/>
      <c r="D331" s="199" t="n"/>
      <c r="E331" s="199" t="n"/>
      <c r="F331" s="199" t="n"/>
      <c r="G331" s="199" t="n"/>
      <c r="H331" s="199" t="n"/>
      <c r="I331" s="199" t="n"/>
      <c r="J331" s="199" t="n"/>
      <c r="K331" s="199" t="n"/>
      <c r="L331" s="199" t="n"/>
      <c r="M331" s="199" t="n"/>
      <c r="N331" s="199" t="n"/>
      <c r="O331" s="199" t="n"/>
      <c r="P331" s="199" t="n"/>
      <c r="Q331" s="199" t="n"/>
      <c r="R331" s="199" t="n"/>
      <c r="S331" s="199" t="n"/>
      <c r="T331" s="199" t="n"/>
      <c r="U331" s="199" t="n"/>
      <c r="V331" s="199" t="n"/>
      <c r="W331" s="199" t="n"/>
      <c r="X331" s="199" t="n"/>
      <c r="Y331" s="199" t="n"/>
      <c r="Z331" s="199" t="n"/>
    </row>
    <row r="332" ht="15.75" customHeight="1">
      <c r="A332" s="199" t="n"/>
      <c r="B332" s="199" t="n"/>
      <c r="C332" s="199" t="n"/>
      <c r="D332" s="199" t="n"/>
      <c r="E332" s="199" t="n"/>
      <c r="F332" s="199" t="n"/>
      <c r="G332" s="199" t="n"/>
      <c r="H332" s="199" t="n"/>
      <c r="I332" s="199" t="n"/>
      <c r="J332" s="199" t="n"/>
      <c r="K332" s="199" t="n"/>
      <c r="L332" s="199" t="n"/>
      <c r="M332" s="199" t="n"/>
      <c r="N332" s="199" t="n"/>
      <c r="O332" s="199" t="n"/>
      <c r="P332" s="199" t="n"/>
      <c r="Q332" s="199" t="n"/>
      <c r="R332" s="199" t="n"/>
      <c r="S332" s="199" t="n"/>
      <c r="T332" s="199" t="n"/>
      <c r="U332" s="199" t="n"/>
      <c r="V332" s="199" t="n"/>
      <c r="W332" s="199" t="n"/>
      <c r="X332" s="199" t="n"/>
      <c r="Y332" s="199" t="n"/>
      <c r="Z332" s="199" t="n"/>
    </row>
    <row r="333" ht="15.75" customHeight="1">
      <c r="A333" s="199" t="n"/>
      <c r="B333" s="199" t="n"/>
      <c r="C333" s="199" t="n"/>
      <c r="D333" s="199" t="n"/>
      <c r="E333" s="199" t="n"/>
      <c r="F333" s="199" t="n"/>
      <c r="G333" s="199" t="n"/>
      <c r="H333" s="199" t="n"/>
      <c r="I333" s="199" t="n"/>
      <c r="J333" s="199" t="n"/>
      <c r="K333" s="199" t="n"/>
      <c r="L333" s="199" t="n"/>
      <c r="M333" s="199" t="n"/>
      <c r="N333" s="199" t="n"/>
      <c r="O333" s="199" t="n"/>
      <c r="P333" s="199" t="n"/>
      <c r="Q333" s="199" t="n"/>
      <c r="R333" s="199" t="n"/>
      <c r="S333" s="199" t="n"/>
      <c r="T333" s="199" t="n"/>
      <c r="U333" s="199" t="n"/>
      <c r="V333" s="199" t="n"/>
      <c r="W333" s="199" t="n"/>
      <c r="X333" s="199" t="n"/>
      <c r="Y333" s="199" t="n"/>
      <c r="Z333" s="199" t="n"/>
    </row>
    <row r="334" ht="15.75" customHeight="1">
      <c r="A334" s="199" t="n"/>
      <c r="B334" s="199" t="n"/>
      <c r="C334" s="199" t="n"/>
      <c r="D334" s="199" t="n"/>
      <c r="E334" s="199" t="n"/>
      <c r="F334" s="199" t="n"/>
      <c r="G334" s="199" t="n"/>
      <c r="H334" s="199" t="n"/>
      <c r="I334" s="199" t="n"/>
      <c r="J334" s="199" t="n"/>
      <c r="K334" s="199" t="n"/>
      <c r="L334" s="199" t="n"/>
      <c r="M334" s="199" t="n"/>
      <c r="N334" s="199" t="n"/>
      <c r="O334" s="199" t="n"/>
      <c r="P334" s="199" t="n"/>
      <c r="Q334" s="199" t="n"/>
      <c r="R334" s="199" t="n"/>
      <c r="S334" s="199" t="n"/>
      <c r="T334" s="199" t="n"/>
      <c r="U334" s="199" t="n"/>
      <c r="V334" s="199" t="n"/>
      <c r="W334" s="199" t="n"/>
      <c r="X334" s="199" t="n"/>
      <c r="Y334" s="199" t="n"/>
      <c r="Z334" s="199" t="n"/>
    </row>
    <row r="335" ht="15.75" customHeight="1">
      <c r="A335" s="199" t="n"/>
      <c r="B335" s="199" t="n"/>
      <c r="C335" s="199" t="n"/>
      <c r="D335" s="199" t="n"/>
      <c r="E335" s="199" t="n"/>
      <c r="F335" s="199" t="n"/>
      <c r="G335" s="199" t="n"/>
      <c r="H335" s="199" t="n"/>
      <c r="I335" s="199" t="n"/>
      <c r="J335" s="199" t="n"/>
      <c r="K335" s="199" t="n"/>
      <c r="L335" s="199" t="n"/>
      <c r="M335" s="199" t="n"/>
      <c r="N335" s="199" t="n"/>
      <c r="O335" s="199" t="n"/>
      <c r="P335" s="199" t="n"/>
      <c r="Q335" s="199" t="n"/>
      <c r="R335" s="199" t="n"/>
      <c r="S335" s="199" t="n"/>
      <c r="T335" s="199" t="n"/>
      <c r="U335" s="199" t="n"/>
      <c r="V335" s="199" t="n"/>
      <c r="W335" s="199" t="n"/>
      <c r="X335" s="199" t="n"/>
      <c r="Y335" s="199" t="n"/>
      <c r="Z335" s="199" t="n"/>
    </row>
    <row r="336" ht="15.75" customHeight="1">
      <c r="A336" s="199" t="n"/>
      <c r="B336" s="199" t="n"/>
      <c r="C336" s="199" t="n"/>
      <c r="D336" s="199" t="n"/>
      <c r="E336" s="199" t="n"/>
      <c r="F336" s="199" t="n"/>
      <c r="G336" s="199" t="n"/>
      <c r="H336" s="199" t="n"/>
      <c r="I336" s="199" t="n"/>
      <c r="J336" s="199" t="n"/>
      <c r="K336" s="199" t="n"/>
      <c r="L336" s="199" t="n"/>
      <c r="M336" s="199" t="n"/>
      <c r="N336" s="199" t="n"/>
      <c r="O336" s="199" t="n"/>
      <c r="P336" s="199" t="n"/>
      <c r="Q336" s="199" t="n"/>
      <c r="R336" s="199" t="n"/>
      <c r="S336" s="199" t="n"/>
      <c r="T336" s="199" t="n"/>
      <c r="U336" s="199" t="n"/>
      <c r="V336" s="199" t="n"/>
      <c r="W336" s="199" t="n"/>
      <c r="X336" s="199" t="n"/>
      <c r="Y336" s="199" t="n"/>
      <c r="Z336" s="199" t="n"/>
    </row>
    <row r="337" ht="15.75" customHeight="1">
      <c r="A337" s="199" t="n"/>
      <c r="B337" s="199" t="n"/>
      <c r="C337" s="199" t="n"/>
      <c r="D337" s="199" t="n"/>
      <c r="E337" s="199" t="n"/>
      <c r="F337" s="199" t="n"/>
      <c r="G337" s="199" t="n"/>
      <c r="H337" s="199" t="n"/>
      <c r="I337" s="199" t="n"/>
      <c r="J337" s="199" t="n"/>
      <c r="K337" s="199" t="n"/>
      <c r="L337" s="199" t="n"/>
      <c r="M337" s="199" t="n"/>
      <c r="N337" s="199" t="n"/>
      <c r="O337" s="199" t="n"/>
      <c r="P337" s="199" t="n"/>
      <c r="Q337" s="199" t="n"/>
      <c r="R337" s="199" t="n"/>
      <c r="S337" s="199" t="n"/>
      <c r="T337" s="199" t="n"/>
      <c r="U337" s="199" t="n"/>
      <c r="V337" s="199" t="n"/>
      <c r="W337" s="199" t="n"/>
      <c r="X337" s="199" t="n"/>
      <c r="Y337" s="199" t="n"/>
      <c r="Z337" s="199" t="n"/>
    </row>
    <row r="338" ht="15.75" customHeight="1">
      <c r="A338" s="199" t="n"/>
      <c r="B338" s="199" t="n"/>
      <c r="C338" s="199" t="n"/>
      <c r="D338" s="199" t="n"/>
      <c r="E338" s="199" t="n"/>
      <c r="F338" s="199" t="n"/>
      <c r="G338" s="199" t="n"/>
      <c r="H338" s="199" t="n"/>
      <c r="I338" s="199" t="n"/>
      <c r="J338" s="199" t="n"/>
      <c r="K338" s="199" t="n"/>
      <c r="L338" s="199" t="n"/>
      <c r="M338" s="199" t="n"/>
      <c r="N338" s="199" t="n"/>
      <c r="O338" s="199" t="n"/>
      <c r="P338" s="199" t="n"/>
      <c r="Q338" s="199" t="n"/>
      <c r="R338" s="199" t="n"/>
      <c r="S338" s="199" t="n"/>
      <c r="T338" s="199" t="n"/>
      <c r="U338" s="199" t="n"/>
      <c r="V338" s="199" t="n"/>
      <c r="W338" s="199" t="n"/>
      <c r="X338" s="199" t="n"/>
      <c r="Y338" s="199" t="n"/>
      <c r="Z338" s="199" t="n"/>
    </row>
    <row r="339" ht="15.75" customHeight="1">
      <c r="A339" s="199" t="n"/>
      <c r="B339" s="199" t="n"/>
      <c r="C339" s="199" t="n"/>
      <c r="D339" s="199" t="n"/>
      <c r="E339" s="199" t="n"/>
      <c r="F339" s="199" t="n"/>
      <c r="G339" s="199" t="n"/>
      <c r="H339" s="199" t="n"/>
      <c r="I339" s="199" t="n"/>
      <c r="J339" s="199" t="n"/>
      <c r="K339" s="199" t="n"/>
      <c r="L339" s="199" t="n"/>
      <c r="M339" s="199" t="n"/>
      <c r="N339" s="199" t="n"/>
      <c r="O339" s="199" t="n"/>
      <c r="P339" s="199" t="n"/>
      <c r="Q339" s="199" t="n"/>
      <c r="R339" s="199" t="n"/>
      <c r="S339" s="199" t="n"/>
      <c r="T339" s="199" t="n"/>
      <c r="U339" s="199" t="n"/>
      <c r="V339" s="199" t="n"/>
      <c r="W339" s="199" t="n"/>
      <c r="X339" s="199" t="n"/>
      <c r="Y339" s="199" t="n"/>
      <c r="Z339" s="199" t="n"/>
    </row>
    <row r="340" ht="15.75" customHeight="1">
      <c r="A340" s="199" t="n"/>
      <c r="B340" s="199" t="n"/>
      <c r="C340" s="199" t="n"/>
      <c r="D340" s="199" t="n"/>
      <c r="E340" s="199" t="n"/>
      <c r="F340" s="199" t="n"/>
      <c r="G340" s="199" t="n"/>
      <c r="H340" s="199" t="n"/>
      <c r="I340" s="199" t="n"/>
      <c r="J340" s="199" t="n"/>
      <c r="K340" s="199" t="n"/>
      <c r="L340" s="199" t="n"/>
      <c r="M340" s="199" t="n"/>
      <c r="N340" s="199" t="n"/>
      <c r="O340" s="199" t="n"/>
      <c r="P340" s="199" t="n"/>
      <c r="Q340" s="199" t="n"/>
      <c r="R340" s="199" t="n"/>
      <c r="S340" s="199" t="n"/>
      <c r="T340" s="199" t="n"/>
      <c r="U340" s="199" t="n"/>
      <c r="V340" s="199" t="n"/>
      <c r="W340" s="199" t="n"/>
      <c r="X340" s="199" t="n"/>
      <c r="Y340" s="199" t="n"/>
      <c r="Z340" s="199" t="n"/>
    </row>
    <row r="341" ht="15.75" customHeight="1">
      <c r="A341" s="199" t="n"/>
      <c r="B341" s="199" t="n"/>
      <c r="C341" s="199" t="n"/>
      <c r="D341" s="199" t="n"/>
      <c r="E341" s="199" t="n"/>
      <c r="F341" s="199" t="n"/>
      <c r="G341" s="199" t="n"/>
      <c r="H341" s="199" t="n"/>
      <c r="I341" s="199" t="n"/>
      <c r="J341" s="199" t="n"/>
      <c r="K341" s="199" t="n"/>
      <c r="L341" s="199" t="n"/>
      <c r="M341" s="199" t="n"/>
      <c r="N341" s="199" t="n"/>
      <c r="O341" s="199" t="n"/>
      <c r="P341" s="199" t="n"/>
      <c r="Q341" s="199" t="n"/>
      <c r="R341" s="199" t="n"/>
      <c r="S341" s="199" t="n"/>
      <c r="T341" s="199" t="n"/>
      <c r="U341" s="199" t="n"/>
      <c r="V341" s="199" t="n"/>
      <c r="W341" s="199" t="n"/>
      <c r="X341" s="199" t="n"/>
      <c r="Y341" s="199" t="n"/>
      <c r="Z341" s="199" t="n"/>
    </row>
    <row r="342" ht="15.75" customHeight="1">
      <c r="A342" s="199" t="n"/>
      <c r="B342" s="199" t="n"/>
      <c r="C342" s="199" t="n"/>
      <c r="D342" s="199" t="n"/>
      <c r="E342" s="199" t="n"/>
      <c r="F342" s="199" t="n"/>
      <c r="G342" s="199" t="n"/>
      <c r="H342" s="199" t="n"/>
      <c r="I342" s="199" t="n"/>
      <c r="J342" s="199" t="n"/>
      <c r="K342" s="199" t="n"/>
      <c r="L342" s="199" t="n"/>
      <c r="M342" s="199" t="n"/>
      <c r="N342" s="199" t="n"/>
      <c r="O342" s="199" t="n"/>
      <c r="P342" s="199" t="n"/>
      <c r="Q342" s="199" t="n"/>
      <c r="R342" s="199" t="n"/>
      <c r="S342" s="199" t="n"/>
      <c r="T342" s="199" t="n"/>
      <c r="U342" s="199" t="n"/>
      <c r="V342" s="199" t="n"/>
      <c r="W342" s="199" t="n"/>
      <c r="X342" s="199" t="n"/>
      <c r="Y342" s="199" t="n"/>
      <c r="Z342" s="199" t="n"/>
    </row>
    <row r="343" ht="15.75" customHeight="1">
      <c r="A343" s="199" t="n"/>
      <c r="B343" s="199" t="n"/>
      <c r="C343" s="199" t="n"/>
      <c r="D343" s="199" t="n"/>
      <c r="E343" s="199" t="n"/>
      <c r="F343" s="199" t="n"/>
      <c r="G343" s="199" t="n"/>
      <c r="H343" s="199" t="n"/>
      <c r="I343" s="199" t="n"/>
      <c r="J343" s="199" t="n"/>
      <c r="K343" s="199" t="n"/>
      <c r="L343" s="199" t="n"/>
      <c r="M343" s="199" t="n"/>
      <c r="N343" s="199" t="n"/>
      <c r="O343" s="199" t="n"/>
      <c r="P343" s="199" t="n"/>
      <c r="Q343" s="199" t="n"/>
      <c r="R343" s="199" t="n"/>
      <c r="S343" s="199" t="n"/>
      <c r="T343" s="199" t="n"/>
      <c r="U343" s="199" t="n"/>
      <c r="V343" s="199" t="n"/>
      <c r="W343" s="199" t="n"/>
      <c r="X343" s="199" t="n"/>
      <c r="Y343" s="199" t="n"/>
      <c r="Z343" s="199" t="n"/>
    </row>
    <row r="344" ht="15.75" customHeight="1">
      <c r="A344" s="199" t="n"/>
      <c r="B344" s="199" t="n"/>
      <c r="C344" s="199" t="n"/>
      <c r="D344" s="199" t="n"/>
      <c r="E344" s="199" t="n"/>
      <c r="F344" s="199" t="n"/>
      <c r="G344" s="199" t="n"/>
      <c r="H344" s="199" t="n"/>
      <c r="I344" s="199" t="n"/>
      <c r="J344" s="199" t="n"/>
      <c r="K344" s="199" t="n"/>
      <c r="L344" s="199" t="n"/>
      <c r="M344" s="199" t="n"/>
      <c r="N344" s="199" t="n"/>
      <c r="O344" s="199" t="n"/>
      <c r="P344" s="199" t="n"/>
      <c r="Q344" s="199" t="n"/>
      <c r="R344" s="199" t="n"/>
      <c r="S344" s="199" t="n"/>
      <c r="T344" s="199" t="n"/>
      <c r="U344" s="199" t="n"/>
      <c r="V344" s="199" t="n"/>
      <c r="W344" s="199" t="n"/>
      <c r="X344" s="199" t="n"/>
      <c r="Y344" s="199" t="n"/>
      <c r="Z344" s="199" t="n"/>
    </row>
    <row r="345" ht="15.75" customHeight="1">
      <c r="A345" s="199" t="n"/>
      <c r="B345" s="199" t="n"/>
      <c r="C345" s="199" t="n"/>
      <c r="D345" s="199" t="n"/>
      <c r="E345" s="199" t="n"/>
      <c r="F345" s="199" t="n"/>
      <c r="G345" s="199" t="n"/>
      <c r="H345" s="199" t="n"/>
      <c r="I345" s="199" t="n"/>
      <c r="J345" s="199" t="n"/>
      <c r="K345" s="199" t="n"/>
      <c r="L345" s="199" t="n"/>
      <c r="M345" s="199" t="n"/>
      <c r="N345" s="199" t="n"/>
      <c r="O345" s="199" t="n"/>
      <c r="P345" s="199" t="n"/>
      <c r="Q345" s="199" t="n"/>
      <c r="R345" s="199" t="n"/>
      <c r="S345" s="199" t="n"/>
      <c r="T345" s="199" t="n"/>
      <c r="U345" s="199" t="n"/>
      <c r="V345" s="199" t="n"/>
      <c r="W345" s="199" t="n"/>
      <c r="X345" s="199" t="n"/>
      <c r="Y345" s="199" t="n"/>
      <c r="Z345" s="199" t="n"/>
    </row>
    <row r="346" ht="15.75" customHeight="1">
      <c r="A346" s="199" t="n"/>
      <c r="B346" s="199" t="n"/>
      <c r="C346" s="199" t="n"/>
      <c r="D346" s="199" t="n"/>
      <c r="E346" s="199" t="n"/>
      <c r="F346" s="199" t="n"/>
      <c r="G346" s="199" t="n"/>
      <c r="H346" s="199" t="n"/>
      <c r="I346" s="199" t="n"/>
      <c r="J346" s="199" t="n"/>
      <c r="K346" s="199" t="n"/>
      <c r="L346" s="199" t="n"/>
      <c r="M346" s="199" t="n"/>
      <c r="N346" s="199" t="n"/>
      <c r="O346" s="199" t="n"/>
      <c r="P346" s="199" t="n"/>
      <c r="Q346" s="199" t="n"/>
      <c r="R346" s="199" t="n"/>
      <c r="S346" s="199" t="n"/>
      <c r="T346" s="199" t="n"/>
      <c r="U346" s="199" t="n"/>
      <c r="V346" s="199" t="n"/>
      <c r="W346" s="199" t="n"/>
      <c r="X346" s="199" t="n"/>
      <c r="Y346" s="199" t="n"/>
      <c r="Z346" s="199" t="n"/>
    </row>
    <row r="347" ht="15.75" customHeight="1">
      <c r="A347" s="199" t="n"/>
      <c r="B347" s="199" t="n"/>
      <c r="C347" s="199" t="n"/>
      <c r="D347" s="199" t="n"/>
      <c r="E347" s="199" t="n"/>
      <c r="F347" s="199" t="n"/>
      <c r="G347" s="199" t="n"/>
      <c r="H347" s="199" t="n"/>
      <c r="I347" s="199" t="n"/>
      <c r="J347" s="199" t="n"/>
      <c r="K347" s="199" t="n"/>
      <c r="L347" s="199" t="n"/>
      <c r="M347" s="199" t="n"/>
      <c r="N347" s="199" t="n"/>
      <c r="O347" s="199" t="n"/>
      <c r="P347" s="199" t="n"/>
      <c r="Q347" s="199" t="n"/>
      <c r="R347" s="199" t="n"/>
      <c r="S347" s="199" t="n"/>
      <c r="T347" s="199" t="n"/>
      <c r="U347" s="199" t="n"/>
      <c r="V347" s="199" t="n"/>
      <c r="W347" s="199" t="n"/>
      <c r="X347" s="199" t="n"/>
      <c r="Y347" s="199" t="n"/>
      <c r="Z347" s="199" t="n"/>
    </row>
    <row r="348" ht="15.75" customHeight="1">
      <c r="A348" s="199" t="n"/>
      <c r="B348" s="199" t="n"/>
      <c r="C348" s="199" t="n"/>
      <c r="D348" s="199" t="n"/>
      <c r="E348" s="199" t="n"/>
      <c r="F348" s="199" t="n"/>
      <c r="G348" s="199" t="n"/>
      <c r="H348" s="199" t="n"/>
      <c r="I348" s="199" t="n"/>
      <c r="J348" s="199" t="n"/>
      <c r="K348" s="199" t="n"/>
      <c r="L348" s="199" t="n"/>
      <c r="M348" s="199" t="n"/>
      <c r="N348" s="199" t="n"/>
      <c r="O348" s="199" t="n"/>
      <c r="P348" s="199" t="n"/>
      <c r="Q348" s="199" t="n"/>
      <c r="R348" s="199" t="n"/>
      <c r="S348" s="199" t="n"/>
      <c r="T348" s="199" t="n"/>
      <c r="U348" s="199" t="n"/>
      <c r="V348" s="199" t="n"/>
      <c r="W348" s="199" t="n"/>
      <c r="X348" s="199" t="n"/>
      <c r="Y348" s="199" t="n"/>
      <c r="Z348" s="199" t="n"/>
    </row>
    <row r="349" ht="15.75" customHeight="1">
      <c r="A349" s="199" t="n"/>
      <c r="B349" s="199" t="n"/>
      <c r="C349" s="199" t="n"/>
      <c r="D349" s="199" t="n"/>
      <c r="E349" s="199" t="n"/>
      <c r="F349" s="199" t="n"/>
      <c r="G349" s="199" t="n"/>
      <c r="H349" s="199" t="n"/>
      <c r="I349" s="199" t="n"/>
      <c r="J349" s="199" t="n"/>
      <c r="K349" s="199" t="n"/>
      <c r="L349" s="199" t="n"/>
      <c r="M349" s="199" t="n"/>
      <c r="N349" s="199" t="n"/>
      <c r="O349" s="199" t="n"/>
      <c r="P349" s="199" t="n"/>
      <c r="Q349" s="199" t="n"/>
      <c r="R349" s="199" t="n"/>
      <c r="S349" s="199" t="n"/>
      <c r="T349" s="199" t="n"/>
      <c r="U349" s="199" t="n"/>
      <c r="V349" s="199" t="n"/>
      <c r="W349" s="199" t="n"/>
      <c r="X349" s="199" t="n"/>
      <c r="Y349" s="199" t="n"/>
      <c r="Z349" s="199" t="n"/>
    </row>
    <row r="350" ht="15.75" customHeight="1">
      <c r="A350" s="199" t="n"/>
      <c r="B350" s="199" t="n"/>
      <c r="C350" s="199" t="n"/>
      <c r="D350" s="199" t="n"/>
      <c r="E350" s="199" t="n"/>
      <c r="F350" s="199" t="n"/>
      <c r="G350" s="199" t="n"/>
      <c r="H350" s="199" t="n"/>
      <c r="I350" s="199" t="n"/>
      <c r="J350" s="199" t="n"/>
      <c r="K350" s="199" t="n"/>
      <c r="L350" s="199" t="n"/>
      <c r="M350" s="199" t="n"/>
      <c r="N350" s="199" t="n"/>
      <c r="O350" s="199" t="n"/>
      <c r="P350" s="199" t="n"/>
      <c r="Q350" s="199" t="n"/>
      <c r="R350" s="199" t="n"/>
      <c r="S350" s="199" t="n"/>
      <c r="T350" s="199" t="n"/>
      <c r="U350" s="199" t="n"/>
      <c r="V350" s="199" t="n"/>
      <c r="W350" s="199" t="n"/>
      <c r="X350" s="199" t="n"/>
      <c r="Y350" s="199" t="n"/>
      <c r="Z350" s="199" t="n"/>
    </row>
    <row r="351" ht="15.75" customHeight="1">
      <c r="A351" s="199" t="n"/>
      <c r="B351" s="199" t="n"/>
      <c r="C351" s="199" t="n"/>
      <c r="D351" s="199" t="n"/>
      <c r="E351" s="199" t="n"/>
      <c r="F351" s="199" t="n"/>
      <c r="G351" s="199" t="n"/>
      <c r="H351" s="199" t="n"/>
      <c r="I351" s="199" t="n"/>
      <c r="J351" s="199" t="n"/>
      <c r="K351" s="199" t="n"/>
      <c r="L351" s="199" t="n"/>
      <c r="M351" s="199" t="n"/>
      <c r="N351" s="199" t="n"/>
      <c r="O351" s="199" t="n"/>
      <c r="P351" s="199" t="n"/>
      <c r="Q351" s="199" t="n"/>
      <c r="R351" s="199" t="n"/>
      <c r="S351" s="199" t="n"/>
      <c r="T351" s="199" t="n"/>
      <c r="U351" s="199" t="n"/>
      <c r="V351" s="199" t="n"/>
      <c r="W351" s="199" t="n"/>
      <c r="X351" s="199" t="n"/>
      <c r="Y351" s="199" t="n"/>
      <c r="Z351" s="199" t="n"/>
    </row>
    <row r="352" ht="15.75" customHeight="1">
      <c r="A352" s="199" t="n"/>
      <c r="B352" s="199" t="n"/>
      <c r="C352" s="199" t="n"/>
      <c r="D352" s="199" t="n"/>
      <c r="E352" s="199" t="n"/>
      <c r="F352" s="199" t="n"/>
      <c r="G352" s="199" t="n"/>
      <c r="H352" s="199" t="n"/>
      <c r="I352" s="199" t="n"/>
      <c r="J352" s="199" t="n"/>
      <c r="K352" s="199" t="n"/>
      <c r="L352" s="199" t="n"/>
      <c r="M352" s="199" t="n"/>
      <c r="N352" s="199" t="n"/>
      <c r="O352" s="199" t="n"/>
      <c r="P352" s="199" t="n"/>
      <c r="Q352" s="199" t="n"/>
      <c r="R352" s="199" t="n"/>
      <c r="S352" s="199" t="n"/>
      <c r="T352" s="199" t="n"/>
      <c r="U352" s="199" t="n"/>
      <c r="V352" s="199" t="n"/>
      <c r="W352" s="199" t="n"/>
      <c r="X352" s="199" t="n"/>
      <c r="Y352" s="199" t="n"/>
      <c r="Z352" s="199" t="n"/>
    </row>
    <row r="353" ht="15.75" customHeight="1">
      <c r="A353" s="199" t="n"/>
      <c r="B353" s="199" t="n"/>
      <c r="C353" s="199" t="n"/>
      <c r="D353" s="199" t="n"/>
      <c r="E353" s="199" t="n"/>
      <c r="F353" s="199" t="n"/>
      <c r="G353" s="199" t="n"/>
      <c r="H353" s="199" t="n"/>
      <c r="I353" s="199" t="n"/>
      <c r="J353" s="199" t="n"/>
      <c r="K353" s="199" t="n"/>
      <c r="L353" s="199" t="n"/>
      <c r="M353" s="199" t="n"/>
      <c r="N353" s="199" t="n"/>
      <c r="O353" s="199" t="n"/>
      <c r="P353" s="199" t="n"/>
      <c r="Q353" s="199" t="n"/>
      <c r="R353" s="199" t="n"/>
      <c r="S353" s="199" t="n"/>
      <c r="T353" s="199" t="n"/>
      <c r="U353" s="199" t="n"/>
      <c r="V353" s="199" t="n"/>
      <c r="W353" s="199" t="n"/>
      <c r="X353" s="199" t="n"/>
      <c r="Y353" s="199" t="n"/>
      <c r="Z353" s="199" t="n"/>
    </row>
    <row r="354" ht="15.75" customHeight="1">
      <c r="A354" s="199" t="n"/>
      <c r="B354" s="199" t="n"/>
      <c r="C354" s="199" t="n"/>
      <c r="D354" s="199" t="n"/>
      <c r="E354" s="199" t="n"/>
      <c r="F354" s="199" t="n"/>
      <c r="G354" s="199" t="n"/>
      <c r="H354" s="199" t="n"/>
      <c r="I354" s="199" t="n"/>
      <c r="J354" s="199" t="n"/>
      <c r="K354" s="199" t="n"/>
      <c r="L354" s="199" t="n"/>
      <c r="M354" s="199" t="n"/>
      <c r="N354" s="199" t="n"/>
      <c r="O354" s="199" t="n"/>
      <c r="P354" s="199" t="n"/>
      <c r="Q354" s="199" t="n"/>
      <c r="R354" s="199" t="n"/>
      <c r="S354" s="199" t="n"/>
      <c r="T354" s="199" t="n"/>
      <c r="U354" s="199" t="n"/>
      <c r="V354" s="199" t="n"/>
      <c r="W354" s="199" t="n"/>
      <c r="X354" s="199" t="n"/>
      <c r="Y354" s="199" t="n"/>
      <c r="Z354" s="199" t="n"/>
    </row>
    <row r="355" ht="15.75" customHeight="1">
      <c r="A355" s="199" t="n"/>
      <c r="B355" s="199" t="n"/>
      <c r="C355" s="199" t="n"/>
      <c r="D355" s="199" t="n"/>
      <c r="E355" s="199" t="n"/>
      <c r="F355" s="199" t="n"/>
      <c r="G355" s="199" t="n"/>
      <c r="H355" s="199" t="n"/>
      <c r="I355" s="199" t="n"/>
      <c r="J355" s="199" t="n"/>
      <c r="K355" s="199" t="n"/>
      <c r="L355" s="199" t="n"/>
      <c r="M355" s="199" t="n"/>
      <c r="N355" s="199" t="n"/>
      <c r="O355" s="199" t="n"/>
      <c r="P355" s="199" t="n"/>
      <c r="Q355" s="199" t="n"/>
      <c r="R355" s="199" t="n"/>
      <c r="S355" s="199" t="n"/>
      <c r="T355" s="199" t="n"/>
      <c r="U355" s="199" t="n"/>
      <c r="V355" s="199" t="n"/>
      <c r="W355" s="199" t="n"/>
      <c r="X355" s="199" t="n"/>
      <c r="Y355" s="199" t="n"/>
      <c r="Z355" s="199" t="n"/>
    </row>
    <row r="356" ht="15.75" customHeight="1">
      <c r="A356" s="199" t="n"/>
      <c r="B356" s="199" t="n"/>
      <c r="C356" s="199" t="n"/>
      <c r="D356" s="199" t="n"/>
      <c r="E356" s="199" t="n"/>
      <c r="F356" s="199" t="n"/>
      <c r="G356" s="199" t="n"/>
      <c r="H356" s="199" t="n"/>
      <c r="I356" s="199" t="n"/>
      <c r="J356" s="199" t="n"/>
      <c r="K356" s="199" t="n"/>
      <c r="L356" s="199" t="n"/>
      <c r="M356" s="199" t="n"/>
      <c r="N356" s="199" t="n"/>
      <c r="O356" s="199" t="n"/>
      <c r="P356" s="199" t="n"/>
      <c r="Q356" s="199" t="n"/>
      <c r="R356" s="199" t="n"/>
      <c r="S356" s="199" t="n"/>
      <c r="T356" s="199" t="n"/>
      <c r="U356" s="199" t="n"/>
      <c r="V356" s="199" t="n"/>
      <c r="W356" s="199" t="n"/>
      <c r="X356" s="199" t="n"/>
      <c r="Y356" s="199" t="n"/>
      <c r="Z356" s="199" t="n"/>
    </row>
    <row r="357" ht="15.75" customHeight="1">
      <c r="A357" s="199" t="n"/>
      <c r="B357" s="199" t="n"/>
      <c r="C357" s="199" t="n"/>
      <c r="D357" s="199" t="n"/>
      <c r="E357" s="199" t="n"/>
      <c r="F357" s="199" t="n"/>
      <c r="G357" s="199" t="n"/>
      <c r="H357" s="199" t="n"/>
      <c r="I357" s="199" t="n"/>
      <c r="J357" s="199" t="n"/>
      <c r="K357" s="199" t="n"/>
      <c r="L357" s="199" t="n"/>
      <c r="M357" s="199" t="n"/>
      <c r="N357" s="199" t="n"/>
      <c r="O357" s="199" t="n"/>
      <c r="P357" s="199" t="n"/>
      <c r="Q357" s="199" t="n"/>
      <c r="R357" s="199" t="n"/>
      <c r="S357" s="199" t="n"/>
      <c r="T357" s="199" t="n"/>
      <c r="U357" s="199" t="n"/>
      <c r="V357" s="199" t="n"/>
      <c r="W357" s="199" t="n"/>
      <c r="X357" s="199" t="n"/>
      <c r="Y357" s="199" t="n"/>
      <c r="Z357" s="199" t="n"/>
    </row>
    <row r="358" ht="15.75" customHeight="1">
      <c r="A358" s="199" t="n"/>
      <c r="B358" s="199" t="n"/>
      <c r="C358" s="199" t="n"/>
      <c r="D358" s="199" t="n"/>
      <c r="E358" s="199" t="n"/>
      <c r="F358" s="199" t="n"/>
      <c r="G358" s="199" t="n"/>
      <c r="H358" s="199" t="n"/>
      <c r="I358" s="199" t="n"/>
      <c r="J358" s="199" t="n"/>
      <c r="K358" s="199" t="n"/>
      <c r="L358" s="199" t="n"/>
      <c r="M358" s="199" t="n"/>
      <c r="N358" s="199" t="n"/>
      <c r="O358" s="199" t="n"/>
      <c r="P358" s="199" t="n"/>
      <c r="Q358" s="199" t="n"/>
      <c r="R358" s="199" t="n"/>
      <c r="S358" s="199" t="n"/>
      <c r="T358" s="199" t="n"/>
      <c r="U358" s="199" t="n"/>
      <c r="V358" s="199" t="n"/>
      <c r="W358" s="199" t="n"/>
      <c r="X358" s="199" t="n"/>
      <c r="Y358" s="199" t="n"/>
      <c r="Z358" s="199" t="n"/>
    </row>
    <row r="359" ht="15.75" customHeight="1">
      <c r="A359" s="199" t="n"/>
      <c r="B359" s="199" t="n"/>
      <c r="C359" s="199" t="n"/>
      <c r="D359" s="199" t="n"/>
      <c r="E359" s="199" t="n"/>
      <c r="F359" s="199" t="n"/>
      <c r="G359" s="199" t="n"/>
      <c r="H359" s="199" t="n"/>
      <c r="I359" s="199" t="n"/>
      <c r="J359" s="199" t="n"/>
      <c r="K359" s="199" t="n"/>
      <c r="L359" s="199" t="n"/>
      <c r="M359" s="199" t="n"/>
      <c r="N359" s="199" t="n"/>
      <c r="O359" s="199" t="n"/>
      <c r="P359" s="199" t="n"/>
      <c r="Q359" s="199" t="n"/>
      <c r="R359" s="199" t="n"/>
      <c r="S359" s="199" t="n"/>
      <c r="T359" s="199" t="n"/>
      <c r="U359" s="199" t="n"/>
      <c r="V359" s="199" t="n"/>
      <c r="W359" s="199" t="n"/>
      <c r="X359" s="199" t="n"/>
      <c r="Y359" s="199" t="n"/>
      <c r="Z359" s="199" t="n"/>
    </row>
    <row r="360" ht="15.75" customHeight="1">
      <c r="A360" s="199" t="n"/>
      <c r="B360" s="199" t="n"/>
      <c r="C360" s="199" t="n"/>
      <c r="D360" s="199" t="n"/>
      <c r="E360" s="199" t="n"/>
      <c r="F360" s="199" t="n"/>
      <c r="G360" s="199" t="n"/>
      <c r="H360" s="199" t="n"/>
      <c r="I360" s="199" t="n"/>
      <c r="J360" s="199" t="n"/>
      <c r="K360" s="199" t="n"/>
      <c r="L360" s="199" t="n"/>
      <c r="M360" s="199" t="n"/>
      <c r="N360" s="199" t="n"/>
      <c r="O360" s="199" t="n"/>
      <c r="P360" s="199" t="n"/>
      <c r="Q360" s="199" t="n"/>
      <c r="R360" s="199" t="n"/>
      <c r="S360" s="199" t="n"/>
      <c r="T360" s="199" t="n"/>
      <c r="U360" s="199" t="n"/>
      <c r="V360" s="199" t="n"/>
      <c r="W360" s="199" t="n"/>
      <c r="X360" s="199" t="n"/>
      <c r="Y360" s="199" t="n"/>
      <c r="Z360" s="199" t="n"/>
    </row>
    <row r="361" ht="15.75" customHeight="1">
      <c r="A361" s="199" t="n"/>
      <c r="B361" s="199" t="n"/>
      <c r="C361" s="199" t="n"/>
      <c r="D361" s="199" t="n"/>
      <c r="E361" s="199" t="n"/>
      <c r="F361" s="199" t="n"/>
      <c r="G361" s="199" t="n"/>
      <c r="H361" s="199" t="n"/>
      <c r="I361" s="199" t="n"/>
      <c r="J361" s="199" t="n"/>
      <c r="K361" s="199" t="n"/>
      <c r="L361" s="199" t="n"/>
      <c r="M361" s="199" t="n"/>
      <c r="N361" s="199" t="n"/>
      <c r="O361" s="199" t="n"/>
      <c r="P361" s="199" t="n"/>
      <c r="Q361" s="199" t="n"/>
      <c r="R361" s="199" t="n"/>
      <c r="S361" s="199" t="n"/>
      <c r="T361" s="199" t="n"/>
      <c r="U361" s="199" t="n"/>
      <c r="V361" s="199" t="n"/>
      <c r="W361" s="199" t="n"/>
      <c r="X361" s="199" t="n"/>
      <c r="Y361" s="199" t="n"/>
      <c r="Z361" s="199" t="n"/>
    </row>
    <row r="362" ht="15.75" customHeight="1">
      <c r="A362" s="199" t="n"/>
      <c r="B362" s="199" t="n"/>
      <c r="C362" s="199" t="n"/>
      <c r="D362" s="199" t="n"/>
      <c r="E362" s="199" t="n"/>
      <c r="F362" s="199" t="n"/>
      <c r="G362" s="199" t="n"/>
      <c r="H362" s="199" t="n"/>
      <c r="I362" s="199" t="n"/>
      <c r="J362" s="199" t="n"/>
      <c r="K362" s="199" t="n"/>
      <c r="L362" s="199" t="n"/>
      <c r="M362" s="199" t="n"/>
      <c r="N362" s="199" t="n"/>
      <c r="O362" s="199" t="n"/>
      <c r="P362" s="199" t="n"/>
      <c r="Q362" s="199" t="n"/>
      <c r="R362" s="199" t="n"/>
      <c r="S362" s="199" t="n"/>
      <c r="T362" s="199" t="n"/>
      <c r="U362" s="199" t="n"/>
      <c r="V362" s="199" t="n"/>
      <c r="W362" s="199" t="n"/>
      <c r="X362" s="199" t="n"/>
      <c r="Y362" s="199" t="n"/>
      <c r="Z362" s="199" t="n"/>
    </row>
    <row r="363" ht="15.75" customHeight="1">
      <c r="A363" s="199" t="n"/>
      <c r="B363" s="199" t="n"/>
      <c r="C363" s="199" t="n"/>
      <c r="D363" s="199" t="n"/>
      <c r="E363" s="199" t="n"/>
      <c r="F363" s="199" t="n"/>
      <c r="G363" s="199" t="n"/>
      <c r="H363" s="199" t="n"/>
      <c r="I363" s="199" t="n"/>
      <c r="J363" s="199" t="n"/>
      <c r="K363" s="199" t="n"/>
      <c r="L363" s="199" t="n"/>
      <c r="M363" s="199" t="n"/>
      <c r="N363" s="199" t="n"/>
      <c r="O363" s="199" t="n"/>
      <c r="P363" s="199" t="n"/>
      <c r="Q363" s="199" t="n"/>
      <c r="R363" s="199" t="n"/>
      <c r="S363" s="199" t="n"/>
      <c r="T363" s="199" t="n"/>
      <c r="U363" s="199" t="n"/>
      <c r="V363" s="199" t="n"/>
      <c r="W363" s="199" t="n"/>
      <c r="X363" s="199" t="n"/>
      <c r="Y363" s="199" t="n"/>
      <c r="Z363" s="199" t="n"/>
    </row>
    <row r="364" ht="15.75" customHeight="1">
      <c r="A364" s="199" t="n"/>
      <c r="B364" s="199" t="n"/>
      <c r="C364" s="199" t="n"/>
      <c r="D364" s="199" t="n"/>
      <c r="E364" s="199" t="n"/>
      <c r="F364" s="199" t="n"/>
      <c r="G364" s="199" t="n"/>
      <c r="H364" s="199" t="n"/>
      <c r="I364" s="199" t="n"/>
      <c r="J364" s="199" t="n"/>
      <c r="K364" s="199" t="n"/>
      <c r="L364" s="199" t="n"/>
      <c r="M364" s="199" t="n"/>
      <c r="N364" s="199" t="n"/>
      <c r="O364" s="199" t="n"/>
      <c r="P364" s="199" t="n"/>
      <c r="Q364" s="199" t="n"/>
      <c r="R364" s="199" t="n"/>
      <c r="S364" s="199" t="n"/>
      <c r="T364" s="199" t="n"/>
      <c r="U364" s="199" t="n"/>
      <c r="V364" s="199" t="n"/>
      <c r="W364" s="199" t="n"/>
      <c r="X364" s="199" t="n"/>
      <c r="Y364" s="199" t="n"/>
      <c r="Z364" s="199" t="n"/>
    </row>
    <row r="365" ht="15.75" customHeight="1">
      <c r="A365" s="199" t="n"/>
      <c r="B365" s="199" t="n"/>
      <c r="C365" s="199" t="n"/>
      <c r="D365" s="199" t="n"/>
      <c r="E365" s="199" t="n"/>
      <c r="F365" s="199" t="n"/>
      <c r="G365" s="199" t="n"/>
      <c r="H365" s="199" t="n"/>
      <c r="I365" s="199" t="n"/>
      <c r="J365" s="199" t="n"/>
      <c r="K365" s="199" t="n"/>
      <c r="L365" s="199" t="n"/>
      <c r="M365" s="199" t="n"/>
      <c r="N365" s="199" t="n"/>
      <c r="O365" s="199" t="n"/>
      <c r="P365" s="199" t="n"/>
      <c r="Q365" s="199" t="n"/>
      <c r="R365" s="199" t="n"/>
      <c r="S365" s="199" t="n"/>
      <c r="T365" s="199" t="n"/>
      <c r="U365" s="199" t="n"/>
      <c r="V365" s="199" t="n"/>
      <c r="W365" s="199" t="n"/>
      <c r="X365" s="199" t="n"/>
      <c r="Y365" s="199" t="n"/>
      <c r="Z365" s="199" t="n"/>
    </row>
    <row r="366" ht="15.75" customHeight="1">
      <c r="A366" s="199" t="n"/>
      <c r="B366" s="199" t="n"/>
      <c r="C366" s="199" t="n"/>
      <c r="D366" s="199" t="n"/>
      <c r="E366" s="199" t="n"/>
      <c r="F366" s="199" t="n"/>
      <c r="G366" s="199" t="n"/>
      <c r="H366" s="199" t="n"/>
      <c r="I366" s="199" t="n"/>
      <c r="J366" s="199" t="n"/>
      <c r="K366" s="199" t="n"/>
      <c r="L366" s="199" t="n"/>
      <c r="M366" s="199" t="n"/>
      <c r="N366" s="199" t="n"/>
      <c r="O366" s="199" t="n"/>
      <c r="P366" s="199" t="n"/>
      <c r="Q366" s="199" t="n"/>
      <c r="R366" s="199" t="n"/>
      <c r="S366" s="199" t="n"/>
      <c r="T366" s="199" t="n"/>
      <c r="U366" s="199" t="n"/>
      <c r="V366" s="199" t="n"/>
      <c r="W366" s="199" t="n"/>
      <c r="X366" s="199" t="n"/>
      <c r="Y366" s="199" t="n"/>
      <c r="Z366" s="199" t="n"/>
    </row>
    <row r="367" ht="15.75" customHeight="1">
      <c r="A367" s="199" t="n"/>
      <c r="B367" s="199" t="n"/>
      <c r="C367" s="199" t="n"/>
      <c r="D367" s="199" t="n"/>
      <c r="E367" s="199" t="n"/>
      <c r="F367" s="199" t="n"/>
      <c r="G367" s="199" t="n"/>
      <c r="H367" s="199" t="n"/>
      <c r="I367" s="199" t="n"/>
      <c r="J367" s="199" t="n"/>
      <c r="K367" s="199" t="n"/>
      <c r="L367" s="199" t="n"/>
      <c r="M367" s="199" t="n"/>
      <c r="N367" s="199" t="n"/>
      <c r="O367" s="199" t="n"/>
      <c r="P367" s="199" t="n"/>
      <c r="Q367" s="199" t="n"/>
      <c r="R367" s="199" t="n"/>
      <c r="S367" s="199" t="n"/>
      <c r="T367" s="199" t="n"/>
      <c r="U367" s="199" t="n"/>
      <c r="V367" s="199" t="n"/>
      <c r="W367" s="199" t="n"/>
      <c r="X367" s="199" t="n"/>
      <c r="Y367" s="199" t="n"/>
      <c r="Z367" s="199" t="n"/>
    </row>
    <row r="368" ht="15.75" customHeight="1">
      <c r="A368" s="199" t="n"/>
      <c r="B368" s="199" t="n"/>
      <c r="C368" s="199" t="n"/>
      <c r="D368" s="199" t="n"/>
      <c r="E368" s="199" t="n"/>
      <c r="F368" s="199" t="n"/>
      <c r="G368" s="199" t="n"/>
      <c r="H368" s="199" t="n"/>
      <c r="I368" s="199" t="n"/>
      <c r="J368" s="199" t="n"/>
      <c r="K368" s="199" t="n"/>
      <c r="L368" s="199" t="n"/>
      <c r="M368" s="199" t="n"/>
      <c r="N368" s="199" t="n"/>
      <c r="O368" s="199" t="n"/>
      <c r="P368" s="199" t="n"/>
      <c r="Q368" s="199" t="n"/>
      <c r="R368" s="199" t="n"/>
      <c r="S368" s="199" t="n"/>
      <c r="T368" s="199" t="n"/>
      <c r="U368" s="199" t="n"/>
      <c r="V368" s="199" t="n"/>
      <c r="W368" s="199" t="n"/>
      <c r="X368" s="199" t="n"/>
      <c r="Y368" s="199" t="n"/>
      <c r="Z368" s="199" t="n"/>
    </row>
    <row r="369" ht="15.75" customHeight="1">
      <c r="A369" s="199" t="n"/>
      <c r="B369" s="199" t="n"/>
      <c r="C369" s="199" t="n"/>
      <c r="D369" s="199" t="n"/>
      <c r="E369" s="199" t="n"/>
      <c r="F369" s="199" t="n"/>
      <c r="G369" s="199" t="n"/>
      <c r="H369" s="199" t="n"/>
      <c r="I369" s="199" t="n"/>
      <c r="J369" s="199" t="n"/>
      <c r="K369" s="199" t="n"/>
      <c r="L369" s="199" t="n"/>
      <c r="M369" s="199" t="n"/>
      <c r="N369" s="199" t="n"/>
      <c r="O369" s="199" t="n"/>
      <c r="P369" s="199" t="n"/>
      <c r="Q369" s="199" t="n"/>
      <c r="R369" s="199" t="n"/>
      <c r="S369" s="199" t="n"/>
      <c r="T369" s="199" t="n"/>
      <c r="U369" s="199" t="n"/>
      <c r="V369" s="199" t="n"/>
      <c r="W369" s="199" t="n"/>
      <c r="X369" s="199" t="n"/>
      <c r="Y369" s="199" t="n"/>
      <c r="Z369" s="199" t="n"/>
    </row>
    <row r="370" ht="15.75" customHeight="1">
      <c r="A370" s="199" t="n"/>
      <c r="B370" s="199" t="n"/>
      <c r="C370" s="199" t="n"/>
      <c r="D370" s="199" t="n"/>
      <c r="E370" s="199" t="n"/>
      <c r="F370" s="199" t="n"/>
      <c r="G370" s="199" t="n"/>
      <c r="H370" s="199" t="n"/>
      <c r="I370" s="199" t="n"/>
      <c r="J370" s="199" t="n"/>
      <c r="K370" s="199" t="n"/>
      <c r="L370" s="199" t="n"/>
      <c r="M370" s="199" t="n"/>
      <c r="N370" s="199" t="n"/>
      <c r="O370" s="199" t="n"/>
      <c r="P370" s="199" t="n"/>
      <c r="Q370" s="199" t="n"/>
      <c r="R370" s="199" t="n"/>
      <c r="S370" s="199" t="n"/>
      <c r="T370" s="199" t="n"/>
      <c r="U370" s="199" t="n"/>
      <c r="V370" s="199" t="n"/>
      <c r="W370" s="199" t="n"/>
      <c r="X370" s="199" t="n"/>
      <c r="Y370" s="199" t="n"/>
      <c r="Z370" s="199" t="n"/>
    </row>
    <row r="371" ht="15.75" customHeight="1">
      <c r="A371" s="199" t="n"/>
      <c r="B371" s="199" t="n"/>
      <c r="C371" s="199" t="n"/>
      <c r="D371" s="199" t="n"/>
      <c r="E371" s="199" t="n"/>
      <c r="F371" s="199" t="n"/>
      <c r="G371" s="199" t="n"/>
      <c r="H371" s="199" t="n"/>
      <c r="I371" s="199" t="n"/>
      <c r="J371" s="199" t="n"/>
      <c r="K371" s="199" t="n"/>
      <c r="L371" s="199" t="n"/>
      <c r="M371" s="199" t="n"/>
      <c r="N371" s="199" t="n"/>
      <c r="O371" s="199" t="n"/>
      <c r="P371" s="199" t="n"/>
      <c r="Q371" s="199" t="n"/>
      <c r="R371" s="199" t="n"/>
      <c r="S371" s="199" t="n"/>
      <c r="T371" s="199" t="n"/>
      <c r="U371" s="199" t="n"/>
      <c r="V371" s="199" t="n"/>
      <c r="W371" s="199" t="n"/>
      <c r="X371" s="199" t="n"/>
      <c r="Y371" s="199" t="n"/>
      <c r="Z371" s="199" t="n"/>
    </row>
    <row r="372" ht="15.75" customHeight="1">
      <c r="A372" s="199" t="n"/>
      <c r="B372" s="199" t="n"/>
      <c r="C372" s="199" t="n"/>
      <c r="D372" s="199" t="n"/>
      <c r="E372" s="199" t="n"/>
      <c r="F372" s="199" t="n"/>
      <c r="G372" s="199" t="n"/>
      <c r="H372" s="199" t="n"/>
      <c r="I372" s="199" t="n"/>
      <c r="J372" s="199" t="n"/>
      <c r="K372" s="199" t="n"/>
      <c r="L372" s="199" t="n"/>
      <c r="M372" s="199" t="n"/>
      <c r="N372" s="199" t="n"/>
      <c r="O372" s="199" t="n"/>
      <c r="P372" s="199" t="n"/>
      <c r="Q372" s="199" t="n"/>
      <c r="R372" s="199" t="n"/>
      <c r="S372" s="199" t="n"/>
      <c r="T372" s="199" t="n"/>
      <c r="U372" s="199" t="n"/>
      <c r="V372" s="199" t="n"/>
      <c r="W372" s="199" t="n"/>
      <c r="X372" s="199" t="n"/>
      <c r="Y372" s="199" t="n"/>
      <c r="Z372" s="199" t="n"/>
    </row>
    <row r="373" ht="15.75" customHeight="1">
      <c r="A373" s="199" t="n"/>
      <c r="B373" s="199" t="n"/>
      <c r="C373" s="199" t="n"/>
      <c r="D373" s="199" t="n"/>
      <c r="E373" s="199" t="n"/>
      <c r="F373" s="199" t="n"/>
      <c r="G373" s="199" t="n"/>
      <c r="H373" s="199" t="n"/>
      <c r="I373" s="199" t="n"/>
      <c r="J373" s="199" t="n"/>
      <c r="K373" s="199" t="n"/>
      <c r="L373" s="199" t="n"/>
      <c r="M373" s="199" t="n"/>
      <c r="N373" s="199" t="n"/>
      <c r="O373" s="199" t="n"/>
      <c r="P373" s="199" t="n"/>
      <c r="Q373" s="199" t="n"/>
      <c r="R373" s="199" t="n"/>
      <c r="S373" s="199" t="n"/>
      <c r="T373" s="199" t="n"/>
      <c r="U373" s="199" t="n"/>
      <c r="V373" s="199" t="n"/>
      <c r="W373" s="199" t="n"/>
      <c r="X373" s="199" t="n"/>
      <c r="Y373" s="199" t="n"/>
      <c r="Z373" s="199" t="n"/>
    </row>
    <row r="374" ht="15.75" customHeight="1">
      <c r="A374" s="199" t="n"/>
      <c r="B374" s="199" t="n"/>
      <c r="C374" s="199" t="n"/>
      <c r="D374" s="199" t="n"/>
      <c r="E374" s="199" t="n"/>
      <c r="F374" s="199" t="n"/>
      <c r="G374" s="199" t="n"/>
      <c r="H374" s="199" t="n"/>
      <c r="I374" s="199" t="n"/>
      <c r="J374" s="199" t="n"/>
      <c r="K374" s="199" t="n"/>
      <c r="L374" s="199" t="n"/>
      <c r="M374" s="199" t="n"/>
      <c r="N374" s="199" t="n"/>
      <c r="O374" s="199" t="n"/>
      <c r="P374" s="199" t="n"/>
      <c r="Q374" s="199" t="n"/>
      <c r="R374" s="199" t="n"/>
      <c r="S374" s="199" t="n"/>
      <c r="T374" s="199" t="n"/>
      <c r="U374" s="199" t="n"/>
      <c r="V374" s="199" t="n"/>
      <c r="W374" s="199" t="n"/>
      <c r="X374" s="199" t="n"/>
      <c r="Y374" s="199" t="n"/>
      <c r="Z374" s="199" t="n"/>
    </row>
    <row r="375" ht="15.75" customHeight="1">
      <c r="A375" s="199" t="n"/>
      <c r="B375" s="199" t="n"/>
      <c r="C375" s="199" t="n"/>
      <c r="D375" s="199" t="n"/>
      <c r="E375" s="199" t="n"/>
      <c r="F375" s="199" t="n"/>
      <c r="G375" s="199" t="n"/>
      <c r="H375" s="199" t="n"/>
      <c r="I375" s="199" t="n"/>
      <c r="J375" s="199" t="n"/>
      <c r="K375" s="199" t="n"/>
      <c r="L375" s="199" t="n"/>
      <c r="M375" s="199" t="n"/>
      <c r="N375" s="199" t="n"/>
      <c r="O375" s="199" t="n"/>
      <c r="P375" s="199" t="n"/>
      <c r="Q375" s="199" t="n"/>
      <c r="R375" s="199" t="n"/>
      <c r="S375" s="199" t="n"/>
      <c r="T375" s="199" t="n"/>
      <c r="U375" s="199" t="n"/>
      <c r="V375" s="199" t="n"/>
      <c r="W375" s="199" t="n"/>
      <c r="X375" s="199" t="n"/>
      <c r="Y375" s="199" t="n"/>
      <c r="Z375" s="199" t="n"/>
    </row>
    <row r="376" ht="15.75" customHeight="1">
      <c r="A376" s="199" t="n"/>
      <c r="B376" s="199" t="n"/>
      <c r="C376" s="199" t="n"/>
      <c r="D376" s="199" t="n"/>
      <c r="E376" s="199" t="n"/>
      <c r="F376" s="199" t="n"/>
      <c r="G376" s="199" t="n"/>
      <c r="H376" s="199" t="n"/>
      <c r="I376" s="199" t="n"/>
      <c r="J376" s="199" t="n"/>
      <c r="K376" s="199" t="n"/>
      <c r="L376" s="199" t="n"/>
      <c r="M376" s="199" t="n"/>
      <c r="N376" s="199" t="n"/>
      <c r="O376" s="199" t="n"/>
      <c r="P376" s="199" t="n"/>
      <c r="Q376" s="199" t="n"/>
      <c r="R376" s="199" t="n"/>
      <c r="S376" s="199" t="n"/>
      <c r="T376" s="199" t="n"/>
      <c r="U376" s="199" t="n"/>
      <c r="V376" s="199" t="n"/>
      <c r="W376" s="199" t="n"/>
      <c r="X376" s="199" t="n"/>
      <c r="Y376" s="199" t="n"/>
      <c r="Z376" s="199" t="n"/>
    </row>
    <row r="377" ht="15.75" customHeight="1">
      <c r="A377" s="199" t="n"/>
      <c r="B377" s="199" t="n"/>
      <c r="C377" s="199" t="n"/>
      <c r="D377" s="199" t="n"/>
      <c r="E377" s="199" t="n"/>
      <c r="F377" s="199" t="n"/>
      <c r="G377" s="199" t="n"/>
      <c r="H377" s="199" t="n"/>
      <c r="I377" s="199" t="n"/>
      <c r="J377" s="199" t="n"/>
      <c r="K377" s="199" t="n"/>
      <c r="L377" s="199" t="n"/>
      <c r="M377" s="199" t="n"/>
      <c r="N377" s="199" t="n"/>
      <c r="O377" s="199" t="n"/>
      <c r="P377" s="199" t="n"/>
      <c r="Q377" s="199" t="n"/>
      <c r="R377" s="199" t="n"/>
      <c r="S377" s="199" t="n"/>
      <c r="T377" s="199" t="n"/>
      <c r="U377" s="199" t="n"/>
      <c r="V377" s="199" t="n"/>
      <c r="W377" s="199" t="n"/>
      <c r="X377" s="199" t="n"/>
      <c r="Y377" s="199" t="n"/>
      <c r="Z377" s="199" t="n"/>
    </row>
    <row r="378" ht="15.75" customHeight="1">
      <c r="A378" s="199" t="n"/>
      <c r="B378" s="199" t="n"/>
      <c r="C378" s="199" t="n"/>
      <c r="D378" s="199" t="n"/>
      <c r="E378" s="199" t="n"/>
      <c r="F378" s="199" t="n"/>
      <c r="G378" s="199" t="n"/>
      <c r="H378" s="199" t="n"/>
      <c r="I378" s="199" t="n"/>
      <c r="J378" s="199" t="n"/>
      <c r="K378" s="199" t="n"/>
      <c r="L378" s="199" t="n"/>
      <c r="M378" s="199" t="n"/>
      <c r="N378" s="199" t="n"/>
      <c r="O378" s="199" t="n"/>
      <c r="P378" s="199" t="n"/>
      <c r="Q378" s="199" t="n"/>
      <c r="R378" s="199" t="n"/>
      <c r="S378" s="199" t="n"/>
      <c r="T378" s="199" t="n"/>
      <c r="U378" s="199" t="n"/>
      <c r="V378" s="199" t="n"/>
      <c r="W378" s="199" t="n"/>
      <c r="X378" s="199" t="n"/>
      <c r="Y378" s="199" t="n"/>
      <c r="Z378" s="199" t="n"/>
    </row>
    <row r="379" ht="15.75" customHeight="1">
      <c r="A379" s="199" t="n"/>
      <c r="B379" s="199" t="n"/>
      <c r="C379" s="199" t="n"/>
      <c r="D379" s="199" t="n"/>
      <c r="E379" s="199" t="n"/>
      <c r="F379" s="199" t="n"/>
      <c r="G379" s="199" t="n"/>
      <c r="H379" s="199" t="n"/>
      <c r="I379" s="199" t="n"/>
      <c r="J379" s="199" t="n"/>
      <c r="K379" s="199" t="n"/>
      <c r="L379" s="199" t="n"/>
      <c r="M379" s="199" t="n"/>
      <c r="N379" s="199" t="n"/>
      <c r="O379" s="199" t="n"/>
      <c r="P379" s="199" t="n"/>
      <c r="Q379" s="199" t="n"/>
      <c r="R379" s="199" t="n"/>
      <c r="S379" s="199" t="n"/>
      <c r="T379" s="199" t="n"/>
      <c r="U379" s="199" t="n"/>
      <c r="V379" s="199" t="n"/>
      <c r="W379" s="199" t="n"/>
      <c r="X379" s="199" t="n"/>
      <c r="Y379" s="199" t="n"/>
      <c r="Z379" s="199" t="n"/>
    </row>
    <row r="380" ht="15.75" customHeight="1">
      <c r="A380" s="199" t="n"/>
      <c r="B380" s="199" t="n"/>
      <c r="C380" s="199" t="n"/>
      <c r="D380" s="199" t="n"/>
      <c r="E380" s="199" t="n"/>
      <c r="F380" s="199" t="n"/>
      <c r="G380" s="199" t="n"/>
      <c r="H380" s="199" t="n"/>
      <c r="I380" s="199" t="n"/>
      <c r="J380" s="199" t="n"/>
      <c r="K380" s="199" t="n"/>
      <c r="L380" s="199" t="n"/>
      <c r="M380" s="199" t="n"/>
      <c r="N380" s="199" t="n"/>
      <c r="O380" s="199" t="n"/>
      <c r="P380" s="199" t="n"/>
      <c r="Q380" s="199" t="n"/>
      <c r="R380" s="199" t="n"/>
      <c r="S380" s="199" t="n"/>
      <c r="T380" s="199" t="n"/>
      <c r="U380" s="199" t="n"/>
      <c r="V380" s="199" t="n"/>
      <c r="W380" s="199" t="n"/>
      <c r="X380" s="199" t="n"/>
      <c r="Y380" s="199" t="n"/>
      <c r="Z380" s="199" t="n"/>
    </row>
    <row r="381" ht="15.75" customHeight="1">
      <c r="A381" s="199" t="n"/>
      <c r="B381" s="199" t="n"/>
      <c r="C381" s="199" t="n"/>
      <c r="D381" s="199" t="n"/>
      <c r="E381" s="199" t="n"/>
      <c r="F381" s="199" t="n"/>
      <c r="G381" s="199" t="n"/>
      <c r="H381" s="199" t="n"/>
      <c r="I381" s="199" t="n"/>
      <c r="J381" s="199" t="n"/>
      <c r="K381" s="199" t="n"/>
      <c r="L381" s="199" t="n"/>
      <c r="M381" s="199" t="n"/>
      <c r="N381" s="199" t="n"/>
      <c r="O381" s="199" t="n"/>
      <c r="P381" s="199" t="n"/>
      <c r="Q381" s="199" t="n"/>
      <c r="R381" s="199" t="n"/>
      <c r="S381" s="199" t="n"/>
      <c r="T381" s="199" t="n"/>
      <c r="U381" s="199" t="n"/>
      <c r="V381" s="199" t="n"/>
      <c r="W381" s="199" t="n"/>
      <c r="X381" s="199" t="n"/>
      <c r="Y381" s="199" t="n"/>
      <c r="Z381" s="199" t="n"/>
    </row>
    <row r="382" ht="15.75" customHeight="1">
      <c r="A382" s="199" t="n"/>
      <c r="B382" s="199" t="n"/>
      <c r="C382" s="199" t="n"/>
      <c r="D382" s="199" t="n"/>
      <c r="E382" s="199" t="n"/>
      <c r="F382" s="199" t="n"/>
      <c r="G382" s="199" t="n"/>
      <c r="H382" s="199" t="n"/>
      <c r="I382" s="199" t="n"/>
      <c r="J382" s="199" t="n"/>
      <c r="K382" s="199" t="n"/>
      <c r="L382" s="199" t="n"/>
      <c r="M382" s="199" t="n"/>
      <c r="N382" s="199" t="n"/>
      <c r="O382" s="199" t="n"/>
      <c r="P382" s="199" t="n"/>
      <c r="Q382" s="199" t="n"/>
      <c r="R382" s="199" t="n"/>
      <c r="S382" s="199" t="n"/>
      <c r="T382" s="199" t="n"/>
      <c r="U382" s="199" t="n"/>
      <c r="V382" s="199" t="n"/>
      <c r="W382" s="199" t="n"/>
      <c r="X382" s="199" t="n"/>
      <c r="Y382" s="199" t="n"/>
      <c r="Z382" s="199" t="n"/>
    </row>
    <row r="383" ht="15.75" customHeight="1">
      <c r="A383" s="199" t="n"/>
      <c r="B383" s="199" t="n"/>
      <c r="C383" s="199" t="n"/>
      <c r="D383" s="199" t="n"/>
      <c r="E383" s="199" t="n"/>
      <c r="F383" s="199" t="n"/>
      <c r="G383" s="199" t="n"/>
      <c r="H383" s="199" t="n"/>
      <c r="I383" s="199" t="n"/>
      <c r="J383" s="199" t="n"/>
      <c r="K383" s="199" t="n"/>
      <c r="L383" s="199" t="n"/>
      <c r="M383" s="199" t="n"/>
      <c r="N383" s="199" t="n"/>
      <c r="O383" s="199" t="n"/>
      <c r="P383" s="199" t="n"/>
      <c r="Q383" s="199" t="n"/>
      <c r="R383" s="199" t="n"/>
      <c r="S383" s="199" t="n"/>
      <c r="T383" s="199" t="n"/>
      <c r="U383" s="199" t="n"/>
      <c r="V383" s="199" t="n"/>
      <c r="W383" s="199" t="n"/>
      <c r="X383" s="199" t="n"/>
      <c r="Y383" s="199" t="n"/>
      <c r="Z383" s="199" t="n"/>
    </row>
    <row r="384" ht="15.75" customHeight="1">
      <c r="A384" s="199" t="n"/>
      <c r="B384" s="199" t="n"/>
      <c r="C384" s="199" t="n"/>
      <c r="D384" s="199" t="n"/>
      <c r="E384" s="199" t="n"/>
      <c r="F384" s="199" t="n"/>
      <c r="G384" s="199" t="n"/>
      <c r="H384" s="199" t="n"/>
      <c r="I384" s="199" t="n"/>
      <c r="J384" s="199" t="n"/>
      <c r="K384" s="199" t="n"/>
      <c r="L384" s="199" t="n"/>
      <c r="M384" s="199" t="n"/>
      <c r="N384" s="199" t="n"/>
      <c r="O384" s="199" t="n"/>
      <c r="P384" s="199" t="n"/>
      <c r="Q384" s="199" t="n"/>
      <c r="R384" s="199" t="n"/>
      <c r="S384" s="199" t="n"/>
      <c r="T384" s="199" t="n"/>
      <c r="U384" s="199" t="n"/>
      <c r="V384" s="199" t="n"/>
      <c r="W384" s="199" t="n"/>
      <c r="X384" s="199" t="n"/>
      <c r="Y384" s="199" t="n"/>
      <c r="Z384" s="199" t="n"/>
    </row>
    <row r="385" ht="15.75" customHeight="1">
      <c r="A385" s="199" t="n"/>
      <c r="B385" s="199" t="n"/>
      <c r="C385" s="199" t="n"/>
      <c r="D385" s="199" t="n"/>
      <c r="E385" s="199" t="n"/>
      <c r="F385" s="199" t="n"/>
      <c r="G385" s="199" t="n"/>
      <c r="H385" s="199" t="n"/>
      <c r="I385" s="199" t="n"/>
      <c r="J385" s="199" t="n"/>
      <c r="K385" s="199" t="n"/>
      <c r="L385" s="199" t="n"/>
      <c r="M385" s="199" t="n"/>
      <c r="N385" s="199" t="n"/>
      <c r="O385" s="199" t="n"/>
      <c r="P385" s="199" t="n"/>
      <c r="Q385" s="199" t="n"/>
      <c r="R385" s="199" t="n"/>
      <c r="S385" s="199" t="n"/>
      <c r="T385" s="199" t="n"/>
      <c r="U385" s="199" t="n"/>
      <c r="V385" s="199" t="n"/>
      <c r="W385" s="199" t="n"/>
      <c r="X385" s="199" t="n"/>
      <c r="Y385" s="199" t="n"/>
      <c r="Z385" s="199" t="n"/>
    </row>
    <row r="386" ht="15.75" customHeight="1">
      <c r="A386" s="199" t="n"/>
      <c r="B386" s="199" t="n"/>
      <c r="C386" s="199" t="n"/>
      <c r="D386" s="199" t="n"/>
      <c r="E386" s="199" t="n"/>
      <c r="F386" s="199" t="n"/>
      <c r="G386" s="199" t="n"/>
      <c r="H386" s="199" t="n"/>
      <c r="I386" s="199" t="n"/>
      <c r="J386" s="199" t="n"/>
      <c r="K386" s="199" t="n"/>
      <c r="L386" s="199" t="n"/>
      <c r="M386" s="199" t="n"/>
      <c r="N386" s="199" t="n"/>
      <c r="O386" s="199" t="n"/>
      <c r="P386" s="199" t="n"/>
      <c r="Q386" s="199" t="n"/>
      <c r="R386" s="199" t="n"/>
      <c r="S386" s="199" t="n"/>
      <c r="T386" s="199" t="n"/>
      <c r="U386" s="199" t="n"/>
      <c r="V386" s="199" t="n"/>
      <c r="W386" s="199" t="n"/>
      <c r="X386" s="199" t="n"/>
      <c r="Y386" s="199" t="n"/>
      <c r="Z386" s="199" t="n"/>
    </row>
    <row r="387" ht="15.75" customHeight="1">
      <c r="A387" s="199" t="n"/>
      <c r="B387" s="199" t="n"/>
      <c r="C387" s="199" t="n"/>
      <c r="D387" s="199" t="n"/>
      <c r="E387" s="199" t="n"/>
      <c r="F387" s="199" t="n"/>
      <c r="G387" s="199" t="n"/>
      <c r="H387" s="199" t="n"/>
      <c r="I387" s="199" t="n"/>
      <c r="J387" s="199" t="n"/>
      <c r="K387" s="199" t="n"/>
      <c r="L387" s="199" t="n"/>
      <c r="M387" s="199" t="n"/>
      <c r="N387" s="199" t="n"/>
      <c r="O387" s="199" t="n"/>
      <c r="P387" s="199" t="n"/>
      <c r="Q387" s="199" t="n"/>
      <c r="R387" s="199" t="n"/>
      <c r="S387" s="199" t="n"/>
      <c r="T387" s="199" t="n"/>
      <c r="U387" s="199" t="n"/>
      <c r="V387" s="199" t="n"/>
      <c r="W387" s="199" t="n"/>
      <c r="X387" s="199" t="n"/>
      <c r="Y387" s="199" t="n"/>
      <c r="Z387" s="199" t="n"/>
    </row>
    <row r="388" ht="15.75" customHeight="1">
      <c r="A388" s="199" t="n"/>
      <c r="B388" s="199" t="n"/>
      <c r="C388" s="199" t="n"/>
      <c r="D388" s="199" t="n"/>
      <c r="E388" s="199" t="n"/>
      <c r="F388" s="199" t="n"/>
      <c r="G388" s="199" t="n"/>
      <c r="H388" s="199" t="n"/>
      <c r="I388" s="199" t="n"/>
      <c r="J388" s="199" t="n"/>
      <c r="K388" s="199" t="n"/>
      <c r="L388" s="199" t="n"/>
      <c r="M388" s="199" t="n"/>
      <c r="N388" s="199" t="n"/>
      <c r="O388" s="199" t="n"/>
      <c r="P388" s="199" t="n"/>
      <c r="Q388" s="199" t="n"/>
      <c r="R388" s="199" t="n"/>
      <c r="S388" s="199" t="n"/>
      <c r="T388" s="199" t="n"/>
      <c r="U388" s="199" t="n"/>
      <c r="V388" s="199" t="n"/>
      <c r="W388" s="199" t="n"/>
      <c r="X388" s="199" t="n"/>
      <c r="Y388" s="199" t="n"/>
      <c r="Z388" s="199" t="n"/>
    </row>
    <row r="389" ht="15.75" customHeight="1">
      <c r="A389" s="199" t="n"/>
      <c r="B389" s="199" t="n"/>
      <c r="C389" s="199" t="n"/>
      <c r="D389" s="199" t="n"/>
      <c r="E389" s="199" t="n"/>
      <c r="F389" s="199" t="n"/>
      <c r="G389" s="199" t="n"/>
      <c r="H389" s="199" t="n"/>
      <c r="I389" s="199" t="n"/>
      <c r="J389" s="199" t="n"/>
      <c r="K389" s="199" t="n"/>
      <c r="L389" s="199" t="n"/>
      <c r="M389" s="199" t="n"/>
      <c r="N389" s="199" t="n"/>
      <c r="O389" s="199" t="n"/>
      <c r="P389" s="199" t="n"/>
      <c r="Q389" s="199" t="n"/>
      <c r="R389" s="199" t="n"/>
      <c r="S389" s="199" t="n"/>
      <c r="T389" s="199" t="n"/>
      <c r="U389" s="199" t="n"/>
      <c r="V389" s="199" t="n"/>
      <c r="W389" s="199" t="n"/>
      <c r="X389" s="199" t="n"/>
      <c r="Y389" s="199" t="n"/>
      <c r="Z389" s="199" t="n"/>
    </row>
    <row r="390" ht="15.75" customHeight="1">
      <c r="A390" s="199" t="n"/>
      <c r="B390" s="199" t="n"/>
      <c r="C390" s="199" t="n"/>
      <c r="D390" s="199" t="n"/>
      <c r="E390" s="199" t="n"/>
      <c r="F390" s="199" t="n"/>
      <c r="G390" s="199" t="n"/>
      <c r="H390" s="199" t="n"/>
      <c r="I390" s="199" t="n"/>
      <c r="J390" s="199" t="n"/>
      <c r="K390" s="199" t="n"/>
      <c r="L390" s="199" t="n"/>
      <c r="M390" s="199" t="n"/>
      <c r="N390" s="199" t="n"/>
      <c r="O390" s="199" t="n"/>
      <c r="P390" s="199" t="n"/>
      <c r="Q390" s="199" t="n"/>
      <c r="R390" s="199" t="n"/>
      <c r="S390" s="199" t="n"/>
      <c r="T390" s="199" t="n"/>
      <c r="U390" s="199" t="n"/>
      <c r="V390" s="199" t="n"/>
      <c r="W390" s="199" t="n"/>
      <c r="X390" s="199" t="n"/>
      <c r="Y390" s="199" t="n"/>
      <c r="Z390" s="199" t="n"/>
    </row>
    <row r="391" ht="15.75" customHeight="1">
      <c r="A391" s="199" t="n"/>
      <c r="B391" s="199" t="n"/>
      <c r="C391" s="199" t="n"/>
      <c r="D391" s="199" t="n"/>
      <c r="E391" s="199" t="n"/>
      <c r="F391" s="199" t="n"/>
      <c r="G391" s="199" t="n"/>
      <c r="H391" s="199" t="n"/>
      <c r="I391" s="199" t="n"/>
      <c r="J391" s="199" t="n"/>
      <c r="K391" s="199" t="n"/>
      <c r="L391" s="199" t="n"/>
      <c r="M391" s="199" t="n"/>
      <c r="N391" s="199" t="n"/>
      <c r="O391" s="199" t="n"/>
      <c r="P391" s="199" t="n"/>
      <c r="Q391" s="199" t="n"/>
      <c r="R391" s="199" t="n"/>
      <c r="S391" s="199" t="n"/>
      <c r="T391" s="199" t="n"/>
      <c r="U391" s="199" t="n"/>
      <c r="V391" s="199" t="n"/>
      <c r="W391" s="199" t="n"/>
      <c r="X391" s="199" t="n"/>
      <c r="Y391" s="199" t="n"/>
      <c r="Z391" s="199" t="n"/>
    </row>
    <row r="392" ht="15.75" customHeight="1">
      <c r="A392" s="199" t="n"/>
      <c r="B392" s="199" t="n"/>
      <c r="C392" s="199" t="n"/>
      <c r="D392" s="199" t="n"/>
      <c r="E392" s="199" t="n"/>
      <c r="F392" s="199" t="n"/>
      <c r="G392" s="199" t="n"/>
      <c r="H392" s="199" t="n"/>
      <c r="I392" s="199" t="n"/>
      <c r="J392" s="199" t="n"/>
      <c r="K392" s="199" t="n"/>
      <c r="L392" s="199" t="n"/>
      <c r="M392" s="199" t="n"/>
      <c r="N392" s="199" t="n"/>
      <c r="O392" s="199" t="n"/>
      <c r="P392" s="199" t="n"/>
      <c r="Q392" s="199" t="n"/>
      <c r="R392" s="199" t="n"/>
      <c r="S392" s="199" t="n"/>
      <c r="T392" s="199" t="n"/>
      <c r="U392" s="199" t="n"/>
      <c r="V392" s="199" t="n"/>
      <c r="W392" s="199" t="n"/>
      <c r="X392" s="199" t="n"/>
      <c r="Y392" s="199" t="n"/>
      <c r="Z392" s="199" t="n"/>
    </row>
    <row r="393" ht="15.75" customHeight="1">
      <c r="A393" s="199" t="n"/>
      <c r="B393" s="199" t="n"/>
      <c r="C393" s="199" t="n"/>
      <c r="D393" s="199" t="n"/>
      <c r="E393" s="199" t="n"/>
      <c r="F393" s="199" t="n"/>
      <c r="G393" s="199" t="n"/>
      <c r="H393" s="199" t="n"/>
      <c r="I393" s="199" t="n"/>
      <c r="J393" s="199" t="n"/>
      <c r="K393" s="199" t="n"/>
      <c r="L393" s="199" t="n"/>
      <c r="M393" s="199" t="n"/>
      <c r="N393" s="199" t="n"/>
      <c r="O393" s="199" t="n"/>
      <c r="P393" s="199" t="n"/>
      <c r="Q393" s="199" t="n"/>
      <c r="R393" s="199" t="n"/>
      <c r="S393" s="199" t="n"/>
      <c r="T393" s="199" t="n"/>
      <c r="U393" s="199" t="n"/>
      <c r="V393" s="199" t="n"/>
      <c r="W393" s="199" t="n"/>
      <c r="X393" s="199" t="n"/>
      <c r="Y393" s="199" t="n"/>
      <c r="Z393" s="199" t="n"/>
    </row>
    <row r="394" ht="15.75" customHeight="1">
      <c r="A394" s="199" t="n"/>
      <c r="B394" s="199" t="n"/>
      <c r="C394" s="199" t="n"/>
      <c r="D394" s="199" t="n"/>
      <c r="E394" s="199" t="n"/>
      <c r="F394" s="199" t="n"/>
      <c r="G394" s="199" t="n"/>
      <c r="H394" s="199" t="n"/>
      <c r="I394" s="199" t="n"/>
      <c r="J394" s="199" t="n"/>
      <c r="K394" s="199" t="n"/>
      <c r="L394" s="199" t="n"/>
      <c r="M394" s="199" t="n"/>
      <c r="N394" s="199" t="n"/>
      <c r="O394" s="199" t="n"/>
      <c r="P394" s="199" t="n"/>
      <c r="Q394" s="199" t="n"/>
      <c r="R394" s="199" t="n"/>
      <c r="S394" s="199" t="n"/>
      <c r="T394" s="199" t="n"/>
      <c r="U394" s="199" t="n"/>
      <c r="V394" s="199" t="n"/>
      <c r="W394" s="199" t="n"/>
      <c r="X394" s="199" t="n"/>
      <c r="Y394" s="199" t="n"/>
      <c r="Z394" s="199" t="n"/>
    </row>
    <row r="395" ht="15.75" customHeight="1">
      <c r="A395" s="199" t="n"/>
      <c r="B395" s="199" t="n"/>
      <c r="C395" s="199" t="n"/>
      <c r="D395" s="199" t="n"/>
      <c r="E395" s="199" t="n"/>
      <c r="F395" s="199" t="n"/>
      <c r="G395" s="199" t="n"/>
      <c r="H395" s="199" t="n"/>
      <c r="I395" s="199" t="n"/>
      <c r="J395" s="199" t="n"/>
      <c r="K395" s="199" t="n"/>
      <c r="L395" s="199" t="n"/>
      <c r="M395" s="199" t="n"/>
      <c r="N395" s="199" t="n"/>
      <c r="O395" s="199" t="n"/>
      <c r="P395" s="199" t="n"/>
      <c r="Q395" s="199" t="n"/>
      <c r="R395" s="199" t="n"/>
      <c r="S395" s="199" t="n"/>
      <c r="T395" s="199" t="n"/>
      <c r="U395" s="199" t="n"/>
      <c r="V395" s="199" t="n"/>
      <c r="W395" s="199" t="n"/>
      <c r="X395" s="199" t="n"/>
      <c r="Y395" s="199" t="n"/>
      <c r="Z395" s="199" t="n"/>
    </row>
    <row r="396" ht="15.75" customHeight="1">
      <c r="A396" s="199" t="n"/>
      <c r="B396" s="199" t="n"/>
      <c r="C396" s="199" t="n"/>
      <c r="D396" s="199" t="n"/>
      <c r="E396" s="199" t="n"/>
      <c r="F396" s="199" t="n"/>
      <c r="G396" s="199" t="n"/>
      <c r="H396" s="199" t="n"/>
      <c r="I396" s="199" t="n"/>
      <c r="J396" s="199" t="n"/>
      <c r="K396" s="199" t="n"/>
      <c r="L396" s="199" t="n"/>
      <c r="M396" s="199" t="n"/>
      <c r="N396" s="199" t="n"/>
      <c r="O396" s="199" t="n"/>
      <c r="P396" s="199" t="n"/>
      <c r="Q396" s="199" t="n"/>
      <c r="R396" s="199" t="n"/>
      <c r="S396" s="199" t="n"/>
      <c r="T396" s="199" t="n"/>
      <c r="U396" s="199" t="n"/>
      <c r="V396" s="199" t="n"/>
      <c r="W396" s="199" t="n"/>
      <c r="X396" s="199" t="n"/>
      <c r="Y396" s="199" t="n"/>
      <c r="Z396" s="199" t="n"/>
    </row>
    <row r="397" ht="15.75" customHeight="1">
      <c r="A397" s="199" t="n"/>
      <c r="B397" s="199" t="n"/>
      <c r="C397" s="199" t="n"/>
      <c r="D397" s="199" t="n"/>
      <c r="E397" s="199" t="n"/>
      <c r="F397" s="199" t="n"/>
      <c r="G397" s="199" t="n"/>
      <c r="H397" s="199" t="n"/>
      <c r="I397" s="199" t="n"/>
      <c r="J397" s="199" t="n"/>
      <c r="K397" s="199" t="n"/>
      <c r="L397" s="199" t="n"/>
      <c r="M397" s="199" t="n"/>
      <c r="N397" s="199" t="n"/>
      <c r="O397" s="199" t="n"/>
      <c r="P397" s="199" t="n"/>
      <c r="Q397" s="199" t="n"/>
      <c r="R397" s="199" t="n"/>
      <c r="S397" s="199" t="n"/>
      <c r="T397" s="199" t="n"/>
      <c r="U397" s="199" t="n"/>
      <c r="V397" s="199" t="n"/>
      <c r="W397" s="199" t="n"/>
      <c r="X397" s="199" t="n"/>
      <c r="Y397" s="199" t="n"/>
      <c r="Z397" s="199" t="n"/>
    </row>
    <row r="398" ht="15.75" customHeight="1">
      <c r="A398" s="199" t="n"/>
      <c r="B398" s="199" t="n"/>
      <c r="C398" s="199" t="n"/>
      <c r="D398" s="199" t="n"/>
      <c r="E398" s="199" t="n"/>
      <c r="F398" s="199" t="n"/>
      <c r="G398" s="199" t="n"/>
      <c r="H398" s="199" t="n"/>
      <c r="I398" s="199" t="n"/>
      <c r="J398" s="199" t="n"/>
      <c r="K398" s="199" t="n"/>
      <c r="L398" s="199" t="n"/>
      <c r="M398" s="199" t="n"/>
      <c r="N398" s="199" t="n"/>
      <c r="O398" s="199" t="n"/>
      <c r="P398" s="199" t="n"/>
      <c r="Q398" s="199" t="n"/>
      <c r="R398" s="199" t="n"/>
      <c r="S398" s="199" t="n"/>
      <c r="T398" s="199" t="n"/>
      <c r="U398" s="199" t="n"/>
      <c r="V398" s="199" t="n"/>
      <c r="W398" s="199" t="n"/>
      <c r="X398" s="199" t="n"/>
      <c r="Y398" s="199" t="n"/>
      <c r="Z398" s="199" t="n"/>
    </row>
    <row r="399" ht="15.75" customHeight="1">
      <c r="A399" s="199" t="n"/>
      <c r="B399" s="199" t="n"/>
      <c r="C399" s="199" t="n"/>
      <c r="D399" s="199" t="n"/>
      <c r="E399" s="199" t="n"/>
      <c r="F399" s="199" t="n"/>
      <c r="G399" s="199" t="n"/>
      <c r="H399" s="199" t="n"/>
      <c r="I399" s="199" t="n"/>
      <c r="J399" s="199" t="n"/>
      <c r="K399" s="199" t="n"/>
      <c r="L399" s="199" t="n"/>
      <c r="M399" s="199" t="n"/>
      <c r="N399" s="199" t="n"/>
      <c r="O399" s="199" t="n"/>
      <c r="P399" s="199" t="n"/>
      <c r="Q399" s="199" t="n"/>
      <c r="R399" s="199" t="n"/>
      <c r="S399" s="199" t="n"/>
      <c r="T399" s="199" t="n"/>
      <c r="U399" s="199" t="n"/>
      <c r="V399" s="199" t="n"/>
      <c r="W399" s="199" t="n"/>
      <c r="X399" s="199" t="n"/>
      <c r="Y399" s="199" t="n"/>
      <c r="Z399" s="199" t="n"/>
    </row>
    <row r="400" ht="15.75" customHeight="1">
      <c r="A400" s="199" t="n"/>
      <c r="B400" s="199" t="n"/>
      <c r="C400" s="199" t="n"/>
      <c r="D400" s="199" t="n"/>
      <c r="E400" s="199" t="n"/>
      <c r="F400" s="199" t="n"/>
      <c r="G400" s="199" t="n"/>
      <c r="H400" s="199" t="n"/>
      <c r="I400" s="199" t="n"/>
      <c r="J400" s="199" t="n"/>
      <c r="K400" s="199" t="n"/>
      <c r="L400" s="199" t="n"/>
      <c r="M400" s="199" t="n"/>
      <c r="N400" s="199" t="n"/>
      <c r="O400" s="199" t="n"/>
      <c r="P400" s="199" t="n"/>
      <c r="Q400" s="199" t="n"/>
      <c r="R400" s="199" t="n"/>
      <c r="S400" s="199" t="n"/>
      <c r="T400" s="199" t="n"/>
      <c r="U400" s="199" t="n"/>
      <c r="V400" s="199" t="n"/>
      <c r="W400" s="199" t="n"/>
      <c r="X400" s="199" t="n"/>
      <c r="Y400" s="199" t="n"/>
      <c r="Z400" s="199" t="n"/>
    </row>
    <row r="401" ht="15.75" customHeight="1">
      <c r="A401" s="199" t="n"/>
      <c r="B401" s="199" t="n"/>
      <c r="C401" s="199" t="n"/>
      <c r="D401" s="199" t="n"/>
      <c r="E401" s="199" t="n"/>
      <c r="F401" s="199" t="n"/>
      <c r="G401" s="199" t="n"/>
      <c r="H401" s="199" t="n"/>
      <c r="I401" s="199" t="n"/>
      <c r="J401" s="199" t="n"/>
      <c r="K401" s="199" t="n"/>
      <c r="L401" s="199" t="n"/>
      <c r="M401" s="199" t="n"/>
      <c r="N401" s="199" t="n"/>
      <c r="O401" s="199" t="n"/>
      <c r="P401" s="199" t="n"/>
      <c r="Q401" s="199" t="n"/>
      <c r="R401" s="199" t="n"/>
      <c r="S401" s="199" t="n"/>
      <c r="T401" s="199" t="n"/>
      <c r="U401" s="199" t="n"/>
      <c r="V401" s="199" t="n"/>
      <c r="W401" s="199" t="n"/>
      <c r="X401" s="199" t="n"/>
      <c r="Y401" s="199" t="n"/>
      <c r="Z401" s="199" t="n"/>
    </row>
    <row r="402" ht="15.75" customHeight="1">
      <c r="A402" s="199" t="n"/>
      <c r="B402" s="199" t="n"/>
      <c r="C402" s="199" t="n"/>
      <c r="D402" s="199" t="n"/>
      <c r="E402" s="199" t="n"/>
      <c r="F402" s="199" t="n"/>
      <c r="G402" s="199" t="n"/>
      <c r="H402" s="199" t="n"/>
      <c r="I402" s="199" t="n"/>
      <c r="J402" s="199" t="n"/>
      <c r="K402" s="199" t="n"/>
      <c r="L402" s="199" t="n"/>
      <c r="M402" s="199" t="n"/>
      <c r="N402" s="199" t="n"/>
      <c r="O402" s="199" t="n"/>
      <c r="P402" s="199" t="n"/>
      <c r="Q402" s="199" t="n"/>
      <c r="R402" s="199" t="n"/>
      <c r="S402" s="199" t="n"/>
      <c r="T402" s="199" t="n"/>
      <c r="U402" s="199" t="n"/>
      <c r="V402" s="199" t="n"/>
      <c r="W402" s="199" t="n"/>
      <c r="X402" s="199" t="n"/>
      <c r="Y402" s="199" t="n"/>
      <c r="Z402" s="199" t="n"/>
    </row>
    <row r="403" ht="15.75" customHeight="1">
      <c r="A403" s="199" t="n"/>
      <c r="B403" s="199" t="n"/>
      <c r="C403" s="199" t="n"/>
      <c r="D403" s="199" t="n"/>
      <c r="E403" s="199" t="n"/>
      <c r="F403" s="199" t="n"/>
      <c r="G403" s="199" t="n"/>
      <c r="H403" s="199" t="n"/>
      <c r="I403" s="199" t="n"/>
      <c r="J403" s="199" t="n"/>
      <c r="K403" s="199" t="n"/>
      <c r="L403" s="199" t="n"/>
      <c r="M403" s="199" t="n"/>
      <c r="N403" s="199" t="n"/>
      <c r="O403" s="199" t="n"/>
      <c r="P403" s="199" t="n"/>
      <c r="Q403" s="199" t="n"/>
      <c r="R403" s="199" t="n"/>
      <c r="S403" s="199" t="n"/>
      <c r="T403" s="199" t="n"/>
      <c r="U403" s="199" t="n"/>
      <c r="V403" s="199" t="n"/>
      <c r="W403" s="199" t="n"/>
      <c r="X403" s="199" t="n"/>
      <c r="Y403" s="199" t="n"/>
      <c r="Z403" s="199" t="n"/>
    </row>
    <row r="404" ht="15.75" customHeight="1">
      <c r="A404" s="199" t="n"/>
      <c r="B404" s="199" t="n"/>
      <c r="C404" s="199" t="n"/>
      <c r="D404" s="199" t="n"/>
      <c r="E404" s="199" t="n"/>
      <c r="F404" s="199" t="n"/>
      <c r="G404" s="199" t="n"/>
      <c r="H404" s="199" t="n"/>
      <c r="I404" s="199" t="n"/>
      <c r="J404" s="199" t="n"/>
      <c r="K404" s="199" t="n"/>
      <c r="L404" s="199" t="n"/>
      <c r="M404" s="199" t="n"/>
      <c r="N404" s="199" t="n"/>
      <c r="O404" s="199" t="n"/>
      <c r="P404" s="199" t="n"/>
      <c r="Q404" s="199" t="n"/>
      <c r="R404" s="199" t="n"/>
      <c r="S404" s="199" t="n"/>
      <c r="T404" s="199" t="n"/>
      <c r="U404" s="199" t="n"/>
      <c r="V404" s="199" t="n"/>
      <c r="W404" s="199" t="n"/>
      <c r="X404" s="199" t="n"/>
      <c r="Y404" s="199" t="n"/>
      <c r="Z404" s="199" t="n"/>
    </row>
    <row r="405" ht="15.75" customHeight="1">
      <c r="A405" s="199" t="n"/>
      <c r="B405" s="199" t="n"/>
      <c r="C405" s="199" t="n"/>
      <c r="D405" s="199" t="n"/>
      <c r="E405" s="199" t="n"/>
      <c r="F405" s="199" t="n"/>
      <c r="G405" s="199" t="n"/>
      <c r="H405" s="199" t="n"/>
      <c r="I405" s="199" t="n"/>
      <c r="J405" s="199" t="n"/>
      <c r="K405" s="199" t="n"/>
      <c r="L405" s="199" t="n"/>
      <c r="M405" s="199" t="n"/>
      <c r="N405" s="199" t="n"/>
      <c r="O405" s="199" t="n"/>
      <c r="P405" s="199" t="n"/>
      <c r="Q405" s="199" t="n"/>
      <c r="R405" s="199" t="n"/>
      <c r="S405" s="199" t="n"/>
      <c r="T405" s="199" t="n"/>
      <c r="U405" s="199" t="n"/>
      <c r="V405" s="199" t="n"/>
      <c r="W405" s="199" t="n"/>
      <c r="X405" s="199" t="n"/>
      <c r="Y405" s="199" t="n"/>
      <c r="Z405" s="199" t="n"/>
    </row>
    <row r="406" ht="15.75" customHeight="1">
      <c r="A406" s="199" t="n"/>
      <c r="B406" s="199" t="n"/>
      <c r="C406" s="199" t="n"/>
      <c r="D406" s="199" t="n"/>
      <c r="E406" s="199" t="n"/>
      <c r="F406" s="199" t="n"/>
      <c r="G406" s="199" t="n"/>
      <c r="H406" s="199" t="n"/>
      <c r="I406" s="199" t="n"/>
      <c r="J406" s="199" t="n"/>
      <c r="K406" s="199" t="n"/>
      <c r="L406" s="199" t="n"/>
      <c r="M406" s="199" t="n"/>
      <c r="N406" s="199" t="n"/>
      <c r="O406" s="199" t="n"/>
      <c r="P406" s="199" t="n"/>
      <c r="Q406" s="199" t="n"/>
      <c r="R406" s="199" t="n"/>
      <c r="S406" s="199" t="n"/>
      <c r="T406" s="199" t="n"/>
      <c r="U406" s="199" t="n"/>
      <c r="V406" s="199" t="n"/>
      <c r="W406" s="199" t="n"/>
      <c r="X406" s="199" t="n"/>
      <c r="Y406" s="199" t="n"/>
      <c r="Z406" s="199" t="n"/>
    </row>
    <row r="407" ht="15.75" customHeight="1">
      <c r="A407" s="199" t="n"/>
      <c r="B407" s="199" t="n"/>
      <c r="C407" s="199" t="n"/>
      <c r="D407" s="199" t="n"/>
      <c r="E407" s="199" t="n"/>
      <c r="F407" s="199" t="n"/>
      <c r="G407" s="199" t="n"/>
      <c r="H407" s="199" t="n"/>
      <c r="I407" s="199" t="n"/>
      <c r="J407" s="199" t="n"/>
      <c r="K407" s="199" t="n"/>
      <c r="L407" s="199" t="n"/>
      <c r="M407" s="199" t="n"/>
      <c r="N407" s="199" t="n"/>
      <c r="O407" s="199" t="n"/>
      <c r="P407" s="199" t="n"/>
      <c r="Q407" s="199" t="n"/>
      <c r="R407" s="199" t="n"/>
      <c r="S407" s="199" t="n"/>
      <c r="T407" s="199" t="n"/>
      <c r="U407" s="199" t="n"/>
      <c r="V407" s="199" t="n"/>
      <c r="W407" s="199" t="n"/>
      <c r="X407" s="199" t="n"/>
      <c r="Y407" s="199" t="n"/>
      <c r="Z407" s="199" t="n"/>
    </row>
    <row r="408" ht="15.75" customHeight="1">
      <c r="A408" s="199" t="n"/>
      <c r="B408" s="199" t="n"/>
      <c r="C408" s="199" t="n"/>
      <c r="D408" s="199" t="n"/>
      <c r="E408" s="199" t="n"/>
      <c r="F408" s="199" t="n"/>
      <c r="G408" s="199" t="n"/>
      <c r="H408" s="199" t="n"/>
      <c r="I408" s="199" t="n"/>
      <c r="J408" s="199" t="n"/>
      <c r="K408" s="199" t="n"/>
      <c r="L408" s="199" t="n"/>
      <c r="M408" s="199" t="n"/>
      <c r="N408" s="199" t="n"/>
      <c r="O408" s="199" t="n"/>
      <c r="P408" s="199" t="n"/>
      <c r="Q408" s="199" t="n"/>
      <c r="R408" s="199" t="n"/>
      <c r="S408" s="199" t="n"/>
      <c r="T408" s="199" t="n"/>
      <c r="U408" s="199" t="n"/>
      <c r="V408" s="199" t="n"/>
      <c r="W408" s="199" t="n"/>
      <c r="X408" s="199" t="n"/>
      <c r="Y408" s="199" t="n"/>
      <c r="Z408" s="199" t="n"/>
    </row>
    <row r="409" ht="15.75" customHeight="1">
      <c r="A409" s="199" t="n"/>
      <c r="B409" s="199" t="n"/>
      <c r="C409" s="199" t="n"/>
      <c r="D409" s="199" t="n"/>
      <c r="E409" s="199" t="n"/>
      <c r="F409" s="199" t="n"/>
      <c r="G409" s="199" t="n"/>
      <c r="H409" s="199" t="n"/>
      <c r="I409" s="199" t="n"/>
      <c r="J409" s="199" t="n"/>
      <c r="K409" s="199" t="n"/>
      <c r="L409" s="199" t="n"/>
      <c r="M409" s="199" t="n"/>
      <c r="N409" s="199" t="n"/>
      <c r="O409" s="199" t="n"/>
      <c r="P409" s="199" t="n"/>
      <c r="Q409" s="199" t="n"/>
      <c r="R409" s="199" t="n"/>
      <c r="S409" s="199" t="n"/>
      <c r="T409" s="199" t="n"/>
      <c r="U409" s="199" t="n"/>
      <c r="V409" s="199" t="n"/>
      <c r="W409" s="199" t="n"/>
      <c r="X409" s="199" t="n"/>
      <c r="Y409" s="199" t="n"/>
      <c r="Z409" s="199" t="n"/>
    </row>
    <row r="410" ht="15.75" customHeight="1">
      <c r="A410" s="199" t="n"/>
      <c r="B410" s="199" t="n"/>
      <c r="C410" s="199" t="n"/>
      <c r="D410" s="199" t="n"/>
      <c r="E410" s="199" t="n"/>
      <c r="F410" s="199" t="n"/>
      <c r="G410" s="199" t="n"/>
      <c r="H410" s="199" t="n"/>
      <c r="I410" s="199" t="n"/>
      <c r="J410" s="199" t="n"/>
      <c r="K410" s="199" t="n"/>
      <c r="L410" s="199" t="n"/>
      <c r="M410" s="199" t="n"/>
      <c r="N410" s="199" t="n"/>
      <c r="O410" s="199" t="n"/>
      <c r="P410" s="199" t="n"/>
      <c r="Q410" s="199" t="n"/>
      <c r="R410" s="199" t="n"/>
      <c r="S410" s="199" t="n"/>
      <c r="T410" s="199" t="n"/>
      <c r="U410" s="199" t="n"/>
      <c r="V410" s="199" t="n"/>
      <c r="W410" s="199" t="n"/>
      <c r="X410" s="199" t="n"/>
      <c r="Y410" s="199" t="n"/>
      <c r="Z410" s="199" t="n"/>
    </row>
    <row r="411" ht="15.75" customHeight="1">
      <c r="A411" s="199" t="n"/>
      <c r="B411" s="199" t="n"/>
      <c r="C411" s="199" t="n"/>
      <c r="D411" s="199" t="n"/>
      <c r="E411" s="199" t="n"/>
      <c r="F411" s="199" t="n"/>
      <c r="G411" s="199" t="n"/>
      <c r="H411" s="199" t="n"/>
      <c r="I411" s="199" t="n"/>
      <c r="J411" s="199" t="n"/>
      <c r="K411" s="199" t="n"/>
      <c r="L411" s="199" t="n"/>
      <c r="M411" s="199" t="n"/>
      <c r="N411" s="199" t="n"/>
      <c r="O411" s="199" t="n"/>
      <c r="P411" s="199" t="n"/>
      <c r="Q411" s="199" t="n"/>
      <c r="R411" s="199" t="n"/>
      <c r="S411" s="199" t="n"/>
      <c r="T411" s="199" t="n"/>
      <c r="U411" s="199" t="n"/>
      <c r="V411" s="199" t="n"/>
      <c r="W411" s="199" t="n"/>
      <c r="X411" s="199" t="n"/>
      <c r="Y411" s="199" t="n"/>
      <c r="Z411" s="199" t="n"/>
    </row>
    <row r="412" ht="15.75" customHeight="1">
      <c r="A412" s="199" t="n"/>
      <c r="B412" s="199" t="n"/>
      <c r="C412" s="199" t="n"/>
      <c r="D412" s="199" t="n"/>
      <c r="E412" s="199" t="n"/>
      <c r="F412" s="199" t="n"/>
      <c r="G412" s="199" t="n"/>
      <c r="H412" s="199" t="n"/>
      <c r="I412" s="199" t="n"/>
      <c r="J412" s="199" t="n"/>
      <c r="K412" s="199" t="n"/>
      <c r="L412" s="199" t="n"/>
      <c r="M412" s="199" t="n"/>
      <c r="N412" s="199" t="n"/>
      <c r="O412" s="199" t="n"/>
      <c r="P412" s="199" t="n"/>
      <c r="Q412" s="199" t="n"/>
      <c r="R412" s="199" t="n"/>
      <c r="S412" s="199" t="n"/>
      <c r="T412" s="199" t="n"/>
      <c r="U412" s="199" t="n"/>
      <c r="V412" s="199" t="n"/>
      <c r="W412" s="199" t="n"/>
      <c r="X412" s="199" t="n"/>
      <c r="Y412" s="199" t="n"/>
      <c r="Z412" s="199" t="n"/>
    </row>
    <row r="413" ht="15.75" customHeight="1">
      <c r="A413" s="199" t="n"/>
      <c r="B413" s="199" t="n"/>
      <c r="C413" s="199" t="n"/>
      <c r="D413" s="199" t="n"/>
      <c r="E413" s="199" t="n"/>
      <c r="F413" s="199" t="n"/>
      <c r="G413" s="199" t="n"/>
      <c r="H413" s="199" t="n"/>
      <c r="I413" s="199" t="n"/>
      <c r="J413" s="199" t="n"/>
      <c r="K413" s="199" t="n"/>
      <c r="L413" s="199" t="n"/>
      <c r="M413" s="199" t="n"/>
      <c r="N413" s="199" t="n"/>
      <c r="O413" s="199" t="n"/>
      <c r="P413" s="199" t="n"/>
      <c r="Q413" s="199" t="n"/>
      <c r="R413" s="199" t="n"/>
      <c r="S413" s="199" t="n"/>
      <c r="T413" s="199" t="n"/>
      <c r="U413" s="199" t="n"/>
      <c r="V413" s="199" t="n"/>
      <c r="W413" s="199" t="n"/>
      <c r="X413" s="199" t="n"/>
      <c r="Y413" s="199" t="n"/>
      <c r="Z413" s="199" t="n"/>
    </row>
    <row r="414" ht="15.75" customHeight="1">
      <c r="A414" s="199" t="n"/>
      <c r="B414" s="199" t="n"/>
      <c r="C414" s="199" t="n"/>
      <c r="D414" s="199" t="n"/>
      <c r="E414" s="199" t="n"/>
      <c r="F414" s="199" t="n"/>
      <c r="G414" s="199" t="n"/>
      <c r="H414" s="199" t="n"/>
      <c r="I414" s="199" t="n"/>
      <c r="J414" s="199" t="n"/>
      <c r="K414" s="199" t="n"/>
      <c r="L414" s="199" t="n"/>
      <c r="M414" s="199" t="n"/>
      <c r="N414" s="199" t="n"/>
      <c r="O414" s="199" t="n"/>
      <c r="P414" s="199" t="n"/>
      <c r="Q414" s="199" t="n"/>
      <c r="R414" s="199" t="n"/>
      <c r="S414" s="199" t="n"/>
      <c r="T414" s="199" t="n"/>
      <c r="U414" s="199" t="n"/>
      <c r="V414" s="199" t="n"/>
      <c r="W414" s="199" t="n"/>
      <c r="X414" s="199" t="n"/>
      <c r="Y414" s="199" t="n"/>
      <c r="Z414" s="199" t="n"/>
    </row>
    <row r="415" ht="15.75" customHeight="1">
      <c r="A415" s="199" t="n"/>
      <c r="B415" s="199" t="n"/>
      <c r="C415" s="199" t="n"/>
      <c r="D415" s="199" t="n"/>
      <c r="E415" s="199" t="n"/>
      <c r="F415" s="199" t="n"/>
      <c r="G415" s="199" t="n"/>
      <c r="H415" s="199" t="n"/>
      <c r="I415" s="199" t="n"/>
      <c r="J415" s="199" t="n"/>
      <c r="K415" s="199" t="n"/>
      <c r="L415" s="199" t="n"/>
      <c r="M415" s="199" t="n"/>
      <c r="N415" s="199" t="n"/>
      <c r="O415" s="199" t="n"/>
      <c r="P415" s="199" t="n"/>
      <c r="Q415" s="199" t="n"/>
      <c r="R415" s="199" t="n"/>
      <c r="S415" s="199" t="n"/>
      <c r="T415" s="199" t="n"/>
      <c r="U415" s="199" t="n"/>
      <c r="V415" s="199" t="n"/>
      <c r="W415" s="199" t="n"/>
      <c r="X415" s="199" t="n"/>
      <c r="Y415" s="199" t="n"/>
      <c r="Z415" s="199" t="n"/>
    </row>
    <row r="416" ht="15.75" customHeight="1">
      <c r="A416" s="199" t="n"/>
      <c r="B416" s="199" t="n"/>
      <c r="C416" s="199" t="n"/>
      <c r="D416" s="199" t="n"/>
      <c r="E416" s="199" t="n"/>
      <c r="F416" s="199" t="n"/>
      <c r="G416" s="199" t="n"/>
      <c r="H416" s="199" t="n"/>
      <c r="I416" s="199" t="n"/>
      <c r="J416" s="199" t="n"/>
      <c r="K416" s="199" t="n"/>
      <c r="L416" s="199" t="n"/>
      <c r="M416" s="199" t="n"/>
      <c r="N416" s="199" t="n"/>
      <c r="O416" s="199" t="n"/>
      <c r="P416" s="199" t="n"/>
      <c r="Q416" s="199" t="n"/>
      <c r="R416" s="199" t="n"/>
      <c r="S416" s="199" t="n"/>
      <c r="T416" s="199" t="n"/>
      <c r="U416" s="199" t="n"/>
      <c r="V416" s="199" t="n"/>
      <c r="W416" s="199" t="n"/>
      <c r="X416" s="199" t="n"/>
      <c r="Y416" s="199" t="n"/>
      <c r="Z416" s="199" t="n"/>
    </row>
    <row r="417" ht="15.75" customHeight="1">
      <c r="A417" s="199" t="n"/>
      <c r="B417" s="199" t="n"/>
      <c r="C417" s="199" t="n"/>
      <c r="D417" s="199" t="n"/>
      <c r="E417" s="199" t="n"/>
      <c r="F417" s="199" t="n"/>
      <c r="G417" s="199" t="n"/>
      <c r="H417" s="199" t="n"/>
      <c r="I417" s="199" t="n"/>
      <c r="J417" s="199" t="n"/>
      <c r="K417" s="199" t="n"/>
      <c r="L417" s="199" t="n"/>
      <c r="M417" s="199" t="n"/>
      <c r="N417" s="199" t="n"/>
      <c r="O417" s="199" t="n"/>
      <c r="P417" s="199" t="n"/>
      <c r="Q417" s="199" t="n"/>
      <c r="R417" s="199" t="n"/>
      <c r="S417" s="199" t="n"/>
      <c r="T417" s="199" t="n"/>
      <c r="U417" s="199" t="n"/>
      <c r="V417" s="199" t="n"/>
      <c r="W417" s="199" t="n"/>
      <c r="X417" s="199" t="n"/>
      <c r="Y417" s="199" t="n"/>
      <c r="Z417" s="199" t="n"/>
    </row>
    <row r="418" ht="15.75" customHeight="1">
      <c r="A418" s="199" t="n"/>
      <c r="B418" s="199" t="n"/>
      <c r="C418" s="199" t="n"/>
      <c r="D418" s="199" t="n"/>
      <c r="E418" s="199" t="n"/>
      <c r="F418" s="199" t="n"/>
      <c r="G418" s="199" t="n"/>
      <c r="H418" s="199" t="n"/>
      <c r="I418" s="199" t="n"/>
      <c r="J418" s="199" t="n"/>
      <c r="K418" s="199" t="n"/>
      <c r="L418" s="199" t="n"/>
      <c r="M418" s="199" t="n"/>
      <c r="N418" s="199" t="n"/>
      <c r="O418" s="199" t="n"/>
      <c r="P418" s="199" t="n"/>
      <c r="Q418" s="199" t="n"/>
      <c r="R418" s="199" t="n"/>
      <c r="S418" s="199" t="n"/>
      <c r="T418" s="199" t="n"/>
      <c r="U418" s="199" t="n"/>
      <c r="V418" s="199" t="n"/>
      <c r="W418" s="199" t="n"/>
      <c r="X418" s="199" t="n"/>
      <c r="Y418" s="199" t="n"/>
      <c r="Z418" s="199" t="n"/>
    </row>
    <row r="419" ht="15.75" customHeight="1">
      <c r="A419" s="199" t="n"/>
      <c r="B419" s="199" t="n"/>
      <c r="C419" s="199" t="n"/>
      <c r="D419" s="199" t="n"/>
      <c r="E419" s="199" t="n"/>
      <c r="F419" s="199" t="n"/>
      <c r="G419" s="199" t="n"/>
      <c r="H419" s="199" t="n"/>
      <c r="I419" s="199" t="n"/>
      <c r="J419" s="199" t="n"/>
      <c r="K419" s="199" t="n"/>
      <c r="L419" s="199" t="n"/>
      <c r="M419" s="199" t="n"/>
      <c r="N419" s="199" t="n"/>
      <c r="O419" s="199" t="n"/>
      <c r="P419" s="199" t="n"/>
      <c r="Q419" s="199" t="n"/>
      <c r="R419" s="199" t="n"/>
      <c r="S419" s="199" t="n"/>
      <c r="T419" s="199" t="n"/>
      <c r="U419" s="199" t="n"/>
      <c r="V419" s="199" t="n"/>
      <c r="W419" s="199" t="n"/>
      <c r="X419" s="199" t="n"/>
      <c r="Y419" s="199" t="n"/>
      <c r="Z419" s="199" t="n"/>
    </row>
    <row r="420" ht="15.75" customHeight="1">
      <c r="A420" s="199" t="n"/>
      <c r="B420" s="199" t="n"/>
      <c r="C420" s="199" t="n"/>
      <c r="D420" s="199" t="n"/>
      <c r="E420" s="199" t="n"/>
      <c r="F420" s="199" t="n"/>
      <c r="G420" s="199" t="n"/>
      <c r="H420" s="199" t="n"/>
      <c r="I420" s="199" t="n"/>
      <c r="J420" s="199" t="n"/>
      <c r="K420" s="199" t="n"/>
      <c r="L420" s="199" t="n"/>
      <c r="M420" s="199" t="n"/>
      <c r="N420" s="199" t="n"/>
      <c r="O420" s="199" t="n"/>
      <c r="P420" s="199" t="n"/>
      <c r="Q420" s="199" t="n"/>
      <c r="R420" s="199" t="n"/>
      <c r="S420" s="199" t="n"/>
      <c r="T420" s="199" t="n"/>
      <c r="U420" s="199" t="n"/>
      <c r="V420" s="199" t="n"/>
      <c r="W420" s="199" t="n"/>
      <c r="X420" s="199" t="n"/>
      <c r="Y420" s="199" t="n"/>
      <c r="Z420" s="199" t="n"/>
    </row>
    <row r="421" ht="15.75" customHeight="1">
      <c r="A421" s="199" t="n"/>
      <c r="B421" s="199" t="n"/>
      <c r="C421" s="199" t="n"/>
      <c r="D421" s="199" t="n"/>
      <c r="E421" s="199" t="n"/>
      <c r="F421" s="199" t="n"/>
      <c r="G421" s="199" t="n"/>
      <c r="H421" s="199" t="n"/>
      <c r="I421" s="199" t="n"/>
      <c r="J421" s="199" t="n"/>
      <c r="K421" s="199" t="n"/>
      <c r="L421" s="199" t="n"/>
      <c r="M421" s="199" t="n"/>
      <c r="N421" s="199" t="n"/>
      <c r="O421" s="199" t="n"/>
      <c r="P421" s="199" t="n"/>
      <c r="Q421" s="199" t="n"/>
      <c r="R421" s="199" t="n"/>
      <c r="S421" s="199" t="n"/>
      <c r="T421" s="199" t="n"/>
      <c r="U421" s="199" t="n"/>
      <c r="V421" s="199" t="n"/>
      <c r="W421" s="199" t="n"/>
      <c r="X421" s="199" t="n"/>
      <c r="Y421" s="199" t="n"/>
      <c r="Z421" s="199" t="n"/>
    </row>
    <row r="422" ht="15.75" customHeight="1">
      <c r="A422" s="199" t="n"/>
      <c r="B422" s="199" t="n"/>
      <c r="C422" s="199" t="n"/>
      <c r="D422" s="199" t="n"/>
      <c r="E422" s="199" t="n"/>
      <c r="F422" s="199" t="n"/>
      <c r="G422" s="199" t="n"/>
      <c r="H422" s="199" t="n"/>
      <c r="I422" s="199" t="n"/>
      <c r="J422" s="199" t="n"/>
      <c r="K422" s="199" t="n"/>
      <c r="L422" s="199" t="n"/>
      <c r="M422" s="199" t="n"/>
      <c r="N422" s="199" t="n"/>
      <c r="O422" s="199" t="n"/>
      <c r="P422" s="199" t="n"/>
      <c r="Q422" s="199" t="n"/>
      <c r="R422" s="199" t="n"/>
      <c r="S422" s="199" t="n"/>
      <c r="T422" s="199" t="n"/>
      <c r="U422" s="199" t="n"/>
      <c r="V422" s="199" t="n"/>
      <c r="W422" s="199" t="n"/>
      <c r="X422" s="199" t="n"/>
      <c r="Y422" s="199" t="n"/>
      <c r="Z422" s="199" t="n"/>
    </row>
    <row r="423" ht="15.75" customHeight="1">
      <c r="A423" s="199" t="n"/>
      <c r="B423" s="199" t="n"/>
      <c r="C423" s="199" t="n"/>
      <c r="D423" s="199" t="n"/>
      <c r="E423" s="199" t="n"/>
      <c r="F423" s="199" t="n"/>
      <c r="G423" s="199" t="n"/>
      <c r="H423" s="199" t="n"/>
      <c r="I423" s="199" t="n"/>
      <c r="J423" s="199" t="n"/>
      <c r="K423" s="199" t="n"/>
      <c r="L423" s="199" t="n"/>
      <c r="M423" s="199" t="n"/>
      <c r="N423" s="199" t="n"/>
      <c r="O423" s="199" t="n"/>
      <c r="P423" s="199" t="n"/>
      <c r="Q423" s="199" t="n"/>
      <c r="R423" s="199" t="n"/>
      <c r="S423" s="199" t="n"/>
      <c r="T423" s="199" t="n"/>
      <c r="U423" s="199" t="n"/>
      <c r="V423" s="199" t="n"/>
      <c r="W423" s="199" t="n"/>
      <c r="X423" s="199" t="n"/>
      <c r="Y423" s="199" t="n"/>
      <c r="Z423" s="199" t="n"/>
    </row>
    <row r="424" ht="15.75" customHeight="1">
      <c r="A424" s="199" t="n"/>
      <c r="B424" s="199" t="n"/>
      <c r="C424" s="199" t="n"/>
      <c r="D424" s="199" t="n"/>
      <c r="E424" s="199" t="n"/>
      <c r="F424" s="199" t="n"/>
      <c r="G424" s="199" t="n"/>
      <c r="H424" s="199" t="n"/>
      <c r="I424" s="199" t="n"/>
      <c r="J424" s="199" t="n"/>
      <c r="K424" s="199" t="n"/>
      <c r="L424" s="199" t="n"/>
      <c r="M424" s="199" t="n"/>
      <c r="N424" s="199" t="n"/>
      <c r="O424" s="199" t="n"/>
      <c r="P424" s="199" t="n"/>
      <c r="Q424" s="199" t="n"/>
      <c r="R424" s="199" t="n"/>
      <c r="S424" s="199" t="n"/>
      <c r="T424" s="199" t="n"/>
      <c r="U424" s="199" t="n"/>
      <c r="V424" s="199" t="n"/>
      <c r="W424" s="199" t="n"/>
      <c r="X424" s="199" t="n"/>
      <c r="Y424" s="199" t="n"/>
      <c r="Z424" s="199" t="n"/>
    </row>
    <row r="425" ht="15.75" customHeight="1">
      <c r="A425" s="199" t="n"/>
      <c r="B425" s="199" t="n"/>
      <c r="C425" s="199" t="n"/>
      <c r="D425" s="199" t="n"/>
      <c r="E425" s="199" t="n"/>
      <c r="F425" s="199" t="n"/>
      <c r="G425" s="199" t="n"/>
      <c r="H425" s="199" t="n"/>
      <c r="I425" s="199" t="n"/>
      <c r="J425" s="199" t="n"/>
      <c r="K425" s="199" t="n"/>
      <c r="L425" s="199" t="n"/>
      <c r="M425" s="199" t="n"/>
      <c r="N425" s="199" t="n"/>
      <c r="O425" s="199" t="n"/>
      <c r="P425" s="199" t="n"/>
      <c r="Q425" s="199" t="n"/>
      <c r="R425" s="199" t="n"/>
      <c r="S425" s="199" t="n"/>
      <c r="T425" s="199" t="n"/>
      <c r="U425" s="199" t="n"/>
      <c r="V425" s="199" t="n"/>
      <c r="W425" s="199" t="n"/>
      <c r="X425" s="199" t="n"/>
      <c r="Y425" s="199" t="n"/>
      <c r="Z425" s="199" t="n"/>
    </row>
    <row r="426" ht="15.75" customHeight="1">
      <c r="A426" s="199" t="n"/>
      <c r="B426" s="199" t="n"/>
      <c r="C426" s="199" t="n"/>
      <c r="D426" s="199" t="n"/>
      <c r="E426" s="199" t="n"/>
      <c r="F426" s="199" t="n"/>
      <c r="G426" s="199" t="n"/>
      <c r="H426" s="199" t="n"/>
      <c r="I426" s="199" t="n"/>
      <c r="J426" s="199" t="n"/>
      <c r="K426" s="199" t="n"/>
      <c r="L426" s="199" t="n"/>
      <c r="M426" s="199" t="n"/>
      <c r="N426" s="199" t="n"/>
      <c r="O426" s="199" t="n"/>
      <c r="P426" s="199" t="n"/>
      <c r="Q426" s="199" t="n"/>
      <c r="R426" s="199" t="n"/>
      <c r="S426" s="199" t="n"/>
      <c r="T426" s="199" t="n"/>
      <c r="U426" s="199" t="n"/>
      <c r="V426" s="199" t="n"/>
      <c r="W426" s="199" t="n"/>
      <c r="X426" s="199" t="n"/>
      <c r="Y426" s="199" t="n"/>
      <c r="Z426" s="199" t="n"/>
    </row>
    <row r="427" ht="15.75" customHeight="1">
      <c r="A427" s="199" t="n"/>
      <c r="B427" s="199" t="n"/>
      <c r="C427" s="199" t="n"/>
      <c r="D427" s="199" t="n"/>
      <c r="E427" s="199" t="n"/>
      <c r="F427" s="199" t="n"/>
      <c r="G427" s="199" t="n"/>
      <c r="H427" s="199" t="n"/>
      <c r="I427" s="199" t="n"/>
      <c r="J427" s="199" t="n"/>
      <c r="K427" s="199" t="n"/>
      <c r="L427" s="199" t="n"/>
      <c r="M427" s="199" t="n"/>
      <c r="N427" s="199" t="n"/>
      <c r="O427" s="199" t="n"/>
      <c r="P427" s="199" t="n"/>
      <c r="Q427" s="199" t="n"/>
      <c r="R427" s="199" t="n"/>
      <c r="S427" s="199" t="n"/>
      <c r="T427" s="199" t="n"/>
      <c r="U427" s="199" t="n"/>
      <c r="V427" s="199" t="n"/>
      <c r="W427" s="199" t="n"/>
      <c r="X427" s="199" t="n"/>
      <c r="Y427" s="199" t="n"/>
      <c r="Z427" s="199" t="n"/>
    </row>
    <row r="428" ht="15.75" customHeight="1">
      <c r="A428" s="199" t="n"/>
      <c r="B428" s="199" t="n"/>
      <c r="C428" s="199" t="n"/>
      <c r="D428" s="199" t="n"/>
      <c r="E428" s="199" t="n"/>
      <c r="F428" s="199" t="n"/>
      <c r="G428" s="199" t="n"/>
      <c r="H428" s="199" t="n"/>
      <c r="I428" s="199" t="n"/>
      <c r="J428" s="199" t="n"/>
      <c r="K428" s="199" t="n"/>
      <c r="L428" s="199" t="n"/>
      <c r="M428" s="199" t="n"/>
      <c r="N428" s="199" t="n"/>
      <c r="O428" s="199" t="n"/>
      <c r="P428" s="199" t="n"/>
      <c r="Q428" s="199" t="n"/>
      <c r="R428" s="199" t="n"/>
      <c r="S428" s="199" t="n"/>
      <c r="T428" s="199" t="n"/>
      <c r="U428" s="199" t="n"/>
      <c r="V428" s="199" t="n"/>
      <c r="W428" s="199" t="n"/>
      <c r="X428" s="199" t="n"/>
      <c r="Y428" s="199" t="n"/>
      <c r="Z428" s="199" t="n"/>
    </row>
    <row r="429" ht="15.75" customHeight="1">
      <c r="A429" s="199" t="n"/>
      <c r="B429" s="199" t="n"/>
      <c r="C429" s="199" t="n"/>
      <c r="D429" s="199" t="n"/>
      <c r="E429" s="199" t="n"/>
      <c r="F429" s="199" t="n"/>
      <c r="G429" s="199" t="n"/>
      <c r="H429" s="199" t="n"/>
      <c r="I429" s="199" t="n"/>
      <c r="J429" s="199" t="n"/>
      <c r="K429" s="199" t="n"/>
      <c r="L429" s="199" t="n"/>
      <c r="M429" s="199" t="n"/>
      <c r="N429" s="199" t="n"/>
      <c r="O429" s="199" t="n"/>
      <c r="P429" s="199" t="n"/>
      <c r="Q429" s="199" t="n"/>
      <c r="R429" s="199" t="n"/>
      <c r="S429" s="199" t="n"/>
      <c r="T429" s="199" t="n"/>
      <c r="U429" s="199" t="n"/>
      <c r="V429" s="199" t="n"/>
      <c r="W429" s="199" t="n"/>
      <c r="X429" s="199" t="n"/>
      <c r="Y429" s="199" t="n"/>
      <c r="Z429" s="199" t="n"/>
    </row>
    <row r="430" ht="15.75" customHeight="1">
      <c r="A430" s="199" t="n"/>
      <c r="B430" s="199" t="n"/>
      <c r="C430" s="199" t="n"/>
      <c r="D430" s="199" t="n"/>
      <c r="E430" s="199" t="n"/>
      <c r="F430" s="199" t="n"/>
      <c r="G430" s="199" t="n"/>
      <c r="H430" s="199" t="n"/>
      <c r="I430" s="199" t="n"/>
      <c r="J430" s="199" t="n"/>
      <c r="K430" s="199" t="n"/>
      <c r="L430" s="199" t="n"/>
      <c r="M430" s="199" t="n"/>
      <c r="N430" s="199" t="n"/>
      <c r="O430" s="199" t="n"/>
      <c r="P430" s="199" t="n"/>
      <c r="Q430" s="199" t="n"/>
      <c r="R430" s="199" t="n"/>
      <c r="S430" s="199" t="n"/>
      <c r="T430" s="199" t="n"/>
      <c r="U430" s="199" t="n"/>
      <c r="V430" s="199" t="n"/>
      <c r="W430" s="199" t="n"/>
      <c r="X430" s="199" t="n"/>
      <c r="Y430" s="199" t="n"/>
      <c r="Z430" s="199" t="n"/>
    </row>
    <row r="431" ht="15.75" customHeight="1">
      <c r="A431" s="199" t="n"/>
      <c r="B431" s="199" t="n"/>
      <c r="C431" s="199" t="n"/>
      <c r="D431" s="199" t="n"/>
      <c r="E431" s="199" t="n"/>
      <c r="F431" s="199" t="n"/>
      <c r="G431" s="199" t="n"/>
      <c r="H431" s="199" t="n"/>
      <c r="I431" s="199" t="n"/>
      <c r="J431" s="199" t="n"/>
      <c r="K431" s="199" t="n"/>
      <c r="L431" s="199" t="n"/>
      <c r="M431" s="199" t="n"/>
      <c r="N431" s="199" t="n"/>
      <c r="O431" s="199" t="n"/>
      <c r="P431" s="199" t="n"/>
      <c r="Q431" s="199" t="n"/>
      <c r="R431" s="199" t="n"/>
      <c r="S431" s="199" t="n"/>
      <c r="T431" s="199" t="n"/>
      <c r="U431" s="199" t="n"/>
      <c r="V431" s="199" t="n"/>
      <c r="W431" s="199" t="n"/>
      <c r="X431" s="199" t="n"/>
      <c r="Y431" s="199" t="n"/>
      <c r="Z431" s="199" t="n"/>
    </row>
    <row r="432" ht="15.75" customHeight="1">
      <c r="A432" s="199" t="n"/>
      <c r="B432" s="199" t="n"/>
      <c r="C432" s="199" t="n"/>
      <c r="D432" s="199" t="n"/>
      <c r="E432" s="199" t="n"/>
      <c r="F432" s="199" t="n"/>
      <c r="G432" s="199" t="n"/>
      <c r="H432" s="199" t="n"/>
      <c r="I432" s="199" t="n"/>
      <c r="J432" s="199" t="n"/>
      <c r="K432" s="199" t="n"/>
      <c r="L432" s="199" t="n"/>
      <c r="M432" s="199" t="n"/>
      <c r="N432" s="199" t="n"/>
      <c r="O432" s="199" t="n"/>
      <c r="P432" s="199" t="n"/>
      <c r="Q432" s="199" t="n"/>
      <c r="R432" s="199" t="n"/>
      <c r="S432" s="199" t="n"/>
      <c r="T432" s="199" t="n"/>
      <c r="U432" s="199" t="n"/>
      <c r="V432" s="199" t="n"/>
      <c r="W432" s="199" t="n"/>
      <c r="X432" s="199" t="n"/>
      <c r="Y432" s="199" t="n"/>
      <c r="Z432" s="199" t="n"/>
    </row>
    <row r="433" ht="15.75" customHeight="1">
      <c r="A433" s="199" t="n"/>
      <c r="B433" s="199" t="n"/>
      <c r="C433" s="199" t="n"/>
      <c r="D433" s="199" t="n"/>
      <c r="E433" s="199" t="n"/>
      <c r="F433" s="199" t="n"/>
      <c r="G433" s="199" t="n"/>
      <c r="H433" s="199" t="n"/>
      <c r="I433" s="199" t="n"/>
      <c r="J433" s="199" t="n"/>
      <c r="K433" s="199" t="n"/>
      <c r="L433" s="199" t="n"/>
      <c r="M433" s="199" t="n"/>
      <c r="N433" s="199" t="n"/>
      <c r="O433" s="199" t="n"/>
      <c r="P433" s="199" t="n"/>
      <c r="Q433" s="199" t="n"/>
      <c r="R433" s="199" t="n"/>
      <c r="S433" s="199" t="n"/>
      <c r="T433" s="199" t="n"/>
      <c r="U433" s="199" t="n"/>
      <c r="V433" s="199" t="n"/>
      <c r="W433" s="199" t="n"/>
      <c r="X433" s="199" t="n"/>
      <c r="Y433" s="199" t="n"/>
      <c r="Z433" s="199" t="n"/>
    </row>
    <row r="434" ht="15.75" customHeight="1">
      <c r="A434" s="199" t="n"/>
      <c r="B434" s="199" t="n"/>
      <c r="C434" s="199" t="n"/>
      <c r="D434" s="199" t="n"/>
      <c r="E434" s="199" t="n"/>
      <c r="F434" s="199" t="n"/>
      <c r="G434" s="199" t="n"/>
      <c r="H434" s="199" t="n"/>
      <c r="I434" s="199" t="n"/>
      <c r="J434" s="199" t="n"/>
      <c r="K434" s="199" t="n"/>
      <c r="L434" s="199" t="n"/>
      <c r="M434" s="199" t="n"/>
      <c r="N434" s="199" t="n"/>
      <c r="O434" s="199" t="n"/>
      <c r="P434" s="199" t="n"/>
      <c r="Q434" s="199" t="n"/>
      <c r="R434" s="199" t="n"/>
      <c r="S434" s="199" t="n"/>
      <c r="T434" s="199" t="n"/>
      <c r="U434" s="199" t="n"/>
      <c r="V434" s="199" t="n"/>
      <c r="W434" s="199" t="n"/>
      <c r="X434" s="199" t="n"/>
      <c r="Y434" s="199" t="n"/>
      <c r="Z434" s="199" t="n"/>
    </row>
    <row r="435" ht="15.75" customHeight="1">
      <c r="A435" s="199" t="n"/>
      <c r="B435" s="199" t="n"/>
      <c r="C435" s="199" t="n"/>
      <c r="D435" s="199" t="n"/>
      <c r="E435" s="199" t="n"/>
      <c r="F435" s="199" t="n"/>
      <c r="G435" s="199" t="n"/>
      <c r="H435" s="199" t="n"/>
      <c r="I435" s="199" t="n"/>
      <c r="J435" s="199" t="n"/>
      <c r="K435" s="199" t="n"/>
      <c r="L435" s="199" t="n"/>
      <c r="M435" s="199" t="n"/>
      <c r="N435" s="199" t="n"/>
      <c r="O435" s="199" t="n"/>
      <c r="P435" s="199" t="n"/>
      <c r="Q435" s="199" t="n"/>
      <c r="R435" s="199" t="n"/>
      <c r="S435" s="199" t="n"/>
      <c r="T435" s="199" t="n"/>
      <c r="U435" s="199" t="n"/>
      <c r="V435" s="199" t="n"/>
      <c r="W435" s="199" t="n"/>
      <c r="X435" s="199" t="n"/>
      <c r="Y435" s="199" t="n"/>
      <c r="Z435" s="199" t="n"/>
    </row>
    <row r="436" ht="15.75" customHeight="1">
      <c r="A436" s="199" t="n"/>
      <c r="B436" s="199" t="n"/>
      <c r="C436" s="199" t="n"/>
      <c r="D436" s="199" t="n"/>
      <c r="E436" s="199" t="n"/>
      <c r="F436" s="199" t="n"/>
      <c r="G436" s="199" t="n"/>
      <c r="H436" s="199" t="n"/>
      <c r="I436" s="199" t="n"/>
      <c r="J436" s="199" t="n"/>
      <c r="K436" s="199" t="n"/>
      <c r="L436" s="199" t="n"/>
      <c r="M436" s="199" t="n"/>
      <c r="N436" s="199" t="n"/>
      <c r="O436" s="199" t="n"/>
      <c r="P436" s="199" t="n"/>
      <c r="Q436" s="199" t="n"/>
      <c r="R436" s="199" t="n"/>
      <c r="S436" s="199" t="n"/>
      <c r="T436" s="199" t="n"/>
      <c r="U436" s="199" t="n"/>
      <c r="V436" s="199" t="n"/>
      <c r="W436" s="199" t="n"/>
      <c r="X436" s="199" t="n"/>
      <c r="Y436" s="199" t="n"/>
      <c r="Z436" s="199" t="n"/>
    </row>
    <row r="437" ht="15.75" customHeight="1">
      <c r="A437" s="199" t="n"/>
      <c r="B437" s="199" t="n"/>
      <c r="C437" s="199" t="n"/>
      <c r="D437" s="199" t="n"/>
      <c r="E437" s="199" t="n"/>
      <c r="F437" s="199" t="n"/>
      <c r="G437" s="199" t="n"/>
      <c r="H437" s="199" t="n"/>
      <c r="I437" s="199" t="n"/>
      <c r="J437" s="199" t="n"/>
      <c r="K437" s="199" t="n"/>
      <c r="L437" s="199" t="n"/>
      <c r="M437" s="199" t="n"/>
      <c r="N437" s="199" t="n"/>
      <c r="O437" s="199" t="n"/>
      <c r="P437" s="199" t="n"/>
      <c r="Q437" s="199" t="n"/>
      <c r="R437" s="199" t="n"/>
      <c r="S437" s="199" t="n"/>
      <c r="T437" s="199" t="n"/>
      <c r="U437" s="199" t="n"/>
      <c r="V437" s="199" t="n"/>
      <c r="W437" s="199" t="n"/>
      <c r="X437" s="199" t="n"/>
      <c r="Y437" s="199" t="n"/>
      <c r="Z437" s="199" t="n"/>
    </row>
    <row r="438" ht="15.75" customHeight="1">
      <c r="A438" s="199" t="n"/>
      <c r="B438" s="199" t="n"/>
      <c r="C438" s="199" t="n"/>
      <c r="D438" s="199" t="n"/>
      <c r="E438" s="199" t="n"/>
      <c r="F438" s="199" t="n"/>
      <c r="G438" s="199" t="n"/>
      <c r="H438" s="199" t="n"/>
      <c r="I438" s="199" t="n"/>
      <c r="J438" s="199" t="n"/>
      <c r="K438" s="199" t="n"/>
      <c r="L438" s="199" t="n"/>
      <c r="M438" s="199" t="n"/>
      <c r="N438" s="199" t="n"/>
      <c r="O438" s="199" t="n"/>
      <c r="P438" s="199" t="n"/>
      <c r="Q438" s="199" t="n"/>
      <c r="R438" s="199" t="n"/>
      <c r="S438" s="199" t="n"/>
      <c r="T438" s="199" t="n"/>
      <c r="U438" s="199" t="n"/>
      <c r="V438" s="199" t="n"/>
      <c r="W438" s="199" t="n"/>
      <c r="X438" s="199" t="n"/>
      <c r="Y438" s="199" t="n"/>
      <c r="Z438" s="199" t="n"/>
    </row>
    <row r="439" ht="15.75" customHeight="1">
      <c r="A439" s="199" t="n"/>
      <c r="B439" s="199" t="n"/>
      <c r="C439" s="199" t="n"/>
      <c r="D439" s="199" t="n"/>
      <c r="E439" s="199" t="n"/>
      <c r="F439" s="199" t="n"/>
      <c r="G439" s="199" t="n"/>
      <c r="H439" s="199" t="n"/>
      <c r="I439" s="199" t="n"/>
      <c r="J439" s="199" t="n"/>
      <c r="K439" s="199" t="n"/>
      <c r="L439" s="199" t="n"/>
      <c r="M439" s="199" t="n"/>
      <c r="N439" s="199" t="n"/>
      <c r="O439" s="199" t="n"/>
      <c r="P439" s="199" t="n"/>
      <c r="Q439" s="199" t="n"/>
      <c r="R439" s="199" t="n"/>
      <c r="S439" s="199" t="n"/>
      <c r="T439" s="199" t="n"/>
      <c r="U439" s="199" t="n"/>
      <c r="V439" s="199" t="n"/>
      <c r="W439" s="199" t="n"/>
      <c r="X439" s="199" t="n"/>
      <c r="Y439" s="199" t="n"/>
      <c r="Z439" s="199" t="n"/>
    </row>
    <row r="440" ht="15.75" customHeight="1">
      <c r="A440" s="199" t="n"/>
      <c r="B440" s="199" t="n"/>
      <c r="C440" s="199" t="n"/>
      <c r="D440" s="199" t="n"/>
      <c r="E440" s="199" t="n"/>
      <c r="F440" s="199" t="n"/>
      <c r="G440" s="199" t="n"/>
      <c r="H440" s="199" t="n"/>
      <c r="I440" s="199" t="n"/>
      <c r="J440" s="199" t="n"/>
      <c r="K440" s="199" t="n"/>
      <c r="L440" s="199" t="n"/>
      <c r="M440" s="199" t="n"/>
      <c r="N440" s="199" t="n"/>
      <c r="O440" s="199" t="n"/>
      <c r="P440" s="199" t="n"/>
      <c r="Q440" s="199" t="n"/>
      <c r="R440" s="199" t="n"/>
      <c r="S440" s="199" t="n"/>
      <c r="T440" s="199" t="n"/>
      <c r="U440" s="199" t="n"/>
      <c r="V440" s="199" t="n"/>
      <c r="W440" s="199" t="n"/>
      <c r="X440" s="199" t="n"/>
      <c r="Y440" s="199" t="n"/>
      <c r="Z440" s="199" t="n"/>
    </row>
    <row r="441" ht="15.75" customHeight="1">
      <c r="A441" s="199" t="n"/>
      <c r="B441" s="199" t="n"/>
      <c r="C441" s="199" t="n"/>
      <c r="D441" s="199" t="n"/>
      <c r="E441" s="199" t="n"/>
      <c r="F441" s="199" t="n"/>
      <c r="G441" s="199" t="n"/>
      <c r="H441" s="199" t="n"/>
      <c r="I441" s="199" t="n"/>
      <c r="J441" s="199" t="n"/>
      <c r="K441" s="199" t="n"/>
      <c r="L441" s="199" t="n"/>
      <c r="M441" s="199" t="n"/>
      <c r="N441" s="199" t="n"/>
      <c r="O441" s="199" t="n"/>
      <c r="P441" s="199" t="n"/>
      <c r="Q441" s="199" t="n"/>
      <c r="R441" s="199" t="n"/>
      <c r="S441" s="199" t="n"/>
      <c r="T441" s="199" t="n"/>
      <c r="U441" s="199" t="n"/>
      <c r="V441" s="199" t="n"/>
      <c r="W441" s="199" t="n"/>
      <c r="X441" s="199" t="n"/>
      <c r="Y441" s="199" t="n"/>
      <c r="Z441" s="199" t="n"/>
    </row>
    <row r="442" ht="15.75" customHeight="1">
      <c r="A442" s="199" t="n"/>
      <c r="B442" s="199" t="n"/>
      <c r="C442" s="199" t="n"/>
      <c r="D442" s="199" t="n"/>
      <c r="E442" s="199" t="n"/>
      <c r="F442" s="199" t="n"/>
      <c r="G442" s="199" t="n"/>
      <c r="H442" s="199" t="n"/>
      <c r="I442" s="199" t="n"/>
      <c r="J442" s="199" t="n"/>
      <c r="K442" s="199" t="n"/>
      <c r="L442" s="199" t="n"/>
      <c r="M442" s="199" t="n"/>
      <c r="N442" s="199" t="n"/>
      <c r="O442" s="199" t="n"/>
      <c r="P442" s="199" t="n"/>
      <c r="Q442" s="199" t="n"/>
      <c r="R442" s="199" t="n"/>
      <c r="S442" s="199" t="n"/>
      <c r="T442" s="199" t="n"/>
      <c r="U442" s="199" t="n"/>
      <c r="V442" s="199" t="n"/>
      <c r="W442" s="199" t="n"/>
      <c r="X442" s="199" t="n"/>
      <c r="Y442" s="199" t="n"/>
      <c r="Z442" s="199" t="n"/>
    </row>
    <row r="443" ht="15.75" customHeight="1">
      <c r="A443" s="199" t="n"/>
      <c r="B443" s="199" t="n"/>
      <c r="C443" s="199" t="n"/>
      <c r="D443" s="199" t="n"/>
      <c r="E443" s="199" t="n"/>
      <c r="F443" s="199" t="n"/>
      <c r="G443" s="199" t="n"/>
      <c r="H443" s="199" t="n"/>
      <c r="I443" s="199" t="n"/>
      <c r="J443" s="199" t="n"/>
      <c r="K443" s="199" t="n"/>
      <c r="L443" s="199" t="n"/>
      <c r="M443" s="199" t="n"/>
      <c r="N443" s="199" t="n"/>
      <c r="O443" s="199" t="n"/>
      <c r="P443" s="199" t="n"/>
      <c r="Q443" s="199" t="n"/>
      <c r="R443" s="199" t="n"/>
      <c r="S443" s="199" t="n"/>
      <c r="T443" s="199" t="n"/>
      <c r="U443" s="199" t="n"/>
      <c r="V443" s="199" t="n"/>
      <c r="W443" s="199" t="n"/>
      <c r="X443" s="199" t="n"/>
      <c r="Y443" s="199" t="n"/>
      <c r="Z443" s="199" t="n"/>
    </row>
    <row r="444" ht="15.75" customHeight="1">
      <c r="A444" s="199" t="n"/>
      <c r="B444" s="199" t="n"/>
      <c r="C444" s="199" t="n"/>
      <c r="D444" s="199" t="n"/>
      <c r="E444" s="199" t="n"/>
      <c r="F444" s="199" t="n"/>
      <c r="G444" s="199" t="n"/>
      <c r="H444" s="199" t="n"/>
      <c r="I444" s="199" t="n"/>
      <c r="J444" s="199" t="n"/>
      <c r="K444" s="199" t="n"/>
      <c r="L444" s="199" t="n"/>
      <c r="M444" s="199" t="n"/>
      <c r="N444" s="199" t="n"/>
      <c r="O444" s="199" t="n"/>
      <c r="P444" s="199" t="n"/>
      <c r="Q444" s="199" t="n"/>
      <c r="R444" s="199" t="n"/>
      <c r="S444" s="199" t="n"/>
      <c r="T444" s="199" t="n"/>
      <c r="U444" s="199" t="n"/>
      <c r="V444" s="199" t="n"/>
      <c r="W444" s="199" t="n"/>
      <c r="X444" s="199" t="n"/>
      <c r="Y444" s="199" t="n"/>
      <c r="Z444" s="199" t="n"/>
    </row>
    <row r="445" ht="15.75" customHeight="1">
      <c r="A445" s="199" t="n"/>
      <c r="B445" s="199" t="n"/>
      <c r="C445" s="199" t="n"/>
      <c r="D445" s="199" t="n"/>
      <c r="E445" s="199" t="n"/>
      <c r="F445" s="199" t="n"/>
      <c r="G445" s="199" t="n"/>
      <c r="H445" s="199" t="n"/>
      <c r="I445" s="199" t="n"/>
      <c r="J445" s="199" t="n"/>
      <c r="K445" s="199" t="n"/>
      <c r="L445" s="199" t="n"/>
      <c r="M445" s="199" t="n"/>
      <c r="N445" s="199" t="n"/>
      <c r="O445" s="199" t="n"/>
      <c r="P445" s="199" t="n"/>
      <c r="Q445" s="199" t="n"/>
      <c r="R445" s="199" t="n"/>
      <c r="S445" s="199" t="n"/>
      <c r="T445" s="199" t="n"/>
      <c r="U445" s="199" t="n"/>
      <c r="V445" s="199" t="n"/>
      <c r="W445" s="199" t="n"/>
      <c r="X445" s="199" t="n"/>
      <c r="Y445" s="199" t="n"/>
      <c r="Z445" s="199" t="n"/>
    </row>
    <row r="446" ht="15.75" customHeight="1">
      <c r="A446" s="199" t="n"/>
      <c r="B446" s="199" t="n"/>
      <c r="C446" s="199" t="n"/>
      <c r="D446" s="199" t="n"/>
      <c r="E446" s="199" t="n"/>
      <c r="F446" s="199" t="n"/>
      <c r="G446" s="199" t="n"/>
      <c r="H446" s="199" t="n"/>
      <c r="I446" s="199" t="n"/>
      <c r="J446" s="199" t="n"/>
      <c r="K446" s="199" t="n"/>
      <c r="L446" s="199" t="n"/>
      <c r="M446" s="199" t="n"/>
      <c r="N446" s="199" t="n"/>
      <c r="O446" s="199" t="n"/>
      <c r="P446" s="199" t="n"/>
      <c r="Q446" s="199" t="n"/>
      <c r="R446" s="199" t="n"/>
      <c r="S446" s="199" t="n"/>
      <c r="T446" s="199" t="n"/>
      <c r="U446" s="199" t="n"/>
      <c r="V446" s="199" t="n"/>
      <c r="W446" s="199" t="n"/>
      <c r="X446" s="199" t="n"/>
      <c r="Y446" s="199" t="n"/>
      <c r="Z446" s="199" t="n"/>
    </row>
    <row r="447" ht="15.75" customHeight="1">
      <c r="A447" s="199" t="n"/>
      <c r="B447" s="199" t="n"/>
      <c r="C447" s="199" t="n"/>
      <c r="D447" s="199" t="n"/>
      <c r="E447" s="199" t="n"/>
      <c r="F447" s="199" t="n"/>
      <c r="G447" s="199" t="n"/>
      <c r="H447" s="199" t="n"/>
      <c r="I447" s="199" t="n"/>
      <c r="J447" s="199" t="n"/>
      <c r="K447" s="199" t="n"/>
      <c r="L447" s="199" t="n"/>
      <c r="M447" s="199" t="n"/>
      <c r="N447" s="199" t="n"/>
      <c r="O447" s="199" t="n"/>
      <c r="P447" s="199" t="n"/>
      <c r="Q447" s="199" t="n"/>
      <c r="R447" s="199" t="n"/>
      <c r="S447" s="199" t="n"/>
      <c r="T447" s="199" t="n"/>
      <c r="U447" s="199" t="n"/>
      <c r="V447" s="199" t="n"/>
      <c r="W447" s="199" t="n"/>
      <c r="X447" s="199" t="n"/>
      <c r="Y447" s="199" t="n"/>
      <c r="Z447" s="199" t="n"/>
    </row>
    <row r="448" ht="15.75" customHeight="1">
      <c r="A448" s="199" t="n"/>
      <c r="B448" s="199" t="n"/>
      <c r="C448" s="199" t="n"/>
      <c r="D448" s="199" t="n"/>
      <c r="E448" s="199" t="n"/>
      <c r="F448" s="199" t="n"/>
      <c r="G448" s="199" t="n"/>
      <c r="H448" s="199" t="n"/>
      <c r="I448" s="199" t="n"/>
      <c r="J448" s="199" t="n"/>
      <c r="K448" s="199" t="n"/>
      <c r="L448" s="199" t="n"/>
      <c r="M448" s="199" t="n"/>
      <c r="N448" s="199" t="n"/>
      <c r="O448" s="199" t="n"/>
      <c r="P448" s="199" t="n"/>
      <c r="Q448" s="199" t="n"/>
      <c r="R448" s="199" t="n"/>
      <c r="S448" s="199" t="n"/>
      <c r="T448" s="199" t="n"/>
      <c r="U448" s="199" t="n"/>
      <c r="V448" s="199" t="n"/>
      <c r="W448" s="199" t="n"/>
      <c r="X448" s="199" t="n"/>
      <c r="Y448" s="199" t="n"/>
      <c r="Z448" s="199" t="n"/>
    </row>
    <row r="449" ht="15.75" customHeight="1">
      <c r="A449" s="199" t="n"/>
      <c r="B449" s="199" t="n"/>
      <c r="C449" s="199" t="n"/>
      <c r="D449" s="199" t="n"/>
      <c r="E449" s="199" t="n"/>
      <c r="F449" s="199" t="n"/>
      <c r="G449" s="199" t="n"/>
      <c r="H449" s="199" t="n"/>
      <c r="I449" s="199" t="n"/>
      <c r="J449" s="199" t="n"/>
      <c r="K449" s="199" t="n"/>
      <c r="L449" s="199" t="n"/>
      <c r="M449" s="199" t="n"/>
      <c r="N449" s="199" t="n"/>
      <c r="O449" s="199" t="n"/>
      <c r="P449" s="199" t="n"/>
      <c r="Q449" s="199" t="n"/>
      <c r="R449" s="199" t="n"/>
      <c r="S449" s="199" t="n"/>
      <c r="T449" s="199" t="n"/>
      <c r="U449" s="199" t="n"/>
      <c r="V449" s="199" t="n"/>
      <c r="W449" s="199" t="n"/>
      <c r="X449" s="199" t="n"/>
      <c r="Y449" s="199" t="n"/>
      <c r="Z449" s="199" t="n"/>
    </row>
    <row r="450" ht="15.75" customHeight="1">
      <c r="A450" s="199" t="n"/>
      <c r="B450" s="199" t="n"/>
      <c r="C450" s="199" t="n"/>
      <c r="D450" s="199" t="n"/>
      <c r="E450" s="199" t="n"/>
      <c r="F450" s="199" t="n"/>
      <c r="G450" s="199" t="n"/>
      <c r="H450" s="199" t="n"/>
      <c r="I450" s="199" t="n"/>
      <c r="J450" s="199" t="n"/>
      <c r="K450" s="199" t="n"/>
      <c r="L450" s="199" t="n"/>
      <c r="M450" s="199" t="n"/>
      <c r="N450" s="199" t="n"/>
      <c r="O450" s="199" t="n"/>
      <c r="P450" s="199" t="n"/>
      <c r="Q450" s="199" t="n"/>
      <c r="R450" s="199" t="n"/>
      <c r="S450" s="199" t="n"/>
      <c r="T450" s="199" t="n"/>
      <c r="U450" s="199" t="n"/>
      <c r="V450" s="199" t="n"/>
      <c r="W450" s="199" t="n"/>
      <c r="X450" s="199" t="n"/>
      <c r="Y450" s="199" t="n"/>
      <c r="Z450" s="199" t="n"/>
    </row>
    <row r="451" ht="15.75" customHeight="1">
      <c r="A451" s="199" t="n"/>
      <c r="B451" s="199" t="n"/>
      <c r="C451" s="199" t="n"/>
      <c r="D451" s="199" t="n"/>
      <c r="E451" s="199" t="n"/>
      <c r="F451" s="199" t="n"/>
      <c r="G451" s="199" t="n"/>
      <c r="H451" s="199" t="n"/>
      <c r="I451" s="199" t="n"/>
      <c r="J451" s="199" t="n"/>
      <c r="K451" s="199" t="n"/>
      <c r="L451" s="199" t="n"/>
      <c r="M451" s="199" t="n"/>
      <c r="N451" s="199" t="n"/>
      <c r="O451" s="199" t="n"/>
      <c r="P451" s="199" t="n"/>
      <c r="Q451" s="199" t="n"/>
      <c r="R451" s="199" t="n"/>
      <c r="S451" s="199" t="n"/>
      <c r="T451" s="199" t="n"/>
      <c r="U451" s="199" t="n"/>
      <c r="V451" s="199" t="n"/>
      <c r="W451" s="199" t="n"/>
      <c r="X451" s="199" t="n"/>
      <c r="Y451" s="199" t="n"/>
      <c r="Z451" s="199" t="n"/>
    </row>
    <row r="452" ht="15.75" customHeight="1">
      <c r="A452" s="199" t="n"/>
      <c r="B452" s="199" t="n"/>
      <c r="C452" s="199" t="n"/>
      <c r="D452" s="199" t="n"/>
      <c r="E452" s="199" t="n"/>
      <c r="F452" s="199" t="n"/>
      <c r="G452" s="199" t="n"/>
      <c r="H452" s="199" t="n"/>
      <c r="I452" s="199" t="n"/>
      <c r="J452" s="199" t="n"/>
      <c r="K452" s="199" t="n"/>
      <c r="L452" s="199" t="n"/>
      <c r="M452" s="199" t="n"/>
      <c r="N452" s="199" t="n"/>
      <c r="O452" s="199" t="n"/>
      <c r="P452" s="199" t="n"/>
      <c r="Q452" s="199" t="n"/>
      <c r="R452" s="199" t="n"/>
      <c r="S452" s="199" t="n"/>
      <c r="T452" s="199" t="n"/>
      <c r="U452" s="199" t="n"/>
      <c r="V452" s="199" t="n"/>
      <c r="W452" s="199" t="n"/>
      <c r="X452" s="199" t="n"/>
      <c r="Y452" s="199" t="n"/>
      <c r="Z452" s="199" t="n"/>
    </row>
    <row r="453" ht="15.75" customHeight="1">
      <c r="A453" s="199" t="n"/>
      <c r="B453" s="199" t="n"/>
      <c r="C453" s="199" t="n"/>
      <c r="D453" s="199" t="n"/>
      <c r="E453" s="199" t="n"/>
      <c r="F453" s="199" t="n"/>
      <c r="G453" s="199" t="n"/>
      <c r="H453" s="199" t="n"/>
      <c r="I453" s="199" t="n"/>
      <c r="J453" s="199" t="n"/>
      <c r="K453" s="199" t="n"/>
      <c r="L453" s="199" t="n"/>
      <c r="M453" s="199" t="n"/>
      <c r="N453" s="199" t="n"/>
      <c r="O453" s="199" t="n"/>
      <c r="P453" s="199" t="n"/>
      <c r="Q453" s="199" t="n"/>
      <c r="R453" s="199" t="n"/>
      <c r="S453" s="199" t="n"/>
      <c r="T453" s="199" t="n"/>
      <c r="U453" s="199" t="n"/>
      <c r="V453" s="199" t="n"/>
      <c r="W453" s="199" t="n"/>
      <c r="X453" s="199" t="n"/>
      <c r="Y453" s="199" t="n"/>
      <c r="Z453" s="199" t="n"/>
    </row>
    <row r="454" ht="15.75" customHeight="1">
      <c r="A454" s="199" t="n"/>
      <c r="B454" s="199" t="n"/>
      <c r="C454" s="199" t="n"/>
      <c r="D454" s="199" t="n"/>
      <c r="E454" s="199" t="n"/>
      <c r="F454" s="199" t="n"/>
      <c r="G454" s="199" t="n"/>
      <c r="H454" s="199" t="n"/>
      <c r="I454" s="199" t="n"/>
      <c r="J454" s="199" t="n"/>
      <c r="K454" s="199" t="n"/>
      <c r="L454" s="199" t="n"/>
      <c r="M454" s="199" t="n"/>
      <c r="N454" s="199" t="n"/>
      <c r="O454" s="199" t="n"/>
      <c r="P454" s="199" t="n"/>
      <c r="Q454" s="199" t="n"/>
      <c r="R454" s="199" t="n"/>
      <c r="S454" s="199" t="n"/>
      <c r="T454" s="199" t="n"/>
      <c r="U454" s="199" t="n"/>
      <c r="V454" s="199" t="n"/>
      <c r="W454" s="199" t="n"/>
      <c r="X454" s="199" t="n"/>
      <c r="Y454" s="199" t="n"/>
      <c r="Z454" s="199" t="n"/>
    </row>
    <row r="455" ht="15.75" customHeight="1">
      <c r="A455" s="199" t="n"/>
      <c r="B455" s="199" t="n"/>
      <c r="C455" s="199" t="n"/>
      <c r="D455" s="199" t="n"/>
      <c r="E455" s="199" t="n"/>
      <c r="F455" s="199" t="n"/>
      <c r="G455" s="199" t="n"/>
      <c r="H455" s="199" t="n"/>
      <c r="I455" s="199" t="n"/>
      <c r="J455" s="199" t="n"/>
      <c r="K455" s="199" t="n"/>
      <c r="L455" s="199" t="n"/>
      <c r="M455" s="199" t="n"/>
      <c r="N455" s="199" t="n"/>
      <c r="O455" s="199" t="n"/>
      <c r="P455" s="199" t="n"/>
      <c r="Q455" s="199" t="n"/>
      <c r="R455" s="199" t="n"/>
      <c r="S455" s="199" t="n"/>
      <c r="T455" s="199" t="n"/>
      <c r="U455" s="199" t="n"/>
      <c r="V455" s="199" t="n"/>
      <c r="W455" s="199" t="n"/>
      <c r="X455" s="199" t="n"/>
      <c r="Y455" s="199" t="n"/>
      <c r="Z455" s="199" t="n"/>
    </row>
    <row r="456" ht="15.75" customHeight="1">
      <c r="A456" s="199" t="n"/>
      <c r="B456" s="199" t="n"/>
      <c r="C456" s="199" t="n"/>
      <c r="D456" s="199" t="n"/>
      <c r="E456" s="199" t="n"/>
      <c r="F456" s="199" t="n"/>
      <c r="G456" s="199" t="n"/>
      <c r="H456" s="199" t="n"/>
      <c r="I456" s="199" t="n"/>
      <c r="J456" s="199" t="n"/>
      <c r="K456" s="199" t="n"/>
      <c r="L456" s="199" t="n"/>
      <c r="M456" s="199" t="n"/>
      <c r="N456" s="199" t="n"/>
      <c r="O456" s="199" t="n"/>
      <c r="P456" s="199" t="n"/>
      <c r="Q456" s="199" t="n"/>
      <c r="R456" s="199" t="n"/>
      <c r="S456" s="199" t="n"/>
      <c r="T456" s="199" t="n"/>
      <c r="U456" s="199" t="n"/>
      <c r="V456" s="199" t="n"/>
      <c r="W456" s="199" t="n"/>
      <c r="X456" s="199" t="n"/>
      <c r="Y456" s="199" t="n"/>
      <c r="Z456" s="199" t="n"/>
    </row>
    <row r="457" ht="15.75" customHeight="1">
      <c r="A457" s="199" t="n"/>
      <c r="B457" s="199" t="n"/>
      <c r="C457" s="199" t="n"/>
      <c r="D457" s="199" t="n"/>
      <c r="E457" s="199" t="n"/>
      <c r="F457" s="199" t="n"/>
      <c r="G457" s="199" t="n"/>
      <c r="H457" s="199" t="n"/>
      <c r="I457" s="199" t="n"/>
      <c r="J457" s="199" t="n"/>
      <c r="K457" s="199" t="n"/>
      <c r="L457" s="199" t="n"/>
      <c r="M457" s="199" t="n"/>
      <c r="N457" s="199" t="n"/>
      <c r="O457" s="199" t="n"/>
      <c r="P457" s="199" t="n"/>
      <c r="Q457" s="199" t="n"/>
      <c r="R457" s="199" t="n"/>
      <c r="S457" s="199" t="n"/>
      <c r="T457" s="199" t="n"/>
      <c r="U457" s="199" t="n"/>
      <c r="V457" s="199" t="n"/>
      <c r="W457" s="199" t="n"/>
      <c r="X457" s="199" t="n"/>
      <c r="Y457" s="199" t="n"/>
      <c r="Z457" s="199" t="n"/>
    </row>
    <row r="458" ht="15.75" customHeight="1">
      <c r="A458" s="199" t="n"/>
      <c r="B458" s="199" t="n"/>
      <c r="C458" s="199" t="n"/>
      <c r="D458" s="199" t="n"/>
      <c r="E458" s="199" t="n"/>
      <c r="F458" s="199" t="n"/>
      <c r="G458" s="199" t="n"/>
      <c r="H458" s="199" t="n"/>
      <c r="I458" s="199" t="n"/>
      <c r="J458" s="199" t="n"/>
      <c r="K458" s="199" t="n"/>
      <c r="L458" s="199" t="n"/>
      <c r="M458" s="199" t="n"/>
      <c r="N458" s="199" t="n"/>
      <c r="O458" s="199" t="n"/>
      <c r="P458" s="199" t="n"/>
      <c r="Q458" s="199" t="n"/>
      <c r="R458" s="199" t="n"/>
      <c r="S458" s="199" t="n"/>
      <c r="T458" s="199" t="n"/>
      <c r="U458" s="199" t="n"/>
      <c r="V458" s="199" t="n"/>
      <c r="W458" s="199" t="n"/>
      <c r="X458" s="199" t="n"/>
      <c r="Y458" s="199" t="n"/>
      <c r="Z458" s="199" t="n"/>
    </row>
    <row r="459" ht="15.75" customHeight="1">
      <c r="A459" s="199" t="n"/>
      <c r="B459" s="199" t="n"/>
      <c r="C459" s="199" t="n"/>
      <c r="D459" s="199" t="n"/>
      <c r="E459" s="199" t="n"/>
      <c r="F459" s="199" t="n"/>
      <c r="G459" s="199" t="n"/>
      <c r="H459" s="199" t="n"/>
      <c r="I459" s="199" t="n"/>
      <c r="J459" s="199" t="n"/>
      <c r="K459" s="199" t="n"/>
      <c r="L459" s="199" t="n"/>
      <c r="M459" s="199" t="n"/>
      <c r="N459" s="199" t="n"/>
      <c r="O459" s="199" t="n"/>
      <c r="P459" s="199" t="n"/>
      <c r="Q459" s="199" t="n"/>
      <c r="R459" s="199" t="n"/>
      <c r="S459" s="199" t="n"/>
      <c r="T459" s="199" t="n"/>
      <c r="U459" s="199" t="n"/>
      <c r="V459" s="199" t="n"/>
      <c r="W459" s="199" t="n"/>
      <c r="X459" s="199" t="n"/>
      <c r="Y459" s="199" t="n"/>
      <c r="Z459" s="199" t="n"/>
    </row>
    <row r="460" ht="15.75" customHeight="1">
      <c r="A460" s="199" t="n"/>
      <c r="B460" s="199" t="n"/>
      <c r="C460" s="199" t="n"/>
      <c r="D460" s="199" t="n"/>
      <c r="E460" s="199" t="n"/>
      <c r="F460" s="199" t="n"/>
      <c r="G460" s="199" t="n"/>
      <c r="H460" s="199" t="n"/>
      <c r="I460" s="199" t="n"/>
      <c r="J460" s="199" t="n"/>
      <c r="K460" s="199" t="n"/>
      <c r="L460" s="199" t="n"/>
      <c r="M460" s="199" t="n"/>
      <c r="N460" s="199" t="n"/>
      <c r="O460" s="199" t="n"/>
      <c r="P460" s="199" t="n"/>
      <c r="Q460" s="199" t="n"/>
      <c r="R460" s="199" t="n"/>
      <c r="S460" s="199" t="n"/>
      <c r="T460" s="199" t="n"/>
      <c r="U460" s="199" t="n"/>
      <c r="V460" s="199" t="n"/>
      <c r="W460" s="199" t="n"/>
      <c r="X460" s="199" t="n"/>
      <c r="Y460" s="199" t="n"/>
      <c r="Z460" s="199" t="n"/>
    </row>
    <row r="461" ht="15.75" customHeight="1">
      <c r="A461" s="199" t="n"/>
      <c r="B461" s="199" t="n"/>
      <c r="C461" s="199" t="n"/>
      <c r="D461" s="199" t="n"/>
      <c r="E461" s="199" t="n"/>
      <c r="F461" s="199" t="n"/>
      <c r="G461" s="199" t="n"/>
      <c r="H461" s="199" t="n"/>
      <c r="I461" s="199" t="n"/>
      <c r="J461" s="199" t="n"/>
      <c r="K461" s="199" t="n"/>
      <c r="L461" s="199" t="n"/>
      <c r="M461" s="199" t="n"/>
      <c r="N461" s="199" t="n"/>
      <c r="O461" s="199" t="n"/>
      <c r="P461" s="199" t="n"/>
      <c r="Q461" s="199" t="n"/>
      <c r="R461" s="199" t="n"/>
      <c r="S461" s="199" t="n"/>
      <c r="T461" s="199" t="n"/>
      <c r="U461" s="199" t="n"/>
      <c r="V461" s="199" t="n"/>
      <c r="W461" s="199" t="n"/>
      <c r="X461" s="199" t="n"/>
      <c r="Y461" s="199" t="n"/>
      <c r="Z461" s="199" t="n"/>
    </row>
    <row r="462" ht="15.75" customHeight="1">
      <c r="A462" s="199" t="n"/>
      <c r="B462" s="199" t="n"/>
      <c r="C462" s="199" t="n"/>
      <c r="D462" s="199" t="n"/>
      <c r="E462" s="199" t="n"/>
      <c r="F462" s="199" t="n"/>
      <c r="G462" s="199" t="n"/>
      <c r="H462" s="199" t="n"/>
      <c r="I462" s="199" t="n"/>
      <c r="J462" s="199" t="n"/>
      <c r="K462" s="199" t="n"/>
      <c r="L462" s="199" t="n"/>
      <c r="M462" s="199" t="n"/>
      <c r="N462" s="199" t="n"/>
      <c r="O462" s="199" t="n"/>
      <c r="P462" s="199" t="n"/>
      <c r="Q462" s="199" t="n"/>
      <c r="R462" s="199" t="n"/>
      <c r="S462" s="199" t="n"/>
      <c r="T462" s="199" t="n"/>
      <c r="U462" s="199" t="n"/>
      <c r="V462" s="199" t="n"/>
      <c r="W462" s="199" t="n"/>
      <c r="X462" s="199" t="n"/>
      <c r="Y462" s="199" t="n"/>
      <c r="Z462" s="199" t="n"/>
    </row>
    <row r="463" ht="15.75" customHeight="1">
      <c r="A463" s="199" t="n"/>
      <c r="B463" s="199" t="n"/>
      <c r="C463" s="199" t="n"/>
      <c r="D463" s="199" t="n"/>
      <c r="E463" s="199" t="n"/>
      <c r="F463" s="199" t="n"/>
      <c r="G463" s="199" t="n"/>
      <c r="H463" s="199" t="n"/>
      <c r="I463" s="199" t="n"/>
      <c r="J463" s="199" t="n"/>
      <c r="K463" s="199" t="n"/>
      <c r="L463" s="199" t="n"/>
      <c r="M463" s="199" t="n"/>
      <c r="N463" s="199" t="n"/>
      <c r="O463" s="199" t="n"/>
      <c r="P463" s="199" t="n"/>
      <c r="Q463" s="199" t="n"/>
      <c r="R463" s="199" t="n"/>
      <c r="S463" s="199" t="n"/>
      <c r="T463" s="199" t="n"/>
      <c r="U463" s="199" t="n"/>
      <c r="V463" s="199" t="n"/>
      <c r="W463" s="199" t="n"/>
      <c r="X463" s="199" t="n"/>
      <c r="Y463" s="199" t="n"/>
      <c r="Z463" s="199" t="n"/>
    </row>
    <row r="464" ht="15.75" customHeight="1">
      <c r="A464" s="199" t="n"/>
      <c r="B464" s="199" t="n"/>
      <c r="C464" s="199" t="n"/>
      <c r="D464" s="199" t="n"/>
      <c r="E464" s="199" t="n"/>
      <c r="F464" s="199" t="n"/>
      <c r="G464" s="199" t="n"/>
      <c r="H464" s="199" t="n"/>
      <c r="I464" s="199" t="n"/>
      <c r="J464" s="199" t="n"/>
      <c r="K464" s="199" t="n"/>
      <c r="L464" s="199" t="n"/>
      <c r="M464" s="199" t="n"/>
      <c r="N464" s="199" t="n"/>
      <c r="O464" s="199" t="n"/>
      <c r="P464" s="199" t="n"/>
      <c r="Q464" s="199" t="n"/>
      <c r="R464" s="199" t="n"/>
      <c r="S464" s="199" t="n"/>
      <c r="T464" s="199" t="n"/>
      <c r="U464" s="199" t="n"/>
      <c r="V464" s="199" t="n"/>
      <c r="W464" s="199" t="n"/>
      <c r="X464" s="199" t="n"/>
      <c r="Y464" s="199" t="n"/>
      <c r="Z464" s="199" t="n"/>
    </row>
    <row r="465" ht="15.75" customHeight="1">
      <c r="A465" s="199" t="n"/>
      <c r="B465" s="199" t="n"/>
      <c r="C465" s="199" t="n"/>
      <c r="D465" s="199" t="n"/>
      <c r="E465" s="199" t="n"/>
      <c r="F465" s="199" t="n"/>
      <c r="G465" s="199" t="n"/>
      <c r="H465" s="199" t="n"/>
      <c r="I465" s="199" t="n"/>
      <c r="J465" s="199" t="n"/>
      <c r="K465" s="199" t="n"/>
      <c r="L465" s="199" t="n"/>
      <c r="M465" s="199" t="n"/>
      <c r="N465" s="199" t="n"/>
      <c r="O465" s="199" t="n"/>
      <c r="P465" s="199" t="n"/>
      <c r="Q465" s="199" t="n"/>
      <c r="R465" s="199" t="n"/>
      <c r="S465" s="199" t="n"/>
      <c r="T465" s="199" t="n"/>
      <c r="U465" s="199" t="n"/>
      <c r="V465" s="199" t="n"/>
      <c r="W465" s="199" t="n"/>
      <c r="X465" s="199" t="n"/>
      <c r="Y465" s="199" t="n"/>
      <c r="Z465" s="199" t="n"/>
    </row>
    <row r="466" ht="15.75" customHeight="1">
      <c r="A466" s="199" t="n"/>
      <c r="B466" s="199" t="n"/>
      <c r="C466" s="199" t="n"/>
      <c r="D466" s="199" t="n"/>
      <c r="E466" s="199" t="n"/>
      <c r="F466" s="199" t="n"/>
      <c r="G466" s="199" t="n"/>
      <c r="H466" s="199" t="n"/>
      <c r="I466" s="199" t="n"/>
      <c r="J466" s="199" t="n"/>
      <c r="K466" s="199" t="n"/>
      <c r="L466" s="199" t="n"/>
      <c r="M466" s="199" t="n"/>
      <c r="N466" s="199" t="n"/>
      <c r="O466" s="199" t="n"/>
      <c r="P466" s="199" t="n"/>
      <c r="Q466" s="199" t="n"/>
      <c r="R466" s="199" t="n"/>
      <c r="S466" s="199" t="n"/>
      <c r="T466" s="199" t="n"/>
      <c r="U466" s="199" t="n"/>
      <c r="V466" s="199" t="n"/>
      <c r="W466" s="199" t="n"/>
      <c r="X466" s="199" t="n"/>
      <c r="Y466" s="199" t="n"/>
      <c r="Z466" s="199" t="n"/>
    </row>
    <row r="467" ht="15.75" customHeight="1">
      <c r="A467" s="199" t="n"/>
      <c r="B467" s="199" t="n"/>
      <c r="C467" s="199" t="n"/>
      <c r="D467" s="199" t="n"/>
      <c r="E467" s="199" t="n"/>
      <c r="F467" s="199" t="n"/>
      <c r="G467" s="199" t="n"/>
      <c r="H467" s="199" t="n"/>
      <c r="I467" s="199" t="n"/>
      <c r="J467" s="199" t="n"/>
      <c r="K467" s="199" t="n"/>
      <c r="L467" s="199" t="n"/>
      <c r="M467" s="199" t="n"/>
      <c r="N467" s="199" t="n"/>
      <c r="O467" s="199" t="n"/>
      <c r="P467" s="199" t="n"/>
      <c r="Q467" s="199" t="n"/>
      <c r="R467" s="199" t="n"/>
      <c r="S467" s="199" t="n"/>
      <c r="T467" s="199" t="n"/>
      <c r="U467" s="199" t="n"/>
      <c r="V467" s="199" t="n"/>
      <c r="W467" s="199" t="n"/>
      <c r="X467" s="199" t="n"/>
      <c r="Y467" s="199" t="n"/>
      <c r="Z467" s="199" t="n"/>
    </row>
    <row r="468" ht="15.75" customHeight="1">
      <c r="A468" s="199" t="n"/>
      <c r="B468" s="199" t="n"/>
      <c r="C468" s="199" t="n"/>
      <c r="D468" s="199" t="n"/>
      <c r="E468" s="199" t="n"/>
      <c r="F468" s="199" t="n"/>
      <c r="G468" s="199" t="n"/>
      <c r="H468" s="199" t="n"/>
      <c r="I468" s="199" t="n"/>
      <c r="J468" s="199" t="n"/>
      <c r="K468" s="199" t="n"/>
      <c r="L468" s="199" t="n"/>
      <c r="M468" s="199" t="n"/>
      <c r="N468" s="199" t="n"/>
      <c r="O468" s="199" t="n"/>
      <c r="P468" s="199" t="n"/>
      <c r="Q468" s="199" t="n"/>
      <c r="R468" s="199" t="n"/>
      <c r="S468" s="199" t="n"/>
      <c r="T468" s="199" t="n"/>
      <c r="U468" s="199" t="n"/>
      <c r="V468" s="199" t="n"/>
      <c r="W468" s="199" t="n"/>
      <c r="X468" s="199" t="n"/>
      <c r="Y468" s="199" t="n"/>
      <c r="Z468" s="199" t="n"/>
    </row>
    <row r="469" ht="15.75" customHeight="1">
      <c r="A469" s="199" t="n"/>
      <c r="B469" s="199" t="n"/>
      <c r="C469" s="199" t="n"/>
      <c r="D469" s="199" t="n"/>
      <c r="E469" s="199" t="n"/>
      <c r="F469" s="199" t="n"/>
      <c r="G469" s="199" t="n"/>
      <c r="H469" s="199" t="n"/>
      <c r="I469" s="199" t="n"/>
      <c r="J469" s="199" t="n"/>
      <c r="K469" s="199" t="n"/>
      <c r="L469" s="199" t="n"/>
      <c r="M469" s="199" t="n"/>
      <c r="N469" s="199" t="n"/>
      <c r="O469" s="199" t="n"/>
      <c r="P469" s="199" t="n"/>
      <c r="Q469" s="199" t="n"/>
      <c r="R469" s="199" t="n"/>
      <c r="S469" s="199" t="n"/>
      <c r="T469" s="199" t="n"/>
      <c r="U469" s="199" t="n"/>
      <c r="V469" s="199" t="n"/>
      <c r="W469" s="199" t="n"/>
      <c r="X469" s="199" t="n"/>
      <c r="Y469" s="199" t="n"/>
      <c r="Z469" s="199" t="n"/>
    </row>
    <row r="470" ht="15.75" customHeight="1">
      <c r="A470" s="199" t="n"/>
      <c r="B470" s="199" t="n"/>
      <c r="C470" s="199" t="n"/>
      <c r="D470" s="199" t="n"/>
      <c r="E470" s="199" t="n"/>
      <c r="F470" s="199" t="n"/>
      <c r="G470" s="199" t="n"/>
      <c r="H470" s="199" t="n"/>
      <c r="I470" s="199" t="n"/>
      <c r="J470" s="199" t="n"/>
      <c r="K470" s="199" t="n"/>
      <c r="L470" s="199" t="n"/>
      <c r="M470" s="199" t="n"/>
      <c r="N470" s="199" t="n"/>
      <c r="O470" s="199" t="n"/>
      <c r="P470" s="199" t="n"/>
      <c r="Q470" s="199" t="n"/>
      <c r="R470" s="199" t="n"/>
      <c r="S470" s="199" t="n"/>
      <c r="T470" s="199" t="n"/>
      <c r="U470" s="199" t="n"/>
      <c r="V470" s="199" t="n"/>
      <c r="W470" s="199" t="n"/>
      <c r="X470" s="199" t="n"/>
      <c r="Y470" s="199" t="n"/>
      <c r="Z470" s="199" t="n"/>
    </row>
    <row r="471" ht="15.75" customHeight="1">
      <c r="A471" s="199" t="n"/>
      <c r="B471" s="199" t="n"/>
      <c r="C471" s="199" t="n"/>
      <c r="D471" s="199" t="n"/>
      <c r="E471" s="199" t="n"/>
      <c r="F471" s="199" t="n"/>
      <c r="G471" s="199" t="n"/>
      <c r="H471" s="199" t="n"/>
      <c r="I471" s="199" t="n"/>
      <c r="J471" s="199" t="n"/>
      <c r="K471" s="199" t="n"/>
      <c r="L471" s="199" t="n"/>
      <c r="M471" s="199" t="n"/>
      <c r="N471" s="199" t="n"/>
      <c r="O471" s="199" t="n"/>
      <c r="P471" s="199" t="n"/>
      <c r="Q471" s="199" t="n"/>
      <c r="R471" s="199" t="n"/>
      <c r="S471" s="199" t="n"/>
      <c r="T471" s="199" t="n"/>
      <c r="U471" s="199" t="n"/>
      <c r="V471" s="199" t="n"/>
      <c r="W471" s="199" t="n"/>
      <c r="X471" s="199" t="n"/>
      <c r="Y471" s="199" t="n"/>
      <c r="Z471" s="199" t="n"/>
    </row>
    <row r="472" ht="15.75" customHeight="1">
      <c r="A472" s="199" t="n"/>
      <c r="B472" s="199" t="n"/>
      <c r="C472" s="199" t="n"/>
      <c r="D472" s="199" t="n"/>
      <c r="E472" s="199" t="n"/>
      <c r="F472" s="199" t="n"/>
      <c r="G472" s="199" t="n"/>
      <c r="H472" s="199" t="n"/>
      <c r="I472" s="199" t="n"/>
      <c r="J472" s="199" t="n"/>
      <c r="K472" s="199" t="n"/>
      <c r="L472" s="199" t="n"/>
      <c r="M472" s="199" t="n"/>
      <c r="N472" s="199" t="n"/>
      <c r="O472" s="199" t="n"/>
      <c r="P472" s="199" t="n"/>
      <c r="Q472" s="199" t="n"/>
      <c r="R472" s="199" t="n"/>
      <c r="S472" s="199" t="n"/>
      <c r="T472" s="199" t="n"/>
      <c r="U472" s="199" t="n"/>
      <c r="V472" s="199" t="n"/>
      <c r="W472" s="199" t="n"/>
      <c r="X472" s="199" t="n"/>
      <c r="Y472" s="199" t="n"/>
      <c r="Z472" s="199" t="n"/>
    </row>
    <row r="473" ht="15.75" customHeight="1">
      <c r="A473" s="199" t="n"/>
      <c r="B473" s="199" t="n"/>
      <c r="C473" s="199" t="n"/>
      <c r="D473" s="199" t="n"/>
      <c r="E473" s="199" t="n"/>
      <c r="F473" s="199" t="n"/>
      <c r="G473" s="199" t="n"/>
      <c r="H473" s="199" t="n"/>
      <c r="I473" s="199" t="n"/>
      <c r="J473" s="199" t="n"/>
      <c r="K473" s="199" t="n"/>
      <c r="L473" s="199" t="n"/>
      <c r="M473" s="199" t="n"/>
      <c r="N473" s="199" t="n"/>
      <c r="O473" s="199" t="n"/>
      <c r="P473" s="199" t="n"/>
      <c r="Q473" s="199" t="n"/>
      <c r="R473" s="199" t="n"/>
      <c r="S473" s="199" t="n"/>
      <c r="T473" s="199" t="n"/>
      <c r="U473" s="199" t="n"/>
      <c r="V473" s="199" t="n"/>
      <c r="W473" s="199" t="n"/>
      <c r="X473" s="199" t="n"/>
      <c r="Y473" s="199" t="n"/>
      <c r="Z473" s="199" t="n"/>
    </row>
    <row r="474" ht="15.75" customHeight="1">
      <c r="A474" s="199" t="n"/>
      <c r="B474" s="199" t="n"/>
      <c r="C474" s="199" t="n"/>
      <c r="D474" s="199" t="n"/>
      <c r="E474" s="199" t="n"/>
      <c r="F474" s="199" t="n"/>
      <c r="G474" s="199" t="n"/>
      <c r="H474" s="199" t="n"/>
      <c r="I474" s="199" t="n"/>
      <c r="J474" s="199" t="n"/>
      <c r="K474" s="199" t="n"/>
      <c r="L474" s="199" t="n"/>
      <c r="M474" s="199" t="n"/>
      <c r="N474" s="199" t="n"/>
      <c r="O474" s="199" t="n"/>
      <c r="P474" s="199" t="n"/>
      <c r="Q474" s="199" t="n"/>
      <c r="R474" s="199" t="n"/>
      <c r="S474" s="199" t="n"/>
      <c r="T474" s="199" t="n"/>
      <c r="U474" s="199" t="n"/>
      <c r="V474" s="199" t="n"/>
      <c r="W474" s="199" t="n"/>
      <c r="X474" s="199" t="n"/>
      <c r="Y474" s="199" t="n"/>
      <c r="Z474" s="199" t="n"/>
    </row>
    <row r="475" ht="15.75" customHeight="1">
      <c r="A475" s="199" t="n"/>
      <c r="B475" s="199" t="n"/>
      <c r="C475" s="199" t="n"/>
      <c r="D475" s="199" t="n"/>
      <c r="E475" s="199" t="n"/>
      <c r="F475" s="199" t="n"/>
      <c r="G475" s="199" t="n"/>
      <c r="H475" s="199" t="n"/>
      <c r="I475" s="199" t="n"/>
      <c r="J475" s="199" t="n"/>
      <c r="K475" s="199" t="n"/>
      <c r="L475" s="199" t="n"/>
      <c r="M475" s="199" t="n"/>
      <c r="N475" s="199" t="n"/>
      <c r="O475" s="199" t="n"/>
      <c r="P475" s="199" t="n"/>
      <c r="Q475" s="199" t="n"/>
      <c r="R475" s="199" t="n"/>
      <c r="S475" s="199" t="n"/>
      <c r="T475" s="199" t="n"/>
      <c r="U475" s="199" t="n"/>
      <c r="V475" s="199" t="n"/>
      <c r="W475" s="199" t="n"/>
      <c r="X475" s="199" t="n"/>
      <c r="Y475" s="199" t="n"/>
      <c r="Z475" s="199" t="n"/>
    </row>
    <row r="476" ht="15.75" customHeight="1">
      <c r="A476" s="199" t="n"/>
      <c r="B476" s="199" t="n"/>
      <c r="C476" s="199" t="n"/>
      <c r="D476" s="199" t="n"/>
      <c r="E476" s="199" t="n"/>
      <c r="F476" s="199" t="n"/>
      <c r="G476" s="199" t="n"/>
      <c r="H476" s="199" t="n"/>
      <c r="I476" s="199" t="n"/>
      <c r="J476" s="199" t="n"/>
      <c r="K476" s="199" t="n"/>
      <c r="L476" s="199" t="n"/>
      <c r="M476" s="199" t="n"/>
      <c r="N476" s="199" t="n"/>
      <c r="O476" s="199" t="n"/>
      <c r="P476" s="199" t="n"/>
      <c r="Q476" s="199" t="n"/>
      <c r="R476" s="199" t="n"/>
      <c r="S476" s="199" t="n"/>
      <c r="T476" s="199" t="n"/>
      <c r="U476" s="199" t="n"/>
      <c r="V476" s="199" t="n"/>
      <c r="W476" s="199" t="n"/>
      <c r="X476" s="199" t="n"/>
      <c r="Y476" s="199" t="n"/>
      <c r="Z476" s="199" t="n"/>
    </row>
    <row r="477" ht="15.75" customHeight="1">
      <c r="A477" s="199" t="n"/>
      <c r="B477" s="199" t="n"/>
      <c r="C477" s="199" t="n"/>
      <c r="D477" s="199" t="n"/>
      <c r="E477" s="199" t="n"/>
      <c r="F477" s="199" t="n"/>
      <c r="G477" s="199" t="n"/>
      <c r="H477" s="199" t="n"/>
      <c r="I477" s="199" t="n"/>
      <c r="J477" s="199" t="n"/>
      <c r="K477" s="199" t="n"/>
      <c r="L477" s="199" t="n"/>
      <c r="M477" s="199" t="n"/>
      <c r="N477" s="199" t="n"/>
      <c r="O477" s="199" t="n"/>
      <c r="P477" s="199" t="n"/>
      <c r="Q477" s="199" t="n"/>
      <c r="R477" s="199" t="n"/>
      <c r="S477" s="199" t="n"/>
      <c r="T477" s="199" t="n"/>
      <c r="U477" s="199" t="n"/>
      <c r="V477" s="199" t="n"/>
      <c r="W477" s="199" t="n"/>
      <c r="X477" s="199" t="n"/>
      <c r="Y477" s="199" t="n"/>
      <c r="Z477" s="199" t="n"/>
    </row>
    <row r="478" ht="15.75" customHeight="1">
      <c r="A478" s="199" t="n"/>
      <c r="B478" s="199" t="n"/>
      <c r="C478" s="199" t="n"/>
      <c r="D478" s="199" t="n"/>
      <c r="E478" s="199" t="n"/>
      <c r="F478" s="199" t="n"/>
      <c r="G478" s="199" t="n"/>
      <c r="H478" s="199" t="n"/>
      <c r="I478" s="199" t="n"/>
      <c r="J478" s="199" t="n"/>
      <c r="K478" s="199" t="n"/>
      <c r="L478" s="199" t="n"/>
      <c r="M478" s="199" t="n"/>
      <c r="N478" s="199" t="n"/>
      <c r="O478" s="199" t="n"/>
      <c r="P478" s="199" t="n"/>
      <c r="Q478" s="199" t="n"/>
      <c r="R478" s="199" t="n"/>
      <c r="S478" s="199" t="n"/>
      <c r="T478" s="199" t="n"/>
      <c r="U478" s="199" t="n"/>
      <c r="V478" s="199" t="n"/>
      <c r="W478" s="199" t="n"/>
      <c r="X478" s="199" t="n"/>
      <c r="Y478" s="199" t="n"/>
      <c r="Z478" s="199" t="n"/>
    </row>
    <row r="479" ht="15.75" customHeight="1">
      <c r="A479" s="199" t="n"/>
      <c r="B479" s="199" t="n"/>
      <c r="C479" s="199" t="n"/>
      <c r="D479" s="199" t="n"/>
      <c r="E479" s="199" t="n"/>
      <c r="F479" s="199" t="n"/>
      <c r="G479" s="199" t="n"/>
      <c r="H479" s="199" t="n"/>
      <c r="I479" s="199" t="n"/>
      <c r="J479" s="199" t="n"/>
      <c r="K479" s="199" t="n"/>
      <c r="L479" s="199" t="n"/>
      <c r="M479" s="199" t="n"/>
      <c r="N479" s="199" t="n"/>
      <c r="O479" s="199" t="n"/>
      <c r="P479" s="199" t="n"/>
      <c r="Q479" s="199" t="n"/>
      <c r="R479" s="199" t="n"/>
      <c r="S479" s="199" t="n"/>
      <c r="T479" s="199" t="n"/>
      <c r="U479" s="199" t="n"/>
      <c r="V479" s="199" t="n"/>
      <c r="W479" s="199" t="n"/>
      <c r="X479" s="199" t="n"/>
      <c r="Y479" s="199" t="n"/>
      <c r="Z479" s="199" t="n"/>
    </row>
    <row r="480" ht="15.75" customHeight="1">
      <c r="A480" s="199" t="n"/>
      <c r="B480" s="199" t="n"/>
      <c r="C480" s="199" t="n"/>
      <c r="D480" s="199" t="n"/>
      <c r="E480" s="199" t="n"/>
      <c r="F480" s="199" t="n"/>
      <c r="G480" s="199" t="n"/>
      <c r="H480" s="199" t="n"/>
      <c r="I480" s="199" t="n"/>
      <c r="J480" s="199" t="n"/>
      <c r="K480" s="199" t="n"/>
      <c r="L480" s="199" t="n"/>
      <c r="M480" s="199" t="n"/>
      <c r="N480" s="199" t="n"/>
      <c r="O480" s="199" t="n"/>
      <c r="P480" s="199" t="n"/>
      <c r="Q480" s="199" t="n"/>
      <c r="R480" s="199" t="n"/>
      <c r="S480" s="199" t="n"/>
      <c r="T480" s="199" t="n"/>
      <c r="U480" s="199" t="n"/>
      <c r="V480" s="199" t="n"/>
      <c r="W480" s="199" t="n"/>
      <c r="X480" s="199" t="n"/>
      <c r="Y480" s="199" t="n"/>
      <c r="Z480" s="199" t="n"/>
    </row>
    <row r="481" ht="15.75" customHeight="1">
      <c r="A481" s="199" t="n"/>
      <c r="B481" s="199" t="n"/>
      <c r="C481" s="199" t="n"/>
      <c r="D481" s="199" t="n"/>
      <c r="E481" s="199" t="n"/>
      <c r="F481" s="199" t="n"/>
      <c r="G481" s="199" t="n"/>
      <c r="H481" s="199" t="n"/>
      <c r="I481" s="199" t="n"/>
      <c r="J481" s="199" t="n"/>
      <c r="K481" s="199" t="n"/>
      <c r="L481" s="199" t="n"/>
      <c r="M481" s="199" t="n"/>
      <c r="N481" s="199" t="n"/>
      <c r="O481" s="199" t="n"/>
      <c r="P481" s="199" t="n"/>
      <c r="Q481" s="199" t="n"/>
      <c r="R481" s="199" t="n"/>
      <c r="S481" s="199" t="n"/>
      <c r="T481" s="199" t="n"/>
      <c r="U481" s="199" t="n"/>
      <c r="V481" s="199" t="n"/>
      <c r="W481" s="199" t="n"/>
      <c r="X481" s="199" t="n"/>
      <c r="Y481" s="199" t="n"/>
      <c r="Z481" s="199" t="n"/>
    </row>
    <row r="482" ht="15.75" customHeight="1">
      <c r="A482" s="199" t="n"/>
      <c r="B482" s="199" t="n"/>
      <c r="C482" s="199" t="n"/>
      <c r="D482" s="199" t="n"/>
      <c r="E482" s="199" t="n"/>
      <c r="F482" s="199" t="n"/>
      <c r="G482" s="199" t="n"/>
      <c r="H482" s="199" t="n"/>
      <c r="I482" s="199" t="n"/>
      <c r="J482" s="199" t="n"/>
      <c r="K482" s="199" t="n"/>
      <c r="L482" s="199" t="n"/>
      <c r="M482" s="199" t="n"/>
      <c r="N482" s="199" t="n"/>
      <c r="O482" s="199" t="n"/>
      <c r="P482" s="199" t="n"/>
      <c r="Q482" s="199" t="n"/>
      <c r="R482" s="199" t="n"/>
      <c r="S482" s="199" t="n"/>
      <c r="T482" s="199" t="n"/>
      <c r="U482" s="199" t="n"/>
      <c r="V482" s="199" t="n"/>
      <c r="W482" s="199" t="n"/>
      <c r="X482" s="199" t="n"/>
      <c r="Y482" s="199" t="n"/>
      <c r="Z482" s="199" t="n"/>
    </row>
    <row r="483" ht="15.75" customHeight="1">
      <c r="A483" s="199" t="n"/>
      <c r="B483" s="199" t="n"/>
      <c r="C483" s="199" t="n"/>
      <c r="D483" s="199" t="n"/>
      <c r="E483" s="199" t="n"/>
      <c r="F483" s="199" t="n"/>
      <c r="G483" s="199" t="n"/>
      <c r="H483" s="199" t="n"/>
      <c r="I483" s="199" t="n"/>
      <c r="J483" s="199" t="n"/>
      <c r="K483" s="199" t="n"/>
      <c r="L483" s="199" t="n"/>
      <c r="M483" s="199" t="n"/>
      <c r="N483" s="199" t="n"/>
      <c r="O483" s="199" t="n"/>
      <c r="P483" s="199" t="n"/>
      <c r="Q483" s="199" t="n"/>
      <c r="R483" s="199" t="n"/>
      <c r="S483" s="199" t="n"/>
      <c r="T483" s="199" t="n"/>
      <c r="U483" s="199" t="n"/>
      <c r="V483" s="199" t="n"/>
      <c r="W483" s="199" t="n"/>
      <c r="X483" s="199" t="n"/>
      <c r="Y483" s="199" t="n"/>
      <c r="Z483" s="199" t="n"/>
    </row>
    <row r="484" ht="15.75" customHeight="1">
      <c r="A484" s="199" t="n"/>
      <c r="B484" s="199" t="n"/>
      <c r="C484" s="199" t="n"/>
      <c r="D484" s="199" t="n"/>
      <c r="E484" s="199" t="n"/>
      <c r="F484" s="199" t="n"/>
      <c r="G484" s="199" t="n"/>
      <c r="H484" s="199" t="n"/>
      <c r="I484" s="199" t="n"/>
      <c r="J484" s="199" t="n"/>
      <c r="K484" s="199" t="n"/>
      <c r="L484" s="199" t="n"/>
      <c r="M484" s="199" t="n"/>
      <c r="N484" s="199" t="n"/>
      <c r="O484" s="199" t="n"/>
      <c r="P484" s="199" t="n"/>
      <c r="Q484" s="199" t="n"/>
      <c r="R484" s="199" t="n"/>
      <c r="S484" s="199" t="n"/>
      <c r="T484" s="199" t="n"/>
      <c r="U484" s="199" t="n"/>
      <c r="V484" s="199" t="n"/>
      <c r="W484" s="199" t="n"/>
      <c r="X484" s="199" t="n"/>
      <c r="Y484" s="199" t="n"/>
      <c r="Z484" s="199" t="n"/>
    </row>
    <row r="485" ht="15.75" customHeight="1">
      <c r="A485" s="199" t="n"/>
      <c r="B485" s="199" t="n"/>
      <c r="C485" s="199" t="n"/>
      <c r="D485" s="199" t="n"/>
      <c r="E485" s="199" t="n"/>
      <c r="F485" s="199" t="n"/>
      <c r="G485" s="199" t="n"/>
      <c r="H485" s="199" t="n"/>
      <c r="I485" s="199" t="n"/>
      <c r="J485" s="199" t="n"/>
      <c r="K485" s="199" t="n"/>
      <c r="L485" s="199" t="n"/>
      <c r="M485" s="199" t="n"/>
      <c r="N485" s="199" t="n"/>
      <c r="O485" s="199" t="n"/>
      <c r="P485" s="199" t="n"/>
      <c r="Q485" s="199" t="n"/>
      <c r="R485" s="199" t="n"/>
      <c r="S485" s="199" t="n"/>
      <c r="T485" s="199" t="n"/>
      <c r="U485" s="199" t="n"/>
      <c r="V485" s="199" t="n"/>
      <c r="W485" s="199" t="n"/>
      <c r="X485" s="199" t="n"/>
      <c r="Y485" s="199" t="n"/>
      <c r="Z485" s="199" t="n"/>
    </row>
    <row r="486" ht="15.75" customHeight="1">
      <c r="A486" s="199" t="n"/>
      <c r="B486" s="199" t="n"/>
      <c r="C486" s="199" t="n"/>
      <c r="D486" s="199" t="n"/>
      <c r="E486" s="199" t="n"/>
      <c r="F486" s="199" t="n"/>
      <c r="G486" s="199" t="n"/>
      <c r="H486" s="199" t="n"/>
      <c r="I486" s="199" t="n"/>
      <c r="J486" s="199" t="n"/>
      <c r="K486" s="199" t="n"/>
      <c r="L486" s="199" t="n"/>
      <c r="M486" s="199" t="n"/>
      <c r="N486" s="199" t="n"/>
      <c r="O486" s="199" t="n"/>
      <c r="P486" s="199" t="n"/>
      <c r="Q486" s="199" t="n"/>
      <c r="R486" s="199" t="n"/>
      <c r="S486" s="199" t="n"/>
      <c r="T486" s="199" t="n"/>
      <c r="U486" s="199" t="n"/>
      <c r="V486" s="199" t="n"/>
      <c r="W486" s="199" t="n"/>
      <c r="X486" s="199" t="n"/>
      <c r="Y486" s="199" t="n"/>
      <c r="Z486" s="199" t="n"/>
    </row>
    <row r="487" ht="15.75" customHeight="1">
      <c r="A487" s="199" t="n"/>
      <c r="B487" s="199" t="n"/>
      <c r="C487" s="199" t="n"/>
      <c r="D487" s="199" t="n"/>
      <c r="E487" s="199" t="n"/>
      <c r="F487" s="199" t="n"/>
      <c r="G487" s="199" t="n"/>
      <c r="H487" s="199" t="n"/>
      <c r="I487" s="199" t="n"/>
      <c r="J487" s="199" t="n"/>
      <c r="K487" s="199" t="n"/>
      <c r="L487" s="199" t="n"/>
      <c r="M487" s="199" t="n"/>
      <c r="N487" s="199" t="n"/>
      <c r="O487" s="199" t="n"/>
      <c r="P487" s="199" t="n"/>
      <c r="Q487" s="199" t="n"/>
      <c r="R487" s="199" t="n"/>
      <c r="S487" s="199" t="n"/>
      <c r="T487" s="199" t="n"/>
      <c r="U487" s="199" t="n"/>
      <c r="V487" s="199" t="n"/>
      <c r="W487" s="199" t="n"/>
      <c r="X487" s="199" t="n"/>
      <c r="Y487" s="199" t="n"/>
      <c r="Z487" s="199" t="n"/>
    </row>
    <row r="488" ht="15.75" customHeight="1">
      <c r="A488" s="199" t="n"/>
      <c r="B488" s="199" t="n"/>
      <c r="C488" s="199" t="n"/>
      <c r="D488" s="199" t="n"/>
      <c r="E488" s="199" t="n"/>
      <c r="F488" s="199" t="n"/>
      <c r="G488" s="199" t="n"/>
      <c r="H488" s="199" t="n"/>
      <c r="I488" s="199" t="n"/>
      <c r="J488" s="199" t="n"/>
      <c r="K488" s="199" t="n"/>
      <c r="L488" s="199" t="n"/>
      <c r="M488" s="199" t="n"/>
      <c r="N488" s="199" t="n"/>
      <c r="O488" s="199" t="n"/>
      <c r="P488" s="199" t="n"/>
      <c r="Q488" s="199" t="n"/>
      <c r="R488" s="199" t="n"/>
      <c r="S488" s="199" t="n"/>
      <c r="T488" s="199" t="n"/>
      <c r="U488" s="199" t="n"/>
      <c r="V488" s="199" t="n"/>
      <c r="W488" s="199" t="n"/>
      <c r="X488" s="199" t="n"/>
      <c r="Y488" s="199" t="n"/>
      <c r="Z488" s="199" t="n"/>
    </row>
    <row r="489" ht="15.75" customHeight="1">
      <c r="A489" s="199" t="n"/>
      <c r="B489" s="199" t="n"/>
      <c r="C489" s="199" t="n"/>
      <c r="D489" s="199" t="n"/>
      <c r="E489" s="199" t="n"/>
      <c r="F489" s="199" t="n"/>
      <c r="G489" s="199" t="n"/>
      <c r="H489" s="199" t="n"/>
      <c r="I489" s="199" t="n"/>
      <c r="J489" s="199" t="n"/>
      <c r="K489" s="199" t="n"/>
      <c r="L489" s="199" t="n"/>
      <c r="M489" s="199" t="n"/>
      <c r="N489" s="199" t="n"/>
      <c r="O489" s="199" t="n"/>
      <c r="P489" s="199" t="n"/>
      <c r="Q489" s="199" t="n"/>
      <c r="R489" s="199" t="n"/>
      <c r="S489" s="199" t="n"/>
      <c r="T489" s="199" t="n"/>
      <c r="U489" s="199" t="n"/>
      <c r="V489" s="199" t="n"/>
      <c r="W489" s="199" t="n"/>
      <c r="X489" s="199" t="n"/>
      <c r="Y489" s="199" t="n"/>
      <c r="Z489" s="199" t="n"/>
    </row>
    <row r="490" ht="15.75" customHeight="1">
      <c r="A490" s="199" t="n"/>
      <c r="B490" s="199" t="n"/>
      <c r="C490" s="199" t="n"/>
      <c r="D490" s="199" t="n"/>
      <c r="E490" s="199" t="n"/>
      <c r="F490" s="199" t="n"/>
      <c r="G490" s="199" t="n"/>
      <c r="H490" s="199" t="n"/>
      <c r="I490" s="199" t="n"/>
      <c r="J490" s="199" t="n"/>
      <c r="K490" s="199" t="n"/>
      <c r="L490" s="199" t="n"/>
      <c r="M490" s="199" t="n"/>
      <c r="N490" s="199" t="n"/>
      <c r="O490" s="199" t="n"/>
      <c r="P490" s="199" t="n"/>
      <c r="Q490" s="199" t="n"/>
      <c r="R490" s="199" t="n"/>
      <c r="S490" s="199" t="n"/>
      <c r="T490" s="199" t="n"/>
      <c r="U490" s="199" t="n"/>
      <c r="V490" s="199" t="n"/>
      <c r="W490" s="199" t="n"/>
      <c r="X490" s="199" t="n"/>
      <c r="Y490" s="199" t="n"/>
      <c r="Z490" s="199" t="n"/>
    </row>
    <row r="491" ht="15.75" customHeight="1">
      <c r="A491" s="199" t="n"/>
      <c r="B491" s="199" t="n"/>
      <c r="C491" s="199" t="n"/>
      <c r="D491" s="199" t="n"/>
      <c r="E491" s="199" t="n"/>
      <c r="F491" s="199" t="n"/>
      <c r="G491" s="199" t="n"/>
      <c r="H491" s="199" t="n"/>
      <c r="I491" s="199" t="n"/>
      <c r="J491" s="199" t="n"/>
      <c r="K491" s="199" t="n"/>
      <c r="L491" s="199" t="n"/>
      <c r="M491" s="199" t="n"/>
      <c r="N491" s="199" t="n"/>
      <c r="O491" s="199" t="n"/>
      <c r="P491" s="199" t="n"/>
      <c r="Q491" s="199" t="n"/>
      <c r="R491" s="199" t="n"/>
      <c r="S491" s="199" t="n"/>
      <c r="T491" s="199" t="n"/>
      <c r="U491" s="199" t="n"/>
      <c r="V491" s="199" t="n"/>
      <c r="W491" s="199" t="n"/>
      <c r="X491" s="199" t="n"/>
      <c r="Y491" s="199" t="n"/>
      <c r="Z491" s="199" t="n"/>
    </row>
    <row r="492" ht="15.75" customHeight="1">
      <c r="A492" s="199" t="n"/>
      <c r="B492" s="199" t="n"/>
      <c r="C492" s="199" t="n"/>
      <c r="D492" s="199" t="n"/>
      <c r="E492" s="199" t="n"/>
      <c r="F492" s="199" t="n"/>
      <c r="G492" s="199" t="n"/>
      <c r="H492" s="199" t="n"/>
      <c r="I492" s="199" t="n"/>
      <c r="J492" s="199" t="n"/>
      <c r="K492" s="199" t="n"/>
      <c r="L492" s="199" t="n"/>
      <c r="M492" s="199" t="n"/>
      <c r="N492" s="199" t="n"/>
      <c r="O492" s="199" t="n"/>
      <c r="P492" s="199" t="n"/>
      <c r="Q492" s="199" t="n"/>
      <c r="R492" s="199" t="n"/>
      <c r="S492" s="199" t="n"/>
      <c r="T492" s="199" t="n"/>
      <c r="U492" s="199" t="n"/>
      <c r="V492" s="199" t="n"/>
      <c r="W492" s="199" t="n"/>
      <c r="X492" s="199" t="n"/>
      <c r="Y492" s="199" t="n"/>
      <c r="Z492" s="199" t="n"/>
    </row>
    <row r="493" ht="15.75" customHeight="1">
      <c r="A493" s="199" t="n"/>
      <c r="B493" s="199" t="n"/>
      <c r="C493" s="199" t="n"/>
      <c r="D493" s="199" t="n"/>
      <c r="E493" s="199" t="n"/>
      <c r="F493" s="199" t="n"/>
      <c r="G493" s="199" t="n"/>
      <c r="H493" s="199" t="n"/>
      <c r="I493" s="199" t="n"/>
      <c r="J493" s="199" t="n"/>
      <c r="K493" s="199" t="n"/>
      <c r="L493" s="199" t="n"/>
      <c r="M493" s="199" t="n"/>
      <c r="N493" s="199" t="n"/>
      <c r="O493" s="199" t="n"/>
      <c r="P493" s="199" t="n"/>
      <c r="Q493" s="199" t="n"/>
      <c r="R493" s="199" t="n"/>
      <c r="S493" s="199" t="n"/>
      <c r="T493" s="199" t="n"/>
      <c r="U493" s="199" t="n"/>
      <c r="V493" s="199" t="n"/>
      <c r="W493" s="199" t="n"/>
      <c r="X493" s="199" t="n"/>
      <c r="Y493" s="199" t="n"/>
      <c r="Z493" s="199" t="n"/>
    </row>
    <row r="494" ht="15.75" customHeight="1">
      <c r="A494" s="199" t="n"/>
      <c r="B494" s="199" t="n"/>
      <c r="C494" s="199" t="n"/>
      <c r="D494" s="199" t="n"/>
      <c r="E494" s="199" t="n"/>
      <c r="F494" s="199" t="n"/>
      <c r="G494" s="199" t="n"/>
      <c r="H494" s="199" t="n"/>
      <c r="I494" s="199" t="n"/>
      <c r="J494" s="199" t="n"/>
      <c r="K494" s="199" t="n"/>
      <c r="L494" s="199" t="n"/>
      <c r="M494" s="199" t="n"/>
      <c r="N494" s="199" t="n"/>
      <c r="O494" s="199" t="n"/>
      <c r="P494" s="199" t="n"/>
      <c r="Q494" s="199" t="n"/>
      <c r="R494" s="199" t="n"/>
      <c r="S494" s="199" t="n"/>
      <c r="T494" s="199" t="n"/>
      <c r="U494" s="199" t="n"/>
      <c r="V494" s="199" t="n"/>
      <c r="W494" s="199" t="n"/>
      <c r="X494" s="199" t="n"/>
      <c r="Y494" s="199" t="n"/>
      <c r="Z494" s="199" t="n"/>
    </row>
    <row r="495" ht="15.75" customHeight="1">
      <c r="A495" s="199" t="n"/>
      <c r="B495" s="199" t="n"/>
      <c r="C495" s="199" t="n"/>
      <c r="D495" s="199" t="n"/>
      <c r="E495" s="199" t="n"/>
      <c r="F495" s="199" t="n"/>
      <c r="G495" s="199" t="n"/>
      <c r="H495" s="199" t="n"/>
      <c r="I495" s="199" t="n"/>
      <c r="J495" s="199" t="n"/>
      <c r="K495" s="199" t="n"/>
      <c r="L495" s="199" t="n"/>
      <c r="M495" s="199" t="n"/>
      <c r="N495" s="199" t="n"/>
      <c r="O495" s="199" t="n"/>
      <c r="P495" s="199" t="n"/>
      <c r="Q495" s="199" t="n"/>
      <c r="R495" s="199" t="n"/>
      <c r="S495" s="199" t="n"/>
      <c r="T495" s="199" t="n"/>
      <c r="U495" s="199" t="n"/>
      <c r="V495" s="199" t="n"/>
      <c r="W495" s="199" t="n"/>
      <c r="X495" s="199" t="n"/>
      <c r="Y495" s="199" t="n"/>
      <c r="Z495" s="199" t="n"/>
    </row>
    <row r="496" ht="15.75" customHeight="1">
      <c r="A496" s="199" t="n"/>
      <c r="B496" s="199" t="n"/>
      <c r="C496" s="199" t="n"/>
      <c r="D496" s="199" t="n"/>
      <c r="E496" s="199" t="n"/>
      <c r="F496" s="199" t="n"/>
      <c r="G496" s="199" t="n"/>
      <c r="H496" s="199" t="n"/>
      <c r="I496" s="199" t="n"/>
      <c r="J496" s="199" t="n"/>
      <c r="K496" s="199" t="n"/>
      <c r="L496" s="199" t="n"/>
      <c r="M496" s="199" t="n"/>
      <c r="N496" s="199" t="n"/>
      <c r="O496" s="199" t="n"/>
      <c r="P496" s="199" t="n"/>
      <c r="Q496" s="199" t="n"/>
      <c r="R496" s="199" t="n"/>
      <c r="S496" s="199" t="n"/>
      <c r="T496" s="199" t="n"/>
      <c r="U496" s="199" t="n"/>
      <c r="V496" s="199" t="n"/>
      <c r="W496" s="199" t="n"/>
      <c r="X496" s="199" t="n"/>
      <c r="Y496" s="199" t="n"/>
      <c r="Z496" s="199" t="n"/>
    </row>
    <row r="497" ht="15.75" customHeight="1">
      <c r="A497" s="199" t="n"/>
      <c r="B497" s="199" t="n"/>
      <c r="C497" s="199" t="n"/>
      <c r="D497" s="199" t="n"/>
      <c r="E497" s="199" t="n"/>
      <c r="F497" s="199" t="n"/>
      <c r="G497" s="199" t="n"/>
      <c r="H497" s="199" t="n"/>
      <c r="I497" s="199" t="n"/>
      <c r="J497" s="199" t="n"/>
      <c r="K497" s="199" t="n"/>
      <c r="L497" s="199" t="n"/>
      <c r="M497" s="199" t="n"/>
      <c r="N497" s="199" t="n"/>
      <c r="O497" s="199" t="n"/>
      <c r="P497" s="199" t="n"/>
      <c r="Q497" s="199" t="n"/>
      <c r="R497" s="199" t="n"/>
      <c r="S497" s="199" t="n"/>
      <c r="T497" s="199" t="n"/>
      <c r="U497" s="199" t="n"/>
      <c r="V497" s="199" t="n"/>
      <c r="W497" s="199" t="n"/>
      <c r="X497" s="199" t="n"/>
      <c r="Y497" s="199" t="n"/>
      <c r="Z497" s="199" t="n"/>
    </row>
    <row r="498" ht="15.75" customHeight="1">
      <c r="A498" s="199" t="n"/>
      <c r="B498" s="199" t="n"/>
      <c r="C498" s="199" t="n"/>
      <c r="D498" s="199" t="n"/>
      <c r="E498" s="199" t="n"/>
      <c r="F498" s="199" t="n"/>
      <c r="G498" s="199" t="n"/>
      <c r="H498" s="199" t="n"/>
      <c r="I498" s="199" t="n"/>
      <c r="J498" s="199" t="n"/>
      <c r="K498" s="199" t="n"/>
      <c r="L498" s="199" t="n"/>
      <c r="M498" s="199" t="n"/>
      <c r="N498" s="199" t="n"/>
      <c r="O498" s="199" t="n"/>
      <c r="P498" s="199" t="n"/>
      <c r="Q498" s="199" t="n"/>
      <c r="R498" s="199" t="n"/>
      <c r="S498" s="199" t="n"/>
      <c r="T498" s="199" t="n"/>
      <c r="U498" s="199" t="n"/>
      <c r="V498" s="199" t="n"/>
      <c r="W498" s="199" t="n"/>
      <c r="X498" s="199" t="n"/>
      <c r="Y498" s="199" t="n"/>
      <c r="Z498" s="199" t="n"/>
    </row>
    <row r="499" ht="15.75" customHeight="1">
      <c r="A499" s="199" t="n"/>
      <c r="B499" s="199" t="n"/>
      <c r="C499" s="199" t="n"/>
      <c r="D499" s="199" t="n"/>
      <c r="E499" s="199" t="n"/>
      <c r="F499" s="199" t="n"/>
      <c r="G499" s="199" t="n"/>
      <c r="H499" s="199" t="n"/>
      <c r="I499" s="199" t="n"/>
      <c r="J499" s="199" t="n"/>
      <c r="K499" s="199" t="n"/>
      <c r="L499" s="199" t="n"/>
      <c r="M499" s="199" t="n"/>
      <c r="N499" s="199" t="n"/>
      <c r="O499" s="199" t="n"/>
      <c r="P499" s="199" t="n"/>
      <c r="Q499" s="199" t="n"/>
      <c r="R499" s="199" t="n"/>
      <c r="S499" s="199" t="n"/>
      <c r="T499" s="199" t="n"/>
      <c r="U499" s="199" t="n"/>
      <c r="V499" s="199" t="n"/>
      <c r="W499" s="199" t="n"/>
      <c r="X499" s="199" t="n"/>
      <c r="Y499" s="199" t="n"/>
      <c r="Z499" s="199" t="n"/>
    </row>
    <row r="500" ht="15.75" customHeight="1">
      <c r="A500" s="199" t="n"/>
      <c r="B500" s="199" t="n"/>
      <c r="C500" s="199" t="n"/>
      <c r="D500" s="199" t="n"/>
      <c r="E500" s="199" t="n"/>
      <c r="F500" s="199" t="n"/>
      <c r="G500" s="199" t="n"/>
      <c r="H500" s="199" t="n"/>
      <c r="I500" s="199" t="n"/>
      <c r="J500" s="199" t="n"/>
      <c r="K500" s="199" t="n"/>
      <c r="L500" s="199" t="n"/>
      <c r="M500" s="199" t="n"/>
      <c r="N500" s="199" t="n"/>
      <c r="O500" s="199" t="n"/>
      <c r="P500" s="199" t="n"/>
      <c r="Q500" s="199" t="n"/>
      <c r="R500" s="199" t="n"/>
      <c r="S500" s="199" t="n"/>
      <c r="T500" s="199" t="n"/>
      <c r="U500" s="199" t="n"/>
      <c r="V500" s="199" t="n"/>
      <c r="W500" s="199" t="n"/>
      <c r="X500" s="199" t="n"/>
      <c r="Y500" s="199" t="n"/>
      <c r="Z500" s="199" t="n"/>
    </row>
    <row r="501" ht="15.75" customHeight="1">
      <c r="A501" s="199" t="n"/>
      <c r="B501" s="199" t="n"/>
      <c r="C501" s="199" t="n"/>
      <c r="D501" s="199" t="n"/>
      <c r="E501" s="199" t="n"/>
      <c r="F501" s="199" t="n"/>
      <c r="G501" s="199" t="n"/>
      <c r="H501" s="199" t="n"/>
      <c r="I501" s="199" t="n"/>
      <c r="J501" s="199" t="n"/>
      <c r="K501" s="199" t="n"/>
      <c r="L501" s="199" t="n"/>
      <c r="M501" s="199" t="n"/>
      <c r="N501" s="199" t="n"/>
      <c r="O501" s="199" t="n"/>
      <c r="P501" s="199" t="n"/>
      <c r="Q501" s="199" t="n"/>
      <c r="R501" s="199" t="n"/>
      <c r="S501" s="199" t="n"/>
      <c r="T501" s="199" t="n"/>
      <c r="U501" s="199" t="n"/>
      <c r="V501" s="199" t="n"/>
      <c r="W501" s="199" t="n"/>
      <c r="X501" s="199" t="n"/>
      <c r="Y501" s="199" t="n"/>
      <c r="Z501" s="199" t="n"/>
    </row>
    <row r="502" ht="15.75" customHeight="1">
      <c r="A502" s="199" t="n"/>
      <c r="B502" s="199" t="n"/>
      <c r="C502" s="199" t="n"/>
      <c r="D502" s="199" t="n"/>
      <c r="E502" s="199" t="n"/>
      <c r="F502" s="199" t="n"/>
      <c r="G502" s="199" t="n"/>
      <c r="H502" s="199" t="n"/>
      <c r="I502" s="199" t="n"/>
      <c r="J502" s="199" t="n"/>
      <c r="K502" s="199" t="n"/>
      <c r="L502" s="199" t="n"/>
      <c r="M502" s="199" t="n"/>
      <c r="N502" s="199" t="n"/>
      <c r="O502" s="199" t="n"/>
      <c r="P502" s="199" t="n"/>
      <c r="Q502" s="199" t="n"/>
      <c r="R502" s="199" t="n"/>
      <c r="S502" s="199" t="n"/>
      <c r="T502" s="199" t="n"/>
      <c r="U502" s="199" t="n"/>
      <c r="V502" s="199" t="n"/>
      <c r="W502" s="199" t="n"/>
      <c r="X502" s="199" t="n"/>
      <c r="Y502" s="199" t="n"/>
      <c r="Z502" s="199" t="n"/>
    </row>
    <row r="503" ht="15.75" customHeight="1">
      <c r="A503" s="199" t="n"/>
      <c r="B503" s="199" t="n"/>
      <c r="C503" s="199" t="n"/>
      <c r="D503" s="199" t="n"/>
      <c r="E503" s="199" t="n"/>
      <c r="F503" s="199" t="n"/>
      <c r="G503" s="199" t="n"/>
      <c r="H503" s="199" t="n"/>
      <c r="I503" s="199" t="n"/>
      <c r="J503" s="199" t="n"/>
      <c r="K503" s="199" t="n"/>
      <c r="L503" s="199" t="n"/>
      <c r="M503" s="199" t="n"/>
      <c r="N503" s="199" t="n"/>
      <c r="O503" s="199" t="n"/>
      <c r="P503" s="199" t="n"/>
      <c r="Q503" s="199" t="n"/>
      <c r="R503" s="199" t="n"/>
      <c r="S503" s="199" t="n"/>
      <c r="T503" s="199" t="n"/>
      <c r="U503" s="199" t="n"/>
      <c r="V503" s="199" t="n"/>
      <c r="W503" s="199" t="n"/>
      <c r="X503" s="199" t="n"/>
      <c r="Y503" s="199" t="n"/>
      <c r="Z503" s="199" t="n"/>
    </row>
    <row r="504" ht="15.75" customHeight="1">
      <c r="A504" s="199" t="n"/>
      <c r="B504" s="199" t="n"/>
      <c r="C504" s="199" t="n"/>
      <c r="D504" s="199" t="n"/>
      <c r="E504" s="199" t="n"/>
      <c r="F504" s="199" t="n"/>
      <c r="G504" s="199" t="n"/>
      <c r="H504" s="199" t="n"/>
      <c r="I504" s="199" t="n"/>
      <c r="J504" s="199" t="n"/>
      <c r="K504" s="199" t="n"/>
      <c r="L504" s="199" t="n"/>
      <c r="M504" s="199" t="n"/>
      <c r="N504" s="199" t="n"/>
      <c r="O504" s="199" t="n"/>
      <c r="P504" s="199" t="n"/>
      <c r="Q504" s="199" t="n"/>
      <c r="R504" s="199" t="n"/>
      <c r="S504" s="199" t="n"/>
      <c r="T504" s="199" t="n"/>
      <c r="U504" s="199" t="n"/>
      <c r="V504" s="199" t="n"/>
      <c r="W504" s="199" t="n"/>
      <c r="X504" s="199" t="n"/>
      <c r="Y504" s="199" t="n"/>
      <c r="Z504" s="199" t="n"/>
    </row>
    <row r="505" ht="15.75" customHeight="1">
      <c r="A505" s="199" t="n"/>
      <c r="B505" s="199" t="n"/>
      <c r="C505" s="199" t="n"/>
      <c r="D505" s="199" t="n"/>
      <c r="E505" s="199" t="n"/>
      <c r="F505" s="199" t="n"/>
      <c r="G505" s="199" t="n"/>
      <c r="H505" s="199" t="n"/>
      <c r="I505" s="199" t="n"/>
      <c r="J505" s="199" t="n"/>
      <c r="K505" s="199" t="n"/>
      <c r="L505" s="199" t="n"/>
      <c r="M505" s="199" t="n"/>
      <c r="N505" s="199" t="n"/>
      <c r="O505" s="199" t="n"/>
      <c r="P505" s="199" t="n"/>
      <c r="Q505" s="199" t="n"/>
      <c r="R505" s="199" t="n"/>
      <c r="S505" s="199" t="n"/>
      <c r="T505" s="199" t="n"/>
      <c r="U505" s="199" t="n"/>
      <c r="V505" s="199" t="n"/>
      <c r="W505" s="199" t="n"/>
      <c r="X505" s="199" t="n"/>
      <c r="Y505" s="199" t="n"/>
      <c r="Z505" s="199" t="n"/>
    </row>
    <row r="506" ht="15.75" customHeight="1">
      <c r="A506" s="199" t="n"/>
      <c r="B506" s="199" t="n"/>
      <c r="C506" s="199" t="n"/>
      <c r="D506" s="199" t="n"/>
      <c r="E506" s="199" t="n"/>
      <c r="F506" s="199" t="n"/>
      <c r="G506" s="199" t="n"/>
      <c r="H506" s="199" t="n"/>
      <c r="I506" s="199" t="n"/>
      <c r="J506" s="199" t="n"/>
      <c r="K506" s="199" t="n"/>
      <c r="L506" s="199" t="n"/>
      <c r="M506" s="199" t="n"/>
      <c r="N506" s="199" t="n"/>
      <c r="O506" s="199" t="n"/>
      <c r="P506" s="199" t="n"/>
      <c r="Q506" s="199" t="n"/>
      <c r="R506" s="199" t="n"/>
      <c r="S506" s="199" t="n"/>
      <c r="T506" s="199" t="n"/>
      <c r="U506" s="199" t="n"/>
      <c r="V506" s="199" t="n"/>
      <c r="W506" s="199" t="n"/>
      <c r="X506" s="199" t="n"/>
      <c r="Y506" s="199" t="n"/>
      <c r="Z506" s="199" t="n"/>
    </row>
    <row r="507" ht="15.75" customHeight="1">
      <c r="A507" s="199" t="n"/>
      <c r="B507" s="199" t="n"/>
      <c r="C507" s="199" t="n"/>
      <c r="D507" s="199" t="n"/>
      <c r="E507" s="199" t="n"/>
      <c r="F507" s="199" t="n"/>
      <c r="G507" s="199" t="n"/>
      <c r="H507" s="199" t="n"/>
      <c r="I507" s="199" t="n"/>
      <c r="J507" s="199" t="n"/>
      <c r="K507" s="199" t="n"/>
      <c r="L507" s="199" t="n"/>
      <c r="M507" s="199" t="n"/>
      <c r="N507" s="199" t="n"/>
      <c r="O507" s="199" t="n"/>
      <c r="P507" s="199" t="n"/>
      <c r="Q507" s="199" t="n"/>
      <c r="R507" s="199" t="n"/>
      <c r="S507" s="199" t="n"/>
      <c r="T507" s="199" t="n"/>
      <c r="U507" s="199" t="n"/>
      <c r="V507" s="199" t="n"/>
      <c r="W507" s="199" t="n"/>
      <c r="X507" s="199" t="n"/>
      <c r="Y507" s="199" t="n"/>
      <c r="Z507" s="199" t="n"/>
    </row>
    <row r="508" ht="15.75" customHeight="1">
      <c r="A508" s="199" t="n"/>
      <c r="B508" s="199" t="n"/>
      <c r="C508" s="199" t="n"/>
      <c r="D508" s="199" t="n"/>
      <c r="E508" s="199" t="n"/>
      <c r="F508" s="199" t="n"/>
      <c r="G508" s="199" t="n"/>
      <c r="H508" s="199" t="n"/>
      <c r="I508" s="199" t="n"/>
      <c r="J508" s="199" t="n"/>
      <c r="K508" s="199" t="n"/>
      <c r="L508" s="199" t="n"/>
      <c r="M508" s="199" t="n"/>
      <c r="N508" s="199" t="n"/>
      <c r="O508" s="199" t="n"/>
      <c r="P508" s="199" t="n"/>
      <c r="Q508" s="199" t="n"/>
      <c r="R508" s="199" t="n"/>
      <c r="S508" s="199" t="n"/>
      <c r="T508" s="199" t="n"/>
      <c r="U508" s="199" t="n"/>
      <c r="V508" s="199" t="n"/>
      <c r="W508" s="199" t="n"/>
      <c r="X508" s="199" t="n"/>
      <c r="Y508" s="199" t="n"/>
      <c r="Z508" s="199" t="n"/>
    </row>
    <row r="509" ht="15.75" customHeight="1">
      <c r="A509" s="199" t="n"/>
      <c r="B509" s="199" t="n"/>
      <c r="C509" s="199" t="n"/>
      <c r="D509" s="199" t="n"/>
      <c r="E509" s="199" t="n"/>
      <c r="F509" s="199" t="n"/>
      <c r="G509" s="199" t="n"/>
      <c r="H509" s="199" t="n"/>
      <c r="I509" s="199" t="n"/>
      <c r="J509" s="199" t="n"/>
      <c r="K509" s="199" t="n"/>
      <c r="L509" s="199" t="n"/>
      <c r="M509" s="199" t="n"/>
      <c r="N509" s="199" t="n"/>
      <c r="O509" s="199" t="n"/>
      <c r="P509" s="199" t="n"/>
      <c r="Q509" s="199" t="n"/>
      <c r="R509" s="199" t="n"/>
      <c r="S509" s="199" t="n"/>
      <c r="T509" s="199" t="n"/>
      <c r="U509" s="199" t="n"/>
      <c r="V509" s="199" t="n"/>
      <c r="W509" s="199" t="n"/>
      <c r="X509" s="199" t="n"/>
      <c r="Y509" s="199" t="n"/>
      <c r="Z509" s="199" t="n"/>
    </row>
    <row r="510" ht="15.75" customHeight="1">
      <c r="A510" s="199" t="n"/>
      <c r="B510" s="199" t="n"/>
      <c r="C510" s="199" t="n"/>
      <c r="D510" s="199" t="n"/>
      <c r="E510" s="199" t="n"/>
      <c r="F510" s="199" t="n"/>
      <c r="G510" s="199" t="n"/>
      <c r="H510" s="199" t="n"/>
      <c r="I510" s="199" t="n"/>
      <c r="J510" s="199" t="n"/>
      <c r="K510" s="199" t="n"/>
      <c r="L510" s="199" t="n"/>
      <c r="M510" s="199" t="n"/>
      <c r="N510" s="199" t="n"/>
      <c r="O510" s="199" t="n"/>
      <c r="P510" s="199" t="n"/>
      <c r="Q510" s="199" t="n"/>
      <c r="R510" s="199" t="n"/>
      <c r="S510" s="199" t="n"/>
      <c r="T510" s="199" t="n"/>
      <c r="U510" s="199" t="n"/>
      <c r="V510" s="199" t="n"/>
      <c r="W510" s="199" t="n"/>
      <c r="X510" s="199" t="n"/>
      <c r="Y510" s="199" t="n"/>
      <c r="Z510" s="199" t="n"/>
    </row>
    <row r="511" ht="15.75" customHeight="1">
      <c r="A511" s="199" t="n"/>
      <c r="B511" s="199" t="n"/>
      <c r="C511" s="199" t="n"/>
      <c r="D511" s="199" t="n"/>
      <c r="E511" s="199" t="n"/>
      <c r="F511" s="199" t="n"/>
      <c r="G511" s="199" t="n"/>
      <c r="H511" s="199" t="n"/>
      <c r="I511" s="199" t="n"/>
      <c r="J511" s="199" t="n"/>
      <c r="K511" s="199" t="n"/>
      <c r="L511" s="199" t="n"/>
      <c r="M511" s="199" t="n"/>
      <c r="N511" s="199" t="n"/>
      <c r="O511" s="199" t="n"/>
      <c r="P511" s="199" t="n"/>
      <c r="Q511" s="199" t="n"/>
      <c r="R511" s="199" t="n"/>
      <c r="S511" s="199" t="n"/>
      <c r="T511" s="199" t="n"/>
      <c r="U511" s="199" t="n"/>
      <c r="V511" s="199" t="n"/>
      <c r="W511" s="199" t="n"/>
      <c r="X511" s="199" t="n"/>
      <c r="Y511" s="199" t="n"/>
      <c r="Z511" s="199" t="n"/>
    </row>
    <row r="512" ht="15.75" customHeight="1">
      <c r="A512" s="199" t="n"/>
      <c r="B512" s="199" t="n"/>
      <c r="C512" s="199" t="n"/>
      <c r="D512" s="199" t="n"/>
      <c r="E512" s="199" t="n"/>
      <c r="F512" s="199" t="n"/>
      <c r="G512" s="199" t="n"/>
      <c r="H512" s="199" t="n"/>
      <c r="I512" s="199" t="n"/>
      <c r="J512" s="199" t="n"/>
      <c r="K512" s="199" t="n"/>
      <c r="L512" s="199" t="n"/>
      <c r="M512" s="199" t="n"/>
      <c r="N512" s="199" t="n"/>
      <c r="O512" s="199" t="n"/>
      <c r="P512" s="199" t="n"/>
      <c r="Q512" s="199" t="n"/>
      <c r="R512" s="199" t="n"/>
      <c r="S512" s="199" t="n"/>
      <c r="T512" s="199" t="n"/>
      <c r="U512" s="199" t="n"/>
      <c r="V512" s="199" t="n"/>
      <c r="W512" s="199" t="n"/>
      <c r="X512" s="199" t="n"/>
      <c r="Y512" s="199" t="n"/>
      <c r="Z512" s="199" t="n"/>
    </row>
    <row r="513" ht="15.75" customHeight="1">
      <c r="A513" s="199" t="n"/>
      <c r="B513" s="199" t="n"/>
      <c r="C513" s="199" t="n"/>
      <c r="D513" s="199" t="n"/>
      <c r="E513" s="199" t="n"/>
      <c r="F513" s="199" t="n"/>
      <c r="G513" s="199" t="n"/>
      <c r="H513" s="199" t="n"/>
      <c r="I513" s="199" t="n"/>
      <c r="J513" s="199" t="n"/>
      <c r="K513" s="199" t="n"/>
      <c r="L513" s="199" t="n"/>
      <c r="M513" s="199" t="n"/>
      <c r="N513" s="199" t="n"/>
      <c r="O513" s="199" t="n"/>
      <c r="P513" s="199" t="n"/>
      <c r="Q513" s="199" t="n"/>
      <c r="R513" s="199" t="n"/>
      <c r="S513" s="199" t="n"/>
      <c r="T513" s="199" t="n"/>
      <c r="U513" s="199" t="n"/>
      <c r="V513" s="199" t="n"/>
      <c r="W513" s="199" t="n"/>
      <c r="X513" s="199" t="n"/>
      <c r="Y513" s="199" t="n"/>
      <c r="Z513" s="199" t="n"/>
    </row>
    <row r="514" ht="15.75" customHeight="1">
      <c r="A514" s="199" t="n"/>
      <c r="B514" s="199" t="n"/>
      <c r="C514" s="199" t="n"/>
      <c r="D514" s="199" t="n"/>
      <c r="E514" s="199" t="n"/>
      <c r="F514" s="199" t="n"/>
      <c r="G514" s="199" t="n"/>
      <c r="H514" s="199" t="n"/>
      <c r="I514" s="199" t="n"/>
      <c r="J514" s="199" t="n"/>
      <c r="K514" s="199" t="n"/>
      <c r="L514" s="199" t="n"/>
      <c r="M514" s="199" t="n"/>
      <c r="N514" s="199" t="n"/>
      <c r="O514" s="199" t="n"/>
      <c r="P514" s="199" t="n"/>
      <c r="Q514" s="199" t="n"/>
      <c r="R514" s="199" t="n"/>
      <c r="S514" s="199" t="n"/>
      <c r="T514" s="199" t="n"/>
      <c r="U514" s="199" t="n"/>
      <c r="V514" s="199" t="n"/>
      <c r="W514" s="199" t="n"/>
      <c r="X514" s="199" t="n"/>
      <c r="Y514" s="199" t="n"/>
      <c r="Z514" s="199" t="n"/>
    </row>
    <row r="515" ht="15.75" customHeight="1">
      <c r="A515" s="199" t="n"/>
      <c r="B515" s="199" t="n"/>
      <c r="C515" s="199" t="n"/>
      <c r="D515" s="199" t="n"/>
      <c r="E515" s="199" t="n"/>
      <c r="F515" s="199" t="n"/>
      <c r="G515" s="199" t="n"/>
      <c r="H515" s="199" t="n"/>
      <c r="I515" s="199" t="n"/>
      <c r="J515" s="199" t="n"/>
      <c r="K515" s="199" t="n"/>
      <c r="L515" s="199" t="n"/>
      <c r="M515" s="199" t="n"/>
      <c r="N515" s="199" t="n"/>
      <c r="O515" s="199" t="n"/>
      <c r="P515" s="199" t="n"/>
      <c r="Q515" s="199" t="n"/>
      <c r="R515" s="199" t="n"/>
      <c r="S515" s="199" t="n"/>
      <c r="T515" s="199" t="n"/>
      <c r="U515" s="199" t="n"/>
      <c r="V515" s="199" t="n"/>
      <c r="W515" s="199" t="n"/>
      <c r="X515" s="199" t="n"/>
      <c r="Y515" s="199" t="n"/>
      <c r="Z515" s="199" t="n"/>
    </row>
    <row r="516" ht="15.75" customHeight="1">
      <c r="A516" s="199" t="n"/>
      <c r="B516" s="199" t="n"/>
      <c r="C516" s="199" t="n"/>
      <c r="D516" s="199" t="n"/>
      <c r="E516" s="199" t="n"/>
      <c r="F516" s="199" t="n"/>
      <c r="G516" s="199" t="n"/>
      <c r="H516" s="199" t="n"/>
      <c r="I516" s="199" t="n"/>
      <c r="J516" s="199" t="n"/>
      <c r="K516" s="199" t="n"/>
      <c r="L516" s="199" t="n"/>
      <c r="M516" s="199" t="n"/>
      <c r="N516" s="199" t="n"/>
      <c r="O516" s="199" t="n"/>
      <c r="P516" s="199" t="n"/>
      <c r="Q516" s="199" t="n"/>
      <c r="R516" s="199" t="n"/>
      <c r="S516" s="199" t="n"/>
      <c r="T516" s="199" t="n"/>
      <c r="U516" s="199" t="n"/>
      <c r="V516" s="199" t="n"/>
      <c r="W516" s="199" t="n"/>
      <c r="X516" s="199" t="n"/>
      <c r="Y516" s="199" t="n"/>
      <c r="Z516" s="199" t="n"/>
    </row>
    <row r="517" ht="15.75" customHeight="1">
      <c r="A517" s="199" t="n"/>
      <c r="B517" s="199" t="n"/>
      <c r="C517" s="199" t="n"/>
      <c r="D517" s="199" t="n"/>
      <c r="E517" s="199" t="n"/>
      <c r="F517" s="199" t="n"/>
      <c r="G517" s="199" t="n"/>
      <c r="H517" s="199" t="n"/>
      <c r="I517" s="199" t="n"/>
      <c r="J517" s="199" t="n"/>
      <c r="K517" s="199" t="n"/>
      <c r="L517" s="199" t="n"/>
      <c r="M517" s="199" t="n"/>
      <c r="N517" s="199" t="n"/>
      <c r="O517" s="199" t="n"/>
      <c r="P517" s="199" t="n"/>
      <c r="Q517" s="199" t="n"/>
      <c r="R517" s="199" t="n"/>
      <c r="S517" s="199" t="n"/>
      <c r="T517" s="199" t="n"/>
      <c r="U517" s="199" t="n"/>
      <c r="V517" s="199" t="n"/>
      <c r="W517" s="199" t="n"/>
      <c r="X517" s="199" t="n"/>
      <c r="Y517" s="199" t="n"/>
      <c r="Z517" s="199" t="n"/>
    </row>
    <row r="518" ht="15.75" customHeight="1">
      <c r="A518" s="199" t="n"/>
      <c r="B518" s="199" t="n"/>
      <c r="C518" s="199" t="n"/>
      <c r="D518" s="199" t="n"/>
      <c r="E518" s="199" t="n"/>
      <c r="F518" s="199" t="n"/>
      <c r="G518" s="199" t="n"/>
      <c r="H518" s="199" t="n"/>
      <c r="I518" s="199" t="n"/>
      <c r="J518" s="199" t="n"/>
      <c r="K518" s="199" t="n"/>
      <c r="L518" s="199" t="n"/>
      <c r="M518" s="199" t="n"/>
      <c r="N518" s="199" t="n"/>
      <c r="O518" s="199" t="n"/>
      <c r="P518" s="199" t="n"/>
      <c r="Q518" s="199" t="n"/>
      <c r="R518" s="199" t="n"/>
      <c r="S518" s="199" t="n"/>
      <c r="T518" s="199" t="n"/>
      <c r="U518" s="199" t="n"/>
      <c r="V518" s="199" t="n"/>
      <c r="W518" s="199" t="n"/>
      <c r="X518" s="199" t="n"/>
      <c r="Y518" s="199" t="n"/>
      <c r="Z518" s="199" t="n"/>
    </row>
    <row r="519" ht="15.75" customHeight="1">
      <c r="A519" s="199" t="n"/>
      <c r="B519" s="199" t="n"/>
      <c r="C519" s="199" t="n"/>
      <c r="D519" s="199" t="n"/>
      <c r="E519" s="199" t="n"/>
      <c r="F519" s="199" t="n"/>
      <c r="G519" s="199" t="n"/>
      <c r="H519" s="199" t="n"/>
      <c r="I519" s="199" t="n"/>
      <c r="J519" s="199" t="n"/>
      <c r="K519" s="199" t="n"/>
      <c r="L519" s="199" t="n"/>
      <c r="M519" s="199" t="n"/>
      <c r="N519" s="199" t="n"/>
      <c r="O519" s="199" t="n"/>
      <c r="P519" s="199" t="n"/>
      <c r="Q519" s="199" t="n"/>
      <c r="R519" s="199" t="n"/>
      <c r="S519" s="199" t="n"/>
      <c r="T519" s="199" t="n"/>
      <c r="U519" s="199" t="n"/>
      <c r="V519" s="199" t="n"/>
      <c r="W519" s="199" t="n"/>
      <c r="X519" s="199" t="n"/>
      <c r="Y519" s="199" t="n"/>
      <c r="Z519" s="199" t="n"/>
    </row>
    <row r="520" ht="15.75" customHeight="1">
      <c r="A520" s="199" t="n"/>
      <c r="B520" s="199" t="n"/>
      <c r="C520" s="199" t="n"/>
      <c r="D520" s="199" t="n"/>
      <c r="E520" s="199" t="n"/>
      <c r="F520" s="199" t="n"/>
      <c r="G520" s="199" t="n"/>
      <c r="H520" s="199" t="n"/>
      <c r="I520" s="199" t="n"/>
      <c r="J520" s="199" t="n"/>
      <c r="K520" s="199" t="n"/>
      <c r="L520" s="199" t="n"/>
      <c r="M520" s="199" t="n"/>
      <c r="N520" s="199" t="n"/>
      <c r="O520" s="199" t="n"/>
      <c r="P520" s="199" t="n"/>
      <c r="Q520" s="199" t="n"/>
      <c r="R520" s="199" t="n"/>
      <c r="S520" s="199" t="n"/>
      <c r="T520" s="199" t="n"/>
      <c r="U520" s="199" t="n"/>
      <c r="V520" s="199" t="n"/>
      <c r="W520" s="199" t="n"/>
      <c r="X520" s="199" t="n"/>
      <c r="Y520" s="199" t="n"/>
      <c r="Z520" s="199" t="n"/>
    </row>
    <row r="521" ht="15.75" customHeight="1">
      <c r="A521" s="199" t="n"/>
      <c r="B521" s="199" t="n"/>
      <c r="C521" s="199" t="n"/>
      <c r="D521" s="199" t="n"/>
      <c r="E521" s="199" t="n"/>
      <c r="F521" s="199" t="n"/>
      <c r="G521" s="199" t="n"/>
      <c r="H521" s="199" t="n"/>
      <c r="I521" s="199" t="n"/>
      <c r="J521" s="199" t="n"/>
      <c r="K521" s="199" t="n"/>
      <c r="L521" s="199" t="n"/>
      <c r="M521" s="199" t="n"/>
      <c r="N521" s="199" t="n"/>
      <c r="O521" s="199" t="n"/>
      <c r="P521" s="199" t="n"/>
      <c r="Q521" s="199" t="n"/>
      <c r="R521" s="199" t="n"/>
      <c r="S521" s="199" t="n"/>
      <c r="T521" s="199" t="n"/>
      <c r="U521" s="199" t="n"/>
      <c r="V521" s="199" t="n"/>
      <c r="W521" s="199" t="n"/>
      <c r="X521" s="199" t="n"/>
      <c r="Y521" s="199" t="n"/>
      <c r="Z521" s="199" t="n"/>
    </row>
    <row r="522" ht="15.75" customHeight="1">
      <c r="A522" s="199" t="n"/>
      <c r="B522" s="199" t="n"/>
      <c r="C522" s="199" t="n"/>
      <c r="D522" s="199" t="n"/>
      <c r="E522" s="199" t="n"/>
      <c r="F522" s="199" t="n"/>
      <c r="G522" s="199" t="n"/>
      <c r="H522" s="199" t="n"/>
      <c r="I522" s="199" t="n"/>
      <c r="J522" s="199" t="n"/>
      <c r="K522" s="199" t="n"/>
      <c r="L522" s="199" t="n"/>
      <c r="M522" s="199" t="n"/>
      <c r="N522" s="199" t="n"/>
      <c r="O522" s="199" t="n"/>
      <c r="P522" s="199" t="n"/>
      <c r="Q522" s="199" t="n"/>
      <c r="R522" s="199" t="n"/>
      <c r="S522" s="199" t="n"/>
      <c r="T522" s="199" t="n"/>
      <c r="U522" s="199" t="n"/>
      <c r="V522" s="199" t="n"/>
      <c r="W522" s="199" t="n"/>
      <c r="X522" s="199" t="n"/>
      <c r="Y522" s="199" t="n"/>
      <c r="Z522" s="199" t="n"/>
    </row>
    <row r="523" ht="15.75" customHeight="1">
      <c r="A523" s="199" t="n"/>
      <c r="B523" s="199" t="n"/>
      <c r="C523" s="199" t="n"/>
      <c r="D523" s="199" t="n"/>
      <c r="E523" s="199" t="n"/>
      <c r="F523" s="199" t="n"/>
      <c r="G523" s="199" t="n"/>
      <c r="H523" s="199" t="n"/>
      <c r="I523" s="199" t="n"/>
      <c r="J523" s="199" t="n"/>
      <c r="K523" s="199" t="n"/>
      <c r="L523" s="199" t="n"/>
      <c r="M523" s="199" t="n"/>
      <c r="N523" s="199" t="n"/>
      <c r="O523" s="199" t="n"/>
      <c r="P523" s="199" t="n"/>
      <c r="Q523" s="199" t="n"/>
      <c r="R523" s="199" t="n"/>
      <c r="S523" s="199" t="n"/>
      <c r="T523" s="199" t="n"/>
      <c r="U523" s="199" t="n"/>
      <c r="V523" s="199" t="n"/>
      <c r="W523" s="199" t="n"/>
      <c r="X523" s="199" t="n"/>
      <c r="Y523" s="199" t="n"/>
      <c r="Z523" s="199" t="n"/>
    </row>
    <row r="524" ht="15.75" customHeight="1">
      <c r="A524" s="199" t="n"/>
      <c r="B524" s="199" t="n"/>
      <c r="C524" s="199" t="n"/>
      <c r="D524" s="199" t="n"/>
      <c r="E524" s="199" t="n"/>
      <c r="F524" s="199" t="n"/>
      <c r="G524" s="199" t="n"/>
      <c r="H524" s="199" t="n"/>
      <c r="I524" s="199" t="n"/>
      <c r="J524" s="199" t="n"/>
      <c r="K524" s="199" t="n"/>
      <c r="L524" s="199" t="n"/>
      <c r="M524" s="199" t="n"/>
      <c r="N524" s="199" t="n"/>
      <c r="O524" s="199" t="n"/>
      <c r="P524" s="199" t="n"/>
      <c r="Q524" s="199" t="n"/>
      <c r="R524" s="199" t="n"/>
      <c r="S524" s="199" t="n"/>
      <c r="T524" s="199" t="n"/>
      <c r="U524" s="199" t="n"/>
      <c r="V524" s="199" t="n"/>
      <c r="W524" s="199" t="n"/>
      <c r="X524" s="199" t="n"/>
      <c r="Y524" s="199" t="n"/>
      <c r="Z524" s="199" t="n"/>
    </row>
    <row r="525" ht="15.75" customHeight="1">
      <c r="A525" s="199" t="n"/>
      <c r="B525" s="199" t="n"/>
      <c r="C525" s="199" t="n"/>
      <c r="D525" s="199" t="n"/>
      <c r="E525" s="199" t="n"/>
      <c r="F525" s="199" t="n"/>
      <c r="G525" s="199" t="n"/>
      <c r="H525" s="199" t="n"/>
      <c r="I525" s="199" t="n"/>
      <c r="J525" s="199" t="n"/>
      <c r="K525" s="199" t="n"/>
      <c r="L525" s="199" t="n"/>
      <c r="M525" s="199" t="n"/>
      <c r="N525" s="199" t="n"/>
      <c r="O525" s="199" t="n"/>
      <c r="P525" s="199" t="n"/>
      <c r="Q525" s="199" t="n"/>
      <c r="R525" s="199" t="n"/>
      <c r="S525" s="199" t="n"/>
      <c r="T525" s="199" t="n"/>
      <c r="U525" s="199" t="n"/>
      <c r="V525" s="199" t="n"/>
      <c r="W525" s="199" t="n"/>
      <c r="X525" s="199" t="n"/>
      <c r="Y525" s="199" t="n"/>
      <c r="Z525" s="199" t="n"/>
    </row>
    <row r="526" ht="15.75" customHeight="1">
      <c r="A526" s="199" t="n"/>
      <c r="B526" s="199" t="n"/>
      <c r="C526" s="199" t="n"/>
      <c r="D526" s="199" t="n"/>
      <c r="E526" s="199" t="n"/>
      <c r="F526" s="199" t="n"/>
      <c r="G526" s="199" t="n"/>
      <c r="H526" s="199" t="n"/>
      <c r="I526" s="199" t="n"/>
      <c r="J526" s="199" t="n"/>
      <c r="K526" s="199" t="n"/>
      <c r="L526" s="199" t="n"/>
      <c r="M526" s="199" t="n"/>
      <c r="N526" s="199" t="n"/>
      <c r="O526" s="199" t="n"/>
      <c r="P526" s="199" t="n"/>
      <c r="Q526" s="199" t="n"/>
      <c r="R526" s="199" t="n"/>
      <c r="S526" s="199" t="n"/>
      <c r="T526" s="199" t="n"/>
      <c r="U526" s="199" t="n"/>
      <c r="V526" s="199" t="n"/>
      <c r="W526" s="199" t="n"/>
      <c r="X526" s="199" t="n"/>
      <c r="Y526" s="199" t="n"/>
      <c r="Z526" s="199" t="n"/>
    </row>
    <row r="527" ht="15.75" customHeight="1">
      <c r="A527" s="199" t="n"/>
      <c r="B527" s="199" t="n"/>
      <c r="C527" s="199" t="n"/>
      <c r="D527" s="199" t="n"/>
      <c r="E527" s="199" t="n"/>
      <c r="F527" s="199" t="n"/>
      <c r="G527" s="199" t="n"/>
      <c r="H527" s="199" t="n"/>
      <c r="I527" s="199" t="n"/>
      <c r="J527" s="199" t="n"/>
      <c r="K527" s="199" t="n"/>
      <c r="L527" s="199" t="n"/>
      <c r="M527" s="199" t="n"/>
      <c r="N527" s="199" t="n"/>
      <c r="O527" s="199" t="n"/>
      <c r="P527" s="199" t="n"/>
      <c r="Q527" s="199" t="n"/>
      <c r="R527" s="199" t="n"/>
      <c r="S527" s="199" t="n"/>
      <c r="T527" s="199" t="n"/>
      <c r="U527" s="199" t="n"/>
      <c r="V527" s="199" t="n"/>
      <c r="W527" s="199" t="n"/>
      <c r="X527" s="199" t="n"/>
      <c r="Y527" s="199" t="n"/>
      <c r="Z527" s="199" t="n"/>
    </row>
    <row r="528" ht="15.75" customHeight="1">
      <c r="A528" s="199" t="n"/>
      <c r="B528" s="199" t="n"/>
      <c r="C528" s="199" t="n"/>
      <c r="D528" s="199" t="n"/>
      <c r="E528" s="199" t="n"/>
      <c r="F528" s="199" t="n"/>
      <c r="G528" s="199" t="n"/>
      <c r="H528" s="199" t="n"/>
      <c r="I528" s="199" t="n"/>
      <c r="J528" s="199" t="n"/>
      <c r="K528" s="199" t="n"/>
      <c r="L528" s="199" t="n"/>
      <c r="M528" s="199" t="n"/>
      <c r="N528" s="199" t="n"/>
      <c r="O528" s="199" t="n"/>
      <c r="P528" s="199" t="n"/>
      <c r="Q528" s="199" t="n"/>
      <c r="R528" s="199" t="n"/>
      <c r="S528" s="199" t="n"/>
      <c r="T528" s="199" t="n"/>
      <c r="U528" s="199" t="n"/>
      <c r="V528" s="199" t="n"/>
      <c r="W528" s="199" t="n"/>
      <c r="X528" s="199" t="n"/>
      <c r="Y528" s="199" t="n"/>
      <c r="Z528" s="199" t="n"/>
    </row>
    <row r="529" ht="15.75" customHeight="1">
      <c r="A529" s="199" t="n"/>
      <c r="B529" s="199" t="n"/>
      <c r="C529" s="199" t="n"/>
      <c r="D529" s="199" t="n"/>
      <c r="E529" s="199" t="n"/>
      <c r="F529" s="199" t="n"/>
      <c r="G529" s="199" t="n"/>
      <c r="H529" s="199" t="n"/>
      <c r="I529" s="199" t="n"/>
      <c r="J529" s="199" t="n"/>
      <c r="K529" s="199" t="n"/>
      <c r="L529" s="199" t="n"/>
      <c r="M529" s="199" t="n"/>
      <c r="N529" s="199" t="n"/>
      <c r="O529" s="199" t="n"/>
      <c r="P529" s="199" t="n"/>
      <c r="Q529" s="199" t="n"/>
      <c r="R529" s="199" t="n"/>
      <c r="S529" s="199" t="n"/>
      <c r="T529" s="199" t="n"/>
      <c r="U529" s="199" t="n"/>
      <c r="V529" s="199" t="n"/>
      <c r="W529" s="199" t="n"/>
      <c r="X529" s="199" t="n"/>
      <c r="Y529" s="199" t="n"/>
      <c r="Z529" s="199" t="n"/>
    </row>
    <row r="530" ht="15.75" customHeight="1">
      <c r="A530" s="199" t="n"/>
      <c r="B530" s="199" t="n"/>
      <c r="C530" s="199" t="n"/>
      <c r="D530" s="199" t="n"/>
      <c r="E530" s="199" t="n"/>
      <c r="F530" s="199" t="n"/>
      <c r="G530" s="199" t="n"/>
      <c r="H530" s="199" t="n"/>
      <c r="I530" s="199" t="n"/>
      <c r="J530" s="199" t="n"/>
      <c r="K530" s="199" t="n"/>
      <c r="L530" s="199" t="n"/>
      <c r="M530" s="199" t="n"/>
      <c r="N530" s="199" t="n"/>
      <c r="O530" s="199" t="n"/>
      <c r="P530" s="199" t="n"/>
      <c r="Q530" s="199" t="n"/>
      <c r="R530" s="199" t="n"/>
      <c r="S530" s="199" t="n"/>
      <c r="T530" s="199" t="n"/>
      <c r="U530" s="199" t="n"/>
      <c r="V530" s="199" t="n"/>
      <c r="W530" s="199" t="n"/>
      <c r="X530" s="199" t="n"/>
      <c r="Y530" s="199" t="n"/>
      <c r="Z530" s="199" t="n"/>
    </row>
    <row r="531" ht="15.75" customHeight="1">
      <c r="A531" s="199" t="n"/>
      <c r="B531" s="199" t="n"/>
      <c r="C531" s="199" t="n"/>
      <c r="D531" s="199" t="n"/>
      <c r="E531" s="199" t="n"/>
      <c r="F531" s="199" t="n"/>
      <c r="G531" s="199" t="n"/>
      <c r="H531" s="199" t="n"/>
      <c r="I531" s="199" t="n"/>
      <c r="J531" s="199" t="n"/>
      <c r="K531" s="199" t="n"/>
      <c r="L531" s="199" t="n"/>
      <c r="M531" s="199" t="n"/>
      <c r="N531" s="199" t="n"/>
      <c r="O531" s="199" t="n"/>
      <c r="P531" s="199" t="n"/>
      <c r="Q531" s="199" t="n"/>
      <c r="R531" s="199" t="n"/>
      <c r="S531" s="199" t="n"/>
      <c r="T531" s="199" t="n"/>
      <c r="U531" s="199" t="n"/>
      <c r="V531" s="199" t="n"/>
      <c r="W531" s="199" t="n"/>
      <c r="X531" s="199" t="n"/>
      <c r="Y531" s="199" t="n"/>
      <c r="Z531" s="199" t="n"/>
    </row>
    <row r="532" ht="15.75" customHeight="1">
      <c r="A532" s="199" t="n"/>
      <c r="B532" s="199" t="n"/>
      <c r="C532" s="199" t="n"/>
      <c r="D532" s="199" t="n"/>
      <c r="E532" s="199" t="n"/>
      <c r="F532" s="199" t="n"/>
      <c r="G532" s="199" t="n"/>
      <c r="H532" s="199" t="n"/>
      <c r="I532" s="199" t="n"/>
      <c r="J532" s="199" t="n"/>
      <c r="K532" s="199" t="n"/>
      <c r="L532" s="199" t="n"/>
      <c r="M532" s="199" t="n"/>
      <c r="N532" s="199" t="n"/>
      <c r="O532" s="199" t="n"/>
      <c r="P532" s="199" t="n"/>
      <c r="Q532" s="199" t="n"/>
      <c r="R532" s="199" t="n"/>
      <c r="S532" s="199" t="n"/>
      <c r="T532" s="199" t="n"/>
      <c r="U532" s="199" t="n"/>
      <c r="V532" s="199" t="n"/>
      <c r="W532" s="199" t="n"/>
      <c r="X532" s="199" t="n"/>
      <c r="Y532" s="199" t="n"/>
      <c r="Z532" s="199" t="n"/>
    </row>
    <row r="533" ht="15.75" customHeight="1">
      <c r="A533" s="199" t="n"/>
      <c r="B533" s="199" t="n"/>
      <c r="C533" s="199" t="n"/>
      <c r="D533" s="199" t="n"/>
      <c r="E533" s="199" t="n"/>
      <c r="F533" s="199" t="n"/>
      <c r="G533" s="199" t="n"/>
      <c r="H533" s="199" t="n"/>
      <c r="I533" s="199" t="n"/>
      <c r="J533" s="199" t="n"/>
      <c r="K533" s="199" t="n"/>
      <c r="L533" s="199" t="n"/>
      <c r="M533" s="199" t="n"/>
      <c r="N533" s="199" t="n"/>
      <c r="O533" s="199" t="n"/>
      <c r="P533" s="199" t="n"/>
      <c r="Q533" s="199" t="n"/>
      <c r="R533" s="199" t="n"/>
      <c r="S533" s="199" t="n"/>
      <c r="T533" s="199" t="n"/>
      <c r="U533" s="199" t="n"/>
      <c r="V533" s="199" t="n"/>
      <c r="W533" s="199" t="n"/>
      <c r="X533" s="199" t="n"/>
      <c r="Y533" s="199" t="n"/>
      <c r="Z533" s="199" t="n"/>
    </row>
    <row r="534" ht="15.75" customHeight="1">
      <c r="A534" s="199" t="n"/>
      <c r="B534" s="199" t="n"/>
      <c r="C534" s="199" t="n"/>
      <c r="D534" s="199" t="n"/>
      <c r="E534" s="199" t="n"/>
      <c r="F534" s="199" t="n"/>
      <c r="G534" s="199" t="n"/>
      <c r="H534" s="199" t="n"/>
      <c r="I534" s="199" t="n"/>
      <c r="J534" s="199" t="n"/>
      <c r="K534" s="199" t="n"/>
      <c r="L534" s="199" t="n"/>
      <c r="M534" s="199" t="n"/>
      <c r="N534" s="199" t="n"/>
      <c r="O534" s="199" t="n"/>
      <c r="P534" s="199" t="n"/>
      <c r="Q534" s="199" t="n"/>
      <c r="R534" s="199" t="n"/>
      <c r="S534" s="199" t="n"/>
      <c r="T534" s="199" t="n"/>
      <c r="U534" s="199" t="n"/>
      <c r="V534" s="199" t="n"/>
      <c r="W534" s="199" t="n"/>
      <c r="X534" s="199" t="n"/>
      <c r="Y534" s="199" t="n"/>
      <c r="Z534" s="199" t="n"/>
    </row>
    <row r="535" ht="15.75" customHeight="1">
      <c r="A535" s="199" t="n"/>
      <c r="B535" s="199" t="n"/>
      <c r="C535" s="199" t="n"/>
      <c r="D535" s="199" t="n"/>
      <c r="E535" s="199" t="n"/>
      <c r="F535" s="199" t="n"/>
      <c r="G535" s="199" t="n"/>
      <c r="H535" s="199" t="n"/>
      <c r="I535" s="199" t="n"/>
      <c r="J535" s="199" t="n"/>
      <c r="K535" s="199" t="n"/>
      <c r="L535" s="199" t="n"/>
      <c r="M535" s="199" t="n"/>
      <c r="N535" s="199" t="n"/>
      <c r="O535" s="199" t="n"/>
      <c r="P535" s="199" t="n"/>
      <c r="Q535" s="199" t="n"/>
      <c r="R535" s="199" t="n"/>
      <c r="S535" s="199" t="n"/>
      <c r="T535" s="199" t="n"/>
      <c r="U535" s="199" t="n"/>
      <c r="V535" s="199" t="n"/>
      <c r="W535" s="199" t="n"/>
      <c r="X535" s="199" t="n"/>
      <c r="Y535" s="199" t="n"/>
      <c r="Z535" s="199" t="n"/>
    </row>
    <row r="536" ht="15.75" customHeight="1">
      <c r="A536" s="199" t="n"/>
      <c r="B536" s="199" t="n"/>
      <c r="C536" s="199" t="n"/>
      <c r="D536" s="199" t="n"/>
      <c r="E536" s="199" t="n"/>
      <c r="F536" s="199" t="n"/>
      <c r="G536" s="199" t="n"/>
      <c r="H536" s="199" t="n"/>
      <c r="I536" s="199" t="n"/>
      <c r="J536" s="199" t="n"/>
      <c r="K536" s="199" t="n"/>
      <c r="L536" s="199" t="n"/>
      <c r="M536" s="199" t="n"/>
      <c r="N536" s="199" t="n"/>
      <c r="O536" s="199" t="n"/>
      <c r="P536" s="199" t="n"/>
      <c r="Q536" s="199" t="n"/>
      <c r="R536" s="199" t="n"/>
      <c r="S536" s="199" t="n"/>
      <c r="T536" s="199" t="n"/>
      <c r="U536" s="199" t="n"/>
      <c r="V536" s="199" t="n"/>
      <c r="W536" s="199" t="n"/>
      <c r="X536" s="199" t="n"/>
      <c r="Y536" s="199" t="n"/>
      <c r="Z536" s="199" t="n"/>
    </row>
    <row r="537" ht="15.75" customHeight="1">
      <c r="A537" s="199" t="n"/>
      <c r="B537" s="199" t="n"/>
      <c r="C537" s="199" t="n"/>
      <c r="D537" s="199" t="n"/>
      <c r="E537" s="199" t="n"/>
      <c r="F537" s="199" t="n"/>
      <c r="G537" s="199" t="n"/>
      <c r="H537" s="199" t="n"/>
      <c r="I537" s="199" t="n"/>
      <c r="J537" s="199" t="n"/>
      <c r="K537" s="199" t="n"/>
      <c r="L537" s="199" t="n"/>
      <c r="M537" s="199" t="n"/>
      <c r="N537" s="199" t="n"/>
      <c r="O537" s="199" t="n"/>
      <c r="P537" s="199" t="n"/>
      <c r="Q537" s="199" t="n"/>
      <c r="R537" s="199" t="n"/>
      <c r="S537" s="199" t="n"/>
      <c r="T537" s="199" t="n"/>
      <c r="U537" s="199" t="n"/>
      <c r="V537" s="199" t="n"/>
      <c r="W537" s="199" t="n"/>
      <c r="X537" s="199" t="n"/>
      <c r="Y537" s="199" t="n"/>
      <c r="Z537" s="199" t="n"/>
    </row>
    <row r="538" ht="15.75" customHeight="1">
      <c r="A538" s="199" t="n"/>
      <c r="B538" s="199" t="n"/>
      <c r="C538" s="199" t="n"/>
      <c r="D538" s="199" t="n"/>
      <c r="E538" s="199" t="n"/>
      <c r="F538" s="199" t="n"/>
      <c r="G538" s="199" t="n"/>
      <c r="H538" s="199" t="n"/>
      <c r="I538" s="199" t="n"/>
      <c r="J538" s="199" t="n"/>
      <c r="K538" s="199" t="n"/>
      <c r="L538" s="199" t="n"/>
      <c r="M538" s="199" t="n"/>
      <c r="N538" s="199" t="n"/>
      <c r="O538" s="199" t="n"/>
      <c r="P538" s="199" t="n"/>
      <c r="Q538" s="199" t="n"/>
      <c r="R538" s="199" t="n"/>
      <c r="S538" s="199" t="n"/>
      <c r="T538" s="199" t="n"/>
      <c r="U538" s="199" t="n"/>
      <c r="V538" s="199" t="n"/>
      <c r="W538" s="199" t="n"/>
      <c r="X538" s="199" t="n"/>
      <c r="Y538" s="199" t="n"/>
      <c r="Z538" s="199" t="n"/>
    </row>
    <row r="539" ht="15.75" customHeight="1">
      <c r="A539" s="199" t="n"/>
      <c r="B539" s="199" t="n"/>
      <c r="C539" s="199" t="n"/>
      <c r="D539" s="199" t="n"/>
      <c r="E539" s="199" t="n"/>
      <c r="F539" s="199" t="n"/>
      <c r="G539" s="199" t="n"/>
      <c r="H539" s="199" t="n"/>
      <c r="I539" s="199" t="n"/>
      <c r="J539" s="199" t="n"/>
      <c r="K539" s="199" t="n"/>
      <c r="L539" s="199" t="n"/>
      <c r="M539" s="199" t="n"/>
      <c r="N539" s="199" t="n"/>
      <c r="O539" s="199" t="n"/>
      <c r="P539" s="199" t="n"/>
      <c r="Q539" s="199" t="n"/>
      <c r="R539" s="199" t="n"/>
      <c r="S539" s="199" t="n"/>
      <c r="T539" s="199" t="n"/>
      <c r="U539" s="199" t="n"/>
      <c r="V539" s="199" t="n"/>
      <c r="W539" s="199" t="n"/>
      <c r="X539" s="199" t="n"/>
      <c r="Y539" s="199" t="n"/>
      <c r="Z539" s="199" t="n"/>
    </row>
    <row r="540" ht="15.75" customHeight="1">
      <c r="A540" s="199" t="n"/>
      <c r="B540" s="199" t="n"/>
      <c r="C540" s="199" t="n"/>
      <c r="D540" s="199" t="n"/>
      <c r="E540" s="199" t="n"/>
      <c r="F540" s="199" t="n"/>
      <c r="G540" s="199" t="n"/>
      <c r="H540" s="199" t="n"/>
      <c r="I540" s="199" t="n"/>
      <c r="J540" s="199" t="n"/>
      <c r="K540" s="199" t="n"/>
      <c r="L540" s="199" t="n"/>
      <c r="M540" s="199" t="n"/>
      <c r="N540" s="199" t="n"/>
      <c r="O540" s="199" t="n"/>
      <c r="P540" s="199" t="n"/>
      <c r="Q540" s="199" t="n"/>
      <c r="R540" s="199" t="n"/>
      <c r="S540" s="199" t="n"/>
      <c r="T540" s="199" t="n"/>
      <c r="U540" s="199" t="n"/>
      <c r="V540" s="199" t="n"/>
      <c r="W540" s="199" t="n"/>
      <c r="X540" s="199" t="n"/>
      <c r="Y540" s="199" t="n"/>
      <c r="Z540" s="199" t="n"/>
    </row>
    <row r="541" ht="15.75" customHeight="1">
      <c r="A541" s="199" t="n"/>
      <c r="B541" s="199" t="n"/>
      <c r="C541" s="199" t="n"/>
      <c r="D541" s="199" t="n"/>
      <c r="E541" s="199" t="n"/>
      <c r="F541" s="199" t="n"/>
      <c r="G541" s="199" t="n"/>
      <c r="H541" s="199" t="n"/>
      <c r="I541" s="199" t="n"/>
      <c r="J541" s="199" t="n"/>
      <c r="K541" s="199" t="n"/>
      <c r="L541" s="199" t="n"/>
      <c r="M541" s="199" t="n"/>
      <c r="N541" s="199" t="n"/>
      <c r="O541" s="199" t="n"/>
      <c r="P541" s="199" t="n"/>
      <c r="Q541" s="199" t="n"/>
      <c r="R541" s="199" t="n"/>
      <c r="S541" s="199" t="n"/>
      <c r="T541" s="199" t="n"/>
      <c r="U541" s="199" t="n"/>
      <c r="V541" s="199" t="n"/>
      <c r="W541" s="199" t="n"/>
      <c r="X541" s="199" t="n"/>
      <c r="Y541" s="199" t="n"/>
      <c r="Z541" s="199" t="n"/>
    </row>
    <row r="542" ht="15.75" customHeight="1">
      <c r="A542" s="199" t="n"/>
      <c r="B542" s="199" t="n"/>
      <c r="C542" s="199" t="n"/>
      <c r="D542" s="199" t="n"/>
      <c r="E542" s="199" t="n"/>
      <c r="F542" s="199" t="n"/>
      <c r="G542" s="199" t="n"/>
      <c r="H542" s="199" t="n"/>
      <c r="I542" s="199" t="n"/>
      <c r="J542" s="199" t="n"/>
      <c r="K542" s="199" t="n"/>
      <c r="L542" s="199" t="n"/>
      <c r="M542" s="199" t="n"/>
      <c r="N542" s="199" t="n"/>
      <c r="O542" s="199" t="n"/>
      <c r="P542" s="199" t="n"/>
      <c r="Q542" s="199" t="n"/>
      <c r="R542" s="199" t="n"/>
      <c r="S542" s="199" t="n"/>
      <c r="T542" s="199" t="n"/>
      <c r="U542" s="199" t="n"/>
      <c r="V542" s="199" t="n"/>
      <c r="W542" s="199" t="n"/>
      <c r="X542" s="199" t="n"/>
      <c r="Y542" s="199" t="n"/>
      <c r="Z542" s="199" t="n"/>
    </row>
    <row r="543" ht="15.75" customHeight="1">
      <c r="A543" s="199" t="n"/>
      <c r="B543" s="199" t="n"/>
      <c r="C543" s="199" t="n"/>
      <c r="D543" s="199" t="n"/>
      <c r="E543" s="199" t="n"/>
      <c r="F543" s="199" t="n"/>
      <c r="G543" s="199" t="n"/>
      <c r="H543" s="199" t="n"/>
      <c r="I543" s="199" t="n"/>
      <c r="J543" s="199" t="n"/>
      <c r="K543" s="199" t="n"/>
      <c r="L543" s="199" t="n"/>
      <c r="M543" s="199" t="n"/>
      <c r="N543" s="199" t="n"/>
      <c r="O543" s="199" t="n"/>
      <c r="P543" s="199" t="n"/>
      <c r="Q543" s="199" t="n"/>
      <c r="R543" s="199" t="n"/>
      <c r="S543" s="199" t="n"/>
      <c r="T543" s="199" t="n"/>
      <c r="U543" s="199" t="n"/>
      <c r="V543" s="199" t="n"/>
      <c r="W543" s="199" t="n"/>
      <c r="X543" s="199" t="n"/>
      <c r="Y543" s="199" t="n"/>
      <c r="Z543" s="199" t="n"/>
    </row>
    <row r="544" ht="15.75" customHeight="1">
      <c r="A544" s="199" t="n"/>
      <c r="B544" s="199" t="n"/>
      <c r="C544" s="199" t="n"/>
      <c r="D544" s="199" t="n"/>
      <c r="E544" s="199" t="n"/>
      <c r="F544" s="199" t="n"/>
      <c r="G544" s="199" t="n"/>
      <c r="H544" s="199" t="n"/>
      <c r="I544" s="199" t="n"/>
      <c r="J544" s="199" t="n"/>
      <c r="K544" s="199" t="n"/>
      <c r="L544" s="199" t="n"/>
      <c r="M544" s="199" t="n"/>
      <c r="N544" s="199" t="n"/>
      <c r="O544" s="199" t="n"/>
      <c r="P544" s="199" t="n"/>
      <c r="Q544" s="199" t="n"/>
      <c r="R544" s="199" t="n"/>
      <c r="S544" s="199" t="n"/>
      <c r="T544" s="199" t="n"/>
      <c r="U544" s="199" t="n"/>
      <c r="V544" s="199" t="n"/>
      <c r="W544" s="199" t="n"/>
      <c r="X544" s="199" t="n"/>
      <c r="Y544" s="199" t="n"/>
      <c r="Z544" s="199" t="n"/>
    </row>
    <row r="545" ht="15.75" customHeight="1">
      <c r="A545" s="199" t="n"/>
      <c r="B545" s="199" t="n"/>
      <c r="C545" s="199" t="n"/>
      <c r="D545" s="199" t="n"/>
      <c r="E545" s="199" t="n"/>
      <c r="F545" s="199" t="n"/>
      <c r="G545" s="199" t="n"/>
      <c r="H545" s="199" t="n"/>
      <c r="I545" s="199" t="n"/>
      <c r="J545" s="199" t="n"/>
      <c r="K545" s="199" t="n"/>
      <c r="L545" s="199" t="n"/>
      <c r="M545" s="199" t="n"/>
      <c r="N545" s="199" t="n"/>
      <c r="O545" s="199" t="n"/>
      <c r="P545" s="199" t="n"/>
      <c r="Q545" s="199" t="n"/>
      <c r="R545" s="199" t="n"/>
      <c r="S545" s="199" t="n"/>
      <c r="T545" s="199" t="n"/>
      <c r="U545" s="199" t="n"/>
      <c r="V545" s="199" t="n"/>
      <c r="W545" s="199" t="n"/>
      <c r="X545" s="199" t="n"/>
      <c r="Y545" s="199" t="n"/>
      <c r="Z545" s="199" t="n"/>
    </row>
    <row r="546" ht="15.75" customHeight="1">
      <c r="A546" s="199" t="n"/>
      <c r="B546" s="199" t="n"/>
      <c r="C546" s="199" t="n"/>
      <c r="D546" s="199" t="n"/>
      <c r="E546" s="199" t="n"/>
      <c r="F546" s="199" t="n"/>
      <c r="G546" s="199" t="n"/>
      <c r="H546" s="199" t="n"/>
      <c r="I546" s="199" t="n"/>
      <c r="J546" s="199" t="n"/>
      <c r="K546" s="199" t="n"/>
      <c r="L546" s="199" t="n"/>
      <c r="M546" s="199" t="n"/>
      <c r="N546" s="199" t="n"/>
      <c r="O546" s="199" t="n"/>
      <c r="P546" s="199" t="n"/>
      <c r="Q546" s="199" t="n"/>
      <c r="R546" s="199" t="n"/>
      <c r="S546" s="199" t="n"/>
      <c r="T546" s="199" t="n"/>
      <c r="U546" s="199" t="n"/>
      <c r="V546" s="199" t="n"/>
      <c r="W546" s="199" t="n"/>
      <c r="X546" s="199" t="n"/>
      <c r="Y546" s="199" t="n"/>
      <c r="Z546" s="199" t="n"/>
    </row>
    <row r="547" ht="15.75" customHeight="1">
      <c r="A547" s="199" t="n"/>
      <c r="B547" s="199" t="n"/>
      <c r="C547" s="199" t="n"/>
      <c r="D547" s="199" t="n"/>
      <c r="E547" s="199" t="n"/>
      <c r="F547" s="199" t="n"/>
      <c r="G547" s="199" t="n"/>
      <c r="H547" s="199" t="n"/>
      <c r="I547" s="199" t="n"/>
      <c r="J547" s="199" t="n"/>
      <c r="K547" s="199" t="n"/>
      <c r="L547" s="199" t="n"/>
      <c r="M547" s="199" t="n"/>
      <c r="N547" s="199" t="n"/>
      <c r="O547" s="199" t="n"/>
      <c r="P547" s="199" t="n"/>
      <c r="Q547" s="199" t="n"/>
      <c r="R547" s="199" t="n"/>
      <c r="S547" s="199" t="n"/>
      <c r="T547" s="199" t="n"/>
      <c r="U547" s="199" t="n"/>
      <c r="V547" s="199" t="n"/>
      <c r="W547" s="199" t="n"/>
      <c r="X547" s="199" t="n"/>
      <c r="Y547" s="199" t="n"/>
      <c r="Z547" s="199" t="n"/>
    </row>
    <row r="548" ht="15.75" customHeight="1">
      <c r="A548" s="199" t="n"/>
      <c r="B548" s="199" t="n"/>
      <c r="C548" s="199" t="n"/>
      <c r="D548" s="199" t="n"/>
      <c r="E548" s="199" t="n"/>
      <c r="F548" s="199" t="n"/>
      <c r="G548" s="199" t="n"/>
      <c r="H548" s="199" t="n"/>
      <c r="I548" s="199" t="n"/>
      <c r="J548" s="199" t="n"/>
      <c r="K548" s="199" t="n"/>
      <c r="L548" s="199" t="n"/>
      <c r="M548" s="199" t="n"/>
      <c r="N548" s="199" t="n"/>
      <c r="O548" s="199" t="n"/>
      <c r="P548" s="199" t="n"/>
      <c r="Q548" s="199" t="n"/>
      <c r="R548" s="199" t="n"/>
      <c r="S548" s="199" t="n"/>
      <c r="T548" s="199" t="n"/>
      <c r="U548" s="199" t="n"/>
      <c r="V548" s="199" t="n"/>
      <c r="W548" s="199" t="n"/>
      <c r="X548" s="199" t="n"/>
      <c r="Y548" s="199" t="n"/>
      <c r="Z548" s="199" t="n"/>
    </row>
    <row r="549" ht="15.75" customHeight="1">
      <c r="A549" s="199" t="n"/>
      <c r="B549" s="199" t="n"/>
      <c r="C549" s="199" t="n"/>
      <c r="D549" s="199" t="n"/>
      <c r="E549" s="199" t="n"/>
      <c r="F549" s="199" t="n"/>
      <c r="G549" s="199" t="n"/>
      <c r="H549" s="199" t="n"/>
      <c r="I549" s="199" t="n"/>
      <c r="J549" s="199" t="n"/>
      <c r="K549" s="199" t="n"/>
      <c r="L549" s="199" t="n"/>
      <c r="M549" s="199" t="n"/>
      <c r="N549" s="199" t="n"/>
      <c r="O549" s="199" t="n"/>
      <c r="P549" s="199" t="n"/>
      <c r="Q549" s="199" t="n"/>
      <c r="R549" s="199" t="n"/>
      <c r="S549" s="199" t="n"/>
      <c r="T549" s="199" t="n"/>
      <c r="U549" s="199" t="n"/>
      <c r="V549" s="199" t="n"/>
      <c r="W549" s="199" t="n"/>
      <c r="X549" s="199" t="n"/>
      <c r="Y549" s="199" t="n"/>
      <c r="Z549" s="199" t="n"/>
    </row>
    <row r="550" ht="15.75" customHeight="1">
      <c r="A550" s="199" t="n"/>
      <c r="B550" s="199" t="n"/>
      <c r="C550" s="199" t="n"/>
      <c r="D550" s="199" t="n"/>
      <c r="E550" s="199" t="n"/>
      <c r="F550" s="199" t="n"/>
      <c r="G550" s="199" t="n"/>
      <c r="H550" s="199" t="n"/>
      <c r="I550" s="199" t="n"/>
      <c r="J550" s="199" t="n"/>
      <c r="K550" s="199" t="n"/>
      <c r="L550" s="199" t="n"/>
      <c r="M550" s="199" t="n"/>
      <c r="N550" s="199" t="n"/>
      <c r="O550" s="199" t="n"/>
      <c r="P550" s="199" t="n"/>
      <c r="Q550" s="199" t="n"/>
      <c r="R550" s="199" t="n"/>
      <c r="S550" s="199" t="n"/>
      <c r="T550" s="199" t="n"/>
      <c r="U550" s="199" t="n"/>
      <c r="V550" s="199" t="n"/>
      <c r="W550" s="199" t="n"/>
      <c r="X550" s="199" t="n"/>
      <c r="Y550" s="199" t="n"/>
      <c r="Z550" s="199" t="n"/>
    </row>
    <row r="551" ht="15.75" customHeight="1">
      <c r="A551" s="199" t="n"/>
      <c r="B551" s="199" t="n"/>
      <c r="C551" s="199" t="n"/>
      <c r="D551" s="199" t="n"/>
      <c r="E551" s="199" t="n"/>
      <c r="F551" s="199" t="n"/>
      <c r="G551" s="199" t="n"/>
      <c r="H551" s="199" t="n"/>
      <c r="I551" s="199" t="n"/>
      <c r="J551" s="199" t="n"/>
      <c r="K551" s="199" t="n"/>
      <c r="L551" s="199" t="n"/>
      <c r="M551" s="199" t="n"/>
      <c r="N551" s="199" t="n"/>
      <c r="O551" s="199" t="n"/>
      <c r="P551" s="199" t="n"/>
      <c r="Q551" s="199" t="n"/>
      <c r="R551" s="199" t="n"/>
      <c r="S551" s="199" t="n"/>
      <c r="T551" s="199" t="n"/>
      <c r="U551" s="199" t="n"/>
      <c r="V551" s="199" t="n"/>
      <c r="W551" s="199" t="n"/>
      <c r="X551" s="199" t="n"/>
      <c r="Y551" s="199" t="n"/>
      <c r="Z551" s="199" t="n"/>
    </row>
    <row r="552" ht="15.75" customHeight="1">
      <c r="A552" s="199" t="n"/>
      <c r="B552" s="199" t="n"/>
      <c r="C552" s="199" t="n"/>
      <c r="D552" s="199" t="n"/>
      <c r="E552" s="199" t="n"/>
      <c r="F552" s="199" t="n"/>
      <c r="G552" s="199" t="n"/>
      <c r="H552" s="199" t="n"/>
      <c r="I552" s="199" t="n"/>
      <c r="J552" s="199" t="n"/>
      <c r="K552" s="199" t="n"/>
      <c r="L552" s="199" t="n"/>
      <c r="M552" s="199" t="n"/>
      <c r="N552" s="199" t="n"/>
      <c r="O552" s="199" t="n"/>
      <c r="P552" s="199" t="n"/>
      <c r="Q552" s="199" t="n"/>
      <c r="R552" s="199" t="n"/>
      <c r="S552" s="199" t="n"/>
      <c r="T552" s="199" t="n"/>
      <c r="U552" s="199" t="n"/>
      <c r="V552" s="199" t="n"/>
      <c r="W552" s="199" t="n"/>
      <c r="X552" s="199" t="n"/>
      <c r="Y552" s="199" t="n"/>
      <c r="Z552" s="199" t="n"/>
    </row>
    <row r="553" ht="15.75" customHeight="1">
      <c r="A553" s="199" t="n"/>
      <c r="B553" s="199" t="n"/>
      <c r="C553" s="199" t="n"/>
      <c r="D553" s="199" t="n"/>
      <c r="E553" s="199" t="n"/>
      <c r="F553" s="199" t="n"/>
      <c r="G553" s="199" t="n"/>
      <c r="H553" s="199" t="n"/>
      <c r="I553" s="199" t="n"/>
      <c r="J553" s="199" t="n"/>
      <c r="K553" s="199" t="n"/>
      <c r="L553" s="199" t="n"/>
      <c r="M553" s="199" t="n"/>
      <c r="N553" s="199" t="n"/>
      <c r="O553" s="199" t="n"/>
      <c r="P553" s="199" t="n"/>
      <c r="Q553" s="199" t="n"/>
      <c r="R553" s="199" t="n"/>
      <c r="S553" s="199" t="n"/>
      <c r="T553" s="199" t="n"/>
      <c r="U553" s="199" t="n"/>
      <c r="V553" s="199" t="n"/>
      <c r="W553" s="199" t="n"/>
      <c r="X553" s="199" t="n"/>
      <c r="Y553" s="199" t="n"/>
      <c r="Z553" s="199" t="n"/>
    </row>
    <row r="554" ht="15.75" customHeight="1">
      <c r="A554" s="199" t="n"/>
      <c r="B554" s="199" t="n"/>
      <c r="C554" s="199" t="n"/>
      <c r="D554" s="199" t="n"/>
      <c r="E554" s="199" t="n"/>
      <c r="F554" s="199" t="n"/>
      <c r="G554" s="199" t="n"/>
      <c r="H554" s="199" t="n"/>
      <c r="I554" s="199" t="n"/>
      <c r="J554" s="199" t="n"/>
      <c r="K554" s="199" t="n"/>
      <c r="L554" s="199" t="n"/>
      <c r="M554" s="199" t="n"/>
      <c r="N554" s="199" t="n"/>
      <c r="O554" s="199" t="n"/>
      <c r="P554" s="199" t="n"/>
      <c r="Q554" s="199" t="n"/>
      <c r="R554" s="199" t="n"/>
      <c r="S554" s="199" t="n"/>
      <c r="T554" s="199" t="n"/>
      <c r="U554" s="199" t="n"/>
      <c r="V554" s="199" t="n"/>
      <c r="W554" s="199" t="n"/>
      <c r="X554" s="199" t="n"/>
      <c r="Y554" s="199" t="n"/>
      <c r="Z554" s="199" t="n"/>
    </row>
    <row r="555" ht="15.75" customHeight="1">
      <c r="A555" s="199" t="n"/>
      <c r="B555" s="199" t="n"/>
      <c r="C555" s="199" t="n"/>
      <c r="D555" s="199" t="n"/>
      <c r="E555" s="199" t="n"/>
      <c r="F555" s="199" t="n"/>
      <c r="G555" s="199" t="n"/>
      <c r="H555" s="199" t="n"/>
      <c r="I555" s="199" t="n"/>
      <c r="J555" s="199" t="n"/>
      <c r="K555" s="199" t="n"/>
      <c r="L555" s="199" t="n"/>
      <c r="M555" s="199" t="n"/>
      <c r="N555" s="199" t="n"/>
      <c r="O555" s="199" t="n"/>
      <c r="P555" s="199" t="n"/>
      <c r="Q555" s="199" t="n"/>
      <c r="R555" s="199" t="n"/>
      <c r="S555" s="199" t="n"/>
      <c r="T555" s="199" t="n"/>
      <c r="U555" s="199" t="n"/>
      <c r="V555" s="199" t="n"/>
      <c r="W555" s="199" t="n"/>
      <c r="X555" s="199" t="n"/>
      <c r="Y555" s="199" t="n"/>
      <c r="Z555" s="199" t="n"/>
    </row>
    <row r="556" ht="15.75" customHeight="1">
      <c r="A556" s="199" t="n"/>
      <c r="B556" s="199" t="n"/>
      <c r="C556" s="199" t="n"/>
      <c r="D556" s="199" t="n"/>
      <c r="E556" s="199" t="n"/>
      <c r="F556" s="199" t="n"/>
      <c r="G556" s="199" t="n"/>
      <c r="H556" s="199" t="n"/>
      <c r="I556" s="199" t="n"/>
      <c r="J556" s="199" t="n"/>
      <c r="K556" s="199" t="n"/>
      <c r="L556" s="199" t="n"/>
      <c r="M556" s="199" t="n"/>
      <c r="N556" s="199" t="n"/>
      <c r="O556" s="199" t="n"/>
      <c r="P556" s="199" t="n"/>
      <c r="Q556" s="199" t="n"/>
      <c r="R556" s="199" t="n"/>
      <c r="S556" s="199" t="n"/>
      <c r="T556" s="199" t="n"/>
      <c r="U556" s="199" t="n"/>
      <c r="V556" s="199" t="n"/>
      <c r="W556" s="199" t="n"/>
      <c r="X556" s="199" t="n"/>
      <c r="Y556" s="199" t="n"/>
      <c r="Z556" s="199" t="n"/>
    </row>
    <row r="557" ht="15.75" customHeight="1">
      <c r="A557" s="199" t="n"/>
      <c r="B557" s="199" t="n"/>
      <c r="C557" s="199" t="n"/>
      <c r="D557" s="199" t="n"/>
      <c r="E557" s="199" t="n"/>
      <c r="F557" s="199" t="n"/>
      <c r="G557" s="199" t="n"/>
      <c r="H557" s="199" t="n"/>
      <c r="I557" s="199" t="n"/>
      <c r="J557" s="199" t="n"/>
      <c r="K557" s="199" t="n"/>
      <c r="L557" s="199" t="n"/>
      <c r="M557" s="199" t="n"/>
      <c r="N557" s="199" t="n"/>
      <c r="O557" s="199" t="n"/>
      <c r="P557" s="199" t="n"/>
      <c r="Q557" s="199" t="n"/>
      <c r="R557" s="199" t="n"/>
      <c r="S557" s="199" t="n"/>
      <c r="T557" s="199" t="n"/>
      <c r="U557" s="199" t="n"/>
      <c r="V557" s="199" t="n"/>
      <c r="W557" s="199" t="n"/>
      <c r="X557" s="199" t="n"/>
      <c r="Y557" s="199" t="n"/>
      <c r="Z557" s="199" t="n"/>
    </row>
    <row r="558" ht="15.75" customHeight="1">
      <c r="A558" s="199" t="n"/>
      <c r="B558" s="199" t="n"/>
      <c r="C558" s="199" t="n"/>
      <c r="D558" s="199" t="n"/>
      <c r="E558" s="199" t="n"/>
      <c r="F558" s="199" t="n"/>
      <c r="G558" s="199" t="n"/>
      <c r="H558" s="199" t="n"/>
      <c r="I558" s="199" t="n"/>
      <c r="J558" s="199" t="n"/>
      <c r="K558" s="199" t="n"/>
      <c r="L558" s="199" t="n"/>
      <c r="M558" s="199" t="n"/>
      <c r="N558" s="199" t="n"/>
      <c r="O558" s="199" t="n"/>
      <c r="P558" s="199" t="n"/>
      <c r="Q558" s="199" t="n"/>
      <c r="R558" s="199" t="n"/>
      <c r="S558" s="199" t="n"/>
      <c r="T558" s="199" t="n"/>
      <c r="U558" s="199" t="n"/>
      <c r="V558" s="199" t="n"/>
      <c r="W558" s="199" t="n"/>
      <c r="X558" s="199" t="n"/>
      <c r="Y558" s="199" t="n"/>
      <c r="Z558" s="199" t="n"/>
    </row>
    <row r="559" ht="15.75" customHeight="1">
      <c r="A559" s="199" t="n"/>
      <c r="B559" s="199" t="n"/>
      <c r="C559" s="199" t="n"/>
      <c r="D559" s="199" t="n"/>
      <c r="E559" s="199" t="n"/>
      <c r="F559" s="199" t="n"/>
      <c r="G559" s="199" t="n"/>
      <c r="H559" s="199" t="n"/>
      <c r="I559" s="199" t="n"/>
      <c r="J559" s="199" t="n"/>
      <c r="K559" s="199" t="n"/>
      <c r="L559" s="199" t="n"/>
      <c r="M559" s="199" t="n"/>
      <c r="N559" s="199" t="n"/>
      <c r="O559" s="199" t="n"/>
      <c r="P559" s="199" t="n"/>
      <c r="Q559" s="199" t="n"/>
      <c r="R559" s="199" t="n"/>
      <c r="S559" s="199" t="n"/>
      <c r="T559" s="199" t="n"/>
      <c r="U559" s="199" t="n"/>
      <c r="V559" s="199" t="n"/>
      <c r="W559" s="199" t="n"/>
      <c r="X559" s="199" t="n"/>
      <c r="Y559" s="199" t="n"/>
      <c r="Z559" s="199" t="n"/>
    </row>
    <row r="560" ht="15.75" customHeight="1">
      <c r="A560" s="199" t="n"/>
      <c r="B560" s="199" t="n"/>
      <c r="C560" s="199" t="n"/>
      <c r="D560" s="199" t="n"/>
      <c r="E560" s="199" t="n"/>
      <c r="F560" s="199" t="n"/>
      <c r="G560" s="199" t="n"/>
      <c r="H560" s="199" t="n"/>
      <c r="I560" s="199" t="n"/>
      <c r="J560" s="199" t="n"/>
      <c r="K560" s="199" t="n"/>
      <c r="L560" s="199" t="n"/>
      <c r="M560" s="199" t="n"/>
      <c r="N560" s="199" t="n"/>
      <c r="O560" s="199" t="n"/>
      <c r="P560" s="199" t="n"/>
      <c r="Q560" s="199" t="n"/>
      <c r="R560" s="199" t="n"/>
      <c r="S560" s="199" t="n"/>
      <c r="T560" s="199" t="n"/>
      <c r="U560" s="199" t="n"/>
      <c r="V560" s="199" t="n"/>
      <c r="W560" s="199" t="n"/>
      <c r="X560" s="199" t="n"/>
      <c r="Y560" s="199" t="n"/>
      <c r="Z560" s="199" t="n"/>
    </row>
    <row r="561" ht="15.75" customHeight="1">
      <c r="A561" s="199" t="n"/>
      <c r="B561" s="199" t="n"/>
      <c r="C561" s="199" t="n"/>
      <c r="D561" s="199" t="n"/>
      <c r="E561" s="199" t="n"/>
      <c r="F561" s="199" t="n"/>
      <c r="G561" s="199" t="n"/>
      <c r="H561" s="199" t="n"/>
      <c r="I561" s="199" t="n"/>
      <c r="J561" s="199" t="n"/>
      <c r="K561" s="199" t="n"/>
      <c r="L561" s="199" t="n"/>
      <c r="M561" s="199" t="n"/>
      <c r="N561" s="199" t="n"/>
      <c r="O561" s="199" t="n"/>
      <c r="P561" s="199" t="n"/>
      <c r="Q561" s="199" t="n"/>
      <c r="R561" s="199" t="n"/>
      <c r="S561" s="199" t="n"/>
      <c r="T561" s="199" t="n"/>
      <c r="U561" s="199" t="n"/>
      <c r="V561" s="199" t="n"/>
      <c r="W561" s="199" t="n"/>
      <c r="X561" s="199" t="n"/>
      <c r="Y561" s="199" t="n"/>
      <c r="Z561" s="199" t="n"/>
    </row>
    <row r="562" ht="15.75" customHeight="1">
      <c r="A562" s="199" t="n"/>
      <c r="B562" s="199" t="n"/>
      <c r="C562" s="199" t="n"/>
      <c r="D562" s="199" t="n"/>
      <c r="E562" s="199" t="n"/>
      <c r="F562" s="199" t="n"/>
      <c r="G562" s="199" t="n"/>
      <c r="H562" s="199" t="n"/>
      <c r="I562" s="199" t="n"/>
      <c r="J562" s="199" t="n"/>
      <c r="K562" s="199" t="n"/>
      <c r="L562" s="199" t="n"/>
      <c r="M562" s="199" t="n"/>
      <c r="N562" s="199" t="n"/>
      <c r="O562" s="199" t="n"/>
      <c r="P562" s="199" t="n"/>
      <c r="Q562" s="199" t="n"/>
      <c r="R562" s="199" t="n"/>
      <c r="S562" s="199" t="n"/>
      <c r="T562" s="199" t="n"/>
      <c r="U562" s="199" t="n"/>
      <c r="V562" s="199" t="n"/>
      <c r="W562" s="199" t="n"/>
      <c r="X562" s="199" t="n"/>
      <c r="Y562" s="199" t="n"/>
      <c r="Z562" s="199" t="n"/>
    </row>
    <row r="563" ht="15.75" customHeight="1">
      <c r="A563" s="199" t="n"/>
      <c r="B563" s="199" t="n"/>
      <c r="C563" s="199" t="n"/>
      <c r="D563" s="199" t="n"/>
      <c r="E563" s="199" t="n"/>
      <c r="F563" s="199" t="n"/>
      <c r="G563" s="199" t="n"/>
      <c r="H563" s="199" t="n"/>
      <c r="I563" s="199" t="n"/>
      <c r="J563" s="199" t="n"/>
      <c r="K563" s="199" t="n"/>
      <c r="L563" s="199" t="n"/>
      <c r="M563" s="199" t="n"/>
      <c r="N563" s="199" t="n"/>
      <c r="O563" s="199" t="n"/>
      <c r="P563" s="199" t="n"/>
      <c r="Q563" s="199" t="n"/>
      <c r="R563" s="199" t="n"/>
      <c r="S563" s="199" t="n"/>
      <c r="T563" s="199" t="n"/>
      <c r="U563" s="199" t="n"/>
      <c r="V563" s="199" t="n"/>
      <c r="W563" s="199" t="n"/>
      <c r="X563" s="199" t="n"/>
      <c r="Y563" s="199" t="n"/>
      <c r="Z563" s="199" t="n"/>
    </row>
    <row r="564" ht="15.75" customHeight="1">
      <c r="A564" s="199" t="n"/>
      <c r="B564" s="199" t="n"/>
      <c r="C564" s="199" t="n"/>
      <c r="D564" s="199" t="n"/>
      <c r="E564" s="199" t="n"/>
      <c r="F564" s="199" t="n"/>
      <c r="G564" s="199" t="n"/>
      <c r="H564" s="199" t="n"/>
      <c r="I564" s="199" t="n"/>
      <c r="J564" s="199" t="n"/>
      <c r="K564" s="199" t="n"/>
      <c r="L564" s="199" t="n"/>
      <c r="M564" s="199" t="n"/>
      <c r="N564" s="199" t="n"/>
      <c r="O564" s="199" t="n"/>
      <c r="P564" s="199" t="n"/>
      <c r="Q564" s="199" t="n"/>
      <c r="R564" s="199" t="n"/>
      <c r="S564" s="199" t="n"/>
      <c r="T564" s="199" t="n"/>
      <c r="U564" s="199" t="n"/>
      <c r="V564" s="199" t="n"/>
      <c r="W564" s="199" t="n"/>
      <c r="X564" s="199" t="n"/>
      <c r="Y564" s="199" t="n"/>
      <c r="Z564" s="199" t="n"/>
    </row>
    <row r="565" ht="15.75" customHeight="1">
      <c r="A565" s="199" t="n"/>
      <c r="B565" s="199" t="n"/>
      <c r="C565" s="199" t="n"/>
      <c r="D565" s="199" t="n"/>
      <c r="E565" s="199" t="n"/>
      <c r="F565" s="199" t="n"/>
      <c r="G565" s="199" t="n"/>
      <c r="H565" s="199" t="n"/>
      <c r="I565" s="199" t="n"/>
      <c r="J565" s="199" t="n"/>
      <c r="K565" s="199" t="n"/>
      <c r="L565" s="199" t="n"/>
      <c r="M565" s="199" t="n"/>
      <c r="N565" s="199" t="n"/>
      <c r="O565" s="199" t="n"/>
      <c r="P565" s="199" t="n"/>
      <c r="Q565" s="199" t="n"/>
      <c r="R565" s="199" t="n"/>
      <c r="S565" s="199" t="n"/>
      <c r="T565" s="199" t="n"/>
      <c r="U565" s="199" t="n"/>
      <c r="V565" s="199" t="n"/>
      <c r="W565" s="199" t="n"/>
      <c r="X565" s="199" t="n"/>
      <c r="Y565" s="199" t="n"/>
      <c r="Z565" s="199" t="n"/>
    </row>
    <row r="566" ht="15.75" customHeight="1">
      <c r="A566" s="199" t="n"/>
      <c r="B566" s="199" t="n"/>
      <c r="C566" s="199" t="n"/>
      <c r="D566" s="199" t="n"/>
      <c r="E566" s="199" t="n"/>
      <c r="F566" s="199" t="n"/>
      <c r="G566" s="199" t="n"/>
      <c r="H566" s="199" t="n"/>
      <c r="I566" s="199" t="n"/>
      <c r="J566" s="199" t="n"/>
      <c r="K566" s="199" t="n"/>
      <c r="L566" s="199" t="n"/>
      <c r="M566" s="199" t="n"/>
      <c r="N566" s="199" t="n"/>
      <c r="O566" s="199" t="n"/>
      <c r="P566" s="199" t="n"/>
      <c r="Q566" s="199" t="n"/>
      <c r="R566" s="199" t="n"/>
      <c r="S566" s="199" t="n"/>
      <c r="T566" s="199" t="n"/>
      <c r="U566" s="199" t="n"/>
      <c r="V566" s="199" t="n"/>
      <c r="W566" s="199" t="n"/>
      <c r="X566" s="199" t="n"/>
      <c r="Y566" s="199" t="n"/>
      <c r="Z566" s="199" t="n"/>
    </row>
    <row r="567" ht="15.75" customHeight="1">
      <c r="A567" s="199" t="n"/>
      <c r="B567" s="199" t="n"/>
      <c r="C567" s="199" t="n"/>
      <c r="D567" s="199" t="n"/>
      <c r="E567" s="199" t="n"/>
      <c r="F567" s="199" t="n"/>
      <c r="G567" s="199" t="n"/>
      <c r="H567" s="199" t="n"/>
      <c r="I567" s="199" t="n"/>
      <c r="J567" s="199" t="n"/>
      <c r="K567" s="199" t="n"/>
      <c r="L567" s="199" t="n"/>
      <c r="M567" s="199" t="n"/>
      <c r="N567" s="199" t="n"/>
      <c r="O567" s="199" t="n"/>
      <c r="P567" s="199" t="n"/>
      <c r="Q567" s="199" t="n"/>
      <c r="R567" s="199" t="n"/>
      <c r="S567" s="199" t="n"/>
      <c r="T567" s="199" t="n"/>
      <c r="U567" s="199" t="n"/>
      <c r="V567" s="199" t="n"/>
      <c r="W567" s="199" t="n"/>
      <c r="X567" s="199" t="n"/>
      <c r="Y567" s="199" t="n"/>
      <c r="Z567" s="199" t="n"/>
    </row>
    <row r="568" ht="15.75" customHeight="1">
      <c r="A568" s="199" t="n"/>
      <c r="B568" s="199" t="n"/>
      <c r="C568" s="199" t="n"/>
      <c r="D568" s="199" t="n"/>
      <c r="E568" s="199" t="n"/>
      <c r="F568" s="199" t="n"/>
      <c r="G568" s="199" t="n"/>
      <c r="H568" s="199" t="n"/>
      <c r="I568" s="199" t="n"/>
      <c r="J568" s="199" t="n"/>
      <c r="K568" s="199" t="n"/>
      <c r="L568" s="199" t="n"/>
      <c r="M568" s="199" t="n"/>
      <c r="N568" s="199" t="n"/>
      <c r="O568" s="199" t="n"/>
      <c r="P568" s="199" t="n"/>
      <c r="Q568" s="199" t="n"/>
      <c r="R568" s="199" t="n"/>
      <c r="S568" s="199" t="n"/>
      <c r="T568" s="199" t="n"/>
      <c r="U568" s="199" t="n"/>
      <c r="V568" s="199" t="n"/>
      <c r="W568" s="199" t="n"/>
      <c r="X568" s="199" t="n"/>
      <c r="Y568" s="199" t="n"/>
      <c r="Z568" s="199" t="n"/>
    </row>
    <row r="569" ht="15.75" customHeight="1">
      <c r="A569" s="199" t="n"/>
      <c r="B569" s="199" t="n"/>
      <c r="C569" s="199" t="n"/>
      <c r="D569" s="199" t="n"/>
      <c r="E569" s="199" t="n"/>
      <c r="F569" s="199" t="n"/>
      <c r="G569" s="199" t="n"/>
      <c r="H569" s="199" t="n"/>
      <c r="I569" s="199" t="n"/>
      <c r="J569" s="199" t="n"/>
      <c r="K569" s="199" t="n"/>
      <c r="L569" s="199" t="n"/>
      <c r="M569" s="199" t="n"/>
      <c r="N569" s="199" t="n"/>
      <c r="O569" s="199" t="n"/>
      <c r="P569" s="199" t="n"/>
      <c r="Q569" s="199" t="n"/>
      <c r="R569" s="199" t="n"/>
      <c r="S569" s="199" t="n"/>
      <c r="T569" s="199" t="n"/>
      <c r="U569" s="199" t="n"/>
      <c r="V569" s="199" t="n"/>
      <c r="W569" s="199" t="n"/>
      <c r="X569" s="199" t="n"/>
      <c r="Y569" s="199" t="n"/>
      <c r="Z569" s="199" t="n"/>
    </row>
    <row r="570" ht="15.75" customHeight="1">
      <c r="A570" s="199" t="n"/>
      <c r="B570" s="199" t="n"/>
      <c r="C570" s="199" t="n"/>
      <c r="D570" s="199" t="n"/>
      <c r="E570" s="199" t="n"/>
      <c r="F570" s="199" t="n"/>
      <c r="G570" s="199" t="n"/>
      <c r="H570" s="199" t="n"/>
      <c r="I570" s="199" t="n"/>
      <c r="J570" s="199" t="n"/>
      <c r="K570" s="199" t="n"/>
      <c r="L570" s="199" t="n"/>
      <c r="M570" s="199" t="n"/>
      <c r="N570" s="199" t="n"/>
      <c r="O570" s="199" t="n"/>
      <c r="P570" s="199" t="n"/>
      <c r="Q570" s="199" t="n"/>
      <c r="R570" s="199" t="n"/>
      <c r="S570" s="199" t="n"/>
      <c r="T570" s="199" t="n"/>
      <c r="U570" s="199" t="n"/>
      <c r="V570" s="199" t="n"/>
      <c r="W570" s="199" t="n"/>
      <c r="X570" s="199" t="n"/>
      <c r="Y570" s="199" t="n"/>
      <c r="Z570" s="199" t="n"/>
    </row>
    <row r="571" ht="15.75" customHeight="1">
      <c r="A571" s="199" t="n"/>
      <c r="B571" s="199" t="n"/>
      <c r="C571" s="199" t="n"/>
      <c r="D571" s="199" t="n"/>
      <c r="E571" s="199" t="n"/>
      <c r="F571" s="199" t="n"/>
      <c r="G571" s="199" t="n"/>
      <c r="H571" s="199" t="n"/>
      <c r="I571" s="199" t="n"/>
      <c r="J571" s="199" t="n"/>
      <c r="K571" s="199" t="n"/>
      <c r="L571" s="199" t="n"/>
      <c r="M571" s="199" t="n"/>
      <c r="N571" s="199" t="n"/>
      <c r="O571" s="199" t="n"/>
      <c r="P571" s="199" t="n"/>
      <c r="Q571" s="199" t="n"/>
      <c r="R571" s="199" t="n"/>
      <c r="S571" s="199" t="n"/>
      <c r="T571" s="199" t="n"/>
      <c r="U571" s="199" t="n"/>
      <c r="V571" s="199" t="n"/>
      <c r="W571" s="199" t="n"/>
      <c r="X571" s="199" t="n"/>
      <c r="Y571" s="199" t="n"/>
      <c r="Z571" s="199" t="n"/>
    </row>
    <row r="572" ht="15.75" customHeight="1">
      <c r="A572" s="199" t="n"/>
      <c r="B572" s="199" t="n"/>
      <c r="C572" s="199" t="n"/>
      <c r="D572" s="199" t="n"/>
      <c r="E572" s="199" t="n"/>
      <c r="F572" s="199" t="n"/>
      <c r="G572" s="199" t="n"/>
      <c r="H572" s="199" t="n"/>
      <c r="I572" s="199" t="n"/>
      <c r="J572" s="199" t="n"/>
      <c r="K572" s="199" t="n"/>
      <c r="L572" s="199" t="n"/>
      <c r="M572" s="199" t="n"/>
      <c r="N572" s="199" t="n"/>
      <c r="O572" s="199" t="n"/>
      <c r="P572" s="199" t="n"/>
      <c r="Q572" s="199" t="n"/>
      <c r="R572" s="199" t="n"/>
      <c r="S572" s="199" t="n"/>
      <c r="T572" s="199" t="n"/>
      <c r="U572" s="199" t="n"/>
      <c r="V572" s="199" t="n"/>
      <c r="W572" s="199" t="n"/>
      <c r="X572" s="199" t="n"/>
      <c r="Y572" s="199" t="n"/>
      <c r="Z572" s="199" t="n"/>
    </row>
    <row r="573" ht="15.75" customHeight="1">
      <c r="A573" s="199" t="n"/>
      <c r="B573" s="199" t="n"/>
      <c r="C573" s="199" t="n"/>
      <c r="D573" s="199" t="n"/>
      <c r="E573" s="199" t="n"/>
      <c r="F573" s="199" t="n"/>
      <c r="G573" s="199" t="n"/>
      <c r="H573" s="199" t="n"/>
      <c r="I573" s="199" t="n"/>
      <c r="J573" s="199" t="n"/>
      <c r="K573" s="199" t="n"/>
      <c r="L573" s="199" t="n"/>
      <c r="M573" s="199" t="n"/>
      <c r="N573" s="199" t="n"/>
      <c r="O573" s="199" t="n"/>
      <c r="P573" s="199" t="n"/>
      <c r="Q573" s="199" t="n"/>
      <c r="R573" s="199" t="n"/>
      <c r="S573" s="199" t="n"/>
      <c r="T573" s="199" t="n"/>
      <c r="U573" s="199" t="n"/>
      <c r="V573" s="199" t="n"/>
      <c r="W573" s="199" t="n"/>
      <c r="X573" s="199" t="n"/>
      <c r="Y573" s="199" t="n"/>
      <c r="Z573" s="199" t="n"/>
    </row>
    <row r="574" ht="15.75" customHeight="1">
      <c r="A574" s="199" t="n"/>
      <c r="B574" s="199" t="n"/>
      <c r="C574" s="199" t="n"/>
      <c r="D574" s="199" t="n"/>
      <c r="E574" s="199" t="n"/>
      <c r="F574" s="199" t="n"/>
      <c r="G574" s="199" t="n"/>
      <c r="H574" s="199" t="n"/>
      <c r="I574" s="199" t="n"/>
      <c r="J574" s="199" t="n"/>
      <c r="K574" s="199" t="n"/>
      <c r="L574" s="199" t="n"/>
      <c r="M574" s="199" t="n"/>
      <c r="N574" s="199" t="n"/>
      <c r="O574" s="199" t="n"/>
      <c r="P574" s="199" t="n"/>
      <c r="Q574" s="199" t="n"/>
      <c r="R574" s="199" t="n"/>
      <c r="S574" s="199" t="n"/>
      <c r="T574" s="199" t="n"/>
      <c r="U574" s="199" t="n"/>
      <c r="V574" s="199" t="n"/>
      <c r="W574" s="199" t="n"/>
      <c r="X574" s="199" t="n"/>
      <c r="Y574" s="199" t="n"/>
      <c r="Z574" s="199" t="n"/>
    </row>
    <row r="575" ht="15.75" customHeight="1">
      <c r="A575" s="199" t="n"/>
      <c r="B575" s="199" t="n"/>
      <c r="C575" s="199" t="n"/>
      <c r="D575" s="199" t="n"/>
      <c r="E575" s="199" t="n"/>
      <c r="F575" s="199" t="n"/>
      <c r="G575" s="199" t="n"/>
      <c r="H575" s="199" t="n"/>
      <c r="I575" s="199" t="n"/>
      <c r="J575" s="199" t="n"/>
      <c r="K575" s="199" t="n"/>
      <c r="L575" s="199" t="n"/>
      <c r="M575" s="199" t="n"/>
      <c r="N575" s="199" t="n"/>
      <c r="O575" s="199" t="n"/>
      <c r="P575" s="199" t="n"/>
      <c r="Q575" s="199" t="n"/>
      <c r="R575" s="199" t="n"/>
      <c r="S575" s="199" t="n"/>
      <c r="T575" s="199" t="n"/>
      <c r="U575" s="199" t="n"/>
      <c r="V575" s="199" t="n"/>
      <c r="W575" s="199" t="n"/>
      <c r="X575" s="199" t="n"/>
      <c r="Y575" s="199" t="n"/>
      <c r="Z575" s="199" t="n"/>
    </row>
    <row r="576" ht="15.75" customHeight="1">
      <c r="A576" s="199" t="n"/>
      <c r="B576" s="199" t="n"/>
      <c r="C576" s="199" t="n"/>
      <c r="D576" s="199" t="n"/>
      <c r="E576" s="199" t="n"/>
      <c r="F576" s="199" t="n"/>
      <c r="G576" s="199" t="n"/>
      <c r="H576" s="199" t="n"/>
      <c r="I576" s="199" t="n"/>
      <c r="J576" s="199" t="n"/>
      <c r="K576" s="199" t="n"/>
      <c r="L576" s="199" t="n"/>
      <c r="M576" s="199" t="n"/>
      <c r="N576" s="199" t="n"/>
      <c r="O576" s="199" t="n"/>
      <c r="P576" s="199" t="n"/>
      <c r="Q576" s="199" t="n"/>
      <c r="R576" s="199" t="n"/>
      <c r="S576" s="199" t="n"/>
      <c r="T576" s="199" t="n"/>
      <c r="U576" s="199" t="n"/>
      <c r="V576" s="199" t="n"/>
      <c r="W576" s="199" t="n"/>
      <c r="X576" s="199" t="n"/>
      <c r="Y576" s="199" t="n"/>
      <c r="Z576" s="199" t="n"/>
    </row>
    <row r="577" ht="15.75" customHeight="1">
      <c r="A577" s="199" t="n"/>
      <c r="B577" s="199" t="n"/>
      <c r="C577" s="199" t="n"/>
      <c r="D577" s="199" t="n"/>
      <c r="E577" s="199" t="n"/>
      <c r="F577" s="199" t="n"/>
      <c r="G577" s="199" t="n"/>
      <c r="H577" s="199" t="n"/>
      <c r="I577" s="199" t="n"/>
      <c r="J577" s="199" t="n"/>
      <c r="K577" s="199" t="n"/>
      <c r="L577" s="199" t="n"/>
      <c r="M577" s="199" t="n"/>
      <c r="N577" s="199" t="n"/>
      <c r="O577" s="199" t="n"/>
      <c r="P577" s="199" t="n"/>
      <c r="Q577" s="199" t="n"/>
      <c r="R577" s="199" t="n"/>
      <c r="S577" s="199" t="n"/>
      <c r="T577" s="199" t="n"/>
      <c r="U577" s="199" t="n"/>
      <c r="V577" s="199" t="n"/>
      <c r="W577" s="199" t="n"/>
      <c r="X577" s="199" t="n"/>
      <c r="Y577" s="199" t="n"/>
      <c r="Z577" s="199" t="n"/>
    </row>
    <row r="578" ht="15.75" customHeight="1">
      <c r="A578" s="199" t="n"/>
      <c r="B578" s="199" t="n"/>
      <c r="C578" s="199" t="n"/>
      <c r="D578" s="199" t="n"/>
      <c r="E578" s="199" t="n"/>
      <c r="F578" s="199" t="n"/>
      <c r="G578" s="199" t="n"/>
      <c r="H578" s="199" t="n"/>
      <c r="I578" s="199" t="n"/>
      <c r="J578" s="199" t="n"/>
      <c r="K578" s="199" t="n"/>
      <c r="L578" s="199" t="n"/>
      <c r="M578" s="199" t="n"/>
      <c r="N578" s="199" t="n"/>
      <c r="O578" s="199" t="n"/>
      <c r="P578" s="199" t="n"/>
      <c r="Q578" s="199" t="n"/>
      <c r="R578" s="199" t="n"/>
      <c r="S578" s="199" t="n"/>
      <c r="T578" s="199" t="n"/>
      <c r="U578" s="199" t="n"/>
      <c r="V578" s="199" t="n"/>
      <c r="W578" s="199" t="n"/>
      <c r="X578" s="199" t="n"/>
      <c r="Y578" s="199" t="n"/>
      <c r="Z578" s="199" t="n"/>
    </row>
    <row r="579" ht="15.75" customHeight="1">
      <c r="A579" s="199" t="n"/>
      <c r="B579" s="199" t="n"/>
      <c r="C579" s="199" t="n"/>
      <c r="D579" s="199" t="n"/>
      <c r="E579" s="199" t="n"/>
      <c r="F579" s="199" t="n"/>
      <c r="G579" s="199" t="n"/>
      <c r="H579" s="199" t="n"/>
      <c r="I579" s="199" t="n"/>
      <c r="J579" s="199" t="n"/>
      <c r="K579" s="199" t="n"/>
      <c r="L579" s="199" t="n"/>
      <c r="M579" s="199" t="n"/>
      <c r="N579" s="199" t="n"/>
      <c r="O579" s="199" t="n"/>
      <c r="P579" s="199" t="n"/>
      <c r="Q579" s="199" t="n"/>
      <c r="R579" s="199" t="n"/>
      <c r="S579" s="199" t="n"/>
      <c r="T579" s="199" t="n"/>
      <c r="U579" s="199" t="n"/>
      <c r="V579" s="199" t="n"/>
      <c r="W579" s="199" t="n"/>
      <c r="X579" s="199" t="n"/>
      <c r="Y579" s="199" t="n"/>
      <c r="Z579" s="199" t="n"/>
    </row>
    <row r="580" ht="15.75" customHeight="1">
      <c r="A580" s="199" t="n"/>
      <c r="B580" s="199" t="n"/>
      <c r="C580" s="199" t="n"/>
      <c r="D580" s="199" t="n"/>
      <c r="E580" s="199" t="n"/>
      <c r="F580" s="199" t="n"/>
      <c r="G580" s="199" t="n"/>
      <c r="H580" s="199" t="n"/>
      <c r="I580" s="199" t="n"/>
      <c r="J580" s="199" t="n"/>
      <c r="K580" s="199" t="n"/>
      <c r="L580" s="199" t="n"/>
      <c r="M580" s="199" t="n"/>
      <c r="N580" s="199" t="n"/>
      <c r="O580" s="199" t="n"/>
      <c r="P580" s="199" t="n"/>
      <c r="Q580" s="199" t="n"/>
      <c r="R580" s="199" t="n"/>
      <c r="S580" s="199" t="n"/>
      <c r="T580" s="199" t="n"/>
      <c r="U580" s="199" t="n"/>
      <c r="V580" s="199" t="n"/>
      <c r="W580" s="199" t="n"/>
      <c r="X580" s="199" t="n"/>
      <c r="Y580" s="199" t="n"/>
      <c r="Z580" s="199" t="n"/>
    </row>
    <row r="581" ht="15.75" customHeight="1">
      <c r="A581" s="199" t="n"/>
      <c r="B581" s="199" t="n"/>
      <c r="C581" s="199" t="n"/>
      <c r="D581" s="199" t="n"/>
      <c r="E581" s="199" t="n"/>
      <c r="F581" s="199" t="n"/>
      <c r="G581" s="199" t="n"/>
      <c r="H581" s="199" t="n"/>
      <c r="I581" s="199" t="n"/>
      <c r="J581" s="199" t="n"/>
      <c r="K581" s="199" t="n"/>
      <c r="L581" s="199" t="n"/>
      <c r="M581" s="199" t="n"/>
      <c r="N581" s="199" t="n"/>
      <c r="O581" s="199" t="n"/>
      <c r="P581" s="199" t="n"/>
      <c r="Q581" s="199" t="n"/>
      <c r="R581" s="199" t="n"/>
      <c r="S581" s="199" t="n"/>
      <c r="T581" s="199" t="n"/>
      <c r="U581" s="199" t="n"/>
      <c r="V581" s="199" t="n"/>
      <c r="W581" s="199" t="n"/>
      <c r="X581" s="199" t="n"/>
      <c r="Y581" s="199" t="n"/>
      <c r="Z581" s="199" t="n"/>
    </row>
    <row r="582" ht="15.75" customHeight="1">
      <c r="A582" s="199" t="n"/>
      <c r="B582" s="199" t="n"/>
      <c r="C582" s="199" t="n"/>
      <c r="D582" s="199" t="n"/>
      <c r="E582" s="199" t="n"/>
      <c r="F582" s="199" t="n"/>
      <c r="G582" s="199" t="n"/>
      <c r="H582" s="199" t="n"/>
      <c r="I582" s="199" t="n"/>
      <c r="J582" s="199" t="n"/>
      <c r="K582" s="199" t="n"/>
      <c r="L582" s="199" t="n"/>
      <c r="M582" s="199" t="n"/>
      <c r="N582" s="199" t="n"/>
      <c r="O582" s="199" t="n"/>
      <c r="P582" s="199" t="n"/>
      <c r="Q582" s="199" t="n"/>
      <c r="R582" s="199" t="n"/>
      <c r="S582" s="199" t="n"/>
      <c r="T582" s="199" t="n"/>
      <c r="U582" s="199" t="n"/>
      <c r="V582" s="199" t="n"/>
      <c r="W582" s="199" t="n"/>
      <c r="X582" s="199" t="n"/>
      <c r="Y582" s="199" t="n"/>
      <c r="Z582" s="199" t="n"/>
    </row>
    <row r="583" ht="15.75" customHeight="1">
      <c r="A583" s="199" t="n"/>
      <c r="B583" s="199" t="n"/>
      <c r="C583" s="199" t="n"/>
      <c r="D583" s="199" t="n"/>
      <c r="E583" s="199" t="n"/>
      <c r="F583" s="199" t="n"/>
      <c r="G583" s="199" t="n"/>
      <c r="H583" s="199" t="n"/>
      <c r="I583" s="199" t="n"/>
      <c r="J583" s="199" t="n"/>
      <c r="K583" s="199" t="n"/>
      <c r="L583" s="199" t="n"/>
      <c r="M583" s="199" t="n"/>
      <c r="N583" s="199" t="n"/>
      <c r="O583" s="199" t="n"/>
      <c r="P583" s="199" t="n"/>
      <c r="Q583" s="199" t="n"/>
      <c r="R583" s="199" t="n"/>
      <c r="S583" s="199" t="n"/>
      <c r="T583" s="199" t="n"/>
      <c r="U583" s="199" t="n"/>
      <c r="V583" s="199" t="n"/>
      <c r="W583" s="199" t="n"/>
      <c r="X583" s="199" t="n"/>
      <c r="Y583" s="199" t="n"/>
      <c r="Z583" s="199" t="n"/>
    </row>
    <row r="584" ht="15.75" customHeight="1">
      <c r="A584" s="199" t="n"/>
      <c r="B584" s="199" t="n"/>
      <c r="C584" s="199" t="n"/>
      <c r="D584" s="199" t="n"/>
      <c r="E584" s="199" t="n"/>
      <c r="F584" s="199" t="n"/>
      <c r="G584" s="199" t="n"/>
      <c r="H584" s="199" t="n"/>
      <c r="I584" s="199" t="n"/>
      <c r="J584" s="199" t="n"/>
      <c r="K584" s="199" t="n"/>
      <c r="L584" s="199" t="n"/>
      <c r="M584" s="199" t="n"/>
      <c r="N584" s="199" t="n"/>
      <c r="O584" s="199" t="n"/>
      <c r="P584" s="199" t="n"/>
      <c r="Q584" s="199" t="n"/>
      <c r="R584" s="199" t="n"/>
      <c r="S584" s="199" t="n"/>
      <c r="T584" s="199" t="n"/>
      <c r="U584" s="199" t="n"/>
      <c r="V584" s="199" t="n"/>
      <c r="W584" s="199" t="n"/>
      <c r="X584" s="199" t="n"/>
      <c r="Y584" s="199" t="n"/>
      <c r="Z584" s="199" t="n"/>
    </row>
    <row r="585" ht="15.75" customHeight="1">
      <c r="A585" s="199" t="n"/>
      <c r="B585" s="199" t="n"/>
      <c r="C585" s="199" t="n"/>
      <c r="D585" s="199" t="n"/>
      <c r="E585" s="199" t="n"/>
      <c r="F585" s="199" t="n"/>
      <c r="G585" s="199" t="n"/>
      <c r="H585" s="199" t="n"/>
      <c r="I585" s="199" t="n"/>
      <c r="J585" s="199" t="n"/>
      <c r="K585" s="199" t="n"/>
      <c r="L585" s="199" t="n"/>
      <c r="M585" s="199" t="n"/>
      <c r="N585" s="199" t="n"/>
      <c r="O585" s="199" t="n"/>
      <c r="P585" s="199" t="n"/>
      <c r="Q585" s="199" t="n"/>
      <c r="R585" s="199" t="n"/>
      <c r="S585" s="199" t="n"/>
      <c r="T585" s="199" t="n"/>
      <c r="U585" s="199" t="n"/>
      <c r="V585" s="199" t="n"/>
      <c r="W585" s="199" t="n"/>
      <c r="X585" s="199" t="n"/>
      <c r="Y585" s="199" t="n"/>
      <c r="Z585" s="199" t="n"/>
    </row>
    <row r="586" ht="15.75" customHeight="1">
      <c r="A586" s="199" t="n"/>
      <c r="B586" s="199" t="n"/>
      <c r="C586" s="199" t="n"/>
      <c r="D586" s="199" t="n"/>
      <c r="E586" s="199" t="n"/>
      <c r="F586" s="199" t="n"/>
      <c r="G586" s="199" t="n"/>
      <c r="H586" s="199" t="n"/>
      <c r="I586" s="199" t="n"/>
      <c r="J586" s="199" t="n"/>
      <c r="K586" s="199" t="n"/>
      <c r="L586" s="199" t="n"/>
      <c r="M586" s="199" t="n"/>
      <c r="N586" s="199" t="n"/>
      <c r="O586" s="199" t="n"/>
      <c r="P586" s="199" t="n"/>
      <c r="Q586" s="199" t="n"/>
      <c r="R586" s="199" t="n"/>
      <c r="S586" s="199" t="n"/>
      <c r="T586" s="199" t="n"/>
      <c r="U586" s="199" t="n"/>
      <c r="V586" s="199" t="n"/>
      <c r="W586" s="199" t="n"/>
      <c r="X586" s="199" t="n"/>
      <c r="Y586" s="199" t="n"/>
      <c r="Z586" s="199" t="n"/>
    </row>
    <row r="587" ht="15.75" customHeight="1">
      <c r="A587" s="199" t="n"/>
      <c r="B587" s="199" t="n"/>
      <c r="C587" s="199" t="n"/>
      <c r="D587" s="199" t="n"/>
      <c r="E587" s="199" t="n"/>
      <c r="F587" s="199" t="n"/>
      <c r="G587" s="199" t="n"/>
      <c r="H587" s="199" t="n"/>
      <c r="I587" s="199" t="n"/>
      <c r="J587" s="199" t="n"/>
      <c r="K587" s="199" t="n"/>
      <c r="L587" s="199" t="n"/>
      <c r="M587" s="199" t="n"/>
      <c r="N587" s="199" t="n"/>
      <c r="O587" s="199" t="n"/>
      <c r="P587" s="199" t="n"/>
      <c r="Q587" s="199" t="n"/>
      <c r="R587" s="199" t="n"/>
      <c r="S587" s="199" t="n"/>
      <c r="T587" s="199" t="n"/>
      <c r="U587" s="199" t="n"/>
      <c r="V587" s="199" t="n"/>
      <c r="W587" s="199" t="n"/>
      <c r="X587" s="199" t="n"/>
      <c r="Y587" s="199" t="n"/>
      <c r="Z587" s="199" t="n"/>
    </row>
    <row r="588" ht="15.75" customHeight="1">
      <c r="A588" s="199" t="n"/>
      <c r="B588" s="199" t="n"/>
      <c r="C588" s="199" t="n"/>
      <c r="D588" s="199" t="n"/>
      <c r="E588" s="199" t="n"/>
      <c r="F588" s="199" t="n"/>
      <c r="G588" s="199" t="n"/>
      <c r="H588" s="199" t="n"/>
      <c r="I588" s="199" t="n"/>
      <c r="J588" s="199" t="n"/>
      <c r="K588" s="199" t="n"/>
      <c r="L588" s="199" t="n"/>
      <c r="M588" s="199" t="n"/>
      <c r="N588" s="199" t="n"/>
      <c r="O588" s="199" t="n"/>
      <c r="P588" s="199" t="n"/>
      <c r="Q588" s="199" t="n"/>
      <c r="R588" s="199" t="n"/>
      <c r="S588" s="199" t="n"/>
      <c r="T588" s="199" t="n"/>
      <c r="U588" s="199" t="n"/>
      <c r="V588" s="199" t="n"/>
      <c r="W588" s="199" t="n"/>
      <c r="X588" s="199" t="n"/>
      <c r="Y588" s="199" t="n"/>
      <c r="Z588" s="199" t="n"/>
    </row>
    <row r="589" ht="15.75" customHeight="1">
      <c r="A589" s="199" t="n"/>
      <c r="B589" s="199" t="n"/>
      <c r="C589" s="199" t="n"/>
      <c r="D589" s="199" t="n"/>
      <c r="E589" s="199" t="n"/>
      <c r="F589" s="199" t="n"/>
      <c r="G589" s="199" t="n"/>
      <c r="H589" s="199" t="n"/>
      <c r="I589" s="199" t="n"/>
      <c r="J589" s="199" t="n"/>
      <c r="K589" s="199" t="n"/>
      <c r="L589" s="199" t="n"/>
      <c r="M589" s="199" t="n"/>
      <c r="N589" s="199" t="n"/>
      <c r="O589" s="199" t="n"/>
      <c r="P589" s="199" t="n"/>
      <c r="Q589" s="199" t="n"/>
      <c r="R589" s="199" t="n"/>
      <c r="S589" s="199" t="n"/>
      <c r="T589" s="199" t="n"/>
      <c r="U589" s="199" t="n"/>
      <c r="V589" s="199" t="n"/>
      <c r="W589" s="199" t="n"/>
      <c r="X589" s="199" t="n"/>
      <c r="Y589" s="199" t="n"/>
      <c r="Z589" s="199" t="n"/>
    </row>
    <row r="590" ht="15.75" customHeight="1">
      <c r="A590" s="199" t="n"/>
      <c r="B590" s="199" t="n"/>
      <c r="C590" s="199" t="n"/>
      <c r="D590" s="199" t="n"/>
      <c r="E590" s="199" t="n"/>
      <c r="F590" s="199" t="n"/>
      <c r="G590" s="199" t="n"/>
      <c r="H590" s="199" t="n"/>
      <c r="I590" s="199" t="n"/>
      <c r="J590" s="199" t="n"/>
      <c r="K590" s="199" t="n"/>
      <c r="L590" s="199" t="n"/>
      <c r="M590" s="199" t="n"/>
      <c r="N590" s="199" t="n"/>
      <c r="O590" s="199" t="n"/>
      <c r="P590" s="199" t="n"/>
      <c r="Q590" s="199" t="n"/>
      <c r="R590" s="199" t="n"/>
      <c r="S590" s="199" t="n"/>
      <c r="T590" s="199" t="n"/>
      <c r="U590" s="199" t="n"/>
      <c r="V590" s="199" t="n"/>
      <c r="W590" s="199" t="n"/>
      <c r="X590" s="199" t="n"/>
      <c r="Y590" s="199" t="n"/>
      <c r="Z590" s="199" t="n"/>
    </row>
    <row r="591" ht="15.75" customHeight="1">
      <c r="A591" s="199" t="n"/>
      <c r="B591" s="199" t="n"/>
      <c r="C591" s="199" t="n"/>
      <c r="D591" s="199" t="n"/>
      <c r="E591" s="199" t="n"/>
      <c r="F591" s="199" t="n"/>
      <c r="G591" s="199" t="n"/>
      <c r="H591" s="199" t="n"/>
      <c r="I591" s="199" t="n"/>
      <c r="J591" s="199" t="n"/>
      <c r="K591" s="199" t="n"/>
      <c r="L591" s="199" t="n"/>
      <c r="M591" s="199" t="n"/>
      <c r="N591" s="199" t="n"/>
      <c r="O591" s="199" t="n"/>
      <c r="P591" s="199" t="n"/>
      <c r="Q591" s="199" t="n"/>
      <c r="R591" s="199" t="n"/>
      <c r="S591" s="199" t="n"/>
      <c r="T591" s="199" t="n"/>
      <c r="U591" s="199" t="n"/>
      <c r="V591" s="199" t="n"/>
      <c r="W591" s="199" t="n"/>
      <c r="X591" s="199" t="n"/>
      <c r="Y591" s="199" t="n"/>
      <c r="Z591" s="199" t="n"/>
    </row>
    <row r="592" ht="15.75" customHeight="1">
      <c r="A592" s="199" t="n"/>
      <c r="B592" s="199" t="n"/>
      <c r="C592" s="199" t="n"/>
      <c r="D592" s="199" t="n"/>
      <c r="E592" s="199" t="n"/>
      <c r="F592" s="199" t="n"/>
      <c r="G592" s="199" t="n"/>
      <c r="H592" s="199" t="n"/>
      <c r="I592" s="199" t="n"/>
      <c r="J592" s="199" t="n"/>
      <c r="K592" s="199" t="n"/>
      <c r="L592" s="199" t="n"/>
      <c r="M592" s="199" t="n"/>
      <c r="N592" s="199" t="n"/>
      <c r="O592" s="199" t="n"/>
      <c r="P592" s="199" t="n"/>
      <c r="Q592" s="199" t="n"/>
      <c r="R592" s="199" t="n"/>
      <c r="S592" s="199" t="n"/>
      <c r="T592" s="199" t="n"/>
      <c r="U592" s="199" t="n"/>
      <c r="V592" s="199" t="n"/>
      <c r="W592" s="199" t="n"/>
      <c r="X592" s="199" t="n"/>
      <c r="Y592" s="199" t="n"/>
      <c r="Z592" s="199" t="n"/>
    </row>
    <row r="593" ht="15.75" customHeight="1">
      <c r="A593" s="199" t="n"/>
      <c r="B593" s="199" t="n"/>
      <c r="C593" s="199" t="n"/>
      <c r="D593" s="199" t="n"/>
      <c r="E593" s="199" t="n"/>
      <c r="F593" s="199" t="n"/>
      <c r="G593" s="199" t="n"/>
      <c r="H593" s="199" t="n"/>
      <c r="I593" s="199" t="n"/>
      <c r="J593" s="199" t="n"/>
      <c r="K593" s="199" t="n"/>
      <c r="L593" s="199" t="n"/>
      <c r="M593" s="199" t="n"/>
      <c r="N593" s="199" t="n"/>
      <c r="O593" s="199" t="n"/>
      <c r="P593" s="199" t="n"/>
      <c r="Q593" s="199" t="n"/>
      <c r="R593" s="199" t="n"/>
      <c r="S593" s="199" t="n"/>
      <c r="T593" s="199" t="n"/>
      <c r="U593" s="199" t="n"/>
      <c r="V593" s="199" t="n"/>
      <c r="W593" s="199" t="n"/>
      <c r="X593" s="199" t="n"/>
      <c r="Y593" s="199" t="n"/>
      <c r="Z593" s="199" t="n"/>
    </row>
    <row r="594" ht="15.75" customHeight="1">
      <c r="A594" s="199" t="n"/>
      <c r="B594" s="199" t="n"/>
      <c r="C594" s="199" t="n"/>
      <c r="D594" s="199" t="n"/>
      <c r="E594" s="199" t="n"/>
      <c r="F594" s="199" t="n"/>
      <c r="G594" s="199" t="n"/>
      <c r="H594" s="199" t="n"/>
      <c r="I594" s="199" t="n"/>
      <c r="J594" s="199" t="n"/>
      <c r="K594" s="199" t="n"/>
      <c r="L594" s="199" t="n"/>
      <c r="M594" s="199" t="n"/>
      <c r="N594" s="199" t="n"/>
      <c r="O594" s="199" t="n"/>
      <c r="P594" s="199" t="n"/>
      <c r="Q594" s="199" t="n"/>
      <c r="R594" s="199" t="n"/>
      <c r="S594" s="199" t="n"/>
      <c r="T594" s="199" t="n"/>
      <c r="U594" s="199" t="n"/>
      <c r="V594" s="199" t="n"/>
      <c r="W594" s="199" t="n"/>
      <c r="X594" s="199" t="n"/>
      <c r="Y594" s="199" t="n"/>
      <c r="Z594" s="199" t="n"/>
    </row>
    <row r="595" ht="15.75" customHeight="1">
      <c r="A595" s="199" t="n"/>
      <c r="B595" s="199" t="n"/>
      <c r="C595" s="199" t="n"/>
      <c r="D595" s="199" t="n"/>
      <c r="E595" s="199" t="n"/>
      <c r="F595" s="199" t="n"/>
      <c r="G595" s="199" t="n"/>
      <c r="H595" s="199" t="n"/>
      <c r="I595" s="199" t="n"/>
      <c r="J595" s="199" t="n"/>
      <c r="K595" s="199" t="n"/>
      <c r="L595" s="199" t="n"/>
      <c r="M595" s="199" t="n"/>
      <c r="N595" s="199" t="n"/>
      <c r="O595" s="199" t="n"/>
      <c r="P595" s="199" t="n"/>
      <c r="Q595" s="199" t="n"/>
      <c r="R595" s="199" t="n"/>
      <c r="S595" s="199" t="n"/>
      <c r="T595" s="199" t="n"/>
      <c r="U595" s="199" t="n"/>
      <c r="V595" s="199" t="n"/>
      <c r="W595" s="199" t="n"/>
      <c r="X595" s="199" t="n"/>
      <c r="Y595" s="199" t="n"/>
      <c r="Z595" s="199" t="n"/>
    </row>
    <row r="596" ht="15.75" customHeight="1">
      <c r="A596" s="199" t="n"/>
      <c r="B596" s="199" t="n"/>
      <c r="C596" s="199" t="n"/>
      <c r="D596" s="199" t="n"/>
      <c r="E596" s="199" t="n"/>
      <c r="F596" s="199" t="n"/>
      <c r="G596" s="199" t="n"/>
      <c r="H596" s="199" t="n"/>
      <c r="I596" s="199" t="n"/>
      <c r="J596" s="199" t="n"/>
      <c r="K596" s="199" t="n"/>
      <c r="L596" s="199" t="n"/>
      <c r="M596" s="199" t="n"/>
      <c r="N596" s="199" t="n"/>
      <c r="O596" s="199" t="n"/>
      <c r="P596" s="199" t="n"/>
      <c r="Q596" s="199" t="n"/>
      <c r="R596" s="199" t="n"/>
      <c r="S596" s="199" t="n"/>
      <c r="T596" s="199" t="n"/>
      <c r="U596" s="199" t="n"/>
      <c r="V596" s="199" t="n"/>
      <c r="W596" s="199" t="n"/>
      <c r="X596" s="199" t="n"/>
      <c r="Y596" s="199" t="n"/>
      <c r="Z596" s="199" t="n"/>
    </row>
    <row r="597" ht="15.75" customHeight="1">
      <c r="A597" s="199" t="n"/>
      <c r="B597" s="199" t="n"/>
      <c r="C597" s="199" t="n"/>
      <c r="D597" s="199" t="n"/>
      <c r="E597" s="199" t="n"/>
      <c r="F597" s="199" t="n"/>
      <c r="G597" s="199" t="n"/>
      <c r="H597" s="199" t="n"/>
      <c r="I597" s="199" t="n"/>
      <c r="J597" s="199" t="n"/>
      <c r="K597" s="199" t="n"/>
      <c r="L597" s="199" t="n"/>
      <c r="M597" s="199" t="n"/>
      <c r="N597" s="199" t="n"/>
      <c r="O597" s="199" t="n"/>
      <c r="P597" s="199" t="n"/>
      <c r="Q597" s="199" t="n"/>
      <c r="R597" s="199" t="n"/>
      <c r="S597" s="199" t="n"/>
      <c r="T597" s="199" t="n"/>
      <c r="U597" s="199" t="n"/>
      <c r="V597" s="199" t="n"/>
      <c r="W597" s="199" t="n"/>
      <c r="X597" s="199" t="n"/>
      <c r="Y597" s="199" t="n"/>
      <c r="Z597" s="199" t="n"/>
    </row>
    <row r="598" ht="15.75" customHeight="1">
      <c r="A598" s="199" t="n"/>
      <c r="B598" s="199" t="n"/>
      <c r="C598" s="199" t="n"/>
      <c r="D598" s="199" t="n"/>
      <c r="E598" s="199" t="n"/>
      <c r="F598" s="199" t="n"/>
      <c r="G598" s="199" t="n"/>
      <c r="H598" s="199" t="n"/>
      <c r="I598" s="199" t="n"/>
      <c r="J598" s="199" t="n"/>
      <c r="K598" s="199" t="n"/>
      <c r="L598" s="199" t="n"/>
      <c r="M598" s="199" t="n"/>
      <c r="N598" s="199" t="n"/>
      <c r="O598" s="199" t="n"/>
      <c r="P598" s="199" t="n"/>
      <c r="Q598" s="199" t="n"/>
      <c r="R598" s="199" t="n"/>
      <c r="S598" s="199" t="n"/>
      <c r="T598" s="199" t="n"/>
      <c r="U598" s="199" t="n"/>
      <c r="V598" s="199" t="n"/>
      <c r="W598" s="199" t="n"/>
      <c r="X598" s="199" t="n"/>
      <c r="Y598" s="199" t="n"/>
      <c r="Z598" s="199" t="n"/>
    </row>
    <row r="599" ht="15.75" customHeight="1">
      <c r="A599" s="199" t="n"/>
      <c r="B599" s="199" t="n"/>
      <c r="C599" s="199" t="n"/>
      <c r="D599" s="199" t="n"/>
      <c r="E599" s="199" t="n"/>
      <c r="F599" s="199" t="n"/>
      <c r="G599" s="199" t="n"/>
      <c r="H599" s="199" t="n"/>
      <c r="I599" s="199" t="n"/>
      <c r="J599" s="199" t="n"/>
      <c r="K599" s="199" t="n"/>
      <c r="L599" s="199" t="n"/>
      <c r="M599" s="199" t="n"/>
      <c r="N599" s="199" t="n"/>
      <c r="O599" s="199" t="n"/>
      <c r="P599" s="199" t="n"/>
      <c r="Q599" s="199" t="n"/>
      <c r="R599" s="199" t="n"/>
      <c r="S599" s="199" t="n"/>
      <c r="T599" s="199" t="n"/>
      <c r="U599" s="199" t="n"/>
      <c r="V599" s="199" t="n"/>
      <c r="W599" s="199" t="n"/>
      <c r="X599" s="199" t="n"/>
      <c r="Y599" s="199" t="n"/>
      <c r="Z599" s="199" t="n"/>
    </row>
    <row r="600" ht="15.75" customHeight="1">
      <c r="A600" s="199" t="n"/>
      <c r="B600" s="199" t="n"/>
      <c r="C600" s="199" t="n"/>
      <c r="D600" s="199" t="n"/>
      <c r="E600" s="199" t="n"/>
      <c r="F600" s="199" t="n"/>
      <c r="G600" s="199" t="n"/>
      <c r="H600" s="199" t="n"/>
      <c r="I600" s="199" t="n"/>
      <c r="J600" s="199" t="n"/>
      <c r="K600" s="199" t="n"/>
      <c r="L600" s="199" t="n"/>
      <c r="M600" s="199" t="n"/>
      <c r="N600" s="199" t="n"/>
      <c r="O600" s="199" t="n"/>
      <c r="P600" s="199" t="n"/>
      <c r="Q600" s="199" t="n"/>
      <c r="R600" s="199" t="n"/>
      <c r="S600" s="199" t="n"/>
      <c r="T600" s="199" t="n"/>
      <c r="U600" s="199" t="n"/>
      <c r="V600" s="199" t="n"/>
      <c r="W600" s="199" t="n"/>
      <c r="X600" s="199" t="n"/>
      <c r="Y600" s="199" t="n"/>
      <c r="Z600" s="199" t="n"/>
    </row>
    <row r="601" ht="15.75" customHeight="1">
      <c r="A601" s="199" t="n"/>
      <c r="B601" s="199" t="n"/>
      <c r="C601" s="199" t="n"/>
      <c r="D601" s="199" t="n"/>
      <c r="E601" s="199" t="n"/>
      <c r="F601" s="199" t="n"/>
      <c r="G601" s="199" t="n"/>
      <c r="H601" s="199" t="n"/>
      <c r="I601" s="199" t="n"/>
      <c r="J601" s="199" t="n"/>
      <c r="K601" s="199" t="n"/>
      <c r="L601" s="199" t="n"/>
      <c r="M601" s="199" t="n"/>
      <c r="N601" s="199" t="n"/>
      <c r="O601" s="199" t="n"/>
      <c r="P601" s="199" t="n"/>
      <c r="Q601" s="199" t="n"/>
      <c r="R601" s="199" t="n"/>
      <c r="S601" s="199" t="n"/>
      <c r="T601" s="199" t="n"/>
      <c r="U601" s="199" t="n"/>
      <c r="V601" s="199" t="n"/>
      <c r="W601" s="199" t="n"/>
      <c r="X601" s="199" t="n"/>
      <c r="Y601" s="199" t="n"/>
      <c r="Z601" s="199" t="n"/>
    </row>
    <row r="602" ht="15.75" customHeight="1">
      <c r="A602" s="199" t="n"/>
      <c r="B602" s="199" t="n"/>
      <c r="C602" s="199" t="n"/>
      <c r="D602" s="199" t="n"/>
      <c r="E602" s="199" t="n"/>
      <c r="F602" s="199" t="n"/>
      <c r="G602" s="199" t="n"/>
      <c r="H602" s="199" t="n"/>
      <c r="I602" s="199" t="n"/>
      <c r="J602" s="199" t="n"/>
      <c r="K602" s="199" t="n"/>
      <c r="L602" s="199" t="n"/>
      <c r="M602" s="199" t="n"/>
      <c r="N602" s="199" t="n"/>
      <c r="O602" s="199" t="n"/>
      <c r="P602" s="199" t="n"/>
      <c r="Q602" s="199" t="n"/>
      <c r="R602" s="199" t="n"/>
      <c r="S602" s="199" t="n"/>
      <c r="T602" s="199" t="n"/>
      <c r="U602" s="199" t="n"/>
      <c r="V602" s="199" t="n"/>
      <c r="W602" s="199" t="n"/>
      <c r="X602" s="199" t="n"/>
      <c r="Y602" s="199" t="n"/>
      <c r="Z602" s="199" t="n"/>
    </row>
    <row r="603" ht="15.75" customHeight="1">
      <c r="A603" s="199" t="n"/>
      <c r="B603" s="199" t="n"/>
      <c r="C603" s="199" t="n"/>
      <c r="D603" s="199" t="n"/>
      <c r="E603" s="199" t="n"/>
      <c r="F603" s="199" t="n"/>
      <c r="G603" s="199" t="n"/>
      <c r="H603" s="199" t="n"/>
      <c r="I603" s="199" t="n"/>
      <c r="J603" s="199" t="n"/>
      <c r="K603" s="199" t="n"/>
      <c r="L603" s="199" t="n"/>
      <c r="M603" s="199" t="n"/>
      <c r="N603" s="199" t="n"/>
      <c r="O603" s="199" t="n"/>
      <c r="P603" s="199" t="n"/>
      <c r="Q603" s="199" t="n"/>
      <c r="R603" s="199" t="n"/>
      <c r="S603" s="199" t="n"/>
      <c r="T603" s="199" t="n"/>
      <c r="U603" s="199" t="n"/>
      <c r="V603" s="199" t="n"/>
      <c r="W603" s="199" t="n"/>
      <c r="X603" s="199" t="n"/>
      <c r="Y603" s="199" t="n"/>
      <c r="Z603" s="199" t="n"/>
    </row>
    <row r="604" ht="15.75" customHeight="1">
      <c r="A604" s="199" t="n"/>
      <c r="B604" s="199" t="n"/>
      <c r="C604" s="199" t="n"/>
      <c r="D604" s="199" t="n"/>
      <c r="E604" s="199" t="n"/>
      <c r="F604" s="199" t="n"/>
      <c r="G604" s="199" t="n"/>
      <c r="H604" s="199" t="n"/>
      <c r="I604" s="199" t="n"/>
      <c r="J604" s="199" t="n"/>
      <c r="K604" s="199" t="n"/>
      <c r="L604" s="199" t="n"/>
      <c r="M604" s="199" t="n"/>
      <c r="N604" s="199" t="n"/>
      <c r="O604" s="199" t="n"/>
      <c r="P604" s="199" t="n"/>
      <c r="Q604" s="199" t="n"/>
      <c r="R604" s="199" t="n"/>
      <c r="S604" s="199" t="n"/>
      <c r="T604" s="199" t="n"/>
      <c r="U604" s="199" t="n"/>
      <c r="V604" s="199" t="n"/>
      <c r="W604" s="199" t="n"/>
      <c r="X604" s="199" t="n"/>
      <c r="Y604" s="199" t="n"/>
      <c r="Z604" s="199" t="n"/>
    </row>
    <row r="605" ht="15.75" customHeight="1">
      <c r="A605" s="199" t="n"/>
      <c r="B605" s="199" t="n"/>
      <c r="C605" s="199" t="n"/>
      <c r="D605" s="199" t="n"/>
      <c r="E605" s="199" t="n"/>
      <c r="F605" s="199" t="n"/>
      <c r="G605" s="199" t="n"/>
      <c r="H605" s="199" t="n"/>
      <c r="I605" s="199" t="n"/>
      <c r="J605" s="199" t="n"/>
      <c r="K605" s="199" t="n"/>
      <c r="L605" s="199" t="n"/>
      <c r="M605" s="199" t="n"/>
      <c r="N605" s="199" t="n"/>
      <c r="O605" s="199" t="n"/>
      <c r="P605" s="199" t="n"/>
      <c r="Q605" s="199" t="n"/>
      <c r="R605" s="199" t="n"/>
      <c r="S605" s="199" t="n"/>
      <c r="T605" s="199" t="n"/>
      <c r="U605" s="199" t="n"/>
      <c r="V605" s="199" t="n"/>
      <c r="W605" s="199" t="n"/>
      <c r="X605" s="199" t="n"/>
      <c r="Y605" s="199" t="n"/>
      <c r="Z605" s="199" t="n"/>
    </row>
    <row r="606" ht="15.75" customHeight="1">
      <c r="A606" s="199" t="n"/>
      <c r="B606" s="199" t="n"/>
      <c r="C606" s="199" t="n"/>
      <c r="D606" s="199" t="n"/>
      <c r="E606" s="199" t="n"/>
      <c r="F606" s="199" t="n"/>
      <c r="G606" s="199" t="n"/>
      <c r="H606" s="199" t="n"/>
      <c r="I606" s="199" t="n"/>
      <c r="J606" s="199" t="n"/>
      <c r="K606" s="199" t="n"/>
      <c r="L606" s="199" t="n"/>
      <c r="M606" s="199" t="n"/>
      <c r="N606" s="199" t="n"/>
      <c r="O606" s="199" t="n"/>
      <c r="P606" s="199" t="n"/>
      <c r="Q606" s="199" t="n"/>
      <c r="R606" s="199" t="n"/>
      <c r="S606" s="199" t="n"/>
      <c r="T606" s="199" t="n"/>
      <c r="U606" s="199" t="n"/>
      <c r="V606" s="199" t="n"/>
      <c r="W606" s="199" t="n"/>
      <c r="X606" s="199" t="n"/>
      <c r="Y606" s="199" t="n"/>
      <c r="Z606" s="199" t="n"/>
    </row>
    <row r="607" ht="15.75" customHeight="1">
      <c r="A607" s="199" t="n"/>
      <c r="B607" s="199" t="n"/>
      <c r="C607" s="199" t="n"/>
      <c r="D607" s="199" t="n"/>
      <c r="E607" s="199" t="n"/>
      <c r="F607" s="199" t="n"/>
      <c r="G607" s="199" t="n"/>
      <c r="H607" s="199" t="n"/>
      <c r="I607" s="199" t="n"/>
      <c r="J607" s="199" t="n"/>
      <c r="K607" s="199" t="n"/>
      <c r="L607" s="199" t="n"/>
      <c r="M607" s="199" t="n"/>
      <c r="N607" s="199" t="n"/>
      <c r="O607" s="199" t="n"/>
      <c r="P607" s="199" t="n"/>
      <c r="Q607" s="199" t="n"/>
      <c r="R607" s="199" t="n"/>
      <c r="S607" s="199" t="n"/>
      <c r="T607" s="199" t="n"/>
      <c r="U607" s="199" t="n"/>
      <c r="V607" s="199" t="n"/>
      <c r="W607" s="199" t="n"/>
      <c r="X607" s="199" t="n"/>
      <c r="Y607" s="199" t="n"/>
      <c r="Z607" s="199" t="n"/>
    </row>
    <row r="608" ht="15.75" customHeight="1">
      <c r="A608" s="199" t="n"/>
      <c r="B608" s="199" t="n"/>
      <c r="C608" s="199" t="n"/>
      <c r="D608" s="199" t="n"/>
      <c r="E608" s="199" t="n"/>
      <c r="F608" s="199" t="n"/>
      <c r="G608" s="199" t="n"/>
      <c r="H608" s="199" t="n"/>
      <c r="I608" s="199" t="n"/>
      <c r="J608" s="199" t="n"/>
      <c r="K608" s="199" t="n"/>
      <c r="L608" s="199" t="n"/>
      <c r="M608" s="199" t="n"/>
      <c r="N608" s="199" t="n"/>
      <c r="O608" s="199" t="n"/>
      <c r="P608" s="199" t="n"/>
      <c r="Q608" s="199" t="n"/>
      <c r="R608" s="199" t="n"/>
      <c r="S608" s="199" t="n"/>
      <c r="T608" s="199" t="n"/>
      <c r="U608" s="199" t="n"/>
      <c r="V608" s="199" t="n"/>
      <c r="W608" s="199" t="n"/>
      <c r="X608" s="199" t="n"/>
      <c r="Y608" s="199" t="n"/>
      <c r="Z608" s="199" t="n"/>
    </row>
    <row r="609" ht="15.75" customHeight="1">
      <c r="A609" s="199" t="n"/>
      <c r="B609" s="199" t="n"/>
      <c r="C609" s="199" t="n"/>
      <c r="D609" s="199" t="n"/>
      <c r="E609" s="199" t="n"/>
      <c r="F609" s="199" t="n"/>
      <c r="G609" s="199" t="n"/>
      <c r="H609" s="199" t="n"/>
      <c r="I609" s="199" t="n"/>
      <c r="J609" s="199" t="n"/>
      <c r="K609" s="199" t="n"/>
      <c r="L609" s="199" t="n"/>
      <c r="M609" s="199" t="n"/>
      <c r="N609" s="199" t="n"/>
      <c r="O609" s="199" t="n"/>
      <c r="P609" s="199" t="n"/>
      <c r="Q609" s="199" t="n"/>
      <c r="R609" s="199" t="n"/>
      <c r="S609" s="199" t="n"/>
      <c r="T609" s="199" t="n"/>
      <c r="U609" s="199" t="n"/>
      <c r="V609" s="199" t="n"/>
      <c r="W609" s="199" t="n"/>
      <c r="X609" s="199" t="n"/>
      <c r="Y609" s="199" t="n"/>
      <c r="Z609" s="199" t="n"/>
    </row>
    <row r="610" ht="15.75" customHeight="1">
      <c r="A610" s="199" t="n"/>
      <c r="B610" s="199" t="n"/>
      <c r="C610" s="199" t="n"/>
      <c r="D610" s="199" t="n"/>
      <c r="E610" s="199" t="n"/>
      <c r="F610" s="199" t="n"/>
      <c r="G610" s="199" t="n"/>
      <c r="H610" s="199" t="n"/>
      <c r="I610" s="199" t="n"/>
      <c r="J610" s="199" t="n"/>
      <c r="K610" s="199" t="n"/>
      <c r="L610" s="199" t="n"/>
      <c r="M610" s="199" t="n"/>
      <c r="N610" s="199" t="n"/>
      <c r="O610" s="199" t="n"/>
      <c r="P610" s="199" t="n"/>
      <c r="Q610" s="199" t="n"/>
      <c r="R610" s="199" t="n"/>
      <c r="S610" s="199" t="n"/>
      <c r="T610" s="199" t="n"/>
      <c r="U610" s="199" t="n"/>
      <c r="V610" s="199" t="n"/>
      <c r="W610" s="199" t="n"/>
      <c r="X610" s="199" t="n"/>
      <c r="Y610" s="199" t="n"/>
      <c r="Z610" s="199" t="n"/>
    </row>
    <row r="611" ht="15.75" customHeight="1">
      <c r="A611" s="199" t="n"/>
      <c r="B611" s="199" t="n"/>
      <c r="C611" s="199" t="n"/>
      <c r="D611" s="199" t="n"/>
      <c r="E611" s="199" t="n"/>
      <c r="F611" s="199" t="n"/>
      <c r="G611" s="199" t="n"/>
      <c r="H611" s="199" t="n"/>
      <c r="I611" s="199" t="n"/>
      <c r="J611" s="199" t="n"/>
      <c r="K611" s="199" t="n"/>
      <c r="L611" s="199" t="n"/>
      <c r="M611" s="199" t="n"/>
      <c r="N611" s="199" t="n"/>
      <c r="O611" s="199" t="n"/>
      <c r="P611" s="199" t="n"/>
      <c r="Q611" s="199" t="n"/>
      <c r="R611" s="199" t="n"/>
      <c r="S611" s="199" t="n"/>
      <c r="T611" s="199" t="n"/>
      <c r="U611" s="199" t="n"/>
      <c r="V611" s="199" t="n"/>
      <c r="W611" s="199" t="n"/>
      <c r="X611" s="199" t="n"/>
      <c r="Y611" s="199" t="n"/>
      <c r="Z611" s="199" t="n"/>
    </row>
    <row r="612" ht="15.75" customHeight="1">
      <c r="A612" s="199" t="n"/>
      <c r="B612" s="199" t="n"/>
      <c r="C612" s="199" t="n"/>
      <c r="D612" s="199" t="n"/>
      <c r="E612" s="199" t="n"/>
      <c r="F612" s="199" t="n"/>
      <c r="G612" s="199" t="n"/>
      <c r="H612" s="199" t="n"/>
      <c r="I612" s="199" t="n"/>
      <c r="J612" s="199" t="n"/>
      <c r="K612" s="199" t="n"/>
      <c r="L612" s="199" t="n"/>
      <c r="M612" s="199" t="n"/>
      <c r="N612" s="199" t="n"/>
      <c r="O612" s="199" t="n"/>
      <c r="P612" s="199" t="n"/>
      <c r="Q612" s="199" t="n"/>
      <c r="R612" s="199" t="n"/>
      <c r="S612" s="199" t="n"/>
      <c r="T612" s="199" t="n"/>
      <c r="U612" s="199" t="n"/>
      <c r="V612" s="199" t="n"/>
      <c r="W612" s="199" t="n"/>
      <c r="X612" s="199" t="n"/>
      <c r="Y612" s="199" t="n"/>
      <c r="Z612" s="199" t="n"/>
    </row>
    <row r="613" ht="15.75" customHeight="1">
      <c r="A613" s="199" t="n"/>
      <c r="B613" s="199" t="n"/>
      <c r="C613" s="199" t="n"/>
      <c r="D613" s="199" t="n"/>
      <c r="E613" s="199" t="n"/>
      <c r="F613" s="199" t="n"/>
      <c r="G613" s="199" t="n"/>
      <c r="H613" s="199" t="n"/>
      <c r="I613" s="199" t="n"/>
      <c r="J613" s="199" t="n"/>
      <c r="K613" s="199" t="n"/>
      <c r="L613" s="199" t="n"/>
      <c r="M613" s="199" t="n"/>
      <c r="N613" s="199" t="n"/>
      <c r="O613" s="199" t="n"/>
      <c r="P613" s="199" t="n"/>
      <c r="Q613" s="199" t="n"/>
      <c r="R613" s="199" t="n"/>
      <c r="S613" s="199" t="n"/>
      <c r="T613" s="199" t="n"/>
      <c r="U613" s="199" t="n"/>
      <c r="V613" s="199" t="n"/>
      <c r="W613" s="199" t="n"/>
      <c r="X613" s="199" t="n"/>
      <c r="Y613" s="199" t="n"/>
      <c r="Z613" s="199" t="n"/>
    </row>
    <row r="614" ht="15.75" customHeight="1">
      <c r="A614" s="199" t="n"/>
      <c r="B614" s="199" t="n"/>
      <c r="C614" s="199" t="n"/>
      <c r="D614" s="199" t="n"/>
      <c r="E614" s="199" t="n"/>
      <c r="F614" s="199" t="n"/>
      <c r="G614" s="199" t="n"/>
      <c r="H614" s="199" t="n"/>
      <c r="I614" s="199" t="n"/>
      <c r="J614" s="199" t="n"/>
      <c r="K614" s="199" t="n"/>
      <c r="L614" s="199" t="n"/>
      <c r="M614" s="199" t="n"/>
      <c r="N614" s="199" t="n"/>
      <c r="O614" s="199" t="n"/>
      <c r="P614" s="199" t="n"/>
      <c r="Q614" s="199" t="n"/>
      <c r="R614" s="199" t="n"/>
      <c r="S614" s="199" t="n"/>
      <c r="T614" s="199" t="n"/>
      <c r="U614" s="199" t="n"/>
      <c r="V614" s="199" t="n"/>
      <c r="W614" s="199" t="n"/>
      <c r="X614" s="199" t="n"/>
      <c r="Y614" s="199" t="n"/>
      <c r="Z614" s="199" t="n"/>
    </row>
    <row r="615" ht="15.75" customHeight="1">
      <c r="A615" s="199" t="n"/>
      <c r="B615" s="199" t="n"/>
      <c r="C615" s="199" t="n"/>
      <c r="D615" s="199" t="n"/>
      <c r="E615" s="199" t="n"/>
      <c r="F615" s="199" t="n"/>
      <c r="G615" s="199" t="n"/>
      <c r="H615" s="199" t="n"/>
      <c r="I615" s="199" t="n"/>
      <c r="J615" s="199" t="n"/>
      <c r="K615" s="199" t="n"/>
      <c r="L615" s="199" t="n"/>
      <c r="M615" s="199" t="n"/>
      <c r="N615" s="199" t="n"/>
      <c r="O615" s="199" t="n"/>
      <c r="P615" s="199" t="n"/>
      <c r="Q615" s="199" t="n"/>
      <c r="R615" s="199" t="n"/>
      <c r="S615" s="199" t="n"/>
      <c r="T615" s="199" t="n"/>
      <c r="U615" s="199" t="n"/>
      <c r="V615" s="199" t="n"/>
      <c r="W615" s="199" t="n"/>
      <c r="X615" s="199" t="n"/>
      <c r="Y615" s="199" t="n"/>
      <c r="Z615" s="199" t="n"/>
    </row>
    <row r="616" ht="15.75" customHeight="1">
      <c r="A616" s="199" t="n"/>
      <c r="B616" s="199" t="n"/>
      <c r="C616" s="199" t="n"/>
      <c r="D616" s="199" t="n"/>
      <c r="E616" s="199" t="n"/>
      <c r="F616" s="199" t="n"/>
      <c r="G616" s="199" t="n"/>
      <c r="H616" s="199" t="n"/>
      <c r="I616" s="199" t="n"/>
      <c r="J616" s="199" t="n"/>
      <c r="K616" s="199" t="n"/>
      <c r="L616" s="199" t="n"/>
      <c r="M616" s="199" t="n"/>
      <c r="N616" s="199" t="n"/>
      <c r="O616" s="199" t="n"/>
      <c r="P616" s="199" t="n"/>
      <c r="Q616" s="199" t="n"/>
      <c r="R616" s="199" t="n"/>
      <c r="S616" s="199" t="n"/>
      <c r="T616" s="199" t="n"/>
      <c r="U616" s="199" t="n"/>
      <c r="V616" s="199" t="n"/>
      <c r="W616" s="199" t="n"/>
      <c r="X616" s="199" t="n"/>
      <c r="Y616" s="199" t="n"/>
      <c r="Z616" s="199" t="n"/>
    </row>
    <row r="617" ht="15.75" customHeight="1">
      <c r="A617" s="199" t="n"/>
      <c r="B617" s="199" t="n"/>
      <c r="C617" s="199" t="n"/>
      <c r="D617" s="199" t="n"/>
      <c r="E617" s="199" t="n"/>
      <c r="F617" s="199" t="n"/>
      <c r="G617" s="199" t="n"/>
      <c r="H617" s="199" t="n"/>
      <c r="I617" s="199" t="n"/>
      <c r="J617" s="199" t="n"/>
      <c r="K617" s="199" t="n"/>
      <c r="L617" s="199" t="n"/>
      <c r="M617" s="199" t="n"/>
      <c r="N617" s="199" t="n"/>
      <c r="O617" s="199" t="n"/>
      <c r="P617" s="199" t="n"/>
      <c r="Q617" s="199" t="n"/>
      <c r="R617" s="199" t="n"/>
      <c r="S617" s="199" t="n"/>
      <c r="T617" s="199" t="n"/>
      <c r="U617" s="199" t="n"/>
      <c r="V617" s="199" t="n"/>
      <c r="W617" s="199" t="n"/>
      <c r="X617" s="199" t="n"/>
      <c r="Y617" s="199" t="n"/>
      <c r="Z617" s="199" t="n"/>
    </row>
    <row r="618" ht="15.75" customHeight="1">
      <c r="A618" s="199" t="n"/>
      <c r="B618" s="199" t="n"/>
      <c r="C618" s="199" t="n"/>
      <c r="D618" s="199" t="n"/>
      <c r="E618" s="199" t="n"/>
      <c r="F618" s="199" t="n"/>
      <c r="G618" s="199" t="n"/>
      <c r="H618" s="199" t="n"/>
      <c r="I618" s="199" t="n"/>
      <c r="J618" s="199" t="n"/>
      <c r="K618" s="199" t="n"/>
      <c r="L618" s="199" t="n"/>
      <c r="M618" s="199" t="n"/>
      <c r="N618" s="199" t="n"/>
      <c r="O618" s="199" t="n"/>
      <c r="P618" s="199" t="n"/>
      <c r="Q618" s="199" t="n"/>
      <c r="R618" s="199" t="n"/>
      <c r="S618" s="199" t="n"/>
      <c r="T618" s="199" t="n"/>
      <c r="U618" s="199" t="n"/>
      <c r="V618" s="199" t="n"/>
      <c r="W618" s="199" t="n"/>
      <c r="X618" s="199" t="n"/>
      <c r="Y618" s="199" t="n"/>
      <c r="Z618" s="199" t="n"/>
    </row>
    <row r="619" ht="15.75" customHeight="1">
      <c r="A619" s="199" t="n"/>
      <c r="B619" s="199" t="n"/>
      <c r="C619" s="199" t="n"/>
      <c r="D619" s="199" t="n"/>
      <c r="E619" s="199" t="n"/>
      <c r="F619" s="199" t="n"/>
      <c r="G619" s="199" t="n"/>
      <c r="H619" s="199" t="n"/>
      <c r="I619" s="199" t="n"/>
      <c r="J619" s="199" t="n"/>
      <c r="K619" s="199" t="n"/>
      <c r="L619" s="199" t="n"/>
      <c r="M619" s="199" t="n"/>
      <c r="N619" s="199" t="n"/>
      <c r="O619" s="199" t="n"/>
      <c r="P619" s="199" t="n"/>
      <c r="Q619" s="199" t="n"/>
      <c r="R619" s="199" t="n"/>
      <c r="S619" s="199" t="n"/>
      <c r="T619" s="199" t="n"/>
      <c r="U619" s="199" t="n"/>
      <c r="V619" s="199" t="n"/>
      <c r="W619" s="199" t="n"/>
      <c r="X619" s="199" t="n"/>
      <c r="Y619" s="199" t="n"/>
      <c r="Z619" s="199" t="n"/>
    </row>
    <row r="620" ht="15.75" customHeight="1">
      <c r="A620" s="199" t="n"/>
      <c r="B620" s="199" t="n"/>
      <c r="C620" s="199" t="n"/>
      <c r="D620" s="199" t="n"/>
      <c r="E620" s="199" t="n"/>
      <c r="F620" s="199" t="n"/>
      <c r="G620" s="199" t="n"/>
      <c r="H620" s="199" t="n"/>
      <c r="I620" s="199" t="n"/>
      <c r="J620" s="199" t="n"/>
      <c r="K620" s="199" t="n"/>
      <c r="L620" s="199" t="n"/>
      <c r="M620" s="199" t="n"/>
      <c r="N620" s="199" t="n"/>
      <c r="O620" s="199" t="n"/>
      <c r="P620" s="199" t="n"/>
      <c r="Q620" s="199" t="n"/>
      <c r="R620" s="199" t="n"/>
      <c r="S620" s="199" t="n"/>
      <c r="T620" s="199" t="n"/>
      <c r="U620" s="199" t="n"/>
      <c r="V620" s="199" t="n"/>
      <c r="W620" s="199" t="n"/>
      <c r="X620" s="199" t="n"/>
      <c r="Y620" s="199" t="n"/>
      <c r="Z620" s="199" t="n"/>
    </row>
    <row r="621" ht="15.75" customHeight="1">
      <c r="A621" s="199" t="n"/>
      <c r="B621" s="199" t="n"/>
      <c r="C621" s="199" t="n"/>
      <c r="D621" s="199" t="n"/>
      <c r="E621" s="199" t="n"/>
      <c r="F621" s="199" t="n"/>
      <c r="G621" s="199" t="n"/>
      <c r="H621" s="199" t="n"/>
      <c r="I621" s="199" t="n"/>
      <c r="J621" s="199" t="n"/>
      <c r="K621" s="199" t="n"/>
      <c r="L621" s="199" t="n"/>
      <c r="M621" s="199" t="n"/>
      <c r="N621" s="199" t="n"/>
      <c r="O621" s="199" t="n"/>
      <c r="P621" s="199" t="n"/>
      <c r="Q621" s="199" t="n"/>
      <c r="R621" s="199" t="n"/>
      <c r="S621" s="199" t="n"/>
      <c r="T621" s="199" t="n"/>
      <c r="U621" s="199" t="n"/>
      <c r="V621" s="199" t="n"/>
      <c r="W621" s="199" t="n"/>
      <c r="X621" s="199" t="n"/>
      <c r="Y621" s="199" t="n"/>
      <c r="Z621" s="199" t="n"/>
    </row>
    <row r="622" ht="15.75" customHeight="1">
      <c r="A622" s="199" t="n"/>
      <c r="B622" s="199" t="n"/>
      <c r="C622" s="199" t="n"/>
      <c r="D622" s="199" t="n"/>
      <c r="E622" s="199" t="n"/>
      <c r="F622" s="199" t="n"/>
      <c r="G622" s="199" t="n"/>
      <c r="H622" s="199" t="n"/>
      <c r="I622" s="199" t="n"/>
      <c r="J622" s="199" t="n"/>
      <c r="K622" s="199" t="n"/>
      <c r="L622" s="199" t="n"/>
      <c r="M622" s="199" t="n"/>
      <c r="N622" s="199" t="n"/>
      <c r="O622" s="199" t="n"/>
      <c r="P622" s="199" t="n"/>
      <c r="Q622" s="199" t="n"/>
      <c r="R622" s="199" t="n"/>
      <c r="S622" s="199" t="n"/>
      <c r="T622" s="199" t="n"/>
      <c r="U622" s="199" t="n"/>
      <c r="V622" s="199" t="n"/>
      <c r="W622" s="199" t="n"/>
      <c r="X622" s="199" t="n"/>
      <c r="Y622" s="199" t="n"/>
      <c r="Z622" s="199" t="n"/>
    </row>
    <row r="623" ht="15.75" customHeight="1">
      <c r="A623" s="199" t="n"/>
      <c r="B623" s="199" t="n"/>
      <c r="C623" s="199" t="n"/>
      <c r="D623" s="199" t="n"/>
      <c r="E623" s="199" t="n"/>
      <c r="F623" s="199" t="n"/>
      <c r="G623" s="199" t="n"/>
      <c r="H623" s="199" t="n"/>
      <c r="I623" s="199" t="n"/>
      <c r="J623" s="199" t="n"/>
      <c r="K623" s="199" t="n"/>
      <c r="L623" s="199" t="n"/>
      <c r="M623" s="199" t="n"/>
      <c r="N623" s="199" t="n"/>
      <c r="O623" s="199" t="n"/>
      <c r="P623" s="199" t="n"/>
      <c r="Q623" s="199" t="n"/>
      <c r="R623" s="199" t="n"/>
      <c r="S623" s="199" t="n"/>
      <c r="T623" s="199" t="n"/>
      <c r="U623" s="199" t="n"/>
      <c r="V623" s="199" t="n"/>
      <c r="W623" s="199" t="n"/>
      <c r="X623" s="199" t="n"/>
      <c r="Y623" s="199" t="n"/>
      <c r="Z623" s="199" t="n"/>
    </row>
    <row r="624" ht="15.75" customHeight="1">
      <c r="A624" s="199" t="n"/>
      <c r="B624" s="199" t="n"/>
      <c r="C624" s="199" t="n"/>
      <c r="D624" s="199" t="n"/>
      <c r="E624" s="199" t="n"/>
      <c r="F624" s="199" t="n"/>
      <c r="G624" s="199" t="n"/>
      <c r="H624" s="199" t="n"/>
      <c r="I624" s="199" t="n"/>
      <c r="J624" s="199" t="n"/>
      <c r="K624" s="199" t="n"/>
      <c r="L624" s="199" t="n"/>
      <c r="M624" s="199" t="n"/>
      <c r="N624" s="199" t="n"/>
      <c r="O624" s="199" t="n"/>
      <c r="P624" s="199" t="n"/>
      <c r="Q624" s="199" t="n"/>
      <c r="R624" s="199" t="n"/>
      <c r="S624" s="199" t="n"/>
      <c r="T624" s="199" t="n"/>
      <c r="U624" s="199" t="n"/>
      <c r="V624" s="199" t="n"/>
      <c r="W624" s="199" t="n"/>
      <c r="X624" s="199" t="n"/>
      <c r="Y624" s="199" t="n"/>
      <c r="Z624" s="199" t="n"/>
    </row>
    <row r="625" ht="15.75" customHeight="1">
      <c r="A625" s="199" t="n"/>
      <c r="B625" s="199" t="n"/>
      <c r="C625" s="199" t="n"/>
      <c r="D625" s="199" t="n"/>
      <c r="E625" s="199" t="n"/>
      <c r="F625" s="199" t="n"/>
      <c r="G625" s="199" t="n"/>
      <c r="H625" s="199" t="n"/>
      <c r="I625" s="199" t="n"/>
      <c r="J625" s="199" t="n"/>
      <c r="K625" s="199" t="n"/>
      <c r="L625" s="199" t="n"/>
      <c r="M625" s="199" t="n"/>
      <c r="N625" s="199" t="n"/>
      <c r="O625" s="199" t="n"/>
      <c r="P625" s="199" t="n"/>
      <c r="Q625" s="199" t="n"/>
      <c r="R625" s="199" t="n"/>
      <c r="S625" s="199" t="n"/>
      <c r="T625" s="199" t="n"/>
      <c r="U625" s="199" t="n"/>
      <c r="V625" s="199" t="n"/>
      <c r="W625" s="199" t="n"/>
      <c r="X625" s="199" t="n"/>
      <c r="Y625" s="199" t="n"/>
      <c r="Z625" s="199" t="n"/>
    </row>
    <row r="626" ht="15.75" customHeight="1">
      <c r="A626" s="199" t="n"/>
      <c r="B626" s="199" t="n"/>
      <c r="C626" s="199" t="n"/>
      <c r="D626" s="199" t="n"/>
      <c r="E626" s="199" t="n"/>
      <c r="F626" s="199" t="n"/>
      <c r="G626" s="199" t="n"/>
      <c r="H626" s="199" t="n"/>
      <c r="I626" s="199" t="n"/>
      <c r="J626" s="199" t="n"/>
      <c r="K626" s="199" t="n"/>
      <c r="L626" s="199" t="n"/>
      <c r="M626" s="199" t="n"/>
      <c r="N626" s="199" t="n"/>
      <c r="O626" s="199" t="n"/>
      <c r="P626" s="199" t="n"/>
      <c r="Q626" s="199" t="n"/>
      <c r="R626" s="199" t="n"/>
      <c r="S626" s="199" t="n"/>
      <c r="T626" s="199" t="n"/>
      <c r="U626" s="199" t="n"/>
      <c r="V626" s="199" t="n"/>
      <c r="W626" s="199" t="n"/>
      <c r="X626" s="199" t="n"/>
      <c r="Y626" s="199" t="n"/>
      <c r="Z626" s="199" t="n"/>
    </row>
    <row r="627" ht="15.75" customHeight="1">
      <c r="A627" s="199" t="n"/>
      <c r="B627" s="199" t="n"/>
      <c r="C627" s="199" t="n"/>
      <c r="D627" s="199" t="n"/>
      <c r="E627" s="199" t="n"/>
      <c r="F627" s="199" t="n"/>
      <c r="G627" s="199" t="n"/>
      <c r="H627" s="199" t="n"/>
      <c r="I627" s="199" t="n"/>
      <c r="J627" s="199" t="n"/>
      <c r="K627" s="199" t="n"/>
      <c r="L627" s="199" t="n"/>
      <c r="M627" s="199" t="n"/>
      <c r="N627" s="199" t="n"/>
      <c r="O627" s="199" t="n"/>
      <c r="P627" s="199" t="n"/>
      <c r="Q627" s="199" t="n"/>
      <c r="R627" s="199" t="n"/>
      <c r="S627" s="199" t="n"/>
      <c r="T627" s="199" t="n"/>
      <c r="U627" s="199" t="n"/>
      <c r="V627" s="199" t="n"/>
      <c r="W627" s="199" t="n"/>
      <c r="X627" s="199" t="n"/>
      <c r="Y627" s="199" t="n"/>
      <c r="Z627" s="199" t="n"/>
    </row>
    <row r="628" ht="15.75" customHeight="1">
      <c r="A628" s="199" t="n"/>
      <c r="B628" s="199" t="n"/>
      <c r="C628" s="199" t="n"/>
      <c r="D628" s="199" t="n"/>
      <c r="E628" s="199" t="n"/>
      <c r="F628" s="199" t="n"/>
      <c r="G628" s="199" t="n"/>
      <c r="H628" s="199" t="n"/>
      <c r="I628" s="199" t="n"/>
      <c r="J628" s="199" t="n"/>
      <c r="K628" s="199" t="n"/>
      <c r="L628" s="199" t="n"/>
      <c r="M628" s="199" t="n"/>
      <c r="N628" s="199" t="n"/>
      <c r="O628" s="199" t="n"/>
      <c r="P628" s="199" t="n"/>
      <c r="Q628" s="199" t="n"/>
      <c r="R628" s="199" t="n"/>
      <c r="S628" s="199" t="n"/>
      <c r="T628" s="199" t="n"/>
      <c r="U628" s="199" t="n"/>
      <c r="V628" s="199" t="n"/>
      <c r="W628" s="199" t="n"/>
      <c r="X628" s="199" t="n"/>
      <c r="Y628" s="199" t="n"/>
      <c r="Z628" s="199" t="n"/>
    </row>
    <row r="629" ht="15.75" customHeight="1">
      <c r="A629" s="199" t="n"/>
      <c r="B629" s="199" t="n"/>
      <c r="C629" s="199" t="n"/>
      <c r="D629" s="199" t="n"/>
      <c r="E629" s="199" t="n"/>
      <c r="F629" s="199" t="n"/>
      <c r="G629" s="199" t="n"/>
      <c r="H629" s="199" t="n"/>
      <c r="I629" s="199" t="n"/>
      <c r="J629" s="199" t="n"/>
      <c r="K629" s="199" t="n"/>
      <c r="L629" s="199" t="n"/>
      <c r="M629" s="199" t="n"/>
      <c r="N629" s="199" t="n"/>
      <c r="O629" s="199" t="n"/>
      <c r="P629" s="199" t="n"/>
      <c r="Q629" s="199" t="n"/>
      <c r="R629" s="199" t="n"/>
      <c r="S629" s="199" t="n"/>
      <c r="T629" s="199" t="n"/>
      <c r="U629" s="199" t="n"/>
      <c r="V629" s="199" t="n"/>
      <c r="W629" s="199" t="n"/>
      <c r="X629" s="199" t="n"/>
      <c r="Y629" s="199" t="n"/>
      <c r="Z629" s="199" t="n"/>
    </row>
    <row r="630" ht="15.75" customHeight="1">
      <c r="A630" s="199" t="n"/>
      <c r="B630" s="199" t="n"/>
      <c r="C630" s="199" t="n"/>
      <c r="D630" s="199" t="n"/>
      <c r="E630" s="199" t="n"/>
      <c r="F630" s="199" t="n"/>
      <c r="G630" s="199" t="n"/>
      <c r="H630" s="199" t="n"/>
      <c r="I630" s="199" t="n"/>
      <c r="J630" s="199" t="n"/>
      <c r="K630" s="199" t="n"/>
      <c r="L630" s="199" t="n"/>
      <c r="M630" s="199" t="n"/>
      <c r="N630" s="199" t="n"/>
      <c r="O630" s="199" t="n"/>
      <c r="P630" s="199" t="n"/>
      <c r="Q630" s="199" t="n"/>
      <c r="R630" s="199" t="n"/>
      <c r="S630" s="199" t="n"/>
      <c r="T630" s="199" t="n"/>
      <c r="U630" s="199" t="n"/>
      <c r="V630" s="199" t="n"/>
      <c r="W630" s="199" t="n"/>
      <c r="X630" s="199" t="n"/>
      <c r="Y630" s="199" t="n"/>
      <c r="Z630" s="199" t="n"/>
    </row>
    <row r="631" ht="15.75" customHeight="1">
      <c r="A631" s="199" t="n"/>
      <c r="B631" s="199" t="n"/>
      <c r="C631" s="199" t="n"/>
      <c r="D631" s="199" t="n"/>
      <c r="E631" s="199" t="n"/>
      <c r="F631" s="199" t="n"/>
      <c r="G631" s="199" t="n"/>
      <c r="H631" s="199" t="n"/>
      <c r="I631" s="199" t="n"/>
      <c r="J631" s="199" t="n"/>
      <c r="K631" s="199" t="n"/>
      <c r="L631" s="199" t="n"/>
      <c r="M631" s="199" t="n"/>
      <c r="N631" s="199" t="n"/>
      <c r="O631" s="199" t="n"/>
      <c r="P631" s="199" t="n"/>
      <c r="Q631" s="199" t="n"/>
      <c r="R631" s="199" t="n"/>
      <c r="S631" s="199" t="n"/>
      <c r="T631" s="199" t="n"/>
      <c r="U631" s="199" t="n"/>
      <c r="V631" s="199" t="n"/>
      <c r="W631" s="199" t="n"/>
      <c r="X631" s="199" t="n"/>
      <c r="Y631" s="199" t="n"/>
      <c r="Z631" s="199" t="n"/>
    </row>
    <row r="632" ht="15.75" customHeight="1">
      <c r="A632" s="199" t="n"/>
      <c r="B632" s="199" t="n"/>
      <c r="C632" s="199" t="n"/>
      <c r="D632" s="199" t="n"/>
      <c r="E632" s="199" t="n"/>
      <c r="F632" s="199" t="n"/>
      <c r="G632" s="199" t="n"/>
      <c r="H632" s="199" t="n"/>
      <c r="I632" s="199" t="n"/>
      <c r="J632" s="199" t="n"/>
      <c r="K632" s="199" t="n"/>
      <c r="L632" s="199" t="n"/>
      <c r="M632" s="199" t="n"/>
      <c r="N632" s="199" t="n"/>
      <c r="O632" s="199" t="n"/>
      <c r="P632" s="199" t="n"/>
      <c r="Q632" s="199" t="n"/>
      <c r="R632" s="199" t="n"/>
      <c r="S632" s="199" t="n"/>
      <c r="T632" s="199" t="n"/>
      <c r="U632" s="199" t="n"/>
      <c r="V632" s="199" t="n"/>
      <c r="W632" s="199" t="n"/>
      <c r="X632" s="199" t="n"/>
      <c r="Y632" s="199" t="n"/>
      <c r="Z632" s="199" t="n"/>
    </row>
    <row r="633" ht="15.75" customHeight="1">
      <c r="A633" s="199" t="n"/>
      <c r="B633" s="199" t="n"/>
      <c r="C633" s="199" t="n"/>
      <c r="D633" s="199" t="n"/>
      <c r="E633" s="199" t="n"/>
      <c r="F633" s="199" t="n"/>
      <c r="G633" s="199" t="n"/>
      <c r="H633" s="199" t="n"/>
      <c r="I633" s="199" t="n"/>
      <c r="J633" s="199" t="n"/>
      <c r="K633" s="199" t="n"/>
      <c r="L633" s="199" t="n"/>
      <c r="M633" s="199" t="n"/>
      <c r="N633" s="199" t="n"/>
      <c r="O633" s="199" t="n"/>
      <c r="P633" s="199" t="n"/>
      <c r="Q633" s="199" t="n"/>
      <c r="R633" s="199" t="n"/>
      <c r="S633" s="199" t="n"/>
      <c r="T633" s="199" t="n"/>
      <c r="U633" s="199" t="n"/>
      <c r="V633" s="199" t="n"/>
      <c r="W633" s="199" t="n"/>
      <c r="X633" s="199" t="n"/>
      <c r="Y633" s="199" t="n"/>
      <c r="Z633" s="199" t="n"/>
    </row>
    <row r="634" ht="15.75" customHeight="1">
      <c r="A634" s="199" t="n"/>
      <c r="B634" s="199" t="n"/>
      <c r="C634" s="199" t="n"/>
      <c r="D634" s="199" t="n"/>
      <c r="E634" s="199" t="n"/>
      <c r="F634" s="199" t="n"/>
      <c r="G634" s="199" t="n"/>
      <c r="H634" s="199" t="n"/>
      <c r="I634" s="199" t="n"/>
      <c r="J634" s="199" t="n"/>
      <c r="K634" s="199" t="n"/>
      <c r="L634" s="199" t="n"/>
      <c r="M634" s="199" t="n"/>
      <c r="N634" s="199" t="n"/>
      <c r="O634" s="199" t="n"/>
      <c r="P634" s="199" t="n"/>
      <c r="Q634" s="199" t="n"/>
      <c r="R634" s="199" t="n"/>
      <c r="S634" s="199" t="n"/>
      <c r="T634" s="199" t="n"/>
      <c r="U634" s="199" t="n"/>
      <c r="V634" s="199" t="n"/>
      <c r="W634" s="199" t="n"/>
      <c r="X634" s="199" t="n"/>
      <c r="Y634" s="199" t="n"/>
      <c r="Z634" s="199" t="n"/>
    </row>
    <row r="635" ht="15.75" customHeight="1">
      <c r="A635" s="199" t="n"/>
      <c r="B635" s="199" t="n"/>
      <c r="C635" s="199" t="n"/>
      <c r="D635" s="199" t="n"/>
      <c r="E635" s="199" t="n"/>
      <c r="F635" s="199" t="n"/>
      <c r="G635" s="199" t="n"/>
      <c r="H635" s="199" t="n"/>
      <c r="I635" s="199" t="n"/>
      <c r="J635" s="199" t="n"/>
      <c r="K635" s="199" t="n"/>
      <c r="L635" s="199" t="n"/>
      <c r="M635" s="199" t="n"/>
      <c r="N635" s="199" t="n"/>
      <c r="O635" s="199" t="n"/>
      <c r="P635" s="199" t="n"/>
      <c r="Q635" s="199" t="n"/>
      <c r="R635" s="199" t="n"/>
      <c r="S635" s="199" t="n"/>
      <c r="T635" s="199" t="n"/>
      <c r="U635" s="199" t="n"/>
      <c r="V635" s="199" t="n"/>
      <c r="W635" s="199" t="n"/>
      <c r="X635" s="199" t="n"/>
      <c r="Y635" s="199" t="n"/>
      <c r="Z635" s="199" t="n"/>
    </row>
    <row r="636" ht="15.75" customHeight="1">
      <c r="A636" s="199" t="n"/>
      <c r="B636" s="199" t="n"/>
      <c r="C636" s="199" t="n"/>
      <c r="D636" s="199" t="n"/>
      <c r="E636" s="199" t="n"/>
      <c r="F636" s="199" t="n"/>
      <c r="G636" s="199" t="n"/>
      <c r="H636" s="199" t="n"/>
      <c r="I636" s="199" t="n"/>
      <c r="J636" s="199" t="n"/>
      <c r="K636" s="199" t="n"/>
      <c r="L636" s="199" t="n"/>
      <c r="M636" s="199" t="n"/>
      <c r="N636" s="199" t="n"/>
      <c r="O636" s="199" t="n"/>
      <c r="P636" s="199" t="n"/>
      <c r="Q636" s="199" t="n"/>
      <c r="R636" s="199" t="n"/>
      <c r="S636" s="199" t="n"/>
      <c r="T636" s="199" t="n"/>
      <c r="U636" s="199" t="n"/>
      <c r="V636" s="199" t="n"/>
      <c r="W636" s="199" t="n"/>
      <c r="X636" s="199" t="n"/>
      <c r="Y636" s="199" t="n"/>
      <c r="Z636" s="199" t="n"/>
    </row>
    <row r="637" ht="15.75" customHeight="1">
      <c r="A637" s="199" t="n"/>
      <c r="B637" s="199" t="n"/>
      <c r="C637" s="199" t="n"/>
      <c r="D637" s="199" t="n"/>
      <c r="E637" s="199" t="n"/>
      <c r="F637" s="199" t="n"/>
      <c r="G637" s="199" t="n"/>
      <c r="H637" s="199" t="n"/>
      <c r="I637" s="199" t="n"/>
      <c r="J637" s="199" t="n"/>
      <c r="K637" s="199" t="n"/>
      <c r="L637" s="199" t="n"/>
      <c r="M637" s="199" t="n"/>
      <c r="N637" s="199" t="n"/>
      <c r="O637" s="199" t="n"/>
      <c r="P637" s="199" t="n"/>
      <c r="Q637" s="199" t="n"/>
      <c r="R637" s="199" t="n"/>
      <c r="S637" s="199" t="n"/>
      <c r="T637" s="199" t="n"/>
      <c r="U637" s="199" t="n"/>
      <c r="V637" s="199" t="n"/>
      <c r="W637" s="199" t="n"/>
      <c r="X637" s="199" t="n"/>
      <c r="Y637" s="199" t="n"/>
      <c r="Z637" s="199" t="n"/>
    </row>
    <row r="638" ht="15.75" customHeight="1">
      <c r="A638" s="199" t="n"/>
      <c r="B638" s="199" t="n"/>
      <c r="C638" s="199" t="n"/>
      <c r="D638" s="199" t="n"/>
      <c r="E638" s="199" t="n"/>
      <c r="F638" s="199" t="n"/>
      <c r="G638" s="199" t="n"/>
      <c r="H638" s="199" t="n"/>
      <c r="I638" s="199" t="n"/>
      <c r="J638" s="199" t="n"/>
      <c r="K638" s="199" t="n"/>
      <c r="L638" s="199" t="n"/>
      <c r="M638" s="199" t="n"/>
      <c r="N638" s="199" t="n"/>
      <c r="O638" s="199" t="n"/>
      <c r="P638" s="199" t="n"/>
      <c r="Q638" s="199" t="n"/>
      <c r="R638" s="199" t="n"/>
      <c r="S638" s="199" t="n"/>
      <c r="T638" s="199" t="n"/>
      <c r="U638" s="199" t="n"/>
      <c r="V638" s="199" t="n"/>
      <c r="W638" s="199" t="n"/>
      <c r="X638" s="199" t="n"/>
      <c r="Y638" s="199" t="n"/>
      <c r="Z638" s="199" t="n"/>
    </row>
    <row r="639" ht="15.75" customHeight="1">
      <c r="A639" s="199" t="n"/>
      <c r="B639" s="199" t="n"/>
      <c r="C639" s="199" t="n"/>
      <c r="D639" s="199" t="n"/>
      <c r="E639" s="199" t="n"/>
      <c r="F639" s="199" t="n"/>
      <c r="G639" s="199" t="n"/>
      <c r="H639" s="199" t="n"/>
      <c r="I639" s="199" t="n"/>
      <c r="J639" s="199" t="n"/>
      <c r="K639" s="199" t="n"/>
      <c r="L639" s="199" t="n"/>
      <c r="M639" s="199" t="n"/>
      <c r="N639" s="199" t="n"/>
      <c r="O639" s="199" t="n"/>
      <c r="P639" s="199" t="n"/>
      <c r="Q639" s="199" t="n"/>
      <c r="R639" s="199" t="n"/>
      <c r="S639" s="199" t="n"/>
      <c r="T639" s="199" t="n"/>
      <c r="U639" s="199" t="n"/>
      <c r="V639" s="199" t="n"/>
      <c r="W639" s="199" t="n"/>
      <c r="X639" s="199" t="n"/>
      <c r="Y639" s="199" t="n"/>
      <c r="Z639" s="199" t="n"/>
    </row>
    <row r="640" ht="15.75" customHeight="1">
      <c r="A640" s="199" t="n"/>
      <c r="B640" s="199" t="n"/>
      <c r="C640" s="199" t="n"/>
      <c r="D640" s="199" t="n"/>
      <c r="E640" s="199" t="n"/>
      <c r="F640" s="199" t="n"/>
      <c r="G640" s="199" t="n"/>
      <c r="H640" s="199" t="n"/>
      <c r="I640" s="199" t="n"/>
      <c r="J640" s="199" t="n"/>
      <c r="K640" s="199" t="n"/>
      <c r="L640" s="199" t="n"/>
      <c r="M640" s="199" t="n"/>
      <c r="N640" s="199" t="n"/>
      <c r="O640" s="199" t="n"/>
      <c r="P640" s="199" t="n"/>
      <c r="Q640" s="199" t="n"/>
      <c r="R640" s="199" t="n"/>
      <c r="S640" s="199" t="n"/>
      <c r="T640" s="199" t="n"/>
      <c r="U640" s="199" t="n"/>
      <c r="V640" s="199" t="n"/>
      <c r="W640" s="199" t="n"/>
      <c r="X640" s="199" t="n"/>
      <c r="Y640" s="199" t="n"/>
      <c r="Z640" s="199" t="n"/>
    </row>
    <row r="641" ht="15.75" customHeight="1">
      <c r="A641" s="199" t="n"/>
      <c r="B641" s="199" t="n"/>
      <c r="C641" s="199" t="n"/>
      <c r="D641" s="199" t="n"/>
      <c r="E641" s="199" t="n"/>
      <c r="F641" s="199" t="n"/>
      <c r="G641" s="199" t="n"/>
      <c r="H641" s="199" t="n"/>
      <c r="I641" s="199" t="n"/>
      <c r="J641" s="199" t="n"/>
      <c r="K641" s="199" t="n"/>
      <c r="L641" s="199" t="n"/>
      <c r="M641" s="199" t="n"/>
      <c r="N641" s="199" t="n"/>
      <c r="O641" s="199" t="n"/>
      <c r="P641" s="199" t="n"/>
      <c r="Q641" s="199" t="n"/>
      <c r="R641" s="199" t="n"/>
      <c r="S641" s="199" t="n"/>
      <c r="T641" s="199" t="n"/>
      <c r="U641" s="199" t="n"/>
      <c r="V641" s="199" t="n"/>
      <c r="W641" s="199" t="n"/>
      <c r="X641" s="199" t="n"/>
      <c r="Y641" s="199" t="n"/>
      <c r="Z641" s="199" t="n"/>
    </row>
    <row r="642" ht="15.75" customHeight="1">
      <c r="A642" s="199" t="n"/>
      <c r="B642" s="199" t="n"/>
      <c r="C642" s="199" t="n"/>
      <c r="D642" s="199" t="n"/>
      <c r="E642" s="199" t="n"/>
      <c r="F642" s="199" t="n"/>
      <c r="G642" s="199" t="n"/>
      <c r="H642" s="199" t="n"/>
      <c r="I642" s="199" t="n"/>
      <c r="J642" s="199" t="n"/>
      <c r="K642" s="199" t="n"/>
      <c r="L642" s="199" t="n"/>
      <c r="M642" s="199" t="n"/>
      <c r="N642" s="199" t="n"/>
      <c r="O642" s="199" t="n"/>
      <c r="P642" s="199" t="n"/>
      <c r="Q642" s="199" t="n"/>
      <c r="R642" s="199" t="n"/>
      <c r="S642" s="199" t="n"/>
      <c r="T642" s="199" t="n"/>
      <c r="U642" s="199" t="n"/>
      <c r="V642" s="199" t="n"/>
      <c r="W642" s="199" t="n"/>
      <c r="X642" s="199" t="n"/>
      <c r="Y642" s="199" t="n"/>
      <c r="Z642" s="199" t="n"/>
    </row>
    <row r="643" ht="15.75" customHeight="1">
      <c r="A643" s="199" t="n"/>
      <c r="B643" s="199" t="n"/>
      <c r="C643" s="199" t="n"/>
      <c r="D643" s="199" t="n"/>
      <c r="E643" s="199" t="n"/>
      <c r="F643" s="199" t="n"/>
      <c r="G643" s="199" t="n"/>
      <c r="H643" s="199" t="n"/>
      <c r="I643" s="199" t="n"/>
      <c r="J643" s="199" t="n"/>
      <c r="K643" s="199" t="n"/>
      <c r="L643" s="199" t="n"/>
      <c r="M643" s="199" t="n"/>
      <c r="N643" s="199" t="n"/>
      <c r="O643" s="199" t="n"/>
      <c r="P643" s="199" t="n"/>
      <c r="Q643" s="199" t="n"/>
      <c r="R643" s="199" t="n"/>
      <c r="S643" s="199" t="n"/>
      <c r="T643" s="199" t="n"/>
      <c r="U643" s="199" t="n"/>
      <c r="V643" s="199" t="n"/>
      <c r="W643" s="199" t="n"/>
      <c r="X643" s="199" t="n"/>
      <c r="Y643" s="199" t="n"/>
      <c r="Z643" s="199" t="n"/>
    </row>
    <row r="644" ht="15.75" customHeight="1">
      <c r="A644" s="199" t="n"/>
      <c r="B644" s="199" t="n"/>
      <c r="C644" s="199" t="n"/>
      <c r="D644" s="199" t="n"/>
      <c r="E644" s="199" t="n"/>
      <c r="F644" s="199" t="n"/>
      <c r="G644" s="199" t="n"/>
      <c r="H644" s="199" t="n"/>
      <c r="I644" s="199" t="n"/>
      <c r="J644" s="199" t="n"/>
      <c r="K644" s="199" t="n"/>
      <c r="L644" s="199" t="n"/>
      <c r="M644" s="199" t="n"/>
      <c r="N644" s="199" t="n"/>
      <c r="O644" s="199" t="n"/>
      <c r="P644" s="199" t="n"/>
      <c r="Q644" s="199" t="n"/>
      <c r="R644" s="199" t="n"/>
      <c r="S644" s="199" t="n"/>
      <c r="T644" s="199" t="n"/>
      <c r="U644" s="199" t="n"/>
      <c r="V644" s="199" t="n"/>
      <c r="W644" s="199" t="n"/>
      <c r="X644" s="199" t="n"/>
      <c r="Y644" s="199" t="n"/>
      <c r="Z644" s="199" t="n"/>
    </row>
    <row r="645" ht="15.75" customHeight="1">
      <c r="A645" s="199" t="n"/>
      <c r="B645" s="199" t="n"/>
      <c r="C645" s="199" t="n"/>
      <c r="D645" s="199" t="n"/>
      <c r="E645" s="199" t="n"/>
      <c r="F645" s="199" t="n"/>
      <c r="G645" s="199" t="n"/>
      <c r="H645" s="199" t="n"/>
      <c r="I645" s="199" t="n"/>
      <c r="J645" s="199" t="n"/>
      <c r="K645" s="199" t="n"/>
      <c r="L645" s="199" t="n"/>
      <c r="M645" s="199" t="n"/>
      <c r="N645" s="199" t="n"/>
      <c r="O645" s="199" t="n"/>
      <c r="P645" s="199" t="n"/>
      <c r="Q645" s="199" t="n"/>
      <c r="R645" s="199" t="n"/>
      <c r="S645" s="199" t="n"/>
      <c r="T645" s="199" t="n"/>
      <c r="U645" s="199" t="n"/>
      <c r="V645" s="199" t="n"/>
      <c r="W645" s="199" t="n"/>
      <c r="X645" s="199" t="n"/>
      <c r="Y645" s="199" t="n"/>
      <c r="Z645" s="199" t="n"/>
    </row>
    <row r="646" ht="15.75" customHeight="1">
      <c r="A646" s="199" t="n"/>
      <c r="B646" s="199" t="n"/>
      <c r="C646" s="199" t="n"/>
      <c r="D646" s="199" t="n"/>
      <c r="E646" s="199" t="n"/>
      <c r="F646" s="199" t="n"/>
      <c r="G646" s="199" t="n"/>
      <c r="H646" s="199" t="n"/>
      <c r="I646" s="199" t="n"/>
      <c r="J646" s="199" t="n"/>
      <c r="K646" s="199" t="n"/>
      <c r="L646" s="199" t="n"/>
      <c r="M646" s="199" t="n"/>
      <c r="N646" s="199" t="n"/>
      <c r="O646" s="199" t="n"/>
      <c r="P646" s="199" t="n"/>
      <c r="Q646" s="199" t="n"/>
      <c r="R646" s="199" t="n"/>
      <c r="S646" s="199" t="n"/>
      <c r="T646" s="199" t="n"/>
      <c r="U646" s="199" t="n"/>
      <c r="V646" s="199" t="n"/>
      <c r="W646" s="199" t="n"/>
      <c r="X646" s="199" t="n"/>
      <c r="Y646" s="199" t="n"/>
      <c r="Z646" s="199" t="n"/>
    </row>
    <row r="647" ht="15.75" customHeight="1">
      <c r="A647" s="199" t="n"/>
      <c r="B647" s="199" t="n"/>
      <c r="C647" s="199" t="n"/>
      <c r="D647" s="199" t="n"/>
      <c r="E647" s="199" t="n"/>
      <c r="F647" s="199" t="n"/>
      <c r="G647" s="199" t="n"/>
      <c r="H647" s="199" t="n"/>
      <c r="I647" s="199" t="n"/>
      <c r="J647" s="199" t="n"/>
      <c r="K647" s="199" t="n"/>
      <c r="L647" s="199" t="n"/>
      <c r="M647" s="199" t="n"/>
      <c r="N647" s="199" t="n"/>
      <c r="O647" s="199" t="n"/>
      <c r="P647" s="199" t="n"/>
      <c r="Q647" s="199" t="n"/>
      <c r="R647" s="199" t="n"/>
      <c r="S647" s="199" t="n"/>
      <c r="T647" s="199" t="n"/>
      <c r="U647" s="199" t="n"/>
      <c r="V647" s="199" t="n"/>
      <c r="W647" s="199" t="n"/>
      <c r="X647" s="199" t="n"/>
      <c r="Y647" s="199" t="n"/>
      <c r="Z647" s="199" t="n"/>
    </row>
    <row r="648" ht="15.75" customHeight="1">
      <c r="A648" s="199" t="n"/>
      <c r="B648" s="199" t="n"/>
      <c r="C648" s="199" t="n"/>
      <c r="D648" s="199" t="n"/>
      <c r="E648" s="199" t="n"/>
      <c r="F648" s="199" t="n"/>
      <c r="G648" s="199" t="n"/>
      <c r="H648" s="199" t="n"/>
      <c r="I648" s="199" t="n"/>
      <c r="J648" s="199" t="n"/>
      <c r="K648" s="199" t="n"/>
      <c r="L648" s="199" t="n"/>
      <c r="M648" s="199" t="n"/>
      <c r="N648" s="199" t="n"/>
      <c r="O648" s="199" t="n"/>
      <c r="P648" s="199" t="n"/>
      <c r="Q648" s="199" t="n"/>
      <c r="R648" s="199" t="n"/>
      <c r="S648" s="199" t="n"/>
      <c r="T648" s="199" t="n"/>
      <c r="U648" s="199" t="n"/>
      <c r="V648" s="199" t="n"/>
      <c r="W648" s="199" t="n"/>
      <c r="X648" s="199" t="n"/>
      <c r="Y648" s="199" t="n"/>
      <c r="Z648" s="199" t="n"/>
    </row>
    <row r="649" ht="15.75" customHeight="1">
      <c r="A649" s="199" t="n"/>
      <c r="B649" s="199" t="n"/>
      <c r="C649" s="199" t="n"/>
      <c r="D649" s="199" t="n"/>
      <c r="E649" s="199" t="n"/>
      <c r="F649" s="199" t="n"/>
      <c r="G649" s="199" t="n"/>
      <c r="H649" s="199" t="n"/>
      <c r="I649" s="199" t="n"/>
      <c r="J649" s="199" t="n"/>
      <c r="K649" s="199" t="n"/>
      <c r="L649" s="199" t="n"/>
      <c r="M649" s="199" t="n"/>
      <c r="N649" s="199" t="n"/>
      <c r="O649" s="199" t="n"/>
      <c r="P649" s="199" t="n"/>
      <c r="Q649" s="199" t="n"/>
      <c r="R649" s="199" t="n"/>
      <c r="S649" s="199" t="n"/>
      <c r="T649" s="199" t="n"/>
      <c r="U649" s="199" t="n"/>
      <c r="V649" s="199" t="n"/>
      <c r="W649" s="199" t="n"/>
      <c r="X649" s="199" t="n"/>
      <c r="Y649" s="199" t="n"/>
      <c r="Z649" s="199" t="n"/>
    </row>
    <row r="650" ht="15.75" customHeight="1">
      <c r="A650" s="199" t="n"/>
      <c r="B650" s="199" t="n"/>
      <c r="C650" s="199" t="n"/>
      <c r="D650" s="199" t="n"/>
      <c r="E650" s="199" t="n"/>
      <c r="F650" s="199" t="n"/>
      <c r="G650" s="199" t="n"/>
      <c r="H650" s="199" t="n"/>
      <c r="I650" s="199" t="n"/>
      <c r="J650" s="199" t="n"/>
      <c r="K650" s="199" t="n"/>
      <c r="L650" s="199" t="n"/>
      <c r="M650" s="199" t="n"/>
      <c r="N650" s="199" t="n"/>
      <c r="O650" s="199" t="n"/>
      <c r="P650" s="199" t="n"/>
      <c r="Q650" s="199" t="n"/>
      <c r="R650" s="199" t="n"/>
      <c r="S650" s="199" t="n"/>
      <c r="T650" s="199" t="n"/>
      <c r="U650" s="199" t="n"/>
      <c r="V650" s="199" t="n"/>
      <c r="W650" s="199" t="n"/>
      <c r="X650" s="199" t="n"/>
      <c r="Y650" s="199" t="n"/>
      <c r="Z650" s="199" t="n"/>
    </row>
    <row r="651" ht="15.75" customHeight="1">
      <c r="A651" s="199" t="n"/>
      <c r="B651" s="199" t="n"/>
      <c r="C651" s="199" t="n"/>
      <c r="D651" s="199" t="n"/>
      <c r="E651" s="199" t="n"/>
      <c r="F651" s="199" t="n"/>
      <c r="G651" s="199" t="n"/>
      <c r="H651" s="199" t="n"/>
      <c r="I651" s="199" t="n"/>
      <c r="J651" s="199" t="n"/>
      <c r="K651" s="199" t="n"/>
      <c r="L651" s="199" t="n"/>
      <c r="M651" s="199" t="n"/>
      <c r="N651" s="199" t="n"/>
      <c r="O651" s="199" t="n"/>
      <c r="P651" s="199" t="n"/>
      <c r="Q651" s="199" t="n"/>
      <c r="R651" s="199" t="n"/>
      <c r="S651" s="199" t="n"/>
      <c r="T651" s="199" t="n"/>
      <c r="U651" s="199" t="n"/>
      <c r="V651" s="199" t="n"/>
      <c r="W651" s="199" t="n"/>
      <c r="X651" s="199" t="n"/>
      <c r="Y651" s="199" t="n"/>
      <c r="Z651" s="199" t="n"/>
    </row>
    <row r="652" ht="15.75" customHeight="1">
      <c r="A652" s="199" t="n"/>
      <c r="B652" s="199" t="n"/>
      <c r="C652" s="199" t="n"/>
      <c r="D652" s="199" t="n"/>
      <c r="E652" s="199" t="n"/>
      <c r="F652" s="199" t="n"/>
      <c r="G652" s="199" t="n"/>
      <c r="H652" s="199" t="n"/>
      <c r="I652" s="199" t="n"/>
      <c r="J652" s="199" t="n"/>
      <c r="K652" s="199" t="n"/>
      <c r="L652" s="199" t="n"/>
      <c r="M652" s="199" t="n"/>
      <c r="N652" s="199" t="n"/>
      <c r="O652" s="199" t="n"/>
      <c r="P652" s="199" t="n"/>
      <c r="Q652" s="199" t="n"/>
      <c r="R652" s="199" t="n"/>
      <c r="S652" s="199" t="n"/>
      <c r="T652" s="199" t="n"/>
      <c r="U652" s="199" t="n"/>
      <c r="V652" s="199" t="n"/>
      <c r="W652" s="199" t="n"/>
      <c r="X652" s="199" t="n"/>
      <c r="Y652" s="199" t="n"/>
      <c r="Z652" s="199" t="n"/>
    </row>
    <row r="653" ht="15.75" customHeight="1">
      <c r="A653" s="199" t="n"/>
      <c r="B653" s="199" t="n"/>
      <c r="C653" s="199" t="n"/>
      <c r="D653" s="199" t="n"/>
      <c r="E653" s="199" t="n"/>
      <c r="F653" s="199" t="n"/>
      <c r="G653" s="199" t="n"/>
      <c r="H653" s="199" t="n"/>
      <c r="I653" s="199" t="n"/>
      <c r="J653" s="199" t="n"/>
      <c r="K653" s="199" t="n"/>
      <c r="L653" s="199" t="n"/>
      <c r="M653" s="199" t="n"/>
      <c r="N653" s="199" t="n"/>
      <c r="O653" s="199" t="n"/>
      <c r="P653" s="199" t="n"/>
      <c r="Q653" s="199" t="n"/>
      <c r="R653" s="199" t="n"/>
      <c r="S653" s="199" t="n"/>
      <c r="T653" s="199" t="n"/>
      <c r="U653" s="199" t="n"/>
      <c r="V653" s="199" t="n"/>
      <c r="W653" s="199" t="n"/>
      <c r="X653" s="199" t="n"/>
      <c r="Y653" s="199" t="n"/>
      <c r="Z653" s="199" t="n"/>
    </row>
    <row r="654" ht="15.75" customHeight="1">
      <c r="A654" s="199" t="n"/>
      <c r="B654" s="199" t="n"/>
      <c r="C654" s="199" t="n"/>
      <c r="D654" s="199" t="n"/>
      <c r="E654" s="199" t="n"/>
      <c r="F654" s="199" t="n"/>
      <c r="G654" s="199" t="n"/>
      <c r="H654" s="199" t="n"/>
      <c r="I654" s="199" t="n"/>
      <c r="J654" s="199" t="n"/>
      <c r="K654" s="199" t="n"/>
      <c r="L654" s="199" t="n"/>
      <c r="M654" s="199" t="n"/>
      <c r="N654" s="199" t="n"/>
      <c r="O654" s="199" t="n"/>
      <c r="P654" s="199" t="n"/>
      <c r="Q654" s="199" t="n"/>
      <c r="R654" s="199" t="n"/>
      <c r="S654" s="199" t="n"/>
      <c r="T654" s="199" t="n"/>
      <c r="U654" s="199" t="n"/>
      <c r="V654" s="199" t="n"/>
      <c r="W654" s="199" t="n"/>
      <c r="X654" s="199" t="n"/>
      <c r="Y654" s="199" t="n"/>
      <c r="Z654" s="199" t="n"/>
    </row>
    <row r="655" ht="15.75" customHeight="1">
      <c r="A655" s="199" t="n"/>
      <c r="B655" s="199" t="n"/>
      <c r="C655" s="199" t="n"/>
      <c r="D655" s="199" t="n"/>
      <c r="E655" s="199" t="n"/>
      <c r="F655" s="199" t="n"/>
      <c r="G655" s="199" t="n"/>
      <c r="H655" s="199" t="n"/>
      <c r="I655" s="199" t="n"/>
      <c r="J655" s="199" t="n"/>
      <c r="K655" s="199" t="n"/>
      <c r="L655" s="199" t="n"/>
      <c r="M655" s="199" t="n"/>
      <c r="N655" s="199" t="n"/>
      <c r="O655" s="199" t="n"/>
      <c r="P655" s="199" t="n"/>
      <c r="Q655" s="199" t="n"/>
      <c r="R655" s="199" t="n"/>
      <c r="S655" s="199" t="n"/>
      <c r="T655" s="199" t="n"/>
      <c r="U655" s="199" t="n"/>
      <c r="V655" s="199" t="n"/>
      <c r="W655" s="199" t="n"/>
      <c r="X655" s="199" t="n"/>
      <c r="Y655" s="199" t="n"/>
      <c r="Z655" s="199" t="n"/>
    </row>
    <row r="656" ht="15.75" customHeight="1">
      <c r="A656" s="199" t="n"/>
      <c r="B656" s="199" t="n"/>
      <c r="C656" s="199" t="n"/>
      <c r="D656" s="199" t="n"/>
      <c r="E656" s="199" t="n"/>
      <c r="F656" s="199" t="n"/>
      <c r="G656" s="199" t="n"/>
      <c r="H656" s="199" t="n"/>
      <c r="I656" s="199" t="n"/>
      <c r="J656" s="199" t="n"/>
      <c r="K656" s="199" t="n"/>
      <c r="L656" s="199" t="n"/>
      <c r="M656" s="199" t="n"/>
      <c r="N656" s="199" t="n"/>
      <c r="O656" s="199" t="n"/>
      <c r="P656" s="199" t="n"/>
      <c r="Q656" s="199" t="n"/>
      <c r="R656" s="199" t="n"/>
      <c r="S656" s="199" t="n"/>
      <c r="T656" s="199" t="n"/>
      <c r="U656" s="199" t="n"/>
      <c r="V656" s="199" t="n"/>
      <c r="W656" s="199" t="n"/>
      <c r="X656" s="199" t="n"/>
      <c r="Y656" s="199" t="n"/>
      <c r="Z656" s="199" t="n"/>
    </row>
    <row r="657" ht="15.75" customHeight="1">
      <c r="A657" s="199" t="n"/>
      <c r="B657" s="199" t="n"/>
      <c r="C657" s="199" t="n"/>
      <c r="D657" s="199" t="n"/>
      <c r="E657" s="199" t="n"/>
      <c r="F657" s="199" t="n"/>
      <c r="G657" s="199" t="n"/>
      <c r="H657" s="199" t="n"/>
      <c r="I657" s="199" t="n"/>
      <c r="J657" s="199" t="n"/>
      <c r="K657" s="199" t="n"/>
      <c r="L657" s="199" t="n"/>
      <c r="M657" s="199" t="n"/>
      <c r="N657" s="199" t="n"/>
      <c r="O657" s="199" t="n"/>
      <c r="P657" s="199" t="n"/>
      <c r="Q657" s="199" t="n"/>
      <c r="R657" s="199" t="n"/>
      <c r="S657" s="199" t="n"/>
      <c r="T657" s="199" t="n"/>
      <c r="U657" s="199" t="n"/>
      <c r="V657" s="199" t="n"/>
      <c r="W657" s="199" t="n"/>
      <c r="X657" s="199" t="n"/>
      <c r="Y657" s="199" t="n"/>
      <c r="Z657" s="199" t="n"/>
    </row>
    <row r="658" ht="15.75" customHeight="1">
      <c r="A658" s="199" t="n"/>
      <c r="B658" s="199" t="n"/>
      <c r="C658" s="199" t="n"/>
      <c r="D658" s="199" t="n"/>
      <c r="E658" s="199" t="n"/>
      <c r="F658" s="199" t="n"/>
      <c r="G658" s="199" t="n"/>
      <c r="H658" s="199" t="n"/>
      <c r="I658" s="199" t="n"/>
      <c r="J658" s="199" t="n"/>
      <c r="K658" s="199" t="n"/>
      <c r="L658" s="199" t="n"/>
      <c r="M658" s="199" t="n"/>
      <c r="N658" s="199" t="n"/>
      <c r="O658" s="199" t="n"/>
      <c r="P658" s="199" t="n"/>
      <c r="Q658" s="199" t="n"/>
      <c r="R658" s="199" t="n"/>
      <c r="S658" s="199" t="n"/>
      <c r="T658" s="199" t="n"/>
      <c r="U658" s="199" t="n"/>
      <c r="V658" s="199" t="n"/>
      <c r="W658" s="199" t="n"/>
      <c r="X658" s="199" t="n"/>
      <c r="Y658" s="199" t="n"/>
      <c r="Z658" s="199" t="n"/>
    </row>
    <row r="659" ht="15.75" customHeight="1">
      <c r="A659" s="199" t="n"/>
      <c r="B659" s="199" t="n"/>
      <c r="C659" s="199" t="n"/>
      <c r="D659" s="199" t="n"/>
      <c r="E659" s="199" t="n"/>
      <c r="F659" s="199" t="n"/>
      <c r="G659" s="199" t="n"/>
      <c r="H659" s="199" t="n"/>
      <c r="I659" s="199" t="n"/>
      <c r="J659" s="199" t="n"/>
      <c r="K659" s="199" t="n"/>
      <c r="L659" s="199" t="n"/>
      <c r="M659" s="199" t="n"/>
      <c r="N659" s="199" t="n"/>
      <c r="O659" s="199" t="n"/>
      <c r="P659" s="199" t="n"/>
      <c r="Q659" s="199" t="n"/>
      <c r="R659" s="199" t="n"/>
      <c r="S659" s="199" t="n"/>
      <c r="T659" s="199" t="n"/>
      <c r="U659" s="199" t="n"/>
      <c r="V659" s="199" t="n"/>
      <c r="W659" s="199" t="n"/>
      <c r="X659" s="199" t="n"/>
      <c r="Y659" s="199" t="n"/>
      <c r="Z659" s="199" t="n"/>
    </row>
    <row r="660" ht="15.75" customHeight="1">
      <c r="A660" s="199" t="n"/>
      <c r="B660" s="199" t="n"/>
      <c r="C660" s="199" t="n"/>
      <c r="D660" s="199" t="n"/>
      <c r="E660" s="199" t="n"/>
      <c r="F660" s="199" t="n"/>
      <c r="G660" s="199" t="n"/>
      <c r="H660" s="199" t="n"/>
      <c r="I660" s="199" t="n"/>
      <c r="J660" s="199" t="n"/>
      <c r="K660" s="199" t="n"/>
      <c r="L660" s="199" t="n"/>
      <c r="M660" s="199" t="n"/>
      <c r="N660" s="199" t="n"/>
      <c r="O660" s="199" t="n"/>
      <c r="P660" s="199" t="n"/>
      <c r="Q660" s="199" t="n"/>
      <c r="R660" s="199" t="n"/>
      <c r="S660" s="199" t="n"/>
      <c r="T660" s="199" t="n"/>
      <c r="U660" s="199" t="n"/>
      <c r="V660" s="199" t="n"/>
      <c r="W660" s="199" t="n"/>
      <c r="X660" s="199" t="n"/>
      <c r="Y660" s="199" t="n"/>
      <c r="Z660" s="199" t="n"/>
    </row>
    <row r="661" ht="15.75" customHeight="1">
      <c r="A661" s="199" t="n"/>
      <c r="B661" s="199" t="n"/>
      <c r="C661" s="199" t="n"/>
      <c r="D661" s="199" t="n"/>
      <c r="E661" s="199" t="n"/>
      <c r="F661" s="199" t="n"/>
      <c r="G661" s="199" t="n"/>
      <c r="H661" s="199" t="n"/>
      <c r="I661" s="199" t="n"/>
      <c r="J661" s="199" t="n"/>
      <c r="K661" s="199" t="n"/>
      <c r="L661" s="199" t="n"/>
      <c r="M661" s="199" t="n"/>
      <c r="N661" s="199" t="n"/>
      <c r="O661" s="199" t="n"/>
      <c r="P661" s="199" t="n"/>
      <c r="Q661" s="199" t="n"/>
      <c r="R661" s="199" t="n"/>
      <c r="S661" s="199" t="n"/>
      <c r="T661" s="199" t="n"/>
      <c r="U661" s="199" t="n"/>
      <c r="V661" s="199" t="n"/>
      <c r="W661" s="199" t="n"/>
      <c r="X661" s="199" t="n"/>
      <c r="Y661" s="199" t="n"/>
      <c r="Z661" s="199" t="n"/>
    </row>
    <row r="662" ht="15.75" customHeight="1">
      <c r="A662" s="199" t="n"/>
      <c r="B662" s="199" t="n"/>
      <c r="C662" s="199" t="n"/>
      <c r="D662" s="199" t="n"/>
      <c r="E662" s="199" t="n"/>
      <c r="F662" s="199" t="n"/>
      <c r="G662" s="199" t="n"/>
      <c r="H662" s="199" t="n"/>
      <c r="I662" s="199" t="n"/>
      <c r="J662" s="199" t="n"/>
      <c r="K662" s="199" t="n"/>
      <c r="L662" s="199" t="n"/>
      <c r="M662" s="199" t="n"/>
      <c r="N662" s="199" t="n"/>
      <c r="O662" s="199" t="n"/>
      <c r="P662" s="199" t="n"/>
      <c r="Q662" s="199" t="n"/>
      <c r="R662" s="199" t="n"/>
      <c r="S662" s="199" t="n"/>
      <c r="T662" s="199" t="n"/>
      <c r="U662" s="199" t="n"/>
      <c r="V662" s="199" t="n"/>
      <c r="W662" s="199" t="n"/>
      <c r="X662" s="199" t="n"/>
      <c r="Y662" s="199" t="n"/>
      <c r="Z662" s="199" t="n"/>
    </row>
    <row r="663" ht="15.75" customHeight="1">
      <c r="A663" s="199" t="n"/>
      <c r="B663" s="199" t="n"/>
      <c r="C663" s="199" t="n"/>
      <c r="D663" s="199" t="n"/>
      <c r="E663" s="199" t="n"/>
      <c r="F663" s="199" t="n"/>
      <c r="G663" s="199" t="n"/>
      <c r="H663" s="199" t="n"/>
      <c r="I663" s="199" t="n"/>
      <c r="J663" s="199" t="n"/>
      <c r="K663" s="199" t="n"/>
      <c r="L663" s="199" t="n"/>
      <c r="M663" s="199" t="n"/>
      <c r="N663" s="199" t="n"/>
      <c r="O663" s="199" t="n"/>
      <c r="P663" s="199" t="n"/>
      <c r="Q663" s="199" t="n"/>
      <c r="R663" s="199" t="n"/>
      <c r="S663" s="199" t="n"/>
      <c r="T663" s="199" t="n"/>
      <c r="U663" s="199" t="n"/>
      <c r="V663" s="199" t="n"/>
      <c r="W663" s="199" t="n"/>
      <c r="X663" s="199" t="n"/>
      <c r="Y663" s="199" t="n"/>
      <c r="Z663" s="199" t="n"/>
    </row>
    <row r="664" ht="15.75" customHeight="1">
      <c r="A664" s="199" t="n"/>
      <c r="B664" s="199" t="n"/>
      <c r="C664" s="199" t="n"/>
      <c r="D664" s="199" t="n"/>
      <c r="E664" s="199" t="n"/>
      <c r="F664" s="199" t="n"/>
      <c r="G664" s="199" t="n"/>
      <c r="H664" s="199" t="n"/>
      <c r="I664" s="199" t="n"/>
      <c r="J664" s="199" t="n"/>
      <c r="K664" s="199" t="n"/>
      <c r="L664" s="199" t="n"/>
      <c r="M664" s="199" t="n"/>
      <c r="N664" s="199" t="n"/>
      <c r="O664" s="199" t="n"/>
      <c r="P664" s="199" t="n"/>
      <c r="Q664" s="199" t="n"/>
      <c r="R664" s="199" t="n"/>
      <c r="S664" s="199" t="n"/>
      <c r="T664" s="199" t="n"/>
      <c r="U664" s="199" t="n"/>
      <c r="V664" s="199" t="n"/>
      <c r="W664" s="199" t="n"/>
      <c r="X664" s="199" t="n"/>
      <c r="Y664" s="199" t="n"/>
      <c r="Z664" s="199" t="n"/>
    </row>
    <row r="665" ht="15.75" customHeight="1">
      <c r="A665" s="199" t="n"/>
      <c r="B665" s="199" t="n"/>
      <c r="C665" s="199" t="n"/>
      <c r="D665" s="199" t="n"/>
      <c r="E665" s="199" t="n"/>
      <c r="F665" s="199" t="n"/>
      <c r="G665" s="199" t="n"/>
      <c r="H665" s="199" t="n"/>
      <c r="I665" s="199" t="n"/>
      <c r="J665" s="199" t="n"/>
      <c r="K665" s="199" t="n"/>
      <c r="L665" s="199" t="n"/>
      <c r="M665" s="199" t="n"/>
      <c r="N665" s="199" t="n"/>
      <c r="O665" s="199" t="n"/>
      <c r="P665" s="199" t="n"/>
      <c r="Q665" s="199" t="n"/>
      <c r="R665" s="199" t="n"/>
      <c r="S665" s="199" t="n"/>
      <c r="T665" s="199" t="n"/>
      <c r="U665" s="199" t="n"/>
      <c r="V665" s="199" t="n"/>
      <c r="W665" s="199" t="n"/>
      <c r="X665" s="199" t="n"/>
      <c r="Y665" s="199" t="n"/>
      <c r="Z665" s="199" t="n"/>
    </row>
    <row r="666" ht="15.75" customHeight="1">
      <c r="A666" s="199" t="n"/>
      <c r="B666" s="199" t="n"/>
      <c r="C666" s="199" t="n"/>
      <c r="D666" s="199" t="n"/>
      <c r="E666" s="199" t="n"/>
      <c r="F666" s="199" t="n"/>
      <c r="G666" s="199" t="n"/>
      <c r="H666" s="199" t="n"/>
      <c r="I666" s="199" t="n"/>
      <c r="J666" s="199" t="n"/>
      <c r="K666" s="199" t="n"/>
      <c r="L666" s="199" t="n"/>
      <c r="M666" s="199" t="n"/>
      <c r="N666" s="199" t="n"/>
      <c r="O666" s="199" t="n"/>
      <c r="P666" s="199" t="n"/>
      <c r="Q666" s="199" t="n"/>
      <c r="R666" s="199" t="n"/>
      <c r="S666" s="199" t="n"/>
      <c r="T666" s="199" t="n"/>
      <c r="U666" s="199" t="n"/>
      <c r="V666" s="199" t="n"/>
      <c r="W666" s="199" t="n"/>
      <c r="X666" s="199" t="n"/>
      <c r="Y666" s="199" t="n"/>
      <c r="Z666" s="199" t="n"/>
    </row>
    <row r="667" ht="15.75" customHeight="1">
      <c r="A667" s="199" t="n"/>
      <c r="B667" s="199" t="n"/>
      <c r="C667" s="199" t="n"/>
      <c r="D667" s="199" t="n"/>
      <c r="E667" s="199" t="n"/>
      <c r="F667" s="199" t="n"/>
      <c r="G667" s="199" t="n"/>
      <c r="H667" s="199" t="n"/>
      <c r="I667" s="199" t="n"/>
      <c r="J667" s="199" t="n"/>
      <c r="K667" s="199" t="n"/>
      <c r="L667" s="199" t="n"/>
      <c r="M667" s="199" t="n"/>
      <c r="N667" s="199" t="n"/>
      <c r="O667" s="199" t="n"/>
      <c r="P667" s="199" t="n"/>
      <c r="Q667" s="199" t="n"/>
      <c r="R667" s="199" t="n"/>
      <c r="S667" s="199" t="n"/>
      <c r="T667" s="199" t="n"/>
      <c r="U667" s="199" t="n"/>
      <c r="V667" s="199" t="n"/>
      <c r="W667" s="199" t="n"/>
      <c r="X667" s="199" t="n"/>
      <c r="Y667" s="199" t="n"/>
      <c r="Z667" s="199" t="n"/>
    </row>
    <row r="668" ht="15.75" customHeight="1">
      <c r="A668" s="199" t="n"/>
      <c r="B668" s="199" t="n"/>
      <c r="C668" s="199" t="n"/>
      <c r="D668" s="199" t="n"/>
      <c r="E668" s="199" t="n"/>
      <c r="F668" s="199" t="n"/>
      <c r="G668" s="199" t="n"/>
      <c r="H668" s="199" t="n"/>
      <c r="I668" s="199" t="n"/>
      <c r="J668" s="199" t="n"/>
      <c r="K668" s="199" t="n"/>
      <c r="L668" s="199" t="n"/>
      <c r="M668" s="199" t="n"/>
      <c r="N668" s="199" t="n"/>
      <c r="O668" s="199" t="n"/>
      <c r="P668" s="199" t="n"/>
      <c r="Q668" s="199" t="n"/>
      <c r="R668" s="199" t="n"/>
      <c r="S668" s="199" t="n"/>
      <c r="T668" s="199" t="n"/>
      <c r="U668" s="199" t="n"/>
      <c r="V668" s="199" t="n"/>
      <c r="W668" s="199" t="n"/>
      <c r="X668" s="199" t="n"/>
      <c r="Y668" s="199" t="n"/>
      <c r="Z668" s="199" t="n"/>
    </row>
    <row r="669" ht="15.75" customHeight="1">
      <c r="A669" s="199" t="n"/>
      <c r="B669" s="199" t="n"/>
      <c r="C669" s="199" t="n"/>
      <c r="D669" s="199" t="n"/>
      <c r="E669" s="199" t="n"/>
      <c r="F669" s="199" t="n"/>
      <c r="G669" s="199" t="n"/>
      <c r="H669" s="199" t="n"/>
      <c r="I669" s="199" t="n"/>
      <c r="J669" s="199" t="n"/>
      <c r="K669" s="199" t="n"/>
      <c r="L669" s="199" t="n"/>
      <c r="M669" s="199" t="n"/>
      <c r="N669" s="199" t="n"/>
      <c r="O669" s="199" t="n"/>
      <c r="P669" s="199" t="n"/>
      <c r="Q669" s="199" t="n"/>
      <c r="R669" s="199" t="n"/>
      <c r="S669" s="199" t="n"/>
      <c r="T669" s="199" t="n"/>
      <c r="U669" s="199" t="n"/>
      <c r="V669" s="199" t="n"/>
      <c r="W669" s="199" t="n"/>
      <c r="X669" s="199" t="n"/>
      <c r="Y669" s="199" t="n"/>
      <c r="Z669" s="199" t="n"/>
    </row>
    <row r="670" ht="15.75" customHeight="1">
      <c r="A670" s="199" t="n"/>
      <c r="B670" s="199" t="n"/>
      <c r="C670" s="199" t="n"/>
      <c r="D670" s="199" t="n"/>
      <c r="E670" s="199" t="n"/>
      <c r="F670" s="199" t="n"/>
      <c r="G670" s="199" t="n"/>
      <c r="H670" s="199" t="n"/>
      <c r="I670" s="199" t="n"/>
      <c r="J670" s="199" t="n"/>
      <c r="K670" s="199" t="n"/>
      <c r="L670" s="199" t="n"/>
      <c r="M670" s="199" t="n"/>
      <c r="N670" s="199" t="n"/>
      <c r="O670" s="199" t="n"/>
      <c r="P670" s="199" t="n"/>
      <c r="Q670" s="199" t="n"/>
      <c r="R670" s="199" t="n"/>
      <c r="S670" s="199" t="n"/>
      <c r="T670" s="199" t="n"/>
      <c r="U670" s="199" t="n"/>
      <c r="V670" s="199" t="n"/>
      <c r="W670" s="199" t="n"/>
      <c r="X670" s="199" t="n"/>
      <c r="Y670" s="199" t="n"/>
      <c r="Z670" s="199" t="n"/>
    </row>
    <row r="671" ht="15.75" customHeight="1">
      <c r="A671" s="199" t="n"/>
      <c r="B671" s="199" t="n"/>
      <c r="C671" s="199" t="n"/>
      <c r="D671" s="199" t="n"/>
      <c r="E671" s="199" t="n"/>
      <c r="F671" s="199" t="n"/>
      <c r="G671" s="199" t="n"/>
      <c r="H671" s="199" t="n"/>
      <c r="I671" s="199" t="n"/>
      <c r="J671" s="199" t="n"/>
      <c r="K671" s="199" t="n"/>
      <c r="L671" s="199" t="n"/>
      <c r="M671" s="199" t="n"/>
      <c r="N671" s="199" t="n"/>
      <c r="O671" s="199" t="n"/>
      <c r="P671" s="199" t="n"/>
      <c r="Q671" s="199" t="n"/>
      <c r="R671" s="199" t="n"/>
      <c r="S671" s="199" t="n"/>
      <c r="T671" s="199" t="n"/>
      <c r="U671" s="199" t="n"/>
      <c r="V671" s="199" t="n"/>
      <c r="W671" s="199" t="n"/>
      <c r="X671" s="199" t="n"/>
      <c r="Y671" s="199" t="n"/>
      <c r="Z671" s="199" t="n"/>
    </row>
    <row r="672" ht="15.75" customHeight="1">
      <c r="A672" s="199" t="n"/>
      <c r="B672" s="199" t="n"/>
      <c r="C672" s="199" t="n"/>
      <c r="D672" s="199" t="n"/>
      <c r="E672" s="199" t="n"/>
      <c r="F672" s="199" t="n"/>
      <c r="G672" s="199" t="n"/>
      <c r="H672" s="199" t="n"/>
      <c r="I672" s="199" t="n"/>
      <c r="J672" s="199" t="n"/>
      <c r="K672" s="199" t="n"/>
      <c r="L672" s="199" t="n"/>
      <c r="M672" s="199" t="n"/>
      <c r="N672" s="199" t="n"/>
      <c r="O672" s="199" t="n"/>
      <c r="P672" s="199" t="n"/>
      <c r="Q672" s="199" t="n"/>
      <c r="R672" s="199" t="n"/>
      <c r="S672" s="199" t="n"/>
      <c r="T672" s="199" t="n"/>
      <c r="U672" s="199" t="n"/>
      <c r="V672" s="199" t="n"/>
      <c r="W672" s="199" t="n"/>
      <c r="X672" s="199" t="n"/>
      <c r="Y672" s="199" t="n"/>
      <c r="Z672" s="199" t="n"/>
    </row>
    <row r="673" ht="15.75" customHeight="1">
      <c r="A673" s="199" t="n"/>
      <c r="B673" s="199" t="n"/>
      <c r="C673" s="199" t="n"/>
      <c r="D673" s="199" t="n"/>
      <c r="E673" s="199" t="n"/>
      <c r="F673" s="199" t="n"/>
      <c r="G673" s="199" t="n"/>
      <c r="H673" s="199" t="n"/>
      <c r="I673" s="199" t="n"/>
      <c r="J673" s="199" t="n"/>
      <c r="K673" s="199" t="n"/>
      <c r="L673" s="199" t="n"/>
      <c r="M673" s="199" t="n"/>
      <c r="N673" s="199" t="n"/>
      <c r="O673" s="199" t="n"/>
      <c r="P673" s="199" t="n"/>
      <c r="Q673" s="199" t="n"/>
      <c r="R673" s="199" t="n"/>
      <c r="S673" s="199" t="n"/>
      <c r="T673" s="199" t="n"/>
      <c r="U673" s="199" t="n"/>
      <c r="V673" s="199" t="n"/>
      <c r="W673" s="199" t="n"/>
      <c r="X673" s="199" t="n"/>
      <c r="Y673" s="199" t="n"/>
      <c r="Z673" s="199" t="n"/>
    </row>
    <row r="674" ht="15.75" customHeight="1">
      <c r="A674" s="199" t="n"/>
      <c r="B674" s="199" t="n"/>
      <c r="C674" s="199" t="n"/>
      <c r="D674" s="199" t="n"/>
      <c r="E674" s="199" t="n"/>
      <c r="F674" s="199" t="n"/>
      <c r="G674" s="199" t="n"/>
      <c r="H674" s="199" t="n"/>
      <c r="I674" s="199" t="n"/>
      <c r="J674" s="199" t="n"/>
      <c r="K674" s="199" t="n"/>
      <c r="L674" s="199" t="n"/>
      <c r="M674" s="199" t="n"/>
      <c r="N674" s="199" t="n"/>
      <c r="O674" s="199" t="n"/>
      <c r="P674" s="199" t="n"/>
      <c r="Q674" s="199" t="n"/>
      <c r="R674" s="199" t="n"/>
      <c r="S674" s="199" t="n"/>
      <c r="T674" s="199" t="n"/>
      <c r="U674" s="199" t="n"/>
      <c r="V674" s="199" t="n"/>
      <c r="W674" s="199" t="n"/>
      <c r="X674" s="199" t="n"/>
      <c r="Y674" s="199" t="n"/>
      <c r="Z674" s="199" t="n"/>
    </row>
    <row r="675" ht="15.75" customHeight="1">
      <c r="A675" s="199" t="n"/>
      <c r="B675" s="199" t="n"/>
      <c r="C675" s="199" t="n"/>
      <c r="D675" s="199" t="n"/>
      <c r="E675" s="199" t="n"/>
      <c r="F675" s="199" t="n"/>
      <c r="G675" s="199" t="n"/>
      <c r="H675" s="199" t="n"/>
      <c r="I675" s="199" t="n"/>
      <c r="J675" s="199" t="n"/>
      <c r="K675" s="199" t="n"/>
      <c r="L675" s="199" t="n"/>
      <c r="M675" s="199" t="n"/>
      <c r="N675" s="199" t="n"/>
      <c r="O675" s="199" t="n"/>
      <c r="P675" s="199" t="n"/>
      <c r="Q675" s="199" t="n"/>
      <c r="R675" s="199" t="n"/>
      <c r="S675" s="199" t="n"/>
      <c r="T675" s="199" t="n"/>
      <c r="U675" s="199" t="n"/>
      <c r="V675" s="199" t="n"/>
      <c r="W675" s="199" t="n"/>
      <c r="X675" s="199" t="n"/>
      <c r="Y675" s="199" t="n"/>
      <c r="Z675" s="199" t="n"/>
    </row>
    <row r="676" ht="15.75" customHeight="1">
      <c r="A676" s="199" t="n"/>
      <c r="B676" s="199" t="n"/>
      <c r="C676" s="199" t="n"/>
      <c r="D676" s="199" t="n"/>
      <c r="E676" s="199" t="n"/>
      <c r="F676" s="199" t="n"/>
      <c r="G676" s="199" t="n"/>
      <c r="H676" s="199" t="n"/>
      <c r="I676" s="199" t="n"/>
      <c r="J676" s="199" t="n"/>
      <c r="K676" s="199" t="n"/>
      <c r="L676" s="199" t="n"/>
      <c r="M676" s="199" t="n"/>
      <c r="N676" s="199" t="n"/>
      <c r="O676" s="199" t="n"/>
      <c r="P676" s="199" t="n"/>
      <c r="Q676" s="199" t="n"/>
      <c r="R676" s="199" t="n"/>
      <c r="S676" s="199" t="n"/>
      <c r="T676" s="199" t="n"/>
      <c r="U676" s="199" t="n"/>
      <c r="V676" s="199" t="n"/>
      <c r="W676" s="199" t="n"/>
      <c r="X676" s="199" t="n"/>
      <c r="Y676" s="199" t="n"/>
      <c r="Z676" s="199" t="n"/>
    </row>
    <row r="677" ht="15.75" customHeight="1">
      <c r="A677" s="199" t="n"/>
      <c r="B677" s="199" t="n"/>
      <c r="C677" s="199" t="n"/>
      <c r="D677" s="199" t="n"/>
      <c r="E677" s="199" t="n"/>
      <c r="F677" s="199" t="n"/>
      <c r="G677" s="199" t="n"/>
      <c r="H677" s="199" t="n"/>
      <c r="I677" s="199" t="n"/>
      <c r="J677" s="199" t="n"/>
      <c r="K677" s="199" t="n"/>
      <c r="L677" s="199" t="n"/>
      <c r="M677" s="199" t="n"/>
      <c r="N677" s="199" t="n"/>
      <c r="O677" s="199" t="n"/>
      <c r="P677" s="199" t="n"/>
      <c r="Q677" s="199" t="n"/>
      <c r="R677" s="199" t="n"/>
      <c r="S677" s="199" t="n"/>
      <c r="T677" s="199" t="n"/>
      <c r="U677" s="199" t="n"/>
      <c r="V677" s="199" t="n"/>
      <c r="W677" s="199" t="n"/>
      <c r="X677" s="199" t="n"/>
      <c r="Y677" s="199" t="n"/>
      <c r="Z677" s="199" t="n"/>
    </row>
    <row r="678" ht="15.75" customHeight="1">
      <c r="A678" s="199" t="n"/>
      <c r="B678" s="199" t="n"/>
      <c r="C678" s="199" t="n"/>
      <c r="D678" s="199" t="n"/>
      <c r="E678" s="199" t="n"/>
      <c r="F678" s="199" t="n"/>
      <c r="G678" s="199" t="n"/>
      <c r="H678" s="199" t="n"/>
      <c r="I678" s="199" t="n"/>
      <c r="J678" s="199" t="n"/>
      <c r="K678" s="199" t="n"/>
      <c r="L678" s="199" t="n"/>
      <c r="M678" s="199" t="n"/>
      <c r="N678" s="199" t="n"/>
      <c r="O678" s="199" t="n"/>
      <c r="P678" s="199" t="n"/>
      <c r="Q678" s="199" t="n"/>
      <c r="R678" s="199" t="n"/>
      <c r="S678" s="199" t="n"/>
      <c r="T678" s="199" t="n"/>
      <c r="U678" s="199" t="n"/>
      <c r="V678" s="199" t="n"/>
      <c r="W678" s="199" t="n"/>
      <c r="X678" s="199" t="n"/>
      <c r="Y678" s="199" t="n"/>
      <c r="Z678" s="199" t="n"/>
    </row>
    <row r="679" ht="15.75" customHeight="1">
      <c r="A679" s="199" t="n"/>
      <c r="B679" s="199" t="n"/>
      <c r="C679" s="199" t="n"/>
      <c r="D679" s="199" t="n"/>
      <c r="E679" s="199" t="n"/>
      <c r="F679" s="199" t="n"/>
      <c r="G679" s="199" t="n"/>
      <c r="H679" s="199" t="n"/>
      <c r="I679" s="199" t="n"/>
      <c r="J679" s="199" t="n"/>
      <c r="K679" s="199" t="n"/>
      <c r="L679" s="199" t="n"/>
      <c r="M679" s="199" t="n"/>
      <c r="N679" s="199" t="n"/>
      <c r="O679" s="199" t="n"/>
      <c r="P679" s="199" t="n"/>
      <c r="Q679" s="199" t="n"/>
      <c r="R679" s="199" t="n"/>
      <c r="S679" s="199" t="n"/>
      <c r="T679" s="199" t="n"/>
      <c r="U679" s="199" t="n"/>
      <c r="V679" s="199" t="n"/>
      <c r="W679" s="199" t="n"/>
      <c r="X679" s="199" t="n"/>
      <c r="Y679" s="199" t="n"/>
      <c r="Z679" s="199" t="n"/>
    </row>
    <row r="680" ht="15.75" customHeight="1">
      <c r="A680" s="199" t="n"/>
      <c r="B680" s="199" t="n"/>
      <c r="C680" s="199" t="n"/>
      <c r="D680" s="199" t="n"/>
      <c r="E680" s="199" t="n"/>
      <c r="F680" s="199" t="n"/>
      <c r="G680" s="199" t="n"/>
      <c r="H680" s="199" t="n"/>
      <c r="I680" s="199" t="n"/>
      <c r="J680" s="199" t="n"/>
      <c r="K680" s="199" t="n"/>
      <c r="L680" s="199" t="n"/>
      <c r="M680" s="199" t="n"/>
      <c r="N680" s="199" t="n"/>
      <c r="O680" s="199" t="n"/>
      <c r="P680" s="199" t="n"/>
      <c r="Q680" s="199" t="n"/>
      <c r="R680" s="199" t="n"/>
      <c r="S680" s="199" t="n"/>
      <c r="T680" s="199" t="n"/>
      <c r="U680" s="199" t="n"/>
      <c r="V680" s="199" t="n"/>
      <c r="W680" s="199" t="n"/>
      <c r="X680" s="199" t="n"/>
      <c r="Y680" s="199" t="n"/>
      <c r="Z680" s="199" t="n"/>
    </row>
    <row r="681" ht="15.75" customHeight="1">
      <c r="A681" s="199" t="n"/>
      <c r="B681" s="199" t="n"/>
      <c r="C681" s="199" t="n"/>
      <c r="D681" s="199" t="n"/>
      <c r="E681" s="199" t="n"/>
      <c r="F681" s="199" t="n"/>
      <c r="G681" s="199" t="n"/>
      <c r="H681" s="199" t="n"/>
      <c r="I681" s="199" t="n"/>
      <c r="J681" s="199" t="n"/>
      <c r="K681" s="199" t="n"/>
      <c r="L681" s="199" t="n"/>
      <c r="M681" s="199" t="n"/>
      <c r="N681" s="199" t="n"/>
      <c r="O681" s="199" t="n"/>
      <c r="P681" s="199" t="n"/>
      <c r="Q681" s="199" t="n"/>
      <c r="R681" s="199" t="n"/>
      <c r="S681" s="199" t="n"/>
      <c r="T681" s="199" t="n"/>
      <c r="U681" s="199" t="n"/>
      <c r="V681" s="199" t="n"/>
      <c r="W681" s="199" t="n"/>
      <c r="X681" s="199" t="n"/>
      <c r="Y681" s="199" t="n"/>
      <c r="Z681" s="199" t="n"/>
    </row>
    <row r="682" ht="15.75" customHeight="1">
      <c r="A682" s="199" t="n"/>
      <c r="B682" s="199" t="n"/>
      <c r="C682" s="199" t="n"/>
      <c r="D682" s="199" t="n"/>
      <c r="E682" s="199" t="n"/>
      <c r="F682" s="199" t="n"/>
      <c r="G682" s="199" t="n"/>
      <c r="H682" s="199" t="n"/>
      <c r="I682" s="199" t="n"/>
      <c r="J682" s="199" t="n"/>
      <c r="K682" s="199" t="n"/>
      <c r="L682" s="199" t="n"/>
      <c r="M682" s="199" t="n"/>
      <c r="N682" s="199" t="n"/>
      <c r="O682" s="199" t="n"/>
      <c r="P682" s="199" t="n"/>
      <c r="Q682" s="199" t="n"/>
      <c r="R682" s="199" t="n"/>
      <c r="S682" s="199" t="n"/>
      <c r="T682" s="199" t="n"/>
      <c r="U682" s="199" t="n"/>
      <c r="V682" s="199" t="n"/>
      <c r="W682" s="199" t="n"/>
      <c r="X682" s="199" t="n"/>
      <c r="Y682" s="199" t="n"/>
      <c r="Z682" s="199" t="n"/>
    </row>
    <row r="683" ht="15.75" customHeight="1">
      <c r="A683" s="199" t="n"/>
      <c r="B683" s="199" t="n"/>
      <c r="C683" s="199" t="n"/>
      <c r="D683" s="199" t="n"/>
      <c r="E683" s="199" t="n"/>
      <c r="F683" s="199" t="n"/>
      <c r="G683" s="199" t="n"/>
      <c r="H683" s="199" t="n"/>
      <c r="I683" s="199" t="n"/>
      <c r="J683" s="199" t="n"/>
      <c r="K683" s="199" t="n"/>
      <c r="L683" s="199" t="n"/>
      <c r="M683" s="199" t="n"/>
      <c r="N683" s="199" t="n"/>
      <c r="O683" s="199" t="n"/>
      <c r="P683" s="199" t="n"/>
      <c r="Q683" s="199" t="n"/>
      <c r="R683" s="199" t="n"/>
      <c r="S683" s="199" t="n"/>
      <c r="T683" s="199" t="n"/>
      <c r="U683" s="199" t="n"/>
      <c r="V683" s="199" t="n"/>
      <c r="W683" s="199" t="n"/>
      <c r="X683" s="199" t="n"/>
      <c r="Y683" s="199" t="n"/>
      <c r="Z683" s="199" t="n"/>
    </row>
    <row r="684" ht="15.75" customHeight="1">
      <c r="A684" s="199" t="n"/>
      <c r="B684" s="199" t="n"/>
      <c r="C684" s="199" t="n"/>
      <c r="D684" s="199" t="n"/>
      <c r="E684" s="199" t="n"/>
      <c r="F684" s="199" t="n"/>
      <c r="G684" s="199" t="n"/>
      <c r="H684" s="199" t="n"/>
      <c r="I684" s="199" t="n"/>
      <c r="J684" s="199" t="n"/>
      <c r="K684" s="199" t="n"/>
      <c r="L684" s="199" t="n"/>
      <c r="M684" s="199" t="n"/>
      <c r="N684" s="199" t="n"/>
      <c r="O684" s="199" t="n"/>
      <c r="P684" s="199" t="n"/>
      <c r="Q684" s="199" t="n"/>
      <c r="R684" s="199" t="n"/>
      <c r="S684" s="199" t="n"/>
      <c r="T684" s="199" t="n"/>
      <c r="U684" s="199" t="n"/>
      <c r="V684" s="199" t="n"/>
      <c r="W684" s="199" t="n"/>
      <c r="X684" s="199" t="n"/>
      <c r="Y684" s="199" t="n"/>
      <c r="Z684" s="199" t="n"/>
    </row>
    <row r="685" ht="15.75" customHeight="1">
      <c r="A685" s="199" t="n"/>
      <c r="B685" s="199" t="n"/>
      <c r="C685" s="199" t="n"/>
      <c r="D685" s="199" t="n"/>
      <c r="E685" s="199" t="n"/>
      <c r="F685" s="199" t="n"/>
      <c r="G685" s="199" t="n"/>
      <c r="H685" s="199" t="n"/>
      <c r="I685" s="199" t="n"/>
      <c r="J685" s="199" t="n"/>
      <c r="K685" s="199" t="n"/>
      <c r="L685" s="199" t="n"/>
      <c r="M685" s="199" t="n"/>
      <c r="N685" s="199" t="n"/>
      <c r="O685" s="199" t="n"/>
      <c r="P685" s="199" t="n"/>
      <c r="Q685" s="199" t="n"/>
      <c r="R685" s="199" t="n"/>
      <c r="S685" s="199" t="n"/>
      <c r="T685" s="199" t="n"/>
      <c r="U685" s="199" t="n"/>
      <c r="V685" s="199" t="n"/>
      <c r="W685" s="199" t="n"/>
      <c r="X685" s="199" t="n"/>
      <c r="Y685" s="199" t="n"/>
      <c r="Z685" s="199" t="n"/>
    </row>
    <row r="686" ht="15.75" customHeight="1">
      <c r="A686" s="199" t="n"/>
      <c r="B686" s="199" t="n"/>
      <c r="C686" s="199" t="n"/>
      <c r="D686" s="199" t="n"/>
      <c r="E686" s="199" t="n"/>
      <c r="F686" s="199" t="n"/>
      <c r="G686" s="199" t="n"/>
      <c r="H686" s="199" t="n"/>
      <c r="I686" s="199" t="n"/>
      <c r="J686" s="199" t="n"/>
      <c r="K686" s="199" t="n"/>
      <c r="L686" s="199" t="n"/>
      <c r="M686" s="199" t="n"/>
      <c r="N686" s="199" t="n"/>
      <c r="O686" s="199" t="n"/>
      <c r="P686" s="199" t="n"/>
      <c r="Q686" s="199" t="n"/>
      <c r="R686" s="199" t="n"/>
      <c r="S686" s="199" t="n"/>
      <c r="T686" s="199" t="n"/>
      <c r="U686" s="199" t="n"/>
      <c r="V686" s="199" t="n"/>
      <c r="W686" s="199" t="n"/>
      <c r="X686" s="199" t="n"/>
      <c r="Y686" s="199" t="n"/>
      <c r="Z686" s="199" t="n"/>
    </row>
    <row r="687" ht="15.75" customHeight="1">
      <c r="A687" s="199" t="n"/>
      <c r="B687" s="199" t="n"/>
      <c r="C687" s="199" t="n"/>
      <c r="D687" s="199" t="n"/>
      <c r="E687" s="199" t="n"/>
      <c r="F687" s="199" t="n"/>
      <c r="G687" s="199" t="n"/>
      <c r="H687" s="199" t="n"/>
      <c r="I687" s="199" t="n"/>
      <c r="J687" s="199" t="n"/>
      <c r="K687" s="199" t="n"/>
      <c r="L687" s="199" t="n"/>
      <c r="M687" s="199" t="n"/>
      <c r="N687" s="199" t="n"/>
      <c r="O687" s="199" t="n"/>
      <c r="P687" s="199" t="n"/>
      <c r="Q687" s="199" t="n"/>
      <c r="R687" s="199" t="n"/>
      <c r="S687" s="199" t="n"/>
      <c r="T687" s="199" t="n"/>
      <c r="U687" s="199" t="n"/>
      <c r="V687" s="199" t="n"/>
      <c r="W687" s="199" t="n"/>
      <c r="X687" s="199" t="n"/>
      <c r="Y687" s="199" t="n"/>
      <c r="Z687" s="199" t="n"/>
    </row>
    <row r="688" ht="15.75" customHeight="1">
      <c r="A688" s="199" t="n"/>
      <c r="B688" s="199" t="n"/>
      <c r="C688" s="199" t="n"/>
      <c r="D688" s="199" t="n"/>
      <c r="E688" s="199" t="n"/>
      <c r="F688" s="199" t="n"/>
      <c r="G688" s="199" t="n"/>
      <c r="H688" s="199" t="n"/>
      <c r="I688" s="199" t="n"/>
      <c r="J688" s="199" t="n"/>
      <c r="K688" s="199" t="n"/>
      <c r="L688" s="199" t="n"/>
      <c r="M688" s="199" t="n"/>
      <c r="N688" s="199" t="n"/>
      <c r="O688" s="199" t="n"/>
      <c r="P688" s="199" t="n"/>
      <c r="Q688" s="199" t="n"/>
      <c r="R688" s="199" t="n"/>
      <c r="S688" s="199" t="n"/>
      <c r="T688" s="199" t="n"/>
      <c r="U688" s="199" t="n"/>
      <c r="V688" s="199" t="n"/>
      <c r="W688" s="199" t="n"/>
      <c r="X688" s="199" t="n"/>
      <c r="Y688" s="199" t="n"/>
      <c r="Z688" s="199" t="n"/>
    </row>
    <row r="689" ht="15.75" customHeight="1">
      <c r="A689" s="199" t="n"/>
      <c r="B689" s="199" t="n"/>
      <c r="C689" s="199" t="n"/>
      <c r="D689" s="199" t="n"/>
      <c r="E689" s="199" t="n"/>
      <c r="F689" s="199" t="n"/>
      <c r="G689" s="199" t="n"/>
      <c r="H689" s="199" t="n"/>
      <c r="I689" s="199" t="n"/>
      <c r="J689" s="199" t="n"/>
      <c r="K689" s="199" t="n"/>
      <c r="L689" s="199" t="n"/>
      <c r="M689" s="199" t="n"/>
      <c r="N689" s="199" t="n"/>
      <c r="O689" s="199" t="n"/>
      <c r="P689" s="199" t="n"/>
      <c r="Q689" s="199" t="n"/>
      <c r="R689" s="199" t="n"/>
      <c r="S689" s="199" t="n"/>
      <c r="T689" s="199" t="n"/>
      <c r="U689" s="199" t="n"/>
      <c r="V689" s="199" t="n"/>
      <c r="W689" s="199" t="n"/>
      <c r="X689" s="199" t="n"/>
      <c r="Y689" s="199" t="n"/>
      <c r="Z689" s="199" t="n"/>
    </row>
    <row r="690" ht="15.75" customHeight="1">
      <c r="A690" s="199" t="n"/>
      <c r="B690" s="199" t="n"/>
      <c r="C690" s="199" t="n"/>
      <c r="D690" s="199" t="n"/>
      <c r="E690" s="199" t="n"/>
      <c r="F690" s="199" t="n"/>
      <c r="G690" s="199" t="n"/>
      <c r="H690" s="199" t="n"/>
      <c r="I690" s="199" t="n"/>
      <c r="J690" s="199" t="n"/>
      <c r="K690" s="199" t="n"/>
      <c r="L690" s="199" t="n"/>
      <c r="M690" s="199" t="n"/>
      <c r="N690" s="199" t="n"/>
      <c r="O690" s="199" t="n"/>
      <c r="P690" s="199" t="n"/>
      <c r="Q690" s="199" t="n"/>
      <c r="R690" s="199" t="n"/>
      <c r="S690" s="199" t="n"/>
      <c r="T690" s="199" t="n"/>
      <c r="U690" s="199" t="n"/>
      <c r="V690" s="199" t="n"/>
      <c r="W690" s="199" t="n"/>
      <c r="X690" s="199" t="n"/>
      <c r="Y690" s="199" t="n"/>
      <c r="Z690" s="199" t="n"/>
    </row>
    <row r="691" ht="15.75" customHeight="1">
      <c r="A691" s="199" t="n"/>
      <c r="B691" s="199" t="n"/>
      <c r="C691" s="199" t="n"/>
      <c r="D691" s="199" t="n"/>
      <c r="E691" s="199" t="n"/>
      <c r="F691" s="199" t="n"/>
      <c r="G691" s="199" t="n"/>
      <c r="H691" s="199" t="n"/>
      <c r="I691" s="199" t="n"/>
      <c r="J691" s="199" t="n"/>
      <c r="K691" s="199" t="n"/>
      <c r="L691" s="199" t="n"/>
      <c r="M691" s="199" t="n"/>
      <c r="N691" s="199" t="n"/>
      <c r="O691" s="199" t="n"/>
      <c r="P691" s="199" t="n"/>
      <c r="Q691" s="199" t="n"/>
      <c r="R691" s="199" t="n"/>
      <c r="S691" s="199" t="n"/>
      <c r="T691" s="199" t="n"/>
      <c r="U691" s="199" t="n"/>
      <c r="V691" s="199" t="n"/>
      <c r="W691" s="199" t="n"/>
      <c r="X691" s="199" t="n"/>
      <c r="Y691" s="199" t="n"/>
      <c r="Z691" s="199" t="n"/>
    </row>
    <row r="692" ht="15.75" customHeight="1">
      <c r="A692" s="199" t="n"/>
      <c r="B692" s="199" t="n"/>
      <c r="C692" s="199" t="n"/>
      <c r="D692" s="199" t="n"/>
      <c r="E692" s="199" t="n"/>
      <c r="F692" s="199" t="n"/>
      <c r="G692" s="199" t="n"/>
      <c r="H692" s="199" t="n"/>
      <c r="I692" s="199" t="n"/>
      <c r="J692" s="199" t="n"/>
      <c r="K692" s="199" t="n"/>
      <c r="L692" s="199" t="n"/>
      <c r="M692" s="199" t="n"/>
      <c r="N692" s="199" t="n"/>
      <c r="O692" s="199" t="n"/>
      <c r="P692" s="199" t="n"/>
      <c r="Q692" s="199" t="n"/>
      <c r="R692" s="199" t="n"/>
      <c r="S692" s="199" t="n"/>
      <c r="T692" s="199" t="n"/>
      <c r="U692" s="199" t="n"/>
      <c r="V692" s="199" t="n"/>
      <c r="W692" s="199" t="n"/>
      <c r="X692" s="199" t="n"/>
      <c r="Y692" s="199" t="n"/>
      <c r="Z692" s="199" t="n"/>
    </row>
    <row r="693" ht="15.75" customHeight="1">
      <c r="A693" s="199" t="n"/>
      <c r="B693" s="199" t="n"/>
      <c r="C693" s="199" t="n"/>
      <c r="D693" s="199" t="n"/>
      <c r="E693" s="199" t="n"/>
      <c r="F693" s="199" t="n"/>
      <c r="G693" s="199" t="n"/>
      <c r="H693" s="199" t="n"/>
      <c r="I693" s="199" t="n"/>
      <c r="J693" s="199" t="n"/>
      <c r="K693" s="199" t="n"/>
      <c r="L693" s="199" t="n"/>
      <c r="M693" s="199" t="n"/>
      <c r="N693" s="199" t="n"/>
      <c r="O693" s="199" t="n"/>
      <c r="P693" s="199" t="n"/>
      <c r="Q693" s="199" t="n"/>
      <c r="R693" s="199" t="n"/>
      <c r="S693" s="199" t="n"/>
      <c r="T693" s="199" t="n"/>
      <c r="U693" s="199" t="n"/>
      <c r="V693" s="199" t="n"/>
      <c r="W693" s="199" t="n"/>
      <c r="X693" s="199" t="n"/>
      <c r="Y693" s="199" t="n"/>
      <c r="Z693" s="199" t="n"/>
    </row>
    <row r="694" ht="15.75" customHeight="1">
      <c r="A694" s="199" t="n"/>
      <c r="B694" s="199" t="n"/>
      <c r="C694" s="199" t="n"/>
      <c r="D694" s="199" t="n"/>
      <c r="E694" s="199" t="n"/>
      <c r="F694" s="199" t="n"/>
      <c r="G694" s="199" t="n"/>
      <c r="H694" s="199" t="n"/>
      <c r="I694" s="199" t="n"/>
      <c r="J694" s="199" t="n"/>
      <c r="K694" s="199" t="n"/>
      <c r="L694" s="199" t="n"/>
      <c r="M694" s="199" t="n"/>
      <c r="N694" s="199" t="n"/>
      <c r="O694" s="199" t="n"/>
      <c r="P694" s="199" t="n"/>
      <c r="Q694" s="199" t="n"/>
      <c r="R694" s="199" t="n"/>
      <c r="S694" s="199" t="n"/>
      <c r="T694" s="199" t="n"/>
      <c r="U694" s="199" t="n"/>
      <c r="V694" s="199" t="n"/>
      <c r="W694" s="199" t="n"/>
      <c r="X694" s="199" t="n"/>
      <c r="Y694" s="199" t="n"/>
      <c r="Z694" s="199" t="n"/>
    </row>
    <row r="695" ht="15.75" customHeight="1">
      <c r="A695" s="199" t="n"/>
      <c r="B695" s="199" t="n"/>
      <c r="C695" s="199" t="n"/>
      <c r="D695" s="199" t="n"/>
      <c r="E695" s="199" t="n"/>
      <c r="F695" s="199" t="n"/>
      <c r="G695" s="199" t="n"/>
      <c r="H695" s="199" t="n"/>
      <c r="I695" s="199" t="n"/>
      <c r="J695" s="199" t="n"/>
      <c r="K695" s="199" t="n"/>
      <c r="L695" s="199" t="n"/>
      <c r="M695" s="199" t="n"/>
      <c r="N695" s="199" t="n"/>
      <c r="O695" s="199" t="n"/>
      <c r="P695" s="199" t="n"/>
      <c r="Q695" s="199" t="n"/>
      <c r="R695" s="199" t="n"/>
      <c r="S695" s="199" t="n"/>
      <c r="T695" s="199" t="n"/>
      <c r="U695" s="199" t="n"/>
      <c r="V695" s="199" t="n"/>
      <c r="W695" s="199" t="n"/>
      <c r="X695" s="199" t="n"/>
      <c r="Y695" s="199" t="n"/>
      <c r="Z695" s="199" t="n"/>
    </row>
    <row r="696" ht="15.75" customHeight="1">
      <c r="A696" s="199" t="n"/>
      <c r="B696" s="199" t="n"/>
      <c r="C696" s="199" t="n"/>
      <c r="D696" s="199" t="n"/>
      <c r="E696" s="199" t="n"/>
      <c r="F696" s="199" t="n"/>
      <c r="G696" s="199" t="n"/>
      <c r="H696" s="199" t="n"/>
      <c r="I696" s="199" t="n"/>
      <c r="J696" s="199" t="n"/>
      <c r="K696" s="199" t="n"/>
      <c r="L696" s="199" t="n"/>
      <c r="M696" s="199" t="n"/>
      <c r="N696" s="199" t="n"/>
      <c r="O696" s="199" t="n"/>
      <c r="P696" s="199" t="n"/>
      <c r="Q696" s="199" t="n"/>
      <c r="R696" s="199" t="n"/>
      <c r="S696" s="199" t="n"/>
      <c r="T696" s="199" t="n"/>
      <c r="U696" s="199" t="n"/>
      <c r="V696" s="199" t="n"/>
      <c r="W696" s="199" t="n"/>
      <c r="X696" s="199" t="n"/>
      <c r="Y696" s="199" t="n"/>
      <c r="Z696" s="199" t="n"/>
    </row>
    <row r="697" ht="15.75" customHeight="1">
      <c r="A697" s="199" t="n"/>
      <c r="B697" s="199" t="n"/>
      <c r="C697" s="199" t="n"/>
      <c r="D697" s="199" t="n"/>
      <c r="E697" s="199" t="n"/>
      <c r="F697" s="199" t="n"/>
      <c r="G697" s="199" t="n"/>
      <c r="H697" s="199" t="n"/>
      <c r="I697" s="199" t="n"/>
      <c r="J697" s="199" t="n"/>
      <c r="K697" s="199" t="n"/>
      <c r="L697" s="199" t="n"/>
      <c r="M697" s="199" t="n"/>
      <c r="N697" s="199" t="n"/>
      <c r="O697" s="199" t="n"/>
      <c r="P697" s="199" t="n"/>
      <c r="Q697" s="199" t="n"/>
      <c r="R697" s="199" t="n"/>
      <c r="S697" s="199" t="n"/>
      <c r="T697" s="199" t="n"/>
      <c r="U697" s="199" t="n"/>
      <c r="V697" s="199" t="n"/>
      <c r="W697" s="199" t="n"/>
      <c r="X697" s="199" t="n"/>
      <c r="Y697" s="199" t="n"/>
      <c r="Z697" s="199" t="n"/>
    </row>
    <row r="698" ht="15.75" customHeight="1">
      <c r="A698" s="199" t="n"/>
      <c r="B698" s="199" t="n"/>
      <c r="C698" s="199" t="n"/>
      <c r="D698" s="199" t="n"/>
      <c r="E698" s="199" t="n"/>
      <c r="F698" s="199" t="n"/>
      <c r="G698" s="199" t="n"/>
      <c r="H698" s="199" t="n"/>
      <c r="I698" s="199" t="n"/>
      <c r="J698" s="199" t="n"/>
      <c r="K698" s="199" t="n"/>
      <c r="L698" s="199" t="n"/>
      <c r="M698" s="199" t="n"/>
      <c r="N698" s="199" t="n"/>
      <c r="O698" s="199" t="n"/>
      <c r="P698" s="199" t="n"/>
      <c r="Q698" s="199" t="n"/>
      <c r="R698" s="199" t="n"/>
      <c r="S698" s="199" t="n"/>
      <c r="T698" s="199" t="n"/>
      <c r="U698" s="199" t="n"/>
      <c r="V698" s="199" t="n"/>
      <c r="W698" s="199" t="n"/>
      <c r="X698" s="199" t="n"/>
      <c r="Y698" s="199" t="n"/>
      <c r="Z698" s="199" t="n"/>
    </row>
    <row r="699" ht="15.75" customHeight="1">
      <c r="A699" s="199" t="n"/>
      <c r="B699" s="199" t="n"/>
      <c r="C699" s="199" t="n"/>
      <c r="D699" s="199" t="n"/>
      <c r="E699" s="199" t="n"/>
      <c r="F699" s="199" t="n"/>
      <c r="G699" s="199" t="n"/>
      <c r="H699" s="199" t="n"/>
      <c r="I699" s="199" t="n"/>
      <c r="J699" s="199" t="n"/>
      <c r="K699" s="199" t="n"/>
      <c r="L699" s="199" t="n"/>
      <c r="M699" s="199" t="n"/>
      <c r="N699" s="199" t="n"/>
      <c r="O699" s="199" t="n"/>
      <c r="P699" s="199" t="n"/>
      <c r="Q699" s="199" t="n"/>
      <c r="R699" s="199" t="n"/>
      <c r="S699" s="199" t="n"/>
      <c r="T699" s="199" t="n"/>
      <c r="U699" s="199" t="n"/>
      <c r="V699" s="199" t="n"/>
      <c r="W699" s="199" t="n"/>
      <c r="X699" s="199" t="n"/>
      <c r="Y699" s="199" t="n"/>
      <c r="Z699" s="199" t="n"/>
    </row>
    <row r="700" ht="15.75" customHeight="1">
      <c r="A700" s="199" t="n"/>
      <c r="B700" s="199" t="n"/>
      <c r="C700" s="199" t="n"/>
      <c r="D700" s="199" t="n"/>
      <c r="E700" s="199" t="n"/>
      <c r="F700" s="199" t="n"/>
      <c r="G700" s="199" t="n"/>
      <c r="H700" s="199" t="n"/>
      <c r="I700" s="199" t="n"/>
      <c r="J700" s="199" t="n"/>
      <c r="K700" s="199" t="n"/>
      <c r="L700" s="199" t="n"/>
      <c r="M700" s="199" t="n"/>
      <c r="N700" s="199" t="n"/>
      <c r="O700" s="199" t="n"/>
      <c r="P700" s="199" t="n"/>
      <c r="Q700" s="199" t="n"/>
      <c r="R700" s="199" t="n"/>
      <c r="S700" s="199" t="n"/>
      <c r="T700" s="199" t="n"/>
      <c r="U700" s="199" t="n"/>
      <c r="V700" s="199" t="n"/>
      <c r="W700" s="199" t="n"/>
      <c r="X700" s="199" t="n"/>
      <c r="Y700" s="199" t="n"/>
      <c r="Z700" s="199" t="n"/>
    </row>
    <row r="701" ht="15.75" customHeight="1">
      <c r="A701" s="199" t="n"/>
      <c r="B701" s="199" t="n"/>
      <c r="C701" s="199" t="n"/>
      <c r="D701" s="199" t="n"/>
      <c r="E701" s="199" t="n"/>
      <c r="F701" s="199" t="n"/>
      <c r="G701" s="199" t="n"/>
      <c r="H701" s="199" t="n"/>
      <c r="I701" s="199" t="n"/>
      <c r="J701" s="199" t="n"/>
      <c r="K701" s="199" t="n"/>
      <c r="L701" s="199" t="n"/>
      <c r="M701" s="199" t="n"/>
      <c r="N701" s="199" t="n"/>
      <c r="O701" s="199" t="n"/>
      <c r="P701" s="199" t="n"/>
      <c r="Q701" s="199" t="n"/>
      <c r="R701" s="199" t="n"/>
      <c r="S701" s="199" t="n"/>
      <c r="T701" s="199" t="n"/>
      <c r="U701" s="199" t="n"/>
      <c r="V701" s="199" t="n"/>
      <c r="W701" s="199" t="n"/>
      <c r="X701" s="199" t="n"/>
      <c r="Y701" s="199" t="n"/>
      <c r="Z701" s="199" t="n"/>
    </row>
    <row r="702" ht="15.75" customHeight="1">
      <c r="A702" s="199" t="n"/>
      <c r="B702" s="199" t="n"/>
      <c r="C702" s="199" t="n"/>
      <c r="D702" s="199" t="n"/>
      <c r="E702" s="199" t="n"/>
      <c r="F702" s="199" t="n"/>
      <c r="G702" s="199" t="n"/>
      <c r="H702" s="199" t="n"/>
      <c r="I702" s="199" t="n"/>
      <c r="J702" s="199" t="n"/>
      <c r="K702" s="199" t="n"/>
      <c r="L702" s="199" t="n"/>
      <c r="M702" s="199" t="n"/>
      <c r="N702" s="199" t="n"/>
      <c r="O702" s="199" t="n"/>
      <c r="P702" s="199" t="n"/>
      <c r="Q702" s="199" t="n"/>
      <c r="R702" s="199" t="n"/>
      <c r="S702" s="199" t="n"/>
      <c r="T702" s="199" t="n"/>
      <c r="U702" s="199" t="n"/>
      <c r="V702" s="199" t="n"/>
      <c r="W702" s="199" t="n"/>
      <c r="X702" s="199" t="n"/>
      <c r="Y702" s="199" t="n"/>
      <c r="Z702" s="199" t="n"/>
    </row>
    <row r="703" ht="15.75" customHeight="1">
      <c r="A703" s="199" t="n"/>
      <c r="B703" s="199" t="n"/>
      <c r="C703" s="199" t="n"/>
      <c r="D703" s="199" t="n"/>
      <c r="E703" s="199" t="n"/>
      <c r="F703" s="199" t="n"/>
      <c r="G703" s="199" t="n"/>
      <c r="H703" s="199" t="n"/>
      <c r="I703" s="199" t="n"/>
      <c r="J703" s="199" t="n"/>
      <c r="K703" s="199" t="n"/>
      <c r="L703" s="199" t="n"/>
      <c r="M703" s="199" t="n"/>
      <c r="N703" s="199" t="n"/>
      <c r="O703" s="199" t="n"/>
      <c r="P703" s="199" t="n"/>
      <c r="Q703" s="199" t="n"/>
      <c r="R703" s="199" t="n"/>
      <c r="S703" s="199" t="n"/>
      <c r="T703" s="199" t="n"/>
      <c r="U703" s="199" t="n"/>
      <c r="V703" s="199" t="n"/>
      <c r="W703" s="199" t="n"/>
      <c r="X703" s="199" t="n"/>
      <c r="Y703" s="199" t="n"/>
      <c r="Z703" s="199" t="n"/>
    </row>
    <row r="704" ht="15.75" customHeight="1">
      <c r="A704" s="199" t="n"/>
      <c r="B704" s="199" t="n"/>
      <c r="C704" s="199" t="n"/>
      <c r="D704" s="199" t="n"/>
      <c r="E704" s="199" t="n"/>
      <c r="F704" s="199" t="n"/>
      <c r="G704" s="199" t="n"/>
      <c r="H704" s="199" t="n"/>
      <c r="I704" s="199" t="n"/>
      <c r="J704" s="199" t="n"/>
      <c r="K704" s="199" t="n"/>
      <c r="L704" s="199" t="n"/>
      <c r="M704" s="199" t="n"/>
      <c r="N704" s="199" t="n"/>
      <c r="O704" s="199" t="n"/>
      <c r="P704" s="199" t="n"/>
      <c r="Q704" s="199" t="n"/>
      <c r="R704" s="199" t="n"/>
      <c r="S704" s="199" t="n"/>
      <c r="T704" s="199" t="n"/>
      <c r="U704" s="199" t="n"/>
      <c r="V704" s="199" t="n"/>
      <c r="W704" s="199" t="n"/>
      <c r="X704" s="199" t="n"/>
      <c r="Y704" s="199" t="n"/>
      <c r="Z704" s="199" t="n"/>
    </row>
    <row r="705" ht="15.75" customHeight="1">
      <c r="A705" s="199" t="n"/>
      <c r="B705" s="199" t="n"/>
      <c r="C705" s="199" t="n"/>
      <c r="D705" s="199" t="n"/>
      <c r="E705" s="199" t="n"/>
      <c r="F705" s="199" t="n"/>
      <c r="G705" s="199" t="n"/>
      <c r="H705" s="199" t="n"/>
      <c r="I705" s="199" t="n"/>
      <c r="J705" s="199" t="n"/>
      <c r="K705" s="199" t="n"/>
      <c r="L705" s="199" t="n"/>
      <c r="M705" s="199" t="n"/>
      <c r="N705" s="199" t="n"/>
      <c r="O705" s="199" t="n"/>
      <c r="P705" s="199" t="n"/>
      <c r="Q705" s="199" t="n"/>
      <c r="R705" s="199" t="n"/>
      <c r="S705" s="199" t="n"/>
      <c r="T705" s="199" t="n"/>
      <c r="U705" s="199" t="n"/>
      <c r="V705" s="199" t="n"/>
      <c r="W705" s="199" t="n"/>
      <c r="X705" s="199" t="n"/>
      <c r="Y705" s="199" t="n"/>
      <c r="Z705" s="199" t="n"/>
    </row>
    <row r="706" ht="15.75" customHeight="1">
      <c r="A706" s="199" t="n"/>
      <c r="B706" s="199" t="n"/>
      <c r="C706" s="199" t="n"/>
      <c r="D706" s="199" t="n"/>
      <c r="E706" s="199" t="n"/>
      <c r="F706" s="199" t="n"/>
      <c r="G706" s="199" t="n"/>
      <c r="H706" s="199" t="n"/>
      <c r="I706" s="199" t="n"/>
      <c r="J706" s="199" t="n"/>
      <c r="K706" s="199" t="n"/>
      <c r="L706" s="199" t="n"/>
      <c r="M706" s="199" t="n"/>
      <c r="N706" s="199" t="n"/>
      <c r="O706" s="199" t="n"/>
      <c r="P706" s="199" t="n"/>
      <c r="Q706" s="199" t="n"/>
      <c r="R706" s="199" t="n"/>
      <c r="S706" s="199" t="n"/>
      <c r="T706" s="199" t="n"/>
      <c r="U706" s="199" t="n"/>
      <c r="V706" s="199" t="n"/>
      <c r="W706" s="199" t="n"/>
      <c r="X706" s="199" t="n"/>
      <c r="Y706" s="199" t="n"/>
      <c r="Z706" s="199" t="n"/>
    </row>
    <row r="707" ht="15.75" customHeight="1">
      <c r="A707" s="199" t="n"/>
      <c r="B707" s="199" t="n"/>
      <c r="C707" s="199" t="n"/>
      <c r="D707" s="199" t="n"/>
      <c r="E707" s="199" t="n"/>
      <c r="F707" s="199" t="n"/>
      <c r="G707" s="199" t="n"/>
      <c r="H707" s="199" t="n"/>
      <c r="I707" s="199" t="n"/>
      <c r="J707" s="199" t="n"/>
      <c r="K707" s="199" t="n"/>
      <c r="L707" s="199" t="n"/>
      <c r="M707" s="199" t="n"/>
      <c r="N707" s="199" t="n"/>
      <c r="O707" s="199" t="n"/>
      <c r="P707" s="199" t="n"/>
      <c r="Q707" s="199" t="n"/>
      <c r="R707" s="199" t="n"/>
      <c r="S707" s="199" t="n"/>
      <c r="T707" s="199" t="n"/>
      <c r="U707" s="199" t="n"/>
      <c r="V707" s="199" t="n"/>
      <c r="W707" s="199" t="n"/>
      <c r="X707" s="199" t="n"/>
      <c r="Y707" s="199" t="n"/>
      <c r="Z707" s="199" t="n"/>
    </row>
    <row r="708" ht="15.75" customHeight="1">
      <c r="A708" s="199" t="n"/>
      <c r="B708" s="199" t="n"/>
      <c r="C708" s="199" t="n"/>
      <c r="D708" s="199" t="n"/>
      <c r="E708" s="199" t="n"/>
      <c r="F708" s="199" t="n"/>
      <c r="G708" s="199" t="n"/>
      <c r="H708" s="199" t="n"/>
      <c r="I708" s="199" t="n"/>
      <c r="J708" s="199" t="n"/>
      <c r="K708" s="199" t="n"/>
      <c r="L708" s="199" t="n"/>
      <c r="M708" s="199" t="n"/>
      <c r="N708" s="199" t="n"/>
      <c r="O708" s="199" t="n"/>
      <c r="P708" s="199" t="n"/>
      <c r="Q708" s="199" t="n"/>
      <c r="R708" s="199" t="n"/>
      <c r="S708" s="199" t="n"/>
      <c r="T708" s="199" t="n"/>
      <c r="U708" s="199" t="n"/>
      <c r="V708" s="199" t="n"/>
      <c r="W708" s="199" t="n"/>
      <c r="X708" s="199" t="n"/>
      <c r="Y708" s="199" t="n"/>
      <c r="Z708" s="199" t="n"/>
    </row>
    <row r="709" ht="15.75" customHeight="1">
      <c r="A709" s="199" t="n"/>
      <c r="B709" s="199" t="n"/>
      <c r="C709" s="199" t="n"/>
      <c r="D709" s="199" t="n"/>
      <c r="E709" s="199" t="n"/>
      <c r="F709" s="199" t="n"/>
      <c r="G709" s="199" t="n"/>
      <c r="H709" s="199" t="n"/>
      <c r="I709" s="199" t="n"/>
      <c r="J709" s="199" t="n"/>
      <c r="K709" s="199" t="n"/>
      <c r="L709" s="199" t="n"/>
      <c r="M709" s="199" t="n"/>
      <c r="N709" s="199" t="n"/>
      <c r="O709" s="199" t="n"/>
      <c r="P709" s="199" t="n"/>
      <c r="Q709" s="199" t="n"/>
      <c r="R709" s="199" t="n"/>
      <c r="S709" s="199" t="n"/>
      <c r="T709" s="199" t="n"/>
      <c r="U709" s="199" t="n"/>
      <c r="V709" s="199" t="n"/>
      <c r="W709" s="199" t="n"/>
      <c r="X709" s="199" t="n"/>
      <c r="Y709" s="199" t="n"/>
      <c r="Z709" s="199" t="n"/>
    </row>
    <row r="710" ht="15.75" customHeight="1">
      <c r="A710" s="199" t="n"/>
      <c r="B710" s="199" t="n"/>
      <c r="C710" s="199" t="n"/>
      <c r="D710" s="199" t="n"/>
      <c r="E710" s="199" t="n"/>
      <c r="F710" s="199" t="n"/>
      <c r="G710" s="199" t="n"/>
      <c r="H710" s="199" t="n"/>
      <c r="I710" s="199" t="n"/>
      <c r="J710" s="199" t="n"/>
      <c r="K710" s="199" t="n"/>
      <c r="L710" s="199" t="n"/>
      <c r="M710" s="199" t="n"/>
      <c r="N710" s="199" t="n"/>
      <c r="O710" s="199" t="n"/>
      <c r="P710" s="199" t="n"/>
      <c r="Q710" s="199" t="n"/>
      <c r="R710" s="199" t="n"/>
      <c r="S710" s="199" t="n"/>
      <c r="T710" s="199" t="n"/>
      <c r="U710" s="199" t="n"/>
      <c r="V710" s="199" t="n"/>
      <c r="W710" s="199" t="n"/>
      <c r="X710" s="199" t="n"/>
      <c r="Y710" s="199" t="n"/>
      <c r="Z710" s="199" t="n"/>
    </row>
    <row r="711" ht="15.75" customHeight="1">
      <c r="A711" s="199" t="n"/>
      <c r="B711" s="199" t="n"/>
      <c r="C711" s="199" t="n"/>
      <c r="D711" s="199" t="n"/>
      <c r="E711" s="199" t="n"/>
      <c r="F711" s="199" t="n"/>
      <c r="G711" s="199" t="n"/>
      <c r="H711" s="199" t="n"/>
      <c r="I711" s="199" t="n"/>
      <c r="J711" s="199" t="n"/>
      <c r="K711" s="199" t="n"/>
      <c r="L711" s="199" t="n"/>
      <c r="M711" s="199" t="n"/>
      <c r="N711" s="199" t="n"/>
      <c r="O711" s="199" t="n"/>
      <c r="P711" s="199" t="n"/>
      <c r="Q711" s="199" t="n"/>
      <c r="R711" s="199" t="n"/>
      <c r="S711" s="199" t="n"/>
      <c r="T711" s="199" t="n"/>
      <c r="U711" s="199" t="n"/>
      <c r="V711" s="199" t="n"/>
      <c r="W711" s="199" t="n"/>
      <c r="X711" s="199" t="n"/>
      <c r="Y711" s="199" t="n"/>
      <c r="Z711" s="199" t="n"/>
    </row>
    <row r="712" ht="15.75" customHeight="1">
      <c r="A712" s="199" t="n"/>
      <c r="B712" s="199" t="n"/>
      <c r="C712" s="199" t="n"/>
      <c r="D712" s="199" t="n"/>
      <c r="E712" s="199" t="n"/>
      <c r="F712" s="199" t="n"/>
      <c r="G712" s="199" t="n"/>
      <c r="H712" s="199" t="n"/>
      <c r="I712" s="199" t="n"/>
      <c r="J712" s="199" t="n"/>
      <c r="K712" s="199" t="n"/>
      <c r="L712" s="199" t="n"/>
      <c r="M712" s="199" t="n"/>
      <c r="N712" s="199" t="n"/>
      <c r="O712" s="199" t="n"/>
      <c r="P712" s="199" t="n"/>
      <c r="Q712" s="199" t="n"/>
      <c r="R712" s="199" t="n"/>
      <c r="S712" s="199" t="n"/>
      <c r="T712" s="199" t="n"/>
      <c r="U712" s="199" t="n"/>
      <c r="V712" s="199" t="n"/>
      <c r="W712" s="199" t="n"/>
      <c r="X712" s="199" t="n"/>
      <c r="Y712" s="199" t="n"/>
      <c r="Z712" s="199" t="n"/>
    </row>
    <row r="713" ht="15.75" customHeight="1">
      <c r="A713" s="199" t="n"/>
      <c r="B713" s="199" t="n"/>
      <c r="C713" s="199" t="n"/>
      <c r="D713" s="199" t="n"/>
      <c r="E713" s="199" t="n"/>
      <c r="F713" s="199" t="n"/>
      <c r="G713" s="199" t="n"/>
      <c r="H713" s="199" t="n"/>
      <c r="I713" s="199" t="n"/>
      <c r="J713" s="199" t="n"/>
      <c r="K713" s="199" t="n"/>
      <c r="L713" s="199" t="n"/>
      <c r="M713" s="199" t="n"/>
      <c r="N713" s="199" t="n"/>
      <c r="O713" s="199" t="n"/>
      <c r="P713" s="199" t="n"/>
      <c r="Q713" s="199" t="n"/>
      <c r="R713" s="199" t="n"/>
      <c r="S713" s="199" t="n"/>
      <c r="T713" s="199" t="n"/>
      <c r="U713" s="199" t="n"/>
      <c r="V713" s="199" t="n"/>
      <c r="W713" s="199" t="n"/>
      <c r="X713" s="199" t="n"/>
      <c r="Y713" s="199" t="n"/>
      <c r="Z713" s="199" t="n"/>
    </row>
    <row r="714" ht="15.75" customHeight="1">
      <c r="A714" s="199" t="n"/>
      <c r="B714" s="199" t="n"/>
      <c r="C714" s="199" t="n"/>
      <c r="D714" s="199" t="n"/>
      <c r="E714" s="199" t="n"/>
      <c r="F714" s="199" t="n"/>
      <c r="G714" s="199" t="n"/>
      <c r="H714" s="199" t="n"/>
      <c r="I714" s="199" t="n"/>
      <c r="J714" s="199" t="n"/>
      <c r="K714" s="199" t="n"/>
      <c r="L714" s="199" t="n"/>
      <c r="M714" s="199" t="n"/>
      <c r="N714" s="199" t="n"/>
      <c r="O714" s="199" t="n"/>
      <c r="P714" s="199" t="n"/>
      <c r="Q714" s="199" t="n"/>
      <c r="R714" s="199" t="n"/>
      <c r="S714" s="199" t="n"/>
      <c r="T714" s="199" t="n"/>
      <c r="U714" s="199" t="n"/>
      <c r="V714" s="199" t="n"/>
      <c r="W714" s="199" t="n"/>
      <c r="X714" s="199" t="n"/>
      <c r="Y714" s="199" t="n"/>
      <c r="Z714" s="199" t="n"/>
    </row>
    <row r="715" ht="15.75" customHeight="1">
      <c r="A715" s="199" t="n"/>
      <c r="B715" s="199" t="n"/>
      <c r="C715" s="199" t="n"/>
      <c r="D715" s="199" t="n"/>
      <c r="E715" s="199" t="n"/>
      <c r="F715" s="199" t="n"/>
      <c r="G715" s="199" t="n"/>
      <c r="H715" s="199" t="n"/>
      <c r="I715" s="199" t="n"/>
      <c r="J715" s="199" t="n"/>
      <c r="K715" s="199" t="n"/>
      <c r="L715" s="199" t="n"/>
      <c r="M715" s="199" t="n"/>
      <c r="N715" s="199" t="n"/>
      <c r="O715" s="199" t="n"/>
      <c r="P715" s="199" t="n"/>
      <c r="Q715" s="199" t="n"/>
      <c r="R715" s="199" t="n"/>
      <c r="S715" s="199" t="n"/>
      <c r="T715" s="199" t="n"/>
      <c r="U715" s="199" t="n"/>
      <c r="V715" s="199" t="n"/>
      <c r="W715" s="199" t="n"/>
      <c r="X715" s="199" t="n"/>
      <c r="Y715" s="199" t="n"/>
      <c r="Z715" s="199" t="n"/>
    </row>
    <row r="716" ht="15.75" customHeight="1">
      <c r="A716" s="199" t="n"/>
      <c r="B716" s="199" t="n"/>
      <c r="C716" s="199" t="n"/>
      <c r="D716" s="199" t="n"/>
      <c r="E716" s="199" t="n"/>
      <c r="F716" s="199" t="n"/>
      <c r="G716" s="199" t="n"/>
      <c r="H716" s="199" t="n"/>
      <c r="I716" s="199" t="n"/>
      <c r="J716" s="199" t="n"/>
      <c r="K716" s="199" t="n"/>
      <c r="L716" s="199" t="n"/>
      <c r="M716" s="199" t="n"/>
      <c r="N716" s="199" t="n"/>
      <c r="O716" s="199" t="n"/>
      <c r="P716" s="199" t="n"/>
      <c r="Q716" s="199" t="n"/>
      <c r="R716" s="199" t="n"/>
      <c r="S716" s="199" t="n"/>
      <c r="T716" s="199" t="n"/>
      <c r="U716" s="199" t="n"/>
      <c r="V716" s="199" t="n"/>
      <c r="W716" s="199" t="n"/>
      <c r="X716" s="199" t="n"/>
      <c r="Y716" s="199" t="n"/>
      <c r="Z716" s="199" t="n"/>
    </row>
    <row r="717" ht="15.75" customHeight="1">
      <c r="A717" s="199" t="n"/>
      <c r="B717" s="199" t="n"/>
      <c r="C717" s="199" t="n"/>
      <c r="D717" s="199" t="n"/>
      <c r="E717" s="199" t="n"/>
      <c r="F717" s="199" t="n"/>
      <c r="G717" s="199" t="n"/>
      <c r="H717" s="199" t="n"/>
      <c r="I717" s="199" t="n"/>
      <c r="J717" s="199" t="n"/>
      <c r="K717" s="199" t="n"/>
      <c r="L717" s="199" t="n"/>
      <c r="M717" s="199" t="n"/>
      <c r="N717" s="199" t="n"/>
      <c r="O717" s="199" t="n"/>
      <c r="P717" s="199" t="n"/>
      <c r="Q717" s="199" t="n"/>
      <c r="R717" s="199" t="n"/>
      <c r="S717" s="199" t="n"/>
      <c r="T717" s="199" t="n"/>
      <c r="U717" s="199" t="n"/>
      <c r="V717" s="199" t="n"/>
      <c r="W717" s="199" t="n"/>
      <c r="X717" s="199" t="n"/>
      <c r="Y717" s="199" t="n"/>
      <c r="Z717" s="199" t="n"/>
    </row>
    <row r="718" ht="15.75" customHeight="1">
      <c r="A718" s="199" t="n"/>
      <c r="B718" s="199" t="n"/>
      <c r="C718" s="199" t="n"/>
      <c r="D718" s="199" t="n"/>
      <c r="E718" s="199" t="n"/>
      <c r="F718" s="199" t="n"/>
      <c r="G718" s="199" t="n"/>
      <c r="H718" s="199" t="n"/>
      <c r="I718" s="199" t="n"/>
      <c r="J718" s="199" t="n"/>
      <c r="K718" s="199" t="n"/>
      <c r="L718" s="199" t="n"/>
      <c r="M718" s="199" t="n"/>
      <c r="N718" s="199" t="n"/>
      <c r="O718" s="199" t="n"/>
      <c r="P718" s="199" t="n"/>
      <c r="Q718" s="199" t="n"/>
      <c r="R718" s="199" t="n"/>
      <c r="S718" s="199" t="n"/>
      <c r="T718" s="199" t="n"/>
      <c r="U718" s="199" t="n"/>
      <c r="V718" s="199" t="n"/>
      <c r="W718" s="199" t="n"/>
      <c r="X718" s="199" t="n"/>
      <c r="Y718" s="199" t="n"/>
      <c r="Z718" s="199" t="n"/>
    </row>
    <row r="719" ht="15.75" customHeight="1">
      <c r="A719" s="199" t="n"/>
      <c r="B719" s="199" t="n"/>
      <c r="C719" s="199" t="n"/>
      <c r="D719" s="199" t="n"/>
      <c r="E719" s="199" t="n"/>
      <c r="F719" s="199" t="n"/>
      <c r="G719" s="199" t="n"/>
      <c r="H719" s="199" t="n"/>
      <c r="I719" s="199" t="n"/>
      <c r="J719" s="199" t="n"/>
      <c r="K719" s="199" t="n"/>
      <c r="L719" s="199" t="n"/>
      <c r="M719" s="199" t="n"/>
      <c r="N719" s="199" t="n"/>
      <c r="O719" s="199" t="n"/>
      <c r="P719" s="199" t="n"/>
      <c r="Q719" s="199" t="n"/>
      <c r="R719" s="199" t="n"/>
      <c r="S719" s="199" t="n"/>
      <c r="T719" s="199" t="n"/>
      <c r="U719" s="199" t="n"/>
      <c r="V719" s="199" t="n"/>
      <c r="W719" s="199" t="n"/>
      <c r="X719" s="199" t="n"/>
      <c r="Y719" s="199" t="n"/>
      <c r="Z719" s="199" t="n"/>
    </row>
    <row r="720" ht="15.75" customHeight="1">
      <c r="A720" s="199" t="n"/>
      <c r="B720" s="199" t="n"/>
      <c r="C720" s="199" t="n"/>
      <c r="D720" s="199" t="n"/>
      <c r="E720" s="199" t="n"/>
      <c r="F720" s="199" t="n"/>
      <c r="G720" s="199" t="n"/>
      <c r="H720" s="199" t="n"/>
      <c r="I720" s="199" t="n"/>
      <c r="J720" s="199" t="n"/>
      <c r="K720" s="199" t="n"/>
      <c r="L720" s="199" t="n"/>
      <c r="M720" s="199" t="n"/>
      <c r="N720" s="199" t="n"/>
      <c r="O720" s="199" t="n"/>
      <c r="P720" s="199" t="n"/>
      <c r="Q720" s="199" t="n"/>
      <c r="R720" s="199" t="n"/>
      <c r="S720" s="199" t="n"/>
      <c r="T720" s="199" t="n"/>
      <c r="U720" s="199" t="n"/>
      <c r="V720" s="199" t="n"/>
      <c r="W720" s="199" t="n"/>
      <c r="X720" s="199" t="n"/>
      <c r="Y720" s="199" t="n"/>
      <c r="Z720" s="199" t="n"/>
    </row>
    <row r="721" ht="15.75" customHeight="1">
      <c r="A721" s="199" t="n"/>
      <c r="B721" s="199" t="n"/>
      <c r="C721" s="199" t="n"/>
      <c r="D721" s="199" t="n"/>
      <c r="E721" s="199" t="n"/>
      <c r="F721" s="199" t="n"/>
      <c r="G721" s="199" t="n"/>
      <c r="H721" s="199" t="n"/>
      <c r="I721" s="199" t="n"/>
      <c r="J721" s="199" t="n"/>
      <c r="K721" s="199" t="n"/>
      <c r="L721" s="199" t="n"/>
      <c r="M721" s="199" t="n"/>
      <c r="N721" s="199" t="n"/>
      <c r="O721" s="199" t="n"/>
      <c r="P721" s="199" t="n"/>
      <c r="Q721" s="199" t="n"/>
      <c r="R721" s="199" t="n"/>
      <c r="S721" s="199" t="n"/>
      <c r="T721" s="199" t="n"/>
      <c r="U721" s="199" t="n"/>
      <c r="V721" s="199" t="n"/>
      <c r="W721" s="199" t="n"/>
      <c r="X721" s="199" t="n"/>
      <c r="Y721" s="199" t="n"/>
      <c r="Z721" s="199" t="n"/>
    </row>
    <row r="722" ht="15.75" customHeight="1">
      <c r="A722" s="199" t="n"/>
      <c r="B722" s="199" t="n"/>
      <c r="C722" s="199" t="n"/>
      <c r="D722" s="199" t="n"/>
      <c r="E722" s="199" t="n"/>
      <c r="F722" s="199" t="n"/>
      <c r="G722" s="199" t="n"/>
      <c r="H722" s="199" t="n"/>
      <c r="I722" s="199" t="n"/>
      <c r="J722" s="199" t="n"/>
      <c r="K722" s="199" t="n"/>
      <c r="L722" s="199" t="n"/>
      <c r="M722" s="199" t="n"/>
      <c r="N722" s="199" t="n"/>
      <c r="O722" s="199" t="n"/>
      <c r="P722" s="199" t="n"/>
      <c r="Q722" s="199" t="n"/>
      <c r="R722" s="199" t="n"/>
      <c r="S722" s="199" t="n"/>
      <c r="T722" s="199" t="n"/>
      <c r="U722" s="199" t="n"/>
      <c r="V722" s="199" t="n"/>
      <c r="W722" s="199" t="n"/>
      <c r="X722" s="199" t="n"/>
      <c r="Y722" s="199" t="n"/>
      <c r="Z722" s="199" t="n"/>
    </row>
    <row r="723" ht="15.75" customHeight="1">
      <c r="A723" s="199" t="n"/>
      <c r="B723" s="199" t="n"/>
      <c r="C723" s="199" t="n"/>
      <c r="D723" s="199" t="n"/>
      <c r="E723" s="199" t="n"/>
      <c r="F723" s="199" t="n"/>
      <c r="G723" s="199" t="n"/>
      <c r="H723" s="199" t="n"/>
      <c r="I723" s="199" t="n"/>
      <c r="J723" s="199" t="n"/>
      <c r="K723" s="199" t="n"/>
      <c r="L723" s="199" t="n"/>
      <c r="M723" s="199" t="n"/>
      <c r="N723" s="199" t="n"/>
      <c r="O723" s="199" t="n"/>
      <c r="P723" s="199" t="n"/>
      <c r="Q723" s="199" t="n"/>
      <c r="R723" s="199" t="n"/>
      <c r="S723" s="199" t="n"/>
      <c r="T723" s="199" t="n"/>
      <c r="U723" s="199" t="n"/>
      <c r="V723" s="199" t="n"/>
      <c r="W723" s="199" t="n"/>
      <c r="X723" s="199" t="n"/>
      <c r="Y723" s="199" t="n"/>
      <c r="Z723" s="199" t="n"/>
    </row>
    <row r="724" ht="15.75" customHeight="1">
      <c r="A724" s="199" t="n"/>
      <c r="B724" s="199" t="n"/>
      <c r="C724" s="199" t="n"/>
      <c r="D724" s="199" t="n"/>
      <c r="E724" s="199" t="n"/>
      <c r="F724" s="199" t="n"/>
      <c r="G724" s="199" t="n"/>
      <c r="H724" s="199" t="n"/>
      <c r="I724" s="199" t="n"/>
      <c r="J724" s="199" t="n"/>
      <c r="K724" s="199" t="n"/>
      <c r="L724" s="199" t="n"/>
      <c r="M724" s="199" t="n"/>
      <c r="N724" s="199" t="n"/>
      <c r="O724" s="199" t="n"/>
      <c r="P724" s="199" t="n"/>
      <c r="Q724" s="199" t="n"/>
      <c r="R724" s="199" t="n"/>
      <c r="S724" s="199" t="n"/>
      <c r="T724" s="199" t="n"/>
      <c r="U724" s="199" t="n"/>
      <c r="V724" s="199" t="n"/>
      <c r="W724" s="199" t="n"/>
      <c r="X724" s="199" t="n"/>
      <c r="Y724" s="199" t="n"/>
      <c r="Z724" s="199" t="n"/>
    </row>
    <row r="725" ht="15.75" customHeight="1">
      <c r="A725" s="199" t="n"/>
      <c r="B725" s="199" t="n"/>
      <c r="C725" s="199" t="n"/>
      <c r="D725" s="199" t="n"/>
      <c r="E725" s="199" t="n"/>
      <c r="F725" s="199" t="n"/>
      <c r="G725" s="199" t="n"/>
      <c r="H725" s="199" t="n"/>
      <c r="I725" s="199" t="n"/>
      <c r="J725" s="199" t="n"/>
      <c r="K725" s="199" t="n"/>
      <c r="L725" s="199" t="n"/>
      <c r="M725" s="199" t="n"/>
      <c r="N725" s="199" t="n"/>
      <c r="O725" s="199" t="n"/>
      <c r="P725" s="199" t="n"/>
      <c r="Q725" s="199" t="n"/>
      <c r="R725" s="199" t="n"/>
      <c r="S725" s="199" t="n"/>
      <c r="T725" s="199" t="n"/>
      <c r="U725" s="199" t="n"/>
      <c r="V725" s="199" t="n"/>
      <c r="W725" s="199" t="n"/>
      <c r="X725" s="199" t="n"/>
      <c r="Y725" s="199" t="n"/>
      <c r="Z725" s="199" t="n"/>
    </row>
    <row r="726" ht="15.75" customHeight="1">
      <c r="A726" s="199" t="n"/>
      <c r="B726" s="199" t="n"/>
      <c r="C726" s="199" t="n"/>
      <c r="D726" s="199" t="n"/>
      <c r="E726" s="199" t="n"/>
      <c r="F726" s="199" t="n"/>
      <c r="G726" s="199" t="n"/>
      <c r="H726" s="199" t="n"/>
      <c r="I726" s="199" t="n"/>
      <c r="J726" s="199" t="n"/>
      <c r="K726" s="199" t="n"/>
      <c r="L726" s="199" t="n"/>
      <c r="M726" s="199" t="n"/>
      <c r="N726" s="199" t="n"/>
      <c r="O726" s="199" t="n"/>
      <c r="P726" s="199" t="n"/>
      <c r="Q726" s="199" t="n"/>
      <c r="R726" s="199" t="n"/>
      <c r="S726" s="199" t="n"/>
      <c r="T726" s="199" t="n"/>
      <c r="U726" s="199" t="n"/>
      <c r="V726" s="199" t="n"/>
      <c r="W726" s="199" t="n"/>
      <c r="X726" s="199" t="n"/>
      <c r="Y726" s="199" t="n"/>
      <c r="Z726" s="199" t="n"/>
    </row>
    <row r="727" ht="15.75" customHeight="1">
      <c r="A727" s="199" t="n"/>
      <c r="B727" s="199" t="n"/>
      <c r="C727" s="199" t="n"/>
      <c r="D727" s="199" t="n"/>
      <c r="E727" s="199" t="n"/>
      <c r="F727" s="199" t="n"/>
      <c r="G727" s="199" t="n"/>
      <c r="H727" s="199" t="n"/>
      <c r="I727" s="199" t="n"/>
      <c r="J727" s="199" t="n"/>
      <c r="K727" s="199" t="n"/>
      <c r="L727" s="199" t="n"/>
      <c r="M727" s="199" t="n"/>
      <c r="N727" s="199" t="n"/>
      <c r="O727" s="199" t="n"/>
      <c r="P727" s="199" t="n"/>
      <c r="Q727" s="199" t="n"/>
      <c r="R727" s="199" t="n"/>
      <c r="S727" s="199" t="n"/>
      <c r="T727" s="199" t="n"/>
      <c r="U727" s="199" t="n"/>
      <c r="V727" s="199" t="n"/>
      <c r="W727" s="199" t="n"/>
      <c r="X727" s="199" t="n"/>
      <c r="Y727" s="199" t="n"/>
      <c r="Z727" s="199" t="n"/>
    </row>
    <row r="728" ht="15.75" customHeight="1">
      <c r="A728" s="199" t="n"/>
      <c r="B728" s="199" t="n"/>
      <c r="C728" s="199" t="n"/>
      <c r="D728" s="199" t="n"/>
      <c r="E728" s="199" t="n"/>
      <c r="F728" s="199" t="n"/>
      <c r="G728" s="199" t="n"/>
      <c r="H728" s="199" t="n"/>
      <c r="I728" s="199" t="n"/>
      <c r="J728" s="199" t="n"/>
      <c r="K728" s="199" t="n"/>
      <c r="L728" s="199" t="n"/>
      <c r="M728" s="199" t="n"/>
      <c r="N728" s="199" t="n"/>
      <c r="O728" s="199" t="n"/>
      <c r="P728" s="199" t="n"/>
      <c r="Q728" s="199" t="n"/>
      <c r="R728" s="199" t="n"/>
      <c r="S728" s="199" t="n"/>
      <c r="T728" s="199" t="n"/>
      <c r="U728" s="199" t="n"/>
      <c r="V728" s="199" t="n"/>
      <c r="W728" s="199" t="n"/>
      <c r="X728" s="199" t="n"/>
      <c r="Y728" s="199" t="n"/>
      <c r="Z728" s="199" t="n"/>
    </row>
    <row r="729" ht="15.75" customHeight="1">
      <c r="A729" s="199" t="n"/>
      <c r="B729" s="199" t="n"/>
      <c r="C729" s="199" t="n"/>
      <c r="D729" s="199" t="n"/>
      <c r="E729" s="199" t="n"/>
      <c r="F729" s="199" t="n"/>
      <c r="G729" s="199" t="n"/>
      <c r="H729" s="199" t="n"/>
      <c r="I729" s="199" t="n"/>
      <c r="J729" s="199" t="n"/>
      <c r="K729" s="199" t="n"/>
      <c r="L729" s="199" t="n"/>
      <c r="M729" s="199" t="n"/>
      <c r="N729" s="199" t="n"/>
      <c r="O729" s="199" t="n"/>
      <c r="P729" s="199" t="n"/>
      <c r="Q729" s="199" t="n"/>
      <c r="R729" s="199" t="n"/>
      <c r="S729" s="199" t="n"/>
      <c r="T729" s="199" t="n"/>
      <c r="U729" s="199" t="n"/>
      <c r="V729" s="199" t="n"/>
      <c r="W729" s="199" t="n"/>
      <c r="X729" s="199" t="n"/>
      <c r="Y729" s="199" t="n"/>
      <c r="Z729" s="199" t="n"/>
    </row>
    <row r="730" ht="15.75" customHeight="1">
      <c r="A730" s="199" t="n"/>
      <c r="B730" s="199" t="n"/>
      <c r="C730" s="199" t="n"/>
      <c r="D730" s="199" t="n"/>
      <c r="E730" s="199" t="n"/>
      <c r="F730" s="199" t="n"/>
      <c r="G730" s="199" t="n"/>
      <c r="H730" s="199" t="n"/>
      <c r="I730" s="199" t="n"/>
      <c r="J730" s="199" t="n"/>
      <c r="K730" s="199" t="n"/>
      <c r="L730" s="199" t="n"/>
      <c r="M730" s="199" t="n"/>
      <c r="N730" s="199" t="n"/>
      <c r="O730" s="199" t="n"/>
      <c r="P730" s="199" t="n"/>
      <c r="Q730" s="199" t="n"/>
      <c r="R730" s="199" t="n"/>
      <c r="S730" s="199" t="n"/>
      <c r="T730" s="199" t="n"/>
      <c r="U730" s="199" t="n"/>
      <c r="V730" s="199" t="n"/>
      <c r="W730" s="199" t="n"/>
      <c r="X730" s="199" t="n"/>
      <c r="Y730" s="199" t="n"/>
      <c r="Z730" s="199" t="n"/>
    </row>
    <row r="731" ht="15.75" customHeight="1">
      <c r="A731" s="199" t="n"/>
      <c r="B731" s="199" t="n"/>
      <c r="C731" s="199" t="n"/>
      <c r="D731" s="199" t="n"/>
      <c r="E731" s="199" t="n"/>
      <c r="F731" s="199" t="n"/>
      <c r="G731" s="199" t="n"/>
      <c r="H731" s="199" t="n"/>
      <c r="I731" s="199" t="n"/>
      <c r="J731" s="199" t="n"/>
      <c r="K731" s="199" t="n"/>
      <c r="L731" s="199" t="n"/>
      <c r="M731" s="199" t="n"/>
      <c r="N731" s="199" t="n"/>
      <c r="O731" s="199" t="n"/>
      <c r="P731" s="199" t="n"/>
      <c r="Q731" s="199" t="n"/>
      <c r="R731" s="199" t="n"/>
      <c r="S731" s="199" t="n"/>
      <c r="T731" s="199" t="n"/>
      <c r="U731" s="199" t="n"/>
      <c r="V731" s="199" t="n"/>
      <c r="W731" s="199" t="n"/>
      <c r="X731" s="199" t="n"/>
      <c r="Y731" s="199" t="n"/>
      <c r="Z731" s="199" t="n"/>
    </row>
    <row r="732" ht="15.75" customHeight="1">
      <c r="A732" s="199" t="n"/>
      <c r="B732" s="199" t="n"/>
      <c r="C732" s="199" t="n"/>
      <c r="D732" s="199" t="n"/>
      <c r="E732" s="199" t="n"/>
      <c r="F732" s="199" t="n"/>
      <c r="G732" s="199" t="n"/>
      <c r="H732" s="199" t="n"/>
      <c r="I732" s="199" t="n"/>
      <c r="J732" s="199" t="n"/>
      <c r="K732" s="199" t="n"/>
      <c r="L732" s="199" t="n"/>
      <c r="M732" s="199" t="n"/>
      <c r="N732" s="199" t="n"/>
      <c r="O732" s="199" t="n"/>
      <c r="P732" s="199" t="n"/>
      <c r="Q732" s="199" t="n"/>
      <c r="R732" s="199" t="n"/>
      <c r="S732" s="199" t="n"/>
      <c r="T732" s="199" t="n"/>
      <c r="U732" s="199" t="n"/>
      <c r="V732" s="199" t="n"/>
      <c r="W732" s="199" t="n"/>
      <c r="X732" s="199" t="n"/>
      <c r="Y732" s="199" t="n"/>
      <c r="Z732" s="199" t="n"/>
    </row>
    <row r="733" ht="15.75" customHeight="1">
      <c r="A733" s="199" t="n"/>
      <c r="B733" s="199" t="n"/>
      <c r="C733" s="199" t="n"/>
      <c r="D733" s="199" t="n"/>
      <c r="E733" s="199" t="n"/>
      <c r="F733" s="199" t="n"/>
      <c r="G733" s="199" t="n"/>
      <c r="H733" s="199" t="n"/>
      <c r="I733" s="199" t="n"/>
      <c r="J733" s="199" t="n"/>
      <c r="K733" s="199" t="n"/>
      <c r="L733" s="199" t="n"/>
      <c r="M733" s="199" t="n"/>
      <c r="N733" s="199" t="n"/>
      <c r="O733" s="199" t="n"/>
      <c r="P733" s="199" t="n"/>
      <c r="Q733" s="199" t="n"/>
      <c r="R733" s="199" t="n"/>
      <c r="S733" s="199" t="n"/>
      <c r="T733" s="199" t="n"/>
      <c r="U733" s="199" t="n"/>
      <c r="V733" s="199" t="n"/>
      <c r="W733" s="199" t="n"/>
      <c r="X733" s="199" t="n"/>
      <c r="Y733" s="199" t="n"/>
      <c r="Z733" s="199" t="n"/>
    </row>
    <row r="734" ht="15.75" customHeight="1">
      <c r="A734" s="199" t="n"/>
      <c r="B734" s="199" t="n"/>
      <c r="C734" s="199" t="n"/>
      <c r="D734" s="199" t="n"/>
      <c r="E734" s="199" t="n"/>
      <c r="F734" s="199" t="n"/>
      <c r="G734" s="199" t="n"/>
      <c r="H734" s="199" t="n"/>
      <c r="I734" s="199" t="n"/>
      <c r="J734" s="199" t="n"/>
      <c r="K734" s="199" t="n"/>
      <c r="L734" s="199" t="n"/>
      <c r="M734" s="199" t="n"/>
      <c r="N734" s="199" t="n"/>
      <c r="O734" s="199" t="n"/>
      <c r="P734" s="199" t="n"/>
      <c r="Q734" s="199" t="n"/>
      <c r="R734" s="199" t="n"/>
      <c r="S734" s="199" t="n"/>
      <c r="T734" s="199" t="n"/>
      <c r="U734" s="199" t="n"/>
      <c r="V734" s="199" t="n"/>
      <c r="W734" s="199" t="n"/>
      <c r="X734" s="199" t="n"/>
      <c r="Y734" s="199" t="n"/>
      <c r="Z734" s="199" t="n"/>
    </row>
    <row r="735" ht="15.75" customHeight="1">
      <c r="A735" s="199" t="n"/>
      <c r="B735" s="199" t="n"/>
      <c r="C735" s="199" t="n"/>
      <c r="D735" s="199" t="n"/>
      <c r="E735" s="199" t="n"/>
      <c r="F735" s="199" t="n"/>
      <c r="G735" s="199" t="n"/>
      <c r="H735" s="199" t="n"/>
      <c r="I735" s="199" t="n"/>
      <c r="J735" s="199" t="n"/>
      <c r="K735" s="199" t="n"/>
      <c r="L735" s="199" t="n"/>
      <c r="M735" s="199" t="n"/>
      <c r="N735" s="199" t="n"/>
      <c r="O735" s="199" t="n"/>
      <c r="P735" s="199" t="n"/>
      <c r="Q735" s="199" t="n"/>
      <c r="R735" s="199" t="n"/>
      <c r="S735" s="199" t="n"/>
      <c r="T735" s="199" t="n"/>
      <c r="U735" s="199" t="n"/>
      <c r="V735" s="199" t="n"/>
      <c r="W735" s="199" t="n"/>
      <c r="X735" s="199" t="n"/>
      <c r="Y735" s="199" t="n"/>
      <c r="Z735" s="199" t="n"/>
    </row>
    <row r="736" ht="15.75" customHeight="1">
      <c r="A736" s="199" t="n"/>
      <c r="B736" s="199" t="n"/>
      <c r="C736" s="199" t="n"/>
      <c r="D736" s="199" t="n"/>
      <c r="E736" s="199" t="n"/>
      <c r="F736" s="199" t="n"/>
      <c r="G736" s="199" t="n"/>
      <c r="H736" s="199" t="n"/>
      <c r="I736" s="199" t="n"/>
      <c r="J736" s="199" t="n"/>
      <c r="K736" s="199" t="n"/>
      <c r="L736" s="199" t="n"/>
      <c r="M736" s="199" t="n"/>
      <c r="N736" s="199" t="n"/>
      <c r="O736" s="199" t="n"/>
      <c r="P736" s="199" t="n"/>
      <c r="Q736" s="199" t="n"/>
      <c r="R736" s="199" t="n"/>
      <c r="S736" s="199" t="n"/>
      <c r="T736" s="199" t="n"/>
      <c r="U736" s="199" t="n"/>
      <c r="V736" s="199" t="n"/>
      <c r="W736" s="199" t="n"/>
      <c r="X736" s="199" t="n"/>
      <c r="Y736" s="199" t="n"/>
      <c r="Z736" s="199" t="n"/>
    </row>
    <row r="737" ht="15.75" customHeight="1">
      <c r="A737" s="199" t="n"/>
      <c r="B737" s="199" t="n"/>
      <c r="C737" s="199" t="n"/>
      <c r="D737" s="199" t="n"/>
      <c r="E737" s="199" t="n"/>
      <c r="F737" s="199" t="n"/>
      <c r="G737" s="199" t="n"/>
      <c r="H737" s="199" t="n"/>
      <c r="I737" s="199" t="n"/>
      <c r="J737" s="199" t="n"/>
      <c r="K737" s="199" t="n"/>
      <c r="L737" s="199" t="n"/>
      <c r="M737" s="199" t="n"/>
      <c r="N737" s="199" t="n"/>
      <c r="O737" s="199" t="n"/>
      <c r="P737" s="199" t="n"/>
      <c r="Q737" s="199" t="n"/>
      <c r="R737" s="199" t="n"/>
      <c r="S737" s="199" t="n"/>
      <c r="T737" s="199" t="n"/>
      <c r="U737" s="199" t="n"/>
      <c r="V737" s="199" t="n"/>
      <c r="W737" s="199" t="n"/>
      <c r="X737" s="199" t="n"/>
      <c r="Y737" s="199" t="n"/>
      <c r="Z737" s="199" t="n"/>
    </row>
    <row r="738" ht="15.75" customHeight="1">
      <c r="A738" s="199" t="n"/>
      <c r="B738" s="199" t="n"/>
      <c r="C738" s="199" t="n"/>
      <c r="D738" s="199" t="n"/>
      <c r="E738" s="199" t="n"/>
      <c r="F738" s="199" t="n"/>
      <c r="G738" s="199" t="n"/>
      <c r="H738" s="199" t="n"/>
      <c r="I738" s="199" t="n"/>
      <c r="J738" s="199" t="n"/>
      <c r="K738" s="199" t="n"/>
      <c r="L738" s="199" t="n"/>
      <c r="M738" s="199" t="n"/>
      <c r="N738" s="199" t="n"/>
      <c r="O738" s="199" t="n"/>
      <c r="P738" s="199" t="n"/>
      <c r="Q738" s="199" t="n"/>
      <c r="R738" s="199" t="n"/>
      <c r="S738" s="199" t="n"/>
      <c r="T738" s="199" t="n"/>
      <c r="U738" s="199" t="n"/>
      <c r="V738" s="199" t="n"/>
      <c r="W738" s="199" t="n"/>
      <c r="X738" s="199" t="n"/>
      <c r="Y738" s="199" t="n"/>
      <c r="Z738" s="199" t="n"/>
    </row>
    <row r="739" ht="15.75" customHeight="1">
      <c r="A739" s="199" t="n"/>
      <c r="B739" s="199" t="n"/>
      <c r="C739" s="199" t="n"/>
      <c r="D739" s="199" t="n"/>
      <c r="E739" s="199" t="n"/>
      <c r="F739" s="199" t="n"/>
      <c r="G739" s="199" t="n"/>
      <c r="H739" s="199" t="n"/>
      <c r="I739" s="199" t="n"/>
      <c r="J739" s="199" t="n"/>
      <c r="K739" s="199" t="n"/>
      <c r="L739" s="199" t="n"/>
      <c r="M739" s="199" t="n"/>
      <c r="N739" s="199" t="n"/>
      <c r="O739" s="199" t="n"/>
      <c r="P739" s="199" t="n"/>
      <c r="Q739" s="199" t="n"/>
      <c r="R739" s="199" t="n"/>
      <c r="S739" s="199" t="n"/>
      <c r="T739" s="199" t="n"/>
      <c r="U739" s="199" t="n"/>
      <c r="V739" s="199" t="n"/>
      <c r="W739" s="199" t="n"/>
      <c r="X739" s="199" t="n"/>
      <c r="Y739" s="199" t="n"/>
      <c r="Z739" s="199" t="n"/>
    </row>
    <row r="740" ht="15.75" customHeight="1">
      <c r="A740" s="199" t="n"/>
      <c r="B740" s="199" t="n"/>
      <c r="C740" s="199" t="n"/>
      <c r="D740" s="199" t="n"/>
      <c r="E740" s="199" t="n"/>
      <c r="F740" s="199" t="n"/>
      <c r="G740" s="199" t="n"/>
      <c r="H740" s="199" t="n"/>
      <c r="I740" s="199" t="n"/>
      <c r="J740" s="199" t="n"/>
      <c r="K740" s="199" t="n"/>
      <c r="L740" s="199" t="n"/>
      <c r="M740" s="199" t="n"/>
      <c r="N740" s="199" t="n"/>
      <c r="O740" s="199" t="n"/>
      <c r="P740" s="199" t="n"/>
      <c r="Q740" s="199" t="n"/>
      <c r="R740" s="199" t="n"/>
      <c r="S740" s="199" t="n"/>
      <c r="T740" s="199" t="n"/>
      <c r="U740" s="199" t="n"/>
      <c r="V740" s="199" t="n"/>
      <c r="W740" s="199" t="n"/>
      <c r="X740" s="199" t="n"/>
      <c r="Y740" s="199" t="n"/>
      <c r="Z740" s="199" t="n"/>
    </row>
    <row r="741" ht="15.75" customHeight="1">
      <c r="A741" s="199" t="n"/>
      <c r="B741" s="199" t="n"/>
      <c r="C741" s="199" t="n"/>
      <c r="D741" s="199" t="n"/>
      <c r="E741" s="199" t="n"/>
      <c r="F741" s="199" t="n"/>
      <c r="G741" s="199" t="n"/>
      <c r="H741" s="199" t="n"/>
      <c r="I741" s="199" t="n"/>
      <c r="J741" s="199" t="n"/>
      <c r="K741" s="199" t="n"/>
      <c r="L741" s="199" t="n"/>
      <c r="M741" s="199" t="n"/>
      <c r="N741" s="199" t="n"/>
      <c r="O741" s="199" t="n"/>
      <c r="P741" s="199" t="n"/>
      <c r="Q741" s="199" t="n"/>
      <c r="R741" s="199" t="n"/>
      <c r="S741" s="199" t="n"/>
      <c r="T741" s="199" t="n"/>
      <c r="U741" s="199" t="n"/>
      <c r="V741" s="199" t="n"/>
      <c r="W741" s="199" t="n"/>
      <c r="X741" s="199" t="n"/>
      <c r="Y741" s="199" t="n"/>
      <c r="Z741" s="199" t="n"/>
    </row>
    <row r="742" ht="15.75" customHeight="1">
      <c r="A742" s="199" t="n"/>
      <c r="B742" s="199" t="n"/>
      <c r="C742" s="199" t="n"/>
      <c r="D742" s="199" t="n"/>
      <c r="E742" s="199" t="n"/>
      <c r="F742" s="199" t="n"/>
      <c r="G742" s="199" t="n"/>
      <c r="H742" s="199" t="n"/>
      <c r="I742" s="199" t="n"/>
      <c r="J742" s="199" t="n"/>
      <c r="K742" s="199" t="n"/>
      <c r="L742" s="199" t="n"/>
      <c r="M742" s="199" t="n"/>
      <c r="N742" s="199" t="n"/>
      <c r="O742" s="199" t="n"/>
      <c r="P742" s="199" t="n"/>
      <c r="Q742" s="199" t="n"/>
      <c r="R742" s="199" t="n"/>
      <c r="S742" s="199" t="n"/>
      <c r="T742" s="199" t="n"/>
      <c r="U742" s="199" t="n"/>
      <c r="V742" s="199" t="n"/>
      <c r="W742" s="199" t="n"/>
      <c r="X742" s="199" t="n"/>
      <c r="Y742" s="199" t="n"/>
      <c r="Z742" s="199" t="n"/>
    </row>
    <row r="743" ht="15.75" customHeight="1">
      <c r="A743" s="199" t="n"/>
      <c r="B743" s="199" t="n"/>
      <c r="C743" s="199" t="n"/>
      <c r="D743" s="199" t="n"/>
      <c r="E743" s="199" t="n"/>
      <c r="F743" s="199" t="n"/>
      <c r="G743" s="199" t="n"/>
      <c r="H743" s="199" t="n"/>
      <c r="I743" s="199" t="n"/>
      <c r="J743" s="199" t="n"/>
      <c r="K743" s="199" t="n"/>
      <c r="L743" s="199" t="n"/>
      <c r="M743" s="199" t="n"/>
      <c r="N743" s="199" t="n"/>
      <c r="O743" s="199" t="n"/>
      <c r="P743" s="199" t="n"/>
      <c r="Q743" s="199" t="n"/>
      <c r="R743" s="199" t="n"/>
      <c r="S743" s="199" t="n"/>
      <c r="T743" s="199" t="n"/>
      <c r="U743" s="199" t="n"/>
      <c r="V743" s="199" t="n"/>
      <c r="W743" s="199" t="n"/>
      <c r="X743" s="199" t="n"/>
      <c r="Y743" s="199" t="n"/>
      <c r="Z743" s="199" t="n"/>
    </row>
    <row r="744" ht="15.75" customHeight="1">
      <c r="A744" s="199" t="n"/>
      <c r="B744" s="199" t="n"/>
      <c r="C744" s="199" t="n"/>
      <c r="D744" s="199" t="n"/>
      <c r="E744" s="199" t="n"/>
      <c r="F744" s="199" t="n"/>
      <c r="G744" s="199" t="n"/>
      <c r="H744" s="199" t="n"/>
      <c r="I744" s="199" t="n"/>
      <c r="J744" s="199" t="n"/>
      <c r="K744" s="199" t="n"/>
      <c r="L744" s="199" t="n"/>
      <c r="M744" s="199" t="n"/>
      <c r="N744" s="199" t="n"/>
      <c r="O744" s="199" t="n"/>
      <c r="P744" s="199" t="n"/>
      <c r="Q744" s="199" t="n"/>
      <c r="R744" s="199" t="n"/>
      <c r="S744" s="199" t="n"/>
      <c r="T744" s="199" t="n"/>
      <c r="U744" s="199" t="n"/>
      <c r="V744" s="199" t="n"/>
      <c r="W744" s="199" t="n"/>
      <c r="X744" s="199" t="n"/>
      <c r="Y744" s="199" t="n"/>
      <c r="Z744" s="199" t="n"/>
    </row>
    <row r="745" ht="15.75" customHeight="1">
      <c r="A745" s="199" t="n"/>
      <c r="B745" s="199" t="n"/>
      <c r="C745" s="199" t="n"/>
      <c r="D745" s="199" t="n"/>
      <c r="E745" s="199" t="n"/>
      <c r="F745" s="199" t="n"/>
      <c r="G745" s="199" t="n"/>
      <c r="H745" s="199" t="n"/>
      <c r="I745" s="199" t="n"/>
      <c r="J745" s="199" t="n"/>
      <c r="K745" s="199" t="n"/>
      <c r="L745" s="199" t="n"/>
      <c r="M745" s="199" t="n"/>
      <c r="N745" s="199" t="n"/>
      <c r="O745" s="199" t="n"/>
      <c r="P745" s="199" t="n"/>
      <c r="Q745" s="199" t="n"/>
      <c r="R745" s="199" t="n"/>
      <c r="S745" s="199" t="n"/>
      <c r="T745" s="199" t="n"/>
      <c r="U745" s="199" t="n"/>
      <c r="V745" s="199" t="n"/>
      <c r="W745" s="199" t="n"/>
      <c r="X745" s="199" t="n"/>
      <c r="Y745" s="199" t="n"/>
      <c r="Z745" s="199" t="n"/>
    </row>
    <row r="746" ht="15.75" customHeight="1">
      <c r="A746" s="199" t="n"/>
      <c r="B746" s="199" t="n"/>
      <c r="C746" s="199" t="n"/>
      <c r="D746" s="199" t="n"/>
      <c r="E746" s="199" t="n"/>
      <c r="F746" s="199" t="n"/>
      <c r="G746" s="199" t="n"/>
      <c r="H746" s="199" t="n"/>
      <c r="I746" s="199" t="n"/>
      <c r="J746" s="199" t="n"/>
      <c r="K746" s="199" t="n"/>
      <c r="L746" s="199" t="n"/>
      <c r="M746" s="199" t="n"/>
      <c r="N746" s="199" t="n"/>
      <c r="O746" s="199" t="n"/>
      <c r="P746" s="199" t="n"/>
      <c r="Q746" s="199" t="n"/>
      <c r="R746" s="199" t="n"/>
      <c r="S746" s="199" t="n"/>
      <c r="T746" s="199" t="n"/>
      <c r="U746" s="199" t="n"/>
      <c r="V746" s="199" t="n"/>
      <c r="W746" s="199" t="n"/>
      <c r="X746" s="199" t="n"/>
      <c r="Y746" s="199" t="n"/>
      <c r="Z746" s="199" t="n"/>
    </row>
    <row r="747" ht="15.75" customHeight="1">
      <c r="A747" s="199" t="n"/>
      <c r="B747" s="199" t="n"/>
      <c r="C747" s="199" t="n"/>
      <c r="D747" s="199" t="n"/>
      <c r="E747" s="199" t="n"/>
      <c r="F747" s="199" t="n"/>
      <c r="G747" s="199" t="n"/>
      <c r="H747" s="199" t="n"/>
      <c r="I747" s="199" t="n"/>
      <c r="J747" s="199" t="n"/>
      <c r="K747" s="199" t="n"/>
      <c r="L747" s="199" t="n"/>
      <c r="M747" s="199" t="n"/>
      <c r="N747" s="199" t="n"/>
      <c r="O747" s="199" t="n"/>
      <c r="P747" s="199" t="n"/>
      <c r="Q747" s="199" t="n"/>
      <c r="R747" s="199" t="n"/>
      <c r="S747" s="199" t="n"/>
      <c r="T747" s="199" t="n"/>
      <c r="U747" s="199" t="n"/>
      <c r="V747" s="199" t="n"/>
      <c r="W747" s="199" t="n"/>
      <c r="X747" s="199" t="n"/>
      <c r="Y747" s="199" t="n"/>
      <c r="Z747" s="199" t="n"/>
    </row>
    <row r="748" ht="15.75" customHeight="1">
      <c r="A748" s="199" t="n"/>
      <c r="B748" s="199" t="n"/>
      <c r="C748" s="199" t="n"/>
      <c r="D748" s="199" t="n"/>
      <c r="E748" s="199" t="n"/>
      <c r="F748" s="199" t="n"/>
      <c r="G748" s="199" t="n"/>
      <c r="H748" s="199" t="n"/>
      <c r="I748" s="199" t="n"/>
      <c r="J748" s="199" t="n"/>
      <c r="K748" s="199" t="n"/>
      <c r="L748" s="199" t="n"/>
      <c r="M748" s="199" t="n"/>
      <c r="N748" s="199" t="n"/>
      <c r="O748" s="199" t="n"/>
      <c r="P748" s="199" t="n"/>
      <c r="Q748" s="199" t="n"/>
      <c r="R748" s="199" t="n"/>
      <c r="S748" s="199" t="n"/>
      <c r="T748" s="199" t="n"/>
      <c r="U748" s="199" t="n"/>
      <c r="V748" s="199" t="n"/>
      <c r="W748" s="199" t="n"/>
      <c r="X748" s="199" t="n"/>
      <c r="Y748" s="199" t="n"/>
      <c r="Z748" s="199" t="n"/>
    </row>
    <row r="749" ht="15.75" customHeight="1">
      <c r="A749" s="199" t="n"/>
      <c r="B749" s="199" t="n"/>
      <c r="C749" s="199" t="n"/>
      <c r="D749" s="199" t="n"/>
      <c r="E749" s="199" t="n"/>
      <c r="F749" s="199" t="n"/>
      <c r="G749" s="199" t="n"/>
      <c r="H749" s="199" t="n"/>
      <c r="I749" s="199" t="n"/>
      <c r="J749" s="199" t="n"/>
      <c r="K749" s="199" t="n"/>
      <c r="L749" s="199" t="n"/>
      <c r="M749" s="199" t="n"/>
      <c r="N749" s="199" t="n"/>
      <c r="O749" s="199" t="n"/>
      <c r="P749" s="199" t="n"/>
      <c r="Q749" s="199" t="n"/>
      <c r="R749" s="199" t="n"/>
      <c r="S749" s="199" t="n"/>
      <c r="T749" s="199" t="n"/>
      <c r="U749" s="199" t="n"/>
      <c r="V749" s="199" t="n"/>
      <c r="W749" s="199" t="n"/>
      <c r="X749" s="199" t="n"/>
      <c r="Y749" s="199" t="n"/>
      <c r="Z749" s="199" t="n"/>
    </row>
    <row r="750" ht="15.75" customHeight="1">
      <c r="A750" s="199" t="n"/>
      <c r="B750" s="199" t="n"/>
      <c r="C750" s="199" t="n"/>
      <c r="D750" s="199" t="n"/>
      <c r="E750" s="199" t="n"/>
      <c r="F750" s="199" t="n"/>
      <c r="G750" s="199" t="n"/>
      <c r="H750" s="199" t="n"/>
      <c r="I750" s="199" t="n"/>
      <c r="J750" s="199" t="n"/>
      <c r="K750" s="199" t="n"/>
      <c r="L750" s="199" t="n"/>
      <c r="M750" s="199" t="n"/>
      <c r="N750" s="199" t="n"/>
      <c r="O750" s="199" t="n"/>
      <c r="P750" s="199" t="n"/>
      <c r="Q750" s="199" t="n"/>
      <c r="R750" s="199" t="n"/>
      <c r="S750" s="199" t="n"/>
      <c r="T750" s="199" t="n"/>
      <c r="U750" s="199" t="n"/>
      <c r="V750" s="199" t="n"/>
      <c r="W750" s="199" t="n"/>
      <c r="X750" s="199" t="n"/>
      <c r="Y750" s="199" t="n"/>
      <c r="Z750" s="199" t="n"/>
    </row>
    <row r="751" ht="15.75" customHeight="1">
      <c r="A751" s="199" t="n"/>
      <c r="B751" s="199" t="n"/>
      <c r="C751" s="199" t="n"/>
      <c r="D751" s="199" t="n"/>
      <c r="E751" s="199" t="n"/>
      <c r="F751" s="199" t="n"/>
      <c r="G751" s="199" t="n"/>
      <c r="H751" s="199" t="n"/>
      <c r="I751" s="199" t="n"/>
      <c r="J751" s="199" t="n"/>
      <c r="K751" s="199" t="n"/>
      <c r="L751" s="199" t="n"/>
      <c r="M751" s="199" t="n"/>
      <c r="N751" s="199" t="n"/>
      <c r="O751" s="199" t="n"/>
      <c r="P751" s="199" t="n"/>
      <c r="Q751" s="199" t="n"/>
      <c r="R751" s="199" t="n"/>
      <c r="S751" s="199" t="n"/>
      <c r="T751" s="199" t="n"/>
      <c r="U751" s="199" t="n"/>
      <c r="V751" s="199" t="n"/>
      <c r="W751" s="199" t="n"/>
      <c r="X751" s="199" t="n"/>
      <c r="Y751" s="199" t="n"/>
      <c r="Z751" s="199" t="n"/>
    </row>
    <row r="752" ht="15.75" customHeight="1">
      <c r="A752" s="199" t="n"/>
      <c r="B752" s="199" t="n"/>
      <c r="C752" s="199" t="n"/>
      <c r="D752" s="199" t="n"/>
      <c r="E752" s="199" t="n"/>
      <c r="F752" s="199" t="n"/>
      <c r="G752" s="199" t="n"/>
      <c r="H752" s="199" t="n"/>
      <c r="I752" s="199" t="n"/>
      <c r="J752" s="199" t="n"/>
      <c r="K752" s="199" t="n"/>
      <c r="L752" s="199" t="n"/>
      <c r="M752" s="199" t="n"/>
      <c r="N752" s="199" t="n"/>
      <c r="O752" s="199" t="n"/>
      <c r="P752" s="199" t="n"/>
      <c r="Q752" s="199" t="n"/>
      <c r="R752" s="199" t="n"/>
      <c r="S752" s="199" t="n"/>
      <c r="T752" s="199" t="n"/>
      <c r="U752" s="199" t="n"/>
      <c r="V752" s="199" t="n"/>
      <c r="W752" s="199" t="n"/>
      <c r="X752" s="199" t="n"/>
      <c r="Y752" s="199" t="n"/>
      <c r="Z752" s="199" t="n"/>
    </row>
    <row r="753" ht="15.75" customHeight="1">
      <c r="A753" s="199" t="n"/>
      <c r="B753" s="199" t="n"/>
      <c r="C753" s="199" t="n"/>
      <c r="D753" s="199" t="n"/>
      <c r="E753" s="199" t="n"/>
      <c r="F753" s="199" t="n"/>
      <c r="G753" s="199" t="n"/>
      <c r="H753" s="199" t="n"/>
      <c r="I753" s="199" t="n"/>
      <c r="J753" s="199" t="n"/>
      <c r="K753" s="199" t="n"/>
      <c r="L753" s="199" t="n"/>
      <c r="M753" s="199" t="n"/>
      <c r="N753" s="199" t="n"/>
      <c r="O753" s="199" t="n"/>
      <c r="P753" s="199" t="n"/>
      <c r="Q753" s="199" t="n"/>
      <c r="R753" s="199" t="n"/>
      <c r="S753" s="199" t="n"/>
      <c r="T753" s="199" t="n"/>
      <c r="U753" s="199" t="n"/>
      <c r="V753" s="199" t="n"/>
      <c r="W753" s="199" t="n"/>
      <c r="X753" s="199" t="n"/>
      <c r="Y753" s="199" t="n"/>
      <c r="Z753" s="199" t="n"/>
    </row>
    <row r="754" ht="15.75" customHeight="1">
      <c r="A754" s="199" t="n"/>
      <c r="B754" s="199" t="n"/>
      <c r="C754" s="199" t="n"/>
      <c r="D754" s="199" t="n"/>
      <c r="E754" s="199" t="n"/>
      <c r="F754" s="199" t="n"/>
      <c r="G754" s="199" t="n"/>
      <c r="H754" s="199" t="n"/>
      <c r="I754" s="199" t="n"/>
      <c r="J754" s="199" t="n"/>
      <c r="K754" s="199" t="n"/>
      <c r="L754" s="199" t="n"/>
      <c r="M754" s="199" t="n"/>
      <c r="N754" s="199" t="n"/>
      <c r="O754" s="199" t="n"/>
      <c r="P754" s="199" t="n"/>
      <c r="Q754" s="199" t="n"/>
      <c r="R754" s="199" t="n"/>
      <c r="S754" s="199" t="n"/>
      <c r="T754" s="199" t="n"/>
      <c r="U754" s="199" t="n"/>
      <c r="V754" s="199" t="n"/>
      <c r="W754" s="199" t="n"/>
      <c r="X754" s="199" t="n"/>
      <c r="Y754" s="199" t="n"/>
      <c r="Z754" s="199" t="n"/>
    </row>
    <row r="755" ht="15.75" customHeight="1">
      <c r="A755" s="199" t="n"/>
      <c r="B755" s="199" t="n"/>
      <c r="C755" s="199" t="n"/>
      <c r="D755" s="199" t="n"/>
      <c r="E755" s="199" t="n"/>
      <c r="F755" s="199" t="n"/>
      <c r="G755" s="199" t="n"/>
      <c r="H755" s="199" t="n"/>
      <c r="I755" s="199" t="n"/>
      <c r="J755" s="199" t="n"/>
      <c r="K755" s="199" t="n"/>
      <c r="L755" s="199" t="n"/>
      <c r="M755" s="199" t="n"/>
      <c r="N755" s="199" t="n"/>
      <c r="O755" s="199" t="n"/>
      <c r="P755" s="199" t="n"/>
      <c r="Q755" s="199" t="n"/>
      <c r="R755" s="199" t="n"/>
      <c r="S755" s="199" t="n"/>
      <c r="T755" s="199" t="n"/>
      <c r="U755" s="199" t="n"/>
      <c r="V755" s="199" t="n"/>
      <c r="W755" s="199" t="n"/>
      <c r="X755" s="199" t="n"/>
      <c r="Y755" s="199" t="n"/>
      <c r="Z755" s="199" t="n"/>
    </row>
    <row r="756" ht="15.75" customHeight="1">
      <c r="A756" s="199" t="n"/>
      <c r="B756" s="199" t="n"/>
      <c r="C756" s="199" t="n"/>
      <c r="D756" s="199" t="n"/>
      <c r="E756" s="199" t="n"/>
      <c r="F756" s="199" t="n"/>
      <c r="G756" s="199" t="n"/>
      <c r="H756" s="199" t="n"/>
      <c r="I756" s="199" t="n"/>
      <c r="J756" s="199" t="n"/>
      <c r="K756" s="199" t="n"/>
      <c r="L756" s="199" t="n"/>
      <c r="M756" s="199" t="n"/>
      <c r="N756" s="199" t="n"/>
      <c r="O756" s="199" t="n"/>
      <c r="P756" s="199" t="n"/>
      <c r="Q756" s="199" t="n"/>
      <c r="R756" s="199" t="n"/>
      <c r="S756" s="199" t="n"/>
      <c r="T756" s="199" t="n"/>
      <c r="U756" s="199" t="n"/>
      <c r="V756" s="199" t="n"/>
      <c r="W756" s="199" t="n"/>
      <c r="X756" s="199" t="n"/>
      <c r="Y756" s="199" t="n"/>
      <c r="Z756" s="199" t="n"/>
    </row>
    <row r="757" ht="15.75" customHeight="1">
      <c r="A757" s="199" t="n"/>
      <c r="B757" s="199" t="n"/>
      <c r="C757" s="199" t="n"/>
      <c r="D757" s="199" t="n"/>
      <c r="E757" s="199" t="n"/>
      <c r="F757" s="199" t="n"/>
      <c r="G757" s="199" t="n"/>
      <c r="H757" s="199" t="n"/>
      <c r="I757" s="199" t="n"/>
      <c r="J757" s="199" t="n"/>
      <c r="K757" s="199" t="n"/>
      <c r="L757" s="199" t="n"/>
      <c r="M757" s="199" t="n"/>
      <c r="N757" s="199" t="n"/>
      <c r="O757" s="199" t="n"/>
      <c r="P757" s="199" t="n"/>
      <c r="Q757" s="199" t="n"/>
      <c r="R757" s="199" t="n"/>
      <c r="S757" s="199" t="n"/>
      <c r="T757" s="199" t="n"/>
      <c r="U757" s="199" t="n"/>
      <c r="V757" s="199" t="n"/>
      <c r="W757" s="199" t="n"/>
      <c r="X757" s="199" t="n"/>
      <c r="Y757" s="199" t="n"/>
      <c r="Z757" s="199" t="n"/>
    </row>
    <row r="758" ht="15.75" customHeight="1">
      <c r="A758" s="199" t="n"/>
      <c r="B758" s="199" t="n"/>
      <c r="C758" s="199" t="n"/>
      <c r="D758" s="199" t="n"/>
      <c r="E758" s="199" t="n"/>
      <c r="F758" s="199" t="n"/>
      <c r="G758" s="199" t="n"/>
      <c r="H758" s="199" t="n"/>
      <c r="I758" s="199" t="n"/>
      <c r="J758" s="199" t="n"/>
      <c r="K758" s="199" t="n"/>
      <c r="L758" s="199" t="n"/>
      <c r="M758" s="199" t="n"/>
      <c r="N758" s="199" t="n"/>
      <c r="O758" s="199" t="n"/>
      <c r="P758" s="199" t="n"/>
      <c r="Q758" s="199" t="n"/>
      <c r="R758" s="199" t="n"/>
      <c r="S758" s="199" t="n"/>
      <c r="T758" s="199" t="n"/>
      <c r="U758" s="199" t="n"/>
      <c r="V758" s="199" t="n"/>
      <c r="W758" s="199" t="n"/>
      <c r="X758" s="199" t="n"/>
      <c r="Y758" s="199" t="n"/>
      <c r="Z758" s="199" t="n"/>
    </row>
    <row r="759" ht="15.75" customHeight="1">
      <c r="A759" s="199" t="n"/>
      <c r="B759" s="199" t="n"/>
      <c r="C759" s="199" t="n"/>
      <c r="D759" s="199" t="n"/>
      <c r="E759" s="199" t="n"/>
      <c r="F759" s="199" t="n"/>
      <c r="G759" s="199" t="n"/>
      <c r="H759" s="199" t="n"/>
      <c r="I759" s="199" t="n"/>
      <c r="J759" s="199" t="n"/>
      <c r="K759" s="199" t="n"/>
      <c r="L759" s="199" t="n"/>
      <c r="M759" s="199" t="n"/>
      <c r="N759" s="199" t="n"/>
      <c r="O759" s="199" t="n"/>
      <c r="P759" s="199" t="n"/>
      <c r="Q759" s="199" t="n"/>
      <c r="R759" s="199" t="n"/>
      <c r="S759" s="199" t="n"/>
      <c r="T759" s="199" t="n"/>
      <c r="U759" s="199" t="n"/>
      <c r="V759" s="199" t="n"/>
      <c r="W759" s="199" t="n"/>
      <c r="X759" s="199" t="n"/>
      <c r="Y759" s="199" t="n"/>
      <c r="Z759" s="199" t="n"/>
    </row>
    <row r="760" ht="15.75" customHeight="1">
      <c r="A760" s="199" t="n"/>
      <c r="B760" s="199" t="n"/>
      <c r="C760" s="199" t="n"/>
      <c r="D760" s="199" t="n"/>
      <c r="E760" s="199" t="n"/>
      <c r="F760" s="199" t="n"/>
      <c r="G760" s="199" t="n"/>
      <c r="H760" s="199" t="n"/>
      <c r="I760" s="199" t="n"/>
      <c r="J760" s="199" t="n"/>
      <c r="K760" s="199" t="n"/>
      <c r="L760" s="199" t="n"/>
      <c r="M760" s="199" t="n"/>
      <c r="N760" s="199" t="n"/>
      <c r="O760" s="199" t="n"/>
      <c r="P760" s="199" t="n"/>
      <c r="Q760" s="199" t="n"/>
      <c r="R760" s="199" t="n"/>
      <c r="S760" s="199" t="n"/>
      <c r="T760" s="199" t="n"/>
      <c r="U760" s="199" t="n"/>
      <c r="V760" s="199" t="n"/>
      <c r="W760" s="199" t="n"/>
      <c r="X760" s="199" t="n"/>
      <c r="Y760" s="199" t="n"/>
      <c r="Z760" s="199" t="n"/>
    </row>
    <row r="761" ht="15.75" customHeight="1">
      <c r="A761" s="199" t="n"/>
      <c r="B761" s="199" t="n"/>
      <c r="C761" s="199" t="n"/>
      <c r="D761" s="199" t="n"/>
      <c r="E761" s="199" t="n"/>
      <c r="F761" s="199" t="n"/>
      <c r="G761" s="199" t="n"/>
      <c r="H761" s="199" t="n"/>
      <c r="I761" s="199" t="n"/>
      <c r="J761" s="199" t="n"/>
      <c r="K761" s="199" t="n"/>
      <c r="L761" s="199" t="n"/>
      <c r="M761" s="199" t="n"/>
      <c r="N761" s="199" t="n"/>
      <c r="O761" s="199" t="n"/>
      <c r="P761" s="199" t="n"/>
      <c r="Q761" s="199" t="n"/>
      <c r="R761" s="199" t="n"/>
      <c r="S761" s="199" t="n"/>
      <c r="T761" s="199" t="n"/>
      <c r="U761" s="199" t="n"/>
      <c r="V761" s="199" t="n"/>
      <c r="W761" s="199" t="n"/>
      <c r="X761" s="199" t="n"/>
      <c r="Y761" s="199" t="n"/>
      <c r="Z761" s="199" t="n"/>
    </row>
    <row r="762" ht="15.75" customHeight="1">
      <c r="A762" s="199" t="n"/>
      <c r="B762" s="199" t="n"/>
      <c r="C762" s="199" t="n"/>
      <c r="D762" s="199" t="n"/>
      <c r="E762" s="199" t="n"/>
      <c r="F762" s="199" t="n"/>
      <c r="G762" s="199" t="n"/>
      <c r="H762" s="199" t="n"/>
      <c r="I762" s="199" t="n"/>
      <c r="J762" s="199" t="n"/>
      <c r="K762" s="199" t="n"/>
      <c r="L762" s="199" t="n"/>
      <c r="M762" s="199" t="n"/>
      <c r="N762" s="199" t="n"/>
      <c r="O762" s="199" t="n"/>
      <c r="P762" s="199" t="n"/>
      <c r="Q762" s="199" t="n"/>
      <c r="R762" s="199" t="n"/>
      <c r="S762" s="199" t="n"/>
      <c r="T762" s="199" t="n"/>
      <c r="U762" s="199" t="n"/>
      <c r="V762" s="199" t="n"/>
      <c r="W762" s="199" t="n"/>
      <c r="X762" s="199" t="n"/>
      <c r="Y762" s="199" t="n"/>
      <c r="Z762" s="199" t="n"/>
    </row>
    <row r="763" ht="15.75" customHeight="1">
      <c r="A763" s="199" t="n"/>
      <c r="B763" s="199" t="n"/>
      <c r="C763" s="199" t="n"/>
      <c r="D763" s="199" t="n"/>
      <c r="E763" s="199" t="n"/>
      <c r="F763" s="199" t="n"/>
      <c r="G763" s="199" t="n"/>
      <c r="H763" s="199" t="n"/>
      <c r="I763" s="199" t="n"/>
      <c r="J763" s="199" t="n"/>
      <c r="K763" s="199" t="n"/>
      <c r="L763" s="199" t="n"/>
      <c r="M763" s="199" t="n"/>
      <c r="N763" s="199" t="n"/>
      <c r="O763" s="199" t="n"/>
      <c r="P763" s="199" t="n"/>
      <c r="Q763" s="199" t="n"/>
      <c r="R763" s="199" t="n"/>
      <c r="S763" s="199" t="n"/>
      <c r="T763" s="199" t="n"/>
      <c r="U763" s="199" t="n"/>
      <c r="V763" s="199" t="n"/>
      <c r="W763" s="199" t="n"/>
      <c r="X763" s="199" t="n"/>
      <c r="Y763" s="199" t="n"/>
      <c r="Z763" s="199" t="n"/>
    </row>
    <row r="764" ht="15.75" customHeight="1">
      <c r="A764" s="199" t="n"/>
      <c r="B764" s="199" t="n"/>
      <c r="C764" s="199" t="n"/>
      <c r="D764" s="199" t="n"/>
      <c r="E764" s="199" t="n"/>
      <c r="F764" s="199" t="n"/>
      <c r="G764" s="199" t="n"/>
      <c r="H764" s="199" t="n"/>
      <c r="I764" s="199" t="n"/>
      <c r="J764" s="199" t="n"/>
      <c r="K764" s="199" t="n"/>
      <c r="L764" s="199" t="n"/>
      <c r="M764" s="199" t="n"/>
      <c r="N764" s="199" t="n"/>
      <c r="O764" s="199" t="n"/>
      <c r="P764" s="199" t="n"/>
      <c r="Q764" s="199" t="n"/>
      <c r="R764" s="199" t="n"/>
      <c r="S764" s="199" t="n"/>
      <c r="T764" s="199" t="n"/>
      <c r="U764" s="199" t="n"/>
      <c r="V764" s="199" t="n"/>
      <c r="W764" s="199" t="n"/>
      <c r="X764" s="199" t="n"/>
      <c r="Y764" s="199" t="n"/>
      <c r="Z764" s="199" t="n"/>
    </row>
    <row r="765" ht="15.75" customHeight="1">
      <c r="A765" s="199" t="n"/>
      <c r="B765" s="199" t="n"/>
      <c r="C765" s="199" t="n"/>
      <c r="D765" s="199" t="n"/>
      <c r="E765" s="199" t="n"/>
      <c r="F765" s="199" t="n"/>
      <c r="G765" s="199" t="n"/>
      <c r="H765" s="199" t="n"/>
      <c r="I765" s="199" t="n"/>
      <c r="J765" s="199" t="n"/>
      <c r="K765" s="199" t="n"/>
      <c r="L765" s="199" t="n"/>
      <c r="M765" s="199" t="n"/>
      <c r="N765" s="199" t="n"/>
      <c r="O765" s="199" t="n"/>
      <c r="P765" s="199" t="n"/>
      <c r="Q765" s="199" t="n"/>
      <c r="R765" s="199" t="n"/>
      <c r="S765" s="199" t="n"/>
      <c r="T765" s="199" t="n"/>
      <c r="U765" s="199" t="n"/>
      <c r="V765" s="199" t="n"/>
      <c r="W765" s="199" t="n"/>
      <c r="X765" s="199" t="n"/>
      <c r="Y765" s="199" t="n"/>
      <c r="Z765" s="199" t="n"/>
    </row>
    <row r="766" ht="15.75" customHeight="1">
      <c r="A766" s="199" t="n"/>
      <c r="B766" s="199" t="n"/>
      <c r="C766" s="199" t="n"/>
      <c r="D766" s="199" t="n"/>
      <c r="E766" s="199" t="n"/>
      <c r="F766" s="199" t="n"/>
      <c r="G766" s="199" t="n"/>
      <c r="H766" s="199" t="n"/>
      <c r="I766" s="199" t="n"/>
      <c r="J766" s="199" t="n"/>
      <c r="K766" s="199" t="n"/>
      <c r="L766" s="199" t="n"/>
      <c r="M766" s="199" t="n"/>
      <c r="N766" s="199" t="n"/>
      <c r="O766" s="199" t="n"/>
      <c r="P766" s="199" t="n"/>
      <c r="Q766" s="199" t="n"/>
      <c r="R766" s="199" t="n"/>
      <c r="S766" s="199" t="n"/>
      <c r="T766" s="199" t="n"/>
      <c r="U766" s="199" t="n"/>
      <c r="V766" s="199" t="n"/>
      <c r="W766" s="199" t="n"/>
      <c r="X766" s="199" t="n"/>
      <c r="Y766" s="199" t="n"/>
      <c r="Z766" s="199" t="n"/>
    </row>
    <row r="767" ht="15.75" customHeight="1">
      <c r="A767" s="199" t="n"/>
      <c r="B767" s="199" t="n"/>
      <c r="C767" s="199" t="n"/>
      <c r="D767" s="199" t="n"/>
      <c r="E767" s="199" t="n"/>
      <c r="F767" s="199" t="n"/>
      <c r="G767" s="199" t="n"/>
      <c r="H767" s="199" t="n"/>
      <c r="I767" s="199" t="n"/>
      <c r="J767" s="199" t="n"/>
      <c r="K767" s="199" t="n"/>
      <c r="L767" s="199" t="n"/>
      <c r="M767" s="199" t="n"/>
      <c r="N767" s="199" t="n"/>
      <c r="O767" s="199" t="n"/>
      <c r="P767" s="199" t="n"/>
      <c r="Q767" s="199" t="n"/>
      <c r="R767" s="199" t="n"/>
      <c r="S767" s="199" t="n"/>
      <c r="T767" s="199" t="n"/>
      <c r="U767" s="199" t="n"/>
      <c r="V767" s="199" t="n"/>
      <c r="W767" s="199" t="n"/>
      <c r="X767" s="199" t="n"/>
      <c r="Y767" s="199" t="n"/>
      <c r="Z767" s="199" t="n"/>
    </row>
    <row r="768" ht="15.75" customHeight="1">
      <c r="A768" s="199" t="n"/>
      <c r="B768" s="199" t="n"/>
      <c r="C768" s="199" t="n"/>
      <c r="D768" s="199" t="n"/>
      <c r="E768" s="199" t="n"/>
      <c r="F768" s="199" t="n"/>
      <c r="G768" s="199" t="n"/>
      <c r="H768" s="199" t="n"/>
      <c r="I768" s="199" t="n"/>
      <c r="J768" s="199" t="n"/>
      <c r="K768" s="199" t="n"/>
      <c r="L768" s="199" t="n"/>
      <c r="M768" s="199" t="n"/>
      <c r="N768" s="199" t="n"/>
      <c r="O768" s="199" t="n"/>
      <c r="P768" s="199" t="n"/>
      <c r="Q768" s="199" t="n"/>
      <c r="R768" s="199" t="n"/>
      <c r="S768" s="199" t="n"/>
      <c r="T768" s="199" t="n"/>
      <c r="U768" s="199" t="n"/>
      <c r="V768" s="199" t="n"/>
      <c r="W768" s="199" t="n"/>
      <c r="X768" s="199" t="n"/>
      <c r="Y768" s="199" t="n"/>
      <c r="Z768" s="199" t="n"/>
    </row>
    <row r="769" ht="15.75" customHeight="1">
      <c r="A769" s="199" t="n"/>
      <c r="B769" s="199" t="n"/>
      <c r="C769" s="199" t="n"/>
      <c r="D769" s="199" t="n"/>
      <c r="E769" s="199" t="n"/>
      <c r="F769" s="199" t="n"/>
      <c r="G769" s="199" t="n"/>
      <c r="H769" s="199" t="n"/>
      <c r="I769" s="199" t="n"/>
      <c r="J769" s="199" t="n"/>
      <c r="K769" s="199" t="n"/>
      <c r="L769" s="199" t="n"/>
      <c r="M769" s="199" t="n"/>
      <c r="N769" s="199" t="n"/>
      <c r="O769" s="199" t="n"/>
      <c r="P769" s="199" t="n"/>
      <c r="Q769" s="199" t="n"/>
      <c r="R769" s="199" t="n"/>
      <c r="S769" s="199" t="n"/>
      <c r="T769" s="199" t="n"/>
      <c r="U769" s="199" t="n"/>
      <c r="V769" s="199" t="n"/>
      <c r="W769" s="199" t="n"/>
      <c r="X769" s="199" t="n"/>
      <c r="Y769" s="199" t="n"/>
      <c r="Z769" s="199" t="n"/>
    </row>
    <row r="770" ht="15.75" customHeight="1">
      <c r="A770" s="199" t="n"/>
      <c r="B770" s="199" t="n"/>
      <c r="C770" s="199" t="n"/>
      <c r="D770" s="199" t="n"/>
      <c r="E770" s="199" t="n"/>
      <c r="F770" s="199" t="n"/>
      <c r="G770" s="199" t="n"/>
      <c r="H770" s="199" t="n"/>
      <c r="I770" s="199" t="n"/>
      <c r="J770" s="199" t="n"/>
      <c r="K770" s="199" t="n"/>
      <c r="L770" s="199" t="n"/>
      <c r="M770" s="199" t="n"/>
      <c r="N770" s="199" t="n"/>
      <c r="O770" s="199" t="n"/>
      <c r="P770" s="199" t="n"/>
      <c r="Q770" s="199" t="n"/>
      <c r="R770" s="199" t="n"/>
      <c r="S770" s="199" t="n"/>
      <c r="T770" s="199" t="n"/>
      <c r="U770" s="199" t="n"/>
      <c r="V770" s="199" t="n"/>
      <c r="W770" s="199" t="n"/>
      <c r="X770" s="199" t="n"/>
      <c r="Y770" s="199" t="n"/>
      <c r="Z770" s="199" t="n"/>
    </row>
    <row r="771" ht="15.75" customHeight="1">
      <c r="A771" s="199" t="n"/>
      <c r="B771" s="199" t="n"/>
      <c r="C771" s="199" t="n"/>
      <c r="D771" s="199" t="n"/>
      <c r="E771" s="199" t="n"/>
      <c r="F771" s="199" t="n"/>
      <c r="G771" s="199" t="n"/>
      <c r="H771" s="199" t="n"/>
      <c r="I771" s="199" t="n"/>
      <c r="J771" s="199" t="n"/>
      <c r="K771" s="199" t="n"/>
      <c r="L771" s="199" t="n"/>
      <c r="M771" s="199" t="n"/>
      <c r="N771" s="199" t="n"/>
      <c r="O771" s="199" t="n"/>
      <c r="P771" s="199" t="n"/>
      <c r="Q771" s="199" t="n"/>
      <c r="R771" s="199" t="n"/>
      <c r="S771" s="199" t="n"/>
      <c r="T771" s="199" t="n"/>
      <c r="U771" s="199" t="n"/>
      <c r="V771" s="199" t="n"/>
      <c r="W771" s="199" t="n"/>
      <c r="X771" s="199" t="n"/>
      <c r="Y771" s="199" t="n"/>
      <c r="Z771" s="199" t="n"/>
    </row>
    <row r="772" ht="15.75" customHeight="1">
      <c r="A772" s="199" t="n"/>
      <c r="B772" s="199" t="n"/>
      <c r="C772" s="199" t="n"/>
      <c r="D772" s="199" t="n"/>
      <c r="E772" s="199" t="n"/>
      <c r="F772" s="199" t="n"/>
      <c r="G772" s="199" t="n"/>
      <c r="H772" s="199" t="n"/>
      <c r="I772" s="199" t="n"/>
      <c r="J772" s="199" t="n"/>
      <c r="K772" s="199" t="n"/>
      <c r="L772" s="199" t="n"/>
      <c r="M772" s="199" t="n"/>
      <c r="N772" s="199" t="n"/>
      <c r="O772" s="199" t="n"/>
      <c r="P772" s="199" t="n"/>
      <c r="Q772" s="199" t="n"/>
      <c r="R772" s="199" t="n"/>
      <c r="S772" s="199" t="n"/>
      <c r="T772" s="199" t="n"/>
      <c r="U772" s="199" t="n"/>
      <c r="V772" s="199" t="n"/>
      <c r="W772" s="199" t="n"/>
      <c r="X772" s="199" t="n"/>
      <c r="Y772" s="199" t="n"/>
      <c r="Z772" s="199" t="n"/>
    </row>
    <row r="773" ht="15.75" customHeight="1">
      <c r="A773" s="199" t="n"/>
      <c r="B773" s="199" t="n"/>
      <c r="C773" s="199" t="n"/>
      <c r="D773" s="199" t="n"/>
      <c r="E773" s="199" t="n"/>
      <c r="F773" s="199" t="n"/>
      <c r="G773" s="199" t="n"/>
      <c r="H773" s="199" t="n"/>
      <c r="I773" s="199" t="n"/>
      <c r="J773" s="199" t="n"/>
      <c r="K773" s="199" t="n"/>
      <c r="L773" s="199" t="n"/>
      <c r="M773" s="199" t="n"/>
      <c r="N773" s="199" t="n"/>
      <c r="O773" s="199" t="n"/>
      <c r="P773" s="199" t="n"/>
      <c r="Q773" s="199" t="n"/>
      <c r="R773" s="199" t="n"/>
      <c r="S773" s="199" t="n"/>
      <c r="T773" s="199" t="n"/>
      <c r="U773" s="199" t="n"/>
      <c r="V773" s="199" t="n"/>
      <c r="W773" s="199" t="n"/>
      <c r="X773" s="199" t="n"/>
      <c r="Y773" s="199" t="n"/>
      <c r="Z773" s="199" t="n"/>
    </row>
    <row r="774" ht="15.75" customHeight="1">
      <c r="A774" s="199" t="n"/>
      <c r="B774" s="199" t="n"/>
      <c r="C774" s="199" t="n"/>
      <c r="D774" s="199" t="n"/>
      <c r="E774" s="199" t="n"/>
      <c r="F774" s="199" t="n"/>
      <c r="G774" s="199" t="n"/>
      <c r="H774" s="199" t="n"/>
      <c r="I774" s="199" t="n"/>
      <c r="J774" s="199" t="n"/>
      <c r="K774" s="199" t="n"/>
      <c r="L774" s="199" t="n"/>
      <c r="M774" s="199" t="n"/>
      <c r="N774" s="199" t="n"/>
      <c r="O774" s="199" t="n"/>
      <c r="P774" s="199" t="n"/>
      <c r="Q774" s="199" t="n"/>
      <c r="R774" s="199" t="n"/>
      <c r="S774" s="199" t="n"/>
      <c r="T774" s="199" t="n"/>
      <c r="U774" s="199" t="n"/>
      <c r="V774" s="199" t="n"/>
      <c r="W774" s="199" t="n"/>
      <c r="X774" s="199" t="n"/>
      <c r="Y774" s="199" t="n"/>
      <c r="Z774" s="199" t="n"/>
    </row>
    <row r="775" ht="15.75" customHeight="1">
      <c r="A775" s="199" t="n"/>
      <c r="B775" s="199" t="n"/>
      <c r="C775" s="199" t="n"/>
      <c r="D775" s="199" t="n"/>
      <c r="E775" s="199" t="n"/>
      <c r="F775" s="199" t="n"/>
      <c r="G775" s="199" t="n"/>
      <c r="H775" s="199" t="n"/>
      <c r="I775" s="199" t="n"/>
      <c r="J775" s="199" t="n"/>
      <c r="K775" s="199" t="n"/>
      <c r="L775" s="199" t="n"/>
      <c r="M775" s="199" t="n"/>
      <c r="N775" s="199" t="n"/>
      <c r="O775" s="199" t="n"/>
      <c r="P775" s="199" t="n"/>
      <c r="Q775" s="199" t="n"/>
      <c r="R775" s="199" t="n"/>
      <c r="S775" s="199" t="n"/>
      <c r="T775" s="199" t="n"/>
      <c r="U775" s="199" t="n"/>
      <c r="V775" s="199" t="n"/>
      <c r="W775" s="199" t="n"/>
      <c r="X775" s="199" t="n"/>
      <c r="Y775" s="199" t="n"/>
      <c r="Z775" s="199" t="n"/>
    </row>
    <row r="776" ht="15.75" customHeight="1">
      <c r="A776" s="199" t="n"/>
      <c r="B776" s="199" t="n"/>
      <c r="C776" s="199" t="n"/>
      <c r="D776" s="199" t="n"/>
      <c r="E776" s="199" t="n"/>
      <c r="F776" s="199" t="n"/>
      <c r="G776" s="199" t="n"/>
      <c r="H776" s="199" t="n"/>
      <c r="I776" s="199" t="n"/>
      <c r="J776" s="199" t="n"/>
      <c r="K776" s="199" t="n"/>
      <c r="L776" s="199" t="n"/>
      <c r="M776" s="199" t="n"/>
      <c r="N776" s="199" t="n"/>
      <c r="O776" s="199" t="n"/>
      <c r="P776" s="199" t="n"/>
      <c r="Q776" s="199" t="n"/>
      <c r="R776" s="199" t="n"/>
      <c r="S776" s="199" t="n"/>
      <c r="T776" s="199" t="n"/>
      <c r="U776" s="199" t="n"/>
      <c r="V776" s="199" t="n"/>
      <c r="W776" s="199" t="n"/>
      <c r="X776" s="199" t="n"/>
      <c r="Y776" s="199" t="n"/>
      <c r="Z776" s="199" t="n"/>
    </row>
    <row r="777" ht="15.75" customHeight="1">
      <c r="A777" s="199" t="n"/>
      <c r="B777" s="199" t="n"/>
      <c r="C777" s="199" t="n"/>
      <c r="D777" s="199" t="n"/>
      <c r="E777" s="199" t="n"/>
      <c r="F777" s="199" t="n"/>
      <c r="G777" s="199" t="n"/>
      <c r="H777" s="199" t="n"/>
      <c r="I777" s="199" t="n"/>
      <c r="J777" s="199" t="n"/>
      <c r="K777" s="199" t="n"/>
      <c r="L777" s="199" t="n"/>
      <c r="M777" s="199" t="n"/>
      <c r="N777" s="199" t="n"/>
      <c r="O777" s="199" t="n"/>
      <c r="P777" s="199" t="n"/>
      <c r="Q777" s="199" t="n"/>
      <c r="R777" s="199" t="n"/>
      <c r="S777" s="199" t="n"/>
      <c r="T777" s="199" t="n"/>
      <c r="U777" s="199" t="n"/>
      <c r="V777" s="199" t="n"/>
      <c r="W777" s="199" t="n"/>
      <c r="X777" s="199" t="n"/>
      <c r="Y777" s="199" t="n"/>
      <c r="Z777" s="199" t="n"/>
    </row>
    <row r="778" ht="15.75" customHeight="1">
      <c r="A778" s="199" t="n"/>
      <c r="B778" s="199" t="n"/>
      <c r="C778" s="199" t="n"/>
      <c r="D778" s="199" t="n"/>
      <c r="E778" s="199" t="n"/>
      <c r="F778" s="199" t="n"/>
      <c r="G778" s="199" t="n"/>
      <c r="H778" s="199" t="n"/>
      <c r="I778" s="199" t="n"/>
      <c r="J778" s="199" t="n"/>
      <c r="K778" s="199" t="n"/>
      <c r="L778" s="199" t="n"/>
      <c r="M778" s="199" t="n"/>
      <c r="N778" s="199" t="n"/>
      <c r="O778" s="199" t="n"/>
      <c r="P778" s="199" t="n"/>
      <c r="Q778" s="199" t="n"/>
      <c r="R778" s="199" t="n"/>
      <c r="S778" s="199" t="n"/>
      <c r="T778" s="199" t="n"/>
      <c r="U778" s="199" t="n"/>
      <c r="V778" s="199" t="n"/>
      <c r="W778" s="199" t="n"/>
      <c r="X778" s="199" t="n"/>
      <c r="Y778" s="199" t="n"/>
      <c r="Z778" s="199" t="n"/>
    </row>
    <row r="779" ht="15.75" customHeight="1">
      <c r="A779" s="199" t="n"/>
      <c r="B779" s="199" t="n"/>
      <c r="C779" s="199" t="n"/>
      <c r="D779" s="199" t="n"/>
      <c r="E779" s="199" t="n"/>
      <c r="F779" s="199" t="n"/>
      <c r="G779" s="199" t="n"/>
      <c r="H779" s="199" t="n"/>
      <c r="I779" s="199" t="n"/>
      <c r="J779" s="199" t="n"/>
      <c r="K779" s="199" t="n"/>
      <c r="L779" s="199" t="n"/>
      <c r="M779" s="199" t="n"/>
      <c r="N779" s="199" t="n"/>
      <c r="O779" s="199" t="n"/>
      <c r="P779" s="199" t="n"/>
      <c r="Q779" s="199" t="n"/>
      <c r="R779" s="199" t="n"/>
      <c r="S779" s="199" t="n"/>
      <c r="T779" s="199" t="n"/>
      <c r="U779" s="199" t="n"/>
      <c r="V779" s="199" t="n"/>
      <c r="W779" s="199" t="n"/>
      <c r="X779" s="199" t="n"/>
      <c r="Y779" s="199" t="n"/>
      <c r="Z779" s="199" t="n"/>
    </row>
    <row r="780" ht="15.75" customHeight="1">
      <c r="A780" s="199" t="n"/>
      <c r="B780" s="199" t="n"/>
      <c r="C780" s="199" t="n"/>
      <c r="D780" s="199" t="n"/>
      <c r="E780" s="199" t="n"/>
      <c r="F780" s="199" t="n"/>
      <c r="G780" s="199" t="n"/>
      <c r="H780" s="199" t="n"/>
      <c r="I780" s="199" t="n"/>
      <c r="J780" s="199" t="n"/>
      <c r="K780" s="199" t="n"/>
      <c r="L780" s="199" t="n"/>
      <c r="M780" s="199" t="n"/>
      <c r="N780" s="199" t="n"/>
      <c r="O780" s="199" t="n"/>
      <c r="P780" s="199" t="n"/>
      <c r="Q780" s="199" t="n"/>
      <c r="R780" s="199" t="n"/>
      <c r="S780" s="199" t="n"/>
      <c r="T780" s="199" t="n"/>
      <c r="U780" s="199" t="n"/>
      <c r="V780" s="199" t="n"/>
      <c r="W780" s="199" t="n"/>
      <c r="X780" s="199" t="n"/>
      <c r="Y780" s="199" t="n"/>
      <c r="Z780" s="199" t="n"/>
    </row>
    <row r="781" ht="15.75" customHeight="1">
      <c r="A781" s="199" t="n"/>
      <c r="B781" s="199" t="n"/>
      <c r="C781" s="199" t="n"/>
      <c r="D781" s="199" t="n"/>
      <c r="E781" s="199" t="n"/>
      <c r="F781" s="199" t="n"/>
      <c r="G781" s="199" t="n"/>
      <c r="H781" s="199" t="n"/>
      <c r="I781" s="199" t="n"/>
      <c r="J781" s="199" t="n"/>
      <c r="K781" s="199" t="n"/>
      <c r="L781" s="199" t="n"/>
      <c r="M781" s="199" t="n"/>
      <c r="N781" s="199" t="n"/>
      <c r="O781" s="199" t="n"/>
      <c r="P781" s="199" t="n"/>
      <c r="Q781" s="199" t="n"/>
      <c r="R781" s="199" t="n"/>
      <c r="S781" s="199" t="n"/>
      <c r="T781" s="199" t="n"/>
      <c r="U781" s="199" t="n"/>
      <c r="V781" s="199" t="n"/>
      <c r="W781" s="199" t="n"/>
      <c r="X781" s="199" t="n"/>
      <c r="Y781" s="199" t="n"/>
      <c r="Z781" s="199" t="n"/>
    </row>
    <row r="782" ht="15.75" customHeight="1">
      <c r="A782" s="199" t="n"/>
      <c r="B782" s="199" t="n"/>
      <c r="C782" s="199" t="n"/>
      <c r="D782" s="199" t="n"/>
      <c r="E782" s="199" t="n"/>
      <c r="F782" s="199" t="n"/>
      <c r="G782" s="199" t="n"/>
      <c r="H782" s="199" t="n"/>
      <c r="I782" s="199" t="n"/>
      <c r="J782" s="199" t="n"/>
      <c r="K782" s="199" t="n"/>
      <c r="L782" s="199" t="n"/>
      <c r="M782" s="199" t="n"/>
      <c r="N782" s="199" t="n"/>
      <c r="O782" s="199" t="n"/>
      <c r="P782" s="199" t="n"/>
      <c r="Q782" s="199" t="n"/>
      <c r="R782" s="199" t="n"/>
      <c r="S782" s="199" t="n"/>
      <c r="T782" s="199" t="n"/>
      <c r="U782" s="199" t="n"/>
      <c r="V782" s="199" t="n"/>
      <c r="W782" s="199" t="n"/>
      <c r="X782" s="199" t="n"/>
      <c r="Y782" s="199" t="n"/>
      <c r="Z782" s="199" t="n"/>
    </row>
    <row r="783" ht="15.75" customHeight="1">
      <c r="A783" s="199" t="n"/>
      <c r="B783" s="199" t="n"/>
      <c r="C783" s="199" t="n"/>
      <c r="D783" s="199" t="n"/>
      <c r="E783" s="199" t="n"/>
      <c r="F783" s="199" t="n"/>
      <c r="G783" s="199" t="n"/>
      <c r="H783" s="199" t="n"/>
      <c r="I783" s="199" t="n"/>
      <c r="J783" s="199" t="n"/>
      <c r="K783" s="199" t="n"/>
      <c r="L783" s="199" t="n"/>
      <c r="M783" s="199" t="n"/>
      <c r="N783" s="199" t="n"/>
      <c r="O783" s="199" t="n"/>
      <c r="P783" s="199" t="n"/>
      <c r="Q783" s="199" t="n"/>
      <c r="R783" s="199" t="n"/>
      <c r="S783" s="199" t="n"/>
      <c r="T783" s="199" t="n"/>
      <c r="U783" s="199" t="n"/>
      <c r="V783" s="199" t="n"/>
      <c r="W783" s="199" t="n"/>
      <c r="X783" s="199" t="n"/>
      <c r="Y783" s="199" t="n"/>
      <c r="Z783" s="199" t="n"/>
    </row>
    <row r="784" ht="15.75" customHeight="1">
      <c r="A784" s="199" t="n"/>
      <c r="B784" s="199" t="n"/>
      <c r="C784" s="199" t="n"/>
      <c r="D784" s="199" t="n"/>
      <c r="E784" s="199" t="n"/>
      <c r="F784" s="199" t="n"/>
      <c r="G784" s="199" t="n"/>
      <c r="H784" s="199" t="n"/>
      <c r="I784" s="199" t="n"/>
      <c r="J784" s="199" t="n"/>
      <c r="K784" s="199" t="n"/>
      <c r="L784" s="199" t="n"/>
      <c r="M784" s="199" t="n"/>
      <c r="N784" s="199" t="n"/>
      <c r="O784" s="199" t="n"/>
      <c r="P784" s="199" t="n"/>
      <c r="Q784" s="199" t="n"/>
      <c r="R784" s="199" t="n"/>
      <c r="S784" s="199" t="n"/>
      <c r="T784" s="199" t="n"/>
      <c r="U784" s="199" t="n"/>
      <c r="V784" s="199" t="n"/>
      <c r="W784" s="199" t="n"/>
      <c r="X784" s="199" t="n"/>
      <c r="Y784" s="199" t="n"/>
      <c r="Z784" s="199" t="n"/>
    </row>
    <row r="785" ht="15.75" customHeight="1">
      <c r="A785" s="199" t="n"/>
      <c r="B785" s="199" t="n"/>
      <c r="C785" s="199" t="n"/>
      <c r="D785" s="199" t="n"/>
      <c r="E785" s="199" t="n"/>
      <c r="F785" s="199" t="n"/>
      <c r="G785" s="199" t="n"/>
      <c r="H785" s="199" t="n"/>
      <c r="I785" s="199" t="n"/>
      <c r="J785" s="199" t="n"/>
      <c r="K785" s="199" t="n"/>
      <c r="L785" s="199" t="n"/>
      <c r="M785" s="199" t="n"/>
      <c r="N785" s="199" t="n"/>
      <c r="O785" s="199" t="n"/>
      <c r="P785" s="199" t="n"/>
      <c r="Q785" s="199" t="n"/>
      <c r="R785" s="199" t="n"/>
      <c r="S785" s="199" t="n"/>
      <c r="T785" s="199" t="n"/>
      <c r="U785" s="199" t="n"/>
      <c r="V785" s="199" t="n"/>
      <c r="W785" s="199" t="n"/>
      <c r="X785" s="199" t="n"/>
      <c r="Y785" s="199" t="n"/>
      <c r="Z785" s="199" t="n"/>
    </row>
    <row r="786" ht="15.75" customHeight="1">
      <c r="A786" s="199" t="n"/>
      <c r="B786" s="199" t="n"/>
      <c r="C786" s="199" t="n"/>
      <c r="D786" s="199" t="n"/>
      <c r="E786" s="199" t="n"/>
      <c r="F786" s="199" t="n"/>
      <c r="G786" s="199" t="n"/>
      <c r="H786" s="199" t="n"/>
      <c r="I786" s="199" t="n"/>
      <c r="J786" s="199" t="n"/>
      <c r="K786" s="199" t="n"/>
      <c r="L786" s="199" t="n"/>
      <c r="M786" s="199" t="n"/>
      <c r="N786" s="199" t="n"/>
      <c r="O786" s="199" t="n"/>
      <c r="P786" s="199" t="n"/>
      <c r="Q786" s="199" t="n"/>
      <c r="R786" s="199" t="n"/>
      <c r="S786" s="199" t="n"/>
      <c r="T786" s="199" t="n"/>
      <c r="U786" s="199" t="n"/>
      <c r="V786" s="199" t="n"/>
      <c r="W786" s="199" t="n"/>
      <c r="X786" s="199" t="n"/>
      <c r="Y786" s="199" t="n"/>
      <c r="Z786" s="199" t="n"/>
    </row>
    <row r="787" ht="15.75" customHeight="1">
      <c r="A787" s="199" t="n"/>
      <c r="B787" s="199" t="n"/>
      <c r="C787" s="199" t="n"/>
      <c r="D787" s="199" t="n"/>
      <c r="E787" s="199" t="n"/>
      <c r="F787" s="199" t="n"/>
      <c r="G787" s="199" t="n"/>
      <c r="H787" s="199" t="n"/>
      <c r="I787" s="199" t="n"/>
      <c r="J787" s="199" t="n"/>
      <c r="K787" s="199" t="n"/>
      <c r="L787" s="199" t="n"/>
      <c r="M787" s="199" t="n"/>
      <c r="N787" s="199" t="n"/>
      <c r="O787" s="199" t="n"/>
      <c r="P787" s="199" t="n"/>
      <c r="Q787" s="199" t="n"/>
      <c r="R787" s="199" t="n"/>
      <c r="S787" s="199" t="n"/>
      <c r="T787" s="199" t="n"/>
      <c r="U787" s="199" t="n"/>
      <c r="V787" s="199" t="n"/>
      <c r="W787" s="199" t="n"/>
      <c r="X787" s="199" t="n"/>
      <c r="Y787" s="199" t="n"/>
      <c r="Z787" s="199" t="n"/>
    </row>
    <row r="788" ht="15.75" customHeight="1">
      <c r="A788" s="199" t="n"/>
      <c r="B788" s="199" t="n"/>
      <c r="C788" s="199" t="n"/>
      <c r="D788" s="199" t="n"/>
      <c r="E788" s="199" t="n"/>
      <c r="F788" s="199" t="n"/>
      <c r="G788" s="199" t="n"/>
      <c r="H788" s="199" t="n"/>
      <c r="I788" s="199" t="n"/>
      <c r="J788" s="199" t="n"/>
      <c r="K788" s="199" t="n"/>
      <c r="L788" s="199" t="n"/>
      <c r="M788" s="199" t="n"/>
      <c r="N788" s="199" t="n"/>
      <c r="O788" s="199" t="n"/>
      <c r="P788" s="199" t="n"/>
      <c r="Q788" s="199" t="n"/>
      <c r="R788" s="199" t="n"/>
      <c r="S788" s="199" t="n"/>
      <c r="T788" s="199" t="n"/>
      <c r="U788" s="199" t="n"/>
      <c r="V788" s="199" t="n"/>
      <c r="W788" s="199" t="n"/>
      <c r="X788" s="199" t="n"/>
      <c r="Y788" s="199" t="n"/>
      <c r="Z788" s="199" t="n"/>
    </row>
    <row r="789" ht="15.75" customHeight="1">
      <c r="A789" s="199" t="n"/>
      <c r="B789" s="199" t="n"/>
      <c r="C789" s="199" t="n"/>
      <c r="D789" s="199" t="n"/>
      <c r="E789" s="199" t="n"/>
      <c r="F789" s="199" t="n"/>
      <c r="G789" s="199" t="n"/>
      <c r="H789" s="199" t="n"/>
      <c r="I789" s="199" t="n"/>
      <c r="J789" s="199" t="n"/>
      <c r="K789" s="199" t="n"/>
      <c r="L789" s="199" t="n"/>
      <c r="M789" s="199" t="n"/>
      <c r="N789" s="199" t="n"/>
      <c r="O789" s="199" t="n"/>
      <c r="P789" s="199" t="n"/>
      <c r="Q789" s="199" t="n"/>
      <c r="R789" s="199" t="n"/>
      <c r="S789" s="199" t="n"/>
      <c r="T789" s="199" t="n"/>
      <c r="U789" s="199" t="n"/>
      <c r="V789" s="199" t="n"/>
      <c r="W789" s="199" t="n"/>
      <c r="X789" s="199" t="n"/>
      <c r="Y789" s="199" t="n"/>
      <c r="Z789" s="199" t="n"/>
    </row>
    <row r="790" ht="15.75" customHeight="1">
      <c r="A790" s="199" t="n"/>
      <c r="B790" s="199" t="n"/>
      <c r="C790" s="199" t="n"/>
      <c r="D790" s="199" t="n"/>
      <c r="E790" s="199" t="n"/>
      <c r="F790" s="199" t="n"/>
      <c r="G790" s="199" t="n"/>
      <c r="H790" s="199" t="n"/>
      <c r="I790" s="199" t="n"/>
      <c r="J790" s="199" t="n"/>
      <c r="K790" s="199" t="n"/>
      <c r="L790" s="199" t="n"/>
      <c r="M790" s="199" t="n"/>
      <c r="N790" s="199" t="n"/>
      <c r="O790" s="199" t="n"/>
      <c r="P790" s="199" t="n"/>
      <c r="Q790" s="199" t="n"/>
      <c r="R790" s="199" t="n"/>
      <c r="S790" s="199" t="n"/>
      <c r="T790" s="199" t="n"/>
      <c r="U790" s="199" t="n"/>
      <c r="V790" s="199" t="n"/>
      <c r="W790" s="199" t="n"/>
      <c r="X790" s="199" t="n"/>
      <c r="Y790" s="199" t="n"/>
      <c r="Z790" s="199" t="n"/>
    </row>
    <row r="791" ht="15.75" customHeight="1">
      <c r="A791" s="199" t="n"/>
      <c r="B791" s="199" t="n"/>
      <c r="C791" s="199" t="n"/>
      <c r="D791" s="199" t="n"/>
      <c r="E791" s="199" t="n"/>
      <c r="F791" s="199" t="n"/>
      <c r="G791" s="199" t="n"/>
      <c r="H791" s="199" t="n"/>
      <c r="I791" s="199" t="n"/>
      <c r="J791" s="199" t="n"/>
      <c r="K791" s="199" t="n"/>
      <c r="L791" s="199" t="n"/>
      <c r="M791" s="199" t="n"/>
      <c r="N791" s="199" t="n"/>
      <c r="O791" s="199" t="n"/>
      <c r="P791" s="199" t="n"/>
      <c r="Q791" s="199" t="n"/>
      <c r="R791" s="199" t="n"/>
      <c r="S791" s="199" t="n"/>
      <c r="T791" s="199" t="n"/>
      <c r="U791" s="199" t="n"/>
      <c r="V791" s="199" t="n"/>
      <c r="W791" s="199" t="n"/>
      <c r="X791" s="199" t="n"/>
      <c r="Y791" s="199" t="n"/>
      <c r="Z791" s="199" t="n"/>
    </row>
    <row r="792" ht="15.75" customHeight="1">
      <c r="A792" s="199" t="n"/>
      <c r="B792" s="199" t="n"/>
      <c r="C792" s="199" t="n"/>
      <c r="D792" s="199" t="n"/>
      <c r="E792" s="199" t="n"/>
      <c r="F792" s="199" t="n"/>
      <c r="G792" s="199" t="n"/>
      <c r="H792" s="199" t="n"/>
      <c r="I792" s="199" t="n"/>
      <c r="J792" s="199" t="n"/>
      <c r="K792" s="199" t="n"/>
      <c r="L792" s="199" t="n"/>
      <c r="M792" s="199" t="n"/>
      <c r="N792" s="199" t="n"/>
      <c r="O792" s="199" t="n"/>
      <c r="P792" s="199" t="n"/>
      <c r="Q792" s="199" t="n"/>
      <c r="R792" s="199" t="n"/>
      <c r="S792" s="199" t="n"/>
      <c r="T792" s="199" t="n"/>
      <c r="U792" s="199" t="n"/>
      <c r="V792" s="199" t="n"/>
      <c r="W792" s="199" t="n"/>
      <c r="X792" s="199" t="n"/>
      <c r="Y792" s="199" t="n"/>
      <c r="Z792" s="199" t="n"/>
    </row>
    <row r="793" ht="15.75" customHeight="1">
      <c r="A793" s="199" t="n"/>
      <c r="B793" s="199" t="n"/>
      <c r="C793" s="199" t="n"/>
      <c r="D793" s="199" t="n"/>
      <c r="E793" s="199" t="n"/>
      <c r="F793" s="199" t="n"/>
      <c r="G793" s="199" t="n"/>
      <c r="H793" s="199" t="n"/>
      <c r="I793" s="199" t="n"/>
      <c r="J793" s="199" t="n"/>
      <c r="K793" s="199" t="n"/>
      <c r="L793" s="199" t="n"/>
      <c r="M793" s="199" t="n"/>
      <c r="N793" s="199" t="n"/>
      <c r="O793" s="199" t="n"/>
      <c r="P793" s="199" t="n"/>
      <c r="Q793" s="199" t="n"/>
      <c r="R793" s="199" t="n"/>
      <c r="S793" s="199" t="n"/>
      <c r="T793" s="199" t="n"/>
      <c r="U793" s="199" t="n"/>
      <c r="V793" s="199" t="n"/>
      <c r="W793" s="199" t="n"/>
      <c r="X793" s="199" t="n"/>
      <c r="Y793" s="199" t="n"/>
      <c r="Z793" s="199" t="n"/>
    </row>
    <row r="794" ht="15.75" customHeight="1">
      <c r="A794" s="199" t="n"/>
      <c r="B794" s="199" t="n"/>
      <c r="C794" s="199" t="n"/>
      <c r="D794" s="199" t="n"/>
      <c r="E794" s="199" t="n"/>
      <c r="F794" s="199" t="n"/>
      <c r="G794" s="199" t="n"/>
      <c r="H794" s="199" t="n"/>
      <c r="I794" s="199" t="n"/>
      <c r="J794" s="199" t="n"/>
      <c r="K794" s="199" t="n"/>
      <c r="L794" s="199" t="n"/>
      <c r="M794" s="199" t="n"/>
      <c r="N794" s="199" t="n"/>
      <c r="O794" s="199" t="n"/>
      <c r="P794" s="199" t="n"/>
      <c r="Q794" s="199" t="n"/>
      <c r="R794" s="199" t="n"/>
      <c r="S794" s="199" t="n"/>
      <c r="T794" s="199" t="n"/>
      <c r="U794" s="199" t="n"/>
      <c r="V794" s="199" t="n"/>
      <c r="W794" s="199" t="n"/>
      <c r="X794" s="199" t="n"/>
      <c r="Y794" s="199" t="n"/>
      <c r="Z794" s="199" t="n"/>
    </row>
    <row r="795" ht="15.75" customHeight="1">
      <c r="A795" s="199" t="n"/>
      <c r="B795" s="199" t="n"/>
      <c r="C795" s="199" t="n"/>
      <c r="D795" s="199" t="n"/>
      <c r="E795" s="199" t="n"/>
      <c r="F795" s="199" t="n"/>
      <c r="G795" s="199" t="n"/>
      <c r="H795" s="199" t="n"/>
      <c r="I795" s="199" t="n"/>
      <c r="J795" s="199" t="n"/>
      <c r="K795" s="199" t="n"/>
      <c r="L795" s="199" t="n"/>
      <c r="M795" s="199" t="n"/>
      <c r="N795" s="199" t="n"/>
      <c r="O795" s="199" t="n"/>
      <c r="P795" s="199" t="n"/>
      <c r="Q795" s="199" t="n"/>
      <c r="R795" s="199" t="n"/>
      <c r="S795" s="199" t="n"/>
      <c r="T795" s="199" t="n"/>
      <c r="U795" s="199" t="n"/>
      <c r="V795" s="199" t="n"/>
      <c r="W795" s="199" t="n"/>
      <c r="X795" s="199" t="n"/>
      <c r="Y795" s="199" t="n"/>
      <c r="Z795" s="199" t="n"/>
    </row>
    <row r="796" ht="15.75" customHeight="1">
      <c r="A796" s="199" t="n"/>
      <c r="B796" s="199" t="n"/>
      <c r="C796" s="199" t="n"/>
      <c r="D796" s="199" t="n"/>
      <c r="E796" s="199" t="n"/>
      <c r="F796" s="199" t="n"/>
      <c r="G796" s="199" t="n"/>
      <c r="H796" s="199" t="n"/>
      <c r="I796" s="199" t="n"/>
      <c r="J796" s="199" t="n"/>
      <c r="K796" s="199" t="n"/>
      <c r="L796" s="199" t="n"/>
      <c r="M796" s="199" t="n"/>
      <c r="N796" s="199" t="n"/>
      <c r="O796" s="199" t="n"/>
      <c r="P796" s="199" t="n"/>
      <c r="Q796" s="199" t="n"/>
      <c r="R796" s="199" t="n"/>
      <c r="S796" s="199" t="n"/>
      <c r="T796" s="199" t="n"/>
      <c r="U796" s="199" t="n"/>
      <c r="V796" s="199" t="n"/>
      <c r="W796" s="199" t="n"/>
      <c r="X796" s="199" t="n"/>
      <c r="Y796" s="199" t="n"/>
      <c r="Z796" s="199" t="n"/>
    </row>
    <row r="797" ht="15.75" customHeight="1">
      <c r="A797" s="199" t="n"/>
      <c r="B797" s="199" t="n"/>
      <c r="C797" s="199" t="n"/>
      <c r="D797" s="199" t="n"/>
      <c r="E797" s="199" t="n"/>
      <c r="F797" s="199" t="n"/>
      <c r="G797" s="199" t="n"/>
      <c r="H797" s="199" t="n"/>
      <c r="I797" s="199" t="n"/>
      <c r="J797" s="199" t="n"/>
      <c r="K797" s="199" t="n"/>
      <c r="L797" s="199" t="n"/>
      <c r="M797" s="199" t="n"/>
      <c r="N797" s="199" t="n"/>
      <c r="O797" s="199" t="n"/>
      <c r="P797" s="199" t="n"/>
      <c r="Q797" s="199" t="n"/>
      <c r="R797" s="199" t="n"/>
      <c r="S797" s="199" t="n"/>
      <c r="T797" s="199" t="n"/>
      <c r="U797" s="199" t="n"/>
      <c r="V797" s="199" t="n"/>
      <c r="W797" s="199" t="n"/>
      <c r="X797" s="199" t="n"/>
      <c r="Y797" s="199" t="n"/>
      <c r="Z797" s="199" t="n"/>
    </row>
    <row r="798" ht="15.75" customHeight="1">
      <c r="A798" s="199" t="n"/>
      <c r="B798" s="199" t="n"/>
      <c r="C798" s="199" t="n"/>
      <c r="D798" s="199" t="n"/>
      <c r="E798" s="199" t="n"/>
      <c r="F798" s="199" t="n"/>
      <c r="G798" s="199" t="n"/>
      <c r="H798" s="199" t="n"/>
      <c r="I798" s="199" t="n"/>
      <c r="J798" s="199" t="n"/>
      <c r="K798" s="199" t="n"/>
      <c r="L798" s="199" t="n"/>
      <c r="M798" s="199" t="n"/>
      <c r="N798" s="199" t="n"/>
      <c r="O798" s="199" t="n"/>
      <c r="P798" s="199" t="n"/>
      <c r="Q798" s="199" t="n"/>
      <c r="R798" s="199" t="n"/>
      <c r="S798" s="199" t="n"/>
      <c r="T798" s="199" t="n"/>
      <c r="U798" s="199" t="n"/>
      <c r="V798" s="199" t="n"/>
      <c r="W798" s="199" t="n"/>
      <c r="X798" s="199" t="n"/>
      <c r="Y798" s="199" t="n"/>
      <c r="Z798" s="199" t="n"/>
    </row>
    <row r="799" ht="15.75" customHeight="1">
      <c r="A799" s="199" t="n"/>
      <c r="B799" s="199" t="n"/>
      <c r="C799" s="199" t="n"/>
      <c r="D799" s="199" t="n"/>
      <c r="E799" s="199" t="n"/>
      <c r="F799" s="199" t="n"/>
      <c r="G799" s="199" t="n"/>
      <c r="H799" s="199" t="n"/>
      <c r="I799" s="199" t="n"/>
      <c r="J799" s="199" t="n"/>
      <c r="K799" s="199" t="n"/>
      <c r="L799" s="199" t="n"/>
      <c r="M799" s="199" t="n"/>
      <c r="N799" s="199" t="n"/>
      <c r="O799" s="199" t="n"/>
      <c r="P799" s="199" t="n"/>
      <c r="Q799" s="199" t="n"/>
      <c r="R799" s="199" t="n"/>
      <c r="S799" s="199" t="n"/>
      <c r="T799" s="199" t="n"/>
      <c r="U799" s="199" t="n"/>
      <c r="V799" s="199" t="n"/>
      <c r="W799" s="199" t="n"/>
      <c r="X799" s="199" t="n"/>
      <c r="Y799" s="199" t="n"/>
      <c r="Z799" s="199" t="n"/>
    </row>
    <row r="800" ht="15.75" customHeight="1">
      <c r="A800" s="199" t="n"/>
      <c r="B800" s="199" t="n"/>
      <c r="C800" s="199" t="n"/>
      <c r="D800" s="199" t="n"/>
      <c r="E800" s="199" t="n"/>
      <c r="F800" s="199" t="n"/>
      <c r="G800" s="199" t="n"/>
      <c r="H800" s="199" t="n"/>
      <c r="I800" s="199" t="n"/>
      <c r="J800" s="199" t="n"/>
      <c r="K800" s="199" t="n"/>
      <c r="L800" s="199" t="n"/>
      <c r="M800" s="199" t="n"/>
      <c r="N800" s="199" t="n"/>
      <c r="O800" s="199" t="n"/>
      <c r="P800" s="199" t="n"/>
      <c r="Q800" s="199" t="n"/>
      <c r="R800" s="199" t="n"/>
      <c r="S800" s="199" t="n"/>
      <c r="T800" s="199" t="n"/>
      <c r="U800" s="199" t="n"/>
      <c r="V800" s="199" t="n"/>
      <c r="W800" s="199" t="n"/>
      <c r="X800" s="199" t="n"/>
      <c r="Y800" s="199" t="n"/>
      <c r="Z800" s="199" t="n"/>
    </row>
    <row r="801" ht="15.75" customHeight="1">
      <c r="A801" s="199" t="n"/>
      <c r="B801" s="199" t="n"/>
      <c r="C801" s="199" t="n"/>
      <c r="D801" s="199" t="n"/>
      <c r="E801" s="199" t="n"/>
      <c r="F801" s="199" t="n"/>
      <c r="G801" s="199" t="n"/>
      <c r="H801" s="199" t="n"/>
      <c r="I801" s="199" t="n"/>
      <c r="J801" s="199" t="n"/>
      <c r="K801" s="199" t="n"/>
      <c r="L801" s="199" t="n"/>
      <c r="M801" s="199" t="n"/>
      <c r="N801" s="199" t="n"/>
      <c r="O801" s="199" t="n"/>
      <c r="P801" s="199" t="n"/>
      <c r="Q801" s="199" t="n"/>
      <c r="R801" s="199" t="n"/>
      <c r="S801" s="199" t="n"/>
      <c r="T801" s="199" t="n"/>
      <c r="U801" s="199" t="n"/>
      <c r="V801" s="199" t="n"/>
      <c r="W801" s="199" t="n"/>
      <c r="X801" s="199" t="n"/>
      <c r="Y801" s="199" t="n"/>
      <c r="Z801" s="199" t="n"/>
    </row>
    <row r="802" ht="15.75" customHeight="1">
      <c r="A802" s="199" t="n"/>
      <c r="B802" s="199" t="n"/>
      <c r="C802" s="199" t="n"/>
      <c r="D802" s="199" t="n"/>
      <c r="E802" s="199" t="n"/>
      <c r="F802" s="199" t="n"/>
      <c r="G802" s="199" t="n"/>
      <c r="H802" s="199" t="n"/>
      <c r="I802" s="199" t="n"/>
      <c r="J802" s="199" t="n"/>
      <c r="K802" s="199" t="n"/>
      <c r="L802" s="199" t="n"/>
      <c r="M802" s="199" t="n"/>
      <c r="N802" s="199" t="n"/>
      <c r="O802" s="199" t="n"/>
      <c r="P802" s="199" t="n"/>
      <c r="Q802" s="199" t="n"/>
      <c r="R802" s="199" t="n"/>
      <c r="S802" s="199" t="n"/>
      <c r="T802" s="199" t="n"/>
      <c r="U802" s="199" t="n"/>
      <c r="V802" s="199" t="n"/>
      <c r="W802" s="199" t="n"/>
      <c r="X802" s="199" t="n"/>
      <c r="Y802" s="199" t="n"/>
      <c r="Z802" s="199" t="n"/>
    </row>
    <row r="803" ht="15.75" customHeight="1">
      <c r="A803" s="199" t="n"/>
      <c r="B803" s="199" t="n"/>
      <c r="C803" s="199" t="n"/>
      <c r="D803" s="199" t="n"/>
      <c r="E803" s="199" t="n"/>
      <c r="F803" s="199" t="n"/>
      <c r="G803" s="199" t="n"/>
      <c r="H803" s="199" t="n"/>
      <c r="I803" s="199" t="n"/>
      <c r="J803" s="199" t="n"/>
      <c r="K803" s="199" t="n"/>
      <c r="L803" s="199" t="n"/>
      <c r="M803" s="199" t="n"/>
      <c r="N803" s="199" t="n"/>
      <c r="O803" s="199" t="n"/>
      <c r="P803" s="199" t="n"/>
      <c r="Q803" s="199" t="n"/>
      <c r="R803" s="199" t="n"/>
      <c r="S803" s="199" t="n"/>
      <c r="T803" s="199" t="n"/>
      <c r="U803" s="199" t="n"/>
      <c r="V803" s="199" t="n"/>
      <c r="W803" s="199" t="n"/>
      <c r="X803" s="199" t="n"/>
      <c r="Y803" s="199" t="n"/>
      <c r="Z803" s="199" t="n"/>
    </row>
    <row r="804" ht="15.75" customHeight="1">
      <c r="A804" s="199" t="n"/>
      <c r="B804" s="199" t="n"/>
      <c r="C804" s="199" t="n"/>
      <c r="D804" s="199" t="n"/>
      <c r="E804" s="199" t="n"/>
      <c r="F804" s="199" t="n"/>
      <c r="G804" s="199" t="n"/>
      <c r="H804" s="199" t="n"/>
      <c r="I804" s="199" t="n"/>
      <c r="J804" s="199" t="n"/>
      <c r="K804" s="199" t="n"/>
      <c r="L804" s="199" t="n"/>
      <c r="M804" s="199" t="n"/>
      <c r="N804" s="199" t="n"/>
      <c r="O804" s="199" t="n"/>
      <c r="P804" s="199" t="n"/>
      <c r="Q804" s="199" t="n"/>
      <c r="R804" s="199" t="n"/>
      <c r="S804" s="199" t="n"/>
      <c r="T804" s="199" t="n"/>
      <c r="U804" s="199" t="n"/>
      <c r="V804" s="199" t="n"/>
      <c r="W804" s="199" t="n"/>
      <c r="X804" s="199" t="n"/>
      <c r="Y804" s="199" t="n"/>
      <c r="Z804" s="199" t="n"/>
    </row>
    <row r="805" ht="15.75" customHeight="1">
      <c r="A805" s="199" t="n"/>
      <c r="B805" s="199" t="n"/>
      <c r="C805" s="199" t="n"/>
      <c r="D805" s="199" t="n"/>
      <c r="E805" s="199" t="n"/>
      <c r="F805" s="199" t="n"/>
      <c r="G805" s="199" t="n"/>
      <c r="H805" s="199" t="n"/>
      <c r="I805" s="199" t="n"/>
      <c r="J805" s="199" t="n"/>
      <c r="K805" s="199" t="n"/>
      <c r="L805" s="199" t="n"/>
      <c r="M805" s="199" t="n"/>
      <c r="N805" s="199" t="n"/>
      <c r="O805" s="199" t="n"/>
      <c r="P805" s="199" t="n"/>
      <c r="Q805" s="199" t="n"/>
      <c r="R805" s="199" t="n"/>
      <c r="S805" s="199" t="n"/>
      <c r="T805" s="199" t="n"/>
      <c r="U805" s="199" t="n"/>
      <c r="V805" s="199" t="n"/>
      <c r="W805" s="199" t="n"/>
      <c r="X805" s="199" t="n"/>
      <c r="Y805" s="199" t="n"/>
      <c r="Z805" s="199" t="n"/>
    </row>
    <row r="806" ht="15.75" customHeight="1">
      <c r="A806" s="199" t="n"/>
      <c r="B806" s="199" t="n"/>
      <c r="C806" s="199" t="n"/>
      <c r="D806" s="199" t="n"/>
      <c r="E806" s="199" t="n"/>
      <c r="F806" s="199" t="n"/>
      <c r="G806" s="199" t="n"/>
      <c r="H806" s="199" t="n"/>
      <c r="I806" s="199" t="n"/>
      <c r="J806" s="199" t="n"/>
      <c r="K806" s="199" t="n"/>
      <c r="L806" s="199" t="n"/>
      <c r="M806" s="199" t="n"/>
      <c r="N806" s="199" t="n"/>
      <c r="O806" s="199" t="n"/>
      <c r="P806" s="199" t="n"/>
      <c r="Q806" s="199" t="n"/>
      <c r="R806" s="199" t="n"/>
      <c r="S806" s="199" t="n"/>
      <c r="T806" s="199" t="n"/>
      <c r="U806" s="199" t="n"/>
      <c r="V806" s="199" t="n"/>
      <c r="W806" s="199" t="n"/>
      <c r="X806" s="199" t="n"/>
      <c r="Y806" s="199" t="n"/>
      <c r="Z806" s="199" t="n"/>
    </row>
    <row r="807" ht="15.75" customHeight="1">
      <c r="A807" s="199" t="n"/>
      <c r="B807" s="199" t="n"/>
      <c r="C807" s="199" t="n"/>
      <c r="D807" s="199" t="n"/>
      <c r="E807" s="199" t="n"/>
      <c r="F807" s="199" t="n"/>
      <c r="G807" s="199" t="n"/>
      <c r="H807" s="199" t="n"/>
      <c r="I807" s="199" t="n"/>
      <c r="J807" s="199" t="n"/>
      <c r="K807" s="199" t="n"/>
      <c r="L807" s="199" t="n"/>
      <c r="M807" s="199" t="n"/>
      <c r="N807" s="199" t="n"/>
      <c r="O807" s="199" t="n"/>
      <c r="P807" s="199" t="n"/>
      <c r="Q807" s="199" t="n"/>
      <c r="R807" s="199" t="n"/>
      <c r="S807" s="199" t="n"/>
      <c r="T807" s="199" t="n"/>
      <c r="U807" s="199" t="n"/>
      <c r="V807" s="199" t="n"/>
      <c r="W807" s="199" t="n"/>
      <c r="X807" s="199" t="n"/>
      <c r="Y807" s="199" t="n"/>
      <c r="Z807" s="199" t="n"/>
    </row>
    <row r="808" ht="15.75" customHeight="1">
      <c r="A808" s="199" t="n"/>
      <c r="B808" s="199" t="n"/>
      <c r="C808" s="199" t="n"/>
      <c r="D808" s="199" t="n"/>
      <c r="E808" s="199" t="n"/>
      <c r="F808" s="199" t="n"/>
      <c r="G808" s="199" t="n"/>
      <c r="H808" s="199" t="n"/>
      <c r="I808" s="199" t="n"/>
      <c r="J808" s="199" t="n"/>
      <c r="K808" s="199" t="n"/>
      <c r="L808" s="199" t="n"/>
      <c r="M808" s="199" t="n"/>
      <c r="N808" s="199" t="n"/>
      <c r="O808" s="199" t="n"/>
      <c r="P808" s="199" t="n"/>
      <c r="Q808" s="199" t="n"/>
      <c r="R808" s="199" t="n"/>
      <c r="S808" s="199" t="n"/>
      <c r="T808" s="199" t="n"/>
      <c r="U808" s="199" t="n"/>
      <c r="V808" s="199" t="n"/>
      <c r="W808" s="199" t="n"/>
      <c r="X808" s="199" t="n"/>
      <c r="Y808" s="199" t="n"/>
      <c r="Z808" s="199" t="n"/>
    </row>
    <row r="809" ht="15.75" customHeight="1">
      <c r="A809" s="199" t="n"/>
      <c r="B809" s="199" t="n"/>
      <c r="C809" s="199" t="n"/>
      <c r="D809" s="199" t="n"/>
      <c r="E809" s="199" t="n"/>
      <c r="F809" s="199" t="n"/>
      <c r="G809" s="199" t="n"/>
      <c r="H809" s="199" t="n"/>
      <c r="I809" s="199" t="n"/>
      <c r="J809" s="199" t="n"/>
      <c r="K809" s="199" t="n"/>
      <c r="L809" s="199" t="n"/>
      <c r="M809" s="199" t="n"/>
      <c r="N809" s="199" t="n"/>
      <c r="O809" s="199" t="n"/>
      <c r="P809" s="199" t="n"/>
      <c r="Q809" s="199" t="n"/>
      <c r="R809" s="199" t="n"/>
      <c r="S809" s="199" t="n"/>
      <c r="T809" s="199" t="n"/>
      <c r="U809" s="199" t="n"/>
      <c r="V809" s="199" t="n"/>
      <c r="W809" s="199" t="n"/>
      <c r="X809" s="199" t="n"/>
      <c r="Y809" s="199" t="n"/>
      <c r="Z809" s="199" t="n"/>
    </row>
    <row r="810" ht="15.75" customHeight="1">
      <c r="A810" s="199" t="n"/>
      <c r="B810" s="199" t="n"/>
      <c r="C810" s="199" t="n"/>
      <c r="D810" s="199" t="n"/>
      <c r="E810" s="199" t="n"/>
      <c r="F810" s="199" t="n"/>
      <c r="G810" s="199" t="n"/>
      <c r="H810" s="199" t="n"/>
      <c r="I810" s="199" t="n"/>
      <c r="J810" s="199" t="n"/>
      <c r="K810" s="199" t="n"/>
      <c r="L810" s="199" t="n"/>
      <c r="M810" s="199" t="n"/>
      <c r="N810" s="199" t="n"/>
      <c r="O810" s="199" t="n"/>
      <c r="P810" s="199" t="n"/>
      <c r="Q810" s="199" t="n"/>
      <c r="R810" s="199" t="n"/>
      <c r="S810" s="199" t="n"/>
      <c r="T810" s="199" t="n"/>
      <c r="U810" s="199" t="n"/>
      <c r="V810" s="199" t="n"/>
      <c r="W810" s="199" t="n"/>
      <c r="X810" s="199" t="n"/>
      <c r="Y810" s="199" t="n"/>
      <c r="Z810" s="199" t="n"/>
    </row>
    <row r="811" ht="15.75" customHeight="1">
      <c r="A811" s="199" t="n"/>
      <c r="B811" s="199" t="n"/>
      <c r="C811" s="199" t="n"/>
      <c r="D811" s="199" t="n"/>
      <c r="E811" s="199" t="n"/>
      <c r="F811" s="199" t="n"/>
      <c r="G811" s="199" t="n"/>
      <c r="H811" s="199" t="n"/>
      <c r="I811" s="199" t="n"/>
      <c r="J811" s="199" t="n"/>
      <c r="K811" s="199" t="n"/>
      <c r="L811" s="199" t="n"/>
      <c r="M811" s="199" t="n"/>
      <c r="N811" s="199" t="n"/>
      <c r="O811" s="199" t="n"/>
      <c r="P811" s="199" t="n"/>
      <c r="Q811" s="199" t="n"/>
      <c r="R811" s="199" t="n"/>
      <c r="S811" s="199" t="n"/>
      <c r="T811" s="199" t="n"/>
      <c r="U811" s="199" t="n"/>
      <c r="V811" s="199" t="n"/>
      <c r="W811" s="199" t="n"/>
      <c r="X811" s="199" t="n"/>
      <c r="Y811" s="199" t="n"/>
      <c r="Z811" s="199" t="n"/>
    </row>
    <row r="812" ht="15.75" customHeight="1">
      <c r="A812" s="199" t="n"/>
      <c r="B812" s="199" t="n"/>
      <c r="C812" s="199" t="n"/>
      <c r="D812" s="199" t="n"/>
      <c r="E812" s="199" t="n"/>
      <c r="F812" s="199" t="n"/>
      <c r="G812" s="199" t="n"/>
      <c r="H812" s="199" t="n"/>
      <c r="I812" s="199" t="n"/>
      <c r="J812" s="199" t="n"/>
      <c r="K812" s="199" t="n"/>
      <c r="L812" s="199" t="n"/>
      <c r="M812" s="199" t="n"/>
      <c r="N812" s="199" t="n"/>
      <c r="O812" s="199" t="n"/>
      <c r="P812" s="199" t="n"/>
      <c r="Q812" s="199" t="n"/>
      <c r="R812" s="199" t="n"/>
      <c r="S812" s="199" t="n"/>
      <c r="T812" s="199" t="n"/>
      <c r="U812" s="199" t="n"/>
      <c r="V812" s="199" t="n"/>
      <c r="W812" s="199" t="n"/>
      <c r="X812" s="199" t="n"/>
      <c r="Y812" s="199" t="n"/>
      <c r="Z812" s="199" t="n"/>
    </row>
    <row r="813" ht="15.75" customHeight="1">
      <c r="A813" s="199" t="n"/>
      <c r="B813" s="199" t="n"/>
      <c r="C813" s="199" t="n"/>
      <c r="D813" s="199" t="n"/>
      <c r="E813" s="199" t="n"/>
      <c r="F813" s="199" t="n"/>
      <c r="G813" s="199" t="n"/>
      <c r="H813" s="199" t="n"/>
      <c r="I813" s="199" t="n"/>
      <c r="J813" s="199" t="n"/>
      <c r="K813" s="199" t="n"/>
      <c r="L813" s="199" t="n"/>
      <c r="M813" s="199" t="n"/>
      <c r="N813" s="199" t="n"/>
      <c r="O813" s="199" t="n"/>
      <c r="P813" s="199" t="n"/>
      <c r="Q813" s="199" t="n"/>
      <c r="R813" s="199" t="n"/>
      <c r="S813" s="199" t="n"/>
      <c r="T813" s="199" t="n"/>
      <c r="U813" s="199" t="n"/>
      <c r="V813" s="199" t="n"/>
      <c r="W813" s="199" t="n"/>
      <c r="X813" s="199" t="n"/>
      <c r="Y813" s="199" t="n"/>
      <c r="Z813" s="199" t="n"/>
    </row>
    <row r="814" ht="15.75" customHeight="1">
      <c r="A814" s="199" t="n"/>
      <c r="B814" s="199" t="n"/>
      <c r="C814" s="199" t="n"/>
      <c r="D814" s="199" t="n"/>
      <c r="E814" s="199" t="n"/>
      <c r="F814" s="199" t="n"/>
      <c r="G814" s="199" t="n"/>
      <c r="H814" s="199" t="n"/>
      <c r="I814" s="199" t="n"/>
      <c r="J814" s="199" t="n"/>
      <c r="K814" s="199" t="n"/>
      <c r="L814" s="199" t="n"/>
      <c r="M814" s="199" t="n"/>
      <c r="N814" s="199" t="n"/>
      <c r="O814" s="199" t="n"/>
      <c r="P814" s="199" t="n"/>
      <c r="Q814" s="199" t="n"/>
      <c r="R814" s="199" t="n"/>
      <c r="S814" s="199" t="n"/>
      <c r="T814" s="199" t="n"/>
      <c r="U814" s="199" t="n"/>
      <c r="V814" s="199" t="n"/>
      <c r="W814" s="199" t="n"/>
      <c r="X814" s="199" t="n"/>
      <c r="Y814" s="199" t="n"/>
      <c r="Z814" s="199" t="n"/>
    </row>
    <row r="815" ht="15.75" customHeight="1">
      <c r="A815" s="199" t="n"/>
      <c r="B815" s="199" t="n"/>
      <c r="C815" s="199" t="n"/>
      <c r="D815" s="199" t="n"/>
      <c r="E815" s="199" t="n"/>
      <c r="F815" s="199" t="n"/>
      <c r="G815" s="199" t="n"/>
      <c r="H815" s="199" t="n"/>
      <c r="I815" s="199" t="n"/>
      <c r="J815" s="199" t="n"/>
      <c r="K815" s="199" t="n"/>
      <c r="L815" s="199" t="n"/>
      <c r="M815" s="199" t="n"/>
      <c r="N815" s="199" t="n"/>
      <c r="O815" s="199" t="n"/>
      <c r="P815" s="199" t="n"/>
      <c r="Q815" s="199" t="n"/>
      <c r="R815" s="199" t="n"/>
      <c r="S815" s="199" t="n"/>
      <c r="T815" s="199" t="n"/>
      <c r="U815" s="199" t="n"/>
      <c r="V815" s="199" t="n"/>
      <c r="W815" s="199" t="n"/>
      <c r="X815" s="199" t="n"/>
      <c r="Y815" s="199" t="n"/>
      <c r="Z815" s="199" t="n"/>
    </row>
    <row r="816" ht="15.75" customHeight="1">
      <c r="A816" s="199" t="n"/>
      <c r="B816" s="199" t="n"/>
      <c r="C816" s="199" t="n"/>
      <c r="D816" s="199" t="n"/>
      <c r="E816" s="199" t="n"/>
      <c r="F816" s="199" t="n"/>
      <c r="G816" s="199" t="n"/>
      <c r="H816" s="199" t="n"/>
      <c r="I816" s="199" t="n"/>
      <c r="J816" s="199" t="n"/>
      <c r="K816" s="199" t="n"/>
      <c r="L816" s="199" t="n"/>
      <c r="M816" s="199" t="n"/>
      <c r="N816" s="199" t="n"/>
      <c r="O816" s="199" t="n"/>
      <c r="P816" s="199" t="n"/>
      <c r="Q816" s="199" t="n"/>
      <c r="R816" s="199" t="n"/>
      <c r="S816" s="199" t="n"/>
      <c r="T816" s="199" t="n"/>
      <c r="U816" s="199" t="n"/>
      <c r="V816" s="199" t="n"/>
      <c r="W816" s="199" t="n"/>
      <c r="X816" s="199" t="n"/>
      <c r="Y816" s="199" t="n"/>
      <c r="Z816" s="199" t="n"/>
    </row>
    <row r="817" ht="15.75" customHeight="1">
      <c r="A817" s="199" t="n"/>
      <c r="B817" s="199" t="n"/>
      <c r="C817" s="199" t="n"/>
      <c r="D817" s="199" t="n"/>
      <c r="E817" s="199" t="n"/>
      <c r="F817" s="199" t="n"/>
      <c r="G817" s="199" t="n"/>
      <c r="H817" s="199" t="n"/>
      <c r="I817" s="199" t="n"/>
      <c r="J817" s="199" t="n"/>
      <c r="K817" s="199" t="n"/>
      <c r="L817" s="199" t="n"/>
      <c r="M817" s="199" t="n"/>
      <c r="N817" s="199" t="n"/>
      <c r="O817" s="199" t="n"/>
      <c r="P817" s="199" t="n"/>
      <c r="Q817" s="199" t="n"/>
      <c r="R817" s="199" t="n"/>
      <c r="S817" s="199" t="n"/>
      <c r="T817" s="199" t="n"/>
      <c r="U817" s="199" t="n"/>
      <c r="V817" s="199" t="n"/>
      <c r="W817" s="199" t="n"/>
      <c r="X817" s="199" t="n"/>
      <c r="Y817" s="199" t="n"/>
      <c r="Z817" s="199" t="n"/>
    </row>
    <row r="818" ht="15.75" customHeight="1">
      <c r="A818" s="199" t="n"/>
      <c r="B818" s="199" t="n"/>
      <c r="C818" s="199" t="n"/>
      <c r="D818" s="199" t="n"/>
      <c r="E818" s="199" t="n"/>
      <c r="F818" s="199" t="n"/>
      <c r="G818" s="199" t="n"/>
      <c r="H818" s="199" t="n"/>
      <c r="I818" s="199" t="n"/>
      <c r="J818" s="199" t="n"/>
      <c r="K818" s="199" t="n"/>
      <c r="L818" s="199" t="n"/>
      <c r="M818" s="199" t="n"/>
      <c r="N818" s="199" t="n"/>
      <c r="O818" s="199" t="n"/>
      <c r="P818" s="199" t="n"/>
      <c r="Q818" s="199" t="n"/>
      <c r="R818" s="199" t="n"/>
      <c r="S818" s="199" t="n"/>
      <c r="T818" s="199" t="n"/>
      <c r="U818" s="199" t="n"/>
      <c r="V818" s="199" t="n"/>
      <c r="W818" s="199" t="n"/>
      <c r="X818" s="199" t="n"/>
      <c r="Y818" s="199" t="n"/>
      <c r="Z818" s="199" t="n"/>
    </row>
    <row r="819" ht="15.75" customHeight="1">
      <c r="A819" s="199" t="n"/>
      <c r="B819" s="199" t="n"/>
      <c r="C819" s="199" t="n"/>
      <c r="D819" s="199" t="n"/>
      <c r="E819" s="199" t="n"/>
      <c r="F819" s="199" t="n"/>
      <c r="G819" s="199" t="n"/>
      <c r="H819" s="199" t="n"/>
      <c r="I819" s="199" t="n"/>
      <c r="J819" s="199" t="n"/>
      <c r="K819" s="199" t="n"/>
      <c r="L819" s="199" t="n"/>
      <c r="M819" s="199" t="n"/>
      <c r="N819" s="199" t="n"/>
      <c r="O819" s="199" t="n"/>
      <c r="P819" s="199" t="n"/>
      <c r="Q819" s="199" t="n"/>
      <c r="R819" s="199" t="n"/>
      <c r="S819" s="199" t="n"/>
      <c r="T819" s="199" t="n"/>
      <c r="U819" s="199" t="n"/>
      <c r="V819" s="199" t="n"/>
      <c r="W819" s="199" t="n"/>
      <c r="X819" s="199" t="n"/>
      <c r="Y819" s="199" t="n"/>
      <c r="Z819" s="199" t="n"/>
    </row>
    <row r="820" ht="15.75" customHeight="1">
      <c r="A820" s="199" t="n"/>
      <c r="B820" s="199" t="n"/>
      <c r="C820" s="199" t="n"/>
      <c r="D820" s="199" t="n"/>
      <c r="E820" s="199" t="n"/>
      <c r="F820" s="199" t="n"/>
      <c r="G820" s="199" t="n"/>
      <c r="H820" s="199" t="n"/>
      <c r="I820" s="199" t="n"/>
      <c r="J820" s="199" t="n"/>
      <c r="K820" s="199" t="n"/>
      <c r="L820" s="199" t="n"/>
      <c r="M820" s="199" t="n"/>
      <c r="N820" s="199" t="n"/>
      <c r="O820" s="199" t="n"/>
      <c r="P820" s="199" t="n"/>
      <c r="Q820" s="199" t="n"/>
      <c r="R820" s="199" t="n"/>
      <c r="S820" s="199" t="n"/>
      <c r="T820" s="199" t="n"/>
      <c r="U820" s="199" t="n"/>
      <c r="V820" s="199" t="n"/>
      <c r="W820" s="199" t="n"/>
      <c r="X820" s="199" t="n"/>
      <c r="Y820" s="199" t="n"/>
      <c r="Z820" s="199" t="n"/>
    </row>
    <row r="821" ht="15.75" customHeight="1">
      <c r="A821" s="199" t="n"/>
      <c r="B821" s="199" t="n"/>
      <c r="C821" s="199" t="n"/>
      <c r="D821" s="199" t="n"/>
      <c r="E821" s="199" t="n"/>
      <c r="F821" s="199" t="n"/>
      <c r="G821" s="199" t="n"/>
      <c r="H821" s="199" t="n"/>
      <c r="I821" s="199" t="n"/>
      <c r="J821" s="199" t="n"/>
      <c r="K821" s="199" t="n"/>
      <c r="L821" s="199" t="n"/>
      <c r="M821" s="199" t="n"/>
      <c r="N821" s="199" t="n"/>
      <c r="O821" s="199" t="n"/>
      <c r="P821" s="199" t="n"/>
      <c r="Q821" s="199" t="n"/>
      <c r="R821" s="199" t="n"/>
      <c r="S821" s="199" t="n"/>
      <c r="T821" s="199" t="n"/>
      <c r="U821" s="199" t="n"/>
      <c r="V821" s="199" t="n"/>
      <c r="W821" s="199" t="n"/>
      <c r="X821" s="199" t="n"/>
      <c r="Y821" s="199" t="n"/>
      <c r="Z821" s="199" t="n"/>
    </row>
    <row r="822" ht="15.75" customHeight="1">
      <c r="A822" s="199" t="n"/>
      <c r="B822" s="199" t="n"/>
      <c r="C822" s="199" t="n"/>
      <c r="D822" s="199" t="n"/>
      <c r="E822" s="199" t="n"/>
      <c r="F822" s="199" t="n"/>
      <c r="G822" s="199" t="n"/>
      <c r="H822" s="199" t="n"/>
      <c r="I822" s="199" t="n"/>
      <c r="J822" s="199" t="n"/>
      <c r="K822" s="199" t="n"/>
      <c r="L822" s="199" t="n"/>
      <c r="M822" s="199" t="n"/>
      <c r="N822" s="199" t="n"/>
      <c r="O822" s="199" t="n"/>
      <c r="P822" s="199" t="n"/>
      <c r="Q822" s="199" t="n"/>
      <c r="R822" s="199" t="n"/>
      <c r="S822" s="199" t="n"/>
      <c r="T822" s="199" t="n"/>
      <c r="U822" s="199" t="n"/>
      <c r="V822" s="199" t="n"/>
      <c r="W822" s="199" t="n"/>
      <c r="X822" s="199" t="n"/>
      <c r="Y822" s="199" t="n"/>
      <c r="Z822" s="199" t="n"/>
    </row>
    <row r="823" ht="15.75" customHeight="1">
      <c r="A823" s="199" t="n"/>
      <c r="B823" s="199" t="n"/>
      <c r="C823" s="199" t="n"/>
      <c r="D823" s="199" t="n"/>
      <c r="E823" s="199" t="n"/>
      <c r="F823" s="199" t="n"/>
      <c r="G823" s="199" t="n"/>
      <c r="H823" s="199" t="n"/>
      <c r="I823" s="199" t="n"/>
      <c r="J823" s="199" t="n"/>
      <c r="K823" s="199" t="n"/>
      <c r="L823" s="199" t="n"/>
      <c r="M823" s="199" t="n"/>
      <c r="N823" s="199" t="n"/>
      <c r="O823" s="199" t="n"/>
      <c r="P823" s="199" t="n"/>
      <c r="Q823" s="199" t="n"/>
      <c r="R823" s="199" t="n"/>
      <c r="S823" s="199" t="n"/>
      <c r="T823" s="199" t="n"/>
      <c r="U823" s="199" t="n"/>
      <c r="V823" s="199" t="n"/>
      <c r="W823" s="199" t="n"/>
      <c r="X823" s="199" t="n"/>
      <c r="Y823" s="199" t="n"/>
      <c r="Z823" s="199" t="n"/>
    </row>
    <row r="824" ht="15.75" customHeight="1">
      <c r="A824" s="199" t="n"/>
      <c r="B824" s="199" t="n"/>
      <c r="C824" s="199" t="n"/>
      <c r="D824" s="199" t="n"/>
      <c r="E824" s="199" t="n"/>
      <c r="F824" s="199" t="n"/>
      <c r="G824" s="199" t="n"/>
      <c r="H824" s="199" t="n"/>
      <c r="I824" s="199" t="n"/>
      <c r="J824" s="199" t="n"/>
      <c r="K824" s="199" t="n"/>
      <c r="L824" s="199" t="n"/>
      <c r="M824" s="199" t="n"/>
      <c r="N824" s="199" t="n"/>
      <c r="O824" s="199" t="n"/>
      <c r="P824" s="199" t="n"/>
      <c r="Q824" s="199" t="n"/>
      <c r="R824" s="199" t="n"/>
      <c r="S824" s="199" t="n"/>
      <c r="T824" s="199" t="n"/>
      <c r="U824" s="199" t="n"/>
      <c r="V824" s="199" t="n"/>
      <c r="W824" s="199" t="n"/>
      <c r="X824" s="199" t="n"/>
      <c r="Y824" s="199" t="n"/>
      <c r="Z824" s="199" t="n"/>
    </row>
    <row r="825" ht="15.75" customHeight="1">
      <c r="A825" s="199" t="n"/>
      <c r="B825" s="199" t="n"/>
      <c r="C825" s="199" t="n"/>
      <c r="D825" s="199" t="n"/>
      <c r="E825" s="199" t="n"/>
      <c r="F825" s="199" t="n"/>
      <c r="G825" s="199" t="n"/>
      <c r="H825" s="199" t="n"/>
      <c r="I825" s="199" t="n"/>
      <c r="J825" s="199" t="n"/>
      <c r="K825" s="199" t="n"/>
      <c r="L825" s="199" t="n"/>
      <c r="M825" s="199" t="n"/>
      <c r="N825" s="199" t="n"/>
      <c r="O825" s="199" t="n"/>
      <c r="P825" s="199" t="n"/>
      <c r="Q825" s="199" t="n"/>
      <c r="R825" s="199" t="n"/>
      <c r="S825" s="199" t="n"/>
      <c r="T825" s="199" t="n"/>
      <c r="U825" s="199" t="n"/>
      <c r="V825" s="199" t="n"/>
      <c r="W825" s="199" t="n"/>
      <c r="X825" s="199" t="n"/>
      <c r="Y825" s="199" t="n"/>
      <c r="Z825" s="199" t="n"/>
    </row>
    <row r="826" ht="15.75" customHeight="1">
      <c r="A826" s="199" t="n"/>
      <c r="B826" s="199" t="n"/>
      <c r="C826" s="199" t="n"/>
      <c r="D826" s="199" t="n"/>
      <c r="E826" s="199" t="n"/>
      <c r="F826" s="199" t="n"/>
      <c r="G826" s="199" t="n"/>
      <c r="H826" s="199" t="n"/>
      <c r="I826" s="199" t="n"/>
      <c r="J826" s="199" t="n"/>
      <c r="K826" s="199" t="n"/>
      <c r="L826" s="199" t="n"/>
      <c r="M826" s="199" t="n"/>
      <c r="N826" s="199" t="n"/>
      <c r="O826" s="199" t="n"/>
      <c r="P826" s="199" t="n"/>
      <c r="Q826" s="199" t="n"/>
      <c r="R826" s="199" t="n"/>
      <c r="S826" s="199" t="n"/>
      <c r="T826" s="199" t="n"/>
      <c r="U826" s="199" t="n"/>
      <c r="V826" s="199" t="n"/>
      <c r="W826" s="199" t="n"/>
      <c r="X826" s="199" t="n"/>
      <c r="Y826" s="199" t="n"/>
      <c r="Z826" s="199" t="n"/>
    </row>
    <row r="827" ht="15.75" customHeight="1">
      <c r="A827" s="199" t="n"/>
      <c r="B827" s="199" t="n"/>
      <c r="C827" s="199" t="n"/>
      <c r="D827" s="199" t="n"/>
      <c r="E827" s="199" t="n"/>
      <c r="F827" s="199" t="n"/>
      <c r="G827" s="199" t="n"/>
      <c r="H827" s="199" t="n"/>
      <c r="I827" s="199" t="n"/>
      <c r="J827" s="199" t="n"/>
      <c r="K827" s="199" t="n"/>
      <c r="L827" s="199" t="n"/>
      <c r="M827" s="199" t="n"/>
      <c r="N827" s="199" t="n"/>
      <c r="O827" s="199" t="n"/>
      <c r="P827" s="199" t="n"/>
      <c r="Q827" s="199" t="n"/>
      <c r="R827" s="199" t="n"/>
      <c r="S827" s="199" t="n"/>
      <c r="T827" s="199" t="n"/>
      <c r="U827" s="199" t="n"/>
      <c r="V827" s="199" t="n"/>
      <c r="W827" s="199" t="n"/>
      <c r="X827" s="199" t="n"/>
      <c r="Y827" s="199" t="n"/>
      <c r="Z827" s="199" t="n"/>
    </row>
    <row r="828" ht="15.75" customHeight="1">
      <c r="A828" s="199" t="n"/>
      <c r="B828" s="199" t="n"/>
      <c r="C828" s="199" t="n"/>
      <c r="D828" s="199" t="n"/>
      <c r="E828" s="199" t="n"/>
      <c r="F828" s="199" t="n"/>
      <c r="G828" s="199" t="n"/>
      <c r="H828" s="199" t="n"/>
      <c r="I828" s="199" t="n"/>
      <c r="J828" s="199" t="n"/>
      <c r="K828" s="199" t="n"/>
      <c r="L828" s="199" t="n"/>
      <c r="M828" s="199" t="n"/>
      <c r="N828" s="199" t="n"/>
      <c r="O828" s="199" t="n"/>
      <c r="P828" s="199" t="n"/>
      <c r="Q828" s="199" t="n"/>
      <c r="R828" s="199" t="n"/>
      <c r="S828" s="199" t="n"/>
      <c r="T828" s="199" t="n"/>
      <c r="U828" s="199" t="n"/>
      <c r="V828" s="199" t="n"/>
      <c r="W828" s="199" t="n"/>
      <c r="X828" s="199" t="n"/>
      <c r="Y828" s="199" t="n"/>
      <c r="Z828" s="199" t="n"/>
    </row>
    <row r="829" ht="15.75" customHeight="1">
      <c r="A829" s="199" t="n"/>
      <c r="B829" s="199" t="n"/>
      <c r="C829" s="199" t="n"/>
      <c r="D829" s="199" t="n"/>
      <c r="E829" s="199" t="n"/>
      <c r="F829" s="199" t="n"/>
      <c r="G829" s="199" t="n"/>
      <c r="H829" s="199" t="n"/>
      <c r="I829" s="199" t="n"/>
      <c r="J829" s="199" t="n"/>
      <c r="K829" s="199" t="n"/>
      <c r="L829" s="199" t="n"/>
      <c r="M829" s="199" t="n"/>
      <c r="N829" s="199" t="n"/>
      <c r="O829" s="199" t="n"/>
      <c r="P829" s="199" t="n"/>
      <c r="Q829" s="199" t="n"/>
      <c r="R829" s="199" t="n"/>
      <c r="S829" s="199" t="n"/>
      <c r="T829" s="199" t="n"/>
      <c r="U829" s="199" t="n"/>
      <c r="V829" s="199" t="n"/>
      <c r="W829" s="199" t="n"/>
      <c r="X829" s="199" t="n"/>
      <c r="Y829" s="199" t="n"/>
      <c r="Z829" s="199" t="n"/>
    </row>
    <row r="830" ht="15.75" customHeight="1">
      <c r="A830" s="199" t="n"/>
      <c r="B830" s="199" t="n"/>
      <c r="C830" s="199" t="n"/>
      <c r="D830" s="199" t="n"/>
      <c r="E830" s="199" t="n"/>
      <c r="F830" s="199" t="n"/>
      <c r="G830" s="199" t="n"/>
      <c r="H830" s="199" t="n"/>
      <c r="I830" s="199" t="n"/>
      <c r="J830" s="199" t="n"/>
      <c r="K830" s="199" t="n"/>
      <c r="L830" s="199" t="n"/>
      <c r="M830" s="199" t="n"/>
      <c r="N830" s="199" t="n"/>
      <c r="O830" s="199" t="n"/>
      <c r="P830" s="199" t="n"/>
      <c r="Q830" s="199" t="n"/>
      <c r="R830" s="199" t="n"/>
      <c r="S830" s="199" t="n"/>
      <c r="T830" s="199" t="n"/>
      <c r="U830" s="199" t="n"/>
      <c r="V830" s="199" t="n"/>
      <c r="W830" s="199" t="n"/>
      <c r="X830" s="199" t="n"/>
      <c r="Y830" s="199" t="n"/>
      <c r="Z830" s="199" t="n"/>
    </row>
    <row r="831" ht="15.75" customHeight="1">
      <c r="A831" s="199" t="n"/>
      <c r="B831" s="199" t="n"/>
      <c r="C831" s="199" t="n"/>
      <c r="D831" s="199" t="n"/>
      <c r="E831" s="199" t="n"/>
      <c r="F831" s="199" t="n"/>
      <c r="G831" s="199" t="n"/>
      <c r="H831" s="199" t="n"/>
      <c r="I831" s="199" t="n"/>
      <c r="J831" s="199" t="n"/>
      <c r="K831" s="199" t="n"/>
      <c r="L831" s="199" t="n"/>
      <c r="M831" s="199" t="n"/>
      <c r="N831" s="199" t="n"/>
      <c r="O831" s="199" t="n"/>
      <c r="P831" s="199" t="n"/>
      <c r="Q831" s="199" t="n"/>
      <c r="R831" s="199" t="n"/>
      <c r="S831" s="199" t="n"/>
      <c r="T831" s="199" t="n"/>
      <c r="U831" s="199" t="n"/>
      <c r="V831" s="199" t="n"/>
      <c r="W831" s="199" t="n"/>
      <c r="X831" s="199" t="n"/>
      <c r="Y831" s="199" t="n"/>
      <c r="Z831" s="199" t="n"/>
    </row>
    <row r="832" ht="15.75" customHeight="1">
      <c r="A832" s="199" t="n"/>
      <c r="B832" s="199" t="n"/>
      <c r="C832" s="199" t="n"/>
      <c r="D832" s="199" t="n"/>
      <c r="E832" s="199" t="n"/>
      <c r="F832" s="199" t="n"/>
      <c r="G832" s="199" t="n"/>
      <c r="H832" s="199" t="n"/>
      <c r="I832" s="199" t="n"/>
      <c r="J832" s="199" t="n"/>
      <c r="K832" s="199" t="n"/>
      <c r="L832" s="199" t="n"/>
      <c r="M832" s="199" t="n"/>
      <c r="N832" s="199" t="n"/>
      <c r="O832" s="199" t="n"/>
      <c r="P832" s="199" t="n"/>
      <c r="Q832" s="199" t="n"/>
      <c r="R832" s="199" t="n"/>
      <c r="S832" s="199" t="n"/>
      <c r="T832" s="199" t="n"/>
      <c r="U832" s="199" t="n"/>
      <c r="V832" s="199" t="n"/>
      <c r="W832" s="199" t="n"/>
      <c r="X832" s="199" t="n"/>
      <c r="Y832" s="199" t="n"/>
      <c r="Z832" s="199" t="n"/>
    </row>
    <row r="833" ht="15.75" customHeight="1">
      <c r="A833" s="199" t="n"/>
      <c r="B833" s="199" t="n"/>
      <c r="C833" s="199" t="n"/>
      <c r="D833" s="199" t="n"/>
      <c r="E833" s="199" t="n"/>
      <c r="F833" s="199" t="n"/>
      <c r="G833" s="199" t="n"/>
      <c r="H833" s="199" t="n"/>
      <c r="I833" s="199" t="n"/>
      <c r="J833" s="199" t="n"/>
      <c r="K833" s="199" t="n"/>
      <c r="L833" s="199" t="n"/>
      <c r="M833" s="199" t="n"/>
      <c r="N833" s="199" t="n"/>
      <c r="O833" s="199" t="n"/>
      <c r="P833" s="199" t="n"/>
      <c r="Q833" s="199" t="n"/>
      <c r="R833" s="199" t="n"/>
      <c r="S833" s="199" t="n"/>
      <c r="T833" s="199" t="n"/>
      <c r="U833" s="199" t="n"/>
      <c r="V833" s="199" t="n"/>
      <c r="W833" s="199" t="n"/>
      <c r="X833" s="199" t="n"/>
      <c r="Y833" s="199" t="n"/>
      <c r="Z833" s="199" t="n"/>
    </row>
    <row r="834" ht="15.75" customHeight="1">
      <c r="A834" s="199" t="n"/>
      <c r="B834" s="199" t="n"/>
      <c r="C834" s="199" t="n"/>
      <c r="D834" s="199" t="n"/>
      <c r="E834" s="199" t="n"/>
      <c r="F834" s="199" t="n"/>
      <c r="G834" s="199" t="n"/>
      <c r="H834" s="199" t="n"/>
      <c r="I834" s="199" t="n"/>
      <c r="J834" s="199" t="n"/>
      <c r="K834" s="199" t="n"/>
      <c r="L834" s="199" t="n"/>
      <c r="M834" s="199" t="n"/>
      <c r="N834" s="199" t="n"/>
      <c r="O834" s="199" t="n"/>
      <c r="P834" s="199" t="n"/>
      <c r="Q834" s="199" t="n"/>
      <c r="R834" s="199" t="n"/>
      <c r="S834" s="199" t="n"/>
      <c r="T834" s="199" t="n"/>
      <c r="U834" s="199" t="n"/>
      <c r="V834" s="199" t="n"/>
      <c r="W834" s="199" t="n"/>
      <c r="X834" s="199" t="n"/>
      <c r="Y834" s="199" t="n"/>
      <c r="Z834" s="199" t="n"/>
    </row>
    <row r="835" ht="15.75" customHeight="1">
      <c r="A835" s="199" t="n"/>
      <c r="B835" s="199" t="n"/>
      <c r="C835" s="199" t="n"/>
      <c r="D835" s="199" t="n"/>
      <c r="E835" s="199" t="n"/>
      <c r="F835" s="199" t="n"/>
      <c r="G835" s="199" t="n"/>
      <c r="H835" s="199" t="n"/>
      <c r="I835" s="199" t="n"/>
      <c r="J835" s="199" t="n"/>
      <c r="K835" s="199" t="n"/>
      <c r="L835" s="199" t="n"/>
      <c r="M835" s="199" t="n"/>
      <c r="N835" s="199" t="n"/>
      <c r="O835" s="199" t="n"/>
      <c r="P835" s="199" t="n"/>
      <c r="Q835" s="199" t="n"/>
      <c r="R835" s="199" t="n"/>
      <c r="S835" s="199" t="n"/>
      <c r="T835" s="199" t="n"/>
      <c r="U835" s="199" t="n"/>
      <c r="V835" s="199" t="n"/>
      <c r="W835" s="199" t="n"/>
      <c r="X835" s="199" t="n"/>
      <c r="Y835" s="199" t="n"/>
      <c r="Z835" s="199" t="n"/>
    </row>
    <row r="836" ht="15.75" customHeight="1">
      <c r="A836" s="199" t="n"/>
      <c r="B836" s="199" t="n"/>
      <c r="C836" s="199" t="n"/>
      <c r="D836" s="199" t="n"/>
      <c r="E836" s="199" t="n"/>
      <c r="F836" s="199" t="n"/>
      <c r="G836" s="199" t="n"/>
      <c r="H836" s="199" t="n"/>
      <c r="I836" s="199" t="n"/>
      <c r="J836" s="199" t="n"/>
      <c r="K836" s="199" t="n"/>
      <c r="L836" s="199" t="n"/>
      <c r="M836" s="199" t="n"/>
      <c r="N836" s="199" t="n"/>
      <c r="O836" s="199" t="n"/>
      <c r="P836" s="199" t="n"/>
      <c r="Q836" s="199" t="n"/>
      <c r="R836" s="199" t="n"/>
      <c r="S836" s="199" t="n"/>
      <c r="T836" s="199" t="n"/>
      <c r="U836" s="199" t="n"/>
      <c r="V836" s="199" t="n"/>
      <c r="W836" s="199" t="n"/>
      <c r="X836" s="199" t="n"/>
      <c r="Y836" s="199" t="n"/>
      <c r="Z836" s="199" t="n"/>
    </row>
    <row r="837" ht="15.75" customHeight="1">
      <c r="A837" s="199" t="n"/>
      <c r="B837" s="199" t="n"/>
      <c r="C837" s="199" t="n"/>
      <c r="D837" s="199" t="n"/>
      <c r="E837" s="199" t="n"/>
      <c r="F837" s="199" t="n"/>
      <c r="G837" s="199" t="n"/>
      <c r="H837" s="199" t="n"/>
      <c r="I837" s="199" t="n"/>
      <c r="J837" s="199" t="n"/>
      <c r="K837" s="199" t="n"/>
      <c r="L837" s="199" t="n"/>
      <c r="M837" s="199" t="n"/>
      <c r="N837" s="199" t="n"/>
      <c r="O837" s="199" t="n"/>
      <c r="P837" s="199" t="n"/>
      <c r="Q837" s="199" t="n"/>
      <c r="R837" s="199" t="n"/>
      <c r="S837" s="199" t="n"/>
      <c r="T837" s="199" t="n"/>
      <c r="U837" s="199" t="n"/>
      <c r="V837" s="199" t="n"/>
      <c r="W837" s="199" t="n"/>
      <c r="X837" s="199" t="n"/>
      <c r="Y837" s="199" t="n"/>
      <c r="Z837" s="199" t="n"/>
    </row>
    <row r="838" ht="15.75" customHeight="1">
      <c r="A838" s="199" t="n"/>
      <c r="B838" s="199" t="n"/>
      <c r="C838" s="199" t="n"/>
      <c r="D838" s="199" t="n"/>
      <c r="E838" s="199" t="n"/>
      <c r="F838" s="199" t="n"/>
      <c r="G838" s="199" t="n"/>
      <c r="H838" s="199" t="n"/>
      <c r="I838" s="199" t="n"/>
      <c r="J838" s="199" t="n"/>
      <c r="K838" s="199" t="n"/>
      <c r="L838" s="199" t="n"/>
      <c r="M838" s="199" t="n"/>
      <c r="N838" s="199" t="n"/>
      <c r="O838" s="199" t="n"/>
      <c r="P838" s="199" t="n"/>
      <c r="Q838" s="199" t="n"/>
      <c r="R838" s="199" t="n"/>
      <c r="S838" s="199" t="n"/>
      <c r="T838" s="199" t="n"/>
      <c r="U838" s="199" t="n"/>
      <c r="V838" s="199" t="n"/>
      <c r="W838" s="199" t="n"/>
      <c r="X838" s="199" t="n"/>
      <c r="Y838" s="199" t="n"/>
      <c r="Z838" s="199" t="n"/>
    </row>
    <row r="839" ht="15.75" customHeight="1">
      <c r="A839" s="199" t="n"/>
      <c r="B839" s="199" t="n"/>
      <c r="C839" s="199" t="n"/>
      <c r="D839" s="199" t="n"/>
      <c r="E839" s="199" t="n"/>
      <c r="F839" s="199" t="n"/>
      <c r="G839" s="199" t="n"/>
      <c r="H839" s="199" t="n"/>
      <c r="I839" s="199" t="n"/>
      <c r="J839" s="199" t="n"/>
      <c r="K839" s="199" t="n"/>
      <c r="L839" s="199" t="n"/>
      <c r="M839" s="199" t="n"/>
      <c r="N839" s="199" t="n"/>
      <c r="O839" s="199" t="n"/>
      <c r="P839" s="199" t="n"/>
      <c r="Q839" s="199" t="n"/>
      <c r="R839" s="199" t="n"/>
      <c r="S839" s="199" t="n"/>
      <c r="T839" s="199" t="n"/>
      <c r="U839" s="199" t="n"/>
      <c r="V839" s="199" t="n"/>
      <c r="W839" s="199" t="n"/>
      <c r="X839" s="199" t="n"/>
      <c r="Y839" s="199" t="n"/>
      <c r="Z839" s="199" t="n"/>
    </row>
    <row r="840" ht="15.75" customHeight="1">
      <c r="A840" s="199" t="n"/>
      <c r="B840" s="199" t="n"/>
      <c r="C840" s="199" t="n"/>
      <c r="D840" s="199" t="n"/>
      <c r="E840" s="199" t="n"/>
      <c r="F840" s="199" t="n"/>
      <c r="G840" s="199" t="n"/>
      <c r="H840" s="199" t="n"/>
      <c r="I840" s="199" t="n"/>
      <c r="J840" s="199" t="n"/>
      <c r="K840" s="199" t="n"/>
      <c r="L840" s="199" t="n"/>
      <c r="M840" s="199" t="n"/>
      <c r="N840" s="199" t="n"/>
      <c r="O840" s="199" t="n"/>
      <c r="P840" s="199" t="n"/>
      <c r="Q840" s="199" t="n"/>
      <c r="R840" s="199" t="n"/>
      <c r="S840" s="199" t="n"/>
      <c r="T840" s="199" t="n"/>
      <c r="U840" s="199" t="n"/>
      <c r="V840" s="199" t="n"/>
      <c r="W840" s="199" t="n"/>
      <c r="X840" s="199" t="n"/>
      <c r="Y840" s="199" t="n"/>
      <c r="Z840" s="199" t="n"/>
    </row>
    <row r="841" ht="15.75" customHeight="1">
      <c r="A841" s="199" t="n"/>
      <c r="B841" s="199" t="n"/>
      <c r="C841" s="199" t="n"/>
      <c r="D841" s="199" t="n"/>
      <c r="E841" s="199" t="n"/>
      <c r="F841" s="199" t="n"/>
      <c r="G841" s="199" t="n"/>
      <c r="H841" s="199" t="n"/>
      <c r="I841" s="199" t="n"/>
      <c r="J841" s="199" t="n"/>
      <c r="K841" s="199" t="n"/>
      <c r="L841" s="199" t="n"/>
      <c r="M841" s="199" t="n"/>
      <c r="N841" s="199" t="n"/>
      <c r="O841" s="199" t="n"/>
      <c r="P841" s="199" t="n"/>
      <c r="Q841" s="199" t="n"/>
      <c r="R841" s="199" t="n"/>
      <c r="S841" s="199" t="n"/>
      <c r="T841" s="199" t="n"/>
      <c r="U841" s="199" t="n"/>
      <c r="V841" s="199" t="n"/>
      <c r="W841" s="199" t="n"/>
      <c r="X841" s="199" t="n"/>
      <c r="Y841" s="199" t="n"/>
      <c r="Z841" s="199" t="n"/>
    </row>
    <row r="842" ht="15.75" customHeight="1">
      <c r="A842" s="199" t="n"/>
      <c r="B842" s="199" t="n"/>
      <c r="C842" s="199" t="n"/>
      <c r="D842" s="199" t="n"/>
      <c r="E842" s="199" t="n"/>
      <c r="F842" s="199" t="n"/>
      <c r="G842" s="199" t="n"/>
      <c r="H842" s="199" t="n"/>
      <c r="I842" s="199" t="n"/>
      <c r="J842" s="199" t="n"/>
      <c r="K842" s="199" t="n"/>
      <c r="L842" s="199" t="n"/>
      <c r="M842" s="199" t="n"/>
      <c r="N842" s="199" t="n"/>
      <c r="O842" s="199" t="n"/>
      <c r="P842" s="199" t="n"/>
      <c r="Q842" s="199" t="n"/>
      <c r="R842" s="199" t="n"/>
      <c r="S842" s="199" t="n"/>
      <c r="T842" s="199" t="n"/>
      <c r="U842" s="199" t="n"/>
      <c r="V842" s="199" t="n"/>
      <c r="W842" s="199" t="n"/>
      <c r="X842" s="199" t="n"/>
      <c r="Y842" s="199" t="n"/>
      <c r="Z842" s="199" t="n"/>
    </row>
    <row r="843" ht="15.75" customHeight="1">
      <c r="A843" s="199" t="n"/>
      <c r="B843" s="199" t="n"/>
      <c r="C843" s="199" t="n"/>
      <c r="D843" s="199" t="n"/>
      <c r="E843" s="199" t="n"/>
      <c r="F843" s="199" t="n"/>
      <c r="G843" s="199" t="n"/>
      <c r="H843" s="199" t="n"/>
      <c r="I843" s="199" t="n"/>
      <c r="J843" s="199" t="n"/>
      <c r="K843" s="199" t="n"/>
      <c r="L843" s="199" t="n"/>
      <c r="M843" s="199" t="n"/>
      <c r="N843" s="199" t="n"/>
      <c r="O843" s="199" t="n"/>
      <c r="P843" s="199" t="n"/>
      <c r="Q843" s="199" t="n"/>
      <c r="R843" s="199" t="n"/>
      <c r="S843" s="199" t="n"/>
      <c r="T843" s="199" t="n"/>
      <c r="U843" s="199" t="n"/>
      <c r="V843" s="199" t="n"/>
      <c r="W843" s="199" t="n"/>
      <c r="X843" s="199" t="n"/>
      <c r="Y843" s="199" t="n"/>
      <c r="Z843" s="199" t="n"/>
    </row>
    <row r="844" ht="15.75" customHeight="1">
      <c r="A844" s="199" t="n"/>
      <c r="B844" s="199" t="n"/>
      <c r="C844" s="199" t="n"/>
      <c r="D844" s="199" t="n"/>
      <c r="E844" s="199" t="n"/>
      <c r="F844" s="199" t="n"/>
      <c r="G844" s="199" t="n"/>
      <c r="H844" s="199" t="n"/>
      <c r="I844" s="199" t="n"/>
      <c r="J844" s="199" t="n"/>
      <c r="K844" s="199" t="n"/>
      <c r="L844" s="199" t="n"/>
      <c r="M844" s="199" t="n"/>
      <c r="N844" s="199" t="n"/>
      <c r="O844" s="199" t="n"/>
      <c r="P844" s="199" t="n"/>
      <c r="Q844" s="199" t="n"/>
      <c r="R844" s="199" t="n"/>
      <c r="S844" s="199" t="n"/>
      <c r="T844" s="199" t="n"/>
      <c r="U844" s="199" t="n"/>
      <c r="V844" s="199" t="n"/>
      <c r="W844" s="199" t="n"/>
      <c r="X844" s="199" t="n"/>
      <c r="Y844" s="199" t="n"/>
      <c r="Z844" s="199" t="n"/>
    </row>
    <row r="845" ht="15.75" customHeight="1">
      <c r="A845" s="199" t="n"/>
      <c r="B845" s="199" t="n"/>
      <c r="C845" s="199" t="n"/>
      <c r="D845" s="199" t="n"/>
      <c r="E845" s="199" t="n"/>
      <c r="F845" s="199" t="n"/>
      <c r="G845" s="199" t="n"/>
      <c r="H845" s="199" t="n"/>
      <c r="I845" s="199" t="n"/>
      <c r="J845" s="199" t="n"/>
      <c r="K845" s="199" t="n"/>
      <c r="L845" s="199" t="n"/>
      <c r="M845" s="199" t="n"/>
      <c r="N845" s="199" t="n"/>
      <c r="O845" s="199" t="n"/>
      <c r="P845" s="199" t="n"/>
      <c r="Q845" s="199" t="n"/>
      <c r="R845" s="199" t="n"/>
      <c r="S845" s="199" t="n"/>
      <c r="T845" s="199" t="n"/>
      <c r="U845" s="199" t="n"/>
      <c r="V845" s="199" t="n"/>
      <c r="W845" s="199" t="n"/>
      <c r="X845" s="199" t="n"/>
      <c r="Y845" s="199" t="n"/>
      <c r="Z845" s="199" t="n"/>
    </row>
    <row r="846" ht="15.75" customHeight="1">
      <c r="A846" s="199" t="n"/>
      <c r="B846" s="199" t="n"/>
      <c r="C846" s="199" t="n"/>
      <c r="D846" s="199" t="n"/>
      <c r="E846" s="199" t="n"/>
      <c r="F846" s="199" t="n"/>
      <c r="G846" s="199" t="n"/>
      <c r="H846" s="199" t="n"/>
      <c r="I846" s="199" t="n"/>
      <c r="J846" s="199" t="n"/>
      <c r="K846" s="199" t="n"/>
      <c r="L846" s="199" t="n"/>
      <c r="M846" s="199" t="n"/>
      <c r="N846" s="199" t="n"/>
      <c r="O846" s="199" t="n"/>
      <c r="P846" s="199" t="n"/>
      <c r="Q846" s="199" t="n"/>
      <c r="R846" s="199" t="n"/>
      <c r="S846" s="199" t="n"/>
      <c r="T846" s="199" t="n"/>
      <c r="U846" s="199" t="n"/>
      <c r="V846" s="199" t="n"/>
      <c r="W846" s="199" t="n"/>
      <c r="X846" s="199" t="n"/>
      <c r="Y846" s="199" t="n"/>
      <c r="Z846" s="199" t="n"/>
    </row>
    <row r="847" ht="15.75" customHeight="1">
      <c r="A847" s="199" t="n"/>
      <c r="B847" s="199" t="n"/>
      <c r="C847" s="199" t="n"/>
      <c r="D847" s="199" t="n"/>
      <c r="E847" s="199" t="n"/>
      <c r="F847" s="199" t="n"/>
      <c r="G847" s="199" t="n"/>
      <c r="H847" s="199" t="n"/>
      <c r="I847" s="199" t="n"/>
      <c r="J847" s="199" t="n"/>
      <c r="K847" s="199" t="n"/>
      <c r="L847" s="199" t="n"/>
      <c r="M847" s="199" t="n"/>
      <c r="N847" s="199" t="n"/>
      <c r="O847" s="199" t="n"/>
      <c r="P847" s="199" t="n"/>
      <c r="Q847" s="199" t="n"/>
      <c r="R847" s="199" t="n"/>
      <c r="S847" s="199" t="n"/>
      <c r="T847" s="199" t="n"/>
      <c r="U847" s="199" t="n"/>
      <c r="V847" s="199" t="n"/>
      <c r="W847" s="199" t="n"/>
      <c r="X847" s="199" t="n"/>
      <c r="Y847" s="199" t="n"/>
      <c r="Z847" s="199" t="n"/>
    </row>
    <row r="848" ht="15.75" customHeight="1">
      <c r="A848" s="199" t="n"/>
      <c r="B848" s="199" t="n"/>
      <c r="C848" s="199" t="n"/>
      <c r="D848" s="199" t="n"/>
      <c r="E848" s="199" t="n"/>
      <c r="F848" s="199" t="n"/>
      <c r="G848" s="199" t="n"/>
      <c r="H848" s="199" t="n"/>
      <c r="I848" s="199" t="n"/>
      <c r="J848" s="199" t="n"/>
      <c r="K848" s="199" t="n"/>
      <c r="L848" s="199" t="n"/>
      <c r="M848" s="199" t="n"/>
      <c r="N848" s="199" t="n"/>
      <c r="O848" s="199" t="n"/>
      <c r="P848" s="199" t="n"/>
      <c r="Q848" s="199" t="n"/>
      <c r="R848" s="199" t="n"/>
      <c r="S848" s="199" t="n"/>
      <c r="T848" s="199" t="n"/>
      <c r="U848" s="199" t="n"/>
      <c r="V848" s="199" t="n"/>
      <c r="W848" s="199" t="n"/>
      <c r="X848" s="199" t="n"/>
      <c r="Y848" s="199" t="n"/>
      <c r="Z848" s="199" t="n"/>
    </row>
    <row r="849" ht="15.75" customHeight="1">
      <c r="A849" s="199" t="n"/>
      <c r="B849" s="199" t="n"/>
      <c r="C849" s="199" t="n"/>
      <c r="D849" s="199" t="n"/>
      <c r="E849" s="199" t="n"/>
      <c r="F849" s="199" t="n"/>
      <c r="G849" s="199" t="n"/>
      <c r="H849" s="199" t="n"/>
      <c r="I849" s="199" t="n"/>
      <c r="J849" s="199" t="n"/>
      <c r="K849" s="199" t="n"/>
      <c r="L849" s="199" t="n"/>
      <c r="M849" s="199" t="n"/>
      <c r="N849" s="199" t="n"/>
      <c r="O849" s="199" t="n"/>
      <c r="P849" s="199" t="n"/>
      <c r="Q849" s="199" t="n"/>
      <c r="R849" s="199" t="n"/>
      <c r="S849" s="199" t="n"/>
      <c r="T849" s="199" t="n"/>
      <c r="U849" s="199" t="n"/>
      <c r="V849" s="199" t="n"/>
      <c r="W849" s="199" t="n"/>
      <c r="X849" s="199" t="n"/>
      <c r="Y849" s="199" t="n"/>
      <c r="Z849" s="199" t="n"/>
    </row>
    <row r="850" ht="15.75" customHeight="1">
      <c r="A850" s="199" t="n"/>
      <c r="B850" s="199" t="n"/>
      <c r="C850" s="199" t="n"/>
      <c r="D850" s="199" t="n"/>
      <c r="E850" s="199" t="n"/>
      <c r="F850" s="199" t="n"/>
      <c r="G850" s="199" t="n"/>
      <c r="H850" s="199" t="n"/>
      <c r="I850" s="199" t="n"/>
      <c r="J850" s="199" t="n"/>
      <c r="K850" s="199" t="n"/>
      <c r="L850" s="199" t="n"/>
      <c r="M850" s="199" t="n"/>
      <c r="N850" s="199" t="n"/>
      <c r="O850" s="199" t="n"/>
      <c r="P850" s="199" t="n"/>
      <c r="Q850" s="199" t="n"/>
      <c r="R850" s="199" t="n"/>
      <c r="S850" s="199" t="n"/>
      <c r="T850" s="199" t="n"/>
      <c r="U850" s="199" t="n"/>
      <c r="V850" s="199" t="n"/>
      <c r="W850" s="199" t="n"/>
      <c r="X850" s="199" t="n"/>
      <c r="Y850" s="199" t="n"/>
      <c r="Z850" s="199" t="n"/>
    </row>
    <row r="851" ht="15.75" customHeight="1">
      <c r="A851" s="199" t="n"/>
      <c r="B851" s="199" t="n"/>
      <c r="C851" s="199" t="n"/>
      <c r="D851" s="199" t="n"/>
      <c r="E851" s="199" t="n"/>
      <c r="F851" s="199" t="n"/>
      <c r="G851" s="199" t="n"/>
      <c r="H851" s="199" t="n"/>
      <c r="I851" s="199" t="n"/>
      <c r="J851" s="199" t="n"/>
      <c r="K851" s="199" t="n"/>
      <c r="L851" s="199" t="n"/>
      <c r="M851" s="199" t="n"/>
      <c r="N851" s="199" t="n"/>
      <c r="O851" s="199" t="n"/>
      <c r="P851" s="199" t="n"/>
      <c r="Q851" s="199" t="n"/>
      <c r="R851" s="199" t="n"/>
      <c r="S851" s="199" t="n"/>
      <c r="T851" s="199" t="n"/>
      <c r="U851" s="199" t="n"/>
      <c r="V851" s="199" t="n"/>
      <c r="W851" s="199" t="n"/>
      <c r="X851" s="199" t="n"/>
      <c r="Y851" s="199" t="n"/>
      <c r="Z851" s="199" t="n"/>
    </row>
    <row r="852" ht="15.75" customHeight="1">
      <c r="A852" s="199" t="n"/>
      <c r="B852" s="199" t="n"/>
      <c r="C852" s="199" t="n"/>
      <c r="D852" s="199" t="n"/>
      <c r="E852" s="199" t="n"/>
      <c r="F852" s="199" t="n"/>
      <c r="G852" s="199" t="n"/>
      <c r="H852" s="199" t="n"/>
      <c r="I852" s="199" t="n"/>
      <c r="J852" s="199" t="n"/>
      <c r="K852" s="199" t="n"/>
      <c r="L852" s="199" t="n"/>
      <c r="M852" s="199" t="n"/>
      <c r="N852" s="199" t="n"/>
      <c r="O852" s="199" t="n"/>
      <c r="P852" s="199" t="n"/>
      <c r="Q852" s="199" t="n"/>
      <c r="R852" s="199" t="n"/>
      <c r="S852" s="199" t="n"/>
      <c r="T852" s="199" t="n"/>
      <c r="U852" s="199" t="n"/>
      <c r="V852" s="199" t="n"/>
      <c r="W852" s="199" t="n"/>
      <c r="X852" s="199" t="n"/>
      <c r="Y852" s="199" t="n"/>
      <c r="Z852" s="199" t="n"/>
    </row>
    <row r="853" ht="15.75" customHeight="1">
      <c r="A853" s="199" t="n"/>
      <c r="B853" s="199" t="n"/>
      <c r="C853" s="199" t="n"/>
      <c r="D853" s="199" t="n"/>
      <c r="E853" s="199" t="n"/>
      <c r="F853" s="199" t="n"/>
      <c r="G853" s="199" t="n"/>
      <c r="H853" s="199" t="n"/>
      <c r="I853" s="199" t="n"/>
      <c r="J853" s="199" t="n"/>
      <c r="K853" s="199" t="n"/>
      <c r="L853" s="199" t="n"/>
      <c r="M853" s="199" t="n"/>
      <c r="N853" s="199" t="n"/>
      <c r="O853" s="199" t="n"/>
      <c r="P853" s="199" t="n"/>
      <c r="Q853" s="199" t="n"/>
      <c r="R853" s="199" t="n"/>
      <c r="S853" s="199" t="n"/>
      <c r="T853" s="199" t="n"/>
      <c r="U853" s="199" t="n"/>
      <c r="V853" s="199" t="n"/>
      <c r="W853" s="199" t="n"/>
      <c r="X853" s="199" t="n"/>
      <c r="Y853" s="199" t="n"/>
      <c r="Z853" s="199" t="n"/>
    </row>
    <row r="854" ht="15.75" customHeight="1">
      <c r="A854" s="199" t="n"/>
      <c r="B854" s="199" t="n"/>
      <c r="C854" s="199" t="n"/>
      <c r="D854" s="199" t="n"/>
      <c r="E854" s="199" t="n"/>
      <c r="F854" s="199" t="n"/>
      <c r="G854" s="199" t="n"/>
      <c r="H854" s="199" t="n"/>
      <c r="I854" s="199" t="n"/>
      <c r="J854" s="199" t="n"/>
      <c r="K854" s="199" t="n"/>
      <c r="L854" s="199" t="n"/>
      <c r="M854" s="199" t="n"/>
      <c r="N854" s="199" t="n"/>
      <c r="O854" s="199" t="n"/>
      <c r="P854" s="199" t="n"/>
      <c r="Q854" s="199" t="n"/>
      <c r="R854" s="199" t="n"/>
      <c r="S854" s="199" t="n"/>
      <c r="T854" s="199" t="n"/>
      <c r="U854" s="199" t="n"/>
      <c r="V854" s="199" t="n"/>
      <c r="W854" s="199" t="n"/>
      <c r="X854" s="199" t="n"/>
      <c r="Y854" s="199" t="n"/>
      <c r="Z854" s="199" t="n"/>
    </row>
    <row r="855" ht="15.75" customHeight="1">
      <c r="A855" s="199" t="n"/>
      <c r="B855" s="199" t="n"/>
      <c r="C855" s="199" t="n"/>
      <c r="D855" s="199" t="n"/>
      <c r="E855" s="199" t="n"/>
      <c r="F855" s="199" t="n"/>
      <c r="G855" s="199" t="n"/>
      <c r="H855" s="199" t="n"/>
      <c r="I855" s="199" t="n"/>
      <c r="J855" s="199" t="n"/>
      <c r="K855" s="199" t="n"/>
      <c r="L855" s="199" t="n"/>
      <c r="M855" s="199" t="n"/>
      <c r="N855" s="199" t="n"/>
      <c r="O855" s="199" t="n"/>
      <c r="P855" s="199" t="n"/>
      <c r="Q855" s="199" t="n"/>
      <c r="R855" s="199" t="n"/>
      <c r="S855" s="199" t="n"/>
      <c r="T855" s="199" t="n"/>
      <c r="U855" s="199" t="n"/>
      <c r="V855" s="199" t="n"/>
      <c r="W855" s="199" t="n"/>
      <c r="X855" s="199" t="n"/>
      <c r="Y855" s="199" t="n"/>
      <c r="Z855" s="199" t="n"/>
    </row>
    <row r="856" ht="15.75" customHeight="1">
      <c r="A856" s="199" t="n"/>
      <c r="B856" s="199" t="n"/>
      <c r="C856" s="199" t="n"/>
      <c r="D856" s="199" t="n"/>
      <c r="E856" s="199" t="n"/>
      <c r="F856" s="199" t="n"/>
      <c r="G856" s="199" t="n"/>
      <c r="H856" s="199" t="n"/>
      <c r="I856" s="199" t="n"/>
      <c r="J856" s="199" t="n"/>
      <c r="K856" s="199" t="n"/>
      <c r="L856" s="199" t="n"/>
      <c r="M856" s="199" t="n"/>
      <c r="N856" s="199" t="n"/>
      <c r="O856" s="199" t="n"/>
      <c r="P856" s="199" t="n"/>
      <c r="Q856" s="199" t="n"/>
      <c r="R856" s="199" t="n"/>
      <c r="S856" s="199" t="n"/>
      <c r="T856" s="199" t="n"/>
      <c r="U856" s="199" t="n"/>
      <c r="V856" s="199" t="n"/>
      <c r="W856" s="199" t="n"/>
      <c r="X856" s="199" t="n"/>
      <c r="Y856" s="199" t="n"/>
      <c r="Z856" s="199" t="n"/>
    </row>
    <row r="857" ht="15.75" customHeight="1">
      <c r="A857" s="199" t="n"/>
      <c r="B857" s="199" t="n"/>
      <c r="C857" s="199" t="n"/>
      <c r="D857" s="199" t="n"/>
      <c r="E857" s="199" t="n"/>
      <c r="F857" s="199" t="n"/>
      <c r="G857" s="199" t="n"/>
      <c r="H857" s="199" t="n"/>
      <c r="I857" s="199" t="n"/>
      <c r="J857" s="199" t="n"/>
      <c r="K857" s="199" t="n"/>
      <c r="L857" s="199" t="n"/>
      <c r="M857" s="199" t="n"/>
      <c r="N857" s="199" t="n"/>
      <c r="O857" s="199" t="n"/>
      <c r="P857" s="199" t="n"/>
      <c r="Q857" s="199" t="n"/>
      <c r="R857" s="199" t="n"/>
      <c r="S857" s="199" t="n"/>
      <c r="T857" s="199" t="n"/>
      <c r="U857" s="199" t="n"/>
      <c r="V857" s="199" t="n"/>
      <c r="W857" s="199" t="n"/>
      <c r="X857" s="199" t="n"/>
      <c r="Y857" s="199" t="n"/>
      <c r="Z857" s="199" t="n"/>
    </row>
    <row r="858" ht="15.75" customHeight="1">
      <c r="A858" s="199" t="n"/>
      <c r="B858" s="199" t="n"/>
      <c r="C858" s="199" t="n"/>
      <c r="D858" s="199" t="n"/>
      <c r="E858" s="199" t="n"/>
      <c r="F858" s="199" t="n"/>
      <c r="G858" s="199" t="n"/>
      <c r="H858" s="199" t="n"/>
      <c r="I858" s="199" t="n"/>
      <c r="J858" s="199" t="n"/>
      <c r="K858" s="199" t="n"/>
      <c r="L858" s="199" t="n"/>
      <c r="M858" s="199" t="n"/>
      <c r="N858" s="199" t="n"/>
      <c r="O858" s="199" t="n"/>
      <c r="P858" s="199" t="n"/>
      <c r="Q858" s="199" t="n"/>
      <c r="R858" s="199" t="n"/>
      <c r="S858" s="199" t="n"/>
      <c r="T858" s="199" t="n"/>
      <c r="U858" s="199" t="n"/>
      <c r="V858" s="199" t="n"/>
      <c r="W858" s="199" t="n"/>
      <c r="X858" s="199" t="n"/>
      <c r="Y858" s="199" t="n"/>
      <c r="Z858" s="199" t="n"/>
    </row>
    <row r="859" ht="15.75" customHeight="1">
      <c r="A859" s="199" t="n"/>
      <c r="B859" s="199" t="n"/>
      <c r="C859" s="199" t="n"/>
      <c r="D859" s="199" t="n"/>
      <c r="E859" s="199" t="n"/>
      <c r="F859" s="199" t="n"/>
      <c r="G859" s="199" t="n"/>
      <c r="H859" s="199" t="n"/>
      <c r="I859" s="199" t="n"/>
      <c r="J859" s="199" t="n"/>
      <c r="K859" s="199" t="n"/>
      <c r="L859" s="199" t="n"/>
      <c r="M859" s="199" t="n"/>
      <c r="N859" s="199" t="n"/>
      <c r="O859" s="199" t="n"/>
      <c r="P859" s="199" t="n"/>
      <c r="Q859" s="199" t="n"/>
      <c r="R859" s="199" t="n"/>
      <c r="S859" s="199" t="n"/>
      <c r="T859" s="199" t="n"/>
      <c r="U859" s="199" t="n"/>
      <c r="V859" s="199" t="n"/>
      <c r="W859" s="199" t="n"/>
      <c r="X859" s="199" t="n"/>
      <c r="Y859" s="199" t="n"/>
      <c r="Z859" s="199" t="n"/>
    </row>
    <row r="860" ht="15.75" customHeight="1">
      <c r="A860" s="199" t="n"/>
      <c r="B860" s="199" t="n"/>
      <c r="C860" s="199" t="n"/>
      <c r="D860" s="199" t="n"/>
      <c r="E860" s="199" t="n"/>
      <c r="F860" s="199" t="n"/>
      <c r="G860" s="199" t="n"/>
      <c r="H860" s="199" t="n"/>
      <c r="I860" s="199" t="n"/>
      <c r="J860" s="199" t="n"/>
      <c r="K860" s="199" t="n"/>
      <c r="L860" s="199" t="n"/>
      <c r="M860" s="199" t="n"/>
      <c r="N860" s="199" t="n"/>
      <c r="O860" s="199" t="n"/>
      <c r="P860" s="199" t="n"/>
      <c r="Q860" s="199" t="n"/>
      <c r="R860" s="199" t="n"/>
      <c r="S860" s="199" t="n"/>
      <c r="T860" s="199" t="n"/>
      <c r="U860" s="199" t="n"/>
      <c r="V860" s="199" t="n"/>
      <c r="W860" s="199" t="n"/>
      <c r="X860" s="199" t="n"/>
      <c r="Y860" s="199" t="n"/>
      <c r="Z860" s="199" t="n"/>
    </row>
    <row r="861" ht="15.75" customHeight="1">
      <c r="A861" s="199" t="n"/>
      <c r="B861" s="199" t="n"/>
      <c r="C861" s="199" t="n"/>
      <c r="D861" s="199" t="n"/>
      <c r="E861" s="199" t="n"/>
      <c r="F861" s="199" t="n"/>
      <c r="G861" s="199" t="n"/>
      <c r="H861" s="199" t="n"/>
      <c r="I861" s="199" t="n"/>
      <c r="J861" s="199" t="n"/>
      <c r="K861" s="199" t="n"/>
      <c r="L861" s="199" t="n"/>
      <c r="M861" s="199" t="n"/>
      <c r="N861" s="199" t="n"/>
      <c r="O861" s="199" t="n"/>
      <c r="P861" s="199" t="n"/>
      <c r="Q861" s="199" t="n"/>
      <c r="R861" s="199" t="n"/>
      <c r="S861" s="199" t="n"/>
      <c r="T861" s="199" t="n"/>
      <c r="U861" s="199" t="n"/>
      <c r="V861" s="199" t="n"/>
      <c r="W861" s="199" t="n"/>
      <c r="X861" s="199" t="n"/>
      <c r="Y861" s="199" t="n"/>
      <c r="Z861" s="199" t="n"/>
    </row>
    <row r="862" ht="15.75" customHeight="1">
      <c r="A862" s="199" t="n"/>
      <c r="B862" s="199" t="n"/>
      <c r="C862" s="199" t="n"/>
      <c r="D862" s="199" t="n"/>
      <c r="E862" s="199" t="n"/>
      <c r="F862" s="199" t="n"/>
      <c r="G862" s="199" t="n"/>
      <c r="H862" s="199" t="n"/>
      <c r="I862" s="199" t="n"/>
      <c r="J862" s="199" t="n"/>
      <c r="K862" s="199" t="n"/>
      <c r="L862" s="199" t="n"/>
      <c r="M862" s="199" t="n"/>
      <c r="N862" s="199" t="n"/>
      <c r="O862" s="199" t="n"/>
      <c r="P862" s="199" t="n"/>
      <c r="Q862" s="199" t="n"/>
      <c r="R862" s="199" t="n"/>
      <c r="S862" s="199" t="n"/>
      <c r="T862" s="199" t="n"/>
      <c r="U862" s="199" t="n"/>
      <c r="V862" s="199" t="n"/>
      <c r="W862" s="199" t="n"/>
      <c r="X862" s="199" t="n"/>
      <c r="Y862" s="199" t="n"/>
      <c r="Z862" s="199" t="n"/>
    </row>
    <row r="863" ht="15.75" customHeight="1">
      <c r="A863" s="199" t="n"/>
      <c r="B863" s="199" t="n"/>
      <c r="C863" s="199" t="n"/>
      <c r="D863" s="199" t="n"/>
      <c r="E863" s="199" t="n"/>
      <c r="F863" s="199" t="n"/>
      <c r="G863" s="199" t="n"/>
      <c r="H863" s="199" t="n"/>
      <c r="I863" s="199" t="n"/>
      <c r="J863" s="199" t="n"/>
      <c r="K863" s="199" t="n"/>
      <c r="L863" s="199" t="n"/>
      <c r="M863" s="199" t="n"/>
      <c r="N863" s="199" t="n"/>
      <c r="O863" s="199" t="n"/>
      <c r="P863" s="199" t="n"/>
      <c r="Q863" s="199" t="n"/>
      <c r="R863" s="199" t="n"/>
      <c r="S863" s="199" t="n"/>
      <c r="T863" s="199" t="n"/>
      <c r="U863" s="199" t="n"/>
      <c r="V863" s="199" t="n"/>
      <c r="W863" s="199" t="n"/>
      <c r="X863" s="199" t="n"/>
      <c r="Y863" s="199" t="n"/>
      <c r="Z863" s="199" t="n"/>
    </row>
    <row r="864" ht="15.75" customHeight="1">
      <c r="A864" s="199" t="n"/>
      <c r="B864" s="199" t="n"/>
      <c r="C864" s="199" t="n"/>
      <c r="D864" s="199" t="n"/>
      <c r="E864" s="199" t="n"/>
      <c r="F864" s="199" t="n"/>
      <c r="G864" s="199" t="n"/>
      <c r="H864" s="199" t="n"/>
      <c r="I864" s="199" t="n"/>
      <c r="J864" s="199" t="n"/>
      <c r="K864" s="199" t="n"/>
      <c r="L864" s="199" t="n"/>
      <c r="M864" s="199" t="n"/>
      <c r="N864" s="199" t="n"/>
      <c r="O864" s="199" t="n"/>
      <c r="P864" s="199" t="n"/>
      <c r="Q864" s="199" t="n"/>
      <c r="R864" s="199" t="n"/>
      <c r="S864" s="199" t="n"/>
      <c r="T864" s="199" t="n"/>
      <c r="U864" s="199" t="n"/>
      <c r="V864" s="199" t="n"/>
      <c r="W864" s="199" t="n"/>
      <c r="X864" s="199" t="n"/>
      <c r="Y864" s="199" t="n"/>
      <c r="Z864" s="199" t="n"/>
    </row>
    <row r="865" ht="15.75" customHeight="1">
      <c r="A865" s="199" t="n"/>
      <c r="B865" s="199" t="n"/>
      <c r="C865" s="199" t="n"/>
      <c r="D865" s="199" t="n"/>
      <c r="E865" s="199" t="n"/>
      <c r="F865" s="199" t="n"/>
      <c r="G865" s="199" t="n"/>
      <c r="H865" s="199" t="n"/>
      <c r="I865" s="199" t="n"/>
      <c r="J865" s="199" t="n"/>
      <c r="K865" s="199" t="n"/>
      <c r="L865" s="199" t="n"/>
      <c r="M865" s="199" t="n"/>
      <c r="N865" s="199" t="n"/>
      <c r="O865" s="199" t="n"/>
      <c r="P865" s="199" t="n"/>
      <c r="Q865" s="199" t="n"/>
      <c r="R865" s="199" t="n"/>
      <c r="S865" s="199" t="n"/>
      <c r="T865" s="199" t="n"/>
      <c r="U865" s="199" t="n"/>
      <c r="V865" s="199" t="n"/>
      <c r="W865" s="199" t="n"/>
      <c r="X865" s="199" t="n"/>
      <c r="Y865" s="199" t="n"/>
      <c r="Z865" s="199" t="n"/>
    </row>
    <row r="866" ht="15.75" customHeight="1">
      <c r="A866" s="199" t="n"/>
      <c r="B866" s="199" t="n"/>
      <c r="C866" s="199" t="n"/>
      <c r="D866" s="199" t="n"/>
      <c r="E866" s="199" t="n"/>
      <c r="F866" s="199" t="n"/>
      <c r="G866" s="199" t="n"/>
      <c r="H866" s="199" t="n"/>
      <c r="I866" s="199" t="n"/>
      <c r="J866" s="199" t="n"/>
      <c r="K866" s="199" t="n"/>
      <c r="L866" s="199" t="n"/>
      <c r="M866" s="199" t="n"/>
      <c r="N866" s="199" t="n"/>
      <c r="O866" s="199" t="n"/>
      <c r="P866" s="199" t="n"/>
      <c r="Q866" s="199" t="n"/>
      <c r="R866" s="199" t="n"/>
      <c r="S866" s="199" t="n"/>
      <c r="T866" s="199" t="n"/>
      <c r="U866" s="199" t="n"/>
      <c r="V866" s="199" t="n"/>
      <c r="W866" s="199" t="n"/>
      <c r="X866" s="199" t="n"/>
      <c r="Y866" s="199" t="n"/>
      <c r="Z866" s="199" t="n"/>
    </row>
    <row r="867" ht="15.75" customHeight="1">
      <c r="A867" s="199" t="n"/>
      <c r="B867" s="199" t="n"/>
      <c r="C867" s="199" t="n"/>
      <c r="D867" s="199" t="n"/>
      <c r="E867" s="199" t="n"/>
      <c r="F867" s="199" t="n"/>
      <c r="G867" s="199" t="n"/>
      <c r="H867" s="199" t="n"/>
      <c r="I867" s="199" t="n"/>
      <c r="J867" s="199" t="n"/>
      <c r="K867" s="199" t="n"/>
      <c r="L867" s="199" t="n"/>
      <c r="M867" s="199" t="n"/>
      <c r="N867" s="199" t="n"/>
      <c r="O867" s="199" t="n"/>
      <c r="P867" s="199" t="n"/>
      <c r="Q867" s="199" t="n"/>
      <c r="R867" s="199" t="n"/>
      <c r="S867" s="199" t="n"/>
      <c r="T867" s="199" t="n"/>
      <c r="U867" s="199" t="n"/>
      <c r="V867" s="199" t="n"/>
      <c r="W867" s="199" t="n"/>
      <c r="X867" s="199" t="n"/>
      <c r="Y867" s="199" t="n"/>
      <c r="Z867" s="199" t="n"/>
    </row>
    <row r="868" ht="15.75" customHeight="1">
      <c r="A868" s="199" t="n"/>
      <c r="B868" s="199" t="n"/>
      <c r="C868" s="199" t="n"/>
      <c r="D868" s="199" t="n"/>
      <c r="E868" s="199" t="n"/>
      <c r="F868" s="199" t="n"/>
      <c r="G868" s="199" t="n"/>
      <c r="H868" s="199" t="n"/>
      <c r="I868" s="199" t="n"/>
      <c r="J868" s="199" t="n"/>
      <c r="K868" s="199" t="n"/>
      <c r="L868" s="199" t="n"/>
      <c r="M868" s="199" t="n"/>
      <c r="N868" s="199" t="n"/>
      <c r="O868" s="199" t="n"/>
      <c r="P868" s="199" t="n"/>
      <c r="Q868" s="199" t="n"/>
      <c r="R868" s="199" t="n"/>
      <c r="S868" s="199" t="n"/>
      <c r="T868" s="199" t="n"/>
      <c r="U868" s="199" t="n"/>
      <c r="V868" s="199" t="n"/>
      <c r="W868" s="199" t="n"/>
      <c r="X868" s="199" t="n"/>
      <c r="Y868" s="199" t="n"/>
      <c r="Z868" s="199" t="n"/>
    </row>
    <row r="869" ht="15.75" customHeight="1">
      <c r="A869" s="199" t="n"/>
      <c r="B869" s="199" t="n"/>
      <c r="C869" s="199" t="n"/>
      <c r="D869" s="199" t="n"/>
      <c r="E869" s="199" t="n"/>
      <c r="F869" s="199" t="n"/>
      <c r="G869" s="199" t="n"/>
      <c r="H869" s="199" t="n"/>
      <c r="I869" s="199" t="n"/>
      <c r="J869" s="199" t="n"/>
      <c r="K869" s="199" t="n"/>
      <c r="L869" s="199" t="n"/>
      <c r="M869" s="199" t="n"/>
      <c r="N869" s="199" t="n"/>
      <c r="O869" s="199" t="n"/>
      <c r="P869" s="199" t="n"/>
      <c r="Q869" s="199" t="n"/>
      <c r="R869" s="199" t="n"/>
      <c r="S869" s="199" t="n"/>
      <c r="T869" s="199" t="n"/>
      <c r="U869" s="199" t="n"/>
      <c r="V869" s="199" t="n"/>
      <c r="W869" s="199" t="n"/>
      <c r="X869" s="199" t="n"/>
      <c r="Y869" s="199" t="n"/>
      <c r="Z869" s="199" t="n"/>
    </row>
    <row r="870" ht="15.75" customHeight="1">
      <c r="A870" s="199" t="n"/>
      <c r="B870" s="199" t="n"/>
      <c r="C870" s="199" t="n"/>
      <c r="D870" s="199" t="n"/>
      <c r="E870" s="199" t="n"/>
      <c r="F870" s="199" t="n"/>
      <c r="G870" s="199" t="n"/>
      <c r="H870" s="199" t="n"/>
      <c r="I870" s="199" t="n"/>
      <c r="J870" s="199" t="n"/>
      <c r="K870" s="199" t="n"/>
      <c r="L870" s="199" t="n"/>
      <c r="M870" s="199" t="n"/>
      <c r="N870" s="199" t="n"/>
      <c r="O870" s="199" t="n"/>
      <c r="P870" s="199" t="n"/>
      <c r="Q870" s="199" t="n"/>
      <c r="R870" s="199" t="n"/>
      <c r="S870" s="199" t="n"/>
      <c r="T870" s="199" t="n"/>
      <c r="U870" s="199" t="n"/>
      <c r="V870" s="199" t="n"/>
      <c r="W870" s="199" t="n"/>
      <c r="X870" s="199" t="n"/>
      <c r="Y870" s="199" t="n"/>
      <c r="Z870" s="199" t="n"/>
    </row>
    <row r="871" ht="15.75" customHeight="1">
      <c r="A871" s="199" t="n"/>
      <c r="B871" s="199" t="n"/>
      <c r="C871" s="199" t="n"/>
      <c r="D871" s="199" t="n"/>
      <c r="E871" s="199" t="n"/>
      <c r="F871" s="199" t="n"/>
      <c r="G871" s="199" t="n"/>
      <c r="H871" s="199" t="n"/>
      <c r="I871" s="199" t="n"/>
      <c r="J871" s="199" t="n"/>
      <c r="K871" s="199" t="n"/>
      <c r="L871" s="199" t="n"/>
      <c r="M871" s="199" t="n"/>
      <c r="N871" s="199" t="n"/>
      <c r="O871" s="199" t="n"/>
      <c r="P871" s="199" t="n"/>
      <c r="Q871" s="199" t="n"/>
      <c r="R871" s="199" t="n"/>
      <c r="S871" s="199" t="n"/>
      <c r="T871" s="199" t="n"/>
      <c r="U871" s="199" t="n"/>
      <c r="V871" s="199" t="n"/>
      <c r="W871" s="199" t="n"/>
      <c r="X871" s="199" t="n"/>
      <c r="Y871" s="199" t="n"/>
      <c r="Z871" s="199" t="n"/>
    </row>
    <row r="872" ht="15.75" customHeight="1">
      <c r="A872" s="199" t="n"/>
      <c r="B872" s="199" t="n"/>
      <c r="C872" s="199" t="n"/>
      <c r="D872" s="199" t="n"/>
      <c r="E872" s="199" t="n"/>
      <c r="F872" s="199" t="n"/>
      <c r="G872" s="199" t="n"/>
      <c r="H872" s="199" t="n"/>
      <c r="I872" s="199" t="n"/>
      <c r="J872" s="199" t="n"/>
      <c r="K872" s="199" t="n"/>
      <c r="L872" s="199" t="n"/>
      <c r="M872" s="199" t="n"/>
      <c r="N872" s="199" t="n"/>
      <c r="O872" s="199" t="n"/>
      <c r="P872" s="199" t="n"/>
      <c r="Q872" s="199" t="n"/>
      <c r="R872" s="199" t="n"/>
      <c r="S872" s="199" t="n"/>
      <c r="T872" s="199" t="n"/>
      <c r="U872" s="199" t="n"/>
      <c r="V872" s="199" t="n"/>
      <c r="W872" s="199" t="n"/>
      <c r="X872" s="199" t="n"/>
      <c r="Y872" s="199" t="n"/>
      <c r="Z872" s="199" t="n"/>
    </row>
    <row r="873" ht="15.75" customHeight="1">
      <c r="A873" s="199" t="n"/>
      <c r="B873" s="199" t="n"/>
      <c r="C873" s="199" t="n"/>
      <c r="D873" s="199" t="n"/>
      <c r="E873" s="199" t="n"/>
      <c r="F873" s="199" t="n"/>
      <c r="G873" s="199" t="n"/>
      <c r="H873" s="199" t="n"/>
      <c r="I873" s="199" t="n"/>
      <c r="J873" s="199" t="n"/>
      <c r="K873" s="199" t="n"/>
      <c r="L873" s="199" t="n"/>
      <c r="M873" s="199" t="n"/>
      <c r="N873" s="199" t="n"/>
      <c r="O873" s="199" t="n"/>
      <c r="P873" s="199" t="n"/>
      <c r="Q873" s="199" t="n"/>
      <c r="R873" s="199" t="n"/>
      <c r="S873" s="199" t="n"/>
      <c r="T873" s="199" t="n"/>
      <c r="U873" s="199" t="n"/>
      <c r="V873" s="199" t="n"/>
      <c r="W873" s="199" t="n"/>
      <c r="X873" s="199" t="n"/>
      <c r="Y873" s="199" t="n"/>
      <c r="Z873" s="199" t="n"/>
    </row>
    <row r="874" ht="15.75" customHeight="1">
      <c r="A874" s="199" t="n"/>
      <c r="B874" s="199" t="n"/>
      <c r="C874" s="199" t="n"/>
      <c r="D874" s="199" t="n"/>
      <c r="E874" s="199" t="n"/>
      <c r="F874" s="199" t="n"/>
      <c r="G874" s="199" t="n"/>
      <c r="H874" s="199" t="n"/>
      <c r="I874" s="199" t="n"/>
      <c r="J874" s="199" t="n"/>
      <c r="K874" s="199" t="n"/>
      <c r="L874" s="199" t="n"/>
      <c r="M874" s="199" t="n"/>
      <c r="N874" s="199" t="n"/>
      <c r="O874" s="199" t="n"/>
      <c r="P874" s="199" t="n"/>
      <c r="Q874" s="199" t="n"/>
      <c r="R874" s="199" t="n"/>
      <c r="S874" s="199" t="n"/>
      <c r="T874" s="199" t="n"/>
      <c r="U874" s="199" t="n"/>
      <c r="V874" s="199" t="n"/>
      <c r="W874" s="199" t="n"/>
      <c r="X874" s="199" t="n"/>
      <c r="Y874" s="199" t="n"/>
      <c r="Z874" s="199" t="n"/>
    </row>
    <row r="875" ht="15.75" customHeight="1">
      <c r="A875" s="199" t="n"/>
      <c r="B875" s="199" t="n"/>
      <c r="C875" s="199" t="n"/>
      <c r="D875" s="199" t="n"/>
      <c r="E875" s="199" t="n"/>
      <c r="F875" s="199" t="n"/>
      <c r="G875" s="199" t="n"/>
      <c r="H875" s="199" t="n"/>
      <c r="I875" s="199" t="n"/>
      <c r="J875" s="199" t="n"/>
      <c r="K875" s="199" t="n"/>
      <c r="L875" s="199" t="n"/>
      <c r="M875" s="199" t="n"/>
      <c r="N875" s="199" t="n"/>
      <c r="O875" s="199" t="n"/>
      <c r="P875" s="199" t="n"/>
      <c r="Q875" s="199" t="n"/>
      <c r="R875" s="199" t="n"/>
      <c r="S875" s="199" t="n"/>
      <c r="T875" s="199" t="n"/>
      <c r="U875" s="199" t="n"/>
      <c r="V875" s="199" t="n"/>
      <c r="W875" s="199" t="n"/>
      <c r="X875" s="199" t="n"/>
      <c r="Y875" s="199" t="n"/>
      <c r="Z875" s="199" t="n"/>
    </row>
    <row r="876" ht="15.75" customHeight="1">
      <c r="A876" s="199" t="n"/>
      <c r="B876" s="199" t="n"/>
      <c r="C876" s="199" t="n"/>
      <c r="D876" s="199" t="n"/>
      <c r="E876" s="199" t="n"/>
      <c r="F876" s="199" t="n"/>
      <c r="G876" s="199" t="n"/>
      <c r="H876" s="199" t="n"/>
      <c r="I876" s="199" t="n"/>
      <c r="J876" s="199" t="n"/>
      <c r="K876" s="199" t="n"/>
      <c r="L876" s="199" t="n"/>
      <c r="M876" s="199" t="n"/>
      <c r="N876" s="199" t="n"/>
      <c r="O876" s="199" t="n"/>
      <c r="P876" s="199" t="n"/>
      <c r="Q876" s="199" t="n"/>
      <c r="R876" s="199" t="n"/>
      <c r="S876" s="199" t="n"/>
      <c r="T876" s="199" t="n"/>
      <c r="U876" s="199" t="n"/>
      <c r="V876" s="199" t="n"/>
      <c r="W876" s="199" t="n"/>
      <c r="X876" s="199" t="n"/>
      <c r="Y876" s="199" t="n"/>
      <c r="Z876" s="199" t="n"/>
    </row>
    <row r="877" ht="15.75" customHeight="1">
      <c r="A877" s="199" t="n"/>
      <c r="B877" s="199" t="n"/>
      <c r="C877" s="199" t="n"/>
      <c r="D877" s="199" t="n"/>
      <c r="E877" s="199" t="n"/>
      <c r="F877" s="199" t="n"/>
      <c r="G877" s="199" t="n"/>
      <c r="H877" s="199" t="n"/>
      <c r="I877" s="199" t="n"/>
      <c r="J877" s="199" t="n"/>
      <c r="K877" s="199" t="n"/>
      <c r="L877" s="199" t="n"/>
      <c r="M877" s="199" t="n"/>
      <c r="N877" s="199" t="n"/>
      <c r="O877" s="199" t="n"/>
      <c r="P877" s="199" t="n"/>
      <c r="Q877" s="199" t="n"/>
      <c r="R877" s="199" t="n"/>
      <c r="S877" s="199" t="n"/>
      <c r="T877" s="199" t="n"/>
      <c r="U877" s="199" t="n"/>
      <c r="V877" s="199" t="n"/>
      <c r="W877" s="199" t="n"/>
      <c r="X877" s="199" t="n"/>
      <c r="Y877" s="199" t="n"/>
      <c r="Z877" s="199" t="n"/>
    </row>
    <row r="878" ht="15.75" customHeight="1">
      <c r="A878" s="199" t="n"/>
      <c r="B878" s="199" t="n"/>
      <c r="C878" s="199" t="n"/>
      <c r="D878" s="199" t="n"/>
      <c r="E878" s="199" t="n"/>
      <c r="F878" s="199" t="n"/>
      <c r="G878" s="199" t="n"/>
      <c r="H878" s="199" t="n"/>
      <c r="I878" s="199" t="n"/>
      <c r="J878" s="199" t="n"/>
      <c r="K878" s="199" t="n"/>
      <c r="L878" s="199" t="n"/>
      <c r="M878" s="199" t="n"/>
      <c r="N878" s="199" t="n"/>
      <c r="O878" s="199" t="n"/>
      <c r="P878" s="199" t="n"/>
      <c r="Q878" s="199" t="n"/>
      <c r="R878" s="199" t="n"/>
      <c r="S878" s="199" t="n"/>
      <c r="T878" s="199" t="n"/>
      <c r="U878" s="199" t="n"/>
      <c r="V878" s="199" t="n"/>
      <c r="W878" s="199" t="n"/>
      <c r="X878" s="199" t="n"/>
      <c r="Y878" s="199" t="n"/>
      <c r="Z878" s="199" t="n"/>
    </row>
    <row r="879" ht="15.75" customHeight="1">
      <c r="A879" s="199" t="n"/>
      <c r="B879" s="199" t="n"/>
      <c r="C879" s="199" t="n"/>
      <c r="D879" s="199" t="n"/>
      <c r="E879" s="199" t="n"/>
      <c r="F879" s="199" t="n"/>
      <c r="G879" s="199" t="n"/>
      <c r="H879" s="199" t="n"/>
      <c r="I879" s="199" t="n"/>
      <c r="J879" s="199" t="n"/>
      <c r="K879" s="199" t="n"/>
      <c r="L879" s="199" t="n"/>
      <c r="M879" s="199" t="n"/>
      <c r="N879" s="199" t="n"/>
      <c r="O879" s="199" t="n"/>
      <c r="P879" s="199" t="n"/>
      <c r="Q879" s="199" t="n"/>
      <c r="R879" s="199" t="n"/>
      <c r="S879" s="199" t="n"/>
      <c r="T879" s="199" t="n"/>
      <c r="U879" s="199" t="n"/>
      <c r="V879" s="199" t="n"/>
      <c r="W879" s="199" t="n"/>
      <c r="X879" s="199" t="n"/>
      <c r="Y879" s="199" t="n"/>
      <c r="Z879" s="199" t="n"/>
    </row>
    <row r="880" ht="15.75" customHeight="1">
      <c r="A880" s="199" t="n"/>
      <c r="B880" s="199" t="n"/>
      <c r="C880" s="199" t="n"/>
      <c r="D880" s="199" t="n"/>
      <c r="E880" s="199" t="n"/>
      <c r="F880" s="199" t="n"/>
      <c r="G880" s="199" t="n"/>
      <c r="H880" s="199" t="n"/>
      <c r="I880" s="199" t="n"/>
      <c r="J880" s="199" t="n"/>
      <c r="K880" s="199" t="n"/>
      <c r="L880" s="199" t="n"/>
      <c r="M880" s="199" t="n"/>
      <c r="N880" s="199" t="n"/>
      <c r="O880" s="199" t="n"/>
      <c r="P880" s="199" t="n"/>
      <c r="Q880" s="199" t="n"/>
      <c r="R880" s="199" t="n"/>
      <c r="S880" s="199" t="n"/>
      <c r="T880" s="199" t="n"/>
      <c r="U880" s="199" t="n"/>
      <c r="V880" s="199" t="n"/>
      <c r="W880" s="199" t="n"/>
      <c r="X880" s="199" t="n"/>
      <c r="Y880" s="199" t="n"/>
      <c r="Z880" s="199" t="n"/>
    </row>
    <row r="881" ht="15.75" customHeight="1">
      <c r="A881" s="199" t="n"/>
      <c r="B881" s="199" t="n"/>
      <c r="C881" s="199" t="n"/>
      <c r="D881" s="199" t="n"/>
      <c r="E881" s="199" t="n"/>
      <c r="F881" s="199" t="n"/>
      <c r="G881" s="199" t="n"/>
      <c r="H881" s="199" t="n"/>
      <c r="I881" s="199" t="n"/>
      <c r="J881" s="199" t="n"/>
      <c r="K881" s="199" t="n"/>
      <c r="L881" s="199" t="n"/>
      <c r="M881" s="199" t="n"/>
      <c r="N881" s="199" t="n"/>
      <c r="O881" s="199" t="n"/>
      <c r="P881" s="199" t="n"/>
      <c r="Q881" s="199" t="n"/>
      <c r="R881" s="199" t="n"/>
      <c r="S881" s="199" t="n"/>
      <c r="T881" s="199" t="n"/>
      <c r="U881" s="199" t="n"/>
      <c r="V881" s="199" t="n"/>
      <c r="W881" s="199" t="n"/>
      <c r="X881" s="199" t="n"/>
      <c r="Y881" s="199" t="n"/>
      <c r="Z881" s="199" t="n"/>
    </row>
    <row r="882" ht="15.75" customHeight="1">
      <c r="A882" s="199" t="n"/>
      <c r="B882" s="199" t="n"/>
      <c r="C882" s="199" t="n"/>
      <c r="D882" s="199" t="n"/>
      <c r="E882" s="199" t="n"/>
      <c r="F882" s="199" t="n"/>
      <c r="G882" s="199" t="n"/>
      <c r="H882" s="199" t="n"/>
      <c r="I882" s="199" t="n"/>
      <c r="J882" s="199" t="n"/>
      <c r="K882" s="199" t="n"/>
      <c r="L882" s="199" t="n"/>
      <c r="M882" s="199" t="n"/>
      <c r="N882" s="199" t="n"/>
      <c r="O882" s="199" t="n"/>
      <c r="P882" s="199" t="n"/>
      <c r="Q882" s="199" t="n"/>
      <c r="R882" s="199" t="n"/>
      <c r="S882" s="199" t="n"/>
      <c r="T882" s="199" t="n"/>
      <c r="U882" s="199" t="n"/>
      <c r="V882" s="199" t="n"/>
      <c r="W882" s="199" t="n"/>
      <c r="X882" s="199" t="n"/>
      <c r="Y882" s="199" t="n"/>
      <c r="Z882" s="199" t="n"/>
    </row>
    <row r="883" ht="15.75" customHeight="1">
      <c r="A883" s="199" t="n"/>
      <c r="B883" s="199" t="n"/>
      <c r="C883" s="199" t="n"/>
      <c r="D883" s="199" t="n"/>
      <c r="E883" s="199" t="n"/>
      <c r="F883" s="199" t="n"/>
      <c r="G883" s="199" t="n"/>
      <c r="H883" s="199" t="n"/>
      <c r="I883" s="199" t="n"/>
      <c r="J883" s="199" t="n"/>
      <c r="K883" s="199" t="n"/>
      <c r="L883" s="199" t="n"/>
      <c r="M883" s="199" t="n"/>
      <c r="N883" s="199" t="n"/>
      <c r="O883" s="199" t="n"/>
      <c r="P883" s="199" t="n"/>
      <c r="Q883" s="199" t="n"/>
      <c r="R883" s="199" t="n"/>
      <c r="S883" s="199" t="n"/>
      <c r="T883" s="199" t="n"/>
      <c r="U883" s="199" t="n"/>
      <c r="V883" s="199" t="n"/>
      <c r="W883" s="199" t="n"/>
      <c r="X883" s="199" t="n"/>
      <c r="Y883" s="199" t="n"/>
      <c r="Z883" s="199" t="n"/>
    </row>
    <row r="884" ht="15.75" customHeight="1">
      <c r="A884" s="199" t="n"/>
      <c r="B884" s="199" t="n"/>
      <c r="C884" s="199" t="n"/>
      <c r="D884" s="199" t="n"/>
      <c r="E884" s="199" t="n"/>
      <c r="F884" s="199" t="n"/>
      <c r="G884" s="199" t="n"/>
      <c r="H884" s="199" t="n"/>
      <c r="I884" s="199" t="n"/>
      <c r="J884" s="199" t="n"/>
      <c r="K884" s="199" t="n"/>
      <c r="L884" s="199" t="n"/>
      <c r="M884" s="199" t="n"/>
      <c r="N884" s="199" t="n"/>
      <c r="O884" s="199" t="n"/>
      <c r="P884" s="199" t="n"/>
      <c r="Q884" s="199" t="n"/>
      <c r="R884" s="199" t="n"/>
      <c r="S884" s="199" t="n"/>
      <c r="T884" s="199" t="n"/>
      <c r="U884" s="199" t="n"/>
      <c r="V884" s="199" t="n"/>
      <c r="W884" s="199" t="n"/>
      <c r="X884" s="199" t="n"/>
      <c r="Y884" s="199" t="n"/>
      <c r="Z884" s="199" t="n"/>
    </row>
    <row r="885" ht="15.75" customHeight="1">
      <c r="A885" s="199" t="n"/>
      <c r="B885" s="199" t="n"/>
      <c r="C885" s="199" t="n"/>
      <c r="D885" s="199" t="n"/>
      <c r="E885" s="199" t="n"/>
      <c r="F885" s="199" t="n"/>
      <c r="G885" s="199" t="n"/>
      <c r="H885" s="199" t="n"/>
      <c r="I885" s="199" t="n"/>
      <c r="J885" s="199" t="n"/>
      <c r="K885" s="199" t="n"/>
      <c r="L885" s="199" t="n"/>
      <c r="M885" s="199" t="n"/>
      <c r="N885" s="199" t="n"/>
      <c r="O885" s="199" t="n"/>
      <c r="P885" s="199" t="n"/>
      <c r="Q885" s="199" t="n"/>
      <c r="R885" s="199" t="n"/>
      <c r="S885" s="199" t="n"/>
      <c r="T885" s="199" t="n"/>
      <c r="U885" s="199" t="n"/>
      <c r="V885" s="199" t="n"/>
      <c r="W885" s="199" t="n"/>
      <c r="X885" s="199" t="n"/>
      <c r="Y885" s="199" t="n"/>
      <c r="Z885" s="199" t="n"/>
    </row>
    <row r="886" ht="15.75" customHeight="1">
      <c r="A886" s="199" t="n"/>
      <c r="B886" s="199" t="n"/>
      <c r="C886" s="199" t="n"/>
      <c r="D886" s="199" t="n"/>
      <c r="E886" s="199" t="n"/>
      <c r="F886" s="199" t="n"/>
      <c r="G886" s="199" t="n"/>
      <c r="H886" s="199" t="n"/>
      <c r="I886" s="199" t="n"/>
      <c r="J886" s="199" t="n"/>
      <c r="K886" s="199" t="n"/>
      <c r="L886" s="199" t="n"/>
      <c r="M886" s="199" t="n"/>
      <c r="N886" s="199" t="n"/>
      <c r="O886" s="199" t="n"/>
      <c r="P886" s="199" t="n"/>
      <c r="Q886" s="199" t="n"/>
      <c r="R886" s="199" t="n"/>
      <c r="S886" s="199" t="n"/>
      <c r="T886" s="199" t="n"/>
      <c r="U886" s="199" t="n"/>
      <c r="V886" s="199" t="n"/>
      <c r="W886" s="199" t="n"/>
      <c r="X886" s="199" t="n"/>
      <c r="Y886" s="199" t="n"/>
      <c r="Z886" s="199" t="n"/>
    </row>
    <row r="887" ht="15.75" customHeight="1">
      <c r="A887" s="199" t="n"/>
      <c r="B887" s="199" t="n"/>
      <c r="C887" s="199" t="n"/>
      <c r="D887" s="199" t="n"/>
      <c r="E887" s="199" t="n"/>
      <c r="F887" s="199" t="n"/>
      <c r="G887" s="199" t="n"/>
      <c r="H887" s="199" t="n"/>
      <c r="I887" s="199" t="n"/>
      <c r="J887" s="199" t="n"/>
      <c r="K887" s="199" t="n"/>
      <c r="L887" s="199" t="n"/>
      <c r="M887" s="199" t="n"/>
      <c r="N887" s="199" t="n"/>
      <c r="O887" s="199" t="n"/>
      <c r="P887" s="199" t="n"/>
      <c r="Q887" s="199" t="n"/>
      <c r="R887" s="199" t="n"/>
      <c r="S887" s="199" t="n"/>
      <c r="T887" s="199" t="n"/>
      <c r="U887" s="199" t="n"/>
      <c r="V887" s="199" t="n"/>
      <c r="W887" s="199" t="n"/>
      <c r="X887" s="199" t="n"/>
      <c r="Y887" s="199" t="n"/>
      <c r="Z887" s="199" t="n"/>
    </row>
    <row r="888" ht="15.75" customHeight="1">
      <c r="A888" s="199" t="n"/>
      <c r="B888" s="199" t="n"/>
      <c r="C888" s="199" t="n"/>
      <c r="D888" s="199" t="n"/>
      <c r="E888" s="199" t="n"/>
      <c r="F888" s="199" t="n"/>
      <c r="G888" s="199" t="n"/>
      <c r="H888" s="199" t="n"/>
      <c r="I888" s="199" t="n"/>
      <c r="J888" s="199" t="n"/>
      <c r="K888" s="199" t="n"/>
      <c r="L888" s="199" t="n"/>
      <c r="M888" s="199" t="n"/>
      <c r="N888" s="199" t="n"/>
      <c r="O888" s="199" t="n"/>
      <c r="P888" s="199" t="n"/>
      <c r="Q888" s="199" t="n"/>
      <c r="R888" s="199" t="n"/>
      <c r="S888" s="199" t="n"/>
      <c r="T888" s="199" t="n"/>
      <c r="U888" s="199" t="n"/>
      <c r="V888" s="199" t="n"/>
      <c r="W888" s="199" t="n"/>
      <c r="X888" s="199" t="n"/>
      <c r="Y888" s="199" t="n"/>
      <c r="Z888" s="199" t="n"/>
    </row>
    <row r="889" ht="15.75" customHeight="1">
      <c r="A889" s="199" t="n"/>
      <c r="B889" s="199" t="n"/>
      <c r="C889" s="199" t="n"/>
      <c r="D889" s="199" t="n"/>
      <c r="E889" s="199" t="n"/>
      <c r="F889" s="199" t="n"/>
      <c r="G889" s="199" t="n"/>
      <c r="H889" s="199" t="n"/>
      <c r="I889" s="199" t="n"/>
      <c r="J889" s="199" t="n"/>
      <c r="K889" s="199" t="n"/>
      <c r="L889" s="199" t="n"/>
      <c r="M889" s="199" t="n"/>
      <c r="N889" s="199" t="n"/>
      <c r="O889" s="199" t="n"/>
      <c r="P889" s="199" t="n"/>
      <c r="Q889" s="199" t="n"/>
      <c r="R889" s="199" t="n"/>
      <c r="S889" s="199" t="n"/>
      <c r="T889" s="199" t="n"/>
      <c r="U889" s="199" t="n"/>
      <c r="V889" s="199" t="n"/>
      <c r="W889" s="199" t="n"/>
      <c r="X889" s="199" t="n"/>
      <c r="Y889" s="199" t="n"/>
      <c r="Z889" s="199" t="n"/>
    </row>
    <row r="890" ht="15.75" customHeight="1">
      <c r="A890" s="199" t="n"/>
      <c r="B890" s="199" t="n"/>
      <c r="C890" s="199" t="n"/>
      <c r="D890" s="199" t="n"/>
      <c r="E890" s="199" t="n"/>
      <c r="F890" s="199" t="n"/>
      <c r="G890" s="199" t="n"/>
      <c r="H890" s="199" t="n"/>
      <c r="I890" s="199" t="n"/>
      <c r="J890" s="199" t="n"/>
      <c r="K890" s="199" t="n"/>
      <c r="L890" s="199" t="n"/>
      <c r="M890" s="199" t="n"/>
      <c r="N890" s="199" t="n"/>
      <c r="O890" s="199" t="n"/>
      <c r="P890" s="199" t="n"/>
      <c r="Q890" s="199" t="n"/>
      <c r="R890" s="199" t="n"/>
      <c r="S890" s="199" t="n"/>
      <c r="T890" s="199" t="n"/>
      <c r="U890" s="199" t="n"/>
      <c r="V890" s="199" t="n"/>
      <c r="W890" s="199" t="n"/>
      <c r="X890" s="199" t="n"/>
      <c r="Y890" s="199" t="n"/>
      <c r="Z890" s="199" t="n"/>
    </row>
    <row r="891" ht="15.75" customHeight="1">
      <c r="A891" s="199" t="n"/>
      <c r="B891" s="199" t="n"/>
      <c r="C891" s="199" t="n"/>
      <c r="D891" s="199" t="n"/>
      <c r="E891" s="199" t="n"/>
      <c r="F891" s="199" t="n"/>
      <c r="G891" s="199" t="n"/>
      <c r="H891" s="199" t="n"/>
      <c r="I891" s="199" t="n"/>
      <c r="J891" s="199" t="n"/>
      <c r="K891" s="199" t="n"/>
      <c r="L891" s="199" t="n"/>
      <c r="M891" s="199" t="n"/>
      <c r="N891" s="199" t="n"/>
      <c r="O891" s="199" t="n"/>
      <c r="P891" s="199" t="n"/>
      <c r="Q891" s="199" t="n"/>
      <c r="R891" s="199" t="n"/>
      <c r="S891" s="199" t="n"/>
      <c r="T891" s="199" t="n"/>
      <c r="U891" s="199" t="n"/>
      <c r="V891" s="199" t="n"/>
      <c r="W891" s="199" t="n"/>
      <c r="X891" s="199" t="n"/>
      <c r="Y891" s="199" t="n"/>
      <c r="Z891" s="199" t="n"/>
    </row>
    <row r="892" ht="15.75" customHeight="1">
      <c r="A892" s="199" t="n"/>
      <c r="B892" s="199" t="n"/>
      <c r="C892" s="199" t="n"/>
      <c r="D892" s="199" t="n"/>
      <c r="E892" s="199" t="n"/>
      <c r="F892" s="199" t="n"/>
      <c r="G892" s="199" t="n"/>
      <c r="H892" s="199" t="n"/>
      <c r="I892" s="199" t="n"/>
      <c r="J892" s="199" t="n"/>
      <c r="K892" s="199" t="n"/>
      <c r="L892" s="199" t="n"/>
      <c r="M892" s="199" t="n"/>
      <c r="N892" s="199" t="n"/>
      <c r="O892" s="199" t="n"/>
      <c r="P892" s="199" t="n"/>
      <c r="Q892" s="199" t="n"/>
      <c r="R892" s="199" t="n"/>
      <c r="S892" s="199" t="n"/>
      <c r="T892" s="199" t="n"/>
      <c r="U892" s="199" t="n"/>
      <c r="V892" s="199" t="n"/>
      <c r="W892" s="199" t="n"/>
      <c r="X892" s="199" t="n"/>
      <c r="Y892" s="199" t="n"/>
      <c r="Z892" s="199" t="n"/>
    </row>
    <row r="893" ht="15.75" customHeight="1">
      <c r="A893" s="199" t="n"/>
      <c r="B893" s="199" t="n"/>
      <c r="C893" s="199" t="n"/>
      <c r="D893" s="199" t="n"/>
      <c r="E893" s="199" t="n"/>
      <c r="F893" s="199" t="n"/>
      <c r="G893" s="199" t="n"/>
      <c r="H893" s="199" t="n"/>
      <c r="I893" s="199" t="n"/>
      <c r="J893" s="199" t="n"/>
      <c r="K893" s="199" t="n"/>
      <c r="L893" s="199" t="n"/>
      <c r="M893" s="199" t="n"/>
      <c r="N893" s="199" t="n"/>
      <c r="O893" s="199" t="n"/>
      <c r="P893" s="199" t="n"/>
      <c r="Q893" s="199" t="n"/>
      <c r="R893" s="199" t="n"/>
      <c r="S893" s="199" t="n"/>
      <c r="T893" s="199" t="n"/>
      <c r="U893" s="199" t="n"/>
      <c r="V893" s="199" t="n"/>
      <c r="W893" s="199" t="n"/>
      <c r="X893" s="199" t="n"/>
      <c r="Y893" s="199" t="n"/>
      <c r="Z893" s="199" t="n"/>
    </row>
    <row r="894" ht="15.75" customHeight="1">
      <c r="A894" s="199" t="n"/>
      <c r="B894" s="199" t="n"/>
      <c r="C894" s="199" t="n"/>
      <c r="D894" s="199" t="n"/>
      <c r="E894" s="199" t="n"/>
      <c r="F894" s="199" t="n"/>
      <c r="G894" s="199" t="n"/>
      <c r="H894" s="199" t="n"/>
      <c r="I894" s="199" t="n"/>
      <c r="J894" s="199" t="n"/>
      <c r="K894" s="199" t="n"/>
      <c r="L894" s="199" t="n"/>
      <c r="M894" s="199" t="n"/>
      <c r="N894" s="199" t="n"/>
      <c r="O894" s="199" t="n"/>
      <c r="P894" s="199" t="n"/>
      <c r="Q894" s="199" t="n"/>
      <c r="R894" s="199" t="n"/>
      <c r="S894" s="199" t="n"/>
      <c r="T894" s="199" t="n"/>
      <c r="U894" s="199" t="n"/>
      <c r="V894" s="199" t="n"/>
      <c r="W894" s="199" t="n"/>
      <c r="X894" s="199" t="n"/>
      <c r="Y894" s="199" t="n"/>
      <c r="Z894" s="199" t="n"/>
    </row>
    <row r="895" ht="15.75" customHeight="1">
      <c r="A895" s="199" t="n"/>
      <c r="B895" s="199" t="n"/>
      <c r="C895" s="199" t="n"/>
      <c r="D895" s="199" t="n"/>
      <c r="E895" s="199" t="n"/>
      <c r="F895" s="199" t="n"/>
      <c r="G895" s="199" t="n"/>
      <c r="H895" s="199" t="n"/>
      <c r="I895" s="199" t="n"/>
      <c r="J895" s="199" t="n"/>
      <c r="K895" s="199" t="n"/>
      <c r="L895" s="199" t="n"/>
      <c r="M895" s="199" t="n"/>
      <c r="N895" s="199" t="n"/>
      <c r="O895" s="199" t="n"/>
      <c r="P895" s="199" t="n"/>
      <c r="Q895" s="199" t="n"/>
      <c r="R895" s="199" t="n"/>
      <c r="S895" s="199" t="n"/>
      <c r="T895" s="199" t="n"/>
      <c r="U895" s="199" t="n"/>
      <c r="V895" s="199" t="n"/>
      <c r="W895" s="199" t="n"/>
      <c r="X895" s="199" t="n"/>
      <c r="Y895" s="199" t="n"/>
      <c r="Z895" s="199" t="n"/>
    </row>
    <row r="896" ht="15.75" customHeight="1">
      <c r="A896" s="199" t="n"/>
      <c r="B896" s="199" t="n"/>
      <c r="C896" s="199" t="n"/>
      <c r="D896" s="199" t="n"/>
      <c r="E896" s="199" t="n"/>
      <c r="F896" s="199" t="n"/>
      <c r="G896" s="199" t="n"/>
      <c r="H896" s="199" t="n"/>
      <c r="I896" s="199" t="n"/>
      <c r="J896" s="199" t="n"/>
      <c r="K896" s="199" t="n"/>
      <c r="L896" s="199" t="n"/>
      <c r="M896" s="199" t="n"/>
      <c r="N896" s="199" t="n"/>
      <c r="O896" s="199" t="n"/>
      <c r="P896" s="199" t="n"/>
      <c r="Q896" s="199" t="n"/>
      <c r="R896" s="199" t="n"/>
      <c r="S896" s="199" t="n"/>
      <c r="T896" s="199" t="n"/>
      <c r="U896" s="199" t="n"/>
      <c r="V896" s="199" t="n"/>
      <c r="W896" s="199" t="n"/>
      <c r="X896" s="199" t="n"/>
      <c r="Y896" s="199" t="n"/>
      <c r="Z896" s="199" t="n"/>
    </row>
    <row r="897" ht="15.75" customHeight="1">
      <c r="A897" s="199" t="n"/>
      <c r="B897" s="199" t="n"/>
      <c r="C897" s="199" t="n"/>
      <c r="D897" s="199" t="n"/>
      <c r="E897" s="199" t="n"/>
      <c r="F897" s="199" t="n"/>
      <c r="G897" s="199" t="n"/>
      <c r="H897" s="199" t="n"/>
      <c r="I897" s="199" t="n"/>
      <c r="J897" s="199" t="n"/>
      <c r="K897" s="199" t="n"/>
      <c r="L897" s="199" t="n"/>
      <c r="M897" s="199" t="n"/>
      <c r="N897" s="199" t="n"/>
      <c r="O897" s="199" t="n"/>
      <c r="P897" s="199" t="n"/>
      <c r="Q897" s="199" t="n"/>
      <c r="R897" s="199" t="n"/>
      <c r="S897" s="199" t="n"/>
      <c r="T897" s="199" t="n"/>
      <c r="U897" s="199" t="n"/>
      <c r="V897" s="199" t="n"/>
      <c r="W897" s="199" t="n"/>
      <c r="X897" s="199" t="n"/>
      <c r="Y897" s="199" t="n"/>
      <c r="Z897" s="199" t="n"/>
    </row>
    <row r="898" ht="15.75" customHeight="1">
      <c r="A898" s="199" t="n"/>
      <c r="B898" s="199" t="n"/>
      <c r="C898" s="199" t="n"/>
      <c r="D898" s="199" t="n"/>
      <c r="E898" s="199" t="n"/>
      <c r="F898" s="199" t="n"/>
      <c r="G898" s="199" t="n"/>
      <c r="H898" s="199" t="n"/>
      <c r="I898" s="199" t="n"/>
      <c r="J898" s="199" t="n"/>
      <c r="K898" s="199" t="n"/>
      <c r="L898" s="199" t="n"/>
      <c r="M898" s="199" t="n"/>
      <c r="N898" s="199" t="n"/>
      <c r="O898" s="199" t="n"/>
      <c r="P898" s="199" t="n"/>
      <c r="Q898" s="199" t="n"/>
      <c r="R898" s="199" t="n"/>
      <c r="S898" s="199" t="n"/>
      <c r="T898" s="199" t="n"/>
      <c r="U898" s="199" t="n"/>
      <c r="V898" s="199" t="n"/>
      <c r="W898" s="199" t="n"/>
      <c r="X898" s="199" t="n"/>
      <c r="Y898" s="199" t="n"/>
      <c r="Z898" s="199" t="n"/>
    </row>
    <row r="899" ht="15.75" customHeight="1">
      <c r="A899" s="199" t="n"/>
      <c r="B899" s="199" t="n"/>
      <c r="C899" s="199" t="n"/>
      <c r="D899" s="199" t="n"/>
      <c r="E899" s="199" t="n"/>
      <c r="F899" s="199" t="n"/>
      <c r="G899" s="199" t="n"/>
      <c r="H899" s="199" t="n"/>
      <c r="I899" s="199" t="n"/>
      <c r="J899" s="199" t="n"/>
      <c r="K899" s="199" t="n"/>
      <c r="L899" s="199" t="n"/>
      <c r="M899" s="199" t="n"/>
      <c r="N899" s="199" t="n"/>
      <c r="O899" s="199" t="n"/>
      <c r="P899" s="199" t="n"/>
      <c r="Q899" s="199" t="n"/>
      <c r="R899" s="199" t="n"/>
      <c r="S899" s="199" t="n"/>
      <c r="T899" s="199" t="n"/>
      <c r="U899" s="199" t="n"/>
      <c r="V899" s="199" t="n"/>
      <c r="W899" s="199" t="n"/>
      <c r="X899" s="199" t="n"/>
      <c r="Y899" s="199" t="n"/>
      <c r="Z899" s="199" t="n"/>
    </row>
    <row r="900" ht="15.75" customHeight="1">
      <c r="A900" s="199" t="n"/>
      <c r="B900" s="199" t="n"/>
      <c r="C900" s="199" t="n"/>
      <c r="D900" s="199" t="n"/>
      <c r="E900" s="199" t="n"/>
      <c r="F900" s="199" t="n"/>
      <c r="G900" s="199" t="n"/>
      <c r="H900" s="199" t="n"/>
      <c r="I900" s="199" t="n"/>
      <c r="J900" s="199" t="n"/>
      <c r="K900" s="199" t="n"/>
      <c r="L900" s="199" t="n"/>
      <c r="M900" s="199" t="n"/>
      <c r="N900" s="199" t="n"/>
      <c r="O900" s="199" t="n"/>
      <c r="P900" s="199" t="n"/>
      <c r="Q900" s="199" t="n"/>
      <c r="R900" s="199" t="n"/>
      <c r="S900" s="199" t="n"/>
      <c r="T900" s="199" t="n"/>
      <c r="U900" s="199" t="n"/>
      <c r="V900" s="199" t="n"/>
      <c r="W900" s="199" t="n"/>
      <c r="X900" s="199" t="n"/>
      <c r="Y900" s="199" t="n"/>
      <c r="Z900" s="199" t="n"/>
    </row>
    <row r="901" ht="15.75" customHeight="1">
      <c r="A901" s="199" t="n"/>
      <c r="B901" s="199" t="n"/>
      <c r="C901" s="199" t="n"/>
      <c r="D901" s="199" t="n"/>
      <c r="E901" s="199" t="n"/>
      <c r="F901" s="199" t="n"/>
      <c r="G901" s="199" t="n"/>
      <c r="H901" s="199" t="n"/>
      <c r="I901" s="199" t="n"/>
      <c r="J901" s="199" t="n"/>
      <c r="K901" s="199" t="n"/>
      <c r="L901" s="199" t="n"/>
      <c r="M901" s="199" t="n"/>
      <c r="N901" s="199" t="n"/>
      <c r="O901" s="199" t="n"/>
      <c r="P901" s="199" t="n"/>
      <c r="Q901" s="199" t="n"/>
      <c r="R901" s="199" t="n"/>
      <c r="S901" s="199" t="n"/>
      <c r="T901" s="199" t="n"/>
      <c r="U901" s="199" t="n"/>
      <c r="V901" s="199" t="n"/>
      <c r="W901" s="199" t="n"/>
      <c r="X901" s="199" t="n"/>
      <c r="Y901" s="199" t="n"/>
      <c r="Z901" s="199" t="n"/>
    </row>
    <row r="902" ht="15.75" customHeight="1">
      <c r="A902" s="199" t="n"/>
      <c r="B902" s="199" t="n"/>
      <c r="C902" s="199" t="n"/>
      <c r="D902" s="199" t="n"/>
      <c r="E902" s="199" t="n"/>
      <c r="F902" s="199" t="n"/>
      <c r="G902" s="199" t="n"/>
      <c r="H902" s="199" t="n"/>
      <c r="I902" s="199" t="n"/>
      <c r="J902" s="199" t="n"/>
      <c r="K902" s="199" t="n"/>
      <c r="L902" s="199" t="n"/>
      <c r="M902" s="199" t="n"/>
      <c r="N902" s="199" t="n"/>
      <c r="O902" s="199" t="n"/>
      <c r="P902" s="199" t="n"/>
      <c r="Q902" s="199" t="n"/>
      <c r="R902" s="199" t="n"/>
      <c r="S902" s="199" t="n"/>
      <c r="T902" s="199" t="n"/>
      <c r="U902" s="199" t="n"/>
      <c r="V902" s="199" t="n"/>
      <c r="W902" s="199" t="n"/>
      <c r="X902" s="199" t="n"/>
      <c r="Y902" s="199" t="n"/>
      <c r="Z902" s="199" t="n"/>
    </row>
    <row r="903" ht="15.75" customHeight="1">
      <c r="A903" s="199" t="n"/>
      <c r="B903" s="199" t="n"/>
      <c r="C903" s="199" t="n"/>
      <c r="D903" s="199" t="n"/>
      <c r="E903" s="199" t="n"/>
      <c r="F903" s="199" t="n"/>
      <c r="G903" s="199" t="n"/>
      <c r="H903" s="199" t="n"/>
      <c r="I903" s="199" t="n"/>
      <c r="J903" s="199" t="n"/>
      <c r="K903" s="199" t="n"/>
      <c r="L903" s="199" t="n"/>
      <c r="M903" s="199" t="n"/>
      <c r="N903" s="199" t="n"/>
      <c r="O903" s="199" t="n"/>
      <c r="P903" s="199" t="n"/>
      <c r="Q903" s="199" t="n"/>
      <c r="R903" s="199" t="n"/>
      <c r="S903" s="199" t="n"/>
      <c r="T903" s="199" t="n"/>
      <c r="U903" s="199" t="n"/>
      <c r="V903" s="199" t="n"/>
      <c r="W903" s="199" t="n"/>
      <c r="X903" s="199" t="n"/>
      <c r="Y903" s="199" t="n"/>
      <c r="Z903" s="199" t="n"/>
    </row>
    <row r="904" ht="15.75" customHeight="1">
      <c r="A904" s="199" t="n"/>
      <c r="B904" s="199" t="n"/>
      <c r="C904" s="199" t="n"/>
      <c r="D904" s="199" t="n"/>
      <c r="E904" s="199" t="n"/>
      <c r="F904" s="199" t="n"/>
      <c r="G904" s="199" t="n"/>
      <c r="H904" s="199" t="n"/>
      <c r="I904" s="199" t="n"/>
      <c r="J904" s="199" t="n"/>
      <c r="K904" s="199" t="n"/>
      <c r="L904" s="199" t="n"/>
      <c r="M904" s="199" t="n"/>
      <c r="N904" s="199" t="n"/>
      <c r="O904" s="199" t="n"/>
      <c r="P904" s="199" t="n"/>
      <c r="Q904" s="199" t="n"/>
      <c r="R904" s="199" t="n"/>
      <c r="S904" s="199" t="n"/>
      <c r="T904" s="199" t="n"/>
      <c r="U904" s="199" t="n"/>
      <c r="V904" s="199" t="n"/>
      <c r="W904" s="199" t="n"/>
      <c r="X904" s="199" t="n"/>
      <c r="Y904" s="199" t="n"/>
      <c r="Z904" s="199" t="n"/>
    </row>
    <row r="905" ht="15.75" customHeight="1">
      <c r="A905" s="199" t="n"/>
      <c r="B905" s="199" t="n"/>
      <c r="C905" s="199" t="n"/>
      <c r="D905" s="199" t="n"/>
      <c r="E905" s="199" t="n"/>
      <c r="F905" s="199" t="n"/>
      <c r="G905" s="199" t="n"/>
      <c r="H905" s="199" t="n"/>
      <c r="I905" s="199" t="n"/>
      <c r="J905" s="199" t="n"/>
      <c r="K905" s="199" t="n"/>
      <c r="L905" s="199" t="n"/>
      <c r="M905" s="199" t="n"/>
      <c r="N905" s="199" t="n"/>
      <c r="O905" s="199" t="n"/>
      <c r="P905" s="199" t="n"/>
      <c r="Q905" s="199" t="n"/>
      <c r="R905" s="199" t="n"/>
      <c r="S905" s="199" t="n"/>
      <c r="T905" s="199" t="n"/>
      <c r="U905" s="199" t="n"/>
      <c r="V905" s="199" t="n"/>
      <c r="W905" s="199" t="n"/>
      <c r="X905" s="199" t="n"/>
      <c r="Y905" s="199" t="n"/>
      <c r="Z905" s="199" t="n"/>
    </row>
    <row r="906" ht="15.75" customHeight="1">
      <c r="A906" s="199" t="n"/>
      <c r="B906" s="199" t="n"/>
      <c r="C906" s="199" t="n"/>
      <c r="D906" s="199" t="n"/>
      <c r="E906" s="199" t="n"/>
      <c r="F906" s="199" t="n"/>
      <c r="G906" s="199" t="n"/>
      <c r="H906" s="199" t="n"/>
      <c r="I906" s="199" t="n"/>
      <c r="J906" s="199" t="n"/>
      <c r="K906" s="199" t="n"/>
      <c r="L906" s="199" t="n"/>
      <c r="M906" s="199" t="n"/>
      <c r="N906" s="199" t="n"/>
      <c r="O906" s="199" t="n"/>
      <c r="P906" s="199" t="n"/>
      <c r="Q906" s="199" t="n"/>
      <c r="R906" s="199" t="n"/>
      <c r="S906" s="199" t="n"/>
      <c r="T906" s="199" t="n"/>
      <c r="U906" s="199" t="n"/>
      <c r="V906" s="199" t="n"/>
      <c r="W906" s="199" t="n"/>
      <c r="X906" s="199" t="n"/>
      <c r="Y906" s="199" t="n"/>
      <c r="Z906" s="199" t="n"/>
    </row>
    <row r="907" ht="15.75" customHeight="1">
      <c r="A907" s="199" t="n"/>
      <c r="B907" s="199" t="n"/>
      <c r="C907" s="199" t="n"/>
      <c r="D907" s="199" t="n"/>
      <c r="E907" s="199" t="n"/>
      <c r="F907" s="199" t="n"/>
      <c r="G907" s="199" t="n"/>
      <c r="H907" s="199" t="n"/>
      <c r="I907" s="199" t="n"/>
      <c r="J907" s="199" t="n"/>
      <c r="K907" s="199" t="n"/>
      <c r="L907" s="199" t="n"/>
      <c r="M907" s="199" t="n"/>
      <c r="N907" s="199" t="n"/>
      <c r="O907" s="199" t="n"/>
      <c r="P907" s="199" t="n"/>
      <c r="Q907" s="199" t="n"/>
      <c r="R907" s="199" t="n"/>
      <c r="S907" s="199" t="n"/>
      <c r="T907" s="199" t="n"/>
      <c r="U907" s="199" t="n"/>
      <c r="V907" s="199" t="n"/>
      <c r="W907" s="199" t="n"/>
      <c r="X907" s="199" t="n"/>
      <c r="Y907" s="199" t="n"/>
      <c r="Z907" s="199" t="n"/>
    </row>
    <row r="908" ht="15.75" customHeight="1">
      <c r="A908" s="199" t="n"/>
      <c r="B908" s="199" t="n"/>
      <c r="C908" s="199" t="n"/>
      <c r="D908" s="199" t="n"/>
      <c r="E908" s="199" t="n"/>
      <c r="F908" s="199" t="n"/>
      <c r="G908" s="199" t="n"/>
      <c r="H908" s="199" t="n"/>
      <c r="I908" s="199" t="n"/>
      <c r="J908" s="199" t="n"/>
      <c r="K908" s="199" t="n"/>
      <c r="L908" s="199" t="n"/>
      <c r="M908" s="199" t="n"/>
      <c r="N908" s="199" t="n"/>
      <c r="O908" s="199" t="n"/>
      <c r="P908" s="199" t="n"/>
      <c r="Q908" s="199" t="n"/>
      <c r="R908" s="199" t="n"/>
      <c r="S908" s="199" t="n"/>
      <c r="T908" s="199" t="n"/>
      <c r="U908" s="199" t="n"/>
      <c r="V908" s="199" t="n"/>
      <c r="W908" s="199" t="n"/>
      <c r="X908" s="199" t="n"/>
      <c r="Y908" s="199" t="n"/>
      <c r="Z908" s="199" t="n"/>
    </row>
    <row r="909" ht="15.75" customHeight="1">
      <c r="A909" s="199" t="n"/>
      <c r="B909" s="199" t="n"/>
      <c r="C909" s="199" t="n"/>
      <c r="D909" s="199" t="n"/>
      <c r="E909" s="199" t="n"/>
      <c r="F909" s="199" t="n"/>
      <c r="G909" s="199" t="n"/>
      <c r="H909" s="199" t="n"/>
      <c r="I909" s="199" t="n"/>
      <c r="J909" s="199" t="n"/>
      <c r="K909" s="199" t="n"/>
      <c r="L909" s="199" t="n"/>
      <c r="M909" s="199" t="n"/>
      <c r="N909" s="199" t="n"/>
      <c r="O909" s="199" t="n"/>
      <c r="P909" s="199" t="n"/>
      <c r="Q909" s="199" t="n"/>
      <c r="R909" s="199" t="n"/>
      <c r="S909" s="199" t="n"/>
      <c r="T909" s="199" t="n"/>
      <c r="U909" s="199" t="n"/>
      <c r="V909" s="199" t="n"/>
      <c r="W909" s="199" t="n"/>
      <c r="X909" s="199" t="n"/>
      <c r="Y909" s="199" t="n"/>
      <c r="Z909" s="199" t="n"/>
    </row>
    <row r="910" ht="15.75" customHeight="1">
      <c r="A910" s="199" t="n"/>
      <c r="B910" s="199" t="n"/>
      <c r="C910" s="199" t="n"/>
      <c r="D910" s="199" t="n"/>
      <c r="E910" s="199" t="n"/>
      <c r="F910" s="199" t="n"/>
      <c r="G910" s="199" t="n"/>
      <c r="H910" s="199" t="n"/>
      <c r="I910" s="199" t="n"/>
      <c r="J910" s="199" t="n"/>
      <c r="K910" s="199" t="n"/>
      <c r="L910" s="199" t="n"/>
      <c r="M910" s="199" t="n"/>
      <c r="N910" s="199" t="n"/>
      <c r="O910" s="199" t="n"/>
      <c r="P910" s="199" t="n"/>
      <c r="Q910" s="199" t="n"/>
      <c r="R910" s="199" t="n"/>
      <c r="S910" s="199" t="n"/>
      <c r="T910" s="199" t="n"/>
      <c r="U910" s="199" t="n"/>
      <c r="V910" s="199" t="n"/>
      <c r="W910" s="199" t="n"/>
      <c r="X910" s="199" t="n"/>
      <c r="Y910" s="199" t="n"/>
      <c r="Z910" s="199" t="n"/>
    </row>
    <row r="911" ht="15.75" customHeight="1">
      <c r="A911" s="199" t="n"/>
      <c r="B911" s="199" t="n"/>
      <c r="C911" s="199" t="n"/>
      <c r="D911" s="199" t="n"/>
      <c r="E911" s="199" t="n"/>
      <c r="F911" s="199" t="n"/>
      <c r="G911" s="199" t="n"/>
      <c r="H911" s="199" t="n"/>
      <c r="I911" s="199" t="n"/>
      <c r="J911" s="199" t="n"/>
      <c r="K911" s="199" t="n"/>
      <c r="L911" s="199" t="n"/>
      <c r="M911" s="199" t="n"/>
      <c r="N911" s="199" t="n"/>
      <c r="O911" s="199" t="n"/>
      <c r="P911" s="199" t="n"/>
      <c r="Q911" s="199" t="n"/>
      <c r="R911" s="199" t="n"/>
      <c r="S911" s="199" t="n"/>
      <c r="T911" s="199" t="n"/>
      <c r="U911" s="199" t="n"/>
      <c r="V911" s="199" t="n"/>
      <c r="W911" s="199" t="n"/>
      <c r="X911" s="199" t="n"/>
      <c r="Y911" s="199" t="n"/>
      <c r="Z911" s="199" t="n"/>
    </row>
    <row r="912" ht="15.75" customHeight="1">
      <c r="A912" s="199" t="n"/>
      <c r="B912" s="199" t="n"/>
      <c r="C912" s="199" t="n"/>
      <c r="D912" s="199" t="n"/>
      <c r="E912" s="199" t="n"/>
      <c r="F912" s="199" t="n"/>
      <c r="G912" s="199" t="n"/>
      <c r="H912" s="199" t="n"/>
      <c r="I912" s="199" t="n"/>
      <c r="J912" s="199" t="n"/>
      <c r="K912" s="199" t="n"/>
      <c r="L912" s="199" t="n"/>
      <c r="M912" s="199" t="n"/>
      <c r="N912" s="199" t="n"/>
      <c r="O912" s="199" t="n"/>
      <c r="P912" s="199" t="n"/>
      <c r="Q912" s="199" t="n"/>
      <c r="R912" s="199" t="n"/>
      <c r="S912" s="199" t="n"/>
      <c r="T912" s="199" t="n"/>
      <c r="U912" s="199" t="n"/>
      <c r="V912" s="199" t="n"/>
      <c r="W912" s="199" t="n"/>
      <c r="X912" s="199" t="n"/>
      <c r="Y912" s="199" t="n"/>
      <c r="Z912" s="199" t="n"/>
    </row>
    <row r="913" ht="15.75" customHeight="1">
      <c r="A913" s="199" t="n"/>
      <c r="B913" s="199" t="n"/>
      <c r="C913" s="199" t="n"/>
      <c r="D913" s="199" t="n"/>
      <c r="E913" s="199" t="n"/>
      <c r="F913" s="199" t="n"/>
      <c r="G913" s="199" t="n"/>
      <c r="H913" s="199" t="n"/>
      <c r="I913" s="199" t="n"/>
      <c r="J913" s="199" t="n"/>
      <c r="K913" s="199" t="n"/>
      <c r="L913" s="199" t="n"/>
      <c r="M913" s="199" t="n"/>
      <c r="N913" s="199" t="n"/>
      <c r="O913" s="199" t="n"/>
      <c r="P913" s="199" t="n"/>
      <c r="Q913" s="199" t="n"/>
      <c r="R913" s="199" t="n"/>
      <c r="S913" s="199" t="n"/>
      <c r="T913" s="199" t="n"/>
      <c r="U913" s="199" t="n"/>
      <c r="V913" s="199" t="n"/>
      <c r="W913" s="199" t="n"/>
      <c r="X913" s="199" t="n"/>
      <c r="Y913" s="199" t="n"/>
      <c r="Z913" s="199" t="n"/>
    </row>
    <row r="914" ht="15.75" customHeight="1">
      <c r="A914" s="199" t="n"/>
      <c r="B914" s="199" t="n"/>
      <c r="C914" s="199" t="n"/>
      <c r="D914" s="199" t="n"/>
      <c r="E914" s="199" t="n"/>
      <c r="F914" s="199" t="n"/>
      <c r="G914" s="199" t="n"/>
      <c r="H914" s="199" t="n"/>
      <c r="I914" s="199" t="n"/>
      <c r="J914" s="199" t="n"/>
      <c r="K914" s="199" t="n"/>
      <c r="L914" s="199" t="n"/>
      <c r="M914" s="199" t="n"/>
      <c r="N914" s="199" t="n"/>
      <c r="O914" s="199" t="n"/>
      <c r="P914" s="199" t="n"/>
      <c r="Q914" s="199" t="n"/>
      <c r="R914" s="199" t="n"/>
      <c r="S914" s="199" t="n"/>
      <c r="T914" s="199" t="n"/>
      <c r="U914" s="199" t="n"/>
      <c r="V914" s="199" t="n"/>
      <c r="W914" s="199" t="n"/>
      <c r="X914" s="199" t="n"/>
      <c r="Y914" s="199" t="n"/>
      <c r="Z914" s="199" t="n"/>
    </row>
    <row r="915" ht="15.75" customHeight="1">
      <c r="A915" s="199" t="n"/>
      <c r="B915" s="199" t="n"/>
      <c r="C915" s="199" t="n"/>
      <c r="D915" s="199" t="n"/>
      <c r="E915" s="199" t="n"/>
      <c r="F915" s="199" t="n"/>
      <c r="G915" s="199" t="n"/>
      <c r="H915" s="199" t="n"/>
      <c r="I915" s="199" t="n"/>
      <c r="J915" s="199" t="n"/>
      <c r="K915" s="199" t="n"/>
      <c r="L915" s="199" t="n"/>
      <c r="M915" s="199" t="n"/>
      <c r="N915" s="199" t="n"/>
      <c r="O915" s="199" t="n"/>
      <c r="P915" s="199" t="n"/>
      <c r="Q915" s="199" t="n"/>
      <c r="R915" s="199" t="n"/>
      <c r="S915" s="199" t="n"/>
      <c r="T915" s="199" t="n"/>
      <c r="U915" s="199" t="n"/>
      <c r="V915" s="199" t="n"/>
      <c r="W915" s="199" t="n"/>
      <c r="X915" s="199" t="n"/>
      <c r="Y915" s="199" t="n"/>
      <c r="Z915" s="199" t="n"/>
    </row>
    <row r="916" ht="15.75" customHeight="1">
      <c r="A916" s="199" t="n"/>
      <c r="B916" s="199" t="n"/>
      <c r="C916" s="199" t="n"/>
      <c r="D916" s="199" t="n"/>
      <c r="E916" s="199" t="n"/>
      <c r="F916" s="199" t="n"/>
      <c r="G916" s="199" t="n"/>
      <c r="H916" s="199" t="n"/>
      <c r="I916" s="199" t="n"/>
      <c r="J916" s="199" t="n"/>
      <c r="K916" s="199" t="n"/>
      <c r="L916" s="199" t="n"/>
      <c r="M916" s="199" t="n"/>
      <c r="N916" s="199" t="n"/>
      <c r="O916" s="199" t="n"/>
      <c r="P916" s="199" t="n"/>
      <c r="Q916" s="199" t="n"/>
      <c r="R916" s="199" t="n"/>
      <c r="S916" s="199" t="n"/>
      <c r="T916" s="199" t="n"/>
      <c r="U916" s="199" t="n"/>
      <c r="V916" s="199" t="n"/>
      <c r="W916" s="199" t="n"/>
      <c r="X916" s="199" t="n"/>
      <c r="Y916" s="199" t="n"/>
      <c r="Z916" s="199" t="n"/>
    </row>
    <row r="917" ht="15.75" customHeight="1">
      <c r="A917" s="199" t="n"/>
      <c r="B917" s="199" t="n"/>
      <c r="C917" s="199" t="n"/>
      <c r="D917" s="199" t="n"/>
      <c r="E917" s="199" t="n"/>
      <c r="F917" s="199" t="n"/>
      <c r="G917" s="199" t="n"/>
      <c r="H917" s="199" t="n"/>
      <c r="I917" s="199" t="n"/>
      <c r="J917" s="199" t="n"/>
      <c r="K917" s="199" t="n"/>
      <c r="L917" s="199" t="n"/>
      <c r="M917" s="199" t="n"/>
      <c r="N917" s="199" t="n"/>
      <c r="O917" s="199" t="n"/>
      <c r="P917" s="199" t="n"/>
      <c r="Q917" s="199" t="n"/>
      <c r="R917" s="199" t="n"/>
      <c r="S917" s="199" t="n"/>
      <c r="T917" s="199" t="n"/>
      <c r="U917" s="199" t="n"/>
      <c r="V917" s="199" t="n"/>
      <c r="W917" s="199" t="n"/>
      <c r="X917" s="199" t="n"/>
      <c r="Y917" s="199" t="n"/>
      <c r="Z917" s="199" t="n"/>
    </row>
    <row r="918" ht="15.75" customHeight="1">
      <c r="A918" s="199" t="n"/>
      <c r="B918" s="199" t="n"/>
      <c r="C918" s="199" t="n"/>
      <c r="D918" s="199" t="n"/>
      <c r="E918" s="199" t="n"/>
      <c r="F918" s="199" t="n"/>
      <c r="G918" s="199" t="n"/>
      <c r="H918" s="199" t="n"/>
      <c r="I918" s="199" t="n"/>
      <c r="J918" s="199" t="n"/>
      <c r="K918" s="199" t="n"/>
      <c r="L918" s="199" t="n"/>
      <c r="M918" s="199" t="n"/>
      <c r="N918" s="199" t="n"/>
      <c r="O918" s="199" t="n"/>
      <c r="P918" s="199" t="n"/>
      <c r="Q918" s="199" t="n"/>
      <c r="R918" s="199" t="n"/>
      <c r="S918" s="199" t="n"/>
      <c r="T918" s="199" t="n"/>
      <c r="U918" s="199" t="n"/>
      <c r="V918" s="199" t="n"/>
      <c r="W918" s="199" t="n"/>
      <c r="X918" s="199" t="n"/>
      <c r="Y918" s="199" t="n"/>
      <c r="Z918" s="199" t="n"/>
    </row>
    <row r="919" ht="15.75" customHeight="1">
      <c r="A919" s="199" t="n"/>
      <c r="B919" s="199" t="n"/>
      <c r="C919" s="199" t="n"/>
      <c r="D919" s="199" t="n"/>
      <c r="E919" s="199" t="n"/>
      <c r="F919" s="199" t="n"/>
      <c r="G919" s="199" t="n"/>
      <c r="H919" s="199" t="n"/>
      <c r="I919" s="199" t="n"/>
      <c r="J919" s="199" t="n"/>
      <c r="K919" s="199" t="n"/>
      <c r="L919" s="199" t="n"/>
      <c r="M919" s="199" t="n"/>
      <c r="N919" s="199" t="n"/>
      <c r="O919" s="199" t="n"/>
      <c r="P919" s="199" t="n"/>
      <c r="Q919" s="199" t="n"/>
      <c r="R919" s="199" t="n"/>
      <c r="S919" s="199" t="n"/>
      <c r="T919" s="199" t="n"/>
      <c r="U919" s="199" t="n"/>
      <c r="V919" s="199" t="n"/>
      <c r="W919" s="199" t="n"/>
      <c r="X919" s="199" t="n"/>
      <c r="Y919" s="199" t="n"/>
      <c r="Z919" s="199" t="n"/>
    </row>
    <row r="920" ht="15.75" customHeight="1">
      <c r="A920" s="199" t="n"/>
      <c r="B920" s="199" t="n"/>
      <c r="C920" s="199" t="n"/>
      <c r="D920" s="199" t="n"/>
      <c r="E920" s="199" t="n"/>
      <c r="F920" s="199" t="n"/>
      <c r="G920" s="199" t="n"/>
      <c r="H920" s="199" t="n"/>
      <c r="I920" s="199" t="n"/>
      <c r="J920" s="199" t="n"/>
      <c r="K920" s="199" t="n"/>
      <c r="L920" s="199" t="n"/>
      <c r="M920" s="199" t="n"/>
      <c r="N920" s="199" t="n"/>
      <c r="O920" s="199" t="n"/>
      <c r="P920" s="199" t="n"/>
      <c r="Q920" s="199" t="n"/>
      <c r="R920" s="199" t="n"/>
      <c r="S920" s="199" t="n"/>
      <c r="T920" s="199" t="n"/>
      <c r="U920" s="199" t="n"/>
      <c r="V920" s="199" t="n"/>
      <c r="W920" s="199" t="n"/>
      <c r="X920" s="199" t="n"/>
      <c r="Y920" s="199" t="n"/>
      <c r="Z920" s="199" t="n"/>
    </row>
    <row r="921" ht="15.75" customHeight="1">
      <c r="A921" s="199" t="n"/>
      <c r="B921" s="199" t="n"/>
      <c r="C921" s="199" t="n"/>
      <c r="D921" s="199" t="n"/>
      <c r="E921" s="199" t="n"/>
      <c r="F921" s="199" t="n"/>
      <c r="G921" s="199" t="n"/>
      <c r="H921" s="199" t="n"/>
      <c r="I921" s="199" t="n"/>
      <c r="J921" s="199" t="n"/>
      <c r="K921" s="199" t="n"/>
      <c r="L921" s="199" t="n"/>
      <c r="M921" s="199" t="n"/>
      <c r="N921" s="199" t="n"/>
      <c r="O921" s="199" t="n"/>
      <c r="P921" s="199" t="n"/>
      <c r="Q921" s="199" t="n"/>
      <c r="R921" s="199" t="n"/>
      <c r="S921" s="199" t="n"/>
      <c r="T921" s="199" t="n"/>
      <c r="U921" s="199" t="n"/>
      <c r="V921" s="199" t="n"/>
      <c r="W921" s="199" t="n"/>
      <c r="X921" s="199" t="n"/>
      <c r="Y921" s="199" t="n"/>
      <c r="Z921" s="199" t="n"/>
    </row>
    <row r="922" ht="15.75" customHeight="1">
      <c r="A922" s="199" t="n"/>
      <c r="B922" s="199" t="n"/>
      <c r="C922" s="199" t="n"/>
      <c r="D922" s="199" t="n"/>
      <c r="E922" s="199" t="n"/>
      <c r="F922" s="199" t="n"/>
      <c r="G922" s="199" t="n"/>
      <c r="H922" s="199" t="n"/>
      <c r="I922" s="199" t="n"/>
      <c r="J922" s="199" t="n"/>
      <c r="K922" s="199" t="n"/>
      <c r="L922" s="199" t="n"/>
      <c r="M922" s="199" t="n"/>
      <c r="N922" s="199" t="n"/>
      <c r="O922" s="199" t="n"/>
      <c r="P922" s="199" t="n"/>
      <c r="Q922" s="199" t="n"/>
      <c r="R922" s="199" t="n"/>
      <c r="S922" s="199" t="n"/>
      <c r="T922" s="199" t="n"/>
      <c r="U922" s="199" t="n"/>
      <c r="V922" s="199" t="n"/>
      <c r="W922" s="199" t="n"/>
      <c r="X922" s="199" t="n"/>
      <c r="Y922" s="199" t="n"/>
      <c r="Z922" s="199" t="n"/>
    </row>
    <row r="923" ht="15.75" customHeight="1">
      <c r="A923" s="199" t="n"/>
      <c r="B923" s="199" t="n"/>
      <c r="C923" s="199" t="n"/>
      <c r="D923" s="199" t="n"/>
      <c r="E923" s="199" t="n"/>
      <c r="F923" s="199" t="n"/>
      <c r="G923" s="199" t="n"/>
      <c r="H923" s="199" t="n"/>
      <c r="I923" s="199" t="n"/>
      <c r="J923" s="199" t="n"/>
      <c r="K923" s="199" t="n"/>
      <c r="L923" s="199" t="n"/>
      <c r="M923" s="199" t="n"/>
      <c r="N923" s="199" t="n"/>
      <c r="O923" s="199" t="n"/>
      <c r="P923" s="199" t="n"/>
      <c r="Q923" s="199" t="n"/>
      <c r="R923" s="199" t="n"/>
      <c r="S923" s="199" t="n"/>
      <c r="T923" s="199" t="n"/>
      <c r="U923" s="199" t="n"/>
      <c r="V923" s="199" t="n"/>
      <c r="W923" s="199" t="n"/>
      <c r="X923" s="199" t="n"/>
      <c r="Y923" s="199" t="n"/>
      <c r="Z923" s="199" t="n"/>
    </row>
    <row r="924" ht="15.75" customHeight="1">
      <c r="A924" s="199" t="n"/>
      <c r="B924" s="199" t="n"/>
      <c r="C924" s="199" t="n"/>
      <c r="D924" s="199" t="n"/>
      <c r="E924" s="199" t="n"/>
      <c r="F924" s="199" t="n"/>
      <c r="G924" s="199" t="n"/>
      <c r="H924" s="199" t="n"/>
      <c r="I924" s="199" t="n"/>
      <c r="J924" s="199" t="n"/>
      <c r="K924" s="199" t="n"/>
      <c r="L924" s="199" t="n"/>
      <c r="M924" s="199" t="n"/>
      <c r="N924" s="199" t="n"/>
      <c r="O924" s="199" t="n"/>
      <c r="P924" s="199" t="n"/>
      <c r="Q924" s="199" t="n"/>
      <c r="R924" s="199" t="n"/>
      <c r="S924" s="199" t="n"/>
      <c r="T924" s="199" t="n"/>
      <c r="U924" s="199" t="n"/>
      <c r="V924" s="199" t="n"/>
      <c r="W924" s="199" t="n"/>
      <c r="X924" s="199" t="n"/>
      <c r="Y924" s="199" t="n"/>
      <c r="Z924" s="199" t="n"/>
    </row>
    <row r="925" ht="15.75" customHeight="1">
      <c r="A925" s="199" t="n"/>
      <c r="B925" s="199" t="n"/>
      <c r="C925" s="199" t="n"/>
      <c r="D925" s="199" t="n"/>
      <c r="E925" s="199" t="n"/>
      <c r="F925" s="199" t="n"/>
      <c r="G925" s="199" t="n"/>
      <c r="H925" s="199" t="n"/>
      <c r="I925" s="199" t="n"/>
      <c r="J925" s="199" t="n"/>
      <c r="K925" s="199" t="n"/>
      <c r="L925" s="199" t="n"/>
      <c r="M925" s="199" t="n"/>
      <c r="N925" s="199" t="n"/>
      <c r="O925" s="199" t="n"/>
      <c r="P925" s="199" t="n"/>
      <c r="Q925" s="199" t="n"/>
      <c r="R925" s="199" t="n"/>
      <c r="S925" s="199" t="n"/>
      <c r="T925" s="199" t="n"/>
      <c r="U925" s="199" t="n"/>
      <c r="V925" s="199" t="n"/>
      <c r="W925" s="199" t="n"/>
      <c r="X925" s="199" t="n"/>
      <c r="Y925" s="199" t="n"/>
      <c r="Z925" s="199" t="n"/>
    </row>
    <row r="926" ht="15.75" customHeight="1">
      <c r="A926" s="199" t="n"/>
      <c r="B926" s="199" t="n"/>
      <c r="C926" s="199" t="n"/>
      <c r="D926" s="199" t="n"/>
      <c r="E926" s="199" t="n"/>
      <c r="F926" s="199" t="n"/>
      <c r="G926" s="199" t="n"/>
      <c r="H926" s="199" t="n"/>
      <c r="I926" s="199" t="n"/>
      <c r="J926" s="199" t="n"/>
      <c r="K926" s="199" t="n"/>
      <c r="L926" s="199" t="n"/>
      <c r="M926" s="199" t="n"/>
      <c r="N926" s="199" t="n"/>
      <c r="O926" s="199" t="n"/>
      <c r="P926" s="199" t="n"/>
      <c r="Q926" s="199" t="n"/>
      <c r="R926" s="199" t="n"/>
      <c r="S926" s="199" t="n"/>
      <c r="T926" s="199" t="n"/>
      <c r="U926" s="199" t="n"/>
      <c r="V926" s="199" t="n"/>
      <c r="W926" s="199" t="n"/>
      <c r="X926" s="199" t="n"/>
      <c r="Y926" s="199" t="n"/>
      <c r="Z926" s="199" t="n"/>
    </row>
    <row r="927" ht="15.75" customHeight="1">
      <c r="A927" s="199" t="n"/>
      <c r="B927" s="199" t="n"/>
      <c r="C927" s="199" t="n"/>
      <c r="D927" s="199" t="n"/>
      <c r="E927" s="199" t="n"/>
      <c r="F927" s="199" t="n"/>
      <c r="G927" s="199" t="n"/>
      <c r="H927" s="199" t="n"/>
      <c r="I927" s="199" t="n"/>
      <c r="J927" s="199" t="n"/>
      <c r="K927" s="199" t="n"/>
      <c r="L927" s="199" t="n"/>
      <c r="M927" s="199" t="n"/>
      <c r="N927" s="199" t="n"/>
      <c r="O927" s="199" t="n"/>
      <c r="P927" s="199" t="n"/>
      <c r="Q927" s="199" t="n"/>
      <c r="R927" s="199" t="n"/>
      <c r="S927" s="199" t="n"/>
      <c r="T927" s="199" t="n"/>
      <c r="U927" s="199" t="n"/>
      <c r="V927" s="199" t="n"/>
      <c r="W927" s="199" t="n"/>
      <c r="X927" s="199" t="n"/>
      <c r="Y927" s="199" t="n"/>
      <c r="Z927" s="199" t="n"/>
    </row>
    <row r="928" ht="15.75" customHeight="1">
      <c r="A928" s="199" t="n"/>
      <c r="B928" s="199" t="n"/>
      <c r="C928" s="199" t="n"/>
      <c r="D928" s="199" t="n"/>
      <c r="E928" s="199" t="n"/>
      <c r="F928" s="199" t="n"/>
      <c r="G928" s="199" t="n"/>
      <c r="H928" s="199" t="n"/>
      <c r="I928" s="199" t="n"/>
      <c r="J928" s="199" t="n"/>
      <c r="K928" s="199" t="n"/>
      <c r="L928" s="199" t="n"/>
      <c r="M928" s="199" t="n"/>
      <c r="N928" s="199" t="n"/>
      <c r="O928" s="199" t="n"/>
      <c r="P928" s="199" t="n"/>
      <c r="Q928" s="199" t="n"/>
      <c r="R928" s="199" t="n"/>
      <c r="S928" s="199" t="n"/>
      <c r="T928" s="199" t="n"/>
      <c r="U928" s="199" t="n"/>
      <c r="V928" s="199" t="n"/>
      <c r="W928" s="199" t="n"/>
      <c r="X928" s="199" t="n"/>
      <c r="Y928" s="199" t="n"/>
      <c r="Z928" s="199" t="n"/>
    </row>
    <row r="929" ht="15.75" customHeight="1">
      <c r="A929" s="199" t="n"/>
      <c r="B929" s="199" t="n"/>
      <c r="C929" s="199" t="n"/>
      <c r="D929" s="199" t="n"/>
      <c r="E929" s="199" t="n"/>
      <c r="F929" s="199" t="n"/>
      <c r="G929" s="199" t="n"/>
      <c r="H929" s="199" t="n"/>
      <c r="I929" s="199" t="n"/>
      <c r="J929" s="199" t="n"/>
      <c r="K929" s="199" t="n"/>
      <c r="L929" s="199" t="n"/>
      <c r="M929" s="199" t="n"/>
      <c r="N929" s="199" t="n"/>
      <c r="O929" s="199" t="n"/>
      <c r="P929" s="199" t="n"/>
      <c r="Q929" s="199" t="n"/>
      <c r="R929" s="199" t="n"/>
      <c r="S929" s="199" t="n"/>
      <c r="T929" s="199" t="n"/>
      <c r="U929" s="199" t="n"/>
      <c r="V929" s="199" t="n"/>
      <c r="W929" s="199" t="n"/>
      <c r="X929" s="199" t="n"/>
      <c r="Y929" s="199" t="n"/>
      <c r="Z929" s="199" t="n"/>
    </row>
    <row r="930" ht="15.75" customHeight="1">
      <c r="A930" s="199" t="n"/>
      <c r="B930" s="199" t="n"/>
      <c r="C930" s="199" t="n"/>
      <c r="D930" s="199" t="n"/>
      <c r="E930" s="199" t="n"/>
      <c r="F930" s="199" t="n"/>
      <c r="G930" s="199" t="n"/>
      <c r="H930" s="199" t="n"/>
      <c r="I930" s="199" t="n"/>
      <c r="J930" s="199" t="n"/>
      <c r="K930" s="199" t="n"/>
      <c r="L930" s="199" t="n"/>
      <c r="M930" s="199" t="n"/>
      <c r="N930" s="199" t="n"/>
      <c r="O930" s="199" t="n"/>
      <c r="P930" s="199" t="n"/>
      <c r="Q930" s="199" t="n"/>
      <c r="R930" s="199" t="n"/>
      <c r="S930" s="199" t="n"/>
      <c r="T930" s="199" t="n"/>
      <c r="U930" s="199" t="n"/>
      <c r="V930" s="199" t="n"/>
      <c r="W930" s="199" t="n"/>
      <c r="X930" s="199" t="n"/>
      <c r="Y930" s="199" t="n"/>
      <c r="Z930" s="199" t="n"/>
    </row>
    <row r="931" ht="15.75" customHeight="1">
      <c r="A931" s="199" t="n"/>
      <c r="B931" s="199" t="n"/>
      <c r="C931" s="199" t="n"/>
      <c r="D931" s="199" t="n"/>
      <c r="E931" s="199" t="n"/>
      <c r="F931" s="199" t="n"/>
      <c r="G931" s="199" t="n"/>
      <c r="H931" s="199" t="n"/>
      <c r="I931" s="199" t="n"/>
      <c r="J931" s="199" t="n"/>
      <c r="K931" s="199" t="n"/>
      <c r="L931" s="199" t="n"/>
      <c r="M931" s="199" t="n"/>
      <c r="N931" s="199" t="n"/>
      <c r="O931" s="199" t="n"/>
      <c r="P931" s="199" t="n"/>
      <c r="Q931" s="199" t="n"/>
      <c r="R931" s="199" t="n"/>
      <c r="S931" s="199" t="n"/>
      <c r="T931" s="199" t="n"/>
      <c r="U931" s="199" t="n"/>
      <c r="V931" s="199" t="n"/>
      <c r="W931" s="199" t="n"/>
      <c r="X931" s="199" t="n"/>
      <c r="Y931" s="199" t="n"/>
      <c r="Z931" s="199" t="n"/>
    </row>
    <row r="932" ht="15.75" customHeight="1">
      <c r="A932" s="199" t="n"/>
      <c r="B932" s="199" t="n"/>
      <c r="C932" s="199" t="n"/>
      <c r="D932" s="199" t="n"/>
      <c r="E932" s="199" t="n"/>
      <c r="F932" s="199" t="n"/>
      <c r="G932" s="199" t="n"/>
      <c r="H932" s="199" t="n"/>
      <c r="I932" s="199" t="n"/>
      <c r="J932" s="199" t="n"/>
      <c r="K932" s="199" t="n"/>
      <c r="L932" s="199" t="n"/>
      <c r="M932" s="199" t="n"/>
      <c r="N932" s="199" t="n"/>
      <c r="O932" s="199" t="n"/>
      <c r="P932" s="199" t="n"/>
      <c r="Q932" s="199" t="n"/>
      <c r="R932" s="199" t="n"/>
      <c r="S932" s="199" t="n"/>
      <c r="T932" s="199" t="n"/>
      <c r="U932" s="199" t="n"/>
      <c r="V932" s="199" t="n"/>
      <c r="W932" s="199" t="n"/>
      <c r="X932" s="199" t="n"/>
      <c r="Y932" s="199" t="n"/>
      <c r="Z932" s="199" t="n"/>
    </row>
    <row r="933" ht="15.75" customHeight="1">
      <c r="A933" s="199" t="n"/>
      <c r="B933" s="199" t="n"/>
      <c r="C933" s="199" t="n"/>
      <c r="D933" s="199" t="n"/>
      <c r="E933" s="199" t="n"/>
      <c r="F933" s="199" t="n"/>
      <c r="G933" s="199" t="n"/>
      <c r="H933" s="199" t="n"/>
      <c r="I933" s="199" t="n"/>
      <c r="J933" s="199" t="n"/>
      <c r="K933" s="199" t="n"/>
      <c r="L933" s="199" t="n"/>
      <c r="M933" s="199" t="n"/>
      <c r="N933" s="199" t="n"/>
      <c r="O933" s="199" t="n"/>
      <c r="P933" s="199" t="n"/>
      <c r="Q933" s="199" t="n"/>
      <c r="R933" s="199" t="n"/>
      <c r="S933" s="199" t="n"/>
      <c r="T933" s="199" t="n"/>
      <c r="U933" s="199" t="n"/>
      <c r="V933" s="199" t="n"/>
      <c r="W933" s="199" t="n"/>
      <c r="X933" s="199" t="n"/>
      <c r="Y933" s="199" t="n"/>
      <c r="Z933" s="199" t="n"/>
    </row>
    <row r="934" ht="15.75" customHeight="1">
      <c r="A934" s="199" t="n"/>
      <c r="B934" s="199" t="n"/>
      <c r="C934" s="199" t="n"/>
      <c r="D934" s="199" t="n"/>
      <c r="E934" s="199" t="n"/>
      <c r="F934" s="199" t="n"/>
      <c r="G934" s="199" t="n"/>
      <c r="H934" s="199" t="n"/>
      <c r="I934" s="199" t="n"/>
      <c r="J934" s="199" t="n"/>
      <c r="K934" s="199" t="n"/>
      <c r="L934" s="199" t="n"/>
      <c r="M934" s="199" t="n"/>
      <c r="N934" s="199" t="n"/>
      <c r="O934" s="199" t="n"/>
      <c r="P934" s="199" t="n"/>
      <c r="Q934" s="199" t="n"/>
      <c r="R934" s="199" t="n"/>
      <c r="S934" s="199" t="n"/>
      <c r="T934" s="199" t="n"/>
      <c r="U934" s="199" t="n"/>
      <c r="V934" s="199" t="n"/>
      <c r="W934" s="199" t="n"/>
      <c r="X934" s="199" t="n"/>
      <c r="Y934" s="199" t="n"/>
      <c r="Z934" s="199" t="n"/>
    </row>
    <row r="935" ht="15.75" customHeight="1">
      <c r="A935" s="199" t="n"/>
      <c r="B935" s="199" t="n"/>
      <c r="C935" s="199" t="n"/>
      <c r="D935" s="199" t="n"/>
      <c r="E935" s="199" t="n"/>
      <c r="F935" s="199" t="n"/>
      <c r="G935" s="199" t="n"/>
      <c r="H935" s="199" t="n"/>
      <c r="I935" s="199" t="n"/>
      <c r="J935" s="199" t="n"/>
      <c r="K935" s="199" t="n"/>
      <c r="L935" s="199" t="n"/>
      <c r="M935" s="199" t="n"/>
      <c r="N935" s="199" t="n"/>
      <c r="O935" s="199" t="n"/>
      <c r="P935" s="199" t="n"/>
      <c r="Q935" s="199" t="n"/>
      <c r="R935" s="199" t="n"/>
      <c r="S935" s="199" t="n"/>
      <c r="T935" s="199" t="n"/>
      <c r="U935" s="199" t="n"/>
      <c r="V935" s="199" t="n"/>
      <c r="W935" s="199" t="n"/>
      <c r="X935" s="199" t="n"/>
      <c r="Y935" s="199" t="n"/>
      <c r="Z935" s="199" t="n"/>
    </row>
    <row r="936" ht="15.75" customHeight="1">
      <c r="A936" s="199" t="n"/>
      <c r="B936" s="199" t="n"/>
      <c r="C936" s="199" t="n"/>
      <c r="D936" s="199" t="n"/>
      <c r="E936" s="199" t="n"/>
      <c r="F936" s="199" t="n"/>
      <c r="G936" s="199" t="n"/>
      <c r="H936" s="199" t="n"/>
      <c r="I936" s="199" t="n"/>
      <c r="J936" s="199" t="n"/>
      <c r="K936" s="199" t="n"/>
      <c r="L936" s="199" t="n"/>
      <c r="M936" s="199" t="n"/>
      <c r="N936" s="199" t="n"/>
      <c r="O936" s="199" t="n"/>
      <c r="P936" s="199" t="n"/>
      <c r="Q936" s="199" t="n"/>
      <c r="R936" s="199" t="n"/>
      <c r="S936" s="199" t="n"/>
      <c r="T936" s="199" t="n"/>
      <c r="U936" s="199" t="n"/>
      <c r="V936" s="199" t="n"/>
      <c r="W936" s="199" t="n"/>
      <c r="X936" s="199" t="n"/>
      <c r="Y936" s="199" t="n"/>
      <c r="Z936" s="199" t="n"/>
    </row>
    <row r="937" ht="15.75" customHeight="1">
      <c r="A937" s="199" t="n"/>
      <c r="B937" s="199" t="n"/>
      <c r="C937" s="199" t="n"/>
      <c r="D937" s="199" t="n"/>
      <c r="E937" s="199" t="n"/>
      <c r="F937" s="199" t="n"/>
      <c r="G937" s="199" t="n"/>
      <c r="H937" s="199" t="n"/>
      <c r="I937" s="199" t="n"/>
      <c r="J937" s="199" t="n"/>
      <c r="K937" s="199" t="n"/>
      <c r="L937" s="199" t="n"/>
      <c r="M937" s="199" t="n"/>
      <c r="N937" s="199" t="n"/>
      <c r="O937" s="199" t="n"/>
      <c r="P937" s="199" t="n"/>
      <c r="Q937" s="199" t="n"/>
      <c r="R937" s="199" t="n"/>
      <c r="S937" s="199" t="n"/>
      <c r="T937" s="199" t="n"/>
      <c r="U937" s="199" t="n"/>
      <c r="V937" s="199" t="n"/>
      <c r="W937" s="199" t="n"/>
      <c r="X937" s="199" t="n"/>
      <c r="Y937" s="199" t="n"/>
      <c r="Z937" s="199" t="n"/>
    </row>
    <row r="938" ht="15.75" customHeight="1">
      <c r="A938" s="199" t="n"/>
      <c r="B938" s="199" t="n"/>
      <c r="C938" s="199" t="n"/>
      <c r="D938" s="199" t="n"/>
      <c r="E938" s="199" t="n"/>
      <c r="F938" s="199" t="n"/>
      <c r="G938" s="199" t="n"/>
      <c r="H938" s="199" t="n"/>
      <c r="I938" s="199" t="n"/>
      <c r="J938" s="199" t="n"/>
      <c r="K938" s="199" t="n"/>
      <c r="L938" s="199" t="n"/>
      <c r="M938" s="199" t="n"/>
      <c r="N938" s="199" t="n"/>
      <c r="O938" s="199" t="n"/>
      <c r="P938" s="199" t="n"/>
      <c r="Q938" s="199" t="n"/>
      <c r="R938" s="199" t="n"/>
      <c r="S938" s="199" t="n"/>
      <c r="T938" s="199" t="n"/>
      <c r="U938" s="199" t="n"/>
      <c r="V938" s="199" t="n"/>
      <c r="W938" s="199" t="n"/>
      <c r="X938" s="199" t="n"/>
      <c r="Y938" s="199" t="n"/>
      <c r="Z938" s="199" t="n"/>
    </row>
    <row r="939" ht="15.75" customHeight="1">
      <c r="A939" s="199" t="n"/>
      <c r="B939" s="199" t="n"/>
      <c r="C939" s="199" t="n"/>
      <c r="D939" s="199" t="n"/>
      <c r="E939" s="199" t="n"/>
      <c r="F939" s="199" t="n"/>
      <c r="G939" s="199" t="n"/>
      <c r="H939" s="199" t="n"/>
      <c r="I939" s="199" t="n"/>
      <c r="J939" s="199" t="n"/>
      <c r="K939" s="199" t="n"/>
      <c r="L939" s="199" t="n"/>
      <c r="M939" s="199" t="n"/>
      <c r="N939" s="199" t="n"/>
      <c r="O939" s="199" t="n"/>
      <c r="P939" s="199" t="n"/>
      <c r="Q939" s="199" t="n"/>
      <c r="R939" s="199" t="n"/>
      <c r="S939" s="199" t="n"/>
      <c r="T939" s="199" t="n"/>
      <c r="U939" s="199" t="n"/>
      <c r="V939" s="199" t="n"/>
      <c r="W939" s="199" t="n"/>
      <c r="X939" s="199" t="n"/>
      <c r="Y939" s="199" t="n"/>
      <c r="Z939" s="199" t="n"/>
    </row>
    <row r="940" ht="15.75" customHeight="1">
      <c r="A940" s="199" t="n"/>
      <c r="B940" s="199" t="n"/>
      <c r="C940" s="199" t="n"/>
      <c r="D940" s="199" t="n"/>
      <c r="E940" s="199" t="n"/>
      <c r="F940" s="199" t="n"/>
      <c r="G940" s="199" t="n"/>
      <c r="H940" s="199" t="n"/>
      <c r="I940" s="199" t="n"/>
      <c r="J940" s="199" t="n"/>
      <c r="K940" s="199" t="n"/>
      <c r="L940" s="199" t="n"/>
      <c r="M940" s="199" t="n"/>
      <c r="N940" s="199" t="n"/>
      <c r="O940" s="199" t="n"/>
      <c r="P940" s="199" t="n"/>
      <c r="Q940" s="199" t="n"/>
      <c r="R940" s="199" t="n"/>
      <c r="S940" s="199" t="n"/>
      <c r="T940" s="199" t="n"/>
      <c r="U940" s="199" t="n"/>
      <c r="V940" s="199" t="n"/>
      <c r="W940" s="199" t="n"/>
      <c r="X940" s="199" t="n"/>
      <c r="Y940" s="199" t="n"/>
      <c r="Z940" s="199" t="n"/>
    </row>
    <row r="941" ht="15.75" customHeight="1">
      <c r="A941" s="199" t="n"/>
      <c r="B941" s="199" t="n"/>
      <c r="C941" s="199" t="n"/>
      <c r="D941" s="199" t="n"/>
      <c r="E941" s="199" t="n"/>
      <c r="F941" s="199" t="n"/>
      <c r="G941" s="199" t="n"/>
      <c r="H941" s="199" t="n"/>
      <c r="I941" s="199" t="n"/>
      <c r="J941" s="199" t="n"/>
      <c r="K941" s="199" t="n"/>
      <c r="L941" s="199" t="n"/>
      <c r="M941" s="199" t="n"/>
      <c r="N941" s="199" t="n"/>
      <c r="O941" s="199" t="n"/>
      <c r="P941" s="199" t="n"/>
      <c r="Q941" s="199" t="n"/>
      <c r="R941" s="199" t="n"/>
      <c r="S941" s="199" t="n"/>
      <c r="T941" s="199" t="n"/>
      <c r="U941" s="199" t="n"/>
      <c r="V941" s="199" t="n"/>
      <c r="W941" s="199" t="n"/>
      <c r="X941" s="199" t="n"/>
      <c r="Y941" s="199" t="n"/>
      <c r="Z941" s="199" t="n"/>
    </row>
    <row r="942" ht="15.75" customHeight="1">
      <c r="A942" s="199" t="n"/>
      <c r="B942" s="199" t="n"/>
      <c r="C942" s="199" t="n"/>
      <c r="D942" s="199" t="n"/>
      <c r="E942" s="199" t="n"/>
      <c r="F942" s="199" t="n"/>
      <c r="G942" s="199" t="n"/>
      <c r="H942" s="199" t="n"/>
      <c r="I942" s="199" t="n"/>
      <c r="J942" s="199" t="n"/>
      <c r="K942" s="199" t="n"/>
      <c r="L942" s="199" t="n"/>
      <c r="M942" s="199" t="n"/>
      <c r="N942" s="199" t="n"/>
      <c r="O942" s="199" t="n"/>
      <c r="P942" s="199" t="n"/>
      <c r="Q942" s="199" t="n"/>
      <c r="R942" s="199" t="n"/>
      <c r="S942" s="199" t="n"/>
      <c r="T942" s="199" t="n"/>
      <c r="U942" s="199" t="n"/>
      <c r="V942" s="199" t="n"/>
      <c r="W942" s="199" t="n"/>
      <c r="X942" s="199" t="n"/>
      <c r="Y942" s="199" t="n"/>
      <c r="Z942" s="199" t="n"/>
    </row>
    <row r="943" ht="15.75" customHeight="1">
      <c r="A943" s="199" t="n"/>
      <c r="B943" s="199" t="n"/>
      <c r="C943" s="199" t="n"/>
      <c r="D943" s="199" t="n"/>
      <c r="E943" s="199" t="n"/>
      <c r="F943" s="199" t="n"/>
      <c r="G943" s="199" t="n"/>
      <c r="H943" s="199" t="n"/>
      <c r="I943" s="199" t="n"/>
      <c r="J943" s="199" t="n"/>
      <c r="K943" s="199" t="n"/>
      <c r="L943" s="199" t="n"/>
      <c r="M943" s="199" t="n"/>
      <c r="N943" s="199" t="n"/>
      <c r="O943" s="199" t="n"/>
      <c r="P943" s="199" t="n"/>
      <c r="Q943" s="199" t="n"/>
      <c r="R943" s="199" t="n"/>
      <c r="S943" s="199" t="n"/>
      <c r="T943" s="199" t="n"/>
      <c r="U943" s="199" t="n"/>
      <c r="V943" s="199" t="n"/>
      <c r="W943" s="199" t="n"/>
      <c r="X943" s="199" t="n"/>
      <c r="Y943" s="199" t="n"/>
      <c r="Z943" s="199" t="n"/>
    </row>
    <row r="944" ht="15.75" customHeight="1">
      <c r="A944" s="199" t="n"/>
      <c r="B944" s="199" t="n"/>
      <c r="C944" s="199" t="n"/>
      <c r="D944" s="199" t="n"/>
      <c r="E944" s="199" t="n"/>
      <c r="F944" s="199" t="n"/>
      <c r="G944" s="199" t="n"/>
      <c r="H944" s="199" t="n"/>
      <c r="I944" s="199" t="n"/>
      <c r="J944" s="199" t="n"/>
      <c r="K944" s="199" t="n"/>
      <c r="L944" s="199" t="n"/>
      <c r="M944" s="199" t="n"/>
      <c r="N944" s="199" t="n"/>
      <c r="O944" s="199" t="n"/>
      <c r="P944" s="199" t="n"/>
      <c r="Q944" s="199" t="n"/>
      <c r="R944" s="199" t="n"/>
      <c r="S944" s="199" t="n"/>
      <c r="T944" s="199" t="n"/>
      <c r="U944" s="199" t="n"/>
      <c r="V944" s="199" t="n"/>
      <c r="W944" s="199" t="n"/>
      <c r="X944" s="199" t="n"/>
      <c r="Y944" s="199" t="n"/>
      <c r="Z944" s="199" t="n"/>
    </row>
    <row r="945" ht="15.75" customHeight="1">
      <c r="A945" s="199" t="n"/>
      <c r="B945" s="199" t="n"/>
      <c r="C945" s="199" t="n"/>
      <c r="D945" s="199" t="n"/>
      <c r="E945" s="199" t="n"/>
      <c r="F945" s="199" t="n"/>
      <c r="G945" s="199" t="n"/>
      <c r="H945" s="199" t="n"/>
      <c r="I945" s="199" t="n"/>
      <c r="J945" s="199" t="n"/>
      <c r="K945" s="199" t="n"/>
      <c r="L945" s="199" t="n"/>
      <c r="M945" s="199" t="n"/>
      <c r="N945" s="199" t="n"/>
      <c r="O945" s="199" t="n"/>
      <c r="P945" s="199" t="n"/>
      <c r="Q945" s="199" t="n"/>
      <c r="R945" s="199" t="n"/>
      <c r="S945" s="199" t="n"/>
      <c r="T945" s="199" t="n"/>
      <c r="U945" s="199" t="n"/>
      <c r="V945" s="199" t="n"/>
      <c r="W945" s="199" t="n"/>
      <c r="X945" s="199" t="n"/>
      <c r="Y945" s="199" t="n"/>
      <c r="Z945" s="199" t="n"/>
    </row>
    <row r="946" ht="15.75" customHeight="1">
      <c r="A946" s="199" t="n"/>
      <c r="B946" s="199" t="n"/>
      <c r="C946" s="199" t="n"/>
      <c r="D946" s="199" t="n"/>
      <c r="E946" s="199" t="n"/>
      <c r="F946" s="199" t="n"/>
      <c r="G946" s="199" t="n"/>
      <c r="H946" s="199" t="n"/>
      <c r="I946" s="199" t="n"/>
      <c r="J946" s="199" t="n"/>
      <c r="K946" s="199" t="n"/>
      <c r="L946" s="199" t="n"/>
      <c r="M946" s="199" t="n"/>
      <c r="N946" s="199" t="n"/>
      <c r="O946" s="199" t="n"/>
      <c r="P946" s="199" t="n"/>
      <c r="Q946" s="199" t="n"/>
      <c r="R946" s="199" t="n"/>
      <c r="S946" s="199" t="n"/>
      <c r="T946" s="199" t="n"/>
      <c r="U946" s="199" t="n"/>
      <c r="V946" s="199" t="n"/>
      <c r="W946" s="199" t="n"/>
      <c r="X946" s="199" t="n"/>
      <c r="Y946" s="199" t="n"/>
      <c r="Z946" s="199" t="n"/>
    </row>
    <row r="947" ht="15.75" customHeight="1">
      <c r="A947" s="199" t="n"/>
      <c r="B947" s="199" t="n"/>
      <c r="C947" s="199" t="n"/>
      <c r="D947" s="199" t="n"/>
      <c r="E947" s="199" t="n"/>
      <c r="F947" s="199" t="n"/>
      <c r="G947" s="199" t="n"/>
      <c r="H947" s="199" t="n"/>
      <c r="I947" s="199" t="n"/>
      <c r="J947" s="199" t="n"/>
      <c r="K947" s="199" t="n"/>
      <c r="L947" s="199" t="n"/>
      <c r="M947" s="199" t="n"/>
      <c r="N947" s="199" t="n"/>
      <c r="O947" s="199" t="n"/>
      <c r="P947" s="199" t="n"/>
      <c r="Q947" s="199" t="n"/>
      <c r="R947" s="199" t="n"/>
      <c r="S947" s="199" t="n"/>
      <c r="T947" s="199" t="n"/>
      <c r="U947" s="199" t="n"/>
      <c r="V947" s="199" t="n"/>
      <c r="W947" s="199" t="n"/>
      <c r="X947" s="199" t="n"/>
      <c r="Y947" s="199" t="n"/>
      <c r="Z947" s="199" t="n"/>
    </row>
    <row r="948" ht="15.75" customHeight="1">
      <c r="A948" s="199" t="n"/>
      <c r="B948" s="199" t="n"/>
      <c r="C948" s="199" t="n"/>
      <c r="D948" s="199" t="n"/>
      <c r="E948" s="199" t="n"/>
      <c r="F948" s="199" t="n"/>
      <c r="G948" s="199" t="n"/>
      <c r="H948" s="199" t="n"/>
      <c r="I948" s="199" t="n"/>
      <c r="J948" s="199" t="n"/>
      <c r="K948" s="199" t="n"/>
      <c r="L948" s="199" t="n"/>
      <c r="M948" s="199" t="n"/>
      <c r="N948" s="199" t="n"/>
      <c r="O948" s="199" t="n"/>
      <c r="P948" s="199" t="n"/>
      <c r="Q948" s="199" t="n"/>
      <c r="R948" s="199" t="n"/>
      <c r="S948" s="199" t="n"/>
      <c r="T948" s="199" t="n"/>
      <c r="U948" s="199" t="n"/>
      <c r="V948" s="199" t="n"/>
      <c r="W948" s="199" t="n"/>
      <c r="X948" s="199" t="n"/>
      <c r="Y948" s="199" t="n"/>
      <c r="Z948" s="199" t="n"/>
    </row>
    <row r="949" ht="15.75" customHeight="1">
      <c r="A949" s="199" t="n"/>
      <c r="B949" s="199" t="n"/>
      <c r="C949" s="199" t="n"/>
      <c r="D949" s="199" t="n"/>
      <c r="E949" s="199" t="n"/>
      <c r="F949" s="199" t="n"/>
      <c r="G949" s="199" t="n"/>
      <c r="H949" s="199" t="n"/>
      <c r="I949" s="199" t="n"/>
      <c r="J949" s="199" t="n"/>
      <c r="K949" s="199" t="n"/>
      <c r="L949" s="199" t="n"/>
      <c r="M949" s="199" t="n"/>
      <c r="N949" s="199" t="n"/>
      <c r="O949" s="199" t="n"/>
      <c r="P949" s="199" t="n"/>
      <c r="Q949" s="199" t="n"/>
      <c r="R949" s="199" t="n"/>
      <c r="S949" s="199" t="n"/>
      <c r="T949" s="199" t="n"/>
      <c r="U949" s="199" t="n"/>
      <c r="V949" s="199" t="n"/>
      <c r="W949" s="199" t="n"/>
      <c r="X949" s="199" t="n"/>
      <c r="Y949" s="199" t="n"/>
      <c r="Z949" s="199" t="n"/>
    </row>
    <row r="950" ht="15.75" customHeight="1">
      <c r="A950" s="199" t="n"/>
      <c r="B950" s="199" t="n"/>
      <c r="C950" s="199" t="n"/>
      <c r="D950" s="199" t="n"/>
      <c r="E950" s="199" t="n"/>
      <c r="F950" s="199" t="n"/>
      <c r="G950" s="199" t="n"/>
      <c r="H950" s="199" t="n"/>
      <c r="I950" s="199" t="n"/>
      <c r="J950" s="199" t="n"/>
      <c r="K950" s="199" t="n"/>
      <c r="L950" s="199" t="n"/>
      <c r="M950" s="199" t="n"/>
      <c r="N950" s="199" t="n"/>
      <c r="O950" s="199" t="n"/>
      <c r="P950" s="199" t="n"/>
      <c r="Q950" s="199" t="n"/>
      <c r="R950" s="199" t="n"/>
      <c r="S950" s="199" t="n"/>
      <c r="T950" s="199" t="n"/>
      <c r="U950" s="199" t="n"/>
      <c r="V950" s="199" t="n"/>
      <c r="W950" s="199" t="n"/>
      <c r="X950" s="199" t="n"/>
      <c r="Y950" s="199" t="n"/>
      <c r="Z950" s="199" t="n"/>
    </row>
    <row r="951" ht="15.75" customHeight="1">
      <c r="A951" s="199" t="n"/>
      <c r="B951" s="199" t="n"/>
      <c r="C951" s="199" t="n"/>
      <c r="D951" s="199" t="n"/>
      <c r="E951" s="199" t="n"/>
      <c r="F951" s="199" t="n"/>
      <c r="G951" s="199" t="n"/>
      <c r="H951" s="199" t="n"/>
      <c r="I951" s="199" t="n"/>
      <c r="J951" s="199" t="n"/>
      <c r="K951" s="199" t="n"/>
      <c r="L951" s="199" t="n"/>
      <c r="M951" s="199" t="n"/>
      <c r="N951" s="199" t="n"/>
      <c r="O951" s="199" t="n"/>
      <c r="P951" s="199" t="n"/>
      <c r="Q951" s="199" t="n"/>
      <c r="R951" s="199" t="n"/>
      <c r="S951" s="199" t="n"/>
      <c r="T951" s="199" t="n"/>
      <c r="U951" s="199" t="n"/>
      <c r="V951" s="199" t="n"/>
      <c r="W951" s="199" t="n"/>
      <c r="X951" s="199" t="n"/>
      <c r="Y951" s="199" t="n"/>
      <c r="Z951" s="199" t="n"/>
    </row>
    <row r="952" ht="15.75" customHeight="1">
      <c r="A952" s="199" t="n"/>
      <c r="B952" s="199" t="n"/>
      <c r="C952" s="199" t="n"/>
      <c r="D952" s="199" t="n"/>
      <c r="E952" s="199" t="n"/>
      <c r="F952" s="199" t="n"/>
      <c r="G952" s="199" t="n"/>
      <c r="H952" s="199" t="n"/>
      <c r="I952" s="199" t="n"/>
      <c r="J952" s="199" t="n"/>
      <c r="K952" s="199" t="n"/>
      <c r="L952" s="199" t="n"/>
      <c r="M952" s="199" t="n"/>
      <c r="N952" s="199" t="n"/>
      <c r="O952" s="199" t="n"/>
      <c r="P952" s="199" t="n"/>
      <c r="Q952" s="199" t="n"/>
      <c r="R952" s="199" t="n"/>
      <c r="S952" s="199" t="n"/>
      <c r="T952" s="199" t="n"/>
      <c r="U952" s="199" t="n"/>
      <c r="V952" s="199" t="n"/>
      <c r="W952" s="199" t="n"/>
      <c r="X952" s="199" t="n"/>
      <c r="Y952" s="199" t="n"/>
      <c r="Z952" s="199" t="n"/>
    </row>
    <row r="953" ht="15.75" customHeight="1">
      <c r="A953" s="199" t="n"/>
      <c r="B953" s="199" t="n"/>
      <c r="C953" s="199" t="n"/>
      <c r="D953" s="199" t="n"/>
      <c r="E953" s="199" t="n"/>
      <c r="F953" s="199" t="n"/>
      <c r="G953" s="199" t="n"/>
      <c r="H953" s="199" t="n"/>
      <c r="I953" s="199" t="n"/>
      <c r="J953" s="199" t="n"/>
      <c r="K953" s="199" t="n"/>
      <c r="L953" s="199" t="n"/>
      <c r="M953" s="199" t="n"/>
      <c r="N953" s="199" t="n"/>
      <c r="O953" s="199" t="n"/>
      <c r="P953" s="199" t="n"/>
      <c r="Q953" s="199" t="n"/>
      <c r="R953" s="199" t="n"/>
      <c r="S953" s="199" t="n"/>
      <c r="T953" s="199" t="n"/>
      <c r="U953" s="199" t="n"/>
      <c r="V953" s="199" t="n"/>
      <c r="W953" s="199" t="n"/>
      <c r="X953" s="199" t="n"/>
      <c r="Y953" s="199" t="n"/>
      <c r="Z953" s="199" t="n"/>
    </row>
    <row r="954" ht="15.75" customHeight="1">
      <c r="A954" s="199" t="n"/>
      <c r="B954" s="199" t="n"/>
      <c r="C954" s="199" t="n"/>
      <c r="D954" s="199" t="n"/>
      <c r="E954" s="199" t="n"/>
      <c r="F954" s="199" t="n"/>
      <c r="G954" s="199" t="n"/>
      <c r="H954" s="199" t="n"/>
      <c r="I954" s="199" t="n"/>
      <c r="J954" s="199" t="n"/>
      <c r="K954" s="199" t="n"/>
      <c r="L954" s="199" t="n"/>
      <c r="M954" s="199" t="n"/>
      <c r="N954" s="199" t="n"/>
      <c r="O954" s="199" t="n"/>
      <c r="P954" s="199" t="n"/>
      <c r="Q954" s="199" t="n"/>
      <c r="R954" s="199" t="n"/>
      <c r="S954" s="199" t="n"/>
      <c r="T954" s="199" t="n"/>
      <c r="U954" s="199" t="n"/>
      <c r="V954" s="199" t="n"/>
      <c r="W954" s="199" t="n"/>
      <c r="X954" s="199" t="n"/>
      <c r="Y954" s="199" t="n"/>
      <c r="Z954" s="199" t="n"/>
    </row>
    <row r="955" ht="15.75" customHeight="1">
      <c r="A955" s="199" t="n"/>
      <c r="B955" s="199" t="n"/>
      <c r="C955" s="199" t="n"/>
      <c r="D955" s="199" t="n"/>
      <c r="E955" s="199" t="n"/>
      <c r="F955" s="199" t="n"/>
      <c r="G955" s="199" t="n"/>
      <c r="H955" s="199" t="n"/>
      <c r="I955" s="199" t="n"/>
      <c r="J955" s="199" t="n"/>
      <c r="K955" s="199" t="n"/>
      <c r="L955" s="199" t="n"/>
      <c r="M955" s="199" t="n"/>
      <c r="N955" s="199" t="n"/>
      <c r="O955" s="199" t="n"/>
      <c r="P955" s="199" t="n"/>
      <c r="Q955" s="199" t="n"/>
      <c r="R955" s="199" t="n"/>
      <c r="S955" s="199" t="n"/>
      <c r="T955" s="199" t="n"/>
      <c r="U955" s="199" t="n"/>
      <c r="V955" s="199" t="n"/>
      <c r="W955" s="199" t="n"/>
      <c r="X955" s="199" t="n"/>
      <c r="Y955" s="199" t="n"/>
      <c r="Z955" s="199" t="n"/>
    </row>
    <row r="956" ht="15.75" customHeight="1">
      <c r="A956" s="199" t="n"/>
      <c r="B956" s="199" t="n"/>
      <c r="C956" s="199" t="n"/>
      <c r="D956" s="199" t="n"/>
      <c r="E956" s="199" t="n"/>
      <c r="F956" s="199" t="n"/>
      <c r="G956" s="199" t="n"/>
      <c r="H956" s="199" t="n"/>
      <c r="I956" s="199" t="n"/>
      <c r="J956" s="199" t="n"/>
      <c r="K956" s="199" t="n"/>
      <c r="L956" s="199" t="n"/>
      <c r="M956" s="199" t="n"/>
      <c r="N956" s="199" t="n"/>
      <c r="O956" s="199" t="n"/>
      <c r="P956" s="199" t="n"/>
      <c r="Q956" s="199" t="n"/>
      <c r="R956" s="199" t="n"/>
      <c r="S956" s="199" t="n"/>
      <c r="T956" s="199" t="n"/>
      <c r="U956" s="199" t="n"/>
      <c r="V956" s="199" t="n"/>
      <c r="W956" s="199" t="n"/>
      <c r="X956" s="199" t="n"/>
      <c r="Y956" s="199" t="n"/>
      <c r="Z956" s="199" t="n"/>
    </row>
    <row r="957" ht="15.75" customHeight="1">
      <c r="A957" s="199" t="n"/>
      <c r="B957" s="199" t="n"/>
      <c r="C957" s="199" t="n"/>
      <c r="D957" s="199" t="n"/>
      <c r="E957" s="199" t="n"/>
      <c r="F957" s="199" t="n"/>
      <c r="G957" s="199" t="n"/>
      <c r="H957" s="199" t="n"/>
      <c r="I957" s="199" t="n"/>
      <c r="J957" s="199" t="n"/>
      <c r="K957" s="199" t="n"/>
      <c r="L957" s="199" t="n"/>
      <c r="M957" s="199" t="n"/>
      <c r="N957" s="199" t="n"/>
      <c r="O957" s="199" t="n"/>
      <c r="P957" s="199" t="n"/>
      <c r="Q957" s="199" t="n"/>
      <c r="R957" s="199" t="n"/>
      <c r="S957" s="199" t="n"/>
      <c r="T957" s="199" t="n"/>
      <c r="U957" s="199" t="n"/>
      <c r="V957" s="199" t="n"/>
      <c r="W957" s="199" t="n"/>
      <c r="X957" s="199" t="n"/>
      <c r="Y957" s="199" t="n"/>
      <c r="Z957" s="199" t="n"/>
    </row>
    <row r="958" ht="15.75" customHeight="1">
      <c r="A958" s="199" t="n"/>
      <c r="B958" s="199" t="n"/>
      <c r="C958" s="199" t="n"/>
      <c r="D958" s="199" t="n"/>
      <c r="E958" s="199" t="n"/>
      <c r="F958" s="199" t="n"/>
      <c r="G958" s="199" t="n"/>
      <c r="H958" s="199" t="n"/>
      <c r="I958" s="199" t="n"/>
      <c r="J958" s="199" t="n"/>
      <c r="K958" s="199" t="n"/>
      <c r="L958" s="199" t="n"/>
      <c r="M958" s="199" t="n"/>
      <c r="N958" s="199" t="n"/>
      <c r="O958" s="199" t="n"/>
      <c r="P958" s="199" t="n"/>
      <c r="Q958" s="199" t="n"/>
      <c r="R958" s="199" t="n"/>
      <c r="S958" s="199" t="n"/>
      <c r="T958" s="199" t="n"/>
      <c r="U958" s="199" t="n"/>
      <c r="V958" s="199" t="n"/>
      <c r="W958" s="199" t="n"/>
      <c r="X958" s="199" t="n"/>
      <c r="Y958" s="199" t="n"/>
      <c r="Z958" s="199" t="n"/>
    </row>
    <row r="959" ht="15.75" customHeight="1">
      <c r="A959" s="199" t="n"/>
      <c r="B959" s="199" t="n"/>
      <c r="C959" s="199" t="n"/>
      <c r="D959" s="199" t="n"/>
      <c r="E959" s="199" t="n"/>
      <c r="F959" s="199" t="n"/>
      <c r="G959" s="199" t="n"/>
      <c r="H959" s="199" t="n"/>
      <c r="I959" s="199" t="n"/>
      <c r="J959" s="199" t="n"/>
      <c r="K959" s="199" t="n"/>
      <c r="L959" s="199" t="n"/>
      <c r="M959" s="199" t="n"/>
      <c r="N959" s="199" t="n"/>
      <c r="O959" s="199" t="n"/>
      <c r="P959" s="199" t="n"/>
      <c r="Q959" s="199" t="n"/>
      <c r="R959" s="199" t="n"/>
      <c r="S959" s="199" t="n"/>
      <c r="T959" s="199" t="n"/>
      <c r="U959" s="199" t="n"/>
      <c r="V959" s="199" t="n"/>
      <c r="W959" s="199" t="n"/>
      <c r="X959" s="199" t="n"/>
      <c r="Y959" s="199" t="n"/>
      <c r="Z959" s="199" t="n"/>
    </row>
    <row r="960" ht="15.75" customHeight="1">
      <c r="A960" s="199" t="n"/>
      <c r="B960" s="199" t="n"/>
      <c r="C960" s="199" t="n"/>
      <c r="D960" s="199" t="n"/>
      <c r="E960" s="199" t="n"/>
      <c r="F960" s="199" t="n"/>
      <c r="G960" s="199" t="n"/>
      <c r="H960" s="199" t="n"/>
      <c r="I960" s="199" t="n"/>
      <c r="J960" s="199" t="n"/>
      <c r="K960" s="199" t="n"/>
      <c r="L960" s="199" t="n"/>
      <c r="M960" s="199" t="n"/>
      <c r="N960" s="199" t="n"/>
      <c r="O960" s="199" t="n"/>
      <c r="P960" s="199" t="n"/>
      <c r="Q960" s="199" t="n"/>
      <c r="R960" s="199" t="n"/>
      <c r="S960" s="199" t="n"/>
      <c r="T960" s="199" t="n"/>
      <c r="U960" s="199" t="n"/>
      <c r="V960" s="199" t="n"/>
      <c r="W960" s="199" t="n"/>
      <c r="X960" s="199" t="n"/>
      <c r="Y960" s="199" t="n"/>
      <c r="Z960" s="199" t="n"/>
    </row>
    <row r="961" ht="15.75" customHeight="1">
      <c r="A961" s="199" t="n"/>
      <c r="B961" s="199" t="n"/>
      <c r="C961" s="199" t="n"/>
      <c r="D961" s="199" t="n"/>
      <c r="E961" s="199" t="n"/>
      <c r="F961" s="199" t="n"/>
      <c r="G961" s="199" t="n"/>
      <c r="H961" s="199" t="n"/>
      <c r="I961" s="199" t="n"/>
      <c r="J961" s="199" t="n"/>
      <c r="K961" s="199" t="n"/>
      <c r="L961" s="199" t="n"/>
      <c r="M961" s="199" t="n"/>
      <c r="N961" s="199" t="n"/>
      <c r="O961" s="199" t="n"/>
      <c r="P961" s="199" t="n"/>
      <c r="Q961" s="199" t="n"/>
      <c r="R961" s="199" t="n"/>
      <c r="S961" s="199" t="n"/>
      <c r="T961" s="199" t="n"/>
      <c r="U961" s="199" t="n"/>
      <c r="V961" s="199" t="n"/>
      <c r="W961" s="199" t="n"/>
      <c r="X961" s="199" t="n"/>
      <c r="Y961" s="199" t="n"/>
      <c r="Z961" s="199" t="n"/>
    </row>
    <row r="962" ht="15.75" customHeight="1">
      <c r="A962" s="199" t="n"/>
      <c r="B962" s="199" t="n"/>
      <c r="C962" s="199" t="n"/>
      <c r="D962" s="199" t="n"/>
      <c r="E962" s="199" t="n"/>
      <c r="F962" s="199" t="n"/>
      <c r="G962" s="199" t="n"/>
      <c r="H962" s="199" t="n"/>
      <c r="I962" s="199" t="n"/>
      <c r="J962" s="199" t="n"/>
      <c r="K962" s="199" t="n"/>
      <c r="L962" s="199" t="n"/>
      <c r="M962" s="199" t="n"/>
      <c r="N962" s="199" t="n"/>
      <c r="O962" s="199" t="n"/>
      <c r="P962" s="199" t="n"/>
      <c r="Q962" s="199" t="n"/>
      <c r="R962" s="199" t="n"/>
      <c r="S962" s="199" t="n"/>
      <c r="T962" s="199" t="n"/>
      <c r="U962" s="199" t="n"/>
      <c r="V962" s="199" t="n"/>
      <c r="W962" s="199" t="n"/>
      <c r="X962" s="199" t="n"/>
      <c r="Y962" s="199" t="n"/>
      <c r="Z962" s="199" t="n"/>
    </row>
    <row r="963" ht="15.75" customHeight="1">
      <c r="A963" s="199" t="n"/>
      <c r="B963" s="199" t="n"/>
      <c r="C963" s="199" t="n"/>
      <c r="D963" s="199" t="n"/>
      <c r="E963" s="199" t="n"/>
      <c r="F963" s="199" t="n"/>
      <c r="G963" s="199" t="n"/>
      <c r="H963" s="199" t="n"/>
      <c r="I963" s="199" t="n"/>
      <c r="J963" s="199" t="n"/>
      <c r="K963" s="199" t="n"/>
      <c r="L963" s="199" t="n"/>
      <c r="M963" s="199" t="n"/>
      <c r="N963" s="199" t="n"/>
      <c r="O963" s="199" t="n"/>
      <c r="P963" s="199" t="n"/>
      <c r="Q963" s="199" t="n"/>
      <c r="R963" s="199" t="n"/>
      <c r="S963" s="199" t="n"/>
      <c r="T963" s="199" t="n"/>
      <c r="U963" s="199" t="n"/>
      <c r="V963" s="199" t="n"/>
      <c r="W963" s="199" t="n"/>
      <c r="X963" s="199" t="n"/>
      <c r="Y963" s="199" t="n"/>
      <c r="Z963" s="199" t="n"/>
    </row>
    <row r="964" ht="15.75" customHeight="1">
      <c r="A964" s="199" t="n"/>
      <c r="B964" s="199" t="n"/>
      <c r="C964" s="199" t="n"/>
      <c r="D964" s="199" t="n"/>
      <c r="E964" s="199" t="n"/>
      <c r="F964" s="199" t="n"/>
      <c r="G964" s="199" t="n"/>
      <c r="H964" s="199" t="n"/>
      <c r="I964" s="199" t="n"/>
      <c r="J964" s="199" t="n"/>
      <c r="K964" s="199" t="n"/>
      <c r="L964" s="199" t="n"/>
      <c r="M964" s="199" t="n"/>
      <c r="N964" s="199" t="n"/>
      <c r="O964" s="199" t="n"/>
      <c r="P964" s="199" t="n"/>
      <c r="Q964" s="199" t="n"/>
      <c r="R964" s="199" t="n"/>
      <c r="S964" s="199" t="n"/>
      <c r="T964" s="199" t="n"/>
      <c r="U964" s="199" t="n"/>
      <c r="V964" s="199" t="n"/>
      <c r="W964" s="199" t="n"/>
      <c r="X964" s="199" t="n"/>
      <c r="Y964" s="199" t="n"/>
      <c r="Z964" s="199" t="n"/>
    </row>
    <row r="965" ht="15.75" customHeight="1">
      <c r="A965" s="199" t="n"/>
      <c r="B965" s="199" t="n"/>
      <c r="C965" s="199" t="n"/>
      <c r="D965" s="199" t="n"/>
      <c r="E965" s="199" t="n"/>
      <c r="F965" s="199" t="n"/>
      <c r="G965" s="199" t="n"/>
      <c r="H965" s="199" t="n"/>
      <c r="I965" s="199" t="n"/>
      <c r="J965" s="199" t="n"/>
      <c r="K965" s="199" t="n"/>
      <c r="L965" s="199" t="n"/>
      <c r="M965" s="199" t="n"/>
      <c r="N965" s="199" t="n"/>
      <c r="O965" s="199" t="n"/>
      <c r="P965" s="199" t="n"/>
      <c r="Q965" s="199" t="n"/>
      <c r="R965" s="199" t="n"/>
      <c r="S965" s="199" t="n"/>
      <c r="T965" s="199" t="n"/>
      <c r="U965" s="199" t="n"/>
      <c r="V965" s="199" t="n"/>
      <c r="W965" s="199" t="n"/>
      <c r="X965" s="199" t="n"/>
      <c r="Y965" s="199" t="n"/>
      <c r="Z965" s="199" t="n"/>
    </row>
    <row r="966" ht="15.75" customHeight="1">
      <c r="A966" s="199" t="n"/>
      <c r="B966" s="199" t="n"/>
      <c r="C966" s="199" t="n"/>
      <c r="D966" s="199" t="n"/>
      <c r="E966" s="199" t="n"/>
      <c r="F966" s="199" t="n"/>
      <c r="G966" s="199" t="n"/>
      <c r="H966" s="199" t="n"/>
      <c r="I966" s="199" t="n"/>
      <c r="J966" s="199" t="n"/>
      <c r="K966" s="199" t="n"/>
      <c r="L966" s="199" t="n"/>
      <c r="M966" s="199" t="n"/>
      <c r="N966" s="199" t="n"/>
      <c r="O966" s="199" t="n"/>
      <c r="P966" s="199" t="n"/>
      <c r="Q966" s="199" t="n"/>
      <c r="R966" s="199" t="n"/>
      <c r="S966" s="199" t="n"/>
      <c r="T966" s="199" t="n"/>
      <c r="U966" s="199" t="n"/>
      <c r="V966" s="199" t="n"/>
      <c r="W966" s="199" t="n"/>
      <c r="X966" s="199" t="n"/>
      <c r="Y966" s="199" t="n"/>
      <c r="Z966" s="199" t="n"/>
    </row>
    <row r="967" ht="15.75" customHeight="1">
      <c r="A967" s="199" t="n"/>
      <c r="B967" s="199" t="n"/>
      <c r="C967" s="199" t="n"/>
      <c r="D967" s="199" t="n"/>
      <c r="E967" s="199" t="n"/>
      <c r="F967" s="199" t="n"/>
      <c r="G967" s="199" t="n"/>
      <c r="H967" s="199" t="n"/>
      <c r="I967" s="199" t="n"/>
      <c r="J967" s="199" t="n"/>
      <c r="K967" s="199" t="n"/>
      <c r="L967" s="199" t="n"/>
      <c r="M967" s="199" t="n"/>
      <c r="N967" s="199" t="n"/>
      <c r="O967" s="199" t="n"/>
      <c r="P967" s="199" t="n"/>
      <c r="Q967" s="199" t="n"/>
      <c r="R967" s="199" t="n"/>
      <c r="S967" s="199" t="n"/>
      <c r="T967" s="199" t="n"/>
      <c r="U967" s="199" t="n"/>
      <c r="V967" s="199" t="n"/>
      <c r="W967" s="199" t="n"/>
      <c r="X967" s="199" t="n"/>
      <c r="Y967" s="199" t="n"/>
      <c r="Z967" s="199" t="n"/>
    </row>
    <row r="968" ht="15.75" customHeight="1">
      <c r="A968" s="199" t="n"/>
      <c r="B968" s="199" t="n"/>
      <c r="C968" s="199" t="n"/>
      <c r="D968" s="199" t="n"/>
      <c r="E968" s="199" t="n"/>
      <c r="F968" s="199" t="n"/>
      <c r="G968" s="199" t="n"/>
      <c r="H968" s="199" t="n"/>
      <c r="I968" s="199" t="n"/>
      <c r="J968" s="199" t="n"/>
      <c r="K968" s="199" t="n"/>
      <c r="L968" s="199" t="n"/>
      <c r="M968" s="199" t="n"/>
      <c r="N968" s="199" t="n"/>
      <c r="O968" s="199" t="n"/>
      <c r="P968" s="199" t="n"/>
      <c r="Q968" s="199" t="n"/>
      <c r="R968" s="199" t="n"/>
      <c r="S968" s="199" t="n"/>
      <c r="T968" s="199" t="n"/>
      <c r="U968" s="199" t="n"/>
      <c r="V968" s="199" t="n"/>
      <c r="W968" s="199" t="n"/>
      <c r="X968" s="199" t="n"/>
      <c r="Y968" s="199" t="n"/>
      <c r="Z968" s="199" t="n"/>
    </row>
    <row r="969" ht="15.75" customHeight="1">
      <c r="A969" s="199" t="n"/>
      <c r="B969" s="199" t="n"/>
      <c r="C969" s="199" t="n"/>
      <c r="D969" s="199" t="n"/>
      <c r="E969" s="199" t="n"/>
      <c r="F969" s="199" t="n"/>
      <c r="G969" s="199" t="n"/>
      <c r="H969" s="199" t="n"/>
      <c r="I969" s="199" t="n"/>
      <c r="J969" s="199" t="n"/>
      <c r="K969" s="199" t="n"/>
      <c r="L969" s="199" t="n"/>
      <c r="M969" s="199" t="n"/>
      <c r="N969" s="199" t="n"/>
      <c r="O969" s="199" t="n"/>
      <c r="P969" s="199" t="n"/>
      <c r="Q969" s="199" t="n"/>
      <c r="R969" s="199" t="n"/>
      <c r="S969" s="199" t="n"/>
      <c r="T969" s="199" t="n"/>
      <c r="U969" s="199" t="n"/>
      <c r="V969" s="199" t="n"/>
      <c r="W969" s="199" t="n"/>
      <c r="X969" s="199" t="n"/>
      <c r="Y969" s="199" t="n"/>
      <c r="Z969" s="199" t="n"/>
    </row>
    <row r="970" ht="15.75" customHeight="1">
      <c r="A970" s="199" t="n"/>
      <c r="B970" s="199" t="n"/>
      <c r="C970" s="199" t="n"/>
      <c r="D970" s="199" t="n"/>
      <c r="E970" s="199" t="n"/>
      <c r="F970" s="199" t="n"/>
      <c r="G970" s="199" t="n"/>
      <c r="H970" s="199" t="n"/>
      <c r="I970" s="199" t="n"/>
      <c r="J970" s="199" t="n"/>
      <c r="K970" s="199" t="n"/>
      <c r="L970" s="199" t="n"/>
      <c r="M970" s="199" t="n"/>
      <c r="N970" s="199" t="n"/>
      <c r="O970" s="199" t="n"/>
      <c r="P970" s="199" t="n"/>
      <c r="Q970" s="199" t="n"/>
      <c r="R970" s="199" t="n"/>
      <c r="S970" s="199" t="n"/>
      <c r="T970" s="199" t="n"/>
      <c r="U970" s="199" t="n"/>
      <c r="V970" s="199" t="n"/>
      <c r="W970" s="199" t="n"/>
      <c r="X970" s="199" t="n"/>
      <c r="Y970" s="199" t="n"/>
      <c r="Z970" s="199" t="n"/>
    </row>
    <row r="971" ht="15.75" customHeight="1">
      <c r="A971" s="199" t="n"/>
      <c r="B971" s="199" t="n"/>
      <c r="C971" s="199" t="n"/>
      <c r="D971" s="199" t="n"/>
      <c r="E971" s="199" t="n"/>
      <c r="F971" s="199" t="n"/>
      <c r="G971" s="199" t="n"/>
      <c r="H971" s="199" t="n"/>
      <c r="I971" s="199" t="n"/>
      <c r="J971" s="199" t="n"/>
      <c r="K971" s="199" t="n"/>
      <c r="L971" s="199" t="n"/>
      <c r="M971" s="199" t="n"/>
      <c r="N971" s="199" t="n"/>
      <c r="O971" s="199" t="n"/>
      <c r="P971" s="199" t="n"/>
      <c r="Q971" s="199" t="n"/>
      <c r="R971" s="199" t="n"/>
      <c r="S971" s="199" t="n"/>
      <c r="T971" s="199" t="n"/>
      <c r="U971" s="199" t="n"/>
      <c r="V971" s="199" t="n"/>
      <c r="W971" s="199" t="n"/>
      <c r="X971" s="199" t="n"/>
      <c r="Y971" s="199" t="n"/>
      <c r="Z971" s="199" t="n"/>
    </row>
    <row r="972" ht="15.75" customHeight="1">
      <c r="A972" s="199" t="n"/>
      <c r="B972" s="199" t="n"/>
      <c r="C972" s="199" t="n"/>
      <c r="D972" s="199" t="n"/>
      <c r="E972" s="199" t="n"/>
      <c r="F972" s="199" t="n"/>
      <c r="G972" s="199" t="n"/>
      <c r="H972" s="199" t="n"/>
      <c r="I972" s="199" t="n"/>
      <c r="J972" s="199" t="n"/>
      <c r="K972" s="199" t="n"/>
      <c r="L972" s="199" t="n"/>
      <c r="M972" s="199" t="n"/>
      <c r="N972" s="199" t="n"/>
      <c r="O972" s="199" t="n"/>
      <c r="P972" s="199" t="n"/>
      <c r="Q972" s="199" t="n"/>
      <c r="R972" s="199" t="n"/>
      <c r="S972" s="199" t="n"/>
      <c r="T972" s="199" t="n"/>
      <c r="U972" s="199" t="n"/>
      <c r="V972" s="199" t="n"/>
      <c r="W972" s="199" t="n"/>
      <c r="X972" s="199" t="n"/>
      <c r="Y972" s="199" t="n"/>
      <c r="Z972" s="199" t="n"/>
    </row>
    <row r="973" ht="15.75" customHeight="1">
      <c r="A973" s="199" t="n"/>
      <c r="B973" s="199" t="n"/>
      <c r="C973" s="199" t="n"/>
      <c r="D973" s="199" t="n"/>
      <c r="E973" s="199" t="n"/>
      <c r="F973" s="199" t="n"/>
      <c r="G973" s="199" t="n"/>
      <c r="H973" s="199" t="n"/>
      <c r="I973" s="199" t="n"/>
      <c r="J973" s="199" t="n"/>
      <c r="K973" s="199" t="n"/>
      <c r="L973" s="199" t="n"/>
      <c r="M973" s="199" t="n"/>
      <c r="N973" s="199" t="n"/>
      <c r="O973" s="199" t="n"/>
      <c r="P973" s="199" t="n"/>
      <c r="Q973" s="199" t="n"/>
      <c r="R973" s="199" t="n"/>
      <c r="S973" s="199" t="n"/>
      <c r="T973" s="199" t="n"/>
      <c r="U973" s="199" t="n"/>
      <c r="V973" s="199" t="n"/>
      <c r="W973" s="199" t="n"/>
      <c r="X973" s="199" t="n"/>
      <c r="Y973" s="199" t="n"/>
      <c r="Z973" s="199" t="n"/>
    </row>
    <row r="974" ht="15.75" customHeight="1">
      <c r="A974" s="199" t="n"/>
      <c r="B974" s="199" t="n"/>
      <c r="C974" s="199" t="n"/>
      <c r="D974" s="199" t="n"/>
      <c r="E974" s="199" t="n"/>
      <c r="F974" s="199" t="n"/>
      <c r="G974" s="199" t="n"/>
      <c r="H974" s="199" t="n"/>
      <c r="I974" s="199" t="n"/>
      <c r="J974" s="199" t="n"/>
      <c r="K974" s="199" t="n"/>
      <c r="L974" s="199" t="n"/>
      <c r="M974" s="199" t="n"/>
      <c r="N974" s="199" t="n"/>
      <c r="O974" s="199" t="n"/>
      <c r="P974" s="199" t="n"/>
      <c r="Q974" s="199" t="n"/>
      <c r="R974" s="199" t="n"/>
      <c r="S974" s="199" t="n"/>
      <c r="T974" s="199" t="n"/>
      <c r="U974" s="199" t="n"/>
      <c r="V974" s="199" t="n"/>
      <c r="W974" s="199" t="n"/>
      <c r="X974" s="199" t="n"/>
      <c r="Y974" s="199" t="n"/>
      <c r="Z974" s="199" t="n"/>
    </row>
    <row r="975" ht="15.75" customHeight="1">
      <c r="A975" s="199" t="n"/>
      <c r="B975" s="199" t="n"/>
      <c r="C975" s="199" t="n"/>
      <c r="D975" s="199" t="n"/>
      <c r="E975" s="199" t="n"/>
      <c r="F975" s="199" t="n"/>
      <c r="G975" s="199" t="n"/>
      <c r="H975" s="199" t="n"/>
      <c r="I975" s="199" t="n"/>
      <c r="J975" s="199" t="n"/>
      <c r="K975" s="199" t="n"/>
      <c r="L975" s="199" t="n"/>
      <c r="M975" s="199" t="n"/>
      <c r="N975" s="199" t="n"/>
      <c r="O975" s="199" t="n"/>
      <c r="P975" s="199" t="n"/>
      <c r="Q975" s="199" t="n"/>
      <c r="R975" s="199" t="n"/>
      <c r="S975" s="199" t="n"/>
      <c r="T975" s="199" t="n"/>
      <c r="U975" s="199" t="n"/>
      <c r="V975" s="199" t="n"/>
      <c r="W975" s="199" t="n"/>
      <c r="X975" s="199" t="n"/>
      <c r="Y975" s="199" t="n"/>
      <c r="Z975" s="199" t="n"/>
    </row>
    <row r="976" ht="15.75" customHeight="1">
      <c r="A976" s="199" t="n"/>
      <c r="B976" s="199" t="n"/>
      <c r="C976" s="199" t="n"/>
      <c r="D976" s="199" t="n"/>
      <c r="E976" s="199" t="n"/>
      <c r="F976" s="199" t="n"/>
      <c r="G976" s="199" t="n"/>
      <c r="H976" s="199" t="n"/>
      <c r="I976" s="199" t="n"/>
      <c r="J976" s="199" t="n"/>
      <c r="K976" s="199" t="n"/>
      <c r="L976" s="199" t="n"/>
      <c r="M976" s="199" t="n"/>
      <c r="N976" s="199" t="n"/>
      <c r="O976" s="199" t="n"/>
      <c r="P976" s="199" t="n"/>
      <c r="Q976" s="199" t="n"/>
      <c r="R976" s="199" t="n"/>
      <c r="S976" s="199" t="n"/>
      <c r="T976" s="199" t="n"/>
      <c r="U976" s="199" t="n"/>
      <c r="V976" s="199" t="n"/>
      <c r="W976" s="199" t="n"/>
      <c r="X976" s="199" t="n"/>
      <c r="Y976" s="199" t="n"/>
      <c r="Z976" s="199" t="n"/>
    </row>
    <row r="977" ht="15.75" customHeight="1">
      <c r="A977" s="199" t="n"/>
      <c r="B977" s="199" t="n"/>
      <c r="C977" s="199" t="n"/>
      <c r="D977" s="199" t="n"/>
      <c r="E977" s="199" t="n"/>
      <c r="F977" s="199" t="n"/>
      <c r="G977" s="199" t="n"/>
      <c r="H977" s="199" t="n"/>
      <c r="I977" s="199" t="n"/>
      <c r="J977" s="199" t="n"/>
      <c r="K977" s="199" t="n"/>
      <c r="L977" s="199" t="n"/>
      <c r="M977" s="199" t="n"/>
      <c r="N977" s="199" t="n"/>
      <c r="O977" s="199" t="n"/>
      <c r="P977" s="199" t="n"/>
      <c r="Q977" s="199" t="n"/>
      <c r="R977" s="199" t="n"/>
      <c r="S977" s="199" t="n"/>
      <c r="T977" s="199" t="n"/>
      <c r="U977" s="199" t="n"/>
      <c r="V977" s="199" t="n"/>
      <c r="W977" s="199" t="n"/>
      <c r="X977" s="199" t="n"/>
      <c r="Y977" s="199" t="n"/>
      <c r="Z977" s="199" t="n"/>
    </row>
    <row r="978" ht="15.75" customHeight="1">
      <c r="A978" s="199" t="n"/>
      <c r="B978" s="199" t="n"/>
      <c r="C978" s="199" t="n"/>
      <c r="D978" s="199" t="n"/>
      <c r="E978" s="199" t="n"/>
      <c r="F978" s="199" t="n"/>
      <c r="G978" s="199" t="n"/>
      <c r="H978" s="199" t="n"/>
      <c r="I978" s="199" t="n"/>
      <c r="J978" s="199" t="n"/>
      <c r="K978" s="199" t="n"/>
      <c r="L978" s="199" t="n"/>
      <c r="M978" s="199" t="n"/>
      <c r="N978" s="199" t="n"/>
      <c r="O978" s="199" t="n"/>
      <c r="P978" s="199" t="n"/>
      <c r="Q978" s="199" t="n"/>
      <c r="R978" s="199" t="n"/>
      <c r="S978" s="199" t="n"/>
      <c r="T978" s="199" t="n"/>
      <c r="U978" s="199" t="n"/>
      <c r="V978" s="199" t="n"/>
      <c r="W978" s="199" t="n"/>
      <c r="X978" s="199" t="n"/>
      <c r="Y978" s="199" t="n"/>
      <c r="Z978" s="199" t="n"/>
    </row>
    <row r="979" ht="15.75" customHeight="1">
      <c r="A979" s="199" t="n"/>
      <c r="B979" s="199" t="n"/>
      <c r="C979" s="199" t="n"/>
      <c r="D979" s="199" t="n"/>
      <c r="E979" s="199" t="n"/>
      <c r="F979" s="199" t="n"/>
      <c r="G979" s="199" t="n"/>
      <c r="H979" s="199" t="n"/>
      <c r="I979" s="199" t="n"/>
      <c r="J979" s="199" t="n"/>
      <c r="K979" s="199" t="n"/>
      <c r="L979" s="199" t="n"/>
      <c r="M979" s="199" t="n"/>
      <c r="N979" s="199" t="n"/>
      <c r="O979" s="199" t="n"/>
      <c r="P979" s="199" t="n"/>
      <c r="Q979" s="199" t="n"/>
      <c r="R979" s="199" t="n"/>
      <c r="S979" s="199" t="n"/>
      <c r="T979" s="199" t="n"/>
      <c r="U979" s="199" t="n"/>
      <c r="V979" s="199" t="n"/>
      <c r="W979" s="199" t="n"/>
      <c r="X979" s="199" t="n"/>
      <c r="Y979" s="199" t="n"/>
      <c r="Z979" s="199" t="n"/>
    </row>
    <row r="980" ht="15.75" customHeight="1">
      <c r="A980" s="199" t="n"/>
      <c r="B980" s="199" t="n"/>
      <c r="C980" s="199" t="n"/>
      <c r="D980" s="199" t="n"/>
      <c r="E980" s="199" t="n"/>
      <c r="F980" s="199" t="n"/>
      <c r="G980" s="199" t="n"/>
      <c r="H980" s="199" t="n"/>
      <c r="I980" s="199" t="n"/>
      <c r="J980" s="199" t="n"/>
      <c r="K980" s="199" t="n"/>
      <c r="L980" s="199" t="n"/>
      <c r="M980" s="199" t="n"/>
      <c r="N980" s="199" t="n"/>
      <c r="O980" s="199" t="n"/>
      <c r="P980" s="199" t="n"/>
      <c r="Q980" s="199" t="n"/>
      <c r="R980" s="199" t="n"/>
      <c r="S980" s="199" t="n"/>
      <c r="T980" s="199" t="n"/>
      <c r="U980" s="199" t="n"/>
      <c r="V980" s="199" t="n"/>
      <c r="W980" s="199" t="n"/>
      <c r="X980" s="199" t="n"/>
      <c r="Y980" s="199" t="n"/>
      <c r="Z980" s="199" t="n"/>
    </row>
    <row r="981" ht="15.75" customHeight="1">
      <c r="A981" s="199" t="n"/>
      <c r="B981" s="199" t="n"/>
      <c r="C981" s="199" t="n"/>
      <c r="D981" s="199" t="n"/>
      <c r="E981" s="199" t="n"/>
      <c r="F981" s="199" t="n"/>
      <c r="G981" s="199" t="n"/>
      <c r="H981" s="199" t="n"/>
      <c r="I981" s="199" t="n"/>
      <c r="J981" s="199" t="n"/>
      <c r="K981" s="199" t="n"/>
      <c r="L981" s="199" t="n"/>
      <c r="M981" s="199" t="n"/>
      <c r="N981" s="199" t="n"/>
      <c r="O981" s="199" t="n"/>
      <c r="P981" s="199" t="n"/>
      <c r="Q981" s="199" t="n"/>
      <c r="R981" s="199" t="n"/>
      <c r="S981" s="199" t="n"/>
      <c r="T981" s="199" t="n"/>
      <c r="U981" s="199" t="n"/>
      <c r="V981" s="199" t="n"/>
      <c r="W981" s="199" t="n"/>
      <c r="X981" s="199" t="n"/>
      <c r="Y981" s="199" t="n"/>
      <c r="Z981" s="199" t="n"/>
    </row>
    <row r="982" ht="15.75" customHeight="1">
      <c r="A982" s="199" t="n"/>
      <c r="B982" s="199" t="n"/>
      <c r="C982" s="199" t="n"/>
      <c r="D982" s="199" t="n"/>
      <c r="E982" s="199" t="n"/>
      <c r="F982" s="199" t="n"/>
      <c r="G982" s="199" t="n"/>
      <c r="H982" s="199" t="n"/>
      <c r="I982" s="199" t="n"/>
      <c r="J982" s="199" t="n"/>
      <c r="K982" s="199" t="n"/>
      <c r="L982" s="199" t="n"/>
      <c r="M982" s="199" t="n"/>
      <c r="N982" s="199" t="n"/>
      <c r="O982" s="199" t="n"/>
      <c r="P982" s="199" t="n"/>
      <c r="Q982" s="199" t="n"/>
      <c r="R982" s="199" t="n"/>
      <c r="S982" s="199" t="n"/>
      <c r="T982" s="199" t="n"/>
      <c r="U982" s="199" t="n"/>
      <c r="V982" s="199" t="n"/>
      <c r="W982" s="199" t="n"/>
      <c r="X982" s="199" t="n"/>
      <c r="Y982" s="199" t="n"/>
      <c r="Z982" s="199" t="n"/>
    </row>
    <row r="983" ht="15.75" customHeight="1">
      <c r="A983" s="199" t="n"/>
      <c r="B983" s="199" t="n"/>
      <c r="C983" s="199" t="n"/>
      <c r="D983" s="199" t="n"/>
      <c r="E983" s="199" t="n"/>
      <c r="F983" s="199" t="n"/>
      <c r="G983" s="199" t="n"/>
      <c r="H983" s="199" t="n"/>
      <c r="I983" s="199" t="n"/>
      <c r="J983" s="199" t="n"/>
      <c r="K983" s="199" t="n"/>
      <c r="L983" s="199" t="n"/>
      <c r="M983" s="199" t="n"/>
      <c r="N983" s="199" t="n"/>
      <c r="O983" s="199" t="n"/>
      <c r="P983" s="199" t="n"/>
      <c r="Q983" s="199" t="n"/>
      <c r="R983" s="199" t="n"/>
      <c r="S983" s="199" t="n"/>
      <c r="T983" s="199" t="n"/>
      <c r="U983" s="199" t="n"/>
      <c r="V983" s="199" t="n"/>
      <c r="W983" s="199" t="n"/>
      <c r="X983" s="199" t="n"/>
      <c r="Y983" s="199" t="n"/>
      <c r="Z983" s="199" t="n"/>
    </row>
    <row r="984" ht="15.75" customHeight="1">
      <c r="A984" s="199" t="n"/>
      <c r="B984" s="199" t="n"/>
      <c r="C984" s="199" t="n"/>
      <c r="D984" s="199" t="n"/>
      <c r="E984" s="199" t="n"/>
      <c r="F984" s="199" t="n"/>
      <c r="G984" s="199" t="n"/>
      <c r="H984" s="199" t="n"/>
      <c r="I984" s="199" t="n"/>
      <c r="J984" s="199" t="n"/>
      <c r="K984" s="199" t="n"/>
      <c r="L984" s="199" t="n"/>
      <c r="M984" s="199" t="n"/>
      <c r="N984" s="199" t="n"/>
      <c r="O984" s="199" t="n"/>
      <c r="P984" s="199" t="n"/>
      <c r="Q984" s="199" t="n"/>
      <c r="R984" s="199" t="n"/>
      <c r="S984" s="199" t="n"/>
      <c r="T984" s="199" t="n"/>
      <c r="U984" s="199" t="n"/>
      <c r="V984" s="199" t="n"/>
      <c r="W984" s="199" t="n"/>
      <c r="X984" s="199" t="n"/>
      <c r="Y984" s="199" t="n"/>
      <c r="Z984" s="199" t="n"/>
    </row>
    <row r="985" ht="15.75" customHeight="1">
      <c r="A985" s="199" t="n"/>
      <c r="B985" s="199" t="n"/>
      <c r="C985" s="199" t="n"/>
      <c r="D985" s="199" t="n"/>
      <c r="E985" s="199" t="n"/>
      <c r="F985" s="199" t="n"/>
      <c r="G985" s="199" t="n"/>
      <c r="H985" s="199" t="n"/>
      <c r="I985" s="199" t="n"/>
      <c r="J985" s="199" t="n"/>
      <c r="K985" s="199" t="n"/>
      <c r="L985" s="199" t="n"/>
      <c r="M985" s="199" t="n"/>
      <c r="N985" s="199" t="n"/>
      <c r="O985" s="199" t="n"/>
      <c r="P985" s="199" t="n"/>
      <c r="Q985" s="199" t="n"/>
      <c r="R985" s="199" t="n"/>
      <c r="S985" s="199" t="n"/>
      <c r="T985" s="199" t="n"/>
      <c r="U985" s="199" t="n"/>
      <c r="V985" s="199" t="n"/>
      <c r="W985" s="199" t="n"/>
      <c r="X985" s="199" t="n"/>
      <c r="Y985" s="199" t="n"/>
      <c r="Z985" s="199" t="n"/>
    </row>
    <row r="986" ht="15.75" customHeight="1">
      <c r="A986" s="199" t="n"/>
      <c r="B986" s="199" t="n"/>
      <c r="C986" s="199" t="n"/>
      <c r="D986" s="199" t="n"/>
      <c r="E986" s="199" t="n"/>
      <c r="F986" s="199" t="n"/>
      <c r="G986" s="199" t="n"/>
      <c r="H986" s="199" t="n"/>
      <c r="I986" s="199" t="n"/>
      <c r="J986" s="199" t="n"/>
      <c r="K986" s="199" t="n"/>
      <c r="L986" s="199" t="n"/>
      <c r="M986" s="199" t="n"/>
      <c r="N986" s="199" t="n"/>
      <c r="O986" s="199" t="n"/>
      <c r="P986" s="199" t="n"/>
      <c r="Q986" s="199" t="n"/>
      <c r="R986" s="199" t="n"/>
      <c r="S986" s="199" t="n"/>
      <c r="T986" s="199" t="n"/>
      <c r="U986" s="199" t="n"/>
      <c r="V986" s="199" t="n"/>
      <c r="W986" s="199" t="n"/>
      <c r="X986" s="199" t="n"/>
      <c r="Y986" s="199" t="n"/>
      <c r="Z986" s="199" t="n"/>
    </row>
    <row r="987" ht="15.75" customHeight="1">
      <c r="A987" s="199" t="n"/>
      <c r="B987" s="199" t="n"/>
      <c r="C987" s="199" t="n"/>
      <c r="D987" s="199" t="n"/>
      <c r="E987" s="199" t="n"/>
      <c r="F987" s="199" t="n"/>
      <c r="G987" s="199" t="n"/>
      <c r="H987" s="199" t="n"/>
      <c r="I987" s="199" t="n"/>
      <c r="J987" s="199" t="n"/>
      <c r="K987" s="199" t="n"/>
      <c r="L987" s="199" t="n"/>
      <c r="M987" s="199" t="n"/>
      <c r="N987" s="199" t="n"/>
      <c r="O987" s="199" t="n"/>
      <c r="P987" s="199" t="n"/>
      <c r="Q987" s="199" t="n"/>
      <c r="R987" s="199" t="n"/>
      <c r="S987" s="199" t="n"/>
      <c r="T987" s="199" t="n"/>
      <c r="U987" s="199" t="n"/>
      <c r="V987" s="199" t="n"/>
      <c r="W987" s="199" t="n"/>
      <c r="X987" s="199" t="n"/>
      <c r="Y987" s="199" t="n"/>
      <c r="Z987" s="199" t="n"/>
    </row>
    <row r="988" ht="15.75" customHeight="1">
      <c r="A988" s="199" t="n"/>
      <c r="B988" s="199" t="n"/>
      <c r="C988" s="199" t="n"/>
      <c r="D988" s="199" t="n"/>
      <c r="E988" s="199" t="n"/>
      <c r="F988" s="199" t="n"/>
      <c r="G988" s="199" t="n"/>
      <c r="H988" s="199" t="n"/>
      <c r="I988" s="199" t="n"/>
      <c r="J988" s="199" t="n"/>
      <c r="K988" s="199" t="n"/>
      <c r="L988" s="199" t="n"/>
      <c r="M988" s="199" t="n"/>
      <c r="N988" s="199" t="n"/>
      <c r="O988" s="199" t="n"/>
      <c r="P988" s="199" t="n"/>
      <c r="Q988" s="199" t="n"/>
      <c r="R988" s="199" t="n"/>
      <c r="S988" s="199" t="n"/>
      <c r="T988" s="199" t="n"/>
      <c r="U988" s="199" t="n"/>
      <c r="V988" s="199" t="n"/>
      <c r="W988" s="199" t="n"/>
      <c r="X988" s="199" t="n"/>
      <c r="Y988" s="199" t="n"/>
      <c r="Z988" s="199" t="n"/>
    </row>
    <row r="989" ht="15.75" customHeight="1">
      <c r="A989" s="199" t="n"/>
      <c r="B989" s="199" t="n"/>
      <c r="C989" s="199" t="n"/>
      <c r="D989" s="199" t="n"/>
      <c r="E989" s="199" t="n"/>
      <c r="F989" s="199" t="n"/>
      <c r="G989" s="199" t="n"/>
      <c r="H989" s="199" t="n"/>
      <c r="I989" s="199" t="n"/>
      <c r="J989" s="199" t="n"/>
      <c r="K989" s="199" t="n"/>
      <c r="L989" s="199" t="n"/>
      <c r="M989" s="199" t="n"/>
      <c r="N989" s="199" t="n"/>
      <c r="O989" s="199" t="n"/>
      <c r="P989" s="199" t="n"/>
      <c r="Q989" s="199" t="n"/>
      <c r="R989" s="199" t="n"/>
      <c r="S989" s="199" t="n"/>
      <c r="T989" s="199" t="n"/>
      <c r="U989" s="199" t="n"/>
      <c r="V989" s="199" t="n"/>
      <c r="W989" s="199" t="n"/>
      <c r="X989" s="199" t="n"/>
      <c r="Y989" s="199" t="n"/>
      <c r="Z989" s="199" t="n"/>
    </row>
    <row r="990" ht="15.75" customHeight="1">
      <c r="A990" s="199" t="n"/>
      <c r="B990" s="199" t="n"/>
      <c r="C990" s="199" t="n"/>
      <c r="D990" s="199" t="n"/>
      <c r="E990" s="199" t="n"/>
      <c r="F990" s="199" t="n"/>
      <c r="G990" s="199" t="n"/>
      <c r="H990" s="199" t="n"/>
      <c r="I990" s="199" t="n"/>
      <c r="J990" s="199" t="n"/>
      <c r="K990" s="199" t="n"/>
      <c r="L990" s="199" t="n"/>
      <c r="M990" s="199" t="n"/>
      <c r="N990" s="199" t="n"/>
      <c r="O990" s="199" t="n"/>
      <c r="P990" s="199" t="n"/>
      <c r="Q990" s="199" t="n"/>
      <c r="R990" s="199" t="n"/>
      <c r="S990" s="199" t="n"/>
      <c r="T990" s="199" t="n"/>
      <c r="U990" s="199" t="n"/>
      <c r="V990" s="199" t="n"/>
      <c r="W990" s="199" t="n"/>
      <c r="X990" s="199" t="n"/>
      <c r="Y990" s="199" t="n"/>
      <c r="Z990" s="199" t="n"/>
    </row>
    <row r="991" ht="15.75" customHeight="1">
      <c r="A991" s="199" t="n"/>
      <c r="B991" s="199" t="n"/>
      <c r="C991" s="199" t="n"/>
      <c r="D991" s="199" t="n"/>
      <c r="E991" s="199" t="n"/>
      <c r="F991" s="199" t="n"/>
      <c r="G991" s="199" t="n"/>
      <c r="H991" s="199" t="n"/>
      <c r="I991" s="199" t="n"/>
      <c r="J991" s="199" t="n"/>
      <c r="K991" s="199" t="n"/>
      <c r="L991" s="199" t="n"/>
      <c r="M991" s="199" t="n"/>
      <c r="N991" s="199" t="n"/>
      <c r="O991" s="199" t="n"/>
      <c r="P991" s="199" t="n"/>
      <c r="Q991" s="199" t="n"/>
      <c r="R991" s="199" t="n"/>
      <c r="S991" s="199" t="n"/>
      <c r="T991" s="199" t="n"/>
      <c r="U991" s="199" t="n"/>
      <c r="V991" s="199" t="n"/>
      <c r="W991" s="199" t="n"/>
      <c r="X991" s="199" t="n"/>
      <c r="Y991" s="199" t="n"/>
      <c r="Z991" s="199" t="n"/>
    </row>
    <row r="992" ht="15.75" customHeight="1">
      <c r="A992" s="199" t="n"/>
      <c r="B992" s="199" t="n"/>
      <c r="C992" s="199" t="n"/>
      <c r="D992" s="199" t="n"/>
      <c r="E992" s="199" t="n"/>
      <c r="F992" s="199" t="n"/>
      <c r="G992" s="199" t="n"/>
      <c r="H992" s="199" t="n"/>
      <c r="I992" s="199" t="n"/>
      <c r="J992" s="199" t="n"/>
      <c r="K992" s="199" t="n"/>
      <c r="L992" s="199" t="n"/>
      <c r="M992" s="199" t="n"/>
      <c r="N992" s="199" t="n"/>
      <c r="O992" s="199" t="n"/>
      <c r="P992" s="199" t="n"/>
      <c r="Q992" s="199" t="n"/>
      <c r="R992" s="199" t="n"/>
      <c r="S992" s="199" t="n"/>
      <c r="T992" s="199" t="n"/>
      <c r="U992" s="199" t="n"/>
      <c r="V992" s="199" t="n"/>
      <c r="W992" s="199" t="n"/>
      <c r="X992" s="199" t="n"/>
      <c r="Y992" s="199" t="n"/>
      <c r="Z992" s="199" t="n"/>
    </row>
    <row r="993" ht="15.75" customHeight="1">
      <c r="A993" s="199" t="n"/>
      <c r="B993" s="199" t="n"/>
      <c r="C993" s="199" t="n"/>
      <c r="D993" s="199" t="n"/>
      <c r="E993" s="199" t="n"/>
      <c r="F993" s="199" t="n"/>
      <c r="G993" s="199" t="n"/>
      <c r="H993" s="199" t="n"/>
      <c r="I993" s="199" t="n"/>
      <c r="J993" s="199" t="n"/>
      <c r="K993" s="199" t="n"/>
      <c r="L993" s="199" t="n"/>
      <c r="M993" s="199" t="n"/>
      <c r="N993" s="199" t="n"/>
      <c r="O993" s="199" t="n"/>
      <c r="P993" s="199" t="n"/>
      <c r="Q993" s="199" t="n"/>
      <c r="R993" s="199" t="n"/>
      <c r="S993" s="199" t="n"/>
      <c r="T993" s="199" t="n"/>
      <c r="U993" s="199" t="n"/>
      <c r="V993" s="199" t="n"/>
      <c r="W993" s="199" t="n"/>
      <c r="X993" s="199" t="n"/>
      <c r="Y993" s="199" t="n"/>
      <c r="Z993" s="199" t="n"/>
    </row>
    <row r="994" ht="15.75" customHeight="1">
      <c r="A994" s="199" t="n"/>
      <c r="B994" s="199" t="n"/>
      <c r="C994" s="199" t="n"/>
      <c r="D994" s="199" t="n"/>
      <c r="E994" s="199" t="n"/>
      <c r="F994" s="199" t="n"/>
      <c r="G994" s="199" t="n"/>
      <c r="H994" s="199" t="n"/>
      <c r="I994" s="199" t="n"/>
      <c r="J994" s="199" t="n"/>
      <c r="K994" s="199" t="n"/>
      <c r="L994" s="199" t="n"/>
      <c r="M994" s="199" t="n"/>
      <c r="N994" s="199" t="n"/>
      <c r="O994" s="199" t="n"/>
      <c r="P994" s="199" t="n"/>
      <c r="Q994" s="199" t="n"/>
      <c r="R994" s="199" t="n"/>
      <c r="S994" s="199" t="n"/>
      <c r="T994" s="199" t="n"/>
      <c r="U994" s="199" t="n"/>
      <c r="V994" s="199" t="n"/>
      <c r="W994" s="199" t="n"/>
      <c r="X994" s="199" t="n"/>
      <c r="Y994" s="199" t="n"/>
      <c r="Z994" s="199" t="n"/>
    </row>
    <row r="995" ht="15.75" customHeight="1">
      <c r="A995" s="199" t="n"/>
      <c r="B995" s="199" t="n"/>
      <c r="C995" s="199" t="n"/>
      <c r="D995" s="199" t="n"/>
      <c r="E995" s="199" t="n"/>
      <c r="F995" s="199" t="n"/>
      <c r="G995" s="199" t="n"/>
      <c r="H995" s="199" t="n"/>
      <c r="I995" s="199" t="n"/>
      <c r="J995" s="199" t="n"/>
      <c r="K995" s="199" t="n"/>
      <c r="L995" s="199" t="n"/>
      <c r="M995" s="199" t="n"/>
      <c r="N995" s="199" t="n"/>
      <c r="O995" s="199" t="n"/>
      <c r="P995" s="199" t="n"/>
      <c r="Q995" s="199" t="n"/>
      <c r="R995" s="199" t="n"/>
      <c r="S995" s="199" t="n"/>
      <c r="T995" s="199" t="n"/>
      <c r="U995" s="199" t="n"/>
      <c r="V995" s="199" t="n"/>
      <c r="W995" s="199" t="n"/>
      <c r="X995" s="199" t="n"/>
      <c r="Y995" s="199" t="n"/>
      <c r="Z995" s="199" t="n"/>
    </row>
    <row r="996" ht="15.75" customHeight="1">
      <c r="A996" s="199" t="n"/>
      <c r="B996" s="199" t="n"/>
      <c r="C996" s="199" t="n"/>
      <c r="D996" s="199" t="n"/>
      <c r="E996" s="199" t="n"/>
      <c r="F996" s="199" t="n"/>
      <c r="G996" s="199" t="n"/>
      <c r="H996" s="199" t="n"/>
      <c r="I996" s="199" t="n"/>
      <c r="J996" s="199" t="n"/>
      <c r="K996" s="199" t="n"/>
      <c r="L996" s="199" t="n"/>
      <c r="M996" s="199" t="n"/>
      <c r="N996" s="199" t="n"/>
      <c r="O996" s="199" t="n"/>
      <c r="P996" s="199" t="n"/>
      <c r="Q996" s="199" t="n"/>
      <c r="R996" s="199" t="n"/>
      <c r="S996" s="199" t="n"/>
      <c r="T996" s="199" t="n"/>
      <c r="U996" s="199" t="n"/>
      <c r="V996" s="199" t="n"/>
      <c r="W996" s="199" t="n"/>
      <c r="X996" s="199" t="n"/>
      <c r="Y996" s="199" t="n"/>
      <c r="Z996" s="199" t="n"/>
    </row>
    <row r="997" ht="15.75" customHeight="1">
      <c r="A997" s="199" t="n"/>
      <c r="B997" s="199" t="n"/>
      <c r="C997" s="199" t="n"/>
      <c r="D997" s="199" t="n"/>
      <c r="E997" s="199" t="n"/>
      <c r="F997" s="199" t="n"/>
      <c r="G997" s="199" t="n"/>
      <c r="H997" s="199" t="n"/>
      <c r="I997" s="199" t="n"/>
      <c r="J997" s="199" t="n"/>
      <c r="K997" s="199" t="n"/>
      <c r="L997" s="199" t="n"/>
      <c r="M997" s="199" t="n"/>
      <c r="N997" s="199" t="n"/>
      <c r="O997" s="199" t="n"/>
      <c r="P997" s="199" t="n"/>
      <c r="Q997" s="199" t="n"/>
      <c r="R997" s="199" t="n"/>
      <c r="S997" s="199" t="n"/>
      <c r="T997" s="199" t="n"/>
      <c r="U997" s="199" t="n"/>
      <c r="V997" s="199" t="n"/>
      <c r="W997" s="199" t="n"/>
      <c r="X997" s="199" t="n"/>
      <c r="Y997" s="199" t="n"/>
      <c r="Z997" s="199" t="n"/>
    </row>
    <row r="998" ht="15.75" customHeight="1">
      <c r="A998" s="199" t="n"/>
      <c r="B998" s="199" t="n"/>
      <c r="C998" s="199" t="n"/>
      <c r="D998" s="199" t="n"/>
      <c r="E998" s="199" t="n"/>
      <c r="F998" s="199" t="n"/>
      <c r="G998" s="199" t="n"/>
      <c r="H998" s="199" t="n"/>
      <c r="I998" s="199" t="n"/>
      <c r="J998" s="199" t="n"/>
      <c r="K998" s="199" t="n"/>
      <c r="L998" s="199" t="n"/>
      <c r="M998" s="199" t="n"/>
      <c r="N998" s="199" t="n"/>
      <c r="O998" s="199" t="n"/>
      <c r="P998" s="199" t="n"/>
      <c r="Q998" s="199" t="n"/>
      <c r="R998" s="199" t="n"/>
      <c r="S998" s="199" t="n"/>
      <c r="T998" s="199" t="n"/>
      <c r="U998" s="199" t="n"/>
      <c r="V998" s="199" t="n"/>
      <c r="W998" s="199" t="n"/>
      <c r="X998" s="199" t="n"/>
      <c r="Y998" s="199" t="n"/>
      <c r="Z998" s="199" t="n"/>
    </row>
    <row r="999" ht="15.75" customHeight="1">
      <c r="A999" s="199" t="n"/>
      <c r="B999" s="199" t="n"/>
      <c r="C999" s="199" t="n"/>
      <c r="D999" s="199" t="n"/>
      <c r="E999" s="199" t="n"/>
      <c r="F999" s="199" t="n"/>
      <c r="G999" s="199" t="n"/>
      <c r="H999" s="199" t="n"/>
      <c r="I999" s="199" t="n"/>
      <c r="J999" s="199" t="n"/>
      <c r="K999" s="199" t="n"/>
      <c r="L999" s="199" t="n"/>
      <c r="M999" s="199" t="n"/>
      <c r="N999" s="199" t="n"/>
      <c r="O999" s="199" t="n"/>
      <c r="P999" s="199" t="n"/>
      <c r="Q999" s="199" t="n"/>
      <c r="R999" s="199" t="n"/>
      <c r="S999" s="199" t="n"/>
      <c r="T999" s="199" t="n"/>
      <c r="U999" s="199" t="n"/>
      <c r="V999" s="199" t="n"/>
      <c r="W999" s="199" t="n"/>
      <c r="X999" s="199" t="n"/>
      <c r="Y999" s="199" t="n"/>
      <c r="Z999" s="199" t="n"/>
    </row>
    <row r="1000" ht="15.75" customHeight="1">
      <c r="A1000" s="199" t="n"/>
      <c r="B1000" s="199" t="n"/>
      <c r="C1000" s="199" t="n"/>
      <c r="D1000" s="199" t="n"/>
      <c r="E1000" s="199" t="n"/>
      <c r="F1000" s="199" t="n"/>
      <c r="G1000" s="199" t="n"/>
      <c r="H1000" s="199" t="n"/>
      <c r="I1000" s="199" t="n"/>
      <c r="J1000" s="199" t="n"/>
      <c r="K1000" s="199" t="n"/>
      <c r="L1000" s="199" t="n"/>
      <c r="M1000" s="199" t="n"/>
      <c r="N1000" s="199" t="n"/>
      <c r="O1000" s="199" t="n"/>
      <c r="P1000" s="199" t="n"/>
      <c r="Q1000" s="199" t="n"/>
      <c r="R1000" s="199" t="n"/>
      <c r="S1000" s="199" t="n"/>
      <c r="T1000" s="199" t="n"/>
      <c r="U1000" s="199" t="n"/>
      <c r="V1000" s="199" t="n"/>
      <c r="W1000" s="199" t="n"/>
      <c r="X1000" s="199" t="n"/>
      <c r="Y1000" s="199" t="n"/>
      <c r="Z1000" s="199" t="n"/>
    </row>
  </sheetData>
  <conditionalFormatting sqref="C4:I10">
    <cfRule type="colorScale" priority="1">
      <colorScale>
        <cfvo type="min"/>
        <cfvo type="max"/>
        <color rgb="FFEA9999"/>
        <color rgb="FF93C47D"/>
      </colorScale>
    </cfRule>
  </conditionalFormatting>
  <pageMargins left="0.7" right="0.7" top="0.75" bottom="0.75" header="0" footer="0"/>
  <pageSetup orientation="landscape"/>
</worksheet>
</file>

<file path=xl/worksheets/sheet30.xml><?xml version="1.0" encoding="utf-8"?>
<worksheet xmlns="http://schemas.openxmlformats.org/spreadsheetml/2006/main">
  <sheetPr>
    <tabColor rgb="008B6F00"/>
    <outlinePr summaryBelow="0" summaryRight="0"/>
    <pageSetUpPr/>
  </sheetPr>
  <dimension ref="A1:AG100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14.453125" defaultRowHeight="15" customHeight="1"/>
  <cols>
    <col width="17.7265625" customWidth="1" style="16" min="1" max="1"/>
    <col width="12.453125" customWidth="1" style="16" min="2" max="2"/>
    <col width="12.26953125" customWidth="1" style="16" min="3" max="3"/>
    <col width="12.453125" customWidth="1" style="16" min="4" max="4"/>
    <col width="13.7265625" customWidth="1" style="16" min="5" max="5"/>
    <col width="12.453125" customWidth="1" style="16" min="6" max="6"/>
    <col width="12.54296875" customWidth="1" style="16" min="7" max="7"/>
    <col width="10.7265625" customWidth="1" style="16" min="8" max="8"/>
    <col width="12.81640625" customWidth="1" style="16" min="9" max="9"/>
    <col width="12" customWidth="1" style="16" min="10" max="11"/>
    <col width="31.453125" customWidth="1" style="16" min="12" max="12"/>
    <col width="12.453125" customWidth="1" style="16" min="13" max="13"/>
    <col width="16.54296875" customWidth="1" style="16" min="14" max="14"/>
    <col width="27.54296875" customWidth="1" style="16" min="15" max="15"/>
    <col width="19.7265625" customWidth="1" style="16" min="16" max="16"/>
    <col width="28.54296875" customWidth="1" style="16" min="17" max="17"/>
    <col width="32.26953125" customWidth="1" style="16" min="18" max="18"/>
    <col width="43.08984375" customWidth="1" style="16" min="19" max="19"/>
    <col width="23.81640625" customWidth="1" style="16" min="20" max="20"/>
    <col width="14.453125" customWidth="1" style="16" min="21" max="16384"/>
  </cols>
  <sheetData>
    <row r="1" ht="15" customHeight="1">
      <c r="A1" s="208" t="inlineStr">
        <is>
          <t>Date</t>
        </is>
      </c>
      <c r="B1" s="223" t="inlineStr">
        <is>
          <t>SPY</t>
        </is>
      </c>
      <c r="C1" s="222">
        <f>B1&amp;" PnL"</f>
        <v/>
      </c>
      <c r="D1" s="223" t="inlineStr">
        <is>
          <t>EWA</t>
        </is>
      </c>
      <c r="E1" s="222">
        <f>D1&amp;" PnL"</f>
        <v/>
      </c>
      <c r="F1" s="223" t="inlineStr">
        <is>
          <t>EZU</t>
        </is>
      </c>
      <c r="G1" s="222">
        <f>F1&amp;" PnL"</f>
        <v/>
      </c>
      <c r="H1" s="223" t="inlineStr">
        <is>
          <t>EWJ</t>
        </is>
      </c>
      <c r="I1" s="222">
        <f>H1&amp;" PnL"</f>
        <v/>
      </c>
      <c r="J1" s="221" t="n"/>
      <c r="K1" s="221" t="n"/>
      <c r="L1" s="221" t="inlineStr">
        <is>
          <t>Equities Portfolio PnL</t>
        </is>
      </c>
      <c r="M1" s="208" t="inlineStr">
        <is>
          <t>rtn</t>
        </is>
      </c>
      <c r="N1" s="208" t="inlineStr">
        <is>
          <t>stDev(250)</t>
        </is>
      </c>
      <c r="O1" s="208" t="inlineStr">
        <is>
          <t>stDev (annualized)</t>
        </is>
      </c>
      <c r="P1" s="220" t="inlineStr">
        <is>
          <t>riskFree Rate</t>
        </is>
      </c>
      <c r="Q1" s="220" t="inlineStr">
        <is>
          <t>annual Rtn (rolling)</t>
        </is>
      </c>
      <c r="R1" s="220" t="inlineStr">
        <is>
          <t>excessRtn PORTFOLIO</t>
        </is>
      </c>
      <c r="S1" s="220" t="inlineStr">
        <is>
          <t>excessRtn SMA90 PORTFOLIO</t>
        </is>
      </c>
      <c r="T1" s="220" t="inlineStr">
        <is>
          <t>sharpe Portfolio</t>
        </is>
      </c>
      <c r="U1" s="208" t="n"/>
      <c r="V1" s="208" t="n"/>
      <c r="W1" s="208" t="n"/>
      <c r="X1" s="208" t="n"/>
      <c r="Y1" s="208" t="n"/>
      <c r="Z1" s="208" t="n"/>
      <c r="AA1" s="208" t="n"/>
      <c r="AB1" s="208" t="n"/>
      <c r="AC1" s="208" t="n"/>
      <c r="AD1" s="208" t="n"/>
      <c r="AE1" s="208" t="n"/>
      <c r="AF1" s="208" t="n"/>
      <c r="AG1" s="208" t="n"/>
    </row>
    <row r="2" ht="15" customHeight="1">
      <c r="A2" s="203" t="n">
        <v>44369</v>
      </c>
      <c r="B2" s="202">
        <f>INDIRECT(B$1&amp;"!D"&amp;ROW())</f>
        <v/>
      </c>
      <c r="C2" s="200">
        <f>C3*(1+B2)</f>
        <v/>
      </c>
      <c r="D2" s="202">
        <f>INDIRECT(D$1&amp;"!D"&amp;ROW())</f>
        <v/>
      </c>
      <c r="E2" s="200">
        <f>E3*(1+D2)</f>
        <v/>
      </c>
      <c r="F2" s="202">
        <f>INDIRECT(F$1&amp;"!D"&amp;ROW())</f>
        <v/>
      </c>
      <c r="G2" s="200">
        <f>G3*(1+F2)</f>
        <v/>
      </c>
      <c r="H2" s="202">
        <f>INDIRECT(H$1&amp;"!D"&amp;ROW())</f>
        <v/>
      </c>
      <c r="I2" s="200">
        <f>I3*(1+H2)</f>
        <v/>
      </c>
      <c r="J2" s="199" t="n"/>
      <c r="K2" s="199" t="n"/>
      <c r="L2" s="200">
        <f>SUM(C2,E2,G2,I2,K2)</f>
        <v/>
      </c>
      <c r="M2" s="202">
        <f>L2/L3-1</f>
        <v/>
      </c>
      <c r="N2" s="415">
        <f>_xlfn.STDEV.P(M2:M254)</f>
        <v/>
      </c>
      <c r="O2" s="202">
        <f>N2*SQRT(250)</f>
        <v/>
      </c>
      <c r="P2" s="416">
        <f>0.09%</f>
        <v/>
      </c>
      <c r="Q2" s="415">
        <f>L2/L254-1</f>
        <v/>
      </c>
      <c r="R2" s="218">
        <f>Q2-P2</f>
        <v/>
      </c>
      <c r="S2" s="219">
        <f>AVERAGE(R2:R1000)</f>
        <v/>
      </c>
      <c r="T2" s="217">
        <f>R2/O2</f>
        <v/>
      </c>
      <c r="U2" s="199" t="n"/>
      <c r="V2" s="199" t="n"/>
      <c r="W2" s="199" t="n"/>
      <c r="X2" s="199" t="n"/>
      <c r="Y2" s="199" t="n"/>
      <c r="Z2" s="199" t="n"/>
      <c r="AA2" s="199" t="n"/>
      <c r="AB2" s="199" t="n"/>
      <c r="AC2" s="199" t="n"/>
      <c r="AD2" s="199" t="n"/>
      <c r="AE2" s="199" t="n"/>
      <c r="AF2" s="199" t="n"/>
      <c r="AG2" s="199" t="n"/>
    </row>
    <row r="3" ht="15" customHeight="1">
      <c r="A3" s="203" t="n">
        <v>44368</v>
      </c>
      <c r="B3" s="202">
        <f>INDIRECT(B$1&amp;"!D"&amp;ROW())</f>
        <v/>
      </c>
      <c r="C3" s="200">
        <f>C4*(1+B3)</f>
        <v/>
      </c>
      <c r="D3" s="202">
        <f>INDIRECT(D$1&amp;"!D"&amp;ROW())</f>
        <v/>
      </c>
      <c r="E3" s="200">
        <f>E4*(1+D3)</f>
        <v/>
      </c>
      <c r="F3" s="202">
        <f>INDIRECT(F$1&amp;"!D"&amp;ROW())</f>
        <v/>
      </c>
      <c r="G3" s="200">
        <f>G4*(1+F3)</f>
        <v/>
      </c>
      <c r="H3" s="202">
        <f>INDIRECT(H$1&amp;"!D"&amp;ROW())</f>
        <v/>
      </c>
      <c r="I3" s="200">
        <f>I4*(1+H3)</f>
        <v/>
      </c>
      <c r="J3" s="199" t="n"/>
      <c r="K3" s="199" t="n"/>
      <c r="L3" s="200">
        <f>SUM(C3,E3,G3,I3,K3)</f>
        <v/>
      </c>
      <c r="M3" s="202">
        <f>L3/L4-1</f>
        <v/>
      </c>
      <c r="N3" s="415">
        <f>_xlfn.STDEV.P(M3:M255)</f>
        <v/>
      </c>
      <c r="O3" s="202">
        <f>N3*SQRT(250)</f>
        <v/>
      </c>
      <c r="P3" s="416">
        <f>0.09%</f>
        <v/>
      </c>
      <c r="Q3" s="415">
        <f>L3/L255-1</f>
        <v/>
      </c>
      <c r="R3" s="218">
        <f>Q3-P3</f>
        <v/>
      </c>
      <c r="S3" s="219">
        <f>AVERAGE(R3:R1001)</f>
        <v/>
      </c>
      <c r="T3" s="217">
        <f>R3/O3</f>
        <v/>
      </c>
      <c r="U3" s="199" t="n"/>
      <c r="V3" s="199" t="n"/>
      <c r="W3" s="199" t="n"/>
      <c r="X3" s="199" t="n"/>
      <c r="Y3" s="199" t="n"/>
      <c r="Z3" s="199" t="n"/>
      <c r="AA3" s="199" t="n"/>
      <c r="AB3" s="199" t="n"/>
      <c r="AC3" s="199" t="n"/>
      <c r="AD3" s="199" t="n"/>
      <c r="AE3" s="199" t="n"/>
      <c r="AF3" s="199" t="n"/>
      <c r="AG3" s="199" t="n"/>
    </row>
    <row r="4" ht="15" customHeight="1">
      <c r="A4" s="203" t="n">
        <v>44365</v>
      </c>
      <c r="B4" s="202">
        <f>INDIRECT(B$1&amp;"!D"&amp;ROW())</f>
        <v/>
      </c>
      <c r="C4" s="200">
        <f>C5*(1+B4)</f>
        <v/>
      </c>
      <c r="D4" s="202">
        <f>INDIRECT(D$1&amp;"!D"&amp;ROW())</f>
        <v/>
      </c>
      <c r="E4" s="200">
        <f>E5*(1+D4)</f>
        <v/>
      </c>
      <c r="F4" s="202">
        <f>INDIRECT(F$1&amp;"!D"&amp;ROW())</f>
        <v/>
      </c>
      <c r="G4" s="200">
        <f>G5*(1+F4)</f>
        <v/>
      </c>
      <c r="H4" s="202">
        <f>INDIRECT(H$1&amp;"!D"&amp;ROW())</f>
        <v/>
      </c>
      <c r="I4" s="200">
        <f>I5*(1+H4)</f>
        <v/>
      </c>
      <c r="J4" s="199" t="n"/>
      <c r="K4" s="199" t="n"/>
      <c r="L4" s="200">
        <f>SUM(C4,E4,G4,I4,K4)</f>
        <v/>
      </c>
      <c r="M4" s="202">
        <f>L4/L5-1</f>
        <v/>
      </c>
      <c r="N4" s="415">
        <f>_xlfn.STDEV.P(M4:M256)</f>
        <v/>
      </c>
      <c r="O4" s="202">
        <f>N4*SQRT(250)</f>
        <v/>
      </c>
      <c r="P4" s="416">
        <f>0.09%</f>
        <v/>
      </c>
      <c r="Q4" s="415">
        <f>L4/L256-1</f>
        <v/>
      </c>
      <c r="R4" s="218">
        <f>Q4-P4</f>
        <v/>
      </c>
      <c r="S4" s="219">
        <f>AVERAGE(R4:R1002)</f>
        <v/>
      </c>
      <c r="T4" s="217">
        <f>R4/O4</f>
        <v/>
      </c>
      <c r="U4" s="199" t="n"/>
      <c r="V4" s="199" t="n"/>
      <c r="W4" s="199" t="n"/>
      <c r="X4" s="199" t="n"/>
      <c r="Y4" s="199" t="n"/>
      <c r="Z4" s="199" t="n"/>
      <c r="AA4" s="199" t="n"/>
      <c r="AB4" s="199" t="n"/>
      <c r="AC4" s="199" t="n"/>
      <c r="AD4" s="199" t="n"/>
      <c r="AE4" s="199" t="n"/>
      <c r="AF4" s="199" t="n"/>
      <c r="AG4" s="199" t="n"/>
    </row>
    <row r="5" ht="15" customHeight="1">
      <c r="A5" s="203" t="n">
        <v>44364</v>
      </c>
      <c r="B5" s="202">
        <f>INDIRECT(B$1&amp;"!D"&amp;ROW())</f>
        <v/>
      </c>
      <c r="C5" s="200">
        <f>C6*(1+B5)</f>
        <v/>
      </c>
      <c r="D5" s="202">
        <f>INDIRECT(D$1&amp;"!D"&amp;ROW())</f>
        <v/>
      </c>
      <c r="E5" s="200">
        <f>E6*(1+D5)</f>
        <v/>
      </c>
      <c r="F5" s="202">
        <f>INDIRECT(F$1&amp;"!D"&amp;ROW())</f>
        <v/>
      </c>
      <c r="G5" s="200">
        <f>G6*(1+F5)</f>
        <v/>
      </c>
      <c r="H5" s="202">
        <f>INDIRECT(H$1&amp;"!D"&amp;ROW())</f>
        <v/>
      </c>
      <c r="I5" s="200">
        <f>I6*(1+H5)</f>
        <v/>
      </c>
      <c r="J5" s="199" t="n"/>
      <c r="K5" s="199" t="n"/>
      <c r="L5" s="200">
        <f>SUM(C5,E5,G5,I5,K5)</f>
        <v/>
      </c>
      <c r="M5" s="202">
        <f>L5/L6-1</f>
        <v/>
      </c>
      <c r="N5" s="415">
        <f>_xlfn.STDEV.P(M5:M257)</f>
        <v/>
      </c>
      <c r="O5" s="202">
        <f>N5*SQRT(250)</f>
        <v/>
      </c>
      <c r="P5" s="416">
        <f>0.09%</f>
        <v/>
      </c>
      <c r="Q5" s="415">
        <f>L5/L257-1</f>
        <v/>
      </c>
      <c r="R5" s="218">
        <f>Q5-P5</f>
        <v/>
      </c>
      <c r="S5" s="219">
        <f>AVERAGE(R5:R1003)</f>
        <v/>
      </c>
      <c r="T5" s="217">
        <f>R5/O5</f>
        <v/>
      </c>
      <c r="U5" s="199" t="n"/>
      <c r="V5" s="199" t="n"/>
      <c r="W5" s="199" t="n"/>
      <c r="X5" s="199" t="n"/>
      <c r="Y5" s="199" t="n"/>
      <c r="Z5" s="199" t="n"/>
      <c r="AA5" s="199" t="n"/>
      <c r="AB5" s="199" t="n"/>
      <c r="AC5" s="199" t="n"/>
      <c r="AD5" s="199" t="n"/>
      <c r="AE5" s="199" t="n"/>
      <c r="AF5" s="199" t="n"/>
      <c r="AG5" s="199" t="n"/>
    </row>
    <row r="6" ht="15" customHeight="1">
      <c r="A6" s="203" t="n">
        <v>44363</v>
      </c>
      <c r="B6" s="202">
        <f>INDIRECT(B$1&amp;"!D"&amp;ROW())</f>
        <v/>
      </c>
      <c r="C6" s="200">
        <f>C7*(1+B6)</f>
        <v/>
      </c>
      <c r="D6" s="202">
        <f>INDIRECT(D$1&amp;"!D"&amp;ROW())</f>
        <v/>
      </c>
      <c r="E6" s="200">
        <f>E7*(1+D6)</f>
        <v/>
      </c>
      <c r="F6" s="202">
        <f>INDIRECT(F$1&amp;"!D"&amp;ROW())</f>
        <v/>
      </c>
      <c r="G6" s="200">
        <f>G7*(1+F6)</f>
        <v/>
      </c>
      <c r="H6" s="202">
        <f>INDIRECT(H$1&amp;"!D"&amp;ROW())</f>
        <v/>
      </c>
      <c r="I6" s="200">
        <f>I7*(1+H6)</f>
        <v/>
      </c>
      <c r="J6" s="199" t="n"/>
      <c r="K6" s="199" t="n"/>
      <c r="L6" s="200">
        <f>SUM(C6,E6,G6,I6,K6)</f>
        <v/>
      </c>
      <c r="M6" s="202">
        <f>L6/L7-1</f>
        <v/>
      </c>
      <c r="N6" s="415">
        <f>_xlfn.STDEV.P(M6:M258)</f>
        <v/>
      </c>
      <c r="O6" s="202">
        <f>N6*SQRT(250)</f>
        <v/>
      </c>
      <c r="P6" s="416">
        <f>0.09%</f>
        <v/>
      </c>
      <c r="Q6" s="415">
        <f>L6/L258-1</f>
        <v/>
      </c>
      <c r="R6" s="218">
        <f>Q6-P6</f>
        <v/>
      </c>
      <c r="S6" s="219">
        <f>AVERAGE(R6:R1004)</f>
        <v/>
      </c>
      <c r="T6" s="217">
        <f>R6/O6</f>
        <v/>
      </c>
      <c r="U6" s="199" t="n"/>
      <c r="V6" s="199" t="n"/>
      <c r="W6" s="199" t="n"/>
      <c r="X6" s="199" t="n"/>
      <c r="Y6" s="199" t="n"/>
      <c r="Z6" s="199" t="n"/>
      <c r="AA6" s="199" t="n"/>
      <c r="AB6" s="199" t="n"/>
      <c r="AC6" s="199" t="n"/>
      <c r="AD6" s="199" t="n"/>
      <c r="AE6" s="199" t="n"/>
      <c r="AF6" s="199" t="n"/>
      <c r="AG6" s="199" t="n"/>
    </row>
    <row r="7" ht="15" customHeight="1">
      <c r="A7" s="203" t="n">
        <v>44362</v>
      </c>
      <c r="B7" s="202">
        <f>INDIRECT(B$1&amp;"!D"&amp;ROW())</f>
        <v/>
      </c>
      <c r="C7" s="200">
        <f>C8*(1+B7)</f>
        <v/>
      </c>
      <c r="D7" s="202">
        <f>INDIRECT(D$1&amp;"!D"&amp;ROW())</f>
        <v/>
      </c>
      <c r="E7" s="200">
        <f>E8*(1+D7)</f>
        <v/>
      </c>
      <c r="F7" s="202">
        <f>INDIRECT(F$1&amp;"!D"&amp;ROW())</f>
        <v/>
      </c>
      <c r="G7" s="200">
        <f>G8*(1+F7)</f>
        <v/>
      </c>
      <c r="H7" s="202">
        <f>INDIRECT(H$1&amp;"!D"&amp;ROW())</f>
        <v/>
      </c>
      <c r="I7" s="200">
        <f>I8*(1+H7)</f>
        <v/>
      </c>
      <c r="J7" s="199" t="n"/>
      <c r="K7" s="199" t="n"/>
      <c r="L7" s="200">
        <f>SUM(C7,E7,G7,I7,K7)</f>
        <v/>
      </c>
      <c r="M7" s="202">
        <f>L7/L8-1</f>
        <v/>
      </c>
      <c r="N7" s="415">
        <f>_xlfn.STDEV.P(M7:M259)</f>
        <v/>
      </c>
      <c r="O7" s="202">
        <f>N7*SQRT(250)</f>
        <v/>
      </c>
      <c r="P7" s="416">
        <f>0.09%</f>
        <v/>
      </c>
      <c r="Q7" s="415">
        <f>L7/L259-1</f>
        <v/>
      </c>
      <c r="R7" s="218">
        <f>Q7-P7</f>
        <v/>
      </c>
      <c r="S7" s="219">
        <f>AVERAGE(R7:R1005)</f>
        <v/>
      </c>
      <c r="T7" s="217">
        <f>R7/O7</f>
        <v/>
      </c>
      <c r="U7" s="199" t="n"/>
      <c r="V7" s="199" t="n"/>
      <c r="W7" s="199" t="n"/>
      <c r="X7" s="199" t="n"/>
      <c r="Y7" s="199" t="n"/>
      <c r="Z7" s="199" t="n"/>
      <c r="AA7" s="199" t="n"/>
      <c r="AB7" s="199" t="n"/>
      <c r="AC7" s="199" t="n"/>
      <c r="AD7" s="199" t="n"/>
      <c r="AE7" s="199" t="n"/>
      <c r="AF7" s="199" t="n"/>
      <c r="AG7" s="199" t="n"/>
    </row>
    <row r="8" ht="15" customHeight="1">
      <c r="A8" s="203" t="n">
        <v>44361</v>
      </c>
      <c r="B8" s="202">
        <f>INDIRECT(B$1&amp;"!D"&amp;ROW())</f>
        <v/>
      </c>
      <c r="C8" s="200">
        <f>C9*(1+B8)</f>
        <v/>
      </c>
      <c r="D8" s="202">
        <f>INDIRECT(D$1&amp;"!D"&amp;ROW())</f>
        <v/>
      </c>
      <c r="E8" s="200">
        <f>E9*(1+D8)</f>
        <v/>
      </c>
      <c r="F8" s="202">
        <f>INDIRECT(F$1&amp;"!D"&amp;ROW())</f>
        <v/>
      </c>
      <c r="G8" s="200">
        <f>G9*(1+F8)</f>
        <v/>
      </c>
      <c r="H8" s="202">
        <f>INDIRECT(H$1&amp;"!D"&amp;ROW())</f>
        <v/>
      </c>
      <c r="I8" s="200">
        <f>I9*(1+H8)</f>
        <v/>
      </c>
      <c r="J8" s="199" t="n"/>
      <c r="K8" s="199" t="n"/>
      <c r="L8" s="200">
        <f>SUM(C8,E8,G8,I8,K8)</f>
        <v/>
      </c>
      <c r="M8" s="202">
        <f>L8/L9-1</f>
        <v/>
      </c>
      <c r="N8" s="415">
        <f>_xlfn.STDEV.P(M8:M260)</f>
        <v/>
      </c>
      <c r="O8" s="202">
        <f>N8*SQRT(250)</f>
        <v/>
      </c>
      <c r="P8" s="416">
        <f>0.09%</f>
        <v/>
      </c>
      <c r="Q8" s="415">
        <f>L8/L260-1</f>
        <v/>
      </c>
      <c r="R8" s="218">
        <f>Q8-P8</f>
        <v/>
      </c>
      <c r="S8" s="219">
        <f>AVERAGE(R8:R1006)</f>
        <v/>
      </c>
      <c r="T8" s="217">
        <f>R8/O8</f>
        <v/>
      </c>
      <c r="U8" s="199" t="n"/>
      <c r="V8" s="199" t="n"/>
      <c r="W8" s="199" t="n"/>
      <c r="X8" s="199" t="n"/>
      <c r="Y8" s="199" t="n"/>
      <c r="Z8" s="199" t="n"/>
      <c r="AA8" s="199" t="n"/>
      <c r="AB8" s="199" t="n"/>
      <c r="AC8" s="199" t="n"/>
      <c r="AD8" s="199" t="n"/>
      <c r="AE8" s="199" t="n"/>
      <c r="AF8" s="199" t="n"/>
      <c r="AG8" s="199" t="n"/>
    </row>
    <row r="9" ht="15" customHeight="1">
      <c r="A9" s="203" t="n">
        <v>44358</v>
      </c>
      <c r="B9" s="202">
        <f>INDIRECT(B$1&amp;"!D"&amp;ROW())</f>
        <v/>
      </c>
      <c r="C9" s="200">
        <f>C10*(1+B9)</f>
        <v/>
      </c>
      <c r="D9" s="202">
        <f>INDIRECT(D$1&amp;"!D"&amp;ROW())</f>
        <v/>
      </c>
      <c r="E9" s="200">
        <f>E10*(1+D9)</f>
        <v/>
      </c>
      <c r="F9" s="202">
        <f>INDIRECT(F$1&amp;"!D"&amp;ROW())</f>
        <v/>
      </c>
      <c r="G9" s="200">
        <f>G10*(1+F9)</f>
        <v/>
      </c>
      <c r="H9" s="202">
        <f>INDIRECT(H$1&amp;"!D"&amp;ROW())</f>
        <v/>
      </c>
      <c r="I9" s="200">
        <f>I10*(1+H9)</f>
        <v/>
      </c>
      <c r="J9" s="199" t="n"/>
      <c r="K9" s="199" t="n"/>
      <c r="L9" s="200">
        <f>SUM(C9,E9,G9,I9,K9)</f>
        <v/>
      </c>
      <c r="M9" s="202">
        <f>L9/L10-1</f>
        <v/>
      </c>
      <c r="N9" s="415">
        <f>_xlfn.STDEV.P(M9:M261)</f>
        <v/>
      </c>
      <c r="O9" s="202">
        <f>N9*SQRT(250)</f>
        <v/>
      </c>
      <c r="P9" s="416">
        <f>0.09%</f>
        <v/>
      </c>
      <c r="Q9" s="415">
        <f>L9/L261-1</f>
        <v/>
      </c>
      <c r="R9" s="218">
        <f>Q9-P9</f>
        <v/>
      </c>
      <c r="S9" s="219">
        <f>AVERAGE(R9:R1007)</f>
        <v/>
      </c>
      <c r="T9" s="217">
        <f>R9/O9</f>
        <v/>
      </c>
      <c r="U9" s="199" t="n"/>
      <c r="V9" s="199" t="n"/>
      <c r="W9" s="199" t="n"/>
      <c r="X9" s="199" t="n"/>
      <c r="Y9" s="199" t="n"/>
      <c r="Z9" s="199" t="n"/>
      <c r="AA9" s="199" t="n"/>
      <c r="AB9" s="199" t="n"/>
      <c r="AC9" s="199" t="n"/>
      <c r="AD9" s="199" t="n"/>
      <c r="AE9" s="199" t="n"/>
      <c r="AF9" s="199" t="n"/>
      <c r="AG9" s="199" t="n"/>
    </row>
    <row r="10" ht="15" customHeight="1">
      <c r="A10" s="203" t="n">
        <v>44357</v>
      </c>
      <c r="B10" s="202">
        <f>INDIRECT(B$1&amp;"!D"&amp;ROW())</f>
        <v/>
      </c>
      <c r="C10" s="200">
        <f>C11*(1+B10)</f>
        <v/>
      </c>
      <c r="D10" s="202">
        <f>INDIRECT(D$1&amp;"!D"&amp;ROW())</f>
        <v/>
      </c>
      <c r="E10" s="200">
        <f>E11*(1+D10)</f>
        <v/>
      </c>
      <c r="F10" s="202">
        <f>INDIRECT(F$1&amp;"!D"&amp;ROW())</f>
        <v/>
      </c>
      <c r="G10" s="200">
        <f>G11*(1+F10)</f>
        <v/>
      </c>
      <c r="H10" s="202">
        <f>INDIRECT(H$1&amp;"!D"&amp;ROW())</f>
        <v/>
      </c>
      <c r="I10" s="200">
        <f>I11*(1+H10)</f>
        <v/>
      </c>
      <c r="J10" s="199" t="n"/>
      <c r="K10" s="199" t="n"/>
      <c r="L10" s="200">
        <f>SUM(C10,E10,G10,I10,K10)</f>
        <v/>
      </c>
      <c r="M10" s="202">
        <f>L10/L11-1</f>
        <v/>
      </c>
      <c r="N10" s="415">
        <f>_xlfn.STDEV.P(M10:M262)</f>
        <v/>
      </c>
      <c r="O10" s="202">
        <f>N10*SQRT(250)</f>
        <v/>
      </c>
      <c r="P10" s="416">
        <f>0.09%</f>
        <v/>
      </c>
      <c r="Q10" s="415">
        <f>L10/L262-1</f>
        <v/>
      </c>
      <c r="R10" s="218">
        <f>Q10-P10</f>
        <v/>
      </c>
      <c r="S10" s="219">
        <f>AVERAGE(R10:R1008)</f>
        <v/>
      </c>
      <c r="T10" s="217">
        <f>R10/O10</f>
        <v/>
      </c>
      <c r="U10" s="199" t="n"/>
      <c r="V10" s="199" t="n"/>
      <c r="W10" s="199" t="n"/>
      <c r="X10" s="199" t="n"/>
      <c r="Y10" s="199" t="n"/>
      <c r="Z10" s="199" t="n"/>
      <c r="AA10" s="199" t="n"/>
      <c r="AB10" s="199" t="n"/>
      <c r="AC10" s="199" t="n"/>
      <c r="AD10" s="199" t="n"/>
      <c r="AE10" s="199" t="n"/>
      <c r="AF10" s="199" t="n"/>
      <c r="AG10" s="199" t="n"/>
    </row>
    <row r="11" ht="15" customHeight="1">
      <c r="A11" s="203" t="n">
        <v>44356</v>
      </c>
      <c r="B11" s="202">
        <f>INDIRECT(B$1&amp;"!D"&amp;ROW())</f>
        <v/>
      </c>
      <c r="C11" s="200">
        <f>C12*(1+B11)</f>
        <v/>
      </c>
      <c r="D11" s="202">
        <f>INDIRECT(D$1&amp;"!D"&amp;ROW())</f>
        <v/>
      </c>
      <c r="E11" s="200">
        <f>E12*(1+D11)</f>
        <v/>
      </c>
      <c r="F11" s="202">
        <f>INDIRECT(F$1&amp;"!D"&amp;ROW())</f>
        <v/>
      </c>
      <c r="G11" s="200">
        <f>G12*(1+F11)</f>
        <v/>
      </c>
      <c r="H11" s="202">
        <f>INDIRECT(H$1&amp;"!D"&amp;ROW())</f>
        <v/>
      </c>
      <c r="I11" s="200">
        <f>I12*(1+H11)</f>
        <v/>
      </c>
      <c r="J11" s="199" t="n"/>
      <c r="K11" s="199" t="n"/>
      <c r="L11" s="200">
        <f>SUM(C11,E11,G11,I11,K11)</f>
        <v/>
      </c>
      <c r="M11" s="202">
        <f>L11/L12-1</f>
        <v/>
      </c>
      <c r="N11" s="415">
        <f>_xlfn.STDEV.P(M11:M263)</f>
        <v/>
      </c>
      <c r="O11" s="202">
        <f>N11*SQRT(250)</f>
        <v/>
      </c>
      <c r="P11" s="416">
        <f>0.09%</f>
        <v/>
      </c>
      <c r="Q11" s="415">
        <f>L11/L263-1</f>
        <v/>
      </c>
      <c r="R11" s="218">
        <f>Q11-P11</f>
        <v/>
      </c>
      <c r="S11" s="219">
        <f>AVERAGE(R11:R1009)</f>
        <v/>
      </c>
      <c r="T11" s="217">
        <f>R11/O11</f>
        <v/>
      </c>
      <c r="U11" s="199" t="n"/>
      <c r="V11" s="199" t="n"/>
      <c r="W11" s="199" t="n"/>
      <c r="X11" s="199" t="n"/>
      <c r="Y11" s="199" t="n"/>
      <c r="Z11" s="199" t="n"/>
      <c r="AA11" s="199" t="n"/>
      <c r="AB11" s="199" t="n"/>
      <c r="AC11" s="199" t="n"/>
      <c r="AD11" s="199" t="n"/>
      <c r="AE11" s="199" t="n"/>
      <c r="AF11" s="199" t="n"/>
      <c r="AG11" s="199" t="n"/>
    </row>
    <row r="12" ht="15" customHeight="1">
      <c r="A12" s="203" t="n">
        <v>44355</v>
      </c>
      <c r="B12" s="202">
        <f>INDIRECT(B$1&amp;"!D"&amp;ROW())</f>
        <v/>
      </c>
      <c r="C12" s="200">
        <f>C13*(1+B12)</f>
        <v/>
      </c>
      <c r="D12" s="202">
        <f>INDIRECT(D$1&amp;"!D"&amp;ROW())</f>
        <v/>
      </c>
      <c r="E12" s="200">
        <f>E13*(1+D12)</f>
        <v/>
      </c>
      <c r="F12" s="202">
        <f>INDIRECT(F$1&amp;"!D"&amp;ROW())</f>
        <v/>
      </c>
      <c r="G12" s="200">
        <f>G13*(1+F12)</f>
        <v/>
      </c>
      <c r="H12" s="202">
        <f>INDIRECT(H$1&amp;"!D"&amp;ROW())</f>
        <v/>
      </c>
      <c r="I12" s="200">
        <f>I13*(1+H12)</f>
        <v/>
      </c>
      <c r="J12" s="199" t="n"/>
      <c r="K12" s="199" t="n"/>
      <c r="L12" s="200">
        <f>SUM(C12,E12,G12,I12,K12)</f>
        <v/>
      </c>
      <c r="M12" s="202">
        <f>L12/L13-1</f>
        <v/>
      </c>
      <c r="N12" s="415">
        <f>_xlfn.STDEV.P(M12:M264)</f>
        <v/>
      </c>
      <c r="O12" s="202">
        <f>N12*SQRT(250)</f>
        <v/>
      </c>
      <c r="P12" s="416">
        <f>0.09%</f>
        <v/>
      </c>
      <c r="Q12" s="415">
        <f>L12/L264-1</f>
        <v/>
      </c>
      <c r="R12" s="218">
        <f>Q12-P12</f>
        <v/>
      </c>
      <c r="S12" s="219">
        <f>AVERAGE(R12:R1010)</f>
        <v/>
      </c>
      <c r="T12" s="217">
        <f>R12/O12</f>
        <v/>
      </c>
      <c r="U12" s="199" t="n"/>
      <c r="V12" s="199" t="n"/>
      <c r="W12" s="199" t="n"/>
      <c r="X12" s="199" t="n"/>
      <c r="Y12" s="199" t="n"/>
      <c r="Z12" s="199" t="n"/>
      <c r="AA12" s="199" t="n"/>
      <c r="AB12" s="199" t="n"/>
      <c r="AC12" s="199" t="n"/>
      <c r="AD12" s="199" t="n"/>
      <c r="AE12" s="199" t="n"/>
      <c r="AF12" s="199" t="n"/>
      <c r="AG12" s="199" t="n"/>
    </row>
    <row r="13" ht="15" customHeight="1">
      <c r="A13" s="203" t="n">
        <v>44354</v>
      </c>
      <c r="B13" s="202">
        <f>INDIRECT(B$1&amp;"!D"&amp;ROW())</f>
        <v/>
      </c>
      <c r="C13" s="200">
        <f>C14*(1+B13)</f>
        <v/>
      </c>
      <c r="D13" s="202">
        <f>INDIRECT(D$1&amp;"!D"&amp;ROW())</f>
        <v/>
      </c>
      <c r="E13" s="200">
        <f>E14*(1+D13)</f>
        <v/>
      </c>
      <c r="F13" s="202">
        <f>INDIRECT(F$1&amp;"!D"&amp;ROW())</f>
        <v/>
      </c>
      <c r="G13" s="200">
        <f>G14*(1+F13)</f>
        <v/>
      </c>
      <c r="H13" s="202">
        <f>INDIRECT(H$1&amp;"!D"&amp;ROW())</f>
        <v/>
      </c>
      <c r="I13" s="200">
        <f>I14*(1+H13)</f>
        <v/>
      </c>
      <c r="J13" s="199" t="n"/>
      <c r="K13" s="199" t="n"/>
      <c r="L13" s="200">
        <f>SUM(C13,E13,G13,I13,K13)</f>
        <v/>
      </c>
      <c r="M13" s="202">
        <f>L13/L14-1</f>
        <v/>
      </c>
      <c r="N13" s="415">
        <f>_xlfn.STDEV.P(M13:M265)</f>
        <v/>
      </c>
      <c r="O13" s="202">
        <f>N13*SQRT(250)</f>
        <v/>
      </c>
      <c r="P13" s="416">
        <f>0.09%</f>
        <v/>
      </c>
      <c r="Q13" s="415">
        <f>L13/L265-1</f>
        <v/>
      </c>
      <c r="R13" s="218">
        <f>Q13-P13</f>
        <v/>
      </c>
      <c r="S13" s="219">
        <f>AVERAGE(R13:R1011)</f>
        <v/>
      </c>
      <c r="T13" s="217">
        <f>R13/O13</f>
        <v/>
      </c>
      <c r="U13" s="199" t="n"/>
      <c r="V13" s="199" t="n"/>
      <c r="W13" s="199" t="n"/>
      <c r="X13" s="199" t="n"/>
      <c r="Y13" s="199" t="n"/>
      <c r="Z13" s="199" t="n"/>
      <c r="AA13" s="199" t="n"/>
      <c r="AB13" s="199" t="n"/>
      <c r="AC13" s="199" t="n"/>
      <c r="AD13" s="199" t="n"/>
      <c r="AE13" s="199" t="n"/>
      <c r="AF13" s="199" t="n"/>
      <c r="AG13" s="199" t="n"/>
    </row>
    <row r="14" ht="15" customHeight="1">
      <c r="A14" s="203" t="n">
        <v>44351</v>
      </c>
      <c r="B14" s="202">
        <f>INDIRECT(B$1&amp;"!D"&amp;ROW())</f>
        <v/>
      </c>
      <c r="C14" s="200">
        <f>C15*(1+B14)</f>
        <v/>
      </c>
      <c r="D14" s="202">
        <f>INDIRECT(D$1&amp;"!D"&amp;ROW())</f>
        <v/>
      </c>
      <c r="E14" s="200">
        <f>E15*(1+D14)</f>
        <v/>
      </c>
      <c r="F14" s="202">
        <f>INDIRECT(F$1&amp;"!D"&amp;ROW())</f>
        <v/>
      </c>
      <c r="G14" s="200">
        <f>G15*(1+F14)</f>
        <v/>
      </c>
      <c r="H14" s="202">
        <f>INDIRECT(H$1&amp;"!D"&amp;ROW())</f>
        <v/>
      </c>
      <c r="I14" s="200">
        <f>I15*(1+H14)</f>
        <v/>
      </c>
      <c r="J14" s="199" t="n"/>
      <c r="K14" s="199" t="n"/>
      <c r="L14" s="200">
        <f>SUM(C14,E14,G14,I14,K14)</f>
        <v/>
      </c>
      <c r="M14" s="202">
        <f>L14/L15-1</f>
        <v/>
      </c>
      <c r="N14" s="415">
        <f>_xlfn.STDEV.P(M14:M266)</f>
        <v/>
      </c>
      <c r="O14" s="202">
        <f>N14*SQRT(250)</f>
        <v/>
      </c>
      <c r="P14" s="416">
        <f>0.09%</f>
        <v/>
      </c>
      <c r="Q14" s="415">
        <f>L14/L266-1</f>
        <v/>
      </c>
      <c r="R14" s="218">
        <f>Q14-P14</f>
        <v/>
      </c>
      <c r="S14" s="219">
        <f>AVERAGE(R14:R1012)</f>
        <v/>
      </c>
      <c r="T14" s="217">
        <f>R14/O14</f>
        <v/>
      </c>
      <c r="U14" s="199" t="n"/>
      <c r="V14" s="199" t="n"/>
      <c r="W14" s="199" t="n"/>
      <c r="X14" s="199" t="n"/>
      <c r="Y14" s="199" t="n"/>
      <c r="Z14" s="199" t="n"/>
      <c r="AA14" s="199" t="n"/>
      <c r="AB14" s="199" t="n"/>
      <c r="AC14" s="199" t="n"/>
      <c r="AD14" s="199" t="n"/>
      <c r="AE14" s="199" t="n"/>
      <c r="AF14" s="199" t="n"/>
      <c r="AG14" s="199" t="n"/>
    </row>
    <row r="15" ht="15" customHeight="1">
      <c r="A15" s="203" t="n">
        <v>44350</v>
      </c>
      <c r="B15" s="202">
        <f>INDIRECT(B$1&amp;"!D"&amp;ROW())</f>
        <v/>
      </c>
      <c r="C15" s="200">
        <f>C16*(1+B15)</f>
        <v/>
      </c>
      <c r="D15" s="202">
        <f>INDIRECT(D$1&amp;"!D"&amp;ROW())</f>
        <v/>
      </c>
      <c r="E15" s="200">
        <f>E16*(1+D15)</f>
        <v/>
      </c>
      <c r="F15" s="202">
        <f>INDIRECT(F$1&amp;"!D"&amp;ROW())</f>
        <v/>
      </c>
      <c r="G15" s="200">
        <f>G16*(1+F15)</f>
        <v/>
      </c>
      <c r="H15" s="202">
        <f>INDIRECT(H$1&amp;"!D"&amp;ROW())</f>
        <v/>
      </c>
      <c r="I15" s="200">
        <f>I16*(1+H15)</f>
        <v/>
      </c>
      <c r="J15" s="199" t="n"/>
      <c r="K15" s="199" t="n"/>
      <c r="L15" s="200">
        <f>SUM(C15,E15,G15,I15,K15)</f>
        <v/>
      </c>
      <c r="M15" s="202">
        <f>L15/L16-1</f>
        <v/>
      </c>
      <c r="N15" s="415">
        <f>_xlfn.STDEV.P(M15:M267)</f>
        <v/>
      </c>
      <c r="O15" s="202">
        <f>N15*SQRT(250)</f>
        <v/>
      </c>
      <c r="P15" s="416">
        <f>0.09%</f>
        <v/>
      </c>
      <c r="Q15" s="415">
        <f>L15/L267-1</f>
        <v/>
      </c>
      <c r="R15" s="218">
        <f>Q15-P15</f>
        <v/>
      </c>
      <c r="S15" s="219">
        <f>AVERAGE(R15:R1013)</f>
        <v/>
      </c>
      <c r="T15" s="217">
        <f>R15/O15</f>
        <v/>
      </c>
      <c r="U15" s="199" t="n"/>
      <c r="V15" s="199" t="n"/>
      <c r="W15" s="199" t="n"/>
      <c r="X15" s="199" t="n"/>
      <c r="Y15" s="199" t="n"/>
      <c r="Z15" s="199" t="n"/>
      <c r="AA15" s="199" t="n"/>
      <c r="AB15" s="199" t="n"/>
      <c r="AC15" s="199" t="n"/>
      <c r="AD15" s="199" t="n"/>
      <c r="AE15" s="199" t="n"/>
      <c r="AF15" s="199" t="n"/>
      <c r="AG15" s="199" t="n"/>
    </row>
    <row r="16" ht="15" customHeight="1">
      <c r="A16" s="203" t="n">
        <v>44349</v>
      </c>
      <c r="B16" s="202">
        <f>INDIRECT(B$1&amp;"!D"&amp;ROW())</f>
        <v/>
      </c>
      <c r="C16" s="200">
        <f>C17*(1+B16)</f>
        <v/>
      </c>
      <c r="D16" s="202">
        <f>INDIRECT(D$1&amp;"!D"&amp;ROW())</f>
        <v/>
      </c>
      <c r="E16" s="200">
        <f>E17*(1+D16)</f>
        <v/>
      </c>
      <c r="F16" s="202">
        <f>INDIRECT(F$1&amp;"!D"&amp;ROW())</f>
        <v/>
      </c>
      <c r="G16" s="200">
        <f>G17*(1+F16)</f>
        <v/>
      </c>
      <c r="H16" s="202">
        <f>INDIRECT(H$1&amp;"!D"&amp;ROW())</f>
        <v/>
      </c>
      <c r="I16" s="200">
        <f>I17*(1+H16)</f>
        <v/>
      </c>
      <c r="J16" s="199" t="n"/>
      <c r="K16" s="199" t="n"/>
      <c r="L16" s="200">
        <f>SUM(C16,E16,G16,I16,K16)</f>
        <v/>
      </c>
      <c r="M16" s="202">
        <f>L16/L17-1</f>
        <v/>
      </c>
      <c r="N16" s="415">
        <f>_xlfn.STDEV.P(M16:M268)</f>
        <v/>
      </c>
      <c r="O16" s="202">
        <f>N16*SQRT(250)</f>
        <v/>
      </c>
      <c r="P16" s="416">
        <f>0.09%</f>
        <v/>
      </c>
      <c r="Q16" s="415">
        <f>L16/L268-1</f>
        <v/>
      </c>
      <c r="R16" s="218">
        <f>Q16-P16</f>
        <v/>
      </c>
      <c r="S16" s="219">
        <f>AVERAGE(R16:R1014)</f>
        <v/>
      </c>
      <c r="T16" s="217">
        <f>R16/O16</f>
        <v/>
      </c>
      <c r="U16" s="199" t="n"/>
      <c r="V16" s="199" t="n"/>
      <c r="W16" s="199" t="n"/>
      <c r="X16" s="199" t="n"/>
      <c r="Y16" s="199" t="n"/>
      <c r="Z16" s="199" t="n"/>
      <c r="AA16" s="199" t="n"/>
      <c r="AB16" s="199" t="n"/>
      <c r="AC16" s="199" t="n"/>
      <c r="AD16" s="199" t="n"/>
      <c r="AE16" s="199" t="n"/>
      <c r="AF16" s="199" t="n"/>
      <c r="AG16" s="199" t="n"/>
    </row>
    <row r="17" ht="15" customHeight="1">
      <c r="A17" s="203" t="n">
        <v>44348</v>
      </c>
      <c r="B17" s="202">
        <f>INDIRECT(B$1&amp;"!D"&amp;ROW())</f>
        <v/>
      </c>
      <c r="C17" s="200">
        <f>C18*(1+B17)</f>
        <v/>
      </c>
      <c r="D17" s="202">
        <f>INDIRECT(D$1&amp;"!D"&amp;ROW())</f>
        <v/>
      </c>
      <c r="E17" s="200">
        <f>E18*(1+D17)</f>
        <v/>
      </c>
      <c r="F17" s="202">
        <f>INDIRECT(F$1&amp;"!D"&amp;ROW())</f>
        <v/>
      </c>
      <c r="G17" s="200">
        <f>G18*(1+F17)</f>
        <v/>
      </c>
      <c r="H17" s="202">
        <f>INDIRECT(H$1&amp;"!D"&amp;ROW())</f>
        <v/>
      </c>
      <c r="I17" s="200">
        <f>I18*(1+H17)</f>
        <v/>
      </c>
      <c r="J17" s="199" t="n"/>
      <c r="K17" s="199" t="n"/>
      <c r="L17" s="200">
        <f>SUM(C17,E17,G17,I17,K17)</f>
        <v/>
      </c>
      <c r="M17" s="202">
        <f>L17/L18-1</f>
        <v/>
      </c>
      <c r="N17" s="415">
        <f>_xlfn.STDEV.P(M17:M269)</f>
        <v/>
      </c>
      <c r="O17" s="202">
        <f>N17*SQRT(250)</f>
        <v/>
      </c>
      <c r="P17" s="416">
        <f>0.09%</f>
        <v/>
      </c>
      <c r="Q17" s="415">
        <f>L17/L269-1</f>
        <v/>
      </c>
      <c r="R17" s="218">
        <f>Q17-P17</f>
        <v/>
      </c>
      <c r="S17" s="219">
        <f>AVERAGE(R17:R1015)</f>
        <v/>
      </c>
      <c r="T17" s="217">
        <f>R17/O17</f>
        <v/>
      </c>
      <c r="U17" s="199" t="n"/>
      <c r="V17" s="199" t="n"/>
      <c r="W17" s="199" t="n"/>
      <c r="X17" s="199" t="n"/>
      <c r="Y17" s="199" t="n"/>
      <c r="Z17" s="199" t="n"/>
      <c r="AA17" s="199" t="n"/>
      <c r="AB17" s="199" t="n"/>
      <c r="AC17" s="199" t="n"/>
      <c r="AD17" s="199" t="n"/>
      <c r="AE17" s="199" t="n"/>
      <c r="AF17" s="199" t="n"/>
      <c r="AG17" s="199" t="n"/>
    </row>
    <row r="18" ht="15" customHeight="1">
      <c r="A18" s="203" t="n">
        <v>44344</v>
      </c>
      <c r="B18" s="202">
        <f>INDIRECT(B$1&amp;"!D"&amp;ROW())</f>
        <v/>
      </c>
      <c r="C18" s="200">
        <f>C19*(1+B18)</f>
        <v/>
      </c>
      <c r="D18" s="202">
        <f>INDIRECT(D$1&amp;"!D"&amp;ROW())</f>
        <v/>
      </c>
      <c r="E18" s="200">
        <f>E19*(1+D18)</f>
        <v/>
      </c>
      <c r="F18" s="202">
        <f>INDIRECT(F$1&amp;"!D"&amp;ROW())</f>
        <v/>
      </c>
      <c r="G18" s="200">
        <f>G19*(1+F18)</f>
        <v/>
      </c>
      <c r="H18" s="202">
        <f>INDIRECT(H$1&amp;"!D"&amp;ROW())</f>
        <v/>
      </c>
      <c r="I18" s="200">
        <f>I19*(1+H18)</f>
        <v/>
      </c>
      <c r="J18" s="199" t="n"/>
      <c r="K18" s="199" t="n"/>
      <c r="L18" s="200">
        <f>SUM(C18,E18,G18,I18,K18)</f>
        <v/>
      </c>
      <c r="M18" s="202">
        <f>L18/L19-1</f>
        <v/>
      </c>
      <c r="N18" s="415">
        <f>_xlfn.STDEV.P(M18:M270)</f>
        <v/>
      </c>
      <c r="O18" s="202">
        <f>N18*SQRT(250)</f>
        <v/>
      </c>
      <c r="P18" s="416">
        <f>0.09%</f>
        <v/>
      </c>
      <c r="Q18" s="415">
        <f>L18/L270-1</f>
        <v/>
      </c>
      <c r="R18" s="218">
        <f>Q18-P18</f>
        <v/>
      </c>
      <c r="S18" s="219">
        <f>AVERAGE(R18:R1016)</f>
        <v/>
      </c>
      <c r="T18" s="217">
        <f>R18/O18</f>
        <v/>
      </c>
      <c r="U18" s="199" t="n"/>
      <c r="V18" s="199" t="n"/>
      <c r="W18" s="199" t="n"/>
      <c r="X18" s="199" t="n"/>
      <c r="Y18" s="199" t="n"/>
      <c r="Z18" s="199" t="n"/>
      <c r="AA18" s="199" t="n"/>
      <c r="AB18" s="199" t="n"/>
      <c r="AC18" s="199" t="n"/>
      <c r="AD18" s="199" t="n"/>
      <c r="AE18" s="199" t="n"/>
      <c r="AF18" s="199" t="n"/>
      <c r="AG18" s="199" t="n"/>
    </row>
    <row r="19" ht="15" customHeight="1">
      <c r="A19" s="203" t="n">
        <v>44343</v>
      </c>
      <c r="B19" s="202">
        <f>INDIRECT(B$1&amp;"!D"&amp;ROW())</f>
        <v/>
      </c>
      <c r="C19" s="200">
        <f>C20*(1+B19)</f>
        <v/>
      </c>
      <c r="D19" s="202">
        <f>INDIRECT(D$1&amp;"!D"&amp;ROW())</f>
        <v/>
      </c>
      <c r="E19" s="200">
        <f>E20*(1+D19)</f>
        <v/>
      </c>
      <c r="F19" s="202">
        <f>INDIRECT(F$1&amp;"!D"&amp;ROW())</f>
        <v/>
      </c>
      <c r="G19" s="200">
        <f>G20*(1+F19)</f>
        <v/>
      </c>
      <c r="H19" s="202">
        <f>INDIRECT(H$1&amp;"!D"&amp;ROW())</f>
        <v/>
      </c>
      <c r="I19" s="200">
        <f>I20*(1+H19)</f>
        <v/>
      </c>
      <c r="J19" s="199" t="n"/>
      <c r="K19" s="199" t="n"/>
      <c r="L19" s="200">
        <f>SUM(C19,E19,G19,I19,K19)</f>
        <v/>
      </c>
      <c r="M19" s="202">
        <f>L19/L20-1</f>
        <v/>
      </c>
      <c r="N19" s="415">
        <f>_xlfn.STDEV.P(M19:M271)</f>
        <v/>
      </c>
      <c r="O19" s="202">
        <f>N19*SQRT(250)</f>
        <v/>
      </c>
      <c r="P19" s="416">
        <f>0.09%</f>
        <v/>
      </c>
      <c r="Q19" s="415">
        <f>L19/L271-1</f>
        <v/>
      </c>
      <c r="R19" s="218">
        <f>Q19-P19</f>
        <v/>
      </c>
      <c r="S19" s="219">
        <f>AVERAGE(R19:R1017)</f>
        <v/>
      </c>
      <c r="T19" s="217">
        <f>R19/O19</f>
        <v/>
      </c>
      <c r="U19" s="199" t="n"/>
      <c r="V19" s="199" t="n"/>
      <c r="W19" s="199" t="n"/>
      <c r="X19" s="199" t="n"/>
      <c r="Y19" s="199" t="n"/>
      <c r="Z19" s="199" t="n"/>
      <c r="AA19" s="199" t="n"/>
      <c r="AB19" s="199" t="n"/>
      <c r="AC19" s="199" t="n"/>
      <c r="AD19" s="199" t="n"/>
      <c r="AE19" s="199" t="n"/>
      <c r="AF19" s="199" t="n"/>
      <c r="AG19" s="199" t="n"/>
    </row>
    <row r="20" ht="15" customHeight="1">
      <c r="A20" s="203" t="n">
        <v>44342</v>
      </c>
      <c r="B20" s="202">
        <f>INDIRECT(B$1&amp;"!D"&amp;ROW())</f>
        <v/>
      </c>
      <c r="C20" s="200">
        <f>C21*(1+B20)</f>
        <v/>
      </c>
      <c r="D20" s="202">
        <f>INDIRECT(D$1&amp;"!D"&amp;ROW())</f>
        <v/>
      </c>
      <c r="E20" s="200">
        <f>E21*(1+D20)</f>
        <v/>
      </c>
      <c r="F20" s="202">
        <f>INDIRECT(F$1&amp;"!D"&amp;ROW())</f>
        <v/>
      </c>
      <c r="G20" s="200">
        <f>G21*(1+F20)</f>
        <v/>
      </c>
      <c r="H20" s="202">
        <f>INDIRECT(H$1&amp;"!D"&amp;ROW())</f>
        <v/>
      </c>
      <c r="I20" s="200">
        <f>I21*(1+H20)</f>
        <v/>
      </c>
      <c r="J20" s="199" t="n"/>
      <c r="K20" s="199" t="n"/>
      <c r="L20" s="200">
        <f>SUM(C20,E20,G20,I20,K20)</f>
        <v/>
      </c>
      <c r="M20" s="202">
        <f>L20/L21-1</f>
        <v/>
      </c>
      <c r="N20" s="415">
        <f>_xlfn.STDEV.P(M20:M272)</f>
        <v/>
      </c>
      <c r="O20" s="202">
        <f>N20*SQRT(250)</f>
        <v/>
      </c>
      <c r="P20" s="416">
        <f>0.09%</f>
        <v/>
      </c>
      <c r="Q20" s="415">
        <f>L20/L272-1</f>
        <v/>
      </c>
      <c r="R20" s="218">
        <f>Q20-P20</f>
        <v/>
      </c>
      <c r="S20" s="219">
        <f>AVERAGE(R20:R1018)</f>
        <v/>
      </c>
      <c r="T20" s="217">
        <f>R20/O20</f>
        <v/>
      </c>
      <c r="U20" s="199" t="n"/>
      <c r="V20" s="199" t="n"/>
      <c r="W20" s="199" t="n"/>
      <c r="X20" s="199" t="n"/>
      <c r="Y20" s="199" t="n"/>
      <c r="Z20" s="199" t="n"/>
      <c r="AA20" s="199" t="n"/>
      <c r="AB20" s="199" t="n"/>
      <c r="AC20" s="199" t="n"/>
      <c r="AD20" s="199" t="n"/>
      <c r="AE20" s="199" t="n"/>
      <c r="AF20" s="199" t="n"/>
      <c r="AG20" s="199" t="n"/>
    </row>
    <row r="21" ht="15" customHeight="1">
      <c r="A21" s="203" t="n">
        <v>44341</v>
      </c>
      <c r="B21" s="202">
        <f>INDIRECT(B$1&amp;"!D"&amp;ROW())</f>
        <v/>
      </c>
      <c r="C21" s="200">
        <f>C22*(1+B21)</f>
        <v/>
      </c>
      <c r="D21" s="202">
        <f>INDIRECT(D$1&amp;"!D"&amp;ROW())</f>
        <v/>
      </c>
      <c r="E21" s="200">
        <f>E22*(1+D21)</f>
        <v/>
      </c>
      <c r="F21" s="202">
        <f>INDIRECT(F$1&amp;"!D"&amp;ROW())</f>
        <v/>
      </c>
      <c r="G21" s="200">
        <f>G22*(1+F21)</f>
        <v/>
      </c>
      <c r="H21" s="202">
        <f>INDIRECT(H$1&amp;"!D"&amp;ROW())</f>
        <v/>
      </c>
      <c r="I21" s="200">
        <f>I22*(1+H21)</f>
        <v/>
      </c>
      <c r="J21" s="199" t="n"/>
      <c r="K21" s="199" t="n"/>
      <c r="L21" s="200">
        <f>SUM(C21,E21,G21,I21,K21)</f>
        <v/>
      </c>
      <c r="M21" s="202">
        <f>L21/L22-1</f>
        <v/>
      </c>
      <c r="N21" s="415">
        <f>_xlfn.STDEV.P(M21:M273)</f>
        <v/>
      </c>
      <c r="O21" s="202">
        <f>N21*SQRT(250)</f>
        <v/>
      </c>
      <c r="P21" s="416">
        <f>0.09%</f>
        <v/>
      </c>
      <c r="Q21" s="415">
        <f>L21/L273-1</f>
        <v/>
      </c>
      <c r="R21" s="218">
        <f>Q21-P21</f>
        <v/>
      </c>
      <c r="S21" s="219">
        <f>AVERAGE(R21:R1019)</f>
        <v/>
      </c>
      <c r="T21" s="217">
        <f>R21/O21</f>
        <v/>
      </c>
      <c r="U21" s="199" t="n"/>
      <c r="V21" s="199" t="n"/>
      <c r="W21" s="199" t="n"/>
      <c r="X21" s="199" t="n"/>
      <c r="Y21" s="199" t="n"/>
      <c r="Z21" s="199" t="n"/>
      <c r="AA21" s="199" t="n"/>
      <c r="AB21" s="199" t="n"/>
      <c r="AC21" s="199" t="n"/>
      <c r="AD21" s="199" t="n"/>
      <c r="AE21" s="199" t="n"/>
      <c r="AF21" s="199" t="n"/>
      <c r="AG21" s="199" t="n"/>
    </row>
    <row r="22" ht="15" customHeight="1">
      <c r="A22" s="203" t="n">
        <v>44340</v>
      </c>
      <c r="B22" s="202">
        <f>INDIRECT(B$1&amp;"!D"&amp;ROW())</f>
        <v/>
      </c>
      <c r="C22" s="200">
        <f>C23*(1+B22)</f>
        <v/>
      </c>
      <c r="D22" s="202">
        <f>INDIRECT(D$1&amp;"!D"&amp;ROW())</f>
        <v/>
      </c>
      <c r="E22" s="200">
        <f>E23*(1+D22)</f>
        <v/>
      </c>
      <c r="F22" s="202">
        <f>INDIRECT(F$1&amp;"!D"&amp;ROW())</f>
        <v/>
      </c>
      <c r="G22" s="200">
        <f>G23*(1+F22)</f>
        <v/>
      </c>
      <c r="H22" s="202">
        <f>INDIRECT(H$1&amp;"!D"&amp;ROW())</f>
        <v/>
      </c>
      <c r="I22" s="200">
        <f>I23*(1+H22)</f>
        <v/>
      </c>
      <c r="J22" s="199" t="n"/>
      <c r="K22" s="199" t="n"/>
      <c r="L22" s="200">
        <f>SUM(C22,E22,G22,I22,K22)</f>
        <v/>
      </c>
      <c r="M22" s="202">
        <f>L22/L23-1</f>
        <v/>
      </c>
      <c r="N22" s="415">
        <f>_xlfn.STDEV.P(M22:M274)</f>
        <v/>
      </c>
      <c r="O22" s="202">
        <f>N22*SQRT(250)</f>
        <v/>
      </c>
      <c r="P22" s="416">
        <f>0.09%</f>
        <v/>
      </c>
      <c r="Q22" s="415">
        <f>L22/L274-1</f>
        <v/>
      </c>
      <c r="R22" s="218">
        <f>Q22-P22</f>
        <v/>
      </c>
      <c r="S22" s="219">
        <f>AVERAGE(R22:R1020)</f>
        <v/>
      </c>
      <c r="T22" s="217">
        <f>R22/O22</f>
        <v/>
      </c>
      <c r="U22" s="199" t="n"/>
      <c r="V22" s="199" t="n"/>
      <c r="W22" s="199" t="n"/>
      <c r="X22" s="199" t="n"/>
      <c r="Y22" s="199" t="n"/>
      <c r="Z22" s="199" t="n"/>
      <c r="AA22" s="199" t="n"/>
      <c r="AB22" s="199" t="n"/>
      <c r="AC22" s="199" t="n"/>
      <c r="AD22" s="199" t="n"/>
      <c r="AE22" s="199" t="n"/>
      <c r="AF22" s="199" t="n"/>
      <c r="AG22" s="199" t="n"/>
    </row>
    <row r="23" ht="15" customHeight="1">
      <c r="A23" s="203" t="n">
        <v>44337</v>
      </c>
      <c r="B23" s="202">
        <f>INDIRECT(B$1&amp;"!D"&amp;ROW())</f>
        <v/>
      </c>
      <c r="C23" s="200">
        <f>C24*(1+B23)</f>
        <v/>
      </c>
      <c r="D23" s="202">
        <f>INDIRECT(D$1&amp;"!D"&amp;ROW())</f>
        <v/>
      </c>
      <c r="E23" s="200">
        <f>E24*(1+D23)</f>
        <v/>
      </c>
      <c r="F23" s="202">
        <f>INDIRECT(F$1&amp;"!D"&amp;ROW())</f>
        <v/>
      </c>
      <c r="G23" s="200">
        <f>G24*(1+F23)</f>
        <v/>
      </c>
      <c r="H23" s="202">
        <f>INDIRECT(H$1&amp;"!D"&amp;ROW())</f>
        <v/>
      </c>
      <c r="I23" s="200">
        <f>I24*(1+H23)</f>
        <v/>
      </c>
      <c r="J23" s="199" t="n"/>
      <c r="K23" s="199" t="n"/>
      <c r="L23" s="200">
        <f>SUM(C23,E23,G23,I23,K23)</f>
        <v/>
      </c>
      <c r="M23" s="202">
        <f>L23/L24-1</f>
        <v/>
      </c>
      <c r="N23" s="415">
        <f>_xlfn.STDEV.P(M23:M275)</f>
        <v/>
      </c>
      <c r="O23" s="202">
        <f>N23*SQRT(250)</f>
        <v/>
      </c>
      <c r="P23" s="416">
        <f>0.09%</f>
        <v/>
      </c>
      <c r="Q23" s="415">
        <f>L23/L275-1</f>
        <v/>
      </c>
      <c r="R23" s="218">
        <f>Q23-P23</f>
        <v/>
      </c>
      <c r="S23" s="219">
        <f>AVERAGE(R23:R1021)</f>
        <v/>
      </c>
      <c r="T23" s="217">
        <f>R23/O23</f>
        <v/>
      </c>
      <c r="U23" s="199" t="n"/>
      <c r="V23" s="199" t="n"/>
      <c r="W23" s="199" t="n"/>
      <c r="X23" s="199" t="n"/>
      <c r="Y23" s="199" t="n"/>
      <c r="Z23" s="199" t="n"/>
      <c r="AA23" s="199" t="n"/>
      <c r="AB23" s="199" t="n"/>
      <c r="AC23" s="199" t="n"/>
      <c r="AD23" s="199" t="n"/>
      <c r="AE23" s="199" t="n"/>
      <c r="AF23" s="199" t="n"/>
      <c r="AG23" s="199" t="n"/>
    </row>
    <row r="24" ht="15" customHeight="1">
      <c r="A24" s="203" t="n">
        <v>44336</v>
      </c>
      <c r="B24" s="202">
        <f>INDIRECT(B$1&amp;"!D"&amp;ROW())</f>
        <v/>
      </c>
      <c r="C24" s="200">
        <f>C25*(1+B24)</f>
        <v/>
      </c>
      <c r="D24" s="202">
        <f>INDIRECT(D$1&amp;"!D"&amp;ROW())</f>
        <v/>
      </c>
      <c r="E24" s="200">
        <f>E25*(1+D24)</f>
        <v/>
      </c>
      <c r="F24" s="202">
        <f>INDIRECT(F$1&amp;"!D"&amp;ROW())</f>
        <v/>
      </c>
      <c r="G24" s="200">
        <f>G25*(1+F24)</f>
        <v/>
      </c>
      <c r="H24" s="202">
        <f>INDIRECT(H$1&amp;"!D"&amp;ROW())</f>
        <v/>
      </c>
      <c r="I24" s="200">
        <f>I25*(1+H24)</f>
        <v/>
      </c>
      <c r="J24" s="199" t="n"/>
      <c r="K24" s="199" t="n"/>
      <c r="L24" s="200">
        <f>SUM(C24,E24,G24,I24,K24)</f>
        <v/>
      </c>
      <c r="M24" s="202">
        <f>L24/L25-1</f>
        <v/>
      </c>
      <c r="N24" s="415">
        <f>_xlfn.STDEV.P(M24:M276)</f>
        <v/>
      </c>
      <c r="O24" s="202">
        <f>N24*SQRT(250)</f>
        <v/>
      </c>
      <c r="P24" s="416">
        <f>0.09%</f>
        <v/>
      </c>
      <c r="Q24" s="415">
        <f>L24/L276-1</f>
        <v/>
      </c>
      <c r="R24" s="218">
        <f>Q24-P24</f>
        <v/>
      </c>
      <c r="S24" s="219">
        <f>AVERAGE(R24:R1022)</f>
        <v/>
      </c>
      <c r="T24" s="217">
        <f>R24/O24</f>
        <v/>
      </c>
      <c r="U24" s="199" t="n"/>
      <c r="V24" s="199" t="n"/>
      <c r="W24" s="199" t="n"/>
      <c r="X24" s="199" t="n"/>
      <c r="Y24" s="199" t="n"/>
      <c r="Z24" s="199" t="n"/>
      <c r="AA24" s="199" t="n"/>
      <c r="AB24" s="199" t="n"/>
      <c r="AC24" s="199" t="n"/>
      <c r="AD24" s="199" t="n"/>
      <c r="AE24" s="199" t="n"/>
      <c r="AF24" s="199" t="n"/>
      <c r="AG24" s="199" t="n"/>
    </row>
    <row r="25" ht="15" customHeight="1">
      <c r="A25" s="203" t="n">
        <v>44335</v>
      </c>
      <c r="B25" s="202">
        <f>INDIRECT(B$1&amp;"!D"&amp;ROW())</f>
        <v/>
      </c>
      <c r="C25" s="200">
        <f>C26*(1+B25)</f>
        <v/>
      </c>
      <c r="D25" s="202">
        <f>INDIRECT(D$1&amp;"!D"&amp;ROW())</f>
        <v/>
      </c>
      <c r="E25" s="200">
        <f>E26*(1+D25)</f>
        <v/>
      </c>
      <c r="F25" s="202">
        <f>INDIRECT(F$1&amp;"!D"&amp;ROW())</f>
        <v/>
      </c>
      <c r="G25" s="200">
        <f>G26*(1+F25)</f>
        <v/>
      </c>
      <c r="H25" s="202">
        <f>INDIRECT(H$1&amp;"!D"&amp;ROW())</f>
        <v/>
      </c>
      <c r="I25" s="200">
        <f>I26*(1+H25)</f>
        <v/>
      </c>
      <c r="J25" s="199" t="n"/>
      <c r="K25" s="199" t="n"/>
      <c r="L25" s="200">
        <f>SUM(C25,E25,G25,I25,K25)</f>
        <v/>
      </c>
      <c r="M25" s="202">
        <f>L25/L26-1</f>
        <v/>
      </c>
      <c r="N25" s="415">
        <f>_xlfn.STDEV.P(M25:M277)</f>
        <v/>
      </c>
      <c r="O25" s="202">
        <f>N25*SQRT(250)</f>
        <v/>
      </c>
      <c r="P25" s="416">
        <f>0.09%</f>
        <v/>
      </c>
      <c r="Q25" s="415">
        <f>L25/L277-1</f>
        <v/>
      </c>
      <c r="R25" s="218">
        <f>Q25-P25</f>
        <v/>
      </c>
      <c r="S25" s="219">
        <f>AVERAGE(R25:R1023)</f>
        <v/>
      </c>
      <c r="T25" s="217">
        <f>R25/O25</f>
        <v/>
      </c>
      <c r="U25" s="199" t="n"/>
      <c r="V25" s="199" t="n"/>
      <c r="W25" s="199" t="n"/>
      <c r="X25" s="199" t="n"/>
      <c r="Y25" s="199" t="n"/>
      <c r="Z25" s="199" t="n"/>
      <c r="AA25" s="199" t="n"/>
      <c r="AB25" s="199" t="n"/>
      <c r="AC25" s="199" t="n"/>
      <c r="AD25" s="199" t="n"/>
      <c r="AE25" s="199" t="n"/>
      <c r="AF25" s="199" t="n"/>
      <c r="AG25" s="199" t="n"/>
    </row>
    <row r="26" ht="15" customHeight="1">
      <c r="A26" s="203" t="n">
        <v>44334</v>
      </c>
      <c r="B26" s="202">
        <f>INDIRECT(B$1&amp;"!D"&amp;ROW())</f>
        <v/>
      </c>
      <c r="C26" s="200">
        <f>C27*(1+B26)</f>
        <v/>
      </c>
      <c r="D26" s="202">
        <f>INDIRECT(D$1&amp;"!D"&amp;ROW())</f>
        <v/>
      </c>
      <c r="E26" s="200">
        <f>E27*(1+D26)</f>
        <v/>
      </c>
      <c r="F26" s="202">
        <f>INDIRECT(F$1&amp;"!D"&amp;ROW())</f>
        <v/>
      </c>
      <c r="G26" s="200">
        <f>G27*(1+F26)</f>
        <v/>
      </c>
      <c r="H26" s="202">
        <f>INDIRECT(H$1&amp;"!D"&amp;ROW())</f>
        <v/>
      </c>
      <c r="I26" s="200">
        <f>I27*(1+H26)</f>
        <v/>
      </c>
      <c r="J26" s="199" t="n"/>
      <c r="K26" s="199" t="n"/>
      <c r="L26" s="200">
        <f>SUM(C26,E26,G26,I26,K26)</f>
        <v/>
      </c>
      <c r="M26" s="202">
        <f>L26/L27-1</f>
        <v/>
      </c>
      <c r="N26" s="415">
        <f>_xlfn.STDEV.P(M26:M278)</f>
        <v/>
      </c>
      <c r="O26" s="202">
        <f>N26*SQRT(250)</f>
        <v/>
      </c>
      <c r="P26" s="416">
        <f>0.09%</f>
        <v/>
      </c>
      <c r="Q26" s="415">
        <f>L26/L278-1</f>
        <v/>
      </c>
      <c r="R26" s="218">
        <f>Q26-P26</f>
        <v/>
      </c>
      <c r="S26" s="219">
        <f>AVERAGE(R26:R1024)</f>
        <v/>
      </c>
      <c r="T26" s="217">
        <f>R26/O26</f>
        <v/>
      </c>
      <c r="U26" s="199" t="n"/>
      <c r="V26" s="199" t="n"/>
      <c r="W26" s="199" t="n"/>
      <c r="X26" s="199" t="n"/>
      <c r="Y26" s="199" t="n"/>
      <c r="Z26" s="199" t="n"/>
      <c r="AA26" s="199" t="n"/>
      <c r="AB26" s="199" t="n"/>
      <c r="AC26" s="199" t="n"/>
      <c r="AD26" s="199" t="n"/>
      <c r="AE26" s="199" t="n"/>
      <c r="AF26" s="199" t="n"/>
      <c r="AG26" s="199" t="n"/>
    </row>
    <row r="27" ht="15" customHeight="1">
      <c r="A27" s="203" t="n">
        <v>44333</v>
      </c>
      <c r="B27" s="202">
        <f>INDIRECT(B$1&amp;"!D"&amp;ROW())</f>
        <v/>
      </c>
      <c r="C27" s="200">
        <f>C28*(1+B27)</f>
        <v/>
      </c>
      <c r="D27" s="202">
        <f>INDIRECT(D$1&amp;"!D"&amp;ROW())</f>
        <v/>
      </c>
      <c r="E27" s="200">
        <f>E28*(1+D27)</f>
        <v/>
      </c>
      <c r="F27" s="202">
        <f>INDIRECT(F$1&amp;"!D"&amp;ROW())</f>
        <v/>
      </c>
      <c r="G27" s="200">
        <f>G28*(1+F27)</f>
        <v/>
      </c>
      <c r="H27" s="202">
        <f>INDIRECT(H$1&amp;"!D"&amp;ROW())</f>
        <v/>
      </c>
      <c r="I27" s="200">
        <f>I28*(1+H27)</f>
        <v/>
      </c>
      <c r="J27" s="199" t="n"/>
      <c r="K27" s="199" t="n"/>
      <c r="L27" s="200">
        <f>SUM(C27,E27,G27,I27,K27)</f>
        <v/>
      </c>
      <c r="M27" s="202">
        <f>L27/L28-1</f>
        <v/>
      </c>
      <c r="N27" s="415">
        <f>_xlfn.STDEV.P(M27:M279)</f>
        <v/>
      </c>
      <c r="O27" s="202">
        <f>N27*SQRT(250)</f>
        <v/>
      </c>
      <c r="P27" s="416">
        <f>0.09%</f>
        <v/>
      </c>
      <c r="Q27" s="415">
        <f>L27/L279-1</f>
        <v/>
      </c>
      <c r="R27" s="218">
        <f>Q27-P27</f>
        <v/>
      </c>
      <c r="S27" s="219">
        <f>AVERAGE(R27:R1025)</f>
        <v/>
      </c>
      <c r="T27" s="217">
        <f>R27/O27</f>
        <v/>
      </c>
      <c r="U27" s="199" t="n"/>
      <c r="V27" s="199" t="n"/>
      <c r="W27" s="199" t="n"/>
      <c r="X27" s="199" t="n"/>
      <c r="Y27" s="199" t="n"/>
      <c r="Z27" s="199" t="n"/>
      <c r="AA27" s="199" t="n"/>
      <c r="AB27" s="199" t="n"/>
      <c r="AC27" s="199" t="n"/>
      <c r="AD27" s="199" t="n"/>
      <c r="AE27" s="199" t="n"/>
      <c r="AF27" s="199" t="n"/>
      <c r="AG27" s="199" t="n"/>
    </row>
    <row r="28" ht="15" customHeight="1">
      <c r="A28" s="203" t="n">
        <v>44330</v>
      </c>
      <c r="B28" s="202">
        <f>INDIRECT(B$1&amp;"!D"&amp;ROW())</f>
        <v/>
      </c>
      <c r="C28" s="200">
        <f>C29*(1+B28)</f>
        <v/>
      </c>
      <c r="D28" s="202">
        <f>INDIRECT(D$1&amp;"!D"&amp;ROW())</f>
        <v/>
      </c>
      <c r="E28" s="200">
        <f>E29*(1+D28)</f>
        <v/>
      </c>
      <c r="F28" s="202">
        <f>INDIRECT(F$1&amp;"!D"&amp;ROW())</f>
        <v/>
      </c>
      <c r="G28" s="200">
        <f>G29*(1+F28)</f>
        <v/>
      </c>
      <c r="H28" s="202">
        <f>INDIRECT(H$1&amp;"!D"&amp;ROW())</f>
        <v/>
      </c>
      <c r="I28" s="200">
        <f>I29*(1+H28)</f>
        <v/>
      </c>
      <c r="J28" s="199" t="n"/>
      <c r="K28" s="199" t="n"/>
      <c r="L28" s="200">
        <f>SUM(C28,E28,G28,I28,K28)</f>
        <v/>
      </c>
      <c r="M28" s="202">
        <f>L28/L29-1</f>
        <v/>
      </c>
      <c r="N28" s="415">
        <f>_xlfn.STDEV.P(M28:M280)</f>
        <v/>
      </c>
      <c r="O28" s="202">
        <f>N28*SQRT(250)</f>
        <v/>
      </c>
      <c r="P28" s="416">
        <f>0.09%</f>
        <v/>
      </c>
      <c r="Q28" s="415">
        <f>L28/L280-1</f>
        <v/>
      </c>
      <c r="R28" s="218">
        <f>Q28-P28</f>
        <v/>
      </c>
      <c r="S28" s="219">
        <f>AVERAGE(R28:R1026)</f>
        <v/>
      </c>
      <c r="T28" s="217">
        <f>R28/O28</f>
        <v/>
      </c>
      <c r="U28" s="199" t="n"/>
      <c r="V28" s="199" t="n"/>
      <c r="W28" s="199" t="n"/>
      <c r="X28" s="199" t="n"/>
      <c r="Y28" s="199" t="n"/>
      <c r="Z28" s="199" t="n"/>
      <c r="AA28" s="199" t="n"/>
      <c r="AB28" s="199" t="n"/>
      <c r="AC28" s="199" t="n"/>
      <c r="AD28" s="199" t="n"/>
      <c r="AE28" s="199" t="n"/>
      <c r="AF28" s="199" t="n"/>
      <c r="AG28" s="199" t="n"/>
    </row>
    <row r="29" ht="15" customHeight="1">
      <c r="A29" s="203" t="n">
        <v>44329</v>
      </c>
      <c r="B29" s="202">
        <f>INDIRECT(B$1&amp;"!D"&amp;ROW())</f>
        <v/>
      </c>
      <c r="C29" s="200">
        <f>C30*(1+B29)</f>
        <v/>
      </c>
      <c r="D29" s="202">
        <f>INDIRECT(D$1&amp;"!D"&amp;ROW())</f>
        <v/>
      </c>
      <c r="E29" s="200">
        <f>E30*(1+D29)</f>
        <v/>
      </c>
      <c r="F29" s="202">
        <f>INDIRECT(F$1&amp;"!D"&amp;ROW())</f>
        <v/>
      </c>
      <c r="G29" s="200">
        <f>G30*(1+F29)</f>
        <v/>
      </c>
      <c r="H29" s="202">
        <f>INDIRECT(H$1&amp;"!D"&amp;ROW())</f>
        <v/>
      </c>
      <c r="I29" s="200">
        <f>I30*(1+H29)</f>
        <v/>
      </c>
      <c r="J29" s="199" t="n"/>
      <c r="K29" s="199" t="n"/>
      <c r="L29" s="200">
        <f>SUM(C29,E29,G29,I29,K29)</f>
        <v/>
      </c>
      <c r="M29" s="202">
        <f>L29/L30-1</f>
        <v/>
      </c>
      <c r="N29" s="415">
        <f>_xlfn.STDEV.P(M29:M281)</f>
        <v/>
      </c>
      <c r="O29" s="202">
        <f>N29*SQRT(250)</f>
        <v/>
      </c>
      <c r="P29" s="416">
        <f>0.09%</f>
        <v/>
      </c>
      <c r="Q29" s="415">
        <f>L29/L281-1</f>
        <v/>
      </c>
      <c r="R29" s="218">
        <f>Q29-P29</f>
        <v/>
      </c>
      <c r="S29" s="219">
        <f>AVERAGE(R29:R1027)</f>
        <v/>
      </c>
      <c r="T29" s="217">
        <f>R29/O29</f>
        <v/>
      </c>
      <c r="U29" s="199" t="n"/>
      <c r="V29" s="199" t="n"/>
      <c r="W29" s="199" t="n"/>
      <c r="X29" s="199" t="n"/>
      <c r="Y29" s="199" t="n"/>
      <c r="Z29" s="199" t="n"/>
      <c r="AA29" s="199" t="n"/>
      <c r="AB29" s="199" t="n"/>
      <c r="AC29" s="199" t="n"/>
      <c r="AD29" s="199" t="n"/>
      <c r="AE29" s="199" t="n"/>
      <c r="AF29" s="199" t="n"/>
      <c r="AG29" s="199" t="n"/>
    </row>
    <row r="30" ht="15" customHeight="1">
      <c r="A30" s="203" t="n">
        <v>44328</v>
      </c>
      <c r="B30" s="202">
        <f>INDIRECT(B$1&amp;"!D"&amp;ROW())</f>
        <v/>
      </c>
      <c r="C30" s="200">
        <f>C31*(1+B30)</f>
        <v/>
      </c>
      <c r="D30" s="202">
        <f>INDIRECT(D$1&amp;"!D"&amp;ROW())</f>
        <v/>
      </c>
      <c r="E30" s="200">
        <f>E31*(1+D30)</f>
        <v/>
      </c>
      <c r="F30" s="202">
        <f>INDIRECT(F$1&amp;"!D"&amp;ROW())</f>
        <v/>
      </c>
      <c r="G30" s="200">
        <f>G31*(1+F30)</f>
        <v/>
      </c>
      <c r="H30" s="202">
        <f>INDIRECT(H$1&amp;"!D"&amp;ROW())</f>
        <v/>
      </c>
      <c r="I30" s="200">
        <f>I31*(1+H30)</f>
        <v/>
      </c>
      <c r="J30" s="199" t="n"/>
      <c r="K30" s="199" t="n"/>
      <c r="L30" s="200">
        <f>SUM(C30,E30,G30,I30,K30)</f>
        <v/>
      </c>
      <c r="M30" s="202">
        <f>L30/L31-1</f>
        <v/>
      </c>
      <c r="N30" s="415">
        <f>_xlfn.STDEV.P(M30:M282)</f>
        <v/>
      </c>
      <c r="O30" s="202">
        <f>N30*SQRT(250)</f>
        <v/>
      </c>
      <c r="P30" s="416">
        <f>0.09%</f>
        <v/>
      </c>
      <c r="Q30" s="415">
        <f>L30/L282-1</f>
        <v/>
      </c>
      <c r="R30" s="218">
        <f>Q30-P30</f>
        <v/>
      </c>
      <c r="S30" s="219">
        <f>AVERAGE(R30:R1028)</f>
        <v/>
      </c>
      <c r="T30" s="217">
        <f>R30/O30</f>
        <v/>
      </c>
      <c r="U30" s="199" t="n"/>
      <c r="V30" s="199" t="n"/>
      <c r="W30" s="199" t="n"/>
      <c r="X30" s="199" t="n"/>
      <c r="Y30" s="199" t="n"/>
      <c r="Z30" s="199" t="n"/>
      <c r="AA30" s="199" t="n"/>
      <c r="AB30" s="199" t="n"/>
      <c r="AC30" s="199" t="n"/>
      <c r="AD30" s="199" t="n"/>
      <c r="AE30" s="199" t="n"/>
      <c r="AF30" s="199" t="n"/>
      <c r="AG30" s="199" t="n"/>
    </row>
    <row r="31" ht="15" customHeight="1">
      <c r="A31" s="203" t="n">
        <v>44327</v>
      </c>
      <c r="B31" s="202">
        <f>INDIRECT(B$1&amp;"!D"&amp;ROW())</f>
        <v/>
      </c>
      <c r="C31" s="200">
        <f>C32*(1+B31)</f>
        <v/>
      </c>
      <c r="D31" s="202">
        <f>INDIRECT(D$1&amp;"!D"&amp;ROW())</f>
        <v/>
      </c>
      <c r="E31" s="200">
        <f>E32*(1+D31)</f>
        <v/>
      </c>
      <c r="F31" s="202">
        <f>INDIRECT(F$1&amp;"!D"&amp;ROW())</f>
        <v/>
      </c>
      <c r="G31" s="200">
        <f>G32*(1+F31)</f>
        <v/>
      </c>
      <c r="H31" s="202">
        <f>INDIRECT(H$1&amp;"!D"&amp;ROW())</f>
        <v/>
      </c>
      <c r="I31" s="200">
        <f>I32*(1+H31)</f>
        <v/>
      </c>
      <c r="J31" s="199" t="n"/>
      <c r="K31" s="199" t="n"/>
      <c r="L31" s="200">
        <f>SUM(C31,E31,G31,I31,K31)</f>
        <v/>
      </c>
      <c r="M31" s="202">
        <f>L31/L32-1</f>
        <v/>
      </c>
      <c r="N31" s="415">
        <f>_xlfn.STDEV.P(M31:M283)</f>
        <v/>
      </c>
      <c r="O31" s="202">
        <f>N31*SQRT(250)</f>
        <v/>
      </c>
      <c r="P31" s="416">
        <f>0.09%</f>
        <v/>
      </c>
      <c r="Q31" s="415">
        <f>L31/L283-1</f>
        <v/>
      </c>
      <c r="R31" s="218">
        <f>Q31-P31</f>
        <v/>
      </c>
      <c r="S31" s="219">
        <f>AVERAGE(R31:R1029)</f>
        <v/>
      </c>
      <c r="T31" s="217">
        <f>R31/O31</f>
        <v/>
      </c>
      <c r="U31" s="199" t="n"/>
      <c r="V31" s="199" t="n"/>
      <c r="W31" s="199" t="n"/>
      <c r="X31" s="199" t="n"/>
      <c r="Y31" s="199" t="n"/>
      <c r="Z31" s="199" t="n"/>
      <c r="AA31" s="199" t="n"/>
      <c r="AB31" s="199" t="n"/>
      <c r="AC31" s="199" t="n"/>
      <c r="AD31" s="199" t="n"/>
      <c r="AE31" s="199" t="n"/>
      <c r="AF31" s="199" t="n"/>
      <c r="AG31" s="199" t="n"/>
    </row>
    <row r="32" ht="15" customHeight="1">
      <c r="A32" s="203" t="n">
        <v>44326</v>
      </c>
      <c r="B32" s="202">
        <f>INDIRECT(B$1&amp;"!D"&amp;ROW())</f>
        <v/>
      </c>
      <c r="C32" s="200">
        <f>C33*(1+B32)</f>
        <v/>
      </c>
      <c r="D32" s="202">
        <f>INDIRECT(D$1&amp;"!D"&amp;ROW())</f>
        <v/>
      </c>
      <c r="E32" s="200">
        <f>E33*(1+D32)</f>
        <v/>
      </c>
      <c r="F32" s="202">
        <f>INDIRECT(F$1&amp;"!D"&amp;ROW())</f>
        <v/>
      </c>
      <c r="G32" s="200">
        <f>G33*(1+F32)</f>
        <v/>
      </c>
      <c r="H32" s="202">
        <f>INDIRECT(H$1&amp;"!D"&amp;ROW())</f>
        <v/>
      </c>
      <c r="I32" s="200">
        <f>I33*(1+H32)</f>
        <v/>
      </c>
      <c r="J32" s="199" t="n"/>
      <c r="K32" s="199" t="n"/>
      <c r="L32" s="200">
        <f>SUM(C32,E32,G32,I32,K32)</f>
        <v/>
      </c>
      <c r="M32" s="202">
        <f>L32/L33-1</f>
        <v/>
      </c>
      <c r="N32" s="415">
        <f>_xlfn.STDEV.P(M32:M284)</f>
        <v/>
      </c>
      <c r="O32" s="202">
        <f>N32*SQRT(250)</f>
        <v/>
      </c>
      <c r="P32" s="416">
        <f>0.09%</f>
        <v/>
      </c>
      <c r="Q32" s="415">
        <f>L32/L284-1</f>
        <v/>
      </c>
      <c r="R32" s="218">
        <f>Q32-P32</f>
        <v/>
      </c>
      <c r="S32" s="219">
        <f>AVERAGE(R32:R1030)</f>
        <v/>
      </c>
      <c r="T32" s="217">
        <f>R32/O32</f>
        <v/>
      </c>
      <c r="U32" s="199" t="n"/>
      <c r="V32" s="199" t="n"/>
      <c r="W32" s="199" t="n"/>
      <c r="X32" s="199" t="n"/>
      <c r="Y32" s="199" t="n"/>
      <c r="Z32" s="199" t="n"/>
      <c r="AA32" s="199" t="n"/>
      <c r="AB32" s="199" t="n"/>
      <c r="AC32" s="199" t="n"/>
      <c r="AD32" s="199" t="n"/>
      <c r="AE32" s="199" t="n"/>
      <c r="AF32" s="199" t="n"/>
      <c r="AG32" s="199" t="n"/>
    </row>
    <row r="33" ht="15" customHeight="1">
      <c r="A33" s="203" t="n">
        <v>44323</v>
      </c>
      <c r="B33" s="202">
        <f>INDIRECT(B$1&amp;"!D"&amp;ROW())</f>
        <v/>
      </c>
      <c r="C33" s="200">
        <f>C34*(1+B33)</f>
        <v/>
      </c>
      <c r="D33" s="202">
        <f>INDIRECT(D$1&amp;"!D"&amp;ROW())</f>
        <v/>
      </c>
      <c r="E33" s="200">
        <f>E34*(1+D33)</f>
        <v/>
      </c>
      <c r="F33" s="202">
        <f>INDIRECT(F$1&amp;"!D"&amp;ROW())</f>
        <v/>
      </c>
      <c r="G33" s="200">
        <f>G34*(1+F33)</f>
        <v/>
      </c>
      <c r="H33" s="202">
        <f>INDIRECT(H$1&amp;"!D"&amp;ROW())</f>
        <v/>
      </c>
      <c r="I33" s="200">
        <f>I34*(1+H33)</f>
        <v/>
      </c>
      <c r="J33" s="199" t="n"/>
      <c r="K33" s="199" t="n"/>
      <c r="L33" s="200">
        <f>SUM(C33,E33,G33,I33,K33)</f>
        <v/>
      </c>
      <c r="M33" s="202">
        <f>L33/L34-1</f>
        <v/>
      </c>
      <c r="N33" s="415">
        <f>_xlfn.STDEV.P(M33:M285)</f>
        <v/>
      </c>
      <c r="O33" s="202">
        <f>N33*SQRT(250)</f>
        <v/>
      </c>
      <c r="P33" s="416">
        <f>0.09%</f>
        <v/>
      </c>
      <c r="Q33" s="415">
        <f>L33/L285-1</f>
        <v/>
      </c>
      <c r="R33" s="218">
        <f>Q33-P33</f>
        <v/>
      </c>
      <c r="S33" s="219">
        <f>AVERAGE(R33:R1031)</f>
        <v/>
      </c>
      <c r="T33" s="217">
        <f>R33/O33</f>
        <v/>
      </c>
      <c r="U33" s="199" t="n"/>
      <c r="V33" s="199" t="n"/>
      <c r="W33" s="199" t="n"/>
      <c r="X33" s="199" t="n"/>
      <c r="Y33" s="199" t="n"/>
      <c r="Z33" s="199" t="n"/>
      <c r="AA33" s="199" t="n"/>
      <c r="AB33" s="199" t="n"/>
      <c r="AC33" s="199" t="n"/>
      <c r="AD33" s="199" t="n"/>
      <c r="AE33" s="199" t="n"/>
      <c r="AF33" s="199" t="n"/>
      <c r="AG33" s="199" t="n"/>
    </row>
    <row r="34" ht="15" customHeight="1">
      <c r="A34" s="203" t="n">
        <v>44322</v>
      </c>
      <c r="B34" s="202">
        <f>INDIRECT(B$1&amp;"!D"&amp;ROW())</f>
        <v/>
      </c>
      <c r="C34" s="200">
        <f>C35*(1+B34)</f>
        <v/>
      </c>
      <c r="D34" s="202">
        <f>INDIRECT(D$1&amp;"!D"&amp;ROW())</f>
        <v/>
      </c>
      <c r="E34" s="200">
        <f>E35*(1+D34)</f>
        <v/>
      </c>
      <c r="F34" s="202">
        <f>INDIRECT(F$1&amp;"!D"&amp;ROW())</f>
        <v/>
      </c>
      <c r="G34" s="200">
        <f>G35*(1+F34)</f>
        <v/>
      </c>
      <c r="H34" s="202">
        <f>INDIRECT(H$1&amp;"!D"&amp;ROW())</f>
        <v/>
      </c>
      <c r="I34" s="200">
        <f>I35*(1+H34)</f>
        <v/>
      </c>
      <c r="J34" s="199" t="n"/>
      <c r="K34" s="199" t="n"/>
      <c r="L34" s="200">
        <f>SUM(C34,E34,G34,I34,K34)</f>
        <v/>
      </c>
      <c r="M34" s="202">
        <f>L34/L35-1</f>
        <v/>
      </c>
      <c r="N34" s="415">
        <f>_xlfn.STDEV.P(M34:M286)</f>
        <v/>
      </c>
      <c r="O34" s="202">
        <f>N34*SQRT(250)</f>
        <v/>
      </c>
      <c r="P34" s="416">
        <f>0.09%</f>
        <v/>
      </c>
      <c r="Q34" s="415">
        <f>L34/L286-1</f>
        <v/>
      </c>
      <c r="R34" s="218">
        <f>Q34-P34</f>
        <v/>
      </c>
      <c r="S34" s="219">
        <f>AVERAGE(R34:R1032)</f>
        <v/>
      </c>
      <c r="T34" s="217">
        <f>R34/O34</f>
        <v/>
      </c>
      <c r="U34" s="199" t="n"/>
      <c r="V34" s="199" t="n"/>
      <c r="W34" s="199" t="n"/>
      <c r="X34" s="199" t="n"/>
      <c r="Y34" s="199" t="n"/>
      <c r="Z34" s="199" t="n"/>
      <c r="AA34" s="199" t="n"/>
      <c r="AB34" s="199" t="n"/>
      <c r="AC34" s="199" t="n"/>
      <c r="AD34" s="199" t="n"/>
      <c r="AE34" s="199" t="n"/>
      <c r="AF34" s="199" t="n"/>
      <c r="AG34" s="199" t="n"/>
    </row>
    <row r="35" ht="15" customHeight="1">
      <c r="A35" s="203" t="n">
        <v>44321</v>
      </c>
      <c r="B35" s="202">
        <f>INDIRECT(B$1&amp;"!D"&amp;ROW())</f>
        <v/>
      </c>
      <c r="C35" s="200">
        <f>C36*(1+B35)</f>
        <v/>
      </c>
      <c r="D35" s="202">
        <f>INDIRECT(D$1&amp;"!D"&amp;ROW())</f>
        <v/>
      </c>
      <c r="E35" s="200">
        <f>E36*(1+D35)</f>
        <v/>
      </c>
      <c r="F35" s="202">
        <f>INDIRECT(F$1&amp;"!D"&amp;ROW())</f>
        <v/>
      </c>
      <c r="G35" s="200">
        <f>G36*(1+F35)</f>
        <v/>
      </c>
      <c r="H35" s="202">
        <f>INDIRECT(H$1&amp;"!D"&amp;ROW())</f>
        <v/>
      </c>
      <c r="I35" s="200">
        <f>I36*(1+H35)</f>
        <v/>
      </c>
      <c r="J35" s="199" t="n"/>
      <c r="K35" s="199" t="n"/>
      <c r="L35" s="200">
        <f>SUM(C35,E35,G35,I35,K35)</f>
        <v/>
      </c>
      <c r="M35" s="202">
        <f>L35/L36-1</f>
        <v/>
      </c>
      <c r="N35" s="415">
        <f>_xlfn.STDEV.P(M35:M287)</f>
        <v/>
      </c>
      <c r="O35" s="202">
        <f>N35*SQRT(250)</f>
        <v/>
      </c>
      <c r="P35" s="416">
        <f>0.09%</f>
        <v/>
      </c>
      <c r="Q35" s="415">
        <f>L35/L287-1</f>
        <v/>
      </c>
      <c r="R35" s="218">
        <f>Q35-P35</f>
        <v/>
      </c>
      <c r="S35" s="219">
        <f>AVERAGE(R35:R1033)</f>
        <v/>
      </c>
      <c r="T35" s="217">
        <f>R35/O35</f>
        <v/>
      </c>
      <c r="U35" s="199" t="n"/>
      <c r="V35" s="199" t="n"/>
      <c r="W35" s="199" t="n"/>
      <c r="X35" s="199" t="n"/>
      <c r="Y35" s="199" t="n"/>
      <c r="Z35" s="199" t="n"/>
      <c r="AA35" s="199" t="n"/>
      <c r="AB35" s="199" t="n"/>
      <c r="AC35" s="199" t="n"/>
      <c r="AD35" s="199" t="n"/>
      <c r="AE35" s="199" t="n"/>
      <c r="AF35" s="199" t="n"/>
      <c r="AG35" s="199" t="n"/>
    </row>
    <row r="36" ht="15" customHeight="1">
      <c r="A36" s="203" t="n">
        <v>44320</v>
      </c>
      <c r="B36" s="202">
        <f>INDIRECT(B$1&amp;"!D"&amp;ROW())</f>
        <v/>
      </c>
      <c r="C36" s="200">
        <f>C37*(1+B36)</f>
        <v/>
      </c>
      <c r="D36" s="202">
        <f>INDIRECT(D$1&amp;"!D"&amp;ROW())</f>
        <v/>
      </c>
      <c r="E36" s="200">
        <f>E37*(1+D36)</f>
        <v/>
      </c>
      <c r="F36" s="202">
        <f>INDIRECT(F$1&amp;"!D"&amp;ROW())</f>
        <v/>
      </c>
      <c r="G36" s="200">
        <f>G37*(1+F36)</f>
        <v/>
      </c>
      <c r="H36" s="202">
        <f>INDIRECT(H$1&amp;"!D"&amp;ROW())</f>
        <v/>
      </c>
      <c r="I36" s="200">
        <f>I37*(1+H36)</f>
        <v/>
      </c>
      <c r="J36" s="199" t="n"/>
      <c r="K36" s="199" t="n"/>
      <c r="L36" s="200">
        <f>SUM(C36,E36,G36,I36,K36)</f>
        <v/>
      </c>
      <c r="M36" s="202">
        <f>L36/L37-1</f>
        <v/>
      </c>
      <c r="N36" s="415">
        <f>_xlfn.STDEV.P(M36:M288)</f>
        <v/>
      </c>
      <c r="O36" s="202">
        <f>N36*SQRT(250)</f>
        <v/>
      </c>
      <c r="P36" s="416">
        <f>0.09%</f>
        <v/>
      </c>
      <c r="Q36" s="415">
        <f>L36/L288-1</f>
        <v/>
      </c>
      <c r="R36" s="218">
        <f>Q36-P36</f>
        <v/>
      </c>
      <c r="S36" s="219">
        <f>AVERAGE(R36:R1034)</f>
        <v/>
      </c>
      <c r="T36" s="217">
        <f>R36/O36</f>
        <v/>
      </c>
      <c r="U36" s="199" t="n"/>
      <c r="V36" s="199" t="n"/>
      <c r="W36" s="199" t="n"/>
      <c r="X36" s="199" t="n"/>
      <c r="Y36" s="199" t="n"/>
      <c r="Z36" s="199" t="n"/>
      <c r="AA36" s="199" t="n"/>
      <c r="AB36" s="199" t="n"/>
      <c r="AC36" s="199" t="n"/>
      <c r="AD36" s="199" t="n"/>
      <c r="AE36" s="199" t="n"/>
      <c r="AF36" s="199" t="n"/>
      <c r="AG36" s="199" t="n"/>
    </row>
    <row r="37" ht="15" customHeight="1">
      <c r="A37" s="203" t="n">
        <v>44319</v>
      </c>
      <c r="B37" s="202">
        <f>INDIRECT(B$1&amp;"!D"&amp;ROW())</f>
        <v/>
      </c>
      <c r="C37" s="200">
        <f>C38*(1+B37)</f>
        <v/>
      </c>
      <c r="D37" s="202">
        <f>INDIRECT(D$1&amp;"!D"&amp;ROW())</f>
        <v/>
      </c>
      <c r="E37" s="200">
        <f>E38*(1+D37)</f>
        <v/>
      </c>
      <c r="F37" s="202">
        <f>INDIRECT(F$1&amp;"!D"&amp;ROW())</f>
        <v/>
      </c>
      <c r="G37" s="200">
        <f>G38*(1+F37)</f>
        <v/>
      </c>
      <c r="H37" s="202">
        <f>INDIRECT(H$1&amp;"!D"&amp;ROW())</f>
        <v/>
      </c>
      <c r="I37" s="200">
        <f>I38*(1+H37)</f>
        <v/>
      </c>
      <c r="J37" s="199" t="n"/>
      <c r="K37" s="199" t="n"/>
      <c r="L37" s="200">
        <f>SUM(C37,E37,G37,I37,K37)</f>
        <v/>
      </c>
      <c r="M37" s="202">
        <f>L37/L38-1</f>
        <v/>
      </c>
      <c r="N37" s="415">
        <f>_xlfn.STDEV.P(M37:M289)</f>
        <v/>
      </c>
      <c r="O37" s="202">
        <f>N37*SQRT(250)</f>
        <v/>
      </c>
      <c r="P37" s="416">
        <f>0.09%</f>
        <v/>
      </c>
      <c r="Q37" s="415">
        <f>L37/L289-1</f>
        <v/>
      </c>
      <c r="R37" s="218">
        <f>Q37-P37</f>
        <v/>
      </c>
      <c r="S37" s="219">
        <f>AVERAGE(R37:R1035)</f>
        <v/>
      </c>
      <c r="T37" s="217">
        <f>R37/O37</f>
        <v/>
      </c>
      <c r="U37" s="199" t="n"/>
      <c r="V37" s="199" t="n"/>
      <c r="W37" s="199" t="n"/>
      <c r="X37" s="199" t="n"/>
      <c r="Y37" s="199" t="n"/>
      <c r="Z37" s="199" t="n"/>
      <c r="AA37" s="199" t="n"/>
      <c r="AB37" s="199" t="n"/>
      <c r="AC37" s="199" t="n"/>
      <c r="AD37" s="199" t="n"/>
      <c r="AE37" s="199" t="n"/>
      <c r="AF37" s="199" t="n"/>
      <c r="AG37" s="199" t="n"/>
    </row>
    <row r="38" ht="15" customHeight="1">
      <c r="A38" s="203" t="n">
        <v>44316</v>
      </c>
      <c r="B38" s="202">
        <f>INDIRECT(B$1&amp;"!D"&amp;ROW())</f>
        <v/>
      </c>
      <c r="C38" s="200">
        <f>C39*(1+B38)</f>
        <v/>
      </c>
      <c r="D38" s="202">
        <f>INDIRECT(D$1&amp;"!D"&amp;ROW())</f>
        <v/>
      </c>
      <c r="E38" s="200">
        <f>E39*(1+D38)</f>
        <v/>
      </c>
      <c r="F38" s="202">
        <f>INDIRECT(F$1&amp;"!D"&amp;ROW())</f>
        <v/>
      </c>
      <c r="G38" s="200">
        <f>G39*(1+F38)</f>
        <v/>
      </c>
      <c r="H38" s="202">
        <f>INDIRECT(H$1&amp;"!D"&amp;ROW())</f>
        <v/>
      </c>
      <c r="I38" s="200">
        <f>I39*(1+H38)</f>
        <v/>
      </c>
      <c r="J38" s="199" t="n"/>
      <c r="K38" s="199" t="n"/>
      <c r="L38" s="200">
        <f>SUM(C38,E38,G38,I38,K38)</f>
        <v/>
      </c>
      <c r="M38" s="202">
        <f>L38/L39-1</f>
        <v/>
      </c>
      <c r="N38" s="415">
        <f>_xlfn.STDEV.P(M38:M290)</f>
        <v/>
      </c>
      <c r="O38" s="202">
        <f>N38*SQRT(250)</f>
        <v/>
      </c>
      <c r="P38" s="416">
        <f>0.09%</f>
        <v/>
      </c>
      <c r="Q38" s="415">
        <f>L38/L290-1</f>
        <v/>
      </c>
      <c r="R38" s="218">
        <f>Q38-P38</f>
        <v/>
      </c>
      <c r="S38" s="219">
        <f>AVERAGE(R38:R1036)</f>
        <v/>
      </c>
      <c r="T38" s="217">
        <f>R38/O38</f>
        <v/>
      </c>
      <c r="U38" s="199" t="n"/>
      <c r="V38" s="199" t="n"/>
      <c r="W38" s="199" t="n"/>
      <c r="X38" s="199" t="n"/>
      <c r="Y38" s="199" t="n"/>
      <c r="Z38" s="199" t="n"/>
      <c r="AA38" s="199" t="n"/>
      <c r="AB38" s="199" t="n"/>
      <c r="AC38" s="199" t="n"/>
      <c r="AD38" s="199" t="n"/>
      <c r="AE38" s="199" t="n"/>
      <c r="AF38" s="199" t="n"/>
      <c r="AG38" s="199" t="n"/>
    </row>
    <row r="39" ht="15" customHeight="1">
      <c r="A39" s="203" t="n">
        <v>44315</v>
      </c>
      <c r="B39" s="202">
        <f>INDIRECT(B$1&amp;"!D"&amp;ROW())</f>
        <v/>
      </c>
      <c r="C39" s="200">
        <f>C40*(1+B39)</f>
        <v/>
      </c>
      <c r="D39" s="202">
        <f>INDIRECT(D$1&amp;"!D"&amp;ROW())</f>
        <v/>
      </c>
      <c r="E39" s="200">
        <f>E40*(1+D39)</f>
        <v/>
      </c>
      <c r="F39" s="202">
        <f>INDIRECT(F$1&amp;"!D"&amp;ROW())</f>
        <v/>
      </c>
      <c r="G39" s="200">
        <f>G40*(1+F39)</f>
        <v/>
      </c>
      <c r="H39" s="202">
        <f>INDIRECT(H$1&amp;"!D"&amp;ROW())</f>
        <v/>
      </c>
      <c r="I39" s="200">
        <f>I40*(1+H39)</f>
        <v/>
      </c>
      <c r="J39" s="199" t="n"/>
      <c r="K39" s="199" t="n"/>
      <c r="L39" s="200">
        <f>SUM(C39,E39,G39,I39,K39)</f>
        <v/>
      </c>
      <c r="M39" s="202">
        <f>L39/L40-1</f>
        <v/>
      </c>
      <c r="N39" s="415">
        <f>_xlfn.STDEV.P(M39:M291)</f>
        <v/>
      </c>
      <c r="O39" s="202">
        <f>N39*SQRT(250)</f>
        <v/>
      </c>
      <c r="P39" s="416">
        <f>0.09%</f>
        <v/>
      </c>
      <c r="Q39" s="415">
        <f>L39/L291-1</f>
        <v/>
      </c>
      <c r="R39" s="218">
        <f>Q39-P39</f>
        <v/>
      </c>
      <c r="S39" s="219">
        <f>AVERAGE(R39:R1037)</f>
        <v/>
      </c>
      <c r="T39" s="217">
        <f>R39/O39</f>
        <v/>
      </c>
      <c r="U39" s="199" t="n"/>
      <c r="V39" s="199" t="n"/>
      <c r="W39" s="199" t="n"/>
      <c r="X39" s="199" t="n"/>
      <c r="Y39" s="199" t="n"/>
      <c r="Z39" s="199" t="n"/>
      <c r="AA39" s="199" t="n"/>
      <c r="AB39" s="199" t="n"/>
      <c r="AC39" s="199" t="n"/>
      <c r="AD39" s="199" t="n"/>
      <c r="AE39" s="199" t="n"/>
      <c r="AF39" s="199" t="n"/>
      <c r="AG39" s="199" t="n"/>
    </row>
    <row r="40" ht="26.5" customHeight="1">
      <c r="A40" s="203" t="n">
        <v>44314</v>
      </c>
      <c r="B40" s="202">
        <f>INDIRECT(B$1&amp;"!D"&amp;ROW())</f>
        <v/>
      </c>
      <c r="C40" s="200">
        <f>C41*(1+B40)</f>
        <v/>
      </c>
      <c r="D40" s="202">
        <f>INDIRECT(D$1&amp;"!D"&amp;ROW())</f>
        <v/>
      </c>
      <c r="E40" s="200">
        <f>E41*(1+D40)</f>
        <v/>
      </c>
      <c r="F40" s="202">
        <f>INDIRECT(F$1&amp;"!D"&amp;ROW())</f>
        <v/>
      </c>
      <c r="G40" s="200">
        <f>G41*(1+F40)</f>
        <v/>
      </c>
      <c r="H40" s="202">
        <f>INDIRECT(H$1&amp;"!D"&amp;ROW())</f>
        <v/>
      </c>
      <c r="I40" s="200">
        <f>I41*(1+H40)</f>
        <v/>
      </c>
      <c r="J40" s="199" t="n"/>
      <c r="K40" s="199" t="n"/>
      <c r="L40" s="200">
        <f>SUM(C40,E40,G40,I40,K40)</f>
        <v/>
      </c>
      <c r="M40" s="202">
        <f>L40/L41-1</f>
        <v/>
      </c>
      <c r="N40" s="415">
        <f>_xlfn.STDEV.P(M40:M292)</f>
        <v/>
      </c>
      <c r="O40" s="202">
        <f>N40*SQRT(250)</f>
        <v/>
      </c>
      <c r="P40" s="416">
        <f>0.09%</f>
        <v/>
      </c>
      <c r="Q40" s="415">
        <f>L40/L292-1</f>
        <v/>
      </c>
      <c r="R40" s="218">
        <f>Q40-P40</f>
        <v/>
      </c>
      <c r="S40" s="219">
        <f>AVERAGE(R40:R1038)</f>
        <v/>
      </c>
      <c r="T40" s="217">
        <f>R40/O40</f>
        <v/>
      </c>
      <c r="U40" s="199" t="n"/>
      <c r="V40" s="199" t="n"/>
      <c r="W40" s="199" t="n"/>
      <c r="X40" s="199" t="n"/>
      <c r="Y40" s="199" t="n"/>
      <c r="Z40" s="199" t="n"/>
      <c r="AA40" s="199" t="n"/>
      <c r="AB40" s="199" t="n"/>
      <c r="AC40" s="199" t="n"/>
      <c r="AD40" s="199" t="n"/>
      <c r="AE40" s="199" t="n"/>
      <c r="AF40" s="199" t="n"/>
      <c r="AG40" s="199" t="n"/>
    </row>
    <row r="41" ht="26.5" customHeight="1">
      <c r="A41" s="203" t="n">
        <v>44313</v>
      </c>
      <c r="B41" s="202">
        <f>INDIRECT(B$1&amp;"!D"&amp;ROW())</f>
        <v/>
      </c>
      <c r="C41" s="200">
        <f>C42*(1+B41)</f>
        <v/>
      </c>
      <c r="D41" s="202">
        <f>INDIRECT(D$1&amp;"!D"&amp;ROW())</f>
        <v/>
      </c>
      <c r="E41" s="200">
        <f>E42*(1+D41)</f>
        <v/>
      </c>
      <c r="F41" s="202">
        <f>INDIRECT(F$1&amp;"!D"&amp;ROW())</f>
        <v/>
      </c>
      <c r="G41" s="200">
        <f>G42*(1+F41)</f>
        <v/>
      </c>
      <c r="H41" s="202">
        <f>INDIRECT(H$1&amp;"!D"&amp;ROW())</f>
        <v/>
      </c>
      <c r="I41" s="200">
        <f>I42*(1+H41)</f>
        <v/>
      </c>
      <c r="J41" s="199" t="n"/>
      <c r="K41" s="199" t="n"/>
      <c r="L41" s="200">
        <f>SUM(C41,E41,G41,I41,K41)</f>
        <v/>
      </c>
      <c r="M41" s="202">
        <f>L41/L42-1</f>
        <v/>
      </c>
      <c r="N41" s="415">
        <f>_xlfn.STDEV.P(M41:M293)</f>
        <v/>
      </c>
      <c r="O41" s="202">
        <f>N41*SQRT(250)</f>
        <v/>
      </c>
      <c r="P41" s="416">
        <f>0.09%</f>
        <v/>
      </c>
      <c r="Q41" s="415">
        <f>L41/L293-1</f>
        <v/>
      </c>
      <c r="R41" s="218">
        <f>Q41-P41</f>
        <v/>
      </c>
      <c r="S41" s="219">
        <f>AVERAGE(R41:R1039)</f>
        <v/>
      </c>
      <c r="T41" s="217">
        <f>R41/O41</f>
        <v/>
      </c>
      <c r="U41" s="199" t="n"/>
      <c r="V41" s="199" t="n"/>
      <c r="W41" s="199" t="n"/>
      <c r="X41" s="199" t="n"/>
      <c r="Y41" s="199" t="n"/>
      <c r="Z41" s="199" t="n"/>
      <c r="AA41" s="199" t="n"/>
      <c r="AB41" s="199" t="n"/>
      <c r="AC41" s="199" t="n"/>
      <c r="AD41" s="199" t="n"/>
      <c r="AE41" s="199" t="n"/>
      <c r="AF41" s="199" t="n"/>
      <c r="AG41" s="199" t="n"/>
    </row>
    <row r="42" ht="26.5" customHeight="1">
      <c r="A42" s="203" t="n">
        <v>44312</v>
      </c>
      <c r="B42" s="202">
        <f>INDIRECT(B$1&amp;"!D"&amp;ROW())</f>
        <v/>
      </c>
      <c r="C42" s="200">
        <f>C43*(1+B42)</f>
        <v/>
      </c>
      <c r="D42" s="202">
        <f>INDIRECT(D$1&amp;"!D"&amp;ROW())</f>
        <v/>
      </c>
      <c r="E42" s="200">
        <f>E43*(1+D42)</f>
        <v/>
      </c>
      <c r="F42" s="202">
        <f>INDIRECT(F$1&amp;"!D"&amp;ROW())</f>
        <v/>
      </c>
      <c r="G42" s="200">
        <f>G43*(1+F42)</f>
        <v/>
      </c>
      <c r="H42" s="202">
        <f>INDIRECT(H$1&amp;"!D"&amp;ROW())</f>
        <v/>
      </c>
      <c r="I42" s="200">
        <f>I43*(1+H42)</f>
        <v/>
      </c>
      <c r="J42" s="199" t="n"/>
      <c r="K42" s="199" t="n"/>
      <c r="L42" s="200">
        <f>SUM(C42,E42,G42,I42,K42)</f>
        <v/>
      </c>
      <c r="M42" s="202">
        <f>L42/L43-1</f>
        <v/>
      </c>
      <c r="N42" s="415">
        <f>_xlfn.STDEV.P(M42:M294)</f>
        <v/>
      </c>
      <c r="O42" s="202">
        <f>N42*SQRT(250)</f>
        <v/>
      </c>
      <c r="P42" s="416">
        <f>0.09%</f>
        <v/>
      </c>
      <c r="Q42" s="415">
        <f>L42/L294-1</f>
        <v/>
      </c>
      <c r="R42" s="218">
        <f>Q42-P42</f>
        <v/>
      </c>
      <c r="S42" s="219">
        <f>AVERAGE(R42:R1040)</f>
        <v/>
      </c>
      <c r="T42" s="217">
        <f>R42/O42</f>
        <v/>
      </c>
      <c r="U42" s="199" t="n"/>
      <c r="V42" s="199" t="n"/>
      <c r="W42" s="199" t="n"/>
      <c r="X42" s="199" t="n"/>
      <c r="Y42" s="199" t="n"/>
      <c r="Z42" s="199" t="n"/>
      <c r="AA42" s="199" t="n"/>
      <c r="AB42" s="199" t="n"/>
      <c r="AC42" s="199" t="n"/>
      <c r="AD42" s="199" t="n"/>
      <c r="AE42" s="199" t="n"/>
      <c r="AF42" s="199" t="n"/>
      <c r="AG42" s="199" t="n"/>
    </row>
    <row r="43" ht="26.5" customHeight="1">
      <c r="A43" s="203" t="n">
        <v>44309</v>
      </c>
      <c r="B43" s="202">
        <f>INDIRECT(B$1&amp;"!D"&amp;ROW())</f>
        <v/>
      </c>
      <c r="C43" s="200">
        <f>C44*(1+B43)</f>
        <v/>
      </c>
      <c r="D43" s="202">
        <f>INDIRECT(D$1&amp;"!D"&amp;ROW())</f>
        <v/>
      </c>
      <c r="E43" s="200">
        <f>E44*(1+D43)</f>
        <v/>
      </c>
      <c r="F43" s="202">
        <f>INDIRECT(F$1&amp;"!D"&amp;ROW())</f>
        <v/>
      </c>
      <c r="G43" s="200">
        <f>G44*(1+F43)</f>
        <v/>
      </c>
      <c r="H43" s="202">
        <f>INDIRECT(H$1&amp;"!D"&amp;ROW())</f>
        <v/>
      </c>
      <c r="I43" s="200">
        <f>I44*(1+H43)</f>
        <v/>
      </c>
      <c r="J43" s="199" t="n"/>
      <c r="K43" s="199" t="n"/>
      <c r="L43" s="200">
        <f>SUM(C43,E43,G43,I43,K43)</f>
        <v/>
      </c>
      <c r="M43" s="202">
        <f>L43/L44-1</f>
        <v/>
      </c>
      <c r="N43" s="415">
        <f>_xlfn.STDEV.P(M43:M295)</f>
        <v/>
      </c>
      <c r="O43" s="202">
        <f>N43*SQRT(250)</f>
        <v/>
      </c>
      <c r="P43" s="416">
        <f>0.09%</f>
        <v/>
      </c>
      <c r="Q43" s="415">
        <f>L43/L295-1</f>
        <v/>
      </c>
      <c r="R43" s="218">
        <f>Q43-P43</f>
        <v/>
      </c>
      <c r="S43" s="219">
        <f>AVERAGE(R43:R1041)</f>
        <v/>
      </c>
      <c r="T43" s="217">
        <f>R43/O43</f>
        <v/>
      </c>
      <c r="U43" s="199" t="n"/>
      <c r="V43" s="199" t="n"/>
      <c r="W43" s="199" t="n"/>
      <c r="X43" s="199" t="n"/>
      <c r="Y43" s="199" t="n"/>
      <c r="Z43" s="199" t="n"/>
      <c r="AA43" s="199" t="n"/>
      <c r="AB43" s="199" t="n"/>
      <c r="AC43" s="199" t="n"/>
      <c r="AD43" s="199" t="n"/>
      <c r="AE43" s="199" t="n"/>
      <c r="AF43" s="199" t="n"/>
      <c r="AG43" s="199" t="n"/>
    </row>
    <row r="44" ht="26.5" customHeight="1">
      <c r="A44" s="203" t="n">
        <v>44308</v>
      </c>
      <c r="B44" s="202">
        <f>INDIRECT(B$1&amp;"!D"&amp;ROW())</f>
        <v/>
      </c>
      <c r="C44" s="200">
        <f>C45*(1+B44)</f>
        <v/>
      </c>
      <c r="D44" s="202">
        <f>INDIRECT(D$1&amp;"!D"&amp;ROW())</f>
        <v/>
      </c>
      <c r="E44" s="200">
        <f>E45*(1+D44)</f>
        <v/>
      </c>
      <c r="F44" s="202">
        <f>INDIRECT(F$1&amp;"!D"&amp;ROW())</f>
        <v/>
      </c>
      <c r="G44" s="200">
        <f>G45*(1+F44)</f>
        <v/>
      </c>
      <c r="H44" s="202">
        <f>INDIRECT(H$1&amp;"!D"&amp;ROW())</f>
        <v/>
      </c>
      <c r="I44" s="200">
        <f>I45*(1+H44)</f>
        <v/>
      </c>
      <c r="J44" s="199" t="n"/>
      <c r="K44" s="199" t="n"/>
      <c r="L44" s="200">
        <f>SUM(C44,E44,G44,I44,K44)</f>
        <v/>
      </c>
      <c r="M44" s="202">
        <f>L44/L45-1</f>
        <v/>
      </c>
      <c r="N44" s="415">
        <f>_xlfn.STDEV.P(M44:M296)</f>
        <v/>
      </c>
      <c r="O44" s="202">
        <f>N44*SQRT(250)</f>
        <v/>
      </c>
      <c r="P44" s="416">
        <f>0.09%</f>
        <v/>
      </c>
      <c r="Q44" s="415">
        <f>L44/L296-1</f>
        <v/>
      </c>
      <c r="R44" s="218">
        <f>Q44-P44</f>
        <v/>
      </c>
      <c r="S44" s="219">
        <f>AVERAGE(R44:R1042)</f>
        <v/>
      </c>
      <c r="T44" s="217">
        <f>R44/O44</f>
        <v/>
      </c>
      <c r="U44" s="199" t="n"/>
      <c r="V44" s="199" t="n"/>
      <c r="W44" s="199" t="n"/>
      <c r="X44" s="199" t="n"/>
      <c r="Y44" s="199" t="n"/>
      <c r="Z44" s="199" t="n"/>
      <c r="AA44" s="199" t="n"/>
      <c r="AB44" s="199" t="n"/>
      <c r="AC44" s="199" t="n"/>
      <c r="AD44" s="199" t="n"/>
      <c r="AE44" s="199" t="n"/>
      <c r="AF44" s="199" t="n"/>
      <c r="AG44" s="199" t="n"/>
    </row>
    <row r="45" ht="26.5" customHeight="1">
      <c r="A45" s="203" t="n">
        <v>44307</v>
      </c>
      <c r="B45" s="202">
        <f>INDIRECT(B$1&amp;"!D"&amp;ROW())</f>
        <v/>
      </c>
      <c r="C45" s="200">
        <f>C46*(1+B45)</f>
        <v/>
      </c>
      <c r="D45" s="202">
        <f>INDIRECT(D$1&amp;"!D"&amp;ROW())</f>
        <v/>
      </c>
      <c r="E45" s="200">
        <f>E46*(1+D45)</f>
        <v/>
      </c>
      <c r="F45" s="202">
        <f>INDIRECT(F$1&amp;"!D"&amp;ROW())</f>
        <v/>
      </c>
      <c r="G45" s="200">
        <f>G46*(1+F45)</f>
        <v/>
      </c>
      <c r="H45" s="202">
        <f>INDIRECT(H$1&amp;"!D"&amp;ROW())</f>
        <v/>
      </c>
      <c r="I45" s="200">
        <f>I46*(1+H45)</f>
        <v/>
      </c>
      <c r="J45" s="199" t="n"/>
      <c r="K45" s="199" t="n"/>
      <c r="L45" s="200">
        <f>SUM(C45,E45,G45,I45,K45)</f>
        <v/>
      </c>
      <c r="M45" s="202">
        <f>L45/L46-1</f>
        <v/>
      </c>
      <c r="N45" s="415">
        <f>_xlfn.STDEV.P(M45:M297)</f>
        <v/>
      </c>
      <c r="O45" s="202">
        <f>N45*SQRT(250)</f>
        <v/>
      </c>
      <c r="P45" s="416">
        <f>0.09%</f>
        <v/>
      </c>
      <c r="Q45" s="415">
        <f>L45/L297-1</f>
        <v/>
      </c>
      <c r="R45" s="218">
        <f>Q45-P45</f>
        <v/>
      </c>
      <c r="S45" s="219">
        <f>AVERAGE(R45:R1043)</f>
        <v/>
      </c>
      <c r="T45" s="217">
        <f>R45/O45</f>
        <v/>
      </c>
      <c r="U45" s="199" t="n"/>
      <c r="V45" s="199" t="n"/>
      <c r="W45" s="199" t="n"/>
      <c r="X45" s="199" t="n"/>
      <c r="Y45" s="199" t="n"/>
      <c r="Z45" s="199" t="n"/>
      <c r="AA45" s="199" t="n"/>
      <c r="AB45" s="199" t="n"/>
      <c r="AC45" s="199" t="n"/>
      <c r="AD45" s="199" t="n"/>
      <c r="AE45" s="199" t="n"/>
      <c r="AF45" s="199" t="n"/>
      <c r="AG45" s="199" t="n"/>
    </row>
    <row r="46" ht="26.5" customHeight="1">
      <c r="A46" s="203" t="n">
        <v>44306</v>
      </c>
      <c r="B46" s="202">
        <f>INDIRECT(B$1&amp;"!D"&amp;ROW())</f>
        <v/>
      </c>
      <c r="C46" s="200">
        <f>C47*(1+B46)</f>
        <v/>
      </c>
      <c r="D46" s="202">
        <f>INDIRECT(D$1&amp;"!D"&amp;ROW())</f>
        <v/>
      </c>
      <c r="E46" s="200">
        <f>E47*(1+D46)</f>
        <v/>
      </c>
      <c r="F46" s="202">
        <f>INDIRECT(F$1&amp;"!D"&amp;ROW())</f>
        <v/>
      </c>
      <c r="G46" s="200">
        <f>G47*(1+F46)</f>
        <v/>
      </c>
      <c r="H46" s="202">
        <f>INDIRECT(H$1&amp;"!D"&amp;ROW())</f>
        <v/>
      </c>
      <c r="I46" s="200">
        <f>I47*(1+H46)</f>
        <v/>
      </c>
      <c r="J46" s="199" t="n"/>
      <c r="K46" s="199" t="n"/>
      <c r="L46" s="200">
        <f>SUM(C46,E46,G46,I46,K46)</f>
        <v/>
      </c>
      <c r="M46" s="202">
        <f>L46/L47-1</f>
        <v/>
      </c>
      <c r="N46" s="415">
        <f>_xlfn.STDEV.P(M46:M298)</f>
        <v/>
      </c>
      <c r="O46" s="202">
        <f>N46*SQRT(250)</f>
        <v/>
      </c>
      <c r="P46" s="416">
        <f>0.09%</f>
        <v/>
      </c>
      <c r="Q46" s="415">
        <f>L46/L298-1</f>
        <v/>
      </c>
      <c r="R46" s="218">
        <f>Q46-P46</f>
        <v/>
      </c>
      <c r="S46" s="219">
        <f>AVERAGE(R46:R1044)</f>
        <v/>
      </c>
      <c r="T46" s="217">
        <f>R46/O46</f>
        <v/>
      </c>
      <c r="U46" s="199" t="n"/>
      <c r="V46" s="199" t="n"/>
      <c r="W46" s="199" t="n"/>
      <c r="X46" s="199" t="n"/>
      <c r="Y46" s="199" t="n"/>
      <c r="Z46" s="199" t="n"/>
      <c r="AA46" s="199" t="n"/>
      <c r="AB46" s="199" t="n"/>
      <c r="AC46" s="199" t="n"/>
      <c r="AD46" s="199" t="n"/>
      <c r="AE46" s="199" t="n"/>
      <c r="AF46" s="199" t="n"/>
      <c r="AG46" s="199" t="n"/>
    </row>
    <row r="47" ht="26.5" customHeight="1">
      <c r="A47" s="203" t="n">
        <v>44305</v>
      </c>
      <c r="B47" s="202">
        <f>INDIRECT(B$1&amp;"!D"&amp;ROW())</f>
        <v/>
      </c>
      <c r="C47" s="200">
        <f>C48*(1+B47)</f>
        <v/>
      </c>
      <c r="D47" s="202">
        <f>INDIRECT(D$1&amp;"!D"&amp;ROW())</f>
        <v/>
      </c>
      <c r="E47" s="200">
        <f>E48*(1+D47)</f>
        <v/>
      </c>
      <c r="F47" s="202">
        <f>INDIRECT(F$1&amp;"!D"&amp;ROW())</f>
        <v/>
      </c>
      <c r="G47" s="200">
        <f>G48*(1+F47)</f>
        <v/>
      </c>
      <c r="H47" s="202">
        <f>INDIRECT(H$1&amp;"!D"&amp;ROW())</f>
        <v/>
      </c>
      <c r="I47" s="200">
        <f>I48*(1+H47)</f>
        <v/>
      </c>
      <c r="J47" s="199" t="n"/>
      <c r="K47" s="199" t="n"/>
      <c r="L47" s="200">
        <f>SUM(C47,E47,G47,I47,K47)</f>
        <v/>
      </c>
      <c r="M47" s="202">
        <f>L47/L48-1</f>
        <v/>
      </c>
      <c r="N47" s="415">
        <f>_xlfn.STDEV.P(M47:M299)</f>
        <v/>
      </c>
      <c r="O47" s="202">
        <f>N47*SQRT(250)</f>
        <v/>
      </c>
      <c r="P47" s="416">
        <f>0.09%</f>
        <v/>
      </c>
      <c r="Q47" s="415">
        <f>L47/L299-1</f>
        <v/>
      </c>
      <c r="R47" s="218">
        <f>Q47-P47</f>
        <v/>
      </c>
      <c r="S47" s="219">
        <f>AVERAGE(R47:R1045)</f>
        <v/>
      </c>
      <c r="T47" s="217">
        <f>R47/O47</f>
        <v/>
      </c>
      <c r="U47" s="199" t="n"/>
      <c r="V47" s="199" t="n"/>
      <c r="W47" s="199" t="n"/>
      <c r="X47" s="199" t="n"/>
      <c r="Y47" s="199" t="n"/>
      <c r="Z47" s="199" t="n"/>
      <c r="AA47" s="199" t="n"/>
      <c r="AB47" s="199" t="n"/>
      <c r="AC47" s="199" t="n"/>
      <c r="AD47" s="199" t="n"/>
      <c r="AE47" s="199" t="n"/>
      <c r="AF47" s="199" t="n"/>
      <c r="AG47" s="199" t="n"/>
    </row>
    <row r="48" ht="26.5" customHeight="1">
      <c r="A48" s="203" t="n">
        <v>44302</v>
      </c>
      <c r="B48" s="202">
        <f>INDIRECT(B$1&amp;"!D"&amp;ROW())</f>
        <v/>
      </c>
      <c r="C48" s="200">
        <f>C49*(1+B48)</f>
        <v/>
      </c>
      <c r="D48" s="202">
        <f>INDIRECT(D$1&amp;"!D"&amp;ROW())</f>
        <v/>
      </c>
      <c r="E48" s="200">
        <f>E49*(1+D48)</f>
        <v/>
      </c>
      <c r="F48" s="202">
        <f>INDIRECT(F$1&amp;"!D"&amp;ROW())</f>
        <v/>
      </c>
      <c r="G48" s="200">
        <f>G49*(1+F48)</f>
        <v/>
      </c>
      <c r="H48" s="202">
        <f>INDIRECT(H$1&amp;"!D"&amp;ROW())</f>
        <v/>
      </c>
      <c r="I48" s="200">
        <f>I49*(1+H48)</f>
        <v/>
      </c>
      <c r="J48" s="199" t="n"/>
      <c r="K48" s="199" t="n"/>
      <c r="L48" s="200">
        <f>SUM(C48,E48,G48,I48,K48)</f>
        <v/>
      </c>
      <c r="M48" s="202">
        <f>L48/L49-1</f>
        <v/>
      </c>
      <c r="N48" s="415">
        <f>_xlfn.STDEV.P(M48:M300)</f>
        <v/>
      </c>
      <c r="O48" s="202">
        <f>N48*SQRT(250)</f>
        <v/>
      </c>
      <c r="P48" s="416">
        <f>0.09%</f>
        <v/>
      </c>
      <c r="Q48" s="415">
        <f>L48/L300-1</f>
        <v/>
      </c>
      <c r="R48" s="218">
        <f>Q48-P48</f>
        <v/>
      </c>
      <c r="S48" s="219">
        <f>AVERAGE(R48:R1046)</f>
        <v/>
      </c>
      <c r="T48" s="217">
        <f>R48/O48</f>
        <v/>
      </c>
      <c r="U48" s="199" t="n"/>
      <c r="V48" s="199" t="n"/>
      <c r="W48" s="199" t="n"/>
      <c r="X48" s="199" t="n"/>
      <c r="Y48" s="199" t="n"/>
      <c r="Z48" s="199" t="n"/>
      <c r="AA48" s="199" t="n"/>
      <c r="AB48" s="199" t="n"/>
      <c r="AC48" s="199" t="n"/>
      <c r="AD48" s="199" t="n"/>
      <c r="AE48" s="199" t="n"/>
      <c r="AF48" s="199" t="n"/>
      <c r="AG48" s="199" t="n"/>
    </row>
    <row r="49" ht="26.5" customHeight="1">
      <c r="A49" s="203" t="n">
        <v>44301</v>
      </c>
      <c r="B49" s="202">
        <f>INDIRECT(B$1&amp;"!D"&amp;ROW())</f>
        <v/>
      </c>
      <c r="C49" s="200">
        <f>C50*(1+B49)</f>
        <v/>
      </c>
      <c r="D49" s="202">
        <f>INDIRECT(D$1&amp;"!D"&amp;ROW())</f>
        <v/>
      </c>
      <c r="E49" s="200">
        <f>E50*(1+D49)</f>
        <v/>
      </c>
      <c r="F49" s="202">
        <f>INDIRECT(F$1&amp;"!D"&amp;ROW())</f>
        <v/>
      </c>
      <c r="G49" s="200">
        <f>G50*(1+F49)</f>
        <v/>
      </c>
      <c r="H49" s="202">
        <f>INDIRECT(H$1&amp;"!D"&amp;ROW())</f>
        <v/>
      </c>
      <c r="I49" s="200">
        <f>I50*(1+H49)</f>
        <v/>
      </c>
      <c r="J49" s="199" t="n"/>
      <c r="K49" s="199" t="n"/>
      <c r="L49" s="200">
        <f>SUM(C49,E49,G49,I49,K49)</f>
        <v/>
      </c>
      <c r="M49" s="202">
        <f>L49/L50-1</f>
        <v/>
      </c>
      <c r="N49" s="415">
        <f>_xlfn.STDEV.P(M49:M301)</f>
        <v/>
      </c>
      <c r="O49" s="202">
        <f>N49*SQRT(250)</f>
        <v/>
      </c>
      <c r="P49" s="416">
        <f>0.09%</f>
        <v/>
      </c>
      <c r="Q49" s="415">
        <f>L49/L301-1</f>
        <v/>
      </c>
      <c r="R49" s="218">
        <f>Q49-P49</f>
        <v/>
      </c>
      <c r="S49" s="219">
        <f>AVERAGE(R49:R1047)</f>
        <v/>
      </c>
      <c r="T49" s="217">
        <f>R49/O49</f>
        <v/>
      </c>
      <c r="U49" s="199" t="n"/>
      <c r="V49" s="199" t="n"/>
      <c r="W49" s="199" t="n"/>
      <c r="X49" s="199" t="n"/>
      <c r="Y49" s="199" t="n"/>
      <c r="Z49" s="199" t="n"/>
      <c r="AA49" s="199" t="n"/>
      <c r="AB49" s="199" t="n"/>
      <c r="AC49" s="199" t="n"/>
      <c r="AD49" s="199" t="n"/>
      <c r="AE49" s="199" t="n"/>
      <c r="AF49" s="199" t="n"/>
      <c r="AG49" s="199" t="n"/>
    </row>
    <row r="50" ht="26.5" customHeight="1">
      <c r="A50" s="203" t="n">
        <v>44300</v>
      </c>
      <c r="B50" s="202">
        <f>INDIRECT(B$1&amp;"!D"&amp;ROW())</f>
        <v/>
      </c>
      <c r="C50" s="200">
        <f>C51*(1+B50)</f>
        <v/>
      </c>
      <c r="D50" s="202">
        <f>INDIRECT(D$1&amp;"!D"&amp;ROW())</f>
        <v/>
      </c>
      <c r="E50" s="200">
        <f>E51*(1+D50)</f>
        <v/>
      </c>
      <c r="F50" s="202">
        <f>INDIRECT(F$1&amp;"!D"&amp;ROW())</f>
        <v/>
      </c>
      <c r="G50" s="200">
        <f>G51*(1+F50)</f>
        <v/>
      </c>
      <c r="H50" s="202">
        <f>INDIRECT(H$1&amp;"!D"&amp;ROW())</f>
        <v/>
      </c>
      <c r="I50" s="200">
        <f>I51*(1+H50)</f>
        <v/>
      </c>
      <c r="J50" s="199" t="n"/>
      <c r="K50" s="199" t="n"/>
      <c r="L50" s="200">
        <f>SUM(C50,E50,G50,I50,K50)</f>
        <v/>
      </c>
      <c r="M50" s="202">
        <f>L50/L51-1</f>
        <v/>
      </c>
      <c r="N50" s="415">
        <f>_xlfn.STDEV.P(M50:M302)</f>
        <v/>
      </c>
      <c r="O50" s="202">
        <f>N50*SQRT(250)</f>
        <v/>
      </c>
      <c r="P50" s="416">
        <f>0.09%</f>
        <v/>
      </c>
      <c r="Q50" s="415">
        <f>L50/L302-1</f>
        <v/>
      </c>
      <c r="R50" s="218">
        <f>Q50-P50</f>
        <v/>
      </c>
      <c r="S50" s="219">
        <f>AVERAGE(R50:R1048)</f>
        <v/>
      </c>
      <c r="T50" s="217">
        <f>R50/O50</f>
        <v/>
      </c>
      <c r="U50" s="199" t="n"/>
      <c r="V50" s="199" t="n"/>
      <c r="W50" s="199" t="n"/>
      <c r="X50" s="199" t="n"/>
      <c r="Y50" s="199" t="n"/>
      <c r="Z50" s="199" t="n"/>
      <c r="AA50" s="199" t="n"/>
      <c r="AB50" s="199" t="n"/>
      <c r="AC50" s="199" t="n"/>
      <c r="AD50" s="199" t="n"/>
      <c r="AE50" s="199" t="n"/>
      <c r="AF50" s="199" t="n"/>
      <c r="AG50" s="199" t="n"/>
    </row>
    <row r="51" ht="26.5" customHeight="1">
      <c r="A51" s="203" t="n">
        <v>44299</v>
      </c>
      <c r="B51" s="202">
        <f>INDIRECT(B$1&amp;"!D"&amp;ROW())</f>
        <v/>
      </c>
      <c r="C51" s="200">
        <f>C52*(1+B51)</f>
        <v/>
      </c>
      <c r="D51" s="202">
        <f>INDIRECT(D$1&amp;"!D"&amp;ROW())</f>
        <v/>
      </c>
      <c r="E51" s="200">
        <f>E52*(1+D51)</f>
        <v/>
      </c>
      <c r="F51" s="202">
        <f>INDIRECT(F$1&amp;"!D"&amp;ROW())</f>
        <v/>
      </c>
      <c r="G51" s="200">
        <f>G52*(1+F51)</f>
        <v/>
      </c>
      <c r="H51" s="202">
        <f>INDIRECT(H$1&amp;"!D"&amp;ROW())</f>
        <v/>
      </c>
      <c r="I51" s="200">
        <f>I52*(1+H51)</f>
        <v/>
      </c>
      <c r="J51" s="199" t="n"/>
      <c r="K51" s="199" t="n"/>
      <c r="L51" s="200">
        <f>SUM(C51,E51,G51,I51,K51)</f>
        <v/>
      </c>
      <c r="M51" s="202">
        <f>L51/L52-1</f>
        <v/>
      </c>
      <c r="N51" s="415">
        <f>_xlfn.STDEV.P(M51:M303)</f>
        <v/>
      </c>
      <c r="O51" s="202">
        <f>N51*SQRT(250)</f>
        <v/>
      </c>
      <c r="P51" s="416">
        <f>0.09%</f>
        <v/>
      </c>
      <c r="Q51" s="415">
        <f>L51/L303-1</f>
        <v/>
      </c>
      <c r="R51" s="218">
        <f>Q51-P51</f>
        <v/>
      </c>
      <c r="S51" s="219">
        <f>AVERAGE(R51:R1049)</f>
        <v/>
      </c>
      <c r="T51" s="217">
        <f>R51/O51</f>
        <v/>
      </c>
      <c r="U51" s="199" t="n"/>
      <c r="V51" s="199" t="n"/>
      <c r="W51" s="199" t="n"/>
      <c r="X51" s="199" t="n"/>
      <c r="Y51" s="199" t="n"/>
      <c r="Z51" s="199" t="n"/>
      <c r="AA51" s="199" t="n"/>
      <c r="AB51" s="199" t="n"/>
      <c r="AC51" s="199" t="n"/>
      <c r="AD51" s="199" t="n"/>
      <c r="AE51" s="199" t="n"/>
      <c r="AF51" s="199" t="n"/>
      <c r="AG51" s="199" t="n"/>
    </row>
    <row r="52" ht="26.5" customHeight="1">
      <c r="A52" s="203" t="n">
        <v>44298</v>
      </c>
      <c r="B52" s="202">
        <f>INDIRECT(B$1&amp;"!D"&amp;ROW())</f>
        <v/>
      </c>
      <c r="C52" s="200">
        <f>C53*(1+B52)</f>
        <v/>
      </c>
      <c r="D52" s="202">
        <f>INDIRECT(D$1&amp;"!D"&amp;ROW())</f>
        <v/>
      </c>
      <c r="E52" s="200">
        <f>E53*(1+D52)</f>
        <v/>
      </c>
      <c r="F52" s="202">
        <f>INDIRECT(F$1&amp;"!D"&amp;ROW())</f>
        <v/>
      </c>
      <c r="G52" s="200">
        <f>G53*(1+F52)</f>
        <v/>
      </c>
      <c r="H52" s="202">
        <f>INDIRECT(H$1&amp;"!D"&amp;ROW())</f>
        <v/>
      </c>
      <c r="I52" s="200">
        <f>I53*(1+H52)</f>
        <v/>
      </c>
      <c r="J52" s="199" t="n"/>
      <c r="K52" s="199" t="n"/>
      <c r="L52" s="200">
        <f>SUM(C52,E52,G52,I52,K52)</f>
        <v/>
      </c>
      <c r="M52" s="202">
        <f>L52/L53-1</f>
        <v/>
      </c>
      <c r="N52" s="415">
        <f>_xlfn.STDEV.P(M52:M304)</f>
        <v/>
      </c>
      <c r="O52" s="202">
        <f>N52*SQRT(250)</f>
        <v/>
      </c>
      <c r="P52" s="416">
        <f>0.09%</f>
        <v/>
      </c>
      <c r="Q52" s="415">
        <f>L52/L304-1</f>
        <v/>
      </c>
      <c r="R52" s="218">
        <f>Q52-P52</f>
        <v/>
      </c>
      <c r="S52" s="219">
        <f>AVERAGE(R52:R1050)</f>
        <v/>
      </c>
      <c r="T52" s="217">
        <f>R52/O52</f>
        <v/>
      </c>
      <c r="U52" s="199" t="n"/>
      <c r="V52" s="199" t="n"/>
      <c r="W52" s="199" t="n"/>
      <c r="X52" s="199" t="n"/>
      <c r="Y52" s="199" t="n"/>
      <c r="Z52" s="199" t="n"/>
      <c r="AA52" s="199" t="n"/>
      <c r="AB52" s="199" t="n"/>
      <c r="AC52" s="199" t="n"/>
      <c r="AD52" s="199" t="n"/>
      <c r="AE52" s="199" t="n"/>
      <c r="AF52" s="199" t="n"/>
      <c r="AG52" s="199" t="n"/>
    </row>
    <row r="53" ht="26.5" customHeight="1">
      <c r="A53" s="203" t="n">
        <v>44295</v>
      </c>
      <c r="B53" s="202">
        <f>INDIRECT(B$1&amp;"!D"&amp;ROW())</f>
        <v/>
      </c>
      <c r="C53" s="200">
        <f>C54*(1+B53)</f>
        <v/>
      </c>
      <c r="D53" s="202">
        <f>INDIRECT(D$1&amp;"!D"&amp;ROW())</f>
        <v/>
      </c>
      <c r="E53" s="200">
        <f>E54*(1+D53)</f>
        <v/>
      </c>
      <c r="F53" s="202">
        <f>INDIRECT(F$1&amp;"!D"&amp;ROW())</f>
        <v/>
      </c>
      <c r="G53" s="200">
        <f>G54*(1+F53)</f>
        <v/>
      </c>
      <c r="H53" s="202">
        <f>INDIRECT(H$1&amp;"!D"&amp;ROW())</f>
        <v/>
      </c>
      <c r="I53" s="200">
        <f>I54*(1+H53)</f>
        <v/>
      </c>
      <c r="J53" s="199" t="n"/>
      <c r="K53" s="199" t="n"/>
      <c r="L53" s="200">
        <f>SUM(C53,E53,G53,I53,K53)</f>
        <v/>
      </c>
      <c r="M53" s="202">
        <f>L53/L54-1</f>
        <v/>
      </c>
      <c r="N53" s="415">
        <f>_xlfn.STDEV.P(M53:M305)</f>
        <v/>
      </c>
      <c r="O53" s="202">
        <f>N53*SQRT(250)</f>
        <v/>
      </c>
      <c r="P53" s="416">
        <f>0.09%</f>
        <v/>
      </c>
      <c r="Q53" s="415">
        <f>L53/L305-1</f>
        <v/>
      </c>
      <c r="R53" s="218">
        <f>Q53-P53</f>
        <v/>
      </c>
      <c r="S53" s="219">
        <f>AVERAGE(R53:R1051)</f>
        <v/>
      </c>
      <c r="T53" s="217">
        <f>R53/O53</f>
        <v/>
      </c>
      <c r="U53" s="199" t="n"/>
      <c r="V53" s="199" t="n"/>
      <c r="W53" s="199" t="n"/>
      <c r="X53" s="199" t="n"/>
      <c r="Y53" s="199" t="n"/>
      <c r="Z53" s="199" t="n"/>
      <c r="AA53" s="199" t="n"/>
      <c r="AB53" s="199" t="n"/>
      <c r="AC53" s="199" t="n"/>
      <c r="AD53" s="199" t="n"/>
      <c r="AE53" s="199" t="n"/>
      <c r="AF53" s="199" t="n"/>
      <c r="AG53" s="199" t="n"/>
    </row>
    <row r="54" ht="26.5" customHeight="1">
      <c r="A54" s="203" t="n">
        <v>44294</v>
      </c>
      <c r="B54" s="202">
        <f>INDIRECT(B$1&amp;"!D"&amp;ROW())</f>
        <v/>
      </c>
      <c r="C54" s="200">
        <f>C55*(1+B54)</f>
        <v/>
      </c>
      <c r="D54" s="202">
        <f>INDIRECT(D$1&amp;"!D"&amp;ROW())</f>
        <v/>
      </c>
      <c r="E54" s="200">
        <f>E55*(1+D54)</f>
        <v/>
      </c>
      <c r="F54" s="202">
        <f>INDIRECT(F$1&amp;"!D"&amp;ROW())</f>
        <v/>
      </c>
      <c r="G54" s="200">
        <f>G55*(1+F54)</f>
        <v/>
      </c>
      <c r="H54" s="202">
        <f>INDIRECT(H$1&amp;"!D"&amp;ROW())</f>
        <v/>
      </c>
      <c r="I54" s="200">
        <f>I55*(1+H54)</f>
        <v/>
      </c>
      <c r="J54" s="199" t="n"/>
      <c r="K54" s="199" t="n"/>
      <c r="L54" s="200">
        <f>SUM(C54,E54,G54,I54,K54)</f>
        <v/>
      </c>
      <c r="M54" s="202">
        <f>L54/L55-1</f>
        <v/>
      </c>
      <c r="N54" s="415">
        <f>_xlfn.STDEV.P(M54:M306)</f>
        <v/>
      </c>
      <c r="O54" s="202">
        <f>N54*SQRT(250)</f>
        <v/>
      </c>
      <c r="P54" s="416">
        <f>0.09%</f>
        <v/>
      </c>
      <c r="Q54" s="415">
        <f>L54/L306-1</f>
        <v/>
      </c>
      <c r="R54" s="218">
        <f>Q54-P54</f>
        <v/>
      </c>
      <c r="S54" s="219">
        <f>AVERAGE(R54:R1052)</f>
        <v/>
      </c>
      <c r="T54" s="217">
        <f>R54/O54</f>
        <v/>
      </c>
      <c r="U54" s="199" t="n"/>
      <c r="V54" s="199" t="n"/>
      <c r="W54" s="199" t="n"/>
      <c r="X54" s="199" t="n"/>
      <c r="Y54" s="199" t="n"/>
      <c r="Z54" s="199" t="n"/>
      <c r="AA54" s="199" t="n"/>
      <c r="AB54" s="199" t="n"/>
      <c r="AC54" s="199" t="n"/>
      <c r="AD54" s="199" t="n"/>
      <c r="AE54" s="199" t="n"/>
      <c r="AF54" s="199" t="n"/>
      <c r="AG54" s="199" t="n"/>
    </row>
    <row r="55" ht="26.5" customHeight="1">
      <c r="A55" s="203" t="n">
        <v>44293</v>
      </c>
      <c r="B55" s="202">
        <f>INDIRECT(B$1&amp;"!D"&amp;ROW())</f>
        <v/>
      </c>
      <c r="C55" s="200">
        <f>C56*(1+B55)</f>
        <v/>
      </c>
      <c r="D55" s="202">
        <f>INDIRECT(D$1&amp;"!D"&amp;ROW())</f>
        <v/>
      </c>
      <c r="E55" s="200">
        <f>E56*(1+D55)</f>
        <v/>
      </c>
      <c r="F55" s="202">
        <f>INDIRECT(F$1&amp;"!D"&amp;ROW())</f>
        <v/>
      </c>
      <c r="G55" s="200">
        <f>G56*(1+F55)</f>
        <v/>
      </c>
      <c r="H55" s="202">
        <f>INDIRECT(H$1&amp;"!D"&amp;ROW())</f>
        <v/>
      </c>
      <c r="I55" s="200">
        <f>I56*(1+H55)</f>
        <v/>
      </c>
      <c r="J55" s="199" t="n"/>
      <c r="K55" s="199" t="n"/>
      <c r="L55" s="200">
        <f>SUM(C55,E55,G55,I55,K55)</f>
        <v/>
      </c>
      <c r="M55" s="202">
        <f>L55/L56-1</f>
        <v/>
      </c>
      <c r="N55" s="415">
        <f>_xlfn.STDEV.P(M55:M307)</f>
        <v/>
      </c>
      <c r="O55" s="202">
        <f>N55*SQRT(250)</f>
        <v/>
      </c>
      <c r="P55" s="416">
        <f>0.09%</f>
        <v/>
      </c>
      <c r="Q55" s="415">
        <f>L55/L307-1</f>
        <v/>
      </c>
      <c r="R55" s="218">
        <f>Q55-P55</f>
        <v/>
      </c>
      <c r="S55" s="219">
        <f>AVERAGE(R55:R1053)</f>
        <v/>
      </c>
      <c r="T55" s="217">
        <f>R55/O55</f>
        <v/>
      </c>
      <c r="U55" s="199" t="n"/>
      <c r="V55" s="199" t="n"/>
      <c r="W55" s="199" t="n"/>
      <c r="X55" s="199" t="n"/>
      <c r="Y55" s="199" t="n"/>
      <c r="Z55" s="199" t="n"/>
      <c r="AA55" s="199" t="n"/>
      <c r="AB55" s="199" t="n"/>
      <c r="AC55" s="199" t="n"/>
      <c r="AD55" s="199" t="n"/>
      <c r="AE55" s="199" t="n"/>
      <c r="AF55" s="199" t="n"/>
      <c r="AG55" s="199" t="n"/>
    </row>
    <row r="56" ht="26.5" customHeight="1">
      <c r="A56" s="203" t="n">
        <v>44292</v>
      </c>
      <c r="B56" s="202">
        <f>INDIRECT(B$1&amp;"!D"&amp;ROW())</f>
        <v/>
      </c>
      <c r="C56" s="200">
        <f>C57*(1+B56)</f>
        <v/>
      </c>
      <c r="D56" s="202">
        <f>INDIRECT(D$1&amp;"!D"&amp;ROW())</f>
        <v/>
      </c>
      <c r="E56" s="200">
        <f>E57*(1+D56)</f>
        <v/>
      </c>
      <c r="F56" s="202">
        <f>INDIRECT(F$1&amp;"!D"&amp;ROW())</f>
        <v/>
      </c>
      <c r="G56" s="200">
        <f>G57*(1+F56)</f>
        <v/>
      </c>
      <c r="H56" s="202">
        <f>INDIRECT(H$1&amp;"!D"&amp;ROW())</f>
        <v/>
      </c>
      <c r="I56" s="200">
        <f>I57*(1+H56)</f>
        <v/>
      </c>
      <c r="J56" s="199" t="n"/>
      <c r="K56" s="199" t="n"/>
      <c r="L56" s="200">
        <f>SUM(C56,E56,G56,I56,K56)</f>
        <v/>
      </c>
      <c r="M56" s="202">
        <f>L56/L57-1</f>
        <v/>
      </c>
      <c r="N56" s="415">
        <f>_xlfn.STDEV.P(M56:M308)</f>
        <v/>
      </c>
      <c r="O56" s="202">
        <f>N56*SQRT(250)</f>
        <v/>
      </c>
      <c r="P56" s="416">
        <f>0.09%</f>
        <v/>
      </c>
      <c r="Q56" s="415">
        <f>L56/L308-1</f>
        <v/>
      </c>
      <c r="R56" s="218">
        <f>Q56-P56</f>
        <v/>
      </c>
      <c r="S56" s="219">
        <f>AVERAGE(R56:R1054)</f>
        <v/>
      </c>
      <c r="T56" s="217">
        <f>R56/O56</f>
        <v/>
      </c>
      <c r="U56" s="199" t="n"/>
      <c r="V56" s="199" t="n"/>
      <c r="W56" s="199" t="n"/>
      <c r="X56" s="199" t="n"/>
      <c r="Y56" s="199" t="n"/>
      <c r="Z56" s="199" t="n"/>
      <c r="AA56" s="199" t="n"/>
      <c r="AB56" s="199" t="n"/>
      <c r="AC56" s="199" t="n"/>
      <c r="AD56" s="199" t="n"/>
      <c r="AE56" s="199" t="n"/>
      <c r="AF56" s="199" t="n"/>
      <c r="AG56" s="199" t="n"/>
    </row>
    <row r="57" ht="26.5" customHeight="1">
      <c r="A57" s="203" t="n">
        <v>44291</v>
      </c>
      <c r="B57" s="202">
        <f>INDIRECT(B$1&amp;"!D"&amp;ROW())</f>
        <v/>
      </c>
      <c r="C57" s="200">
        <f>C58*(1+B57)</f>
        <v/>
      </c>
      <c r="D57" s="202">
        <f>INDIRECT(D$1&amp;"!D"&amp;ROW())</f>
        <v/>
      </c>
      <c r="E57" s="200">
        <f>E58*(1+D57)</f>
        <v/>
      </c>
      <c r="F57" s="202">
        <f>INDIRECT(F$1&amp;"!D"&amp;ROW())</f>
        <v/>
      </c>
      <c r="G57" s="200">
        <f>G58*(1+F57)</f>
        <v/>
      </c>
      <c r="H57" s="202">
        <f>INDIRECT(H$1&amp;"!D"&amp;ROW())</f>
        <v/>
      </c>
      <c r="I57" s="200">
        <f>I58*(1+H57)</f>
        <v/>
      </c>
      <c r="J57" s="199" t="n"/>
      <c r="K57" s="199" t="n"/>
      <c r="L57" s="200">
        <f>SUM(C57,E57,G57,I57,K57)</f>
        <v/>
      </c>
      <c r="M57" s="202">
        <f>L57/L58-1</f>
        <v/>
      </c>
      <c r="N57" s="415">
        <f>_xlfn.STDEV.P(M57:M309)</f>
        <v/>
      </c>
      <c r="O57" s="202">
        <f>N57*SQRT(250)</f>
        <v/>
      </c>
      <c r="P57" s="416">
        <f>0.09%</f>
        <v/>
      </c>
      <c r="Q57" s="415">
        <f>L57/L309-1</f>
        <v/>
      </c>
      <c r="R57" s="218">
        <f>Q57-P57</f>
        <v/>
      </c>
      <c r="S57" s="219">
        <f>AVERAGE(R57:R1055)</f>
        <v/>
      </c>
      <c r="T57" s="217">
        <f>R57/O57</f>
        <v/>
      </c>
      <c r="U57" s="199" t="n"/>
      <c r="V57" s="199" t="n"/>
      <c r="W57" s="199" t="n"/>
      <c r="X57" s="199" t="n"/>
      <c r="Y57" s="199" t="n"/>
      <c r="Z57" s="199" t="n"/>
      <c r="AA57" s="199" t="n"/>
      <c r="AB57" s="199" t="n"/>
      <c r="AC57" s="199" t="n"/>
      <c r="AD57" s="199" t="n"/>
      <c r="AE57" s="199" t="n"/>
      <c r="AF57" s="199" t="n"/>
      <c r="AG57" s="199" t="n"/>
    </row>
    <row r="58" ht="26.5" customHeight="1">
      <c r="A58" s="203" t="n">
        <v>44287</v>
      </c>
      <c r="B58" s="202">
        <f>INDIRECT(B$1&amp;"!D"&amp;ROW())</f>
        <v/>
      </c>
      <c r="C58" s="200">
        <f>C59*(1+B58)</f>
        <v/>
      </c>
      <c r="D58" s="202">
        <f>INDIRECT(D$1&amp;"!D"&amp;ROW())</f>
        <v/>
      </c>
      <c r="E58" s="200">
        <f>E59*(1+D58)</f>
        <v/>
      </c>
      <c r="F58" s="202">
        <f>INDIRECT(F$1&amp;"!D"&amp;ROW())</f>
        <v/>
      </c>
      <c r="G58" s="200">
        <f>G59*(1+F58)</f>
        <v/>
      </c>
      <c r="H58" s="202">
        <f>INDIRECT(H$1&amp;"!D"&amp;ROW())</f>
        <v/>
      </c>
      <c r="I58" s="200">
        <f>I59*(1+H58)</f>
        <v/>
      </c>
      <c r="J58" s="199" t="n"/>
      <c r="K58" s="199" t="n"/>
      <c r="L58" s="200">
        <f>SUM(C58,E58,G58,I58,K58)</f>
        <v/>
      </c>
      <c r="M58" s="202">
        <f>L58/L59-1</f>
        <v/>
      </c>
      <c r="N58" s="415">
        <f>_xlfn.STDEV.P(M58:M310)</f>
        <v/>
      </c>
      <c r="O58" s="202">
        <f>N58*SQRT(250)</f>
        <v/>
      </c>
      <c r="P58" s="416">
        <f>0.09%</f>
        <v/>
      </c>
      <c r="Q58" s="415">
        <f>L58/L310-1</f>
        <v/>
      </c>
      <c r="R58" s="218">
        <f>Q58-P58</f>
        <v/>
      </c>
      <c r="S58" s="219">
        <f>AVERAGE(R58:R1056)</f>
        <v/>
      </c>
      <c r="T58" s="217">
        <f>R58/O58</f>
        <v/>
      </c>
      <c r="U58" s="199" t="n"/>
      <c r="V58" s="199" t="n"/>
      <c r="W58" s="199" t="n"/>
      <c r="X58" s="199" t="n"/>
      <c r="Y58" s="199" t="n"/>
      <c r="Z58" s="199" t="n"/>
      <c r="AA58" s="199" t="n"/>
      <c r="AB58" s="199" t="n"/>
      <c r="AC58" s="199" t="n"/>
      <c r="AD58" s="199" t="n"/>
      <c r="AE58" s="199" t="n"/>
      <c r="AF58" s="199" t="n"/>
      <c r="AG58" s="199" t="n"/>
    </row>
    <row r="59" ht="26.5" customHeight="1">
      <c r="A59" s="203" t="n">
        <v>44286</v>
      </c>
      <c r="B59" s="202">
        <f>INDIRECT(B$1&amp;"!D"&amp;ROW())</f>
        <v/>
      </c>
      <c r="C59" s="200">
        <f>C60*(1+B59)</f>
        <v/>
      </c>
      <c r="D59" s="202">
        <f>INDIRECT(D$1&amp;"!D"&amp;ROW())</f>
        <v/>
      </c>
      <c r="E59" s="200">
        <f>E60*(1+D59)</f>
        <v/>
      </c>
      <c r="F59" s="202">
        <f>INDIRECT(F$1&amp;"!D"&amp;ROW())</f>
        <v/>
      </c>
      <c r="G59" s="200">
        <f>G60*(1+F59)</f>
        <v/>
      </c>
      <c r="H59" s="202">
        <f>INDIRECT(H$1&amp;"!D"&amp;ROW())</f>
        <v/>
      </c>
      <c r="I59" s="200">
        <f>I60*(1+H59)</f>
        <v/>
      </c>
      <c r="J59" s="199" t="n"/>
      <c r="K59" s="199" t="n"/>
      <c r="L59" s="200">
        <f>SUM(C59,E59,G59,I59,K59)</f>
        <v/>
      </c>
      <c r="M59" s="202">
        <f>L59/L60-1</f>
        <v/>
      </c>
      <c r="N59" s="415">
        <f>_xlfn.STDEV.P(M59:M311)</f>
        <v/>
      </c>
      <c r="O59" s="202">
        <f>N59*SQRT(250)</f>
        <v/>
      </c>
      <c r="P59" s="416">
        <f>0.09%</f>
        <v/>
      </c>
      <c r="Q59" s="415">
        <f>L59/L311-1</f>
        <v/>
      </c>
      <c r="R59" s="218">
        <f>Q59-P59</f>
        <v/>
      </c>
      <c r="S59" s="219">
        <f>AVERAGE(R59:R1057)</f>
        <v/>
      </c>
      <c r="T59" s="217">
        <f>R59/O59</f>
        <v/>
      </c>
      <c r="U59" s="199" t="n"/>
      <c r="V59" s="199" t="n"/>
      <c r="W59" s="199" t="n"/>
      <c r="X59" s="199" t="n"/>
      <c r="Y59" s="199" t="n"/>
      <c r="Z59" s="199" t="n"/>
      <c r="AA59" s="199" t="n"/>
      <c r="AB59" s="199" t="n"/>
      <c r="AC59" s="199" t="n"/>
      <c r="AD59" s="199" t="n"/>
      <c r="AE59" s="199" t="n"/>
      <c r="AF59" s="199" t="n"/>
      <c r="AG59" s="199" t="n"/>
    </row>
    <row r="60" ht="26.5" customHeight="1">
      <c r="A60" s="203" t="n">
        <v>44285</v>
      </c>
      <c r="B60" s="202">
        <f>INDIRECT(B$1&amp;"!D"&amp;ROW())</f>
        <v/>
      </c>
      <c r="C60" s="200">
        <f>C61*(1+B60)</f>
        <v/>
      </c>
      <c r="D60" s="202">
        <f>INDIRECT(D$1&amp;"!D"&amp;ROW())</f>
        <v/>
      </c>
      <c r="E60" s="200">
        <f>E61*(1+D60)</f>
        <v/>
      </c>
      <c r="F60" s="202">
        <f>INDIRECT(F$1&amp;"!D"&amp;ROW())</f>
        <v/>
      </c>
      <c r="G60" s="200">
        <f>G61*(1+F60)</f>
        <v/>
      </c>
      <c r="H60" s="202">
        <f>INDIRECT(H$1&amp;"!D"&amp;ROW())</f>
        <v/>
      </c>
      <c r="I60" s="200">
        <f>I61*(1+H60)</f>
        <v/>
      </c>
      <c r="J60" s="199" t="n"/>
      <c r="K60" s="199" t="n"/>
      <c r="L60" s="200">
        <f>SUM(C60,E60,G60,I60,K60)</f>
        <v/>
      </c>
      <c r="M60" s="202">
        <f>L60/L61-1</f>
        <v/>
      </c>
      <c r="N60" s="415">
        <f>_xlfn.STDEV.P(M60:M312)</f>
        <v/>
      </c>
      <c r="O60" s="202">
        <f>N60*SQRT(250)</f>
        <v/>
      </c>
      <c r="P60" s="416">
        <f>0.09%</f>
        <v/>
      </c>
      <c r="Q60" s="415">
        <f>L60/L312-1</f>
        <v/>
      </c>
      <c r="R60" s="218">
        <f>Q60-P60</f>
        <v/>
      </c>
      <c r="S60" s="219">
        <f>AVERAGE(R60:R1058)</f>
        <v/>
      </c>
      <c r="T60" s="217">
        <f>R60/O60</f>
        <v/>
      </c>
      <c r="U60" s="199" t="n"/>
      <c r="V60" s="199" t="n"/>
      <c r="W60" s="199" t="n"/>
      <c r="X60" s="199" t="n"/>
      <c r="Y60" s="199" t="n"/>
      <c r="Z60" s="199" t="n"/>
      <c r="AA60" s="199" t="n"/>
      <c r="AB60" s="199" t="n"/>
      <c r="AC60" s="199" t="n"/>
      <c r="AD60" s="199" t="n"/>
      <c r="AE60" s="199" t="n"/>
      <c r="AF60" s="199" t="n"/>
      <c r="AG60" s="199" t="n"/>
    </row>
    <row r="61" ht="26.5" customHeight="1">
      <c r="A61" s="203" t="n">
        <v>44284</v>
      </c>
      <c r="B61" s="202">
        <f>INDIRECT(B$1&amp;"!D"&amp;ROW())</f>
        <v/>
      </c>
      <c r="C61" s="200">
        <f>C62*(1+B61)</f>
        <v/>
      </c>
      <c r="D61" s="202">
        <f>INDIRECT(D$1&amp;"!D"&amp;ROW())</f>
        <v/>
      </c>
      <c r="E61" s="200">
        <f>E62*(1+D61)</f>
        <v/>
      </c>
      <c r="F61" s="202">
        <f>INDIRECT(F$1&amp;"!D"&amp;ROW())</f>
        <v/>
      </c>
      <c r="G61" s="200">
        <f>G62*(1+F61)</f>
        <v/>
      </c>
      <c r="H61" s="202">
        <f>INDIRECT(H$1&amp;"!D"&amp;ROW())</f>
        <v/>
      </c>
      <c r="I61" s="200">
        <f>I62*(1+H61)</f>
        <v/>
      </c>
      <c r="J61" s="199" t="n"/>
      <c r="K61" s="199" t="n"/>
      <c r="L61" s="200">
        <f>SUM(C61,E61,G61,I61,K61)</f>
        <v/>
      </c>
      <c r="M61" s="202">
        <f>L61/L62-1</f>
        <v/>
      </c>
      <c r="N61" s="415">
        <f>_xlfn.STDEV.P(M61:M313)</f>
        <v/>
      </c>
      <c r="O61" s="202">
        <f>N61*SQRT(250)</f>
        <v/>
      </c>
      <c r="P61" s="416">
        <f>0.09%</f>
        <v/>
      </c>
      <c r="Q61" s="415">
        <f>L61/L313-1</f>
        <v/>
      </c>
      <c r="R61" s="218">
        <f>Q61-P61</f>
        <v/>
      </c>
      <c r="S61" s="219">
        <f>AVERAGE(R61:R1059)</f>
        <v/>
      </c>
      <c r="T61" s="217">
        <f>R61/O61</f>
        <v/>
      </c>
      <c r="U61" s="199" t="n"/>
      <c r="V61" s="199" t="n"/>
      <c r="W61" s="199" t="n"/>
      <c r="X61" s="199" t="n"/>
      <c r="Y61" s="199" t="n"/>
      <c r="Z61" s="199" t="n"/>
      <c r="AA61" s="199" t="n"/>
      <c r="AB61" s="199" t="n"/>
      <c r="AC61" s="199" t="n"/>
      <c r="AD61" s="199" t="n"/>
      <c r="AE61" s="199" t="n"/>
      <c r="AF61" s="199" t="n"/>
      <c r="AG61" s="199" t="n"/>
    </row>
    <row r="62" ht="26.5" customHeight="1">
      <c r="A62" s="203" t="n">
        <v>44281</v>
      </c>
      <c r="B62" s="202">
        <f>INDIRECT(B$1&amp;"!D"&amp;ROW())</f>
        <v/>
      </c>
      <c r="C62" s="200">
        <f>C63*(1+B62)</f>
        <v/>
      </c>
      <c r="D62" s="202">
        <f>INDIRECT(D$1&amp;"!D"&amp;ROW())</f>
        <v/>
      </c>
      <c r="E62" s="200">
        <f>E63*(1+D62)</f>
        <v/>
      </c>
      <c r="F62" s="202">
        <f>INDIRECT(F$1&amp;"!D"&amp;ROW())</f>
        <v/>
      </c>
      <c r="G62" s="200">
        <f>G63*(1+F62)</f>
        <v/>
      </c>
      <c r="H62" s="202">
        <f>INDIRECT(H$1&amp;"!D"&amp;ROW())</f>
        <v/>
      </c>
      <c r="I62" s="200">
        <f>I63*(1+H62)</f>
        <v/>
      </c>
      <c r="J62" s="199" t="n"/>
      <c r="K62" s="199" t="n"/>
      <c r="L62" s="200">
        <f>SUM(C62,E62,G62,I62,K62)</f>
        <v/>
      </c>
      <c r="M62" s="202">
        <f>L62/L63-1</f>
        <v/>
      </c>
      <c r="N62" s="415">
        <f>_xlfn.STDEV.P(M62:M314)</f>
        <v/>
      </c>
      <c r="O62" s="202">
        <f>N62*SQRT(250)</f>
        <v/>
      </c>
      <c r="P62" s="416">
        <f>0.09%</f>
        <v/>
      </c>
      <c r="Q62" s="415">
        <f>L62/L314-1</f>
        <v/>
      </c>
      <c r="R62" s="218">
        <f>Q62-P62</f>
        <v/>
      </c>
      <c r="S62" s="219">
        <f>AVERAGE(R62:R1060)</f>
        <v/>
      </c>
      <c r="T62" s="217">
        <f>R62/O62</f>
        <v/>
      </c>
      <c r="U62" s="199" t="n"/>
      <c r="V62" s="199" t="n"/>
      <c r="W62" s="199" t="n"/>
      <c r="X62" s="199" t="n"/>
      <c r="Y62" s="199" t="n"/>
      <c r="Z62" s="199" t="n"/>
      <c r="AA62" s="199" t="n"/>
      <c r="AB62" s="199" t="n"/>
      <c r="AC62" s="199" t="n"/>
      <c r="AD62" s="199" t="n"/>
      <c r="AE62" s="199" t="n"/>
      <c r="AF62" s="199" t="n"/>
      <c r="AG62" s="199" t="n"/>
    </row>
    <row r="63" ht="26.5" customHeight="1">
      <c r="A63" s="203" t="n">
        <v>44280</v>
      </c>
      <c r="B63" s="202">
        <f>INDIRECT(B$1&amp;"!D"&amp;ROW())</f>
        <v/>
      </c>
      <c r="C63" s="200">
        <f>C64*(1+B63)</f>
        <v/>
      </c>
      <c r="D63" s="202">
        <f>INDIRECT(D$1&amp;"!D"&amp;ROW())</f>
        <v/>
      </c>
      <c r="E63" s="200">
        <f>E64*(1+D63)</f>
        <v/>
      </c>
      <c r="F63" s="202">
        <f>INDIRECT(F$1&amp;"!D"&amp;ROW())</f>
        <v/>
      </c>
      <c r="G63" s="200">
        <f>G64*(1+F63)</f>
        <v/>
      </c>
      <c r="H63" s="202">
        <f>INDIRECT(H$1&amp;"!D"&amp;ROW())</f>
        <v/>
      </c>
      <c r="I63" s="200">
        <f>I64*(1+H63)</f>
        <v/>
      </c>
      <c r="J63" s="199" t="n"/>
      <c r="K63" s="199" t="n"/>
      <c r="L63" s="200">
        <f>SUM(C63,E63,G63,I63,K63)</f>
        <v/>
      </c>
      <c r="M63" s="202">
        <f>L63/L64-1</f>
        <v/>
      </c>
      <c r="N63" s="415">
        <f>_xlfn.STDEV.P(M63:M315)</f>
        <v/>
      </c>
      <c r="O63" s="202">
        <f>N63*SQRT(250)</f>
        <v/>
      </c>
      <c r="P63" s="416">
        <f>0.09%</f>
        <v/>
      </c>
      <c r="Q63" s="415">
        <f>L63/L315-1</f>
        <v/>
      </c>
      <c r="R63" s="218">
        <f>Q63-P63</f>
        <v/>
      </c>
      <c r="S63" s="219">
        <f>AVERAGE(R63:R1061)</f>
        <v/>
      </c>
      <c r="T63" s="217">
        <f>R63/O63</f>
        <v/>
      </c>
      <c r="U63" s="199" t="n"/>
      <c r="V63" s="199" t="n"/>
      <c r="W63" s="199" t="n"/>
      <c r="X63" s="199" t="n"/>
      <c r="Y63" s="199" t="n"/>
      <c r="Z63" s="199" t="n"/>
      <c r="AA63" s="199" t="n"/>
      <c r="AB63" s="199" t="n"/>
      <c r="AC63" s="199" t="n"/>
      <c r="AD63" s="199" t="n"/>
      <c r="AE63" s="199" t="n"/>
      <c r="AF63" s="199" t="n"/>
      <c r="AG63" s="199" t="n"/>
    </row>
    <row r="64" ht="26.5" customHeight="1">
      <c r="A64" s="203" t="n">
        <v>44279</v>
      </c>
      <c r="B64" s="202">
        <f>INDIRECT(B$1&amp;"!D"&amp;ROW())</f>
        <v/>
      </c>
      <c r="C64" s="200">
        <f>C65*(1+B64)</f>
        <v/>
      </c>
      <c r="D64" s="202">
        <f>INDIRECT(D$1&amp;"!D"&amp;ROW())</f>
        <v/>
      </c>
      <c r="E64" s="200">
        <f>E65*(1+D64)</f>
        <v/>
      </c>
      <c r="F64" s="202">
        <f>INDIRECT(F$1&amp;"!D"&amp;ROW())</f>
        <v/>
      </c>
      <c r="G64" s="200">
        <f>G65*(1+F64)</f>
        <v/>
      </c>
      <c r="H64" s="202">
        <f>INDIRECT(H$1&amp;"!D"&amp;ROW())</f>
        <v/>
      </c>
      <c r="I64" s="200">
        <f>I65*(1+H64)</f>
        <v/>
      </c>
      <c r="J64" s="199" t="n"/>
      <c r="K64" s="199" t="n"/>
      <c r="L64" s="200">
        <f>SUM(C64,E64,G64,I64,K64)</f>
        <v/>
      </c>
      <c r="M64" s="202">
        <f>L64/L65-1</f>
        <v/>
      </c>
      <c r="N64" s="415">
        <f>_xlfn.STDEV.P(M64:M316)</f>
        <v/>
      </c>
      <c r="O64" s="202">
        <f>N64*SQRT(250)</f>
        <v/>
      </c>
      <c r="P64" s="416">
        <f>0.09%</f>
        <v/>
      </c>
      <c r="Q64" s="415">
        <f>L64/L316-1</f>
        <v/>
      </c>
      <c r="R64" s="218">
        <f>Q64-P64</f>
        <v/>
      </c>
      <c r="S64" s="219">
        <f>AVERAGE(R64:R1062)</f>
        <v/>
      </c>
      <c r="T64" s="217">
        <f>R64/O64</f>
        <v/>
      </c>
      <c r="U64" s="199" t="n"/>
      <c r="V64" s="199" t="n"/>
      <c r="W64" s="199" t="n"/>
      <c r="X64" s="199" t="n"/>
      <c r="Y64" s="199" t="n"/>
      <c r="Z64" s="199" t="n"/>
      <c r="AA64" s="199" t="n"/>
      <c r="AB64" s="199" t="n"/>
      <c r="AC64" s="199" t="n"/>
      <c r="AD64" s="199" t="n"/>
      <c r="AE64" s="199" t="n"/>
      <c r="AF64" s="199" t="n"/>
      <c r="AG64" s="199" t="n"/>
    </row>
    <row r="65" ht="26.5" customHeight="1">
      <c r="A65" s="203" t="n">
        <v>44278</v>
      </c>
      <c r="B65" s="202">
        <f>INDIRECT(B$1&amp;"!D"&amp;ROW())</f>
        <v/>
      </c>
      <c r="C65" s="200">
        <f>C66*(1+B65)</f>
        <v/>
      </c>
      <c r="D65" s="202">
        <f>INDIRECT(D$1&amp;"!D"&amp;ROW())</f>
        <v/>
      </c>
      <c r="E65" s="200">
        <f>E66*(1+D65)</f>
        <v/>
      </c>
      <c r="F65" s="202">
        <f>INDIRECT(F$1&amp;"!D"&amp;ROW())</f>
        <v/>
      </c>
      <c r="G65" s="200">
        <f>G66*(1+F65)</f>
        <v/>
      </c>
      <c r="H65" s="202">
        <f>INDIRECT(H$1&amp;"!D"&amp;ROW())</f>
        <v/>
      </c>
      <c r="I65" s="200">
        <f>I66*(1+H65)</f>
        <v/>
      </c>
      <c r="J65" s="199" t="n"/>
      <c r="K65" s="199" t="n"/>
      <c r="L65" s="200">
        <f>SUM(C65,E65,G65,I65,K65)</f>
        <v/>
      </c>
      <c r="M65" s="202">
        <f>L65/L66-1</f>
        <v/>
      </c>
      <c r="N65" s="415">
        <f>_xlfn.STDEV.P(M65:M317)</f>
        <v/>
      </c>
      <c r="O65" s="202">
        <f>N65*SQRT(250)</f>
        <v/>
      </c>
      <c r="P65" s="416">
        <f>0.09%</f>
        <v/>
      </c>
      <c r="Q65" s="415">
        <f>L65/L317-1</f>
        <v/>
      </c>
      <c r="R65" s="218">
        <f>Q65-P65</f>
        <v/>
      </c>
      <c r="S65" s="219">
        <f>AVERAGE(R65:R1063)</f>
        <v/>
      </c>
      <c r="T65" s="217">
        <f>R65/O65</f>
        <v/>
      </c>
      <c r="U65" s="199" t="n"/>
      <c r="V65" s="199" t="n"/>
      <c r="W65" s="199" t="n"/>
      <c r="X65" s="199" t="n"/>
      <c r="Y65" s="199" t="n"/>
      <c r="Z65" s="199" t="n"/>
      <c r="AA65" s="199" t="n"/>
      <c r="AB65" s="199" t="n"/>
      <c r="AC65" s="199" t="n"/>
      <c r="AD65" s="199" t="n"/>
      <c r="AE65" s="199" t="n"/>
      <c r="AF65" s="199" t="n"/>
      <c r="AG65" s="199" t="n"/>
    </row>
    <row r="66" ht="26.5" customHeight="1">
      <c r="A66" s="203" t="n">
        <v>44277</v>
      </c>
      <c r="B66" s="202">
        <f>INDIRECT(B$1&amp;"!D"&amp;ROW())</f>
        <v/>
      </c>
      <c r="C66" s="200">
        <f>C67*(1+B66)</f>
        <v/>
      </c>
      <c r="D66" s="202">
        <f>INDIRECT(D$1&amp;"!D"&amp;ROW())</f>
        <v/>
      </c>
      <c r="E66" s="200">
        <f>E67*(1+D66)</f>
        <v/>
      </c>
      <c r="F66" s="202">
        <f>INDIRECT(F$1&amp;"!D"&amp;ROW())</f>
        <v/>
      </c>
      <c r="G66" s="200">
        <f>G67*(1+F66)</f>
        <v/>
      </c>
      <c r="H66" s="202">
        <f>INDIRECT(H$1&amp;"!D"&amp;ROW())</f>
        <v/>
      </c>
      <c r="I66" s="200">
        <f>I67*(1+H66)</f>
        <v/>
      </c>
      <c r="J66" s="199" t="n"/>
      <c r="K66" s="199" t="n"/>
      <c r="L66" s="200">
        <f>SUM(C66,E66,G66,I66,K66)</f>
        <v/>
      </c>
      <c r="M66" s="202">
        <f>L66/L67-1</f>
        <v/>
      </c>
      <c r="N66" s="415">
        <f>_xlfn.STDEV.P(M66:M318)</f>
        <v/>
      </c>
      <c r="O66" s="202">
        <f>N66*SQRT(250)</f>
        <v/>
      </c>
      <c r="P66" s="416">
        <f>0.09%</f>
        <v/>
      </c>
      <c r="Q66" s="415">
        <f>L66/L318-1</f>
        <v/>
      </c>
      <c r="R66" s="218">
        <f>Q66-P66</f>
        <v/>
      </c>
      <c r="S66" s="219">
        <f>AVERAGE(R66:R1064)</f>
        <v/>
      </c>
      <c r="T66" s="217">
        <f>R66/O66</f>
        <v/>
      </c>
      <c r="U66" s="199" t="n"/>
      <c r="V66" s="199" t="n"/>
      <c r="W66" s="199" t="n"/>
      <c r="X66" s="199" t="n"/>
      <c r="Y66" s="199" t="n"/>
      <c r="Z66" s="199" t="n"/>
      <c r="AA66" s="199" t="n"/>
      <c r="AB66" s="199" t="n"/>
      <c r="AC66" s="199" t="n"/>
      <c r="AD66" s="199" t="n"/>
      <c r="AE66" s="199" t="n"/>
      <c r="AF66" s="199" t="n"/>
      <c r="AG66" s="199" t="n"/>
    </row>
    <row r="67" ht="26.5" customHeight="1">
      <c r="A67" s="203" t="n">
        <v>44274</v>
      </c>
      <c r="B67" s="202">
        <f>INDIRECT(B$1&amp;"!D"&amp;ROW())</f>
        <v/>
      </c>
      <c r="C67" s="200">
        <f>C68*(1+B67)</f>
        <v/>
      </c>
      <c r="D67" s="202">
        <f>INDIRECT(D$1&amp;"!D"&amp;ROW())</f>
        <v/>
      </c>
      <c r="E67" s="200">
        <f>E68*(1+D67)</f>
        <v/>
      </c>
      <c r="F67" s="202">
        <f>INDIRECT(F$1&amp;"!D"&amp;ROW())</f>
        <v/>
      </c>
      <c r="G67" s="200">
        <f>G68*(1+F67)</f>
        <v/>
      </c>
      <c r="H67" s="202">
        <f>INDIRECT(H$1&amp;"!D"&amp;ROW())</f>
        <v/>
      </c>
      <c r="I67" s="200">
        <f>I68*(1+H67)</f>
        <v/>
      </c>
      <c r="J67" s="199" t="n"/>
      <c r="K67" s="199" t="n"/>
      <c r="L67" s="200">
        <f>SUM(C67,E67,G67,I67,K67)</f>
        <v/>
      </c>
      <c r="M67" s="202">
        <f>L67/L68-1</f>
        <v/>
      </c>
      <c r="N67" s="415">
        <f>_xlfn.STDEV.P(M67:M319)</f>
        <v/>
      </c>
      <c r="O67" s="202">
        <f>N67*SQRT(250)</f>
        <v/>
      </c>
      <c r="P67" s="416">
        <f>0.09%</f>
        <v/>
      </c>
      <c r="Q67" s="415">
        <f>L67/L319-1</f>
        <v/>
      </c>
      <c r="R67" s="218">
        <f>Q67-P67</f>
        <v/>
      </c>
      <c r="S67" s="219">
        <f>AVERAGE(R67:R1065)</f>
        <v/>
      </c>
      <c r="T67" s="217">
        <f>R67/O67</f>
        <v/>
      </c>
      <c r="U67" s="199" t="n"/>
      <c r="V67" s="199" t="n"/>
      <c r="W67" s="199" t="n"/>
      <c r="X67" s="199" t="n"/>
      <c r="Y67" s="199" t="n"/>
      <c r="Z67" s="199" t="n"/>
      <c r="AA67" s="199" t="n"/>
      <c r="AB67" s="199" t="n"/>
      <c r="AC67" s="199" t="n"/>
      <c r="AD67" s="199" t="n"/>
      <c r="AE67" s="199" t="n"/>
      <c r="AF67" s="199" t="n"/>
      <c r="AG67" s="199" t="n"/>
    </row>
    <row r="68" ht="26.5" customHeight="1">
      <c r="A68" s="203" t="n">
        <v>44273</v>
      </c>
      <c r="B68" s="202">
        <f>INDIRECT(B$1&amp;"!D"&amp;ROW())</f>
        <v/>
      </c>
      <c r="C68" s="200">
        <f>C69*(1+B68)</f>
        <v/>
      </c>
      <c r="D68" s="202">
        <f>INDIRECT(D$1&amp;"!D"&amp;ROW())</f>
        <v/>
      </c>
      <c r="E68" s="200">
        <f>E69*(1+D68)</f>
        <v/>
      </c>
      <c r="F68" s="202">
        <f>INDIRECT(F$1&amp;"!D"&amp;ROW())</f>
        <v/>
      </c>
      <c r="G68" s="200">
        <f>G69*(1+F68)</f>
        <v/>
      </c>
      <c r="H68" s="202">
        <f>INDIRECT(H$1&amp;"!D"&amp;ROW())</f>
        <v/>
      </c>
      <c r="I68" s="200">
        <f>I69*(1+H68)</f>
        <v/>
      </c>
      <c r="J68" s="199" t="n"/>
      <c r="K68" s="199" t="n"/>
      <c r="L68" s="200">
        <f>SUM(C68,E68,G68,I68,K68)</f>
        <v/>
      </c>
      <c r="M68" s="202">
        <f>L68/L69-1</f>
        <v/>
      </c>
      <c r="N68" s="415">
        <f>_xlfn.STDEV.P(M68:M320)</f>
        <v/>
      </c>
      <c r="O68" s="202">
        <f>N68*SQRT(250)</f>
        <v/>
      </c>
      <c r="P68" s="416">
        <f>0.09%</f>
        <v/>
      </c>
      <c r="Q68" s="415">
        <f>L68/L320-1</f>
        <v/>
      </c>
      <c r="R68" s="218">
        <f>Q68-P68</f>
        <v/>
      </c>
      <c r="S68" s="219">
        <f>AVERAGE(R68:R1066)</f>
        <v/>
      </c>
      <c r="T68" s="217">
        <f>R68/O68</f>
        <v/>
      </c>
      <c r="U68" s="199" t="n"/>
      <c r="V68" s="199" t="n"/>
      <c r="W68" s="199" t="n"/>
      <c r="X68" s="199" t="n"/>
      <c r="Y68" s="199" t="n"/>
      <c r="Z68" s="199" t="n"/>
      <c r="AA68" s="199" t="n"/>
      <c r="AB68" s="199" t="n"/>
      <c r="AC68" s="199" t="n"/>
      <c r="AD68" s="199" t="n"/>
      <c r="AE68" s="199" t="n"/>
      <c r="AF68" s="199" t="n"/>
      <c r="AG68" s="199" t="n"/>
    </row>
    <row r="69" ht="26.5" customHeight="1">
      <c r="A69" s="203" t="n">
        <v>44272</v>
      </c>
      <c r="B69" s="202">
        <f>INDIRECT(B$1&amp;"!D"&amp;ROW())</f>
        <v/>
      </c>
      <c r="C69" s="200">
        <f>C70*(1+B69)</f>
        <v/>
      </c>
      <c r="D69" s="202">
        <f>INDIRECT(D$1&amp;"!D"&amp;ROW())</f>
        <v/>
      </c>
      <c r="E69" s="200">
        <f>E70*(1+D69)</f>
        <v/>
      </c>
      <c r="F69" s="202">
        <f>INDIRECT(F$1&amp;"!D"&amp;ROW())</f>
        <v/>
      </c>
      <c r="G69" s="200">
        <f>G70*(1+F69)</f>
        <v/>
      </c>
      <c r="H69" s="202">
        <f>INDIRECT(H$1&amp;"!D"&amp;ROW())</f>
        <v/>
      </c>
      <c r="I69" s="200">
        <f>I70*(1+H69)</f>
        <v/>
      </c>
      <c r="J69" s="199" t="n"/>
      <c r="K69" s="199" t="n"/>
      <c r="L69" s="200">
        <f>SUM(C69,E69,G69,I69,K69)</f>
        <v/>
      </c>
      <c r="M69" s="202">
        <f>L69/L70-1</f>
        <v/>
      </c>
      <c r="N69" s="415">
        <f>_xlfn.STDEV.P(M69:M321)</f>
        <v/>
      </c>
      <c r="O69" s="202">
        <f>N69*SQRT(250)</f>
        <v/>
      </c>
      <c r="P69" s="416">
        <f>0.09%</f>
        <v/>
      </c>
      <c r="Q69" s="415">
        <f>L69/L321-1</f>
        <v/>
      </c>
      <c r="R69" s="218">
        <f>Q69-P69</f>
        <v/>
      </c>
      <c r="S69" s="219">
        <f>AVERAGE(R69:R1067)</f>
        <v/>
      </c>
      <c r="T69" s="217">
        <f>R69/O69</f>
        <v/>
      </c>
      <c r="U69" s="199" t="n"/>
      <c r="V69" s="199" t="n"/>
      <c r="W69" s="199" t="n"/>
      <c r="X69" s="199" t="n"/>
      <c r="Y69" s="199" t="n"/>
      <c r="Z69" s="199" t="n"/>
      <c r="AA69" s="199" t="n"/>
      <c r="AB69" s="199" t="n"/>
      <c r="AC69" s="199" t="n"/>
      <c r="AD69" s="199" t="n"/>
      <c r="AE69" s="199" t="n"/>
      <c r="AF69" s="199" t="n"/>
      <c r="AG69" s="199" t="n"/>
    </row>
    <row r="70" ht="26.5" customHeight="1">
      <c r="A70" s="203" t="n">
        <v>44271</v>
      </c>
      <c r="B70" s="202">
        <f>INDIRECT(B$1&amp;"!D"&amp;ROW())</f>
        <v/>
      </c>
      <c r="C70" s="200">
        <f>C71*(1+B70)</f>
        <v/>
      </c>
      <c r="D70" s="202">
        <f>INDIRECT(D$1&amp;"!D"&amp;ROW())</f>
        <v/>
      </c>
      <c r="E70" s="200">
        <f>E71*(1+D70)</f>
        <v/>
      </c>
      <c r="F70" s="202">
        <f>INDIRECT(F$1&amp;"!D"&amp;ROW())</f>
        <v/>
      </c>
      <c r="G70" s="200">
        <f>G71*(1+F70)</f>
        <v/>
      </c>
      <c r="H70" s="202">
        <f>INDIRECT(H$1&amp;"!D"&amp;ROW())</f>
        <v/>
      </c>
      <c r="I70" s="200">
        <f>I71*(1+H70)</f>
        <v/>
      </c>
      <c r="J70" s="199" t="n"/>
      <c r="K70" s="199" t="n"/>
      <c r="L70" s="200">
        <f>SUM(C70,E70,G70,I70,K70)</f>
        <v/>
      </c>
      <c r="M70" s="202">
        <f>L70/L71-1</f>
        <v/>
      </c>
      <c r="N70" s="415">
        <f>_xlfn.STDEV.P(M70:M322)</f>
        <v/>
      </c>
      <c r="O70" s="202">
        <f>N70*SQRT(250)</f>
        <v/>
      </c>
      <c r="P70" s="416">
        <f>0.09%</f>
        <v/>
      </c>
      <c r="Q70" s="415">
        <f>L70/L322-1</f>
        <v/>
      </c>
      <c r="R70" s="218">
        <f>Q70-P70</f>
        <v/>
      </c>
      <c r="S70" s="219">
        <f>AVERAGE(R70:R1068)</f>
        <v/>
      </c>
      <c r="T70" s="217">
        <f>R70/O70</f>
        <v/>
      </c>
      <c r="U70" s="199" t="n"/>
      <c r="V70" s="199" t="n"/>
      <c r="W70" s="199" t="n"/>
      <c r="X70" s="199" t="n"/>
      <c r="Y70" s="199" t="n"/>
      <c r="Z70" s="199" t="n"/>
      <c r="AA70" s="199" t="n"/>
      <c r="AB70" s="199" t="n"/>
      <c r="AC70" s="199" t="n"/>
      <c r="AD70" s="199" t="n"/>
      <c r="AE70" s="199" t="n"/>
      <c r="AF70" s="199" t="n"/>
      <c r="AG70" s="199" t="n"/>
    </row>
    <row r="71" ht="26.5" customHeight="1">
      <c r="A71" s="203" t="n">
        <v>44270</v>
      </c>
      <c r="B71" s="202">
        <f>INDIRECT(B$1&amp;"!D"&amp;ROW())</f>
        <v/>
      </c>
      <c r="C71" s="200">
        <f>C72*(1+B71)</f>
        <v/>
      </c>
      <c r="D71" s="202">
        <f>INDIRECT(D$1&amp;"!D"&amp;ROW())</f>
        <v/>
      </c>
      <c r="E71" s="200">
        <f>E72*(1+D71)</f>
        <v/>
      </c>
      <c r="F71" s="202">
        <f>INDIRECT(F$1&amp;"!D"&amp;ROW())</f>
        <v/>
      </c>
      <c r="G71" s="200">
        <f>G72*(1+F71)</f>
        <v/>
      </c>
      <c r="H71" s="202">
        <f>INDIRECT(H$1&amp;"!D"&amp;ROW())</f>
        <v/>
      </c>
      <c r="I71" s="200">
        <f>I72*(1+H71)</f>
        <v/>
      </c>
      <c r="J71" s="199" t="n"/>
      <c r="K71" s="199" t="n"/>
      <c r="L71" s="200">
        <f>SUM(C71,E71,G71,I71,K71)</f>
        <v/>
      </c>
      <c r="M71" s="202">
        <f>L71/L72-1</f>
        <v/>
      </c>
      <c r="N71" s="415">
        <f>_xlfn.STDEV.P(M71:M323)</f>
        <v/>
      </c>
      <c r="O71" s="202">
        <f>N71*SQRT(250)</f>
        <v/>
      </c>
      <c r="P71" s="416">
        <f>0.09%</f>
        <v/>
      </c>
      <c r="Q71" s="415">
        <f>L71/L323-1</f>
        <v/>
      </c>
      <c r="R71" s="218">
        <f>Q71-P71</f>
        <v/>
      </c>
      <c r="S71" s="219">
        <f>AVERAGE(R71:R1069)</f>
        <v/>
      </c>
      <c r="T71" s="217">
        <f>R71/O71</f>
        <v/>
      </c>
      <c r="U71" s="199" t="n"/>
      <c r="V71" s="199" t="n"/>
      <c r="W71" s="199" t="n"/>
      <c r="X71" s="199" t="n"/>
      <c r="Y71" s="199" t="n"/>
      <c r="Z71" s="199" t="n"/>
      <c r="AA71" s="199" t="n"/>
      <c r="AB71" s="199" t="n"/>
      <c r="AC71" s="199" t="n"/>
      <c r="AD71" s="199" t="n"/>
      <c r="AE71" s="199" t="n"/>
      <c r="AF71" s="199" t="n"/>
      <c r="AG71" s="199" t="n"/>
    </row>
    <row r="72" ht="26.5" customHeight="1">
      <c r="A72" s="203" t="n">
        <v>44267</v>
      </c>
      <c r="B72" s="202">
        <f>INDIRECT(B$1&amp;"!D"&amp;ROW())</f>
        <v/>
      </c>
      <c r="C72" s="200">
        <f>C73*(1+B72)</f>
        <v/>
      </c>
      <c r="D72" s="202">
        <f>INDIRECT(D$1&amp;"!D"&amp;ROW())</f>
        <v/>
      </c>
      <c r="E72" s="200">
        <f>E73*(1+D72)</f>
        <v/>
      </c>
      <c r="F72" s="202">
        <f>INDIRECT(F$1&amp;"!D"&amp;ROW())</f>
        <v/>
      </c>
      <c r="G72" s="200">
        <f>G73*(1+F72)</f>
        <v/>
      </c>
      <c r="H72" s="202">
        <f>INDIRECT(H$1&amp;"!D"&amp;ROW())</f>
        <v/>
      </c>
      <c r="I72" s="200">
        <f>I73*(1+H72)</f>
        <v/>
      </c>
      <c r="J72" s="199" t="n"/>
      <c r="K72" s="199" t="n"/>
      <c r="L72" s="200">
        <f>SUM(C72,E72,G72,I72,K72)</f>
        <v/>
      </c>
      <c r="M72" s="202">
        <f>L72/L73-1</f>
        <v/>
      </c>
      <c r="N72" s="415">
        <f>_xlfn.STDEV.P(M72:M324)</f>
        <v/>
      </c>
      <c r="O72" s="202">
        <f>N72*SQRT(250)</f>
        <v/>
      </c>
      <c r="P72" s="416">
        <f>0.09%</f>
        <v/>
      </c>
      <c r="Q72" s="415">
        <f>L72/L324-1</f>
        <v/>
      </c>
      <c r="R72" s="218">
        <f>Q72-P72</f>
        <v/>
      </c>
      <c r="S72" s="219">
        <f>AVERAGE(R72:R1070)</f>
        <v/>
      </c>
      <c r="T72" s="217">
        <f>R72/O72</f>
        <v/>
      </c>
      <c r="U72" s="199" t="n"/>
      <c r="V72" s="199" t="n"/>
      <c r="W72" s="199" t="n"/>
      <c r="X72" s="199" t="n"/>
      <c r="Y72" s="199" t="n"/>
      <c r="Z72" s="199" t="n"/>
      <c r="AA72" s="199" t="n"/>
      <c r="AB72" s="199" t="n"/>
      <c r="AC72" s="199" t="n"/>
      <c r="AD72" s="199" t="n"/>
      <c r="AE72" s="199" t="n"/>
      <c r="AF72" s="199" t="n"/>
      <c r="AG72" s="199" t="n"/>
    </row>
    <row r="73" ht="26.5" customHeight="1">
      <c r="A73" s="203" t="n">
        <v>44266</v>
      </c>
      <c r="B73" s="202">
        <f>INDIRECT(B$1&amp;"!D"&amp;ROW())</f>
        <v/>
      </c>
      <c r="C73" s="200">
        <f>C74*(1+B73)</f>
        <v/>
      </c>
      <c r="D73" s="202">
        <f>INDIRECT(D$1&amp;"!D"&amp;ROW())</f>
        <v/>
      </c>
      <c r="E73" s="200">
        <f>E74*(1+D73)</f>
        <v/>
      </c>
      <c r="F73" s="202">
        <f>INDIRECT(F$1&amp;"!D"&amp;ROW())</f>
        <v/>
      </c>
      <c r="G73" s="200">
        <f>G74*(1+F73)</f>
        <v/>
      </c>
      <c r="H73" s="202">
        <f>INDIRECT(H$1&amp;"!D"&amp;ROW())</f>
        <v/>
      </c>
      <c r="I73" s="200">
        <f>I74*(1+H73)</f>
        <v/>
      </c>
      <c r="J73" s="199" t="n"/>
      <c r="K73" s="199" t="n"/>
      <c r="L73" s="200">
        <f>SUM(C73,E73,G73,I73,K73)</f>
        <v/>
      </c>
      <c r="M73" s="202">
        <f>L73/L74-1</f>
        <v/>
      </c>
      <c r="N73" s="415">
        <f>_xlfn.STDEV.P(M73:M325)</f>
        <v/>
      </c>
      <c r="O73" s="202">
        <f>N73*SQRT(250)</f>
        <v/>
      </c>
      <c r="P73" s="416">
        <f>0.09%</f>
        <v/>
      </c>
      <c r="Q73" s="415">
        <f>L73/L325-1</f>
        <v/>
      </c>
      <c r="R73" s="218">
        <f>Q73-P73</f>
        <v/>
      </c>
      <c r="S73" s="219">
        <f>AVERAGE(R73:R1071)</f>
        <v/>
      </c>
      <c r="T73" s="217">
        <f>R73/O73</f>
        <v/>
      </c>
      <c r="U73" s="199" t="n"/>
      <c r="V73" s="199" t="n"/>
      <c r="W73" s="199" t="n"/>
      <c r="X73" s="199" t="n"/>
      <c r="Y73" s="199" t="n"/>
      <c r="Z73" s="199" t="n"/>
      <c r="AA73" s="199" t="n"/>
      <c r="AB73" s="199" t="n"/>
      <c r="AC73" s="199" t="n"/>
      <c r="AD73" s="199" t="n"/>
      <c r="AE73" s="199" t="n"/>
      <c r="AF73" s="199" t="n"/>
      <c r="AG73" s="199" t="n"/>
    </row>
    <row r="74" ht="26.5" customHeight="1">
      <c r="A74" s="203" t="n">
        <v>44265</v>
      </c>
      <c r="B74" s="202">
        <f>INDIRECT(B$1&amp;"!D"&amp;ROW())</f>
        <v/>
      </c>
      <c r="C74" s="200">
        <f>C75*(1+B74)</f>
        <v/>
      </c>
      <c r="D74" s="202">
        <f>INDIRECT(D$1&amp;"!D"&amp;ROW())</f>
        <v/>
      </c>
      <c r="E74" s="200">
        <f>E75*(1+D74)</f>
        <v/>
      </c>
      <c r="F74" s="202">
        <f>INDIRECT(F$1&amp;"!D"&amp;ROW())</f>
        <v/>
      </c>
      <c r="G74" s="200">
        <f>G75*(1+F74)</f>
        <v/>
      </c>
      <c r="H74" s="202">
        <f>INDIRECT(H$1&amp;"!D"&amp;ROW())</f>
        <v/>
      </c>
      <c r="I74" s="200">
        <f>I75*(1+H74)</f>
        <v/>
      </c>
      <c r="J74" s="199" t="n"/>
      <c r="K74" s="199" t="n"/>
      <c r="L74" s="200">
        <f>SUM(C74,E74,G74,I74,K74)</f>
        <v/>
      </c>
      <c r="M74" s="202">
        <f>L74/L75-1</f>
        <v/>
      </c>
      <c r="N74" s="415">
        <f>_xlfn.STDEV.P(M74:M326)</f>
        <v/>
      </c>
      <c r="O74" s="202">
        <f>N74*SQRT(250)</f>
        <v/>
      </c>
      <c r="P74" s="416">
        <f>0.09%</f>
        <v/>
      </c>
      <c r="Q74" s="415">
        <f>L74/L326-1</f>
        <v/>
      </c>
      <c r="R74" s="218">
        <f>Q74-P74</f>
        <v/>
      </c>
      <c r="S74" s="219">
        <f>AVERAGE(R74:R1072)</f>
        <v/>
      </c>
      <c r="T74" s="217">
        <f>R74/O74</f>
        <v/>
      </c>
      <c r="U74" s="199" t="n"/>
      <c r="V74" s="199" t="n"/>
      <c r="W74" s="199" t="n"/>
      <c r="X74" s="199" t="n"/>
      <c r="Y74" s="199" t="n"/>
      <c r="Z74" s="199" t="n"/>
      <c r="AA74" s="199" t="n"/>
      <c r="AB74" s="199" t="n"/>
      <c r="AC74" s="199" t="n"/>
      <c r="AD74" s="199" t="n"/>
      <c r="AE74" s="199" t="n"/>
      <c r="AF74" s="199" t="n"/>
      <c r="AG74" s="199" t="n"/>
    </row>
    <row r="75" ht="26.5" customHeight="1">
      <c r="A75" s="203" t="n">
        <v>44264</v>
      </c>
      <c r="B75" s="202">
        <f>INDIRECT(B$1&amp;"!D"&amp;ROW())</f>
        <v/>
      </c>
      <c r="C75" s="200">
        <f>C76*(1+B75)</f>
        <v/>
      </c>
      <c r="D75" s="202">
        <f>INDIRECT(D$1&amp;"!D"&amp;ROW())</f>
        <v/>
      </c>
      <c r="E75" s="200">
        <f>E76*(1+D75)</f>
        <v/>
      </c>
      <c r="F75" s="202">
        <f>INDIRECT(F$1&amp;"!D"&amp;ROW())</f>
        <v/>
      </c>
      <c r="G75" s="200">
        <f>G76*(1+F75)</f>
        <v/>
      </c>
      <c r="H75" s="202">
        <f>INDIRECT(H$1&amp;"!D"&amp;ROW())</f>
        <v/>
      </c>
      <c r="I75" s="200">
        <f>I76*(1+H75)</f>
        <v/>
      </c>
      <c r="J75" s="199" t="n"/>
      <c r="K75" s="199" t="n"/>
      <c r="L75" s="200">
        <f>SUM(C75,E75,G75,I75,K75)</f>
        <v/>
      </c>
      <c r="M75" s="202">
        <f>L75/L76-1</f>
        <v/>
      </c>
      <c r="N75" s="415">
        <f>_xlfn.STDEV.P(M75:M327)</f>
        <v/>
      </c>
      <c r="O75" s="202">
        <f>N75*SQRT(250)</f>
        <v/>
      </c>
      <c r="P75" s="416">
        <f>0.09%</f>
        <v/>
      </c>
      <c r="Q75" s="415">
        <f>L75/L327-1</f>
        <v/>
      </c>
      <c r="R75" s="218">
        <f>Q75-P75</f>
        <v/>
      </c>
      <c r="S75" s="219">
        <f>AVERAGE(R75:R1073)</f>
        <v/>
      </c>
      <c r="T75" s="217">
        <f>R75/O75</f>
        <v/>
      </c>
      <c r="U75" s="199" t="n"/>
      <c r="V75" s="199" t="n"/>
      <c r="W75" s="199" t="n"/>
      <c r="X75" s="199" t="n"/>
      <c r="Y75" s="199" t="n"/>
      <c r="Z75" s="199" t="n"/>
      <c r="AA75" s="199" t="n"/>
      <c r="AB75" s="199" t="n"/>
      <c r="AC75" s="199" t="n"/>
      <c r="AD75" s="199" t="n"/>
      <c r="AE75" s="199" t="n"/>
      <c r="AF75" s="199" t="n"/>
      <c r="AG75" s="199" t="n"/>
    </row>
    <row r="76" ht="26.5" customHeight="1">
      <c r="A76" s="203" t="n">
        <v>44263</v>
      </c>
      <c r="B76" s="202">
        <f>INDIRECT(B$1&amp;"!D"&amp;ROW())</f>
        <v/>
      </c>
      <c r="C76" s="200">
        <f>C77*(1+B76)</f>
        <v/>
      </c>
      <c r="D76" s="202">
        <f>INDIRECT(D$1&amp;"!D"&amp;ROW())</f>
        <v/>
      </c>
      <c r="E76" s="200">
        <f>E77*(1+D76)</f>
        <v/>
      </c>
      <c r="F76" s="202">
        <f>INDIRECT(F$1&amp;"!D"&amp;ROW())</f>
        <v/>
      </c>
      <c r="G76" s="200">
        <f>G77*(1+F76)</f>
        <v/>
      </c>
      <c r="H76" s="202">
        <f>INDIRECT(H$1&amp;"!D"&amp;ROW())</f>
        <v/>
      </c>
      <c r="I76" s="200">
        <f>I77*(1+H76)</f>
        <v/>
      </c>
      <c r="J76" s="199" t="n"/>
      <c r="K76" s="199" t="n"/>
      <c r="L76" s="200">
        <f>SUM(C76,E76,G76,I76,K76)</f>
        <v/>
      </c>
      <c r="M76" s="202">
        <f>L76/L77-1</f>
        <v/>
      </c>
      <c r="N76" s="415">
        <f>_xlfn.STDEV.P(M76:M328)</f>
        <v/>
      </c>
      <c r="O76" s="202">
        <f>N76*SQRT(250)</f>
        <v/>
      </c>
      <c r="P76" s="416">
        <f>0.09%</f>
        <v/>
      </c>
      <c r="Q76" s="415">
        <f>L76/L328-1</f>
        <v/>
      </c>
      <c r="R76" s="218">
        <f>Q76-P76</f>
        <v/>
      </c>
      <c r="S76" s="219">
        <f>AVERAGE(R76:R1074)</f>
        <v/>
      </c>
      <c r="T76" s="217">
        <f>R76/O76</f>
        <v/>
      </c>
      <c r="U76" s="199" t="n"/>
      <c r="V76" s="199" t="n"/>
      <c r="W76" s="199" t="n"/>
      <c r="X76" s="199" t="n"/>
      <c r="Y76" s="199" t="n"/>
      <c r="Z76" s="199" t="n"/>
      <c r="AA76" s="199" t="n"/>
      <c r="AB76" s="199" t="n"/>
      <c r="AC76" s="199" t="n"/>
      <c r="AD76" s="199" t="n"/>
      <c r="AE76" s="199" t="n"/>
      <c r="AF76" s="199" t="n"/>
      <c r="AG76" s="199" t="n"/>
    </row>
    <row r="77" ht="26.5" customHeight="1">
      <c r="A77" s="203" t="n">
        <v>44260</v>
      </c>
      <c r="B77" s="202">
        <f>INDIRECT(B$1&amp;"!D"&amp;ROW())</f>
        <v/>
      </c>
      <c r="C77" s="200">
        <f>C78*(1+B77)</f>
        <v/>
      </c>
      <c r="D77" s="202">
        <f>INDIRECT(D$1&amp;"!D"&amp;ROW())</f>
        <v/>
      </c>
      <c r="E77" s="200">
        <f>E78*(1+D77)</f>
        <v/>
      </c>
      <c r="F77" s="202">
        <f>INDIRECT(F$1&amp;"!D"&amp;ROW())</f>
        <v/>
      </c>
      <c r="G77" s="200">
        <f>G78*(1+F77)</f>
        <v/>
      </c>
      <c r="H77" s="202">
        <f>INDIRECT(H$1&amp;"!D"&amp;ROW())</f>
        <v/>
      </c>
      <c r="I77" s="200">
        <f>I78*(1+H77)</f>
        <v/>
      </c>
      <c r="J77" s="199" t="n"/>
      <c r="K77" s="199" t="n"/>
      <c r="L77" s="200">
        <f>SUM(C77,E77,G77,I77,K77)</f>
        <v/>
      </c>
      <c r="M77" s="202">
        <f>L77/L78-1</f>
        <v/>
      </c>
      <c r="N77" s="415">
        <f>_xlfn.STDEV.P(M77:M329)</f>
        <v/>
      </c>
      <c r="O77" s="202">
        <f>N77*SQRT(250)</f>
        <v/>
      </c>
      <c r="P77" s="416">
        <f>0.09%</f>
        <v/>
      </c>
      <c r="Q77" s="415">
        <f>L77/L329-1</f>
        <v/>
      </c>
      <c r="R77" s="218">
        <f>Q77-P77</f>
        <v/>
      </c>
      <c r="S77" s="219">
        <f>AVERAGE(R77:R1075)</f>
        <v/>
      </c>
      <c r="T77" s="217">
        <f>R77/O77</f>
        <v/>
      </c>
      <c r="U77" s="199" t="n"/>
      <c r="V77" s="199" t="n"/>
      <c r="W77" s="199" t="n"/>
      <c r="X77" s="199" t="n"/>
      <c r="Y77" s="199" t="n"/>
      <c r="Z77" s="199" t="n"/>
      <c r="AA77" s="199" t="n"/>
      <c r="AB77" s="199" t="n"/>
      <c r="AC77" s="199" t="n"/>
      <c r="AD77" s="199" t="n"/>
      <c r="AE77" s="199" t="n"/>
      <c r="AF77" s="199" t="n"/>
      <c r="AG77" s="199" t="n"/>
    </row>
    <row r="78" ht="26.5" customHeight="1">
      <c r="A78" s="203" t="n">
        <v>44259</v>
      </c>
      <c r="B78" s="202">
        <f>INDIRECT(B$1&amp;"!D"&amp;ROW())</f>
        <v/>
      </c>
      <c r="C78" s="200">
        <f>C79*(1+B78)</f>
        <v/>
      </c>
      <c r="D78" s="202">
        <f>INDIRECT(D$1&amp;"!D"&amp;ROW())</f>
        <v/>
      </c>
      <c r="E78" s="200">
        <f>E79*(1+D78)</f>
        <v/>
      </c>
      <c r="F78" s="202">
        <f>INDIRECT(F$1&amp;"!D"&amp;ROW())</f>
        <v/>
      </c>
      <c r="G78" s="200">
        <f>G79*(1+F78)</f>
        <v/>
      </c>
      <c r="H78" s="202">
        <f>INDIRECT(H$1&amp;"!D"&amp;ROW())</f>
        <v/>
      </c>
      <c r="I78" s="200">
        <f>I79*(1+H78)</f>
        <v/>
      </c>
      <c r="J78" s="199" t="n"/>
      <c r="K78" s="199" t="n"/>
      <c r="L78" s="200">
        <f>SUM(C78,E78,G78,I78,K78)</f>
        <v/>
      </c>
      <c r="M78" s="202">
        <f>L78/L79-1</f>
        <v/>
      </c>
      <c r="N78" s="415">
        <f>_xlfn.STDEV.P(M78:M330)</f>
        <v/>
      </c>
      <c r="O78" s="202">
        <f>N78*SQRT(250)</f>
        <v/>
      </c>
      <c r="P78" s="416">
        <f>0.09%</f>
        <v/>
      </c>
      <c r="Q78" s="415">
        <f>L78/L330-1</f>
        <v/>
      </c>
      <c r="R78" s="218">
        <f>Q78-P78</f>
        <v/>
      </c>
      <c r="S78" s="219">
        <f>AVERAGE(R78:R1076)</f>
        <v/>
      </c>
      <c r="T78" s="217">
        <f>R78/O78</f>
        <v/>
      </c>
      <c r="U78" s="199" t="n"/>
      <c r="V78" s="199" t="n"/>
      <c r="W78" s="199" t="n"/>
      <c r="X78" s="199" t="n"/>
      <c r="Y78" s="199" t="n"/>
      <c r="Z78" s="199" t="n"/>
      <c r="AA78" s="199" t="n"/>
      <c r="AB78" s="199" t="n"/>
      <c r="AC78" s="199" t="n"/>
      <c r="AD78" s="199" t="n"/>
      <c r="AE78" s="199" t="n"/>
      <c r="AF78" s="199" t="n"/>
      <c r="AG78" s="199" t="n"/>
    </row>
    <row r="79" ht="26.5" customHeight="1">
      <c r="A79" s="203" t="n">
        <v>44258</v>
      </c>
      <c r="B79" s="202">
        <f>INDIRECT(B$1&amp;"!D"&amp;ROW())</f>
        <v/>
      </c>
      <c r="C79" s="200">
        <f>C80*(1+B79)</f>
        <v/>
      </c>
      <c r="D79" s="202">
        <f>INDIRECT(D$1&amp;"!D"&amp;ROW())</f>
        <v/>
      </c>
      <c r="E79" s="200">
        <f>E80*(1+D79)</f>
        <v/>
      </c>
      <c r="F79" s="202">
        <f>INDIRECT(F$1&amp;"!D"&amp;ROW())</f>
        <v/>
      </c>
      <c r="G79" s="200">
        <f>G80*(1+F79)</f>
        <v/>
      </c>
      <c r="H79" s="202">
        <f>INDIRECT(H$1&amp;"!D"&amp;ROW())</f>
        <v/>
      </c>
      <c r="I79" s="200">
        <f>I80*(1+H79)</f>
        <v/>
      </c>
      <c r="J79" s="199" t="n"/>
      <c r="K79" s="199" t="n"/>
      <c r="L79" s="200">
        <f>SUM(C79,E79,G79,I79,K79)</f>
        <v/>
      </c>
      <c r="M79" s="202">
        <f>L79/L80-1</f>
        <v/>
      </c>
      <c r="N79" s="415">
        <f>_xlfn.STDEV.P(M79:M331)</f>
        <v/>
      </c>
      <c r="O79" s="202">
        <f>N79*SQRT(250)</f>
        <v/>
      </c>
      <c r="P79" s="416">
        <f>0.09%</f>
        <v/>
      </c>
      <c r="Q79" s="415">
        <f>L79/L331-1</f>
        <v/>
      </c>
      <c r="R79" s="218">
        <f>Q79-P79</f>
        <v/>
      </c>
      <c r="S79" s="219">
        <f>AVERAGE(R79:R1077)</f>
        <v/>
      </c>
      <c r="T79" s="217">
        <f>R79/O79</f>
        <v/>
      </c>
      <c r="U79" s="199" t="n"/>
      <c r="V79" s="199" t="n"/>
      <c r="W79" s="199" t="n"/>
      <c r="X79" s="199" t="n"/>
      <c r="Y79" s="199" t="n"/>
      <c r="Z79" s="199" t="n"/>
      <c r="AA79" s="199" t="n"/>
      <c r="AB79" s="199" t="n"/>
      <c r="AC79" s="199" t="n"/>
      <c r="AD79" s="199" t="n"/>
      <c r="AE79" s="199" t="n"/>
      <c r="AF79" s="199" t="n"/>
      <c r="AG79" s="199" t="n"/>
    </row>
    <row r="80" ht="26.5" customHeight="1">
      <c r="A80" s="203" t="n">
        <v>44257</v>
      </c>
      <c r="B80" s="202">
        <f>INDIRECT(B$1&amp;"!D"&amp;ROW())</f>
        <v/>
      </c>
      <c r="C80" s="200">
        <f>C81*(1+B80)</f>
        <v/>
      </c>
      <c r="D80" s="202">
        <f>INDIRECT(D$1&amp;"!D"&amp;ROW())</f>
        <v/>
      </c>
      <c r="E80" s="200">
        <f>E81*(1+D80)</f>
        <v/>
      </c>
      <c r="F80" s="202">
        <f>INDIRECT(F$1&amp;"!D"&amp;ROW())</f>
        <v/>
      </c>
      <c r="G80" s="200">
        <f>G81*(1+F80)</f>
        <v/>
      </c>
      <c r="H80" s="202">
        <f>INDIRECT(H$1&amp;"!D"&amp;ROW())</f>
        <v/>
      </c>
      <c r="I80" s="200">
        <f>I81*(1+H80)</f>
        <v/>
      </c>
      <c r="J80" s="199" t="n"/>
      <c r="K80" s="199" t="n"/>
      <c r="L80" s="200">
        <f>SUM(C80,E80,G80,I80,K80)</f>
        <v/>
      </c>
      <c r="M80" s="202">
        <f>L80/L81-1</f>
        <v/>
      </c>
      <c r="N80" s="415">
        <f>_xlfn.STDEV.P(M80:M332)</f>
        <v/>
      </c>
      <c r="O80" s="202">
        <f>N80*SQRT(250)</f>
        <v/>
      </c>
      <c r="P80" s="416">
        <f>0.09%</f>
        <v/>
      </c>
      <c r="Q80" s="415">
        <f>L80/L332-1</f>
        <v/>
      </c>
      <c r="R80" s="218">
        <f>Q80-P80</f>
        <v/>
      </c>
      <c r="S80" s="219">
        <f>AVERAGE(R80:R1078)</f>
        <v/>
      </c>
      <c r="T80" s="217">
        <f>R80/O80</f>
        <v/>
      </c>
      <c r="U80" s="199" t="n"/>
      <c r="V80" s="199" t="n"/>
      <c r="W80" s="199" t="n"/>
      <c r="X80" s="199" t="n"/>
      <c r="Y80" s="199" t="n"/>
      <c r="Z80" s="199" t="n"/>
      <c r="AA80" s="199" t="n"/>
      <c r="AB80" s="199" t="n"/>
      <c r="AC80" s="199" t="n"/>
      <c r="AD80" s="199" t="n"/>
      <c r="AE80" s="199" t="n"/>
      <c r="AF80" s="199" t="n"/>
      <c r="AG80" s="199" t="n"/>
    </row>
    <row r="81" ht="26.5" customHeight="1">
      <c r="A81" s="203" t="n">
        <v>44256</v>
      </c>
      <c r="B81" s="202">
        <f>INDIRECT(B$1&amp;"!D"&amp;ROW())</f>
        <v/>
      </c>
      <c r="C81" s="200">
        <f>C82*(1+B81)</f>
        <v/>
      </c>
      <c r="D81" s="202">
        <f>INDIRECT(D$1&amp;"!D"&amp;ROW())</f>
        <v/>
      </c>
      <c r="E81" s="200">
        <f>E82*(1+D81)</f>
        <v/>
      </c>
      <c r="F81" s="202">
        <f>INDIRECT(F$1&amp;"!D"&amp;ROW())</f>
        <v/>
      </c>
      <c r="G81" s="200">
        <f>G82*(1+F81)</f>
        <v/>
      </c>
      <c r="H81" s="202">
        <f>INDIRECT(H$1&amp;"!D"&amp;ROW())</f>
        <v/>
      </c>
      <c r="I81" s="200">
        <f>I82*(1+H81)</f>
        <v/>
      </c>
      <c r="J81" s="199" t="n"/>
      <c r="K81" s="199" t="n"/>
      <c r="L81" s="200">
        <f>SUM(C81,E81,G81,I81,K81)</f>
        <v/>
      </c>
      <c r="M81" s="202">
        <f>L81/L82-1</f>
        <v/>
      </c>
      <c r="N81" s="415">
        <f>_xlfn.STDEV.P(M81:M333)</f>
        <v/>
      </c>
      <c r="O81" s="202">
        <f>N81*SQRT(250)</f>
        <v/>
      </c>
      <c r="P81" s="416">
        <f>0.09%</f>
        <v/>
      </c>
      <c r="Q81" s="415">
        <f>L81/L333-1</f>
        <v/>
      </c>
      <c r="R81" s="218">
        <f>Q81-P81</f>
        <v/>
      </c>
      <c r="S81" s="219">
        <f>AVERAGE(R81:R1079)</f>
        <v/>
      </c>
      <c r="T81" s="217">
        <f>R81/O81</f>
        <v/>
      </c>
      <c r="U81" s="199" t="n"/>
      <c r="V81" s="199" t="n"/>
      <c r="W81" s="199" t="n"/>
      <c r="X81" s="199" t="n"/>
      <c r="Y81" s="199" t="n"/>
      <c r="Z81" s="199" t="n"/>
      <c r="AA81" s="199" t="n"/>
      <c r="AB81" s="199" t="n"/>
      <c r="AC81" s="199" t="n"/>
      <c r="AD81" s="199" t="n"/>
      <c r="AE81" s="199" t="n"/>
      <c r="AF81" s="199" t="n"/>
      <c r="AG81" s="199" t="n"/>
    </row>
    <row r="82" ht="26.5" customHeight="1">
      <c r="A82" s="203" t="n">
        <v>44253</v>
      </c>
      <c r="B82" s="202">
        <f>INDIRECT(B$1&amp;"!D"&amp;ROW())</f>
        <v/>
      </c>
      <c r="C82" s="200">
        <f>C83*(1+B82)</f>
        <v/>
      </c>
      <c r="D82" s="202">
        <f>INDIRECT(D$1&amp;"!D"&amp;ROW())</f>
        <v/>
      </c>
      <c r="E82" s="200">
        <f>E83*(1+D82)</f>
        <v/>
      </c>
      <c r="F82" s="202">
        <f>INDIRECT(F$1&amp;"!D"&amp;ROW())</f>
        <v/>
      </c>
      <c r="G82" s="200">
        <f>G83*(1+F82)</f>
        <v/>
      </c>
      <c r="H82" s="202">
        <f>INDIRECT(H$1&amp;"!D"&amp;ROW())</f>
        <v/>
      </c>
      <c r="I82" s="200">
        <f>I83*(1+H82)</f>
        <v/>
      </c>
      <c r="J82" s="199" t="n"/>
      <c r="K82" s="199" t="n"/>
      <c r="L82" s="200">
        <f>SUM(C82,E82,G82,I82,K82)</f>
        <v/>
      </c>
      <c r="M82" s="202">
        <f>L82/L83-1</f>
        <v/>
      </c>
      <c r="N82" s="415">
        <f>_xlfn.STDEV.P(M82:M334)</f>
        <v/>
      </c>
      <c r="O82" s="202">
        <f>N82*SQRT(250)</f>
        <v/>
      </c>
      <c r="P82" s="416">
        <f>0.09%</f>
        <v/>
      </c>
      <c r="Q82" s="415">
        <f>L82/L334-1</f>
        <v/>
      </c>
      <c r="R82" s="218">
        <f>Q82-P82</f>
        <v/>
      </c>
      <c r="S82" s="219">
        <f>AVERAGE(R82:R1080)</f>
        <v/>
      </c>
      <c r="T82" s="217">
        <f>R82/O82</f>
        <v/>
      </c>
      <c r="U82" s="199" t="n"/>
      <c r="V82" s="199" t="n"/>
      <c r="W82" s="199" t="n"/>
      <c r="X82" s="199" t="n"/>
      <c r="Y82" s="199" t="n"/>
      <c r="Z82" s="199" t="n"/>
      <c r="AA82" s="199" t="n"/>
      <c r="AB82" s="199" t="n"/>
      <c r="AC82" s="199" t="n"/>
      <c r="AD82" s="199" t="n"/>
      <c r="AE82" s="199" t="n"/>
      <c r="AF82" s="199" t="n"/>
      <c r="AG82" s="199" t="n"/>
    </row>
    <row r="83" ht="26.5" customHeight="1">
      <c r="A83" s="203" t="n">
        <v>44252</v>
      </c>
      <c r="B83" s="202">
        <f>INDIRECT(B$1&amp;"!D"&amp;ROW())</f>
        <v/>
      </c>
      <c r="C83" s="200">
        <f>C84*(1+B83)</f>
        <v/>
      </c>
      <c r="D83" s="202">
        <f>INDIRECT(D$1&amp;"!D"&amp;ROW())</f>
        <v/>
      </c>
      <c r="E83" s="200">
        <f>E84*(1+D83)</f>
        <v/>
      </c>
      <c r="F83" s="202">
        <f>INDIRECT(F$1&amp;"!D"&amp;ROW())</f>
        <v/>
      </c>
      <c r="G83" s="200">
        <f>G84*(1+F83)</f>
        <v/>
      </c>
      <c r="H83" s="202">
        <f>INDIRECT(H$1&amp;"!D"&amp;ROW())</f>
        <v/>
      </c>
      <c r="I83" s="200">
        <f>I84*(1+H83)</f>
        <v/>
      </c>
      <c r="J83" s="199" t="n"/>
      <c r="K83" s="199" t="n"/>
      <c r="L83" s="200">
        <f>SUM(C83,E83,G83,I83,K83)</f>
        <v/>
      </c>
      <c r="M83" s="202">
        <f>L83/L84-1</f>
        <v/>
      </c>
      <c r="N83" s="415">
        <f>_xlfn.STDEV.P(M83:M335)</f>
        <v/>
      </c>
      <c r="O83" s="202">
        <f>N83*SQRT(250)</f>
        <v/>
      </c>
      <c r="P83" s="416">
        <f>0.09%</f>
        <v/>
      </c>
      <c r="Q83" s="415">
        <f>L83/L335-1</f>
        <v/>
      </c>
      <c r="R83" s="218">
        <f>Q83-P83</f>
        <v/>
      </c>
      <c r="S83" s="219">
        <f>AVERAGE(R83:R1081)</f>
        <v/>
      </c>
      <c r="T83" s="217">
        <f>R83/O83</f>
        <v/>
      </c>
      <c r="U83" s="199" t="n"/>
      <c r="V83" s="199" t="n"/>
      <c r="W83" s="199" t="n"/>
      <c r="X83" s="199" t="n"/>
      <c r="Y83" s="199" t="n"/>
      <c r="Z83" s="199" t="n"/>
      <c r="AA83" s="199" t="n"/>
      <c r="AB83" s="199" t="n"/>
      <c r="AC83" s="199" t="n"/>
      <c r="AD83" s="199" t="n"/>
      <c r="AE83" s="199" t="n"/>
      <c r="AF83" s="199" t="n"/>
      <c r="AG83" s="199" t="n"/>
    </row>
    <row r="84" ht="26.5" customHeight="1">
      <c r="A84" s="203" t="n">
        <v>44251</v>
      </c>
      <c r="B84" s="202">
        <f>INDIRECT(B$1&amp;"!D"&amp;ROW())</f>
        <v/>
      </c>
      <c r="C84" s="200">
        <f>C85*(1+B84)</f>
        <v/>
      </c>
      <c r="D84" s="202">
        <f>INDIRECT(D$1&amp;"!D"&amp;ROW())</f>
        <v/>
      </c>
      <c r="E84" s="200">
        <f>E85*(1+D84)</f>
        <v/>
      </c>
      <c r="F84" s="202">
        <f>INDIRECT(F$1&amp;"!D"&amp;ROW())</f>
        <v/>
      </c>
      <c r="G84" s="200">
        <f>G85*(1+F84)</f>
        <v/>
      </c>
      <c r="H84" s="202">
        <f>INDIRECT(H$1&amp;"!D"&amp;ROW())</f>
        <v/>
      </c>
      <c r="I84" s="200">
        <f>I85*(1+H84)</f>
        <v/>
      </c>
      <c r="J84" s="199" t="n"/>
      <c r="K84" s="199" t="n"/>
      <c r="L84" s="200">
        <f>SUM(C84,E84,G84,I84,K84)</f>
        <v/>
      </c>
      <c r="M84" s="202">
        <f>L84/L85-1</f>
        <v/>
      </c>
      <c r="N84" s="415">
        <f>_xlfn.STDEV.P(M84:M336)</f>
        <v/>
      </c>
      <c r="O84" s="202">
        <f>N84*SQRT(250)</f>
        <v/>
      </c>
      <c r="P84" s="416">
        <f>0.09%</f>
        <v/>
      </c>
      <c r="Q84" s="415">
        <f>L84/L336-1</f>
        <v/>
      </c>
      <c r="R84" s="218">
        <f>Q84-P84</f>
        <v/>
      </c>
      <c r="S84" s="219">
        <f>AVERAGE(R84:R1082)</f>
        <v/>
      </c>
      <c r="T84" s="217">
        <f>R84/O84</f>
        <v/>
      </c>
      <c r="U84" s="199" t="n"/>
      <c r="V84" s="199" t="n"/>
      <c r="W84" s="199" t="n"/>
      <c r="X84" s="199" t="n"/>
      <c r="Y84" s="199" t="n"/>
      <c r="Z84" s="199" t="n"/>
      <c r="AA84" s="199" t="n"/>
      <c r="AB84" s="199" t="n"/>
      <c r="AC84" s="199" t="n"/>
      <c r="AD84" s="199" t="n"/>
      <c r="AE84" s="199" t="n"/>
      <c r="AF84" s="199" t="n"/>
      <c r="AG84" s="199" t="n"/>
    </row>
    <row r="85" ht="26.5" customHeight="1">
      <c r="A85" s="203" t="n">
        <v>44250</v>
      </c>
      <c r="B85" s="202">
        <f>INDIRECT(B$1&amp;"!D"&amp;ROW())</f>
        <v/>
      </c>
      <c r="C85" s="200">
        <f>C86*(1+B85)</f>
        <v/>
      </c>
      <c r="D85" s="202">
        <f>INDIRECT(D$1&amp;"!D"&amp;ROW())</f>
        <v/>
      </c>
      <c r="E85" s="200">
        <f>E86*(1+D85)</f>
        <v/>
      </c>
      <c r="F85" s="202">
        <f>INDIRECT(F$1&amp;"!D"&amp;ROW())</f>
        <v/>
      </c>
      <c r="G85" s="200">
        <f>G86*(1+F85)</f>
        <v/>
      </c>
      <c r="H85" s="202">
        <f>INDIRECT(H$1&amp;"!D"&amp;ROW())</f>
        <v/>
      </c>
      <c r="I85" s="200">
        <f>I86*(1+H85)</f>
        <v/>
      </c>
      <c r="J85" s="199" t="n"/>
      <c r="K85" s="199" t="n"/>
      <c r="L85" s="200">
        <f>SUM(C85,E85,G85,I85,K85)</f>
        <v/>
      </c>
      <c r="M85" s="202">
        <f>L85/L86-1</f>
        <v/>
      </c>
      <c r="N85" s="415">
        <f>_xlfn.STDEV.P(M85:M337)</f>
        <v/>
      </c>
      <c r="O85" s="202">
        <f>N85*SQRT(250)</f>
        <v/>
      </c>
      <c r="P85" s="416">
        <f>0.09%</f>
        <v/>
      </c>
      <c r="Q85" s="415">
        <f>L85/L337-1</f>
        <v/>
      </c>
      <c r="R85" s="218">
        <f>Q85-P85</f>
        <v/>
      </c>
      <c r="S85" s="219">
        <f>AVERAGE(R85:R1083)</f>
        <v/>
      </c>
      <c r="T85" s="217">
        <f>R85/O85</f>
        <v/>
      </c>
      <c r="U85" s="199" t="n"/>
      <c r="V85" s="199" t="n"/>
      <c r="W85" s="199" t="n"/>
      <c r="X85" s="199" t="n"/>
      <c r="Y85" s="199" t="n"/>
      <c r="Z85" s="199" t="n"/>
      <c r="AA85" s="199" t="n"/>
      <c r="AB85" s="199" t="n"/>
      <c r="AC85" s="199" t="n"/>
      <c r="AD85" s="199" t="n"/>
      <c r="AE85" s="199" t="n"/>
      <c r="AF85" s="199" t="n"/>
      <c r="AG85" s="199" t="n"/>
    </row>
    <row r="86" ht="26.5" customHeight="1">
      <c r="A86" s="203" t="n">
        <v>44249</v>
      </c>
      <c r="B86" s="202">
        <f>INDIRECT(B$1&amp;"!D"&amp;ROW())</f>
        <v/>
      </c>
      <c r="C86" s="200">
        <f>C87*(1+B86)</f>
        <v/>
      </c>
      <c r="D86" s="202">
        <f>INDIRECT(D$1&amp;"!D"&amp;ROW())</f>
        <v/>
      </c>
      <c r="E86" s="200">
        <f>E87*(1+D86)</f>
        <v/>
      </c>
      <c r="F86" s="202">
        <f>INDIRECT(F$1&amp;"!D"&amp;ROW())</f>
        <v/>
      </c>
      <c r="G86" s="200">
        <f>G87*(1+F86)</f>
        <v/>
      </c>
      <c r="H86" s="202">
        <f>INDIRECT(H$1&amp;"!D"&amp;ROW())</f>
        <v/>
      </c>
      <c r="I86" s="200">
        <f>I87*(1+H86)</f>
        <v/>
      </c>
      <c r="J86" s="199" t="n"/>
      <c r="K86" s="199" t="n"/>
      <c r="L86" s="200">
        <f>SUM(C86,E86,G86,I86,K86)</f>
        <v/>
      </c>
      <c r="M86" s="202">
        <f>L86/L87-1</f>
        <v/>
      </c>
      <c r="N86" s="415">
        <f>_xlfn.STDEV.P(M86:M338)</f>
        <v/>
      </c>
      <c r="O86" s="202">
        <f>N86*SQRT(250)</f>
        <v/>
      </c>
      <c r="P86" s="416">
        <f>0.09%</f>
        <v/>
      </c>
      <c r="Q86" s="415">
        <f>L86/L338-1</f>
        <v/>
      </c>
      <c r="R86" s="218">
        <f>Q86-P86</f>
        <v/>
      </c>
      <c r="S86" s="219">
        <f>AVERAGE(R86:R1084)</f>
        <v/>
      </c>
      <c r="T86" s="217">
        <f>R86/O86</f>
        <v/>
      </c>
      <c r="U86" s="199" t="n"/>
      <c r="V86" s="199" t="n"/>
      <c r="W86" s="199" t="n"/>
      <c r="X86" s="199" t="n"/>
      <c r="Y86" s="199" t="n"/>
      <c r="Z86" s="199" t="n"/>
      <c r="AA86" s="199" t="n"/>
      <c r="AB86" s="199" t="n"/>
      <c r="AC86" s="199" t="n"/>
      <c r="AD86" s="199" t="n"/>
      <c r="AE86" s="199" t="n"/>
      <c r="AF86" s="199" t="n"/>
      <c r="AG86" s="199" t="n"/>
    </row>
    <row r="87" ht="26.5" customHeight="1">
      <c r="A87" s="203" t="n">
        <v>44246</v>
      </c>
      <c r="B87" s="202">
        <f>INDIRECT(B$1&amp;"!D"&amp;ROW())</f>
        <v/>
      </c>
      <c r="C87" s="200">
        <f>C88*(1+B87)</f>
        <v/>
      </c>
      <c r="D87" s="202">
        <f>INDIRECT(D$1&amp;"!D"&amp;ROW())</f>
        <v/>
      </c>
      <c r="E87" s="200">
        <f>E88*(1+D87)</f>
        <v/>
      </c>
      <c r="F87" s="202">
        <f>INDIRECT(F$1&amp;"!D"&amp;ROW())</f>
        <v/>
      </c>
      <c r="G87" s="200">
        <f>G88*(1+F87)</f>
        <v/>
      </c>
      <c r="H87" s="202">
        <f>INDIRECT(H$1&amp;"!D"&amp;ROW())</f>
        <v/>
      </c>
      <c r="I87" s="200">
        <f>I88*(1+H87)</f>
        <v/>
      </c>
      <c r="J87" s="199" t="n"/>
      <c r="K87" s="199" t="n"/>
      <c r="L87" s="200">
        <f>SUM(C87,E87,G87,I87,K87)</f>
        <v/>
      </c>
      <c r="M87" s="202">
        <f>L87/L88-1</f>
        <v/>
      </c>
      <c r="N87" s="415">
        <f>_xlfn.STDEV.P(M87:M339)</f>
        <v/>
      </c>
      <c r="O87" s="202">
        <f>N87*SQRT(250)</f>
        <v/>
      </c>
      <c r="P87" s="416">
        <f>0.09%</f>
        <v/>
      </c>
      <c r="Q87" s="415">
        <f>L87/L339-1</f>
        <v/>
      </c>
      <c r="R87" s="218">
        <f>Q87-P87</f>
        <v/>
      </c>
      <c r="S87" s="219">
        <f>AVERAGE(R87:R1085)</f>
        <v/>
      </c>
      <c r="T87" s="217">
        <f>R87/O87</f>
        <v/>
      </c>
      <c r="U87" s="199" t="n"/>
      <c r="V87" s="199" t="n"/>
      <c r="W87" s="199" t="n"/>
      <c r="X87" s="199" t="n"/>
      <c r="Y87" s="199" t="n"/>
      <c r="Z87" s="199" t="n"/>
      <c r="AA87" s="199" t="n"/>
      <c r="AB87" s="199" t="n"/>
      <c r="AC87" s="199" t="n"/>
      <c r="AD87" s="199" t="n"/>
      <c r="AE87" s="199" t="n"/>
      <c r="AF87" s="199" t="n"/>
      <c r="AG87" s="199" t="n"/>
    </row>
    <row r="88" ht="26.5" customHeight="1">
      <c r="A88" s="203" t="n">
        <v>44245</v>
      </c>
      <c r="B88" s="202">
        <f>INDIRECT(B$1&amp;"!D"&amp;ROW())</f>
        <v/>
      </c>
      <c r="C88" s="200">
        <f>C89*(1+B88)</f>
        <v/>
      </c>
      <c r="D88" s="202">
        <f>INDIRECT(D$1&amp;"!D"&amp;ROW())</f>
        <v/>
      </c>
      <c r="E88" s="200">
        <f>E89*(1+D88)</f>
        <v/>
      </c>
      <c r="F88" s="202">
        <f>INDIRECT(F$1&amp;"!D"&amp;ROW())</f>
        <v/>
      </c>
      <c r="G88" s="200">
        <f>G89*(1+F88)</f>
        <v/>
      </c>
      <c r="H88" s="202">
        <f>INDIRECT(H$1&amp;"!D"&amp;ROW())</f>
        <v/>
      </c>
      <c r="I88" s="200">
        <f>I89*(1+H88)</f>
        <v/>
      </c>
      <c r="J88" s="199" t="n"/>
      <c r="K88" s="199" t="n"/>
      <c r="L88" s="200">
        <f>SUM(C88,E88,G88,I88,K88)</f>
        <v/>
      </c>
      <c r="M88" s="202">
        <f>L88/L89-1</f>
        <v/>
      </c>
      <c r="N88" s="415">
        <f>_xlfn.STDEV.P(M88:M340)</f>
        <v/>
      </c>
      <c r="O88" s="202">
        <f>N88*SQRT(250)</f>
        <v/>
      </c>
      <c r="P88" s="416">
        <f>0.09%</f>
        <v/>
      </c>
      <c r="Q88" s="415">
        <f>L88/L340-1</f>
        <v/>
      </c>
      <c r="R88" s="218">
        <f>Q88-P88</f>
        <v/>
      </c>
      <c r="S88" s="219">
        <f>AVERAGE(R88:R1086)</f>
        <v/>
      </c>
      <c r="T88" s="217">
        <f>R88/O88</f>
        <v/>
      </c>
      <c r="U88" s="199" t="n"/>
      <c r="V88" s="199" t="n"/>
      <c r="W88" s="199" t="n"/>
      <c r="X88" s="199" t="n"/>
      <c r="Y88" s="199" t="n"/>
      <c r="Z88" s="199" t="n"/>
      <c r="AA88" s="199" t="n"/>
      <c r="AB88" s="199" t="n"/>
      <c r="AC88" s="199" t="n"/>
      <c r="AD88" s="199" t="n"/>
      <c r="AE88" s="199" t="n"/>
      <c r="AF88" s="199" t="n"/>
      <c r="AG88" s="199" t="n"/>
    </row>
    <row r="89" ht="26.5" customHeight="1">
      <c r="A89" s="203" t="n">
        <v>44244</v>
      </c>
      <c r="B89" s="202">
        <f>INDIRECT(B$1&amp;"!D"&amp;ROW())</f>
        <v/>
      </c>
      <c r="C89" s="200">
        <f>C90*(1+B89)</f>
        <v/>
      </c>
      <c r="D89" s="202">
        <f>INDIRECT(D$1&amp;"!D"&amp;ROW())</f>
        <v/>
      </c>
      <c r="E89" s="200">
        <f>E90*(1+D89)</f>
        <v/>
      </c>
      <c r="F89" s="202">
        <f>INDIRECT(F$1&amp;"!D"&amp;ROW())</f>
        <v/>
      </c>
      <c r="G89" s="200">
        <f>G90*(1+F89)</f>
        <v/>
      </c>
      <c r="H89" s="202">
        <f>INDIRECT(H$1&amp;"!D"&amp;ROW())</f>
        <v/>
      </c>
      <c r="I89" s="200">
        <f>I90*(1+H89)</f>
        <v/>
      </c>
      <c r="J89" s="199" t="n"/>
      <c r="K89" s="199" t="n"/>
      <c r="L89" s="200">
        <f>SUM(C89,E89,G89,I89,K89)</f>
        <v/>
      </c>
      <c r="M89" s="202">
        <f>L89/L90-1</f>
        <v/>
      </c>
      <c r="N89" s="415">
        <f>_xlfn.STDEV.P(M89:M341)</f>
        <v/>
      </c>
      <c r="O89" s="202">
        <f>N89*SQRT(250)</f>
        <v/>
      </c>
      <c r="P89" s="416">
        <f>0.09%</f>
        <v/>
      </c>
      <c r="Q89" s="415">
        <f>L89/L341-1</f>
        <v/>
      </c>
      <c r="R89" s="218">
        <f>Q89-P89</f>
        <v/>
      </c>
      <c r="S89" s="219">
        <f>AVERAGE(R89:R1087)</f>
        <v/>
      </c>
      <c r="T89" s="217">
        <f>R89/O89</f>
        <v/>
      </c>
      <c r="U89" s="199" t="n"/>
      <c r="V89" s="199" t="n"/>
      <c r="W89" s="199" t="n"/>
      <c r="X89" s="199" t="n"/>
      <c r="Y89" s="199" t="n"/>
      <c r="Z89" s="199" t="n"/>
      <c r="AA89" s="199" t="n"/>
      <c r="AB89" s="199" t="n"/>
      <c r="AC89" s="199" t="n"/>
      <c r="AD89" s="199" t="n"/>
      <c r="AE89" s="199" t="n"/>
      <c r="AF89" s="199" t="n"/>
      <c r="AG89" s="199" t="n"/>
    </row>
    <row r="90" ht="26.5" customHeight="1">
      <c r="A90" s="203" t="n">
        <v>44243</v>
      </c>
      <c r="B90" s="202">
        <f>INDIRECT(B$1&amp;"!D"&amp;ROW())</f>
        <v/>
      </c>
      <c r="C90" s="200">
        <f>C91*(1+B90)</f>
        <v/>
      </c>
      <c r="D90" s="202">
        <f>INDIRECT(D$1&amp;"!D"&amp;ROW())</f>
        <v/>
      </c>
      <c r="E90" s="200">
        <f>E91*(1+D90)</f>
        <v/>
      </c>
      <c r="F90" s="202">
        <f>INDIRECT(F$1&amp;"!D"&amp;ROW())</f>
        <v/>
      </c>
      <c r="G90" s="200">
        <f>G91*(1+F90)</f>
        <v/>
      </c>
      <c r="H90" s="202">
        <f>INDIRECT(H$1&amp;"!D"&amp;ROW())</f>
        <v/>
      </c>
      <c r="I90" s="200">
        <f>I91*(1+H90)</f>
        <v/>
      </c>
      <c r="J90" s="199" t="n"/>
      <c r="K90" s="199" t="n"/>
      <c r="L90" s="200">
        <f>SUM(C90,E90,G90,I90,K90)</f>
        <v/>
      </c>
      <c r="M90" s="202">
        <f>L90/L91-1</f>
        <v/>
      </c>
      <c r="N90" s="415">
        <f>_xlfn.STDEV.P(M90:M342)</f>
        <v/>
      </c>
      <c r="O90" s="202">
        <f>N90*SQRT(250)</f>
        <v/>
      </c>
      <c r="P90" s="416">
        <f>0.09%</f>
        <v/>
      </c>
      <c r="Q90" s="415">
        <f>L90/L342-1</f>
        <v/>
      </c>
      <c r="R90" s="218">
        <f>Q90-P90</f>
        <v/>
      </c>
      <c r="S90" s="219">
        <f>AVERAGE(R90:R1088)</f>
        <v/>
      </c>
      <c r="T90" s="217">
        <f>R90/O90</f>
        <v/>
      </c>
      <c r="U90" s="199" t="n"/>
      <c r="V90" s="199" t="n"/>
      <c r="W90" s="199" t="n"/>
      <c r="X90" s="199" t="n"/>
      <c r="Y90" s="199" t="n"/>
      <c r="Z90" s="199" t="n"/>
      <c r="AA90" s="199" t="n"/>
      <c r="AB90" s="199" t="n"/>
      <c r="AC90" s="199" t="n"/>
      <c r="AD90" s="199" t="n"/>
      <c r="AE90" s="199" t="n"/>
      <c r="AF90" s="199" t="n"/>
      <c r="AG90" s="199" t="n"/>
    </row>
    <row r="91" ht="26.5" customHeight="1">
      <c r="A91" s="203" t="n">
        <v>44239</v>
      </c>
      <c r="B91" s="202">
        <f>INDIRECT(B$1&amp;"!D"&amp;ROW())</f>
        <v/>
      </c>
      <c r="C91" s="200">
        <f>C92*(1+B91)</f>
        <v/>
      </c>
      <c r="D91" s="202">
        <f>INDIRECT(D$1&amp;"!D"&amp;ROW())</f>
        <v/>
      </c>
      <c r="E91" s="200">
        <f>E92*(1+D91)</f>
        <v/>
      </c>
      <c r="F91" s="202">
        <f>INDIRECT(F$1&amp;"!D"&amp;ROW())</f>
        <v/>
      </c>
      <c r="G91" s="200">
        <f>G92*(1+F91)</f>
        <v/>
      </c>
      <c r="H91" s="202">
        <f>INDIRECT(H$1&amp;"!D"&amp;ROW())</f>
        <v/>
      </c>
      <c r="I91" s="200">
        <f>I92*(1+H91)</f>
        <v/>
      </c>
      <c r="J91" s="199" t="n"/>
      <c r="K91" s="199" t="n"/>
      <c r="L91" s="200">
        <f>SUM(C91,E91,G91,I91,K91)</f>
        <v/>
      </c>
      <c r="M91" s="202">
        <f>L91/L92-1</f>
        <v/>
      </c>
      <c r="N91" s="415">
        <f>_xlfn.STDEV.P(M91:M343)</f>
        <v/>
      </c>
      <c r="O91" s="202">
        <f>N91*SQRT(250)</f>
        <v/>
      </c>
      <c r="P91" s="416">
        <f>0.09%</f>
        <v/>
      </c>
      <c r="Q91" s="415">
        <f>L91/L343-1</f>
        <v/>
      </c>
      <c r="R91" s="218">
        <f>Q91-P91</f>
        <v/>
      </c>
      <c r="S91" s="219">
        <f>AVERAGE(R91:R1089)</f>
        <v/>
      </c>
      <c r="T91" s="217">
        <f>R91/O91</f>
        <v/>
      </c>
      <c r="U91" s="199" t="n"/>
      <c r="V91" s="199" t="n"/>
      <c r="W91" s="199" t="n"/>
      <c r="X91" s="199" t="n"/>
      <c r="Y91" s="199" t="n"/>
      <c r="Z91" s="199" t="n"/>
      <c r="AA91" s="199" t="n"/>
      <c r="AB91" s="199" t="n"/>
      <c r="AC91" s="199" t="n"/>
      <c r="AD91" s="199" t="n"/>
      <c r="AE91" s="199" t="n"/>
      <c r="AF91" s="199" t="n"/>
      <c r="AG91" s="199" t="n"/>
    </row>
    <row r="92" ht="26.5" customHeight="1">
      <c r="A92" s="203" t="n">
        <v>44238</v>
      </c>
      <c r="B92" s="202">
        <f>INDIRECT(B$1&amp;"!D"&amp;ROW())</f>
        <v/>
      </c>
      <c r="C92" s="200">
        <f>C93*(1+B92)</f>
        <v/>
      </c>
      <c r="D92" s="202">
        <f>INDIRECT(D$1&amp;"!D"&amp;ROW())</f>
        <v/>
      </c>
      <c r="E92" s="200">
        <f>E93*(1+D92)</f>
        <v/>
      </c>
      <c r="F92" s="202">
        <f>INDIRECT(F$1&amp;"!D"&amp;ROW())</f>
        <v/>
      </c>
      <c r="G92" s="200">
        <f>G93*(1+F92)</f>
        <v/>
      </c>
      <c r="H92" s="202">
        <f>INDIRECT(H$1&amp;"!D"&amp;ROW())</f>
        <v/>
      </c>
      <c r="I92" s="200">
        <f>I93*(1+H92)</f>
        <v/>
      </c>
      <c r="J92" s="199" t="n"/>
      <c r="K92" s="199" t="n"/>
      <c r="L92" s="200">
        <f>SUM(C92,E92,G92,I92,K92)</f>
        <v/>
      </c>
      <c r="M92" s="202">
        <f>L92/L93-1</f>
        <v/>
      </c>
      <c r="N92" s="415">
        <f>_xlfn.STDEV.P(M92:M344)</f>
        <v/>
      </c>
      <c r="O92" s="202">
        <f>N92*SQRT(250)</f>
        <v/>
      </c>
      <c r="P92" s="416">
        <f>0.09%</f>
        <v/>
      </c>
      <c r="Q92" s="415">
        <f>L92/L344-1</f>
        <v/>
      </c>
      <c r="R92" s="218">
        <f>Q92-P92</f>
        <v/>
      </c>
      <c r="S92" s="219">
        <f>AVERAGE(R92:R1090)</f>
        <v/>
      </c>
      <c r="T92" s="217">
        <f>R92/O92</f>
        <v/>
      </c>
      <c r="U92" s="199" t="n"/>
      <c r="V92" s="199" t="n"/>
      <c r="W92" s="199" t="n"/>
      <c r="X92" s="199" t="n"/>
      <c r="Y92" s="199" t="n"/>
      <c r="Z92" s="199" t="n"/>
      <c r="AA92" s="199" t="n"/>
      <c r="AB92" s="199" t="n"/>
      <c r="AC92" s="199" t="n"/>
      <c r="AD92" s="199" t="n"/>
      <c r="AE92" s="199" t="n"/>
      <c r="AF92" s="199" t="n"/>
      <c r="AG92" s="199" t="n"/>
    </row>
    <row r="93" ht="26.5" customHeight="1">
      <c r="A93" s="203" t="n">
        <v>44237</v>
      </c>
      <c r="B93" s="202">
        <f>INDIRECT(B$1&amp;"!D"&amp;ROW())</f>
        <v/>
      </c>
      <c r="C93" s="200">
        <f>C94*(1+B93)</f>
        <v/>
      </c>
      <c r="D93" s="202">
        <f>INDIRECT(D$1&amp;"!D"&amp;ROW())</f>
        <v/>
      </c>
      <c r="E93" s="200">
        <f>E94*(1+D93)</f>
        <v/>
      </c>
      <c r="F93" s="202">
        <f>INDIRECT(F$1&amp;"!D"&amp;ROW())</f>
        <v/>
      </c>
      <c r="G93" s="200">
        <f>G94*(1+F93)</f>
        <v/>
      </c>
      <c r="H93" s="202">
        <f>INDIRECT(H$1&amp;"!D"&amp;ROW())</f>
        <v/>
      </c>
      <c r="I93" s="200">
        <f>I94*(1+H93)</f>
        <v/>
      </c>
      <c r="J93" s="199" t="n"/>
      <c r="K93" s="199" t="n"/>
      <c r="L93" s="200">
        <f>SUM(C93,E93,G93,I93,K93)</f>
        <v/>
      </c>
      <c r="M93" s="202">
        <f>L93/L94-1</f>
        <v/>
      </c>
      <c r="N93" s="415">
        <f>_xlfn.STDEV.P(M93:M345)</f>
        <v/>
      </c>
      <c r="O93" s="202">
        <f>N93*SQRT(250)</f>
        <v/>
      </c>
      <c r="P93" s="416">
        <f>0.09%</f>
        <v/>
      </c>
      <c r="Q93" s="415">
        <f>L93/L345-1</f>
        <v/>
      </c>
      <c r="R93" s="218">
        <f>Q93-P93</f>
        <v/>
      </c>
      <c r="S93" s="219">
        <f>AVERAGE(R93:R1091)</f>
        <v/>
      </c>
      <c r="T93" s="217">
        <f>R93/O93</f>
        <v/>
      </c>
      <c r="U93" s="199" t="n"/>
      <c r="V93" s="199" t="n"/>
      <c r="W93" s="199" t="n"/>
      <c r="X93" s="199" t="n"/>
      <c r="Y93" s="199" t="n"/>
      <c r="Z93" s="199" t="n"/>
      <c r="AA93" s="199" t="n"/>
      <c r="AB93" s="199" t="n"/>
      <c r="AC93" s="199" t="n"/>
      <c r="AD93" s="199" t="n"/>
      <c r="AE93" s="199" t="n"/>
      <c r="AF93" s="199" t="n"/>
      <c r="AG93" s="199" t="n"/>
    </row>
    <row r="94" ht="26.5" customHeight="1">
      <c r="A94" s="203" t="n">
        <v>44236</v>
      </c>
      <c r="B94" s="202">
        <f>INDIRECT(B$1&amp;"!D"&amp;ROW())</f>
        <v/>
      </c>
      <c r="C94" s="200">
        <f>C95*(1+B94)</f>
        <v/>
      </c>
      <c r="D94" s="202">
        <f>INDIRECT(D$1&amp;"!D"&amp;ROW())</f>
        <v/>
      </c>
      <c r="E94" s="200">
        <f>E95*(1+D94)</f>
        <v/>
      </c>
      <c r="F94" s="202">
        <f>INDIRECT(F$1&amp;"!D"&amp;ROW())</f>
        <v/>
      </c>
      <c r="G94" s="200">
        <f>G95*(1+F94)</f>
        <v/>
      </c>
      <c r="H94" s="202">
        <f>INDIRECT(H$1&amp;"!D"&amp;ROW())</f>
        <v/>
      </c>
      <c r="I94" s="200">
        <f>I95*(1+H94)</f>
        <v/>
      </c>
      <c r="J94" s="199" t="n"/>
      <c r="K94" s="199" t="n"/>
      <c r="L94" s="200">
        <f>SUM(C94,E94,G94,I94,K94)</f>
        <v/>
      </c>
      <c r="M94" s="202">
        <f>L94/L95-1</f>
        <v/>
      </c>
      <c r="N94" s="415">
        <f>_xlfn.STDEV.P(M94:M346)</f>
        <v/>
      </c>
      <c r="O94" s="202">
        <f>N94*SQRT(250)</f>
        <v/>
      </c>
      <c r="P94" s="416">
        <f>0.09%</f>
        <v/>
      </c>
      <c r="Q94" s="415">
        <f>L94/L346-1</f>
        <v/>
      </c>
      <c r="R94" s="218">
        <f>Q94-P94</f>
        <v/>
      </c>
      <c r="S94" s="219">
        <f>AVERAGE(R94:R1092)</f>
        <v/>
      </c>
      <c r="T94" s="217">
        <f>R94/O94</f>
        <v/>
      </c>
      <c r="U94" s="199" t="n"/>
      <c r="V94" s="199" t="n"/>
      <c r="W94" s="199" t="n"/>
      <c r="X94" s="199" t="n"/>
      <c r="Y94" s="199" t="n"/>
      <c r="Z94" s="199" t="n"/>
      <c r="AA94" s="199" t="n"/>
      <c r="AB94" s="199" t="n"/>
      <c r="AC94" s="199" t="n"/>
      <c r="AD94" s="199" t="n"/>
      <c r="AE94" s="199" t="n"/>
      <c r="AF94" s="199" t="n"/>
      <c r="AG94" s="199" t="n"/>
    </row>
    <row r="95" ht="26.5" customHeight="1">
      <c r="A95" s="203" t="n">
        <v>44235</v>
      </c>
      <c r="B95" s="202">
        <f>INDIRECT(B$1&amp;"!D"&amp;ROW())</f>
        <v/>
      </c>
      <c r="C95" s="200">
        <f>C96*(1+B95)</f>
        <v/>
      </c>
      <c r="D95" s="202">
        <f>INDIRECT(D$1&amp;"!D"&amp;ROW())</f>
        <v/>
      </c>
      <c r="E95" s="200">
        <f>E96*(1+D95)</f>
        <v/>
      </c>
      <c r="F95" s="202">
        <f>INDIRECT(F$1&amp;"!D"&amp;ROW())</f>
        <v/>
      </c>
      <c r="G95" s="200">
        <f>G96*(1+F95)</f>
        <v/>
      </c>
      <c r="H95" s="202">
        <f>INDIRECT(H$1&amp;"!D"&amp;ROW())</f>
        <v/>
      </c>
      <c r="I95" s="200">
        <f>I96*(1+H95)</f>
        <v/>
      </c>
      <c r="J95" s="199" t="n"/>
      <c r="K95" s="199" t="n"/>
      <c r="L95" s="200">
        <f>SUM(C95,E95,G95,I95,K95)</f>
        <v/>
      </c>
      <c r="M95" s="202">
        <f>L95/L96-1</f>
        <v/>
      </c>
      <c r="N95" s="415">
        <f>_xlfn.STDEV.P(M95:M347)</f>
        <v/>
      </c>
      <c r="O95" s="202">
        <f>N95*SQRT(250)</f>
        <v/>
      </c>
      <c r="P95" s="416">
        <f>0.09%</f>
        <v/>
      </c>
      <c r="Q95" s="415">
        <f>L95/L347-1</f>
        <v/>
      </c>
      <c r="R95" s="218">
        <f>Q95-P95</f>
        <v/>
      </c>
      <c r="S95" s="219">
        <f>AVERAGE(R95:R1093)</f>
        <v/>
      </c>
      <c r="T95" s="217">
        <f>R95/O95</f>
        <v/>
      </c>
      <c r="U95" s="199" t="n"/>
      <c r="V95" s="199" t="n"/>
      <c r="W95" s="199" t="n"/>
      <c r="X95" s="199" t="n"/>
      <c r="Y95" s="199" t="n"/>
      <c r="Z95" s="199" t="n"/>
      <c r="AA95" s="199" t="n"/>
      <c r="AB95" s="199" t="n"/>
      <c r="AC95" s="199" t="n"/>
      <c r="AD95" s="199" t="n"/>
      <c r="AE95" s="199" t="n"/>
      <c r="AF95" s="199" t="n"/>
      <c r="AG95" s="199" t="n"/>
    </row>
    <row r="96" ht="26.5" customHeight="1">
      <c r="A96" s="203" t="n">
        <v>44232</v>
      </c>
      <c r="B96" s="202">
        <f>INDIRECT(B$1&amp;"!D"&amp;ROW())</f>
        <v/>
      </c>
      <c r="C96" s="200">
        <f>C97*(1+B96)</f>
        <v/>
      </c>
      <c r="D96" s="202">
        <f>INDIRECT(D$1&amp;"!D"&amp;ROW())</f>
        <v/>
      </c>
      <c r="E96" s="200">
        <f>E97*(1+D96)</f>
        <v/>
      </c>
      <c r="F96" s="202">
        <f>INDIRECT(F$1&amp;"!D"&amp;ROW())</f>
        <v/>
      </c>
      <c r="G96" s="200">
        <f>G97*(1+F96)</f>
        <v/>
      </c>
      <c r="H96" s="202">
        <f>INDIRECT(H$1&amp;"!D"&amp;ROW())</f>
        <v/>
      </c>
      <c r="I96" s="200">
        <f>I97*(1+H96)</f>
        <v/>
      </c>
      <c r="J96" s="199" t="n"/>
      <c r="K96" s="199" t="n"/>
      <c r="L96" s="200">
        <f>SUM(C96,E96,G96,I96,K96)</f>
        <v/>
      </c>
      <c r="M96" s="202">
        <f>L96/L97-1</f>
        <v/>
      </c>
      <c r="N96" s="415">
        <f>_xlfn.STDEV.P(M96:M348)</f>
        <v/>
      </c>
      <c r="O96" s="202">
        <f>N96*SQRT(250)</f>
        <v/>
      </c>
      <c r="P96" s="416">
        <f>0.09%</f>
        <v/>
      </c>
      <c r="Q96" s="415">
        <f>L96/L348-1</f>
        <v/>
      </c>
      <c r="R96" s="218">
        <f>Q96-P96</f>
        <v/>
      </c>
      <c r="S96" s="219">
        <f>AVERAGE(R96:R1094)</f>
        <v/>
      </c>
      <c r="T96" s="217">
        <f>R96/O96</f>
        <v/>
      </c>
      <c r="U96" s="199" t="n"/>
      <c r="V96" s="199" t="n"/>
      <c r="W96" s="199" t="n"/>
      <c r="X96" s="199" t="n"/>
      <c r="Y96" s="199" t="n"/>
      <c r="Z96" s="199" t="n"/>
      <c r="AA96" s="199" t="n"/>
      <c r="AB96" s="199" t="n"/>
      <c r="AC96" s="199" t="n"/>
      <c r="AD96" s="199" t="n"/>
      <c r="AE96" s="199" t="n"/>
      <c r="AF96" s="199" t="n"/>
      <c r="AG96" s="199" t="n"/>
    </row>
    <row r="97" ht="26.5" customHeight="1">
      <c r="A97" s="203" t="n">
        <v>44231</v>
      </c>
      <c r="B97" s="202">
        <f>INDIRECT(B$1&amp;"!D"&amp;ROW())</f>
        <v/>
      </c>
      <c r="C97" s="200">
        <f>C98*(1+B97)</f>
        <v/>
      </c>
      <c r="D97" s="202">
        <f>INDIRECT(D$1&amp;"!D"&amp;ROW())</f>
        <v/>
      </c>
      <c r="E97" s="200">
        <f>E98*(1+D97)</f>
        <v/>
      </c>
      <c r="F97" s="202">
        <f>INDIRECT(F$1&amp;"!D"&amp;ROW())</f>
        <v/>
      </c>
      <c r="G97" s="200">
        <f>G98*(1+F97)</f>
        <v/>
      </c>
      <c r="H97" s="202">
        <f>INDIRECT(H$1&amp;"!D"&amp;ROW())</f>
        <v/>
      </c>
      <c r="I97" s="200">
        <f>I98*(1+H97)</f>
        <v/>
      </c>
      <c r="J97" s="199" t="n"/>
      <c r="K97" s="199" t="n"/>
      <c r="L97" s="200">
        <f>SUM(C97,E97,G97,I97,K97)</f>
        <v/>
      </c>
      <c r="M97" s="202">
        <f>L97/L98-1</f>
        <v/>
      </c>
      <c r="N97" s="415">
        <f>_xlfn.STDEV.P(M97:M349)</f>
        <v/>
      </c>
      <c r="O97" s="202">
        <f>N97*SQRT(250)</f>
        <v/>
      </c>
      <c r="P97" s="416">
        <f>0.09%</f>
        <v/>
      </c>
      <c r="Q97" s="415">
        <f>L97/L349-1</f>
        <v/>
      </c>
      <c r="R97" s="218">
        <f>Q97-P97</f>
        <v/>
      </c>
      <c r="S97" s="219">
        <f>AVERAGE(R97:R1095)</f>
        <v/>
      </c>
      <c r="T97" s="217">
        <f>R97/O97</f>
        <v/>
      </c>
      <c r="U97" s="199" t="n"/>
      <c r="V97" s="199" t="n"/>
      <c r="W97" s="199" t="n"/>
      <c r="X97" s="199" t="n"/>
      <c r="Y97" s="199" t="n"/>
      <c r="Z97" s="199" t="n"/>
      <c r="AA97" s="199" t="n"/>
      <c r="AB97" s="199" t="n"/>
      <c r="AC97" s="199" t="n"/>
      <c r="AD97" s="199" t="n"/>
      <c r="AE97" s="199" t="n"/>
      <c r="AF97" s="199" t="n"/>
      <c r="AG97" s="199" t="n"/>
    </row>
    <row r="98" ht="26.5" customHeight="1">
      <c r="A98" s="203" t="n">
        <v>44230</v>
      </c>
      <c r="B98" s="202">
        <f>INDIRECT(B$1&amp;"!D"&amp;ROW())</f>
        <v/>
      </c>
      <c r="C98" s="200">
        <f>C99*(1+B98)</f>
        <v/>
      </c>
      <c r="D98" s="202">
        <f>INDIRECT(D$1&amp;"!D"&amp;ROW())</f>
        <v/>
      </c>
      <c r="E98" s="200">
        <f>E99*(1+D98)</f>
        <v/>
      </c>
      <c r="F98" s="202">
        <f>INDIRECT(F$1&amp;"!D"&amp;ROW())</f>
        <v/>
      </c>
      <c r="G98" s="200">
        <f>G99*(1+F98)</f>
        <v/>
      </c>
      <c r="H98" s="202">
        <f>INDIRECT(H$1&amp;"!D"&amp;ROW())</f>
        <v/>
      </c>
      <c r="I98" s="200">
        <f>I99*(1+H98)</f>
        <v/>
      </c>
      <c r="J98" s="199" t="n"/>
      <c r="K98" s="199" t="n"/>
      <c r="L98" s="200">
        <f>SUM(C98,E98,G98,I98,K98)</f>
        <v/>
      </c>
      <c r="M98" s="202">
        <f>L98/L99-1</f>
        <v/>
      </c>
      <c r="N98" s="415">
        <f>_xlfn.STDEV.P(M98:M350)</f>
        <v/>
      </c>
      <c r="O98" s="202">
        <f>N98*SQRT(250)</f>
        <v/>
      </c>
      <c r="P98" s="416">
        <f>0.09%</f>
        <v/>
      </c>
      <c r="Q98" s="415">
        <f>L98/L350-1</f>
        <v/>
      </c>
      <c r="R98" s="218">
        <f>Q98-P98</f>
        <v/>
      </c>
      <c r="S98" s="219">
        <f>AVERAGE(R98:R1096)</f>
        <v/>
      </c>
      <c r="T98" s="217">
        <f>R98/O98</f>
        <v/>
      </c>
      <c r="U98" s="199" t="n"/>
      <c r="V98" s="199" t="n"/>
      <c r="W98" s="199" t="n"/>
      <c r="X98" s="199" t="n"/>
      <c r="Y98" s="199" t="n"/>
      <c r="Z98" s="199" t="n"/>
      <c r="AA98" s="199" t="n"/>
      <c r="AB98" s="199" t="n"/>
      <c r="AC98" s="199" t="n"/>
      <c r="AD98" s="199" t="n"/>
      <c r="AE98" s="199" t="n"/>
      <c r="AF98" s="199" t="n"/>
      <c r="AG98" s="199" t="n"/>
    </row>
    <row r="99" ht="26.5" customHeight="1">
      <c r="A99" s="203" t="n">
        <v>44229</v>
      </c>
      <c r="B99" s="202">
        <f>INDIRECT(B$1&amp;"!D"&amp;ROW())</f>
        <v/>
      </c>
      <c r="C99" s="200">
        <f>C100*(1+B99)</f>
        <v/>
      </c>
      <c r="D99" s="202">
        <f>INDIRECT(D$1&amp;"!D"&amp;ROW())</f>
        <v/>
      </c>
      <c r="E99" s="200">
        <f>E100*(1+D99)</f>
        <v/>
      </c>
      <c r="F99" s="202">
        <f>INDIRECT(F$1&amp;"!D"&amp;ROW())</f>
        <v/>
      </c>
      <c r="G99" s="200">
        <f>G100*(1+F99)</f>
        <v/>
      </c>
      <c r="H99" s="202">
        <f>INDIRECT(H$1&amp;"!D"&amp;ROW())</f>
        <v/>
      </c>
      <c r="I99" s="200">
        <f>I100*(1+H99)</f>
        <v/>
      </c>
      <c r="J99" s="199" t="n"/>
      <c r="K99" s="199" t="n"/>
      <c r="L99" s="200">
        <f>SUM(C99,E99,G99,I99,K99)</f>
        <v/>
      </c>
      <c r="M99" s="202">
        <f>L99/L100-1</f>
        <v/>
      </c>
      <c r="N99" s="415">
        <f>_xlfn.STDEV.P(M99:M351)</f>
        <v/>
      </c>
      <c r="O99" s="202">
        <f>N99*SQRT(250)</f>
        <v/>
      </c>
      <c r="P99" s="416">
        <f>0.09%</f>
        <v/>
      </c>
      <c r="Q99" s="415">
        <f>L99/L351-1</f>
        <v/>
      </c>
      <c r="R99" s="218">
        <f>Q99-P99</f>
        <v/>
      </c>
      <c r="S99" s="219">
        <f>AVERAGE(R99:R1097)</f>
        <v/>
      </c>
      <c r="T99" s="217">
        <f>R99/O99</f>
        <v/>
      </c>
      <c r="U99" s="199" t="n"/>
      <c r="V99" s="199" t="n"/>
      <c r="W99" s="199" t="n"/>
      <c r="X99" s="199" t="n"/>
      <c r="Y99" s="199" t="n"/>
      <c r="Z99" s="199" t="n"/>
      <c r="AA99" s="199" t="n"/>
      <c r="AB99" s="199" t="n"/>
      <c r="AC99" s="199" t="n"/>
      <c r="AD99" s="199" t="n"/>
      <c r="AE99" s="199" t="n"/>
      <c r="AF99" s="199" t="n"/>
      <c r="AG99" s="199" t="n"/>
    </row>
    <row r="100" ht="26.5" customHeight="1">
      <c r="A100" s="203" t="n">
        <v>44228</v>
      </c>
      <c r="B100" s="202">
        <f>INDIRECT(B$1&amp;"!D"&amp;ROW())</f>
        <v/>
      </c>
      <c r="C100" s="200">
        <f>C101*(1+B100)</f>
        <v/>
      </c>
      <c r="D100" s="202">
        <f>INDIRECT(D$1&amp;"!D"&amp;ROW())</f>
        <v/>
      </c>
      <c r="E100" s="200">
        <f>E101*(1+D100)</f>
        <v/>
      </c>
      <c r="F100" s="202">
        <f>INDIRECT(F$1&amp;"!D"&amp;ROW())</f>
        <v/>
      </c>
      <c r="G100" s="200">
        <f>G101*(1+F100)</f>
        <v/>
      </c>
      <c r="H100" s="202">
        <f>INDIRECT(H$1&amp;"!D"&amp;ROW())</f>
        <v/>
      </c>
      <c r="I100" s="200">
        <f>I101*(1+H100)</f>
        <v/>
      </c>
      <c r="J100" s="199" t="n"/>
      <c r="K100" s="199" t="n"/>
      <c r="L100" s="200">
        <f>SUM(C100,E100,G100,I100,K100)</f>
        <v/>
      </c>
      <c r="M100" s="202">
        <f>L100/L101-1</f>
        <v/>
      </c>
      <c r="N100" s="415">
        <f>_xlfn.STDEV.P(M100:M352)</f>
        <v/>
      </c>
      <c r="O100" s="202">
        <f>N100*SQRT(250)</f>
        <v/>
      </c>
      <c r="P100" s="416">
        <f>0.09%</f>
        <v/>
      </c>
      <c r="Q100" s="415">
        <f>L100/L352-1</f>
        <v/>
      </c>
      <c r="R100" s="218">
        <f>Q100-P100</f>
        <v/>
      </c>
      <c r="S100" s="219">
        <f>AVERAGE(R100:R1098)</f>
        <v/>
      </c>
      <c r="T100" s="217">
        <f>R100/O100</f>
        <v/>
      </c>
      <c r="U100" s="199" t="n"/>
      <c r="V100" s="199" t="n"/>
      <c r="W100" s="199" t="n"/>
      <c r="X100" s="199" t="n"/>
      <c r="Y100" s="199" t="n"/>
      <c r="Z100" s="199" t="n"/>
      <c r="AA100" s="199" t="n"/>
      <c r="AB100" s="199" t="n"/>
      <c r="AC100" s="199" t="n"/>
      <c r="AD100" s="199" t="n"/>
      <c r="AE100" s="199" t="n"/>
      <c r="AF100" s="199" t="n"/>
      <c r="AG100" s="199" t="n"/>
    </row>
    <row r="101" ht="26.5" customHeight="1">
      <c r="A101" s="203" t="n">
        <v>44225</v>
      </c>
      <c r="B101" s="202">
        <f>INDIRECT(B$1&amp;"!D"&amp;ROW())</f>
        <v/>
      </c>
      <c r="C101" s="200">
        <f>C102*(1+B101)</f>
        <v/>
      </c>
      <c r="D101" s="202">
        <f>INDIRECT(D$1&amp;"!D"&amp;ROW())</f>
        <v/>
      </c>
      <c r="E101" s="200">
        <f>E102*(1+D101)</f>
        <v/>
      </c>
      <c r="F101" s="202">
        <f>INDIRECT(F$1&amp;"!D"&amp;ROW())</f>
        <v/>
      </c>
      <c r="G101" s="200">
        <f>G102*(1+F101)</f>
        <v/>
      </c>
      <c r="H101" s="202">
        <f>INDIRECT(H$1&amp;"!D"&amp;ROW())</f>
        <v/>
      </c>
      <c r="I101" s="200">
        <f>I102*(1+H101)</f>
        <v/>
      </c>
      <c r="J101" s="199" t="n"/>
      <c r="K101" s="199" t="n"/>
      <c r="L101" s="200">
        <f>SUM(C101,E101,G101,I101,K101)</f>
        <v/>
      </c>
      <c r="M101" s="202">
        <f>L101/L102-1</f>
        <v/>
      </c>
      <c r="N101" s="415">
        <f>_xlfn.STDEV.P(M101:M353)</f>
        <v/>
      </c>
      <c r="O101" s="202">
        <f>N101*SQRT(250)</f>
        <v/>
      </c>
      <c r="P101" s="416">
        <f>0.09%</f>
        <v/>
      </c>
      <c r="Q101" s="415">
        <f>L101/L353-1</f>
        <v/>
      </c>
      <c r="R101" s="218">
        <f>Q101-P101</f>
        <v/>
      </c>
      <c r="S101" s="219">
        <f>AVERAGE(R101:R1099)</f>
        <v/>
      </c>
      <c r="T101" s="217">
        <f>R101/O101</f>
        <v/>
      </c>
      <c r="U101" s="199" t="n"/>
      <c r="V101" s="199" t="n"/>
      <c r="W101" s="199" t="n"/>
      <c r="X101" s="199" t="n"/>
      <c r="Y101" s="199" t="n"/>
      <c r="Z101" s="199" t="n"/>
      <c r="AA101" s="199" t="n"/>
      <c r="AB101" s="199" t="n"/>
      <c r="AC101" s="199" t="n"/>
      <c r="AD101" s="199" t="n"/>
      <c r="AE101" s="199" t="n"/>
      <c r="AF101" s="199" t="n"/>
      <c r="AG101" s="199" t="n"/>
    </row>
    <row r="102" ht="26.5" customHeight="1">
      <c r="A102" s="203" t="n">
        <v>44224</v>
      </c>
      <c r="B102" s="202">
        <f>INDIRECT(B$1&amp;"!D"&amp;ROW())</f>
        <v/>
      </c>
      <c r="C102" s="200">
        <f>C103*(1+B102)</f>
        <v/>
      </c>
      <c r="D102" s="202">
        <f>INDIRECT(D$1&amp;"!D"&amp;ROW())</f>
        <v/>
      </c>
      <c r="E102" s="200">
        <f>E103*(1+D102)</f>
        <v/>
      </c>
      <c r="F102" s="202">
        <f>INDIRECT(F$1&amp;"!D"&amp;ROW())</f>
        <v/>
      </c>
      <c r="G102" s="200">
        <f>G103*(1+F102)</f>
        <v/>
      </c>
      <c r="H102" s="202">
        <f>INDIRECT(H$1&amp;"!D"&amp;ROW())</f>
        <v/>
      </c>
      <c r="I102" s="200">
        <f>I103*(1+H102)</f>
        <v/>
      </c>
      <c r="J102" s="199" t="n"/>
      <c r="K102" s="199" t="n"/>
      <c r="L102" s="200">
        <f>SUM(C102,E102,G102,I102,K102)</f>
        <v/>
      </c>
      <c r="M102" s="202">
        <f>L102/L103-1</f>
        <v/>
      </c>
      <c r="N102" s="415">
        <f>_xlfn.STDEV.P(M102:M354)</f>
        <v/>
      </c>
      <c r="O102" s="202">
        <f>N102*SQRT(250)</f>
        <v/>
      </c>
      <c r="P102" s="416">
        <f>0.09%</f>
        <v/>
      </c>
      <c r="Q102" s="415">
        <f>L102/L354-1</f>
        <v/>
      </c>
      <c r="R102" s="218">
        <f>Q102-P102</f>
        <v/>
      </c>
      <c r="S102" s="219">
        <f>AVERAGE(R102:R1100)</f>
        <v/>
      </c>
      <c r="T102" s="217">
        <f>R102/O102</f>
        <v/>
      </c>
      <c r="U102" s="199" t="n"/>
      <c r="V102" s="199" t="n"/>
      <c r="W102" s="199" t="n"/>
      <c r="X102" s="199" t="n"/>
      <c r="Y102" s="199" t="n"/>
      <c r="Z102" s="199" t="n"/>
      <c r="AA102" s="199" t="n"/>
      <c r="AB102" s="199" t="n"/>
      <c r="AC102" s="199" t="n"/>
      <c r="AD102" s="199" t="n"/>
      <c r="AE102" s="199" t="n"/>
      <c r="AF102" s="199" t="n"/>
      <c r="AG102" s="199" t="n"/>
    </row>
    <row r="103" ht="26.5" customHeight="1">
      <c r="A103" s="203" t="n">
        <v>44223</v>
      </c>
      <c r="B103" s="202">
        <f>INDIRECT(B$1&amp;"!D"&amp;ROW())</f>
        <v/>
      </c>
      <c r="C103" s="200">
        <f>C104*(1+B103)</f>
        <v/>
      </c>
      <c r="D103" s="202">
        <f>INDIRECT(D$1&amp;"!D"&amp;ROW())</f>
        <v/>
      </c>
      <c r="E103" s="200">
        <f>E104*(1+D103)</f>
        <v/>
      </c>
      <c r="F103" s="202">
        <f>INDIRECT(F$1&amp;"!D"&amp;ROW())</f>
        <v/>
      </c>
      <c r="G103" s="200">
        <f>G104*(1+F103)</f>
        <v/>
      </c>
      <c r="H103" s="202">
        <f>INDIRECT(H$1&amp;"!D"&amp;ROW())</f>
        <v/>
      </c>
      <c r="I103" s="200">
        <f>I104*(1+H103)</f>
        <v/>
      </c>
      <c r="J103" s="199" t="n"/>
      <c r="K103" s="199" t="n"/>
      <c r="L103" s="200">
        <f>SUM(C103,E103,G103,I103,K103)</f>
        <v/>
      </c>
      <c r="M103" s="202">
        <f>L103/L104-1</f>
        <v/>
      </c>
      <c r="N103" s="415">
        <f>_xlfn.STDEV.P(M103:M355)</f>
        <v/>
      </c>
      <c r="O103" s="202">
        <f>N103*SQRT(250)</f>
        <v/>
      </c>
      <c r="P103" s="416">
        <f>0.09%</f>
        <v/>
      </c>
      <c r="Q103" s="415">
        <f>L103/L355-1</f>
        <v/>
      </c>
      <c r="R103" s="218">
        <f>Q103-P103</f>
        <v/>
      </c>
      <c r="S103" s="219">
        <f>AVERAGE(R103:R1101)</f>
        <v/>
      </c>
      <c r="T103" s="217">
        <f>R103/O103</f>
        <v/>
      </c>
      <c r="U103" s="199" t="n"/>
      <c r="V103" s="199" t="n"/>
      <c r="W103" s="199" t="n"/>
      <c r="X103" s="199" t="n"/>
      <c r="Y103" s="199" t="n"/>
      <c r="Z103" s="199" t="n"/>
      <c r="AA103" s="199" t="n"/>
      <c r="AB103" s="199" t="n"/>
      <c r="AC103" s="199" t="n"/>
      <c r="AD103" s="199" t="n"/>
      <c r="AE103" s="199" t="n"/>
      <c r="AF103" s="199" t="n"/>
      <c r="AG103" s="199" t="n"/>
    </row>
    <row r="104" ht="26.5" customHeight="1">
      <c r="A104" s="203" t="n">
        <v>44222</v>
      </c>
      <c r="B104" s="202">
        <f>INDIRECT(B$1&amp;"!D"&amp;ROW())</f>
        <v/>
      </c>
      <c r="C104" s="200">
        <f>C105*(1+B104)</f>
        <v/>
      </c>
      <c r="D104" s="202">
        <f>INDIRECT(D$1&amp;"!D"&amp;ROW())</f>
        <v/>
      </c>
      <c r="E104" s="200">
        <f>E105*(1+D104)</f>
        <v/>
      </c>
      <c r="F104" s="202">
        <f>INDIRECT(F$1&amp;"!D"&amp;ROW())</f>
        <v/>
      </c>
      <c r="G104" s="200">
        <f>G105*(1+F104)</f>
        <v/>
      </c>
      <c r="H104" s="202">
        <f>INDIRECT(H$1&amp;"!D"&amp;ROW())</f>
        <v/>
      </c>
      <c r="I104" s="200">
        <f>I105*(1+H104)</f>
        <v/>
      </c>
      <c r="J104" s="199" t="n"/>
      <c r="K104" s="199" t="n"/>
      <c r="L104" s="200">
        <f>SUM(C104,E104,G104,I104,K104)</f>
        <v/>
      </c>
      <c r="M104" s="202">
        <f>L104/L105-1</f>
        <v/>
      </c>
      <c r="N104" s="415">
        <f>_xlfn.STDEV.P(M104:M356)</f>
        <v/>
      </c>
      <c r="O104" s="202">
        <f>N104*SQRT(250)</f>
        <v/>
      </c>
      <c r="P104" s="416">
        <f>0.09%</f>
        <v/>
      </c>
      <c r="Q104" s="415">
        <f>L104/L356-1</f>
        <v/>
      </c>
      <c r="R104" s="218">
        <f>Q104-P104</f>
        <v/>
      </c>
      <c r="S104" s="219">
        <f>AVERAGE(R104:R1102)</f>
        <v/>
      </c>
      <c r="T104" s="217">
        <f>R104/O104</f>
        <v/>
      </c>
      <c r="U104" s="199" t="n"/>
      <c r="V104" s="199" t="n"/>
      <c r="W104" s="199" t="n"/>
      <c r="X104" s="199" t="n"/>
      <c r="Y104" s="199" t="n"/>
      <c r="Z104" s="199" t="n"/>
      <c r="AA104" s="199" t="n"/>
      <c r="AB104" s="199" t="n"/>
      <c r="AC104" s="199" t="n"/>
      <c r="AD104" s="199" t="n"/>
      <c r="AE104" s="199" t="n"/>
      <c r="AF104" s="199" t="n"/>
      <c r="AG104" s="199" t="n"/>
    </row>
    <row r="105" ht="26.5" customHeight="1">
      <c r="A105" s="203" t="n">
        <v>44221</v>
      </c>
      <c r="B105" s="202">
        <f>INDIRECT(B$1&amp;"!D"&amp;ROW())</f>
        <v/>
      </c>
      <c r="C105" s="200">
        <f>C106*(1+B105)</f>
        <v/>
      </c>
      <c r="D105" s="202">
        <f>INDIRECT(D$1&amp;"!D"&amp;ROW())</f>
        <v/>
      </c>
      <c r="E105" s="200">
        <f>E106*(1+D105)</f>
        <v/>
      </c>
      <c r="F105" s="202">
        <f>INDIRECT(F$1&amp;"!D"&amp;ROW())</f>
        <v/>
      </c>
      <c r="G105" s="200">
        <f>G106*(1+F105)</f>
        <v/>
      </c>
      <c r="H105" s="202">
        <f>INDIRECT(H$1&amp;"!D"&amp;ROW())</f>
        <v/>
      </c>
      <c r="I105" s="200">
        <f>I106*(1+H105)</f>
        <v/>
      </c>
      <c r="J105" s="199" t="n"/>
      <c r="K105" s="199" t="n"/>
      <c r="L105" s="200">
        <f>SUM(C105,E105,G105,I105,K105)</f>
        <v/>
      </c>
      <c r="M105" s="202">
        <f>L105/L106-1</f>
        <v/>
      </c>
      <c r="N105" s="415">
        <f>_xlfn.STDEV.P(M105:M357)</f>
        <v/>
      </c>
      <c r="O105" s="202">
        <f>N105*SQRT(250)</f>
        <v/>
      </c>
      <c r="P105" s="416">
        <f>0.09%</f>
        <v/>
      </c>
      <c r="Q105" s="415">
        <f>L105/L357-1</f>
        <v/>
      </c>
      <c r="R105" s="218">
        <f>Q105-P105</f>
        <v/>
      </c>
      <c r="S105" s="219">
        <f>AVERAGE(R105:R1103)</f>
        <v/>
      </c>
      <c r="T105" s="217">
        <f>R105/O105</f>
        <v/>
      </c>
      <c r="U105" s="199" t="n"/>
      <c r="V105" s="199" t="n"/>
      <c r="W105" s="199" t="n"/>
      <c r="X105" s="199" t="n"/>
      <c r="Y105" s="199" t="n"/>
      <c r="Z105" s="199" t="n"/>
      <c r="AA105" s="199" t="n"/>
      <c r="AB105" s="199" t="n"/>
      <c r="AC105" s="199" t="n"/>
      <c r="AD105" s="199" t="n"/>
      <c r="AE105" s="199" t="n"/>
      <c r="AF105" s="199" t="n"/>
      <c r="AG105" s="199" t="n"/>
    </row>
    <row r="106" ht="26.5" customHeight="1">
      <c r="A106" s="203" t="n">
        <v>44218</v>
      </c>
      <c r="B106" s="202">
        <f>INDIRECT(B$1&amp;"!D"&amp;ROW())</f>
        <v/>
      </c>
      <c r="C106" s="200">
        <f>C107*(1+B106)</f>
        <v/>
      </c>
      <c r="D106" s="202">
        <f>INDIRECT(D$1&amp;"!D"&amp;ROW())</f>
        <v/>
      </c>
      <c r="E106" s="200">
        <f>E107*(1+D106)</f>
        <v/>
      </c>
      <c r="F106" s="202">
        <f>INDIRECT(F$1&amp;"!D"&amp;ROW())</f>
        <v/>
      </c>
      <c r="G106" s="200">
        <f>G107*(1+F106)</f>
        <v/>
      </c>
      <c r="H106" s="202">
        <f>INDIRECT(H$1&amp;"!D"&amp;ROW())</f>
        <v/>
      </c>
      <c r="I106" s="200">
        <f>I107*(1+H106)</f>
        <v/>
      </c>
      <c r="J106" s="199" t="n"/>
      <c r="K106" s="199" t="n"/>
      <c r="L106" s="200">
        <f>SUM(C106,E106,G106,I106,K106)</f>
        <v/>
      </c>
      <c r="M106" s="202">
        <f>L106/L107-1</f>
        <v/>
      </c>
      <c r="N106" s="415">
        <f>_xlfn.STDEV.P(M106:M358)</f>
        <v/>
      </c>
      <c r="O106" s="202">
        <f>N106*SQRT(250)</f>
        <v/>
      </c>
      <c r="P106" s="416">
        <f>0.09%</f>
        <v/>
      </c>
      <c r="Q106" s="415">
        <f>L106/L358-1</f>
        <v/>
      </c>
      <c r="R106" s="218">
        <f>Q106-P106</f>
        <v/>
      </c>
      <c r="S106" s="219">
        <f>AVERAGE(R106:R1104)</f>
        <v/>
      </c>
      <c r="T106" s="217">
        <f>R106/O106</f>
        <v/>
      </c>
      <c r="U106" s="199" t="n"/>
      <c r="V106" s="199" t="n"/>
      <c r="W106" s="199" t="n"/>
      <c r="X106" s="199" t="n"/>
      <c r="Y106" s="199" t="n"/>
      <c r="Z106" s="199" t="n"/>
      <c r="AA106" s="199" t="n"/>
      <c r="AB106" s="199" t="n"/>
      <c r="AC106" s="199" t="n"/>
      <c r="AD106" s="199" t="n"/>
      <c r="AE106" s="199" t="n"/>
      <c r="AF106" s="199" t="n"/>
      <c r="AG106" s="199" t="n"/>
    </row>
    <row r="107" ht="26.5" customHeight="1">
      <c r="A107" s="203" t="n">
        <v>44217</v>
      </c>
      <c r="B107" s="202">
        <f>INDIRECT(B$1&amp;"!D"&amp;ROW())</f>
        <v/>
      </c>
      <c r="C107" s="200">
        <f>C108*(1+B107)</f>
        <v/>
      </c>
      <c r="D107" s="202">
        <f>INDIRECT(D$1&amp;"!D"&amp;ROW())</f>
        <v/>
      </c>
      <c r="E107" s="200">
        <f>E108*(1+D107)</f>
        <v/>
      </c>
      <c r="F107" s="202">
        <f>INDIRECT(F$1&amp;"!D"&amp;ROW())</f>
        <v/>
      </c>
      <c r="G107" s="200">
        <f>G108*(1+F107)</f>
        <v/>
      </c>
      <c r="H107" s="202">
        <f>INDIRECT(H$1&amp;"!D"&amp;ROW())</f>
        <v/>
      </c>
      <c r="I107" s="200">
        <f>I108*(1+H107)</f>
        <v/>
      </c>
      <c r="J107" s="199" t="n"/>
      <c r="K107" s="199" t="n"/>
      <c r="L107" s="200">
        <f>SUM(C107,E107,G107,I107,K107)</f>
        <v/>
      </c>
      <c r="M107" s="202">
        <f>L107/L108-1</f>
        <v/>
      </c>
      <c r="N107" s="415">
        <f>_xlfn.STDEV.P(M107:M359)</f>
        <v/>
      </c>
      <c r="O107" s="202">
        <f>N107*SQRT(250)</f>
        <v/>
      </c>
      <c r="P107" s="416">
        <f>0.09%</f>
        <v/>
      </c>
      <c r="Q107" s="415">
        <f>L107/L359-1</f>
        <v/>
      </c>
      <c r="R107" s="218">
        <f>Q107-P107</f>
        <v/>
      </c>
      <c r="S107" s="219">
        <f>AVERAGE(R107:R1105)</f>
        <v/>
      </c>
      <c r="T107" s="217">
        <f>R107/O107</f>
        <v/>
      </c>
      <c r="U107" s="199" t="n"/>
      <c r="V107" s="199" t="n"/>
      <c r="W107" s="199" t="n"/>
      <c r="X107" s="199" t="n"/>
      <c r="Y107" s="199" t="n"/>
      <c r="Z107" s="199" t="n"/>
      <c r="AA107" s="199" t="n"/>
      <c r="AB107" s="199" t="n"/>
      <c r="AC107" s="199" t="n"/>
      <c r="AD107" s="199" t="n"/>
      <c r="AE107" s="199" t="n"/>
      <c r="AF107" s="199" t="n"/>
      <c r="AG107" s="199" t="n"/>
    </row>
    <row r="108" ht="26.5" customHeight="1">
      <c r="A108" s="203" t="n">
        <v>44216</v>
      </c>
      <c r="B108" s="202">
        <f>INDIRECT(B$1&amp;"!D"&amp;ROW())</f>
        <v/>
      </c>
      <c r="C108" s="200">
        <f>C109*(1+B108)</f>
        <v/>
      </c>
      <c r="D108" s="202">
        <f>INDIRECT(D$1&amp;"!D"&amp;ROW())</f>
        <v/>
      </c>
      <c r="E108" s="200">
        <f>E109*(1+D108)</f>
        <v/>
      </c>
      <c r="F108" s="202">
        <f>INDIRECT(F$1&amp;"!D"&amp;ROW())</f>
        <v/>
      </c>
      <c r="G108" s="200">
        <f>G109*(1+F108)</f>
        <v/>
      </c>
      <c r="H108" s="202">
        <f>INDIRECT(H$1&amp;"!D"&amp;ROW())</f>
        <v/>
      </c>
      <c r="I108" s="200">
        <f>I109*(1+H108)</f>
        <v/>
      </c>
      <c r="J108" s="199" t="n"/>
      <c r="K108" s="199" t="n"/>
      <c r="L108" s="200">
        <f>SUM(C108,E108,G108,I108,K108)</f>
        <v/>
      </c>
      <c r="M108" s="202">
        <f>L108/L109-1</f>
        <v/>
      </c>
      <c r="N108" s="415">
        <f>_xlfn.STDEV.P(M108:M360)</f>
        <v/>
      </c>
      <c r="O108" s="202">
        <f>N108*SQRT(250)</f>
        <v/>
      </c>
      <c r="P108" s="416">
        <f>0.09%</f>
        <v/>
      </c>
      <c r="Q108" s="415">
        <f>L108/L360-1</f>
        <v/>
      </c>
      <c r="R108" s="218">
        <f>Q108-P108</f>
        <v/>
      </c>
      <c r="S108" s="219">
        <f>AVERAGE(R108:R1106)</f>
        <v/>
      </c>
      <c r="T108" s="217">
        <f>R108/O108</f>
        <v/>
      </c>
      <c r="U108" s="199" t="n"/>
      <c r="V108" s="199" t="n"/>
      <c r="W108" s="199" t="n"/>
      <c r="X108" s="199" t="n"/>
      <c r="Y108" s="199" t="n"/>
      <c r="Z108" s="199" t="n"/>
      <c r="AA108" s="199" t="n"/>
      <c r="AB108" s="199" t="n"/>
      <c r="AC108" s="199" t="n"/>
      <c r="AD108" s="199" t="n"/>
      <c r="AE108" s="199" t="n"/>
      <c r="AF108" s="199" t="n"/>
      <c r="AG108" s="199" t="n"/>
    </row>
    <row r="109" ht="26.5" customHeight="1">
      <c r="A109" s="203" t="n">
        <v>44215</v>
      </c>
      <c r="B109" s="202">
        <f>INDIRECT(B$1&amp;"!D"&amp;ROW())</f>
        <v/>
      </c>
      <c r="C109" s="200">
        <f>C110*(1+B109)</f>
        <v/>
      </c>
      <c r="D109" s="202">
        <f>INDIRECT(D$1&amp;"!D"&amp;ROW())</f>
        <v/>
      </c>
      <c r="E109" s="200">
        <f>E110*(1+D109)</f>
        <v/>
      </c>
      <c r="F109" s="202">
        <f>INDIRECT(F$1&amp;"!D"&amp;ROW())</f>
        <v/>
      </c>
      <c r="G109" s="200">
        <f>G110*(1+F109)</f>
        <v/>
      </c>
      <c r="H109" s="202">
        <f>INDIRECT(H$1&amp;"!D"&amp;ROW())</f>
        <v/>
      </c>
      <c r="I109" s="200">
        <f>I110*(1+H109)</f>
        <v/>
      </c>
      <c r="J109" s="199" t="n"/>
      <c r="K109" s="199" t="n"/>
      <c r="L109" s="200">
        <f>SUM(C109,E109,G109,I109,K109)</f>
        <v/>
      </c>
      <c r="M109" s="202">
        <f>L109/L110-1</f>
        <v/>
      </c>
      <c r="N109" s="415">
        <f>_xlfn.STDEV.P(M109:M361)</f>
        <v/>
      </c>
      <c r="O109" s="202">
        <f>N109*SQRT(250)</f>
        <v/>
      </c>
      <c r="P109" s="416">
        <f>0.09%</f>
        <v/>
      </c>
      <c r="Q109" s="415">
        <f>L109/L361-1</f>
        <v/>
      </c>
      <c r="R109" s="218">
        <f>Q109-P109</f>
        <v/>
      </c>
      <c r="S109" s="219">
        <f>AVERAGE(R109:R1107)</f>
        <v/>
      </c>
      <c r="T109" s="217">
        <f>R109/O109</f>
        <v/>
      </c>
      <c r="U109" s="199" t="n"/>
      <c r="V109" s="199" t="n"/>
      <c r="W109" s="199" t="n"/>
      <c r="X109" s="199" t="n"/>
      <c r="Y109" s="199" t="n"/>
      <c r="Z109" s="199" t="n"/>
      <c r="AA109" s="199" t="n"/>
      <c r="AB109" s="199" t="n"/>
      <c r="AC109" s="199" t="n"/>
      <c r="AD109" s="199" t="n"/>
      <c r="AE109" s="199" t="n"/>
      <c r="AF109" s="199" t="n"/>
      <c r="AG109" s="199" t="n"/>
    </row>
    <row r="110" ht="26.5" customHeight="1">
      <c r="A110" s="203" t="n">
        <v>44211</v>
      </c>
      <c r="B110" s="202">
        <f>INDIRECT(B$1&amp;"!D"&amp;ROW())</f>
        <v/>
      </c>
      <c r="C110" s="200">
        <f>C111*(1+B110)</f>
        <v/>
      </c>
      <c r="D110" s="202">
        <f>INDIRECT(D$1&amp;"!D"&amp;ROW())</f>
        <v/>
      </c>
      <c r="E110" s="200">
        <f>E111*(1+D110)</f>
        <v/>
      </c>
      <c r="F110" s="202">
        <f>INDIRECT(F$1&amp;"!D"&amp;ROW())</f>
        <v/>
      </c>
      <c r="G110" s="200">
        <f>G111*(1+F110)</f>
        <v/>
      </c>
      <c r="H110" s="202">
        <f>INDIRECT(H$1&amp;"!D"&amp;ROW())</f>
        <v/>
      </c>
      <c r="I110" s="200">
        <f>I111*(1+H110)</f>
        <v/>
      </c>
      <c r="J110" s="199" t="n"/>
      <c r="K110" s="199" t="n"/>
      <c r="L110" s="200">
        <f>SUM(C110,E110,G110,I110,K110)</f>
        <v/>
      </c>
      <c r="M110" s="202">
        <f>L110/L111-1</f>
        <v/>
      </c>
      <c r="N110" s="415">
        <f>_xlfn.STDEV.P(M110:M362)</f>
        <v/>
      </c>
      <c r="O110" s="202">
        <f>N110*SQRT(250)</f>
        <v/>
      </c>
      <c r="P110" s="416">
        <f>0.09%</f>
        <v/>
      </c>
      <c r="Q110" s="415">
        <f>L110/L362-1</f>
        <v/>
      </c>
      <c r="R110" s="218">
        <f>Q110-P110</f>
        <v/>
      </c>
      <c r="S110" s="219">
        <f>AVERAGE(R110:R1108)</f>
        <v/>
      </c>
      <c r="T110" s="217">
        <f>R110/O110</f>
        <v/>
      </c>
      <c r="U110" s="199" t="n"/>
      <c r="V110" s="199" t="n"/>
      <c r="W110" s="199" t="n"/>
      <c r="X110" s="199" t="n"/>
      <c r="Y110" s="199" t="n"/>
      <c r="Z110" s="199" t="n"/>
      <c r="AA110" s="199" t="n"/>
      <c r="AB110" s="199" t="n"/>
      <c r="AC110" s="199" t="n"/>
      <c r="AD110" s="199" t="n"/>
      <c r="AE110" s="199" t="n"/>
      <c r="AF110" s="199" t="n"/>
      <c r="AG110" s="199" t="n"/>
    </row>
    <row r="111" ht="26.5" customHeight="1">
      <c r="A111" s="203" t="n">
        <v>44210</v>
      </c>
      <c r="B111" s="202">
        <f>INDIRECT(B$1&amp;"!D"&amp;ROW())</f>
        <v/>
      </c>
      <c r="C111" s="200">
        <f>C112*(1+B111)</f>
        <v/>
      </c>
      <c r="D111" s="202">
        <f>INDIRECT(D$1&amp;"!D"&amp;ROW())</f>
        <v/>
      </c>
      <c r="E111" s="200">
        <f>E112*(1+D111)</f>
        <v/>
      </c>
      <c r="F111" s="202">
        <f>INDIRECT(F$1&amp;"!D"&amp;ROW())</f>
        <v/>
      </c>
      <c r="G111" s="200">
        <f>G112*(1+F111)</f>
        <v/>
      </c>
      <c r="H111" s="202">
        <f>INDIRECT(H$1&amp;"!D"&amp;ROW())</f>
        <v/>
      </c>
      <c r="I111" s="200">
        <f>I112*(1+H111)</f>
        <v/>
      </c>
      <c r="J111" s="199" t="n"/>
      <c r="K111" s="199" t="n"/>
      <c r="L111" s="200">
        <f>SUM(C111,E111,G111,I111,K111)</f>
        <v/>
      </c>
      <c r="M111" s="202">
        <f>L111/L112-1</f>
        <v/>
      </c>
      <c r="N111" s="415">
        <f>_xlfn.STDEV.P(M111:M363)</f>
        <v/>
      </c>
      <c r="O111" s="202">
        <f>N111*SQRT(250)</f>
        <v/>
      </c>
      <c r="P111" s="416">
        <f>0.09%</f>
        <v/>
      </c>
      <c r="Q111" s="415">
        <f>L111/L363-1</f>
        <v/>
      </c>
      <c r="R111" s="218">
        <f>Q111-P111</f>
        <v/>
      </c>
      <c r="S111" s="219">
        <f>AVERAGE(R111:R1109)</f>
        <v/>
      </c>
      <c r="T111" s="217">
        <f>R111/O111</f>
        <v/>
      </c>
      <c r="U111" s="199" t="n"/>
      <c r="V111" s="199" t="n"/>
      <c r="W111" s="199" t="n"/>
      <c r="X111" s="199" t="n"/>
      <c r="Y111" s="199" t="n"/>
      <c r="Z111" s="199" t="n"/>
      <c r="AA111" s="199" t="n"/>
      <c r="AB111" s="199" t="n"/>
      <c r="AC111" s="199" t="n"/>
      <c r="AD111" s="199" t="n"/>
      <c r="AE111" s="199" t="n"/>
      <c r="AF111" s="199" t="n"/>
      <c r="AG111" s="199" t="n"/>
    </row>
    <row r="112" ht="26.5" customHeight="1">
      <c r="A112" s="203" t="n">
        <v>44209</v>
      </c>
      <c r="B112" s="202">
        <f>INDIRECT(B$1&amp;"!D"&amp;ROW())</f>
        <v/>
      </c>
      <c r="C112" s="200">
        <f>C113*(1+B112)</f>
        <v/>
      </c>
      <c r="D112" s="202">
        <f>INDIRECT(D$1&amp;"!D"&amp;ROW())</f>
        <v/>
      </c>
      <c r="E112" s="200">
        <f>E113*(1+D112)</f>
        <v/>
      </c>
      <c r="F112" s="202">
        <f>INDIRECT(F$1&amp;"!D"&amp;ROW())</f>
        <v/>
      </c>
      <c r="G112" s="200">
        <f>G113*(1+F112)</f>
        <v/>
      </c>
      <c r="H112" s="202">
        <f>INDIRECT(H$1&amp;"!D"&amp;ROW())</f>
        <v/>
      </c>
      <c r="I112" s="200">
        <f>I113*(1+H112)</f>
        <v/>
      </c>
      <c r="J112" s="199" t="n"/>
      <c r="K112" s="199" t="n"/>
      <c r="L112" s="200">
        <f>SUM(C112,E112,G112,I112,K112)</f>
        <v/>
      </c>
      <c r="M112" s="202">
        <f>L112/L113-1</f>
        <v/>
      </c>
      <c r="N112" s="415">
        <f>_xlfn.STDEV.P(M112:M364)</f>
        <v/>
      </c>
      <c r="O112" s="202">
        <f>N112*SQRT(250)</f>
        <v/>
      </c>
      <c r="P112" s="416">
        <f>0.09%</f>
        <v/>
      </c>
      <c r="Q112" s="415">
        <f>L112/L364-1</f>
        <v/>
      </c>
      <c r="R112" s="218">
        <f>Q112-P112</f>
        <v/>
      </c>
      <c r="S112" s="219">
        <f>AVERAGE(R112:R1110)</f>
        <v/>
      </c>
      <c r="T112" s="217">
        <f>R112/O112</f>
        <v/>
      </c>
      <c r="U112" s="199" t="n"/>
      <c r="V112" s="199" t="n"/>
      <c r="W112" s="199" t="n"/>
      <c r="X112" s="199" t="n"/>
      <c r="Y112" s="199" t="n"/>
      <c r="Z112" s="199" t="n"/>
      <c r="AA112" s="199" t="n"/>
      <c r="AB112" s="199" t="n"/>
      <c r="AC112" s="199" t="n"/>
      <c r="AD112" s="199" t="n"/>
      <c r="AE112" s="199" t="n"/>
      <c r="AF112" s="199" t="n"/>
      <c r="AG112" s="199" t="n"/>
    </row>
    <row r="113" ht="26.5" customHeight="1">
      <c r="A113" s="203" t="n">
        <v>44208</v>
      </c>
      <c r="B113" s="202">
        <f>INDIRECT(B$1&amp;"!D"&amp;ROW())</f>
        <v/>
      </c>
      <c r="C113" s="200">
        <f>C114*(1+B113)</f>
        <v/>
      </c>
      <c r="D113" s="202">
        <f>INDIRECT(D$1&amp;"!D"&amp;ROW())</f>
        <v/>
      </c>
      <c r="E113" s="200">
        <f>E114*(1+D113)</f>
        <v/>
      </c>
      <c r="F113" s="202">
        <f>INDIRECT(F$1&amp;"!D"&amp;ROW())</f>
        <v/>
      </c>
      <c r="G113" s="200">
        <f>G114*(1+F113)</f>
        <v/>
      </c>
      <c r="H113" s="202">
        <f>INDIRECT(H$1&amp;"!D"&amp;ROW())</f>
        <v/>
      </c>
      <c r="I113" s="200">
        <f>I114*(1+H113)</f>
        <v/>
      </c>
      <c r="J113" s="199" t="n"/>
      <c r="K113" s="199" t="n"/>
      <c r="L113" s="200">
        <f>SUM(C113,E113,G113,I113,K113)</f>
        <v/>
      </c>
      <c r="M113" s="202">
        <f>L113/L114-1</f>
        <v/>
      </c>
      <c r="N113" s="415">
        <f>_xlfn.STDEV.P(M113:M365)</f>
        <v/>
      </c>
      <c r="O113" s="202">
        <f>N113*SQRT(250)</f>
        <v/>
      </c>
      <c r="P113" s="416">
        <f>0.09%</f>
        <v/>
      </c>
      <c r="Q113" s="415">
        <f>L113/L365-1</f>
        <v/>
      </c>
      <c r="R113" s="218">
        <f>Q113-P113</f>
        <v/>
      </c>
      <c r="S113" s="219">
        <f>AVERAGE(R113:R1111)</f>
        <v/>
      </c>
      <c r="T113" s="217">
        <f>R113/O113</f>
        <v/>
      </c>
      <c r="U113" s="199" t="n"/>
      <c r="V113" s="199" t="n"/>
      <c r="W113" s="199" t="n"/>
      <c r="X113" s="199" t="n"/>
      <c r="Y113" s="199" t="n"/>
      <c r="Z113" s="199" t="n"/>
      <c r="AA113" s="199" t="n"/>
      <c r="AB113" s="199" t="n"/>
      <c r="AC113" s="199" t="n"/>
      <c r="AD113" s="199" t="n"/>
      <c r="AE113" s="199" t="n"/>
      <c r="AF113" s="199" t="n"/>
      <c r="AG113" s="199" t="n"/>
    </row>
    <row r="114" ht="26.5" customHeight="1">
      <c r="A114" s="203" t="n">
        <v>44207</v>
      </c>
      <c r="B114" s="202">
        <f>INDIRECT(B$1&amp;"!D"&amp;ROW())</f>
        <v/>
      </c>
      <c r="C114" s="200">
        <f>C115*(1+B114)</f>
        <v/>
      </c>
      <c r="D114" s="202">
        <f>INDIRECT(D$1&amp;"!D"&amp;ROW())</f>
        <v/>
      </c>
      <c r="E114" s="200">
        <f>E115*(1+D114)</f>
        <v/>
      </c>
      <c r="F114" s="202">
        <f>INDIRECT(F$1&amp;"!D"&amp;ROW())</f>
        <v/>
      </c>
      <c r="G114" s="200">
        <f>G115*(1+F114)</f>
        <v/>
      </c>
      <c r="H114" s="202">
        <f>INDIRECT(H$1&amp;"!D"&amp;ROW())</f>
        <v/>
      </c>
      <c r="I114" s="200">
        <f>I115*(1+H114)</f>
        <v/>
      </c>
      <c r="J114" s="199" t="n"/>
      <c r="K114" s="199" t="n"/>
      <c r="L114" s="200">
        <f>SUM(C114,E114,G114,I114,K114)</f>
        <v/>
      </c>
      <c r="M114" s="202">
        <f>L114/L115-1</f>
        <v/>
      </c>
      <c r="N114" s="415">
        <f>_xlfn.STDEV.P(M114:M366)</f>
        <v/>
      </c>
      <c r="O114" s="202">
        <f>N114*SQRT(250)</f>
        <v/>
      </c>
      <c r="P114" s="416">
        <f>0.09%</f>
        <v/>
      </c>
      <c r="Q114" s="415">
        <f>L114/L366-1</f>
        <v/>
      </c>
      <c r="R114" s="218">
        <f>Q114-P114</f>
        <v/>
      </c>
      <c r="S114" s="219">
        <f>AVERAGE(R114:R1112)</f>
        <v/>
      </c>
      <c r="T114" s="217">
        <f>R114/O114</f>
        <v/>
      </c>
      <c r="U114" s="199" t="n"/>
      <c r="V114" s="199" t="n"/>
      <c r="W114" s="199" t="n"/>
      <c r="X114" s="199" t="n"/>
      <c r="Y114" s="199" t="n"/>
      <c r="Z114" s="199" t="n"/>
      <c r="AA114" s="199" t="n"/>
      <c r="AB114" s="199" t="n"/>
      <c r="AC114" s="199" t="n"/>
      <c r="AD114" s="199" t="n"/>
      <c r="AE114" s="199" t="n"/>
      <c r="AF114" s="199" t="n"/>
      <c r="AG114" s="199" t="n"/>
    </row>
    <row r="115" ht="26.5" customHeight="1">
      <c r="A115" s="203" t="n">
        <v>44204</v>
      </c>
      <c r="B115" s="202">
        <f>INDIRECT(B$1&amp;"!D"&amp;ROW())</f>
        <v/>
      </c>
      <c r="C115" s="200">
        <f>C116*(1+B115)</f>
        <v/>
      </c>
      <c r="D115" s="202">
        <f>INDIRECT(D$1&amp;"!D"&amp;ROW())</f>
        <v/>
      </c>
      <c r="E115" s="200">
        <f>E116*(1+D115)</f>
        <v/>
      </c>
      <c r="F115" s="202">
        <f>INDIRECT(F$1&amp;"!D"&amp;ROW())</f>
        <v/>
      </c>
      <c r="G115" s="200">
        <f>G116*(1+F115)</f>
        <v/>
      </c>
      <c r="H115" s="202">
        <f>INDIRECT(H$1&amp;"!D"&amp;ROW())</f>
        <v/>
      </c>
      <c r="I115" s="200">
        <f>I116*(1+H115)</f>
        <v/>
      </c>
      <c r="J115" s="199" t="n"/>
      <c r="K115" s="199" t="n"/>
      <c r="L115" s="200">
        <f>SUM(C115,E115,G115,I115,K115)</f>
        <v/>
      </c>
      <c r="M115" s="202">
        <f>L115/L116-1</f>
        <v/>
      </c>
      <c r="N115" s="415">
        <f>_xlfn.STDEV.P(M115:M367)</f>
        <v/>
      </c>
      <c r="O115" s="202">
        <f>N115*SQRT(250)</f>
        <v/>
      </c>
      <c r="P115" s="416">
        <f>0.09%</f>
        <v/>
      </c>
      <c r="Q115" s="415">
        <f>L115/L367-1</f>
        <v/>
      </c>
      <c r="R115" s="218">
        <f>Q115-P115</f>
        <v/>
      </c>
      <c r="S115" s="219">
        <f>AVERAGE(R115:R1113)</f>
        <v/>
      </c>
      <c r="T115" s="217">
        <f>R115/O115</f>
        <v/>
      </c>
      <c r="U115" s="199" t="n"/>
      <c r="V115" s="199" t="n"/>
      <c r="W115" s="199" t="n"/>
      <c r="X115" s="199" t="n"/>
      <c r="Y115" s="199" t="n"/>
      <c r="Z115" s="199" t="n"/>
      <c r="AA115" s="199" t="n"/>
      <c r="AB115" s="199" t="n"/>
      <c r="AC115" s="199" t="n"/>
      <c r="AD115" s="199" t="n"/>
      <c r="AE115" s="199" t="n"/>
      <c r="AF115" s="199" t="n"/>
      <c r="AG115" s="199" t="n"/>
    </row>
    <row r="116" ht="26.5" customHeight="1">
      <c r="A116" s="203" t="n">
        <v>44203</v>
      </c>
      <c r="B116" s="202">
        <f>INDIRECT(B$1&amp;"!D"&amp;ROW())</f>
        <v/>
      </c>
      <c r="C116" s="200">
        <f>C117*(1+B116)</f>
        <v/>
      </c>
      <c r="D116" s="202">
        <f>INDIRECT(D$1&amp;"!D"&amp;ROW())</f>
        <v/>
      </c>
      <c r="E116" s="200">
        <f>E117*(1+D116)</f>
        <v/>
      </c>
      <c r="F116" s="202">
        <f>INDIRECT(F$1&amp;"!D"&amp;ROW())</f>
        <v/>
      </c>
      <c r="G116" s="200">
        <f>G117*(1+F116)</f>
        <v/>
      </c>
      <c r="H116" s="202">
        <f>INDIRECT(H$1&amp;"!D"&amp;ROW())</f>
        <v/>
      </c>
      <c r="I116" s="200">
        <f>I117*(1+H116)</f>
        <v/>
      </c>
      <c r="J116" s="199" t="n"/>
      <c r="K116" s="199" t="n"/>
      <c r="L116" s="200">
        <f>SUM(C116,E116,G116,I116,K116)</f>
        <v/>
      </c>
      <c r="M116" s="202">
        <f>L116/L117-1</f>
        <v/>
      </c>
      <c r="N116" s="415">
        <f>_xlfn.STDEV.P(M116:M368)</f>
        <v/>
      </c>
      <c r="O116" s="202">
        <f>N116*SQRT(250)</f>
        <v/>
      </c>
      <c r="P116" s="416">
        <f>0.09%</f>
        <v/>
      </c>
      <c r="Q116" s="415">
        <f>L116/L368-1</f>
        <v/>
      </c>
      <c r="R116" s="218">
        <f>Q116-P116</f>
        <v/>
      </c>
      <c r="S116" s="219">
        <f>AVERAGE(R116:R1114)</f>
        <v/>
      </c>
      <c r="T116" s="217">
        <f>R116/O116</f>
        <v/>
      </c>
      <c r="U116" s="199" t="n"/>
      <c r="V116" s="199" t="n"/>
      <c r="W116" s="199" t="n"/>
      <c r="X116" s="199" t="n"/>
      <c r="Y116" s="199" t="n"/>
      <c r="Z116" s="199" t="n"/>
      <c r="AA116" s="199" t="n"/>
      <c r="AB116" s="199" t="n"/>
      <c r="AC116" s="199" t="n"/>
      <c r="AD116" s="199" t="n"/>
      <c r="AE116" s="199" t="n"/>
      <c r="AF116" s="199" t="n"/>
      <c r="AG116" s="199" t="n"/>
    </row>
    <row r="117" ht="26.5" customHeight="1">
      <c r="A117" s="203" t="n">
        <v>44202</v>
      </c>
      <c r="B117" s="202">
        <f>INDIRECT(B$1&amp;"!D"&amp;ROW())</f>
        <v/>
      </c>
      <c r="C117" s="200">
        <f>C118*(1+B117)</f>
        <v/>
      </c>
      <c r="D117" s="202">
        <f>INDIRECT(D$1&amp;"!D"&amp;ROW())</f>
        <v/>
      </c>
      <c r="E117" s="200">
        <f>E118*(1+D117)</f>
        <v/>
      </c>
      <c r="F117" s="202">
        <f>INDIRECT(F$1&amp;"!D"&amp;ROW())</f>
        <v/>
      </c>
      <c r="G117" s="200">
        <f>G118*(1+F117)</f>
        <v/>
      </c>
      <c r="H117" s="202">
        <f>INDIRECT(H$1&amp;"!D"&amp;ROW())</f>
        <v/>
      </c>
      <c r="I117" s="200">
        <f>I118*(1+H117)</f>
        <v/>
      </c>
      <c r="J117" s="199" t="n"/>
      <c r="K117" s="199" t="n"/>
      <c r="L117" s="200">
        <f>SUM(C117,E117,G117,I117,K117)</f>
        <v/>
      </c>
      <c r="M117" s="202">
        <f>L117/L118-1</f>
        <v/>
      </c>
      <c r="N117" s="415">
        <f>_xlfn.STDEV.P(M117:M369)</f>
        <v/>
      </c>
      <c r="O117" s="202">
        <f>N117*SQRT(250)</f>
        <v/>
      </c>
      <c r="P117" s="416">
        <f>0.09%</f>
        <v/>
      </c>
      <c r="Q117" s="415">
        <f>L117/L369-1</f>
        <v/>
      </c>
      <c r="R117" s="218">
        <f>Q117-P117</f>
        <v/>
      </c>
      <c r="S117" s="219">
        <f>AVERAGE(R117:R1115)</f>
        <v/>
      </c>
      <c r="T117" s="217">
        <f>R117/O117</f>
        <v/>
      </c>
      <c r="U117" s="199" t="n"/>
      <c r="V117" s="199" t="n"/>
      <c r="W117" s="199" t="n"/>
      <c r="X117" s="199" t="n"/>
      <c r="Y117" s="199" t="n"/>
      <c r="Z117" s="199" t="n"/>
      <c r="AA117" s="199" t="n"/>
      <c r="AB117" s="199" t="n"/>
      <c r="AC117" s="199" t="n"/>
      <c r="AD117" s="199" t="n"/>
      <c r="AE117" s="199" t="n"/>
      <c r="AF117" s="199" t="n"/>
      <c r="AG117" s="199" t="n"/>
    </row>
    <row r="118" ht="26.5" customHeight="1">
      <c r="A118" s="203" t="n">
        <v>44201</v>
      </c>
      <c r="B118" s="202">
        <f>INDIRECT(B$1&amp;"!D"&amp;ROW())</f>
        <v/>
      </c>
      <c r="C118" s="200">
        <f>C119*(1+B118)</f>
        <v/>
      </c>
      <c r="D118" s="202">
        <f>INDIRECT(D$1&amp;"!D"&amp;ROW())</f>
        <v/>
      </c>
      <c r="E118" s="200">
        <f>E119*(1+D118)</f>
        <v/>
      </c>
      <c r="F118" s="202">
        <f>INDIRECT(F$1&amp;"!D"&amp;ROW())</f>
        <v/>
      </c>
      <c r="G118" s="200">
        <f>G119*(1+F118)</f>
        <v/>
      </c>
      <c r="H118" s="202">
        <f>INDIRECT(H$1&amp;"!D"&amp;ROW())</f>
        <v/>
      </c>
      <c r="I118" s="200">
        <f>I119*(1+H118)</f>
        <v/>
      </c>
      <c r="J118" s="199" t="n"/>
      <c r="K118" s="199" t="n"/>
      <c r="L118" s="200">
        <f>SUM(C118,E118,G118,I118,K118)</f>
        <v/>
      </c>
      <c r="M118" s="202">
        <f>L118/L119-1</f>
        <v/>
      </c>
      <c r="N118" s="415">
        <f>_xlfn.STDEV.P(M118:M370)</f>
        <v/>
      </c>
      <c r="O118" s="202">
        <f>N118*SQRT(250)</f>
        <v/>
      </c>
      <c r="P118" s="416">
        <f>0.09%</f>
        <v/>
      </c>
      <c r="Q118" s="415">
        <f>L118/L370-1</f>
        <v/>
      </c>
      <c r="R118" s="218">
        <f>Q118-P118</f>
        <v/>
      </c>
      <c r="S118" s="219">
        <f>AVERAGE(R118:R1116)</f>
        <v/>
      </c>
      <c r="T118" s="217">
        <f>R118/O118</f>
        <v/>
      </c>
      <c r="U118" s="199" t="n"/>
      <c r="V118" s="199" t="n"/>
      <c r="W118" s="199" t="n"/>
      <c r="X118" s="199" t="n"/>
      <c r="Y118" s="199" t="n"/>
      <c r="Z118" s="199" t="n"/>
      <c r="AA118" s="199" t="n"/>
      <c r="AB118" s="199" t="n"/>
      <c r="AC118" s="199" t="n"/>
      <c r="AD118" s="199" t="n"/>
      <c r="AE118" s="199" t="n"/>
      <c r="AF118" s="199" t="n"/>
      <c r="AG118" s="199" t="n"/>
    </row>
    <row r="119" ht="26.5" customHeight="1">
      <c r="A119" s="203" t="n">
        <v>44200</v>
      </c>
      <c r="B119" s="202">
        <f>INDIRECT(B$1&amp;"!D"&amp;ROW())</f>
        <v/>
      </c>
      <c r="C119" s="200">
        <f>C120*(1+B119)</f>
        <v/>
      </c>
      <c r="D119" s="202">
        <f>INDIRECT(D$1&amp;"!D"&amp;ROW())</f>
        <v/>
      </c>
      <c r="E119" s="200">
        <f>E120*(1+D119)</f>
        <v/>
      </c>
      <c r="F119" s="202">
        <f>INDIRECT(F$1&amp;"!D"&amp;ROW())</f>
        <v/>
      </c>
      <c r="G119" s="200">
        <f>G120*(1+F119)</f>
        <v/>
      </c>
      <c r="H119" s="202">
        <f>INDIRECT(H$1&amp;"!D"&amp;ROW())</f>
        <v/>
      </c>
      <c r="I119" s="200">
        <f>I120*(1+H119)</f>
        <v/>
      </c>
      <c r="J119" s="199" t="n"/>
      <c r="K119" s="199" t="n"/>
      <c r="L119" s="200">
        <f>SUM(C119,E119,G119,I119,K119)</f>
        <v/>
      </c>
      <c r="M119" s="202">
        <f>L119/L120-1</f>
        <v/>
      </c>
      <c r="N119" s="415">
        <f>_xlfn.STDEV.P(M119:M371)</f>
        <v/>
      </c>
      <c r="O119" s="202">
        <f>N119*SQRT(250)</f>
        <v/>
      </c>
      <c r="P119" s="416">
        <f>0.09%</f>
        <v/>
      </c>
      <c r="Q119" s="415">
        <f>L119/L371-1</f>
        <v/>
      </c>
      <c r="R119" s="218">
        <f>Q119-P119</f>
        <v/>
      </c>
      <c r="S119" s="219">
        <f>AVERAGE(R119:R1117)</f>
        <v/>
      </c>
      <c r="T119" s="217">
        <f>R119/O119</f>
        <v/>
      </c>
      <c r="U119" s="199" t="n"/>
      <c r="V119" s="199" t="n"/>
      <c r="W119" s="199" t="n"/>
      <c r="X119" s="199" t="n"/>
      <c r="Y119" s="199" t="n"/>
      <c r="Z119" s="199" t="n"/>
      <c r="AA119" s="199" t="n"/>
      <c r="AB119" s="199" t="n"/>
      <c r="AC119" s="199" t="n"/>
      <c r="AD119" s="199" t="n"/>
      <c r="AE119" s="199" t="n"/>
      <c r="AF119" s="199" t="n"/>
      <c r="AG119" s="199" t="n"/>
    </row>
    <row r="120" ht="26.5" customHeight="1">
      <c r="A120" s="203" t="n">
        <v>44196</v>
      </c>
      <c r="B120" s="202">
        <f>INDIRECT(B$1&amp;"!D"&amp;ROW())</f>
        <v/>
      </c>
      <c r="C120" s="200">
        <f>C121*(1+B120)</f>
        <v/>
      </c>
      <c r="D120" s="202">
        <f>INDIRECT(D$1&amp;"!D"&amp;ROW())</f>
        <v/>
      </c>
      <c r="E120" s="200">
        <f>E121*(1+D120)</f>
        <v/>
      </c>
      <c r="F120" s="202">
        <f>INDIRECT(F$1&amp;"!D"&amp;ROW())</f>
        <v/>
      </c>
      <c r="G120" s="200">
        <f>G121*(1+F120)</f>
        <v/>
      </c>
      <c r="H120" s="202">
        <f>INDIRECT(H$1&amp;"!D"&amp;ROW())</f>
        <v/>
      </c>
      <c r="I120" s="200">
        <f>I121*(1+H120)</f>
        <v/>
      </c>
      <c r="J120" s="199" t="n"/>
      <c r="K120" s="199" t="n"/>
      <c r="L120" s="200">
        <f>SUM(C120,E120,G120,I120,K120)</f>
        <v/>
      </c>
      <c r="M120" s="202">
        <f>L120/L121-1</f>
        <v/>
      </c>
      <c r="N120" s="415">
        <f>_xlfn.STDEV.P(M120:M372)</f>
        <v/>
      </c>
      <c r="O120" s="202">
        <f>N120*SQRT(250)</f>
        <v/>
      </c>
      <c r="P120" s="416" t="n"/>
      <c r="Q120" s="415" t="n"/>
      <c r="R120" s="218" t="n"/>
      <c r="S120" s="219">
        <f>IFERROR(AVERAGE(R120:R1118),"")</f>
        <v/>
      </c>
      <c r="T120" s="217" t="n"/>
      <c r="U120" s="199" t="n"/>
      <c r="V120" s="199" t="n"/>
      <c r="W120" s="199" t="n"/>
      <c r="X120" s="199" t="n"/>
      <c r="Y120" s="199" t="n"/>
      <c r="Z120" s="199" t="n"/>
      <c r="AA120" s="199" t="n"/>
      <c r="AB120" s="199" t="n"/>
      <c r="AC120" s="199" t="n"/>
      <c r="AD120" s="199" t="n"/>
      <c r="AE120" s="199" t="n"/>
      <c r="AF120" s="199" t="n"/>
      <c r="AG120" s="199" t="n"/>
    </row>
    <row r="121" ht="26.5" customHeight="1">
      <c r="A121" s="203" t="n">
        <v>44195</v>
      </c>
      <c r="B121" s="202">
        <f>INDIRECT(B$1&amp;"!D"&amp;ROW())</f>
        <v/>
      </c>
      <c r="C121" s="200">
        <f>C122*(1+B121)</f>
        <v/>
      </c>
      <c r="D121" s="202">
        <f>INDIRECT(D$1&amp;"!D"&amp;ROW())</f>
        <v/>
      </c>
      <c r="E121" s="200">
        <f>E122*(1+D121)</f>
        <v/>
      </c>
      <c r="F121" s="202">
        <f>INDIRECT(F$1&amp;"!D"&amp;ROW())</f>
        <v/>
      </c>
      <c r="G121" s="200">
        <f>G122*(1+F121)</f>
        <v/>
      </c>
      <c r="H121" s="202">
        <f>INDIRECT(H$1&amp;"!D"&amp;ROW())</f>
        <v/>
      </c>
      <c r="I121" s="200">
        <f>I122*(1+H121)</f>
        <v/>
      </c>
      <c r="J121" s="199" t="n"/>
      <c r="K121" s="199" t="n"/>
      <c r="L121" s="200">
        <f>SUM(C121,E121,G121,I121,K121)</f>
        <v/>
      </c>
      <c r="M121" s="202">
        <f>L121/L122-1</f>
        <v/>
      </c>
      <c r="N121" s="415" t="n"/>
      <c r="O121" s="202" t="n"/>
      <c r="P121" s="416" t="n"/>
      <c r="Q121" s="415" t="n"/>
      <c r="R121" s="218" t="n"/>
      <c r="S121" s="219">
        <f>IFERROR(AVERAGE(R121:R1119),"")</f>
        <v/>
      </c>
      <c r="T121" s="217" t="n"/>
      <c r="U121" s="199" t="n"/>
      <c r="V121" s="199" t="n"/>
      <c r="W121" s="199" t="n"/>
      <c r="X121" s="199" t="n"/>
      <c r="Y121" s="199" t="n"/>
      <c r="Z121" s="199" t="n"/>
      <c r="AA121" s="199" t="n"/>
      <c r="AB121" s="199" t="n"/>
      <c r="AC121" s="199" t="n"/>
      <c r="AD121" s="199" t="n"/>
      <c r="AE121" s="199" t="n"/>
      <c r="AF121" s="199" t="n"/>
      <c r="AG121" s="199" t="n"/>
    </row>
    <row r="122" ht="26.5" customHeight="1">
      <c r="A122" s="203" t="n">
        <v>44194</v>
      </c>
      <c r="B122" s="202">
        <f>INDIRECT(B$1&amp;"!D"&amp;ROW())</f>
        <v/>
      </c>
      <c r="C122" s="200">
        <f>C123*(1+B122)</f>
        <v/>
      </c>
      <c r="D122" s="202">
        <f>INDIRECT(D$1&amp;"!D"&amp;ROW())</f>
        <v/>
      </c>
      <c r="E122" s="200">
        <f>E123*(1+D122)</f>
        <v/>
      </c>
      <c r="F122" s="202">
        <f>INDIRECT(F$1&amp;"!D"&amp;ROW())</f>
        <v/>
      </c>
      <c r="G122" s="200">
        <f>G123*(1+F122)</f>
        <v/>
      </c>
      <c r="H122" s="202">
        <f>INDIRECT(H$1&amp;"!D"&amp;ROW())</f>
        <v/>
      </c>
      <c r="I122" s="200">
        <f>I123*(1+H122)</f>
        <v/>
      </c>
      <c r="J122" s="199" t="n"/>
      <c r="K122" s="199" t="n"/>
      <c r="L122" s="200">
        <f>SUM(C122,E122,G122,I122,K122)</f>
        <v/>
      </c>
      <c r="M122" s="202">
        <f>L122/L123-1</f>
        <v/>
      </c>
      <c r="N122" s="415" t="n"/>
      <c r="O122" s="202" t="n"/>
      <c r="P122" s="416" t="n"/>
      <c r="Q122" s="415" t="n"/>
      <c r="R122" s="218" t="n"/>
      <c r="S122" s="219">
        <f>IFERROR(AVERAGE(R122:R1120),"")</f>
        <v/>
      </c>
      <c r="T122" s="217" t="n"/>
      <c r="U122" s="199" t="n"/>
      <c r="V122" s="199" t="n"/>
      <c r="W122" s="199" t="n"/>
      <c r="X122" s="199" t="n"/>
      <c r="Y122" s="199" t="n"/>
      <c r="Z122" s="199" t="n"/>
      <c r="AA122" s="199" t="n"/>
      <c r="AB122" s="199" t="n"/>
      <c r="AC122" s="199" t="n"/>
      <c r="AD122" s="199" t="n"/>
      <c r="AE122" s="199" t="n"/>
      <c r="AF122" s="199" t="n"/>
      <c r="AG122" s="199" t="n"/>
    </row>
    <row r="123" ht="26.5" customHeight="1">
      <c r="A123" s="203" t="n">
        <v>44193</v>
      </c>
      <c r="B123" s="202">
        <f>INDIRECT(B$1&amp;"!D"&amp;ROW())</f>
        <v/>
      </c>
      <c r="C123" s="200">
        <f>C124*(1+B123)</f>
        <v/>
      </c>
      <c r="D123" s="202">
        <f>INDIRECT(D$1&amp;"!D"&amp;ROW())</f>
        <v/>
      </c>
      <c r="E123" s="200">
        <f>E124*(1+D123)</f>
        <v/>
      </c>
      <c r="F123" s="202">
        <f>INDIRECT(F$1&amp;"!D"&amp;ROW())</f>
        <v/>
      </c>
      <c r="G123" s="200">
        <f>G124*(1+F123)</f>
        <v/>
      </c>
      <c r="H123" s="202">
        <f>INDIRECT(H$1&amp;"!D"&amp;ROW())</f>
        <v/>
      </c>
      <c r="I123" s="200">
        <f>I124*(1+H123)</f>
        <v/>
      </c>
      <c r="J123" s="199" t="n"/>
      <c r="K123" s="199" t="n"/>
      <c r="L123" s="200">
        <f>SUM(C123,E123,G123,I123,K123)</f>
        <v/>
      </c>
      <c r="M123" s="202">
        <f>L123/L124-1</f>
        <v/>
      </c>
      <c r="N123" s="415" t="n"/>
      <c r="O123" s="202" t="n"/>
      <c r="P123" s="416" t="n"/>
      <c r="Q123" s="415" t="n"/>
      <c r="R123" s="218" t="n"/>
      <c r="S123" s="214" t="n"/>
      <c r="T123" s="217" t="n"/>
      <c r="U123" s="199" t="n"/>
      <c r="V123" s="199" t="n"/>
      <c r="W123" s="199" t="n"/>
      <c r="X123" s="199" t="n"/>
      <c r="Y123" s="199" t="n"/>
      <c r="Z123" s="199" t="n"/>
      <c r="AA123" s="199" t="n"/>
      <c r="AB123" s="199" t="n"/>
      <c r="AC123" s="199" t="n"/>
      <c r="AD123" s="199" t="n"/>
      <c r="AE123" s="199" t="n"/>
      <c r="AF123" s="199" t="n"/>
      <c r="AG123" s="199" t="n"/>
    </row>
    <row r="124" ht="26.5" customHeight="1">
      <c r="A124" s="203" t="n">
        <v>44189</v>
      </c>
      <c r="B124" s="202">
        <f>INDIRECT(B$1&amp;"!D"&amp;ROW())</f>
        <v/>
      </c>
      <c r="C124" s="200">
        <f>C125*(1+B124)</f>
        <v/>
      </c>
      <c r="D124" s="202">
        <f>INDIRECT(D$1&amp;"!D"&amp;ROW())</f>
        <v/>
      </c>
      <c r="E124" s="200">
        <f>E125*(1+D124)</f>
        <v/>
      </c>
      <c r="F124" s="202">
        <f>INDIRECT(F$1&amp;"!D"&amp;ROW())</f>
        <v/>
      </c>
      <c r="G124" s="200">
        <f>G125*(1+F124)</f>
        <v/>
      </c>
      <c r="H124" s="202">
        <f>INDIRECT(H$1&amp;"!D"&amp;ROW())</f>
        <v/>
      </c>
      <c r="I124" s="200">
        <f>I125*(1+H124)</f>
        <v/>
      </c>
      <c r="J124" s="199" t="n"/>
      <c r="K124" s="199" t="n"/>
      <c r="L124" s="200">
        <f>SUM(C124,E124,G124,I124,K124)</f>
        <v/>
      </c>
      <c r="M124" s="202">
        <f>L124/L125-1</f>
        <v/>
      </c>
      <c r="N124" s="415" t="n"/>
      <c r="O124" s="202" t="n"/>
      <c r="P124" s="416" t="n"/>
      <c r="Q124" s="415" t="n"/>
      <c r="R124" s="218" t="n"/>
      <c r="S124" s="214" t="n"/>
      <c r="T124" s="217" t="n"/>
      <c r="U124" s="199" t="n"/>
      <c r="V124" s="199" t="n"/>
      <c r="W124" s="199" t="n"/>
      <c r="X124" s="199" t="n"/>
      <c r="Y124" s="199" t="n"/>
      <c r="Z124" s="199" t="n"/>
      <c r="AA124" s="199" t="n"/>
      <c r="AB124" s="199" t="n"/>
      <c r="AC124" s="199" t="n"/>
      <c r="AD124" s="199" t="n"/>
      <c r="AE124" s="199" t="n"/>
      <c r="AF124" s="199" t="n"/>
      <c r="AG124" s="199" t="n"/>
    </row>
    <row r="125" ht="26.5" customHeight="1">
      <c r="A125" s="203" t="n">
        <v>44188</v>
      </c>
      <c r="B125" s="202">
        <f>INDIRECT(B$1&amp;"!D"&amp;ROW())</f>
        <v/>
      </c>
      <c r="C125" s="200">
        <f>C126*(1+B125)</f>
        <v/>
      </c>
      <c r="D125" s="202">
        <f>INDIRECT(D$1&amp;"!D"&amp;ROW())</f>
        <v/>
      </c>
      <c r="E125" s="200">
        <f>E126*(1+D125)</f>
        <v/>
      </c>
      <c r="F125" s="202">
        <f>INDIRECT(F$1&amp;"!D"&amp;ROW())</f>
        <v/>
      </c>
      <c r="G125" s="200">
        <f>G126*(1+F125)</f>
        <v/>
      </c>
      <c r="H125" s="202">
        <f>INDIRECT(H$1&amp;"!D"&amp;ROW())</f>
        <v/>
      </c>
      <c r="I125" s="200">
        <f>I126*(1+H125)</f>
        <v/>
      </c>
      <c r="J125" s="199" t="n"/>
      <c r="K125" s="199" t="n"/>
      <c r="L125" s="200">
        <f>SUM(C125,E125,G125,I125,K125)</f>
        <v/>
      </c>
      <c r="M125" s="202">
        <f>L125/L126-1</f>
        <v/>
      </c>
      <c r="N125" s="415" t="n"/>
      <c r="O125" s="202" t="n"/>
      <c r="P125" s="416" t="n"/>
      <c r="Q125" s="415" t="n"/>
      <c r="R125" s="218" t="n"/>
      <c r="S125" s="214" t="n"/>
      <c r="T125" s="217" t="n"/>
      <c r="U125" s="199" t="n"/>
      <c r="V125" s="199" t="n"/>
      <c r="W125" s="199" t="n"/>
      <c r="X125" s="199" t="n"/>
      <c r="Y125" s="199" t="n"/>
      <c r="Z125" s="199" t="n"/>
      <c r="AA125" s="199" t="n"/>
      <c r="AB125" s="199" t="n"/>
      <c r="AC125" s="199" t="n"/>
      <c r="AD125" s="199" t="n"/>
      <c r="AE125" s="199" t="n"/>
      <c r="AF125" s="199" t="n"/>
      <c r="AG125" s="199" t="n"/>
    </row>
    <row r="126" ht="26.5" customHeight="1">
      <c r="A126" s="203" t="n">
        <v>44187</v>
      </c>
      <c r="B126" s="202">
        <f>INDIRECT(B$1&amp;"!D"&amp;ROW())</f>
        <v/>
      </c>
      <c r="C126" s="200">
        <f>C127*(1+B126)</f>
        <v/>
      </c>
      <c r="D126" s="202">
        <f>INDIRECT(D$1&amp;"!D"&amp;ROW())</f>
        <v/>
      </c>
      <c r="E126" s="200">
        <f>E127*(1+D126)</f>
        <v/>
      </c>
      <c r="F126" s="202">
        <f>INDIRECT(F$1&amp;"!D"&amp;ROW())</f>
        <v/>
      </c>
      <c r="G126" s="200">
        <f>G127*(1+F126)</f>
        <v/>
      </c>
      <c r="H126" s="202">
        <f>INDIRECT(H$1&amp;"!D"&amp;ROW())</f>
        <v/>
      </c>
      <c r="I126" s="200">
        <f>I127*(1+H126)</f>
        <v/>
      </c>
      <c r="J126" s="199" t="n"/>
      <c r="K126" s="199" t="n"/>
      <c r="L126" s="200">
        <f>SUM(C126,E126,G126,I126,K126)</f>
        <v/>
      </c>
      <c r="M126" s="202">
        <f>L126/L127-1</f>
        <v/>
      </c>
      <c r="N126" s="415" t="n"/>
      <c r="O126" s="202" t="n"/>
      <c r="P126" s="416" t="n"/>
      <c r="Q126" s="415" t="n"/>
      <c r="R126" s="218" t="n"/>
      <c r="S126" s="214" t="n"/>
      <c r="T126" s="217" t="n"/>
      <c r="U126" s="199" t="n"/>
      <c r="V126" s="199" t="n"/>
      <c r="W126" s="199" t="n"/>
      <c r="X126" s="199" t="n"/>
      <c r="Y126" s="199" t="n"/>
      <c r="Z126" s="199" t="n"/>
      <c r="AA126" s="199" t="n"/>
      <c r="AB126" s="199" t="n"/>
      <c r="AC126" s="199" t="n"/>
      <c r="AD126" s="199" t="n"/>
      <c r="AE126" s="199" t="n"/>
      <c r="AF126" s="199" t="n"/>
      <c r="AG126" s="199" t="n"/>
    </row>
    <row r="127" ht="26.5" customHeight="1">
      <c r="A127" s="203" t="n">
        <v>44186</v>
      </c>
      <c r="B127" s="202">
        <f>INDIRECT(B$1&amp;"!D"&amp;ROW())</f>
        <v/>
      </c>
      <c r="C127" s="200">
        <f>C128*(1+B127)</f>
        <v/>
      </c>
      <c r="D127" s="202">
        <f>INDIRECT(D$1&amp;"!D"&amp;ROW())</f>
        <v/>
      </c>
      <c r="E127" s="200">
        <f>E128*(1+D127)</f>
        <v/>
      </c>
      <c r="F127" s="202">
        <f>INDIRECT(F$1&amp;"!D"&amp;ROW())</f>
        <v/>
      </c>
      <c r="G127" s="200">
        <f>G128*(1+F127)</f>
        <v/>
      </c>
      <c r="H127" s="202">
        <f>INDIRECT(H$1&amp;"!D"&amp;ROW())</f>
        <v/>
      </c>
      <c r="I127" s="200">
        <f>I128*(1+H127)</f>
        <v/>
      </c>
      <c r="J127" s="199" t="n"/>
      <c r="K127" s="199" t="n"/>
      <c r="L127" s="200">
        <f>SUM(C127,E127,G127,I127,K127)</f>
        <v/>
      </c>
      <c r="M127" s="202">
        <f>L127/L128-1</f>
        <v/>
      </c>
      <c r="N127" s="415" t="n"/>
      <c r="O127" s="202" t="n"/>
      <c r="P127" s="416" t="n"/>
      <c r="Q127" s="415" t="n"/>
      <c r="R127" s="218" t="n"/>
      <c r="S127" s="214" t="n"/>
      <c r="T127" s="217" t="n"/>
      <c r="U127" s="199" t="n"/>
      <c r="V127" s="199" t="n"/>
      <c r="W127" s="199" t="n"/>
      <c r="X127" s="199" t="n"/>
      <c r="Y127" s="199" t="n"/>
      <c r="Z127" s="199" t="n"/>
      <c r="AA127" s="199" t="n"/>
      <c r="AB127" s="199" t="n"/>
      <c r="AC127" s="199" t="n"/>
      <c r="AD127" s="199" t="n"/>
      <c r="AE127" s="199" t="n"/>
      <c r="AF127" s="199" t="n"/>
      <c r="AG127" s="199" t="n"/>
    </row>
    <row r="128" ht="26.5" customHeight="1">
      <c r="A128" s="203" t="n">
        <v>44183</v>
      </c>
      <c r="B128" s="202">
        <f>INDIRECT(B$1&amp;"!D"&amp;ROW())</f>
        <v/>
      </c>
      <c r="C128" s="200">
        <f>C129*(1+B128)</f>
        <v/>
      </c>
      <c r="D128" s="202">
        <f>INDIRECT(D$1&amp;"!D"&amp;ROW())</f>
        <v/>
      </c>
      <c r="E128" s="200">
        <f>E129*(1+D128)</f>
        <v/>
      </c>
      <c r="F128" s="202">
        <f>INDIRECT(F$1&amp;"!D"&amp;ROW())</f>
        <v/>
      </c>
      <c r="G128" s="200">
        <f>G129*(1+F128)</f>
        <v/>
      </c>
      <c r="H128" s="202">
        <f>INDIRECT(H$1&amp;"!D"&amp;ROW())</f>
        <v/>
      </c>
      <c r="I128" s="200">
        <f>I129*(1+H128)</f>
        <v/>
      </c>
      <c r="J128" s="199" t="n"/>
      <c r="K128" s="199" t="n"/>
      <c r="L128" s="200">
        <f>SUM(C128,E128,G128,I128,K128)</f>
        <v/>
      </c>
      <c r="M128" s="202">
        <f>L128/L129-1</f>
        <v/>
      </c>
      <c r="N128" s="415" t="n"/>
      <c r="O128" s="202" t="n"/>
      <c r="P128" s="416" t="n"/>
      <c r="Q128" s="415" t="n"/>
      <c r="R128" s="218" t="n"/>
      <c r="S128" s="214" t="n"/>
      <c r="T128" s="217" t="n"/>
      <c r="U128" s="199" t="n"/>
      <c r="V128" s="199" t="n"/>
      <c r="W128" s="199" t="n"/>
      <c r="X128" s="199" t="n"/>
      <c r="Y128" s="199" t="n"/>
      <c r="Z128" s="199" t="n"/>
      <c r="AA128" s="199" t="n"/>
      <c r="AB128" s="199" t="n"/>
      <c r="AC128" s="199" t="n"/>
      <c r="AD128" s="199" t="n"/>
      <c r="AE128" s="199" t="n"/>
      <c r="AF128" s="199" t="n"/>
      <c r="AG128" s="199" t="n"/>
    </row>
    <row r="129" ht="26.5" customHeight="1">
      <c r="A129" s="203" t="n">
        <v>44182</v>
      </c>
      <c r="B129" s="202">
        <f>INDIRECT(B$1&amp;"!D"&amp;ROW())</f>
        <v/>
      </c>
      <c r="C129" s="200">
        <f>C130*(1+B129)</f>
        <v/>
      </c>
      <c r="D129" s="202">
        <f>INDIRECT(D$1&amp;"!D"&amp;ROW())</f>
        <v/>
      </c>
      <c r="E129" s="200">
        <f>E130*(1+D129)</f>
        <v/>
      </c>
      <c r="F129" s="202">
        <f>INDIRECT(F$1&amp;"!D"&amp;ROW())</f>
        <v/>
      </c>
      <c r="G129" s="200">
        <f>G130*(1+F129)</f>
        <v/>
      </c>
      <c r="H129" s="202">
        <f>INDIRECT(H$1&amp;"!D"&amp;ROW())</f>
        <v/>
      </c>
      <c r="I129" s="200">
        <f>I130*(1+H129)</f>
        <v/>
      </c>
      <c r="J129" s="199" t="n"/>
      <c r="K129" s="199" t="n"/>
      <c r="L129" s="200">
        <f>SUM(C129,E129,G129,I129,K129)</f>
        <v/>
      </c>
      <c r="M129" s="202">
        <f>L129/L130-1</f>
        <v/>
      </c>
      <c r="N129" s="415" t="n"/>
      <c r="O129" s="202" t="n"/>
      <c r="P129" s="416" t="n"/>
      <c r="Q129" s="415" t="n"/>
      <c r="R129" s="218" t="n"/>
      <c r="S129" s="214" t="n"/>
      <c r="T129" s="217" t="n"/>
      <c r="U129" s="199" t="n"/>
      <c r="V129" s="199" t="n"/>
      <c r="W129" s="199" t="n"/>
      <c r="X129" s="199" t="n"/>
      <c r="Y129" s="199" t="n"/>
      <c r="Z129" s="199" t="n"/>
      <c r="AA129" s="199" t="n"/>
      <c r="AB129" s="199" t="n"/>
      <c r="AC129" s="199" t="n"/>
      <c r="AD129" s="199" t="n"/>
      <c r="AE129" s="199" t="n"/>
      <c r="AF129" s="199" t="n"/>
      <c r="AG129" s="199" t="n"/>
    </row>
    <row r="130" ht="26.5" customHeight="1">
      <c r="A130" s="203" t="n">
        <v>44181</v>
      </c>
      <c r="B130" s="202">
        <f>INDIRECT(B$1&amp;"!D"&amp;ROW())</f>
        <v/>
      </c>
      <c r="C130" s="200">
        <f>C131*(1+B130)</f>
        <v/>
      </c>
      <c r="D130" s="202">
        <f>INDIRECT(D$1&amp;"!D"&amp;ROW())</f>
        <v/>
      </c>
      <c r="E130" s="200">
        <f>E131*(1+D130)</f>
        <v/>
      </c>
      <c r="F130" s="202">
        <f>INDIRECT(F$1&amp;"!D"&amp;ROW())</f>
        <v/>
      </c>
      <c r="G130" s="200">
        <f>G131*(1+F130)</f>
        <v/>
      </c>
      <c r="H130" s="202">
        <f>INDIRECT(H$1&amp;"!D"&amp;ROW())</f>
        <v/>
      </c>
      <c r="I130" s="200">
        <f>I131*(1+H130)</f>
        <v/>
      </c>
      <c r="J130" s="199" t="n"/>
      <c r="K130" s="199" t="n"/>
      <c r="L130" s="200">
        <f>SUM(C130,E130,G130,I130,K130)</f>
        <v/>
      </c>
      <c r="M130" s="202">
        <f>L130/L131-1</f>
        <v/>
      </c>
      <c r="N130" s="415" t="n"/>
      <c r="O130" s="202" t="n"/>
      <c r="P130" s="416" t="n"/>
      <c r="Q130" s="415" t="n"/>
      <c r="R130" s="218" t="n"/>
      <c r="S130" s="214" t="n"/>
      <c r="T130" s="217" t="n"/>
      <c r="U130" s="199" t="n"/>
      <c r="V130" s="199" t="n"/>
      <c r="W130" s="199" t="n"/>
      <c r="X130" s="199" t="n"/>
      <c r="Y130" s="199" t="n"/>
      <c r="Z130" s="199" t="n"/>
      <c r="AA130" s="199" t="n"/>
      <c r="AB130" s="199" t="n"/>
      <c r="AC130" s="199" t="n"/>
      <c r="AD130" s="199" t="n"/>
      <c r="AE130" s="199" t="n"/>
      <c r="AF130" s="199" t="n"/>
      <c r="AG130" s="199" t="n"/>
    </row>
    <row r="131" ht="26.5" customHeight="1">
      <c r="A131" s="203" t="n">
        <v>44180</v>
      </c>
      <c r="B131" s="202">
        <f>INDIRECT(B$1&amp;"!D"&amp;ROW())</f>
        <v/>
      </c>
      <c r="C131" s="200">
        <f>C132*(1+B131)</f>
        <v/>
      </c>
      <c r="D131" s="202">
        <f>INDIRECT(D$1&amp;"!D"&amp;ROW())</f>
        <v/>
      </c>
      <c r="E131" s="200">
        <f>E132*(1+D131)</f>
        <v/>
      </c>
      <c r="F131" s="202">
        <f>INDIRECT(F$1&amp;"!D"&amp;ROW())</f>
        <v/>
      </c>
      <c r="G131" s="200">
        <f>G132*(1+F131)</f>
        <v/>
      </c>
      <c r="H131" s="202">
        <f>INDIRECT(H$1&amp;"!D"&amp;ROW())</f>
        <v/>
      </c>
      <c r="I131" s="200">
        <f>I132*(1+H131)</f>
        <v/>
      </c>
      <c r="J131" s="199" t="n"/>
      <c r="K131" s="199" t="n"/>
      <c r="L131" s="200">
        <f>SUM(C131,E131,G131,I131,K131)</f>
        <v/>
      </c>
      <c r="M131" s="202">
        <f>L131/L132-1</f>
        <v/>
      </c>
      <c r="N131" s="415" t="n"/>
      <c r="O131" s="202" t="n"/>
      <c r="P131" s="416" t="n"/>
      <c r="Q131" s="415" t="n"/>
      <c r="R131" s="218" t="n"/>
      <c r="S131" s="214" t="n"/>
      <c r="T131" s="217" t="n"/>
      <c r="U131" s="199" t="n"/>
      <c r="V131" s="199" t="n"/>
      <c r="W131" s="199" t="n"/>
      <c r="X131" s="199" t="n"/>
      <c r="Y131" s="199" t="n"/>
      <c r="Z131" s="199" t="n"/>
      <c r="AA131" s="199" t="n"/>
      <c r="AB131" s="199" t="n"/>
      <c r="AC131" s="199" t="n"/>
      <c r="AD131" s="199" t="n"/>
      <c r="AE131" s="199" t="n"/>
      <c r="AF131" s="199" t="n"/>
      <c r="AG131" s="199" t="n"/>
    </row>
    <row r="132" ht="26.5" customHeight="1">
      <c r="A132" s="203" t="n">
        <v>44179</v>
      </c>
      <c r="B132" s="202">
        <f>INDIRECT(B$1&amp;"!D"&amp;ROW())</f>
        <v/>
      </c>
      <c r="C132" s="200">
        <f>C133*(1+B132)</f>
        <v/>
      </c>
      <c r="D132" s="202">
        <f>INDIRECT(D$1&amp;"!D"&amp;ROW())</f>
        <v/>
      </c>
      <c r="E132" s="200">
        <f>E133*(1+D132)</f>
        <v/>
      </c>
      <c r="F132" s="202">
        <f>INDIRECT(F$1&amp;"!D"&amp;ROW())</f>
        <v/>
      </c>
      <c r="G132" s="200">
        <f>G133*(1+F132)</f>
        <v/>
      </c>
      <c r="H132" s="202">
        <f>INDIRECT(H$1&amp;"!D"&amp;ROW())</f>
        <v/>
      </c>
      <c r="I132" s="200">
        <f>I133*(1+H132)</f>
        <v/>
      </c>
      <c r="J132" s="199" t="n"/>
      <c r="K132" s="199" t="n"/>
      <c r="L132" s="200">
        <f>SUM(C132,E132,G132,I132,K132)</f>
        <v/>
      </c>
      <c r="M132" s="202">
        <f>L132/L133-1</f>
        <v/>
      </c>
      <c r="N132" s="415" t="n"/>
      <c r="O132" s="202" t="n"/>
      <c r="P132" s="416" t="n"/>
      <c r="Q132" s="415" t="n"/>
      <c r="R132" s="218" t="n"/>
      <c r="S132" s="214" t="n"/>
      <c r="T132" s="217" t="n"/>
      <c r="U132" s="199" t="n"/>
      <c r="V132" s="199" t="n"/>
      <c r="W132" s="199" t="n"/>
      <c r="X132" s="199" t="n"/>
      <c r="Y132" s="199" t="n"/>
      <c r="Z132" s="199" t="n"/>
      <c r="AA132" s="199" t="n"/>
      <c r="AB132" s="199" t="n"/>
      <c r="AC132" s="199" t="n"/>
      <c r="AD132" s="199" t="n"/>
      <c r="AE132" s="199" t="n"/>
      <c r="AF132" s="199" t="n"/>
      <c r="AG132" s="199" t="n"/>
    </row>
    <row r="133" ht="26.5" customHeight="1">
      <c r="A133" s="203" t="n">
        <v>44176</v>
      </c>
      <c r="B133" s="202">
        <f>INDIRECT(B$1&amp;"!D"&amp;ROW())</f>
        <v/>
      </c>
      <c r="C133" s="200">
        <f>C134*(1+B133)</f>
        <v/>
      </c>
      <c r="D133" s="202">
        <f>INDIRECT(D$1&amp;"!D"&amp;ROW())</f>
        <v/>
      </c>
      <c r="E133" s="200">
        <f>E134*(1+D133)</f>
        <v/>
      </c>
      <c r="F133" s="202">
        <f>INDIRECT(F$1&amp;"!D"&amp;ROW())</f>
        <v/>
      </c>
      <c r="G133" s="200">
        <f>G134*(1+F133)</f>
        <v/>
      </c>
      <c r="H133" s="202">
        <f>INDIRECT(H$1&amp;"!D"&amp;ROW())</f>
        <v/>
      </c>
      <c r="I133" s="200">
        <f>I134*(1+H133)</f>
        <v/>
      </c>
      <c r="J133" s="199" t="n"/>
      <c r="K133" s="199" t="n"/>
      <c r="L133" s="200">
        <f>SUM(C133,E133,G133,I133,K133)</f>
        <v/>
      </c>
      <c r="M133" s="202">
        <f>L133/L134-1</f>
        <v/>
      </c>
      <c r="N133" s="415" t="n"/>
      <c r="O133" s="202" t="n"/>
      <c r="P133" s="416" t="n"/>
      <c r="Q133" s="415" t="n"/>
      <c r="R133" s="218" t="n"/>
      <c r="S133" s="214" t="n"/>
      <c r="T133" s="217" t="n"/>
      <c r="U133" s="199" t="n"/>
      <c r="V133" s="199" t="n"/>
      <c r="W133" s="199" t="n"/>
      <c r="X133" s="199" t="n"/>
      <c r="Y133" s="199" t="n"/>
      <c r="Z133" s="199" t="n"/>
      <c r="AA133" s="199" t="n"/>
      <c r="AB133" s="199" t="n"/>
      <c r="AC133" s="199" t="n"/>
      <c r="AD133" s="199" t="n"/>
      <c r="AE133" s="199" t="n"/>
      <c r="AF133" s="199" t="n"/>
      <c r="AG133" s="199" t="n"/>
    </row>
    <row r="134" ht="26.5" customHeight="1">
      <c r="A134" s="203" t="n">
        <v>44175</v>
      </c>
      <c r="B134" s="202">
        <f>INDIRECT(B$1&amp;"!D"&amp;ROW())</f>
        <v/>
      </c>
      <c r="C134" s="200">
        <f>C135*(1+B134)</f>
        <v/>
      </c>
      <c r="D134" s="202">
        <f>INDIRECT(D$1&amp;"!D"&amp;ROW())</f>
        <v/>
      </c>
      <c r="E134" s="200">
        <f>E135*(1+D134)</f>
        <v/>
      </c>
      <c r="F134" s="202">
        <f>INDIRECT(F$1&amp;"!D"&amp;ROW())</f>
        <v/>
      </c>
      <c r="G134" s="200">
        <f>G135*(1+F134)</f>
        <v/>
      </c>
      <c r="H134" s="202">
        <f>INDIRECT(H$1&amp;"!D"&amp;ROW())</f>
        <v/>
      </c>
      <c r="I134" s="200">
        <f>I135*(1+H134)</f>
        <v/>
      </c>
      <c r="J134" s="199" t="n"/>
      <c r="K134" s="199" t="n"/>
      <c r="L134" s="200">
        <f>SUM(C134,E134,G134,I134,K134)</f>
        <v/>
      </c>
      <c r="M134" s="202">
        <f>L134/L135-1</f>
        <v/>
      </c>
      <c r="N134" s="415" t="n"/>
      <c r="O134" s="202" t="n"/>
      <c r="P134" s="416" t="n"/>
      <c r="Q134" s="415" t="n"/>
      <c r="R134" s="218" t="n"/>
      <c r="S134" s="214" t="n"/>
      <c r="T134" s="217" t="n"/>
      <c r="U134" s="199" t="n"/>
      <c r="V134" s="199" t="n"/>
      <c r="W134" s="199" t="n"/>
      <c r="X134" s="199" t="n"/>
      <c r="Y134" s="199" t="n"/>
      <c r="Z134" s="199" t="n"/>
      <c r="AA134" s="199" t="n"/>
      <c r="AB134" s="199" t="n"/>
      <c r="AC134" s="199" t="n"/>
      <c r="AD134" s="199" t="n"/>
      <c r="AE134" s="199" t="n"/>
      <c r="AF134" s="199" t="n"/>
      <c r="AG134" s="199" t="n"/>
    </row>
    <row r="135" ht="26.5" customHeight="1">
      <c r="A135" s="203" t="n">
        <v>44174</v>
      </c>
      <c r="B135" s="202">
        <f>INDIRECT(B$1&amp;"!D"&amp;ROW())</f>
        <v/>
      </c>
      <c r="C135" s="200">
        <f>C136*(1+B135)</f>
        <v/>
      </c>
      <c r="D135" s="202">
        <f>INDIRECT(D$1&amp;"!D"&amp;ROW())</f>
        <v/>
      </c>
      <c r="E135" s="200">
        <f>E136*(1+D135)</f>
        <v/>
      </c>
      <c r="F135" s="202">
        <f>INDIRECT(F$1&amp;"!D"&amp;ROW())</f>
        <v/>
      </c>
      <c r="G135" s="200">
        <f>G136*(1+F135)</f>
        <v/>
      </c>
      <c r="H135" s="202">
        <f>INDIRECT(H$1&amp;"!D"&amp;ROW())</f>
        <v/>
      </c>
      <c r="I135" s="200">
        <f>I136*(1+H135)</f>
        <v/>
      </c>
      <c r="J135" s="199" t="n"/>
      <c r="K135" s="199" t="n"/>
      <c r="L135" s="200">
        <f>SUM(C135,E135,G135,I135,K135)</f>
        <v/>
      </c>
      <c r="M135" s="202">
        <f>L135/L136-1</f>
        <v/>
      </c>
      <c r="N135" s="415" t="n"/>
      <c r="O135" s="202" t="n"/>
      <c r="P135" s="416" t="n"/>
      <c r="Q135" s="415" t="n"/>
      <c r="R135" s="218" t="n"/>
      <c r="S135" s="214" t="n"/>
      <c r="T135" s="217" t="n"/>
      <c r="U135" s="199" t="n"/>
      <c r="V135" s="199" t="n"/>
      <c r="W135" s="199" t="n"/>
      <c r="X135" s="199" t="n"/>
      <c r="Y135" s="199" t="n"/>
      <c r="Z135" s="199" t="n"/>
      <c r="AA135" s="199" t="n"/>
      <c r="AB135" s="199" t="n"/>
      <c r="AC135" s="199" t="n"/>
      <c r="AD135" s="199" t="n"/>
      <c r="AE135" s="199" t="n"/>
      <c r="AF135" s="199" t="n"/>
      <c r="AG135" s="199" t="n"/>
    </row>
    <row r="136" ht="26.5" customHeight="1">
      <c r="A136" s="203" t="n">
        <v>44173</v>
      </c>
      <c r="B136" s="202">
        <f>INDIRECT(B$1&amp;"!D"&amp;ROW())</f>
        <v/>
      </c>
      <c r="C136" s="200">
        <f>C137*(1+B136)</f>
        <v/>
      </c>
      <c r="D136" s="202">
        <f>INDIRECT(D$1&amp;"!D"&amp;ROW())</f>
        <v/>
      </c>
      <c r="E136" s="200">
        <f>E137*(1+D136)</f>
        <v/>
      </c>
      <c r="F136" s="202">
        <f>INDIRECT(F$1&amp;"!D"&amp;ROW())</f>
        <v/>
      </c>
      <c r="G136" s="200">
        <f>G137*(1+F136)</f>
        <v/>
      </c>
      <c r="H136" s="202">
        <f>INDIRECT(H$1&amp;"!D"&amp;ROW())</f>
        <v/>
      </c>
      <c r="I136" s="200">
        <f>I137*(1+H136)</f>
        <v/>
      </c>
      <c r="J136" s="199" t="n"/>
      <c r="K136" s="199" t="n"/>
      <c r="L136" s="200">
        <f>SUM(C136,E136,G136,I136,K136)</f>
        <v/>
      </c>
      <c r="M136" s="202">
        <f>L136/L137-1</f>
        <v/>
      </c>
      <c r="N136" s="415" t="n"/>
      <c r="O136" s="202" t="n"/>
      <c r="P136" s="416" t="n"/>
      <c r="Q136" s="415" t="n"/>
      <c r="R136" s="218" t="n"/>
      <c r="S136" s="214" t="n"/>
      <c r="T136" s="217" t="n"/>
      <c r="U136" s="199" t="n"/>
      <c r="V136" s="199" t="n"/>
      <c r="W136" s="199" t="n"/>
      <c r="X136" s="199" t="n"/>
      <c r="Y136" s="199" t="n"/>
      <c r="Z136" s="199" t="n"/>
      <c r="AA136" s="199" t="n"/>
      <c r="AB136" s="199" t="n"/>
      <c r="AC136" s="199" t="n"/>
      <c r="AD136" s="199" t="n"/>
      <c r="AE136" s="199" t="n"/>
      <c r="AF136" s="199" t="n"/>
      <c r="AG136" s="199" t="n"/>
    </row>
    <row r="137" ht="26.5" customHeight="1">
      <c r="A137" s="203" t="n">
        <v>44172</v>
      </c>
      <c r="B137" s="202">
        <f>INDIRECT(B$1&amp;"!D"&amp;ROW())</f>
        <v/>
      </c>
      <c r="C137" s="200">
        <f>C138*(1+B137)</f>
        <v/>
      </c>
      <c r="D137" s="202">
        <f>INDIRECT(D$1&amp;"!D"&amp;ROW())</f>
        <v/>
      </c>
      <c r="E137" s="200">
        <f>E138*(1+D137)</f>
        <v/>
      </c>
      <c r="F137" s="202">
        <f>INDIRECT(F$1&amp;"!D"&amp;ROW())</f>
        <v/>
      </c>
      <c r="G137" s="200">
        <f>G138*(1+F137)</f>
        <v/>
      </c>
      <c r="H137" s="202">
        <f>INDIRECT(H$1&amp;"!D"&amp;ROW())</f>
        <v/>
      </c>
      <c r="I137" s="200">
        <f>I138*(1+H137)</f>
        <v/>
      </c>
      <c r="J137" s="199" t="n"/>
      <c r="K137" s="199" t="n"/>
      <c r="L137" s="200">
        <f>SUM(C137,E137,G137,I137,K137)</f>
        <v/>
      </c>
      <c r="M137" s="202">
        <f>L137/L138-1</f>
        <v/>
      </c>
      <c r="N137" s="415" t="n"/>
      <c r="O137" s="202" t="n"/>
      <c r="P137" s="416" t="n"/>
      <c r="Q137" s="415" t="n"/>
      <c r="R137" s="218" t="n"/>
      <c r="S137" s="214" t="n"/>
      <c r="T137" s="217" t="n"/>
      <c r="U137" s="199" t="n"/>
      <c r="V137" s="199" t="n"/>
      <c r="W137" s="199" t="n"/>
      <c r="X137" s="199" t="n"/>
      <c r="Y137" s="199" t="n"/>
      <c r="Z137" s="199" t="n"/>
      <c r="AA137" s="199" t="n"/>
      <c r="AB137" s="199" t="n"/>
      <c r="AC137" s="199" t="n"/>
      <c r="AD137" s="199" t="n"/>
      <c r="AE137" s="199" t="n"/>
      <c r="AF137" s="199" t="n"/>
      <c r="AG137" s="199" t="n"/>
    </row>
    <row r="138" ht="26.5" customHeight="1">
      <c r="A138" s="203" t="n">
        <v>44169</v>
      </c>
      <c r="B138" s="202">
        <f>INDIRECT(B$1&amp;"!D"&amp;ROW())</f>
        <v/>
      </c>
      <c r="C138" s="200">
        <f>C139*(1+B138)</f>
        <v/>
      </c>
      <c r="D138" s="202">
        <f>INDIRECT(D$1&amp;"!D"&amp;ROW())</f>
        <v/>
      </c>
      <c r="E138" s="200">
        <f>E139*(1+D138)</f>
        <v/>
      </c>
      <c r="F138" s="202">
        <f>INDIRECT(F$1&amp;"!D"&amp;ROW())</f>
        <v/>
      </c>
      <c r="G138" s="200">
        <f>G139*(1+F138)</f>
        <v/>
      </c>
      <c r="H138" s="202">
        <f>INDIRECT(H$1&amp;"!D"&amp;ROW())</f>
        <v/>
      </c>
      <c r="I138" s="200">
        <f>I139*(1+H138)</f>
        <v/>
      </c>
      <c r="J138" s="199" t="n"/>
      <c r="K138" s="199" t="n"/>
      <c r="L138" s="200">
        <f>SUM(C138,E138,G138,I138,K138)</f>
        <v/>
      </c>
      <c r="M138" s="202">
        <f>L138/L139-1</f>
        <v/>
      </c>
      <c r="N138" s="415" t="n"/>
      <c r="O138" s="202" t="n"/>
      <c r="P138" s="416" t="n"/>
      <c r="Q138" s="415" t="n"/>
      <c r="R138" s="218" t="n"/>
      <c r="S138" s="214" t="n"/>
      <c r="T138" s="217" t="n"/>
      <c r="U138" s="199" t="n"/>
      <c r="V138" s="199" t="n"/>
      <c r="W138" s="199" t="n"/>
      <c r="X138" s="199" t="n"/>
      <c r="Y138" s="199" t="n"/>
      <c r="Z138" s="199" t="n"/>
      <c r="AA138" s="199" t="n"/>
      <c r="AB138" s="199" t="n"/>
      <c r="AC138" s="199" t="n"/>
      <c r="AD138" s="199" t="n"/>
      <c r="AE138" s="199" t="n"/>
      <c r="AF138" s="199" t="n"/>
      <c r="AG138" s="199" t="n"/>
    </row>
    <row r="139" ht="26.5" customHeight="1">
      <c r="A139" s="203" t="n">
        <v>44168</v>
      </c>
      <c r="B139" s="202">
        <f>INDIRECT(B$1&amp;"!D"&amp;ROW())</f>
        <v/>
      </c>
      <c r="C139" s="200">
        <f>C140*(1+B139)</f>
        <v/>
      </c>
      <c r="D139" s="202">
        <f>INDIRECT(D$1&amp;"!D"&amp;ROW())</f>
        <v/>
      </c>
      <c r="E139" s="200">
        <f>E140*(1+D139)</f>
        <v/>
      </c>
      <c r="F139" s="202">
        <f>INDIRECT(F$1&amp;"!D"&amp;ROW())</f>
        <v/>
      </c>
      <c r="G139" s="200">
        <f>G140*(1+F139)</f>
        <v/>
      </c>
      <c r="H139" s="202">
        <f>INDIRECT(H$1&amp;"!D"&amp;ROW())</f>
        <v/>
      </c>
      <c r="I139" s="200">
        <f>I140*(1+H139)</f>
        <v/>
      </c>
      <c r="J139" s="199" t="n"/>
      <c r="K139" s="199" t="n"/>
      <c r="L139" s="200">
        <f>SUM(C139,E139,G139,I139,K139)</f>
        <v/>
      </c>
      <c r="M139" s="202">
        <f>L139/L140-1</f>
        <v/>
      </c>
      <c r="N139" s="415" t="n"/>
      <c r="O139" s="202" t="n"/>
      <c r="P139" s="416" t="n"/>
      <c r="Q139" s="415" t="n"/>
      <c r="R139" s="218" t="n"/>
      <c r="S139" s="214" t="n"/>
      <c r="T139" s="217" t="n"/>
      <c r="U139" s="199" t="n"/>
      <c r="V139" s="199" t="n"/>
      <c r="W139" s="199" t="n"/>
      <c r="X139" s="199" t="n"/>
      <c r="Y139" s="199" t="n"/>
      <c r="Z139" s="199" t="n"/>
      <c r="AA139" s="199" t="n"/>
      <c r="AB139" s="199" t="n"/>
      <c r="AC139" s="199" t="n"/>
      <c r="AD139" s="199" t="n"/>
      <c r="AE139" s="199" t="n"/>
      <c r="AF139" s="199" t="n"/>
      <c r="AG139" s="199" t="n"/>
    </row>
    <row r="140" ht="26.5" customHeight="1">
      <c r="A140" s="203" t="n">
        <v>44167</v>
      </c>
      <c r="B140" s="202">
        <f>INDIRECT(B$1&amp;"!D"&amp;ROW())</f>
        <v/>
      </c>
      <c r="C140" s="200">
        <f>C141*(1+B140)</f>
        <v/>
      </c>
      <c r="D140" s="202">
        <f>INDIRECT(D$1&amp;"!D"&amp;ROW())</f>
        <v/>
      </c>
      <c r="E140" s="200">
        <f>E141*(1+D140)</f>
        <v/>
      </c>
      <c r="F140" s="202">
        <f>INDIRECT(F$1&amp;"!D"&amp;ROW())</f>
        <v/>
      </c>
      <c r="G140" s="200">
        <f>G141*(1+F140)</f>
        <v/>
      </c>
      <c r="H140" s="202">
        <f>INDIRECT(H$1&amp;"!D"&amp;ROW())</f>
        <v/>
      </c>
      <c r="I140" s="200">
        <f>I141*(1+H140)</f>
        <v/>
      </c>
      <c r="J140" s="199" t="n"/>
      <c r="K140" s="199" t="n"/>
      <c r="L140" s="200">
        <f>SUM(C140,E140,G140,I140,K140)</f>
        <v/>
      </c>
      <c r="M140" s="202">
        <f>L140/L141-1</f>
        <v/>
      </c>
      <c r="N140" s="415" t="n"/>
      <c r="O140" s="202" t="n"/>
      <c r="P140" s="416" t="n"/>
      <c r="Q140" s="415" t="n"/>
      <c r="R140" s="218" t="n"/>
      <c r="S140" s="214" t="n"/>
      <c r="T140" s="217" t="n"/>
      <c r="U140" s="199" t="n"/>
      <c r="V140" s="199" t="n"/>
      <c r="W140" s="199" t="n"/>
      <c r="X140" s="199" t="n"/>
      <c r="Y140" s="199" t="n"/>
      <c r="Z140" s="199" t="n"/>
      <c r="AA140" s="199" t="n"/>
      <c r="AB140" s="199" t="n"/>
      <c r="AC140" s="199" t="n"/>
      <c r="AD140" s="199" t="n"/>
      <c r="AE140" s="199" t="n"/>
      <c r="AF140" s="199" t="n"/>
      <c r="AG140" s="199" t="n"/>
    </row>
    <row r="141" ht="26.5" customHeight="1">
      <c r="A141" s="203" t="n">
        <v>44166</v>
      </c>
      <c r="B141" s="202">
        <f>INDIRECT(B$1&amp;"!D"&amp;ROW())</f>
        <v/>
      </c>
      <c r="C141" s="200">
        <f>C142*(1+B141)</f>
        <v/>
      </c>
      <c r="D141" s="202">
        <f>INDIRECT(D$1&amp;"!D"&amp;ROW())</f>
        <v/>
      </c>
      <c r="E141" s="200">
        <f>E142*(1+D141)</f>
        <v/>
      </c>
      <c r="F141" s="202">
        <f>INDIRECT(F$1&amp;"!D"&amp;ROW())</f>
        <v/>
      </c>
      <c r="G141" s="200">
        <f>G142*(1+F141)</f>
        <v/>
      </c>
      <c r="H141" s="202">
        <f>INDIRECT(H$1&amp;"!D"&amp;ROW())</f>
        <v/>
      </c>
      <c r="I141" s="200">
        <f>I142*(1+H141)</f>
        <v/>
      </c>
      <c r="J141" s="199" t="n"/>
      <c r="K141" s="199" t="n"/>
      <c r="L141" s="200">
        <f>SUM(C141,E141,G141,I141,K141)</f>
        <v/>
      </c>
      <c r="M141" s="202">
        <f>L141/L142-1</f>
        <v/>
      </c>
      <c r="N141" s="415" t="n"/>
      <c r="O141" s="202" t="n"/>
      <c r="P141" s="416" t="n"/>
      <c r="Q141" s="415" t="n"/>
      <c r="R141" s="218" t="n"/>
      <c r="S141" s="214" t="n"/>
      <c r="T141" s="217" t="n"/>
      <c r="U141" s="199" t="n"/>
      <c r="V141" s="199" t="n"/>
      <c r="W141" s="199" t="n"/>
      <c r="X141" s="199" t="n"/>
      <c r="Y141" s="199" t="n"/>
      <c r="Z141" s="199" t="n"/>
      <c r="AA141" s="199" t="n"/>
      <c r="AB141" s="199" t="n"/>
      <c r="AC141" s="199" t="n"/>
      <c r="AD141" s="199" t="n"/>
      <c r="AE141" s="199" t="n"/>
      <c r="AF141" s="199" t="n"/>
      <c r="AG141" s="199" t="n"/>
    </row>
    <row r="142" ht="26.5" customHeight="1">
      <c r="A142" s="203" t="n">
        <v>44165</v>
      </c>
      <c r="B142" s="202">
        <f>INDIRECT(B$1&amp;"!D"&amp;ROW())</f>
        <v/>
      </c>
      <c r="C142" s="200">
        <f>C143*(1+B142)</f>
        <v/>
      </c>
      <c r="D142" s="202">
        <f>INDIRECT(D$1&amp;"!D"&amp;ROW())</f>
        <v/>
      </c>
      <c r="E142" s="200">
        <f>E143*(1+D142)</f>
        <v/>
      </c>
      <c r="F142" s="202">
        <f>INDIRECT(F$1&amp;"!D"&amp;ROW())</f>
        <v/>
      </c>
      <c r="G142" s="200">
        <f>G143*(1+F142)</f>
        <v/>
      </c>
      <c r="H142" s="202">
        <f>INDIRECT(H$1&amp;"!D"&amp;ROW())</f>
        <v/>
      </c>
      <c r="I142" s="200">
        <f>I143*(1+H142)</f>
        <v/>
      </c>
      <c r="J142" s="199" t="n"/>
      <c r="K142" s="199" t="n"/>
      <c r="L142" s="200">
        <f>SUM(C142,E142,G142,I142,K142)</f>
        <v/>
      </c>
      <c r="M142" s="202">
        <f>L142/L143-1</f>
        <v/>
      </c>
      <c r="N142" s="415" t="n"/>
      <c r="O142" s="202" t="n"/>
      <c r="P142" s="416" t="n"/>
      <c r="Q142" s="415" t="n"/>
      <c r="R142" s="218" t="n"/>
      <c r="S142" s="214" t="n"/>
      <c r="T142" s="217" t="n"/>
      <c r="U142" s="199" t="n"/>
      <c r="V142" s="199" t="n"/>
      <c r="W142" s="199" t="n"/>
      <c r="X142" s="199" t="n"/>
      <c r="Y142" s="199" t="n"/>
      <c r="Z142" s="199" t="n"/>
      <c r="AA142" s="199" t="n"/>
      <c r="AB142" s="199" t="n"/>
      <c r="AC142" s="199" t="n"/>
      <c r="AD142" s="199" t="n"/>
      <c r="AE142" s="199" t="n"/>
      <c r="AF142" s="199" t="n"/>
      <c r="AG142" s="199" t="n"/>
    </row>
    <row r="143" ht="26.5" customHeight="1">
      <c r="A143" s="203" t="n">
        <v>44162</v>
      </c>
      <c r="B143" s="202">
        <f>INDIRECT(B$1&amp;"!D"&amp;ROW())</f>
        <v/>
      </c>
      <c r="C143" s="200">
        <f>C144*(1+B143)</f>
        <v/>
      </c>
      <c r="D143" s="202">
        <f>INDIRECT(D$1&amp;"!D"&amp;ROW())</f>
        <v/>
      </c>
      <c r="E143" s="200">
        <f>E144*(1+D143)</f>
        <v/>
      </c>
      <c r="F143" s="202">
        <f>INDIRECT(F$1&amp;"!D"&amp;ROW())</f>
        <v/>
      </c>
      <c r="G143" s="200">
        <f>G144*(1+F143)</f>
        <v/>
      </c>
      <c r="H143" s="202">
        <f>INDIRECT(H$1&amp;"!D"&amp;ROW())</f>
        <v/>
      </c>
      <c r="I143" s="200">
        <f>I144*(1+H143)</f>
        <v/>
      </c>
      <c r="J143" s="199" t="n"/>
      <c r="K143" s="199" t="n"/>
      <c r="L143" s="200">
        <f>SUM(C143,E143,G143,I143,K143)</f>
        <v/>
      </c>
      <c r="M143" s="202">
        <f>L143/L144-1</f>
        <v/>
      </c>
      <c r="N143" s="415" t="n"/>
      <c r="O143" s="202" t="n"/>
      <c r="P143" s="416" t="n"/>
      <c r="Q143" s="415" t="n"/>
      <c r="R143" s="218" t="n"/>
      <c r="S143" s="214" t="n"/>
      <c r="T143" s="217" t="n"/>
      <c r="U143" s="199" t="n"/>
      <c r="V143" s="199" t="n"/>
      <c r="W143" s="199" t="n"/>
      <c r="X143" s="199" t="n"/>
      <c r="Y143" s="199" t="n"/>
      <c r="Z143" s="199" t="n"/>
      <c r="AA143" s="199" t="n"/>
      <c r="AB143" s="199" t="n"/>
      <c r="AC143" s="199" t="n"/>
      <c r="AD143" s="199" t="n"/>
      <c r="AE143" s="199" t="n"/>
      <c r="AF143" s="199" t="n"/>
      <c r="AG143" s="199" t="n"/>
    </row>
    <row r="144" ht="26.5" customHeight="1">
      <c r="A144" s="203" t="n">
        <v>44160</v>
      </c>
      <c r="B144" s="202">
        <f>INDIRECT(B$1&amp;"!D"&amp;ROW())</f>
        <v/>
      </c>
      <c r="C144" s="200">
        <f>C145*(1+B144)</f>
        <v/>
      </c>
      <c r="D144" s="202">
        <f>INDIRECT(D$1&amp;"!D"&amp;ROW())</f>
        <v/>
      </c>
      <c r="E144" s="200">
        <f>E145*(1+D144)</f>
        <v/>
      </c>
      <c r="F144" s="202">
        <f>INDIRECT(F$1&amp;"!D"&amp;ROW())</f>
        <v/>
      </c>
      <c r="G144" s="200">
        <f>G145*(1+F144)</f>
        <v/>
      </c>
      <c r="H144" s="202">
        <f>INDIRECT(H$1&amp;"!D"&amp;ROW())</f>
        <v/>
      </c>
      <c r="I144" s="200">
        <f>I145*(1+H144)</f>
        <v/>
      </c>
      <c r="J144" s="199" t="n"/>
      <c r="K144" s="199" t="n"/>
      <c r="L144" s="200">
        <f>SUM(C144,E144,G144,I144,K144)</f>
        <v/>
      </c>
      <c r="M144" s="202">
        <f>L144/L145-1</f>
        <v/>
      </c>
      <c r="N144" s="415" t="n"/>
      <c r="O144" s="202" t="n"/>
      <c r="P144" s="416" t="n"/>
      <c r="Q144" s="415" t="n"/>
      <c r="R144" s="218" t="n"/>
      <c r="S144" s="214" t="n"/>
      <c r="T144" s="217" t="n"/>
      <c r="U144" s="199" t="n"/>
      <c r="V144" s="199" t="n"/>
      <c r="W144" s="199" t="n"/>
      <c r="X144" s="199" t="n"/>
      <c r="Y144" s="199" t="n"/>
      <c r="Z144" s="199" t="n"/>
      <c r="AA144" s="199" t="n"/>
      <c r="AB144" s="199" t="n"/>
      <c r="AC144" s="199" t="n"/>
      <c r="AD144" s="199" t="n"/>
      <c r="AE144" s="199" t="n"/>
      <c r="AF144" s="199" t="n"/>
      <c r="AG144" s="199" t="n"/>
    </row>
    <row r="145" ht="26.5" customHeight="1">
      <c r="A145" s="203" t="n">
        <v>44159</v>
      </c>
      <c r="B145" s="202">
        <f>INDIRECT(B$1&amp;"!D"&amp;ROW())</f>
        <v/>
      </c>
      <c r="C145" s="200">
        <f>C146*(1+B145)</f>
        <v/>
      </c>
      <c r="D145" s="202">
        <f>INDIRECT(D$1&amp;"!D"&amp;ROW())</f>
        <v/>
      </c>
      <c r="E145" s="200">
        <f>E146*(1+D145)</f>
        <v/>
      </c>
      <c r="F145" s="202">
        <f>INDIRECT(F$1&amp;"!D"&amp;ROW())</f>
        <v/>
      </c>
      <c r="G145" s="200">
        <f>G146*(1+F145)</f>
        <v/>
      </c>
      <c r="H145" s="202">
        <f>INDIRECT(H$1&amp;"!D"&amp;ROW())</f>
        <v/>
      </c>
      <c r="I145" s="200">
        <f>I146*(1+H145)</f>
        <v/>
      </c>
      <c r="J145" s="199" t="n"/>
      <c r="K145" s="199" t="n"/>
      <c r="L145" s="200">
        <f>SUM(C145,E145,G145,I145,K145)</f>
        <v/>
      </c>
      <c r="M145" s="202">
        <f>L145/L146-1</f>
        <v/>
      </c>
      <c r="N145" s="415" t="n"/>
      <c r="O145" s="202" t="n"/>
      <c r="P145" s="416" t="n"/>
      <c r="Q145" s="415" t="n"/>
      <c r="R145" s="218" t="n"/>
      <c r="S145" s="214" t="n"/>
      <c r="T145" s="217" t="n"/>
      <c r="U145" s="199" t="n"/>
      <c r="V145" s="199" t="n"/>
      <c r="W145" s="199" t="n"/>
      <c r="X145" s="199" t="n"/>
      <c r="Y145" s="199" t="n"/>
      <c r="Z145" s="199" t="n"/>
      <c r="AA145" s="199" t="n"/>
      <c r="AB145" s="199" t="n"/>
      <c r="AC145" s="199" t="n"/>
      <c r="AD145" s="199" t="n"/>
      <c r="AE145" s="199" t="n"/>
      <c r="AF145" s="199" t="n"/>
      <c r="AG145" s="199" t="n"/>
    </row>
    <row r="146" ht="26.5" customHeight="1">
      <c r="A146" s="203" t="n">
        <v>44158</v>
      </c>
      <c r="B146" s="202">
        <f>INDIRECT(B$1&amp;"!D"&amp;ROW())</f>
        <v/>
      </c>
      <c r="C146" s="200">
        <f>C147*(1+B146)</f>
        <v/>
      </c>
      <c r="D146" s="202">
        <f>INDIRECT(D$1&amp;"!D"&amp;ROW())</f>
        <v/>
      </c>
      <c r="E146" s="200">
        <f>E147*(1+D146)</f>
        <v/>
      </c>
      <c r="F146" s="202">
        <f>INDIRECT(F$1&amp;"!D"&amp;ROW())</f>
        <v/>
      </c>
      <c r="G146" s="200">
        <f>G147*(1+F146)</f>
        <v/>
      </c>
      <c r="H146" s="202">
        <f>INDIRECT(H$1&amp;"!D"&amp;ROW())</f>
        <v/>
      </c>
      <c r="I146" s="200">
        <f>I147*(1+H146)</f>
        <v/>
      </c>
      <c r="J146" s="199" t="n"/>
      <c r="K146" s="199" t="n"/>
      <c r="L146" s="200">
        <f>SUM(C146,E146,G146,I146,K146)</f>
        <v/>
      </c>
      <c r="M146" s="202">
        <f>L146/L147-1</f>
        <v/>
      </c>
      <c r="N146" s="415" t="n"/>
      <c r="O146" s="202" t="n"/>
      <c r="P146" s="416" t="n"/>
      <c r="Q146" s="415" t="n"/>
      <c r="R146" s="218" t="n"/>
      <c r="S146" s="214" t="n"/>
      <c r="T146" s="217" t="n"/>
      <c r="U146" s="199" t="n"/>
      <c r="V146" s="199" t="n"/>
      <c r="W146" s="199" t="n"/>
      <c r="X146" s="199" t="n"/>
      <c r="Y146" s="199" t="n"/>
      <c r="Z146" s="199" t="n"/>
      <c r="AA146" s="199" t="n"/>
      <c r="AB146" s="199" t="n"/>
      <c r="AC146" s="199" t="n"/>
      <c r="AD146" s="199" t="n"/>
      <c r="AE146" s="199" t="n"/>
      <c r="AF146" s="199" t="n"/>
      <c r="AG146" s="199" t="n"/>
    </row>
    <row r="147" ht="26.5" customHeight="1">
      <c r="A147" s="203" t="n">
        <v>44155</v>
      </c>
      <c r="B147" s="202">
        <f>INDIRECT(B$1&amp;"!D"&amp;ROW())</f>
        <v/>
      </c>
      <c r="C147" s="200">
        <f>C148*(1+B147)</f>
        <v/>
      </c>
      <c r="D147" s="202">
        <f>INDIRECT(D$1&amp;"!D"&amp;ROW())</f>
        <v/>
      </c>
      <c r="E147" s="200">
        <f>E148*(1+D147)</f>
        <v/>
      </c>
      <c r="F147" s="202">
        <f>INDIRECT(F$1&amp;"!D"&amp;ROW())</f>
        <v/>
      </c>
      <c r="G147" s="200">
        <f>G148*(1+F147)</f>
        <v/>
      </c>
      <c r="H147" s="202">
        <f>INDIRECT(H$1&amp;"!D"&amp;ROW())</f>
        <v/>
      </c>
      <c r="I147" s="200">
        <f>I148*(1+H147)</f>
        <v/>
      </c>
      <c r="J147" s="199" t="n"/>
      <c r="K147" s="199" t="n"/>
      <c r="L147" s="200">
        <f>SUM(C147,E147,G147,I147,K147)</f>
        <v/>
      </c>
      <c r="M147" s="202">
        <f>L147/L148-1</f>
        <v/>
      </c>
      <c r="N147" s="415" t="n"/>
      <c r="O147" s="202" t="n"/>
      <c r="P147" s="416" t="n"/>
      <c r="Q147" s="415" t="n"/>
      <c r="R147" s="218" t="n"/>
      <c r="S147" s="214" t="n"/>
      <c r="T147" s="217" t="n"/>
      <c r="U147" s="199" t="n"/>
      <c r="V147" s="199" t="n"/>
      <c r="W147" s="199" t="n"/>
      <c r="X147" s="199" t="n"/>
      <c r="Y147" s="199" t="n"/>
      <c r="Z147" s="199" t="n"/>
      <c r="AA147" s="199" t="n"/>
      <c r="AB147" s="199" t="n"/>
      <c r="AC147" s="199" t="n"/>
      <c r="AD147" s="199" t="n"/>
      <c r="AE147" s="199" t="n"/>
      <c r="AF147" s="199" t="n"/>
      <c r="AG147" s="199" t="n"/>
    </row>
    <row r="148" ht="26.5" customHeight="1">
      <c r="A148" s="203" t="n">
        <v>44154</v>
      </c>
      <c r="B148" s="202">
        <f>INDIRECT(B$1&amp;"!D"&amp;ROW())</f>
        <v/>
      </c>
      <c r="C148" s="200">
        <f>C149*(1+B148)</f>
        <v/>
      </c>
      <c r="D148" s="202">
        <f>INDIRECT(D$1&amp;"!D"&amp;ROW())</f>
        <v/>
      </c>
      <c r="E148" s="200">
        <f>E149*(1+D148)</f>
        <v/>
      </c>
      <c r="F148" s="202">
        <f>INDIRECT(F$1&amp;"!D"&amp;ROW())</f>
        <v/>
      </c>
      <c r="G148" s="200">
        <f>G149*(1+F148)</f>
        <v/>
      </c>
      <c r="H148" s="202">
        <f>INDIRECT(H$1&amp;"!D"&amp;ROW())</f>
        <v/>
      </c>
      <c r="I148" s="200">
        <f>I149*(1+H148)</f>
        <v/>
      </c>
      <c r="J148" s="199" t="n"/>
      <c r="K148" s="199" t="n"/>
      <c r="L148" s="200">
        <f>SUM(C148,E148,G148,I148,K148)</f>
        <v/>
      </c>
      <c r="M148" s="202">
        <f>L148/L149-1</f>
        <v/>
      </c>
      <c r="N148" s="415" t="n"/>
      <c r="O148" s="202" t="n"/>
      <c r="P148" s="416" t="n"/>
      <c r="Q148" s="415" t="n"/>
      <c r="R148" s="218" t="n"/>
      <c r="S148" s="214" t="n"/>
      <c r="T148" s="217" t="n"/>
      <c r="U148" s="199" t="n"/>
      <c r="V148" s="199" t="n"/>
      <c r="W148" s="199" t="n"/>
      <c r="X148" s="199" t="n"/>
      <c r="Y148" s="199" t="n"/>
      <c r="Z148" s="199" t="n"/>
      <c r="AA148" s="199" t="n"/>
      <c r="AB148" s="199" t="n"/>
      <c r="AC148" s="199" t="n"/>
      <c r="AD148" s="199" t="n"/>
      <c r="AE148" s="199" t="n"/>
      <c r="AF148" s="199" t="n"/>
      <c r="AG148" s="199" t="n"/>
    </row>
    <row r="149" ht="26.5" customHeight="1">
      <c r="A149" s="203" t="n">
        <v>44153</v>
      </c>
      <c r="B149" s="202">
        <f>INDIRECT(B$1&amp;"!D"&amp;ROW())</f>
        <v/>
      </c>
      <c r="C149" s="200">
        <f>C150*(1+B149)</f>
        <v/>
      </c>
      <c r="D149" s="202">
        <f>INDIRECT(D$1&amp;"!D"&amp;ROW())</f>
        <v/>
      </c>
      <c r="E149" s="200">
        <f>E150*(1+D149)</f>
        <v/>
      </c>
      <c r="F149" s="202">
        <f>INDIRECT(F$1&amp;"!D"&amp;ROW())</f>
        <v/>
      </c>
      <c r="G149" s="200">
        <f>G150*(1+F149)</f>
        <v/>
      </c>
      <c r="H149" s="202">
        <f>INDIRECT(H$1&amp;"!D"&amp;ROW())</f>
        <v/>
      </c>
      <c r="I149" s="200">
        <f>I150*(1+H149)</f>
        <v/>
      </c>
      <c r="J149" s="199" t="n"/>
      <c r="K149" s="199" t="n"/>
      <c r="L149" s="200">
        <f>SUM(C149,E149,G149,I149,K149)</f>
        <v/>
      </c>
      <c r="M149" s="202">
        <f>L149/L150-1</f>
        <v/>
      </c>
      <c r="N149" s="415" t="n"/>
      <c r="O149" s="202" t="n"/>
      <c r="P149" s="416" t="n"/>
      <c r="Q149" s="415" t="n"/>
      <c r="R149" s="218" t="n"/>
      <c r="S149" s="214" t="n"/>
      <c r="T149" s="217" t="n"/>
      <c r="U149" s="199" t="n"/>
      <c r="V149" s="199" t="n"/>
      <c r="W149" s="199" t="n"/>
      <c r="X149" s="199" t="n"/>
      <c r="Y149" s="199" t="n"/>
      <c r="Z149" s="199" t="n"/>
      <c r="AA149" s="199" t="n"/>
      <c r="AB149" s="199" t="n"/>
      <c r="AC149" s="199" t="n"/>
      <c r="AD149" s="199" t="n"/>
      <c r="AE149" s="199" t="n"/>
      <c r="AF149" s="199" t="n"/>
      <c r="AG149" s="199" t="n"/>
    </row>
    <row r="150" ht="26.5" customHeight="1">
      <c r="A150" s="203" t="n">
        <v>44152</v>
      </c>
      <c r="B150" s="202">
        <f>INDIRECT(B$1&amp;"!D"&amp;ROW())</f>
        <v/>
      </c>
      <c r="C150" s="200">
        <f>C151*(1+B150)</f>
        <v/>
      </c>
      <c r="D150" s="202">
        <f>INDIRECT(D$1&amp;"!D"&amp;ROW())</f>
        <v/>
      </c>
      <c r="E150" s="200">
        <f>E151*(1+D150)</f>
        <v/>
      </c>
      <c r="F150" s="202">
        <f>INDIRECT(F$1&amp;"!D"&amp;ROW())</f>
        <v/>
      </c>
      <c r="G150" s="200">
        <f>G151*(1+F150)</f>
        <v/>
      </c>
      <c r="H150" s="202">
        <f>INDIRECT(H$1&amp;"!D"&amp;ROW())</f>
        <v/>
      </c>
      <c r="I150" s="200">
        <f>I151*(1+H150)</f>
        <v/>
      </c>
      <c r="J150" s="199" t="n"/>
      <c r="K150" s="199" t="n"/>
      <c r="L150" s="200">
        <f>SUM(C150,E150,G150,I150,K150)</f>
        <v/>
      </c>
      <c r="M150" s="202">
        <f>L150/L151-1</f>
        <v/>
      </c>
      <c r="N150" s="415" t="n"/>
      <c r="O150" s="202" t="n"/>
      <c r="P150" s="416" t="n"/>
      <c r="Q150" s="415" t="n"/>
      <c r="R150" s="218" t="n"/>
      <c r="S150" s="214" t="n"/>
      <c r="T150" s="217" t="n"/>
      <c r="U150" s="199" t="n"/>
      <c r="V150" s="199" t="n"/>
      <c r="W150" s="199" t="n"/>
      <c r="X150" s="199" t="n"/>
      <c r="Y150" s="199" t="n"/>
      <c r="Z150" s="199" t="n"/>
      <c r="AA150" s="199" t="n"/>
      <c r="AB150" s="199" t="n"/>
      <c r="AC150" s="199" t="n"/>
      <c r="AD150" s="199" t="n"/>
      <c r="AE150" s="199" t="n"/>
      <c r="AF150" s="199" t="n"/>
      <c r="AG150" s="199" t="n"/>
    </row>
    <row r="151" ht="26.5" customHeight="1">
      <c r="A151" s="203" t="n">
        <v>44151</v>
      </c>
      <c r="B151" s="202">
        <f>INDIRECT(B$1&amp;"!D"&amp;ROW())</f>
        <v/>
      </c>
      <c r="C151" s="200">
        <f>C152*(1+B151)</f>
        <v/>
      </c>
      <c r="D151" s="202">
        <f>INDIRECT(D$1&amp;"!D"&amp;ROW())</f>
        <v/>
      </c>
      <c r="E151" s="200">
        <f>E152*(1+D151)</f>
        <v/>
      </c>
      <c r="F151" s="202">
        <f>INDIRECT(F$1&amp;"!D"&amp;ROW())</f>
        <v/>
      </c>
      <c r="G151" s="200">
        <f>G152*(1+F151)</f>
        <v/>
      </c>
      <c r="H151" s="202">
        <f>INDIRECT(H$1&amp;"!D"&amp;ROW())</f>
        <v/>
      </c>
      <c r="I151" s="200">
        <f>I152*(1+H151)</f>
        <v/>
      </c>
      <c r="J151" s="199" t="n"/>
      <c r="K151" s="199" t="n"/>
      <c r="L151" s="200">
        <f>SUM(C151,E151,G151,I151,K151)</f>
        <v/>
      </c>
      <c r="M151" s="202">
        <f>L151/L152-1</f>
        <v/>
      </c>
      <c r="N151" s="415" t="n"/>
      <c r="O151" s="202" t="n"/>
      <c r="P151" s="416" t="n"/>
      <c r="Q151" s="415" t="n"/>
      <c r="R151" s="218" t="n"/>
      <c r="S151" s="214" t="n"/>
      <c r="T151" s="217" t="n"/>
      <c r="U151" s="199" t="n"/>
      <c r="V151" s="199" t="n"/>
      <c r="W151" s="199" t="n"/>
      <c r="X151" s="199" t="n"/>
      <c r="Y151" s="199" t="n"/>
      <c r="Z151" s="199" t="n"/>
      <c r="AA151" s="199" t="n"/>
      <c r="AB151" s="199" t="n"/>
      <c r="AC151" s="199" t="n"/>
      <c r="AD151" s="199" t="n"/>
      <c r="AE151" s="199" t="n"/>
      <c r="AF151" s="199" t="n"/>
      <c r="AG151" s="199" t="n"/>
    </row>
    <row r="152" ht="26.5" customHeight="1">
      <c r="A152" s="203" t="n">
        <v>44148</v>
      </c>
      <c r="B152" s="202">
        <f>INDIRECT(B$1&amp;"!D"&amp;ROW())</f>
        <v/>
      </c>
      <c r="C152" s="200">
        <f>C153*(1+B152)</f>
        <v/>
      </c>
      <c r="D152" s="202">
        <f>INDIRECT(D$1&amp;"!D"&amp;ROW())</f>
        <v/>
      </c>
      <c r="E152" s="200">
        <f>E153*(1+D152)</f>
        <v/>
      </c>
      <c r="F152" s="202">
        <f>INDIRECT(F$1&amp;"!D"&amp;ROW())</f>
        <v/>
      </c>
      <c r="G152" s="200">
        <f>G153*(1+F152)</f>
        <v/>
      </c>
      <c r="H152" s="202">
        <f>INDIRECT(H$1&amp;"!D"&amp;ROW())</f>
        <v/>
      </c>
      <c r="I152" s="200">
        <f>I153*(1+H152)</f>
        <v/>
      </c>
      <c r="J152" s="199" t="n"/>
      <c r="K152" s="199" t="n"/>
      <c r="L152" s="200">
        <f>SUM(C152,E152,G152,I152,K152)</f>
        <v/>
      </c>
      <c r="M152" s="202">
        <f>L152/L153-1</f>
        <v/>
      </c>
      <c r="N152" s="415" t="n"/>
      <c r="O152" s="202" t="n"/>
      <c r="P152" s="416" t="n"/>
      <c r="Q152" s="415" t="n"/>
      <c r="R152" s="218" t="n"/>
      <c r="S152" s="214" t="n"/>
      <c r="T152" s="217" t="n"/>
      <c r="U152" s="199" t="n"/>
      <c r="V152" s="199" t="n"/>
      <c r="W152" s="199" t="n"/>
      <c r="X152" s="199" t="n"/>
      <c r="Y152" s="199" t="n"/>
      <c r="Z152" s="199" t="n"/>
      <c r="AA152" s="199" t="n"/>
      <c r="AB152" s="199" t="n"/>
      <c r="AC152" s="199" t="n"/>
      <c r="AD152" s="199" t="n"/>
      <c r="AE152" s="199" t="n"/>
      <c r="AF152" s="199" t="n"/>
      <c r="AG152" s="199" t="n"/>
    </row>
    <row r="153" ht="26.5" customHeight="1">
      <c r="A153" s="203" t="n">
        <v>44147</v>
      </c>
      <c r="B153" s="202">
        <f>INDIRECT(B$1&amp;"!D"&amp;ROW())</f>
        <v/>
      </c>
      <c r="C153" s="200">
        <f>C154*(1+B153)</f>
        <v/>
      </c>
      <c r="D153" s="202">
        <f>INDIRECT(D$1&amp;"!D"&amp;ROW())</f>
        <v/>
      </c>
      <c r="E153" s="200">
        <f>E154*(1+D153)</f>
        <v/>
      </c>
      <c r="F153" s="202">
        <f>INDIRECT(F$1&amp;"!D"&amp;ROW())</f>
        <v/>
      </c>
      <c r="G153" s="200">
        <f>G154*(1+F153)</f>
        <v/>
      </c>
      <c r="H153" s="202">
        <f>INDIRECT(H$1&amp;"!D"&amp;ROW())</f>
        <v/>
      </c>
      <c r="I153" s="200">
        <f>I154*(1+H153)</f>
        <v/>
      </c>
      <c r="J153" s="199" t="n"/>
      <c r="K153" s="199" t="n"/>
      <c r="L153" s="200">
        <f>SUM(C153,E153,G153,I153,K153)</f>
        <v/>
      </c>
      <c r="M153" s="202">
        <f>L153/L154-1</f>
        <v/>
      </c>
      <c r="N153" s="415" t="n"/>
      <c r="O153" s="202" t="n"/>
      <c r="P153" s="416" t="n"/>
      <c r="Q153" s="415" t="n"/>
      <c r="R153" s="218" t="n"/>
      <c r="S153" s="214" t="n"/>
      <c r="T153" s="217" t="n"/>
      <c r="U153" s="199" t="n"/>
      <c r="V153" s="199" t="n"/>
      <c r="W153" s="199" t="n"/>
      <c r="X153" s="199" t="n"/>
      <c r="Y153" s="199" t="n"/>
      <c r="Z153" s="199" t="n"/>
      <c r="AA153" s="199" t="n"/>
      <c r="AB153" s="199" t="n"/>
      <c r="AC153" s="199" t="n"/>
      <c r="AD153" s="199" t="n"/>
      <c r="AE153" s="199" t="n"/>
      <c r="AF153" s="199" t="n"/>
      <c r="AG153" s="199" t="n"/>
    </row>
    <row r="154" ht="26.5" customHeight="1">
      <c r="A154" s="203" t="n">
        <v>44146</v>
      </c>
      <c r="B154" s="202">
        <f>INDIRECT(B$1&amp;"!D"&amp;ROW())</f>
        <v/>
      </c>
      <c r="C154" s="200">
        <f>C155*(1+B154)</f>
        <v/>
      </c>
      <c r="D154" s="202">
        <f>INDIRECT(D$1&amp;"!D"&amp;ROW())</f>
        <v/>
      </c>
      <c r="E154" s="200">
        <f>E155*(1+D154)</f>
        <v/>
      </c>
      <c r="F154" s="202">
        <f>INDIRECT(F$1&amp;"!D"&amp;ROW())</f>
        <v/>
      </c>
      <c r="G154" s="200">
        <f>G155*(1+F154)</f>
        <v/>
      </c>
      <c r="H154" s="202">
        <f>INDIRECT(H$1&amp;"!D"&amp;ROW())</f>
        <v/>
      </c>
      <c r="I154" s="200">
        <f>I155*(1+H154)</f>
        <v/>
      </c>
      <c r="J154" s="199" t="n"/>
      <c r="K154" s="199" t="n"/>
      <c r="L154" s="200">
        <f>SUM(C154,E154,G154,I154,K154)</f>
        <v/>
      </c>
      <c r="M154" s="202">
        <f>L154/L155-1</f>
        <v/>
      </c>
      <c r="N154" s="415" t="n"/>
      <c r="O154" s="202" t="n"/>
      <c r="P154" s="416" t="n"/>
      <c r="Q154" s="415" t="n"/>
      <c r="R154" s="218" t="n"/>
      <c r="S154" s="214" t="n"/>
      <c r="T154" s="217" t="n"/>
      <c r="U154" s="199" t="n"/>
      <c r="V154" s="199" t="n"/>
      <c r="W154" s="199" t="n"/>
      <c r="X154" s="199" t="n"/>
      <c r="Y154" s="199" t="n"/>
      <c r="Z154" s="199" t="n"/>
      <c r="AA154" s="199" t="n"/>
      <c r="AB154" s="199" t="n"/>
      <c r="AC154" s="199" t="n"/>
      <c r="AD154" s="199" t="n"/>
      <c r="AE154" s="199" t="n"/>
      <c r="AF154" s="199" t="n"/>
      <c r="AG154" s="199" t="n"/>
    </row>
    <row r="155" ht="26.5" customHeight="1">
      <c r="A155" s="203" t="n">
        <v>44145</v>
      </c>
      <c r="B155" s="202">
        <f>INDIRECT(B$1&amp;"!D"&amp;ROW())</f>
        <v/>
      </c>
      <c r="C155" s="200">
        <f>C156*(1+B155)</f>
        <v/>
      </c>
      <c r="D155" s="202">
        <f>INDIRECT(D$1&amp;"!D"&amp;ROW())</f>
        <v/>
      </c>
      <c r="E155" s="200">
        <f>E156*(1+D155)</f>
        <v/>
      </c>
      <c r="F155" s="202">
        <f>INDIRECT(F$1&amp;"!D"&amp;ROW())</f>
        <v/>
      </c>
      <c r="G155" s="200">
        <f>G156*(1+F155)</f>
        <v/>
      </c>
      <c r="H155" s="202">
        <f>INDIRECT(H$1&amp;"!D"&amp;ROW())</f>
        <v/>
      </c>
      <c r="I155" s="200">
        <f>I156*(1+H155)</f>
        <v/>
      </c>
      <c r="J155" s="199" t="n"/>
      <c r="K155" s="199" t="n"/>
      <c r="L155" s="200">
        <f>SUM(C155,E155,G155,I155,K155)</f>
        <v/>
      </c>
      <c r="M155" s="202">
        <f>L155/L156-1</f>
        <v/>
      </c>
      <c r="N155" s="415" t="n"/>
      <c r="O155" s="202" t="n"/>
      <c r="P155" s="416" t="n"/>
      <c r="Q155" s="415" t="n"/>
      <c r="R155" s="218" t="n"/>
      <c r="S155" s="214" t="n"/>
      <c r="T155" s="217" t="n"/>
      <c r="U155" s="199" t="n"/>
      <c r="V155" s="199" t="n"/>
      <c r="W155" s="199" t="n"/>
      <c r="X155" s="199" t="n"/>
      <c r="Y155" s="199" t="n"/>
      <c r="Z155" s="199" t="n"/>
      <c r="AA155" s="199" t="n"/>
      <c r="AB155" s="199" t="n"/>
      <c r="AC155" s="199" t="n"/>
      <c r="AD155" s="199" t="n"/>
      <c r="AE155" s="199" t="n"/>
      <c r="AF155" s="199" t="n"/>
      <c r="AG155" s="199" t="n"/>
    </row>
    <row r="156" ht="26.5" customHeight="1">
      <c r="A156" s="203" t="n">
        <v>44144</v>
      </c>
      <c r="B156" s="202">
        <f>INDIRECT(B$1&amp;"!D"&amp;ROW())</f>
        <v/>
      </c>
      <c r="C156" s="200">
        <f>C157*(1+B156)</f>
        <v/>
      </c>
      <c r="D156" s="202">
        <f>INDIRECT(D$1&amp;"!D"&amp;ROW())</f>
        <v/>
      </c>
      <c r="E156" s="200">
        <f>E157*(1+D156)</f>
        <v/>
      </c>
      <c r="F156" s="202">
        <f>INDIRECT(F$1&amp;"!D"&amp;ROW())</f>
        <v/>
      </c>
      <c r="G156" s="200">
        <f>G157*(1+F156)</f>
        <v/>
      </c>
      <c r="H156" s="202">
        <f>INDIRECT(H$1&amp;"!D"&amp;ROW())</f>
        <v/>
      </c>
      <c r="I156" s="200">
        <f>I157*(1+H156)</f>
        <v/>
      </c>
      <c r="J156" s="199" t="n"/>
      <c r="K156" s="199" t="n"/>
      <c r="L156" s="200">
        <f>SUM(C156,E156,G156,I156,K156)</f>
        <v/>
      </c>
      <c r="M156" s="202">
        <f>L156/L157-1</f>
        <v/>
      </c>
      <c r="N156" s="415" t="n"/>
      <c r="O156" s="202" t="n"/>
      <c r="P156" s="416" t="n"/>
      <c r="Q156" s="415" t="n"/>
      <c r="R156" s="218" t="n"/>
      <c r="S156" s="214" t="n"/>
      <c r="T156" s="217" t="n"/>
      <c r="U156" s="199" t="n"/>
      <c r="V156" s="199" t="n"/>
      <c r="W156" s="199" t="n"/>
      <c r="X156" s="199" t="n"/>
      <c r="Y156" s="199" t="n"/>
      <c r="Z156" s="199" t="n"/>
      <c r="AA156" s="199" t="n"/>
      <c r="AB156" s="199" t="n"/>
      <c r="AC156" s="199" t="n"/>
      <c r="AD156" s="199" t="n"/>
      <c r="AE156" s="199" t="n"/>
      <c r="AF156" s="199" t="n"/>
      <c r="AG156" s="199" t="n"/>
    </row>
    <row r="157" ht="26.5" customHeight="1">
      <c r="A157" s="203" t="n">
        <v>44141</v>
      </c>
      <c r="B157" s="202">
        <f>INDIRECT(B$1&amp;"!D"&amp;ROW())</f>
        <v/>
      </c>
      <c r="C157" s="200">
        <f>C158*(1+B157)</f>
        <v/>
      </c>
      <c r="D157" s="202">
        <f>INDIRECT(D$1&amp;"!D"&amp;ROW())</f>
        <v/>
      </c>
      <c r="E157" s="200">
        <f>E158*(1+D157)</f>
        <v/>
      </c>
      <c r="F157" s="202">
        <f>INDIRECT(F$1&amp;"!D"&amp;ROW())</f>
        <v/>
      </c>
      <c r="G157" s="200">
        <f>G158*(1+F157)</f>
        <v/>
      </c>
      <c r="H157" s="202">
        <f>INDIRECT(H$1&amp;"!D"&amp;ROW())</f>
        <v/>
      </c>
      <c r="I157" s="200">
        <f>I158*(1+H157)</f>
        <v/>
      </c>
      <c r="J157" s="199" t="n"/>
      <c r="K157" s="199" t="n"/>
      <c r="L157" s="200">
        <f>SUM(C157,E157,G157,I157,K157)</f>
        <v/>
      </c>
      <c r="M157" s="202">
        <f>L157/L158-1</f>
        <v/>
      </c>
      <c r="N157" s="415" t="n"/>
      <c r="O157" s="202" t="n"/>
      <c r="P157" s="416" t="n"/>
      <c r="Q157" s="415" t="n"/>
      <c r="R157" s="218" t="n"/>
      <c r="S157" s="214" t="n"/>
      <c r="T157" s="217" t="n"/>
      <c r="U157" s="199" t="n"/>
      <c r="V157" s="199" t="n"/>
      <c r="W157" s="199" t="n"/>
      <c r="X157" s="199" t="n"/>
      <c r="Y157" s="199" t="n"/>
      <c r="Z157" s="199" t="n"/>
      <c r="AA157" s="199" t="n"/>
      <c r="AB157" s="199" t="n"/>
      <c r="AC157" s="199" t="n"/>
      <c r="AD157" s="199" t="n"/>
      <c r="AE157" s="199" t="n"/>
      <c r="AF157" s="199" t="n"/>
      <c r="AG157" s="199" t="n"/>
    </row>
    <row r="158" ht="26.5" customHeight="1">
      <c r="A158" s="203" t="n">
        <v>44140</v>
      </c>
      <c r="B158" s="202">
        <f>INDIRECT(B$1&amp;"!D"&amp;ROW())</f>
        <v/>
      </c>
      <c r="C158" s="200">
        <f>C159*(1+B158)</f>
        <v/>
      </c>
      <c r="D158" s="202">
        <f>INDIRECT(D$1&amp;"!D"&amp;ROW())</f>
        <v/>
      </c>
      <c r="E158" s="200">
        <f>E159*(1+D158)</f>
        <v/>
      </c>
      <c r="F158" s="202">
        <f>INDIRECT(F$1&amp;"!D"&amp;ROW())</f>
        <v/>
      </c>
      <c r="G158" s="200">
        <f>G159*(1+F158)</f>
        <v/>
      </c>
      <c r="H158" s="202">
        <f>INDIRECT(H$1&amp;"!D"&amp;ROW())</f>
        <v/>
      </c>
      <c r="I158" s="200">
        <f>I159*(1+H158)</f>
        <v/>
      </c>
      <c r="J158" s="199" t="n"/>
      <c r="K158" s="199" t="n"/>
      <c r="L158" s="200">
        <f>SUM(C158,E158,G158,I158,K158)</f>
        <v/>
      </c>
      <c r="M158" s="202">
        <f>L158/L159-1</f>
        <v/>
      </c>
      <c r="N158" s="415" t="n"/>
      <c r="O158" s="202" t="n"/>
      <c r="P158" s="416" t="n"/>
      <c r="Q158" s="415" t="n"/>
      <c r="R158" s="218" t="n"/>
      <c r="S158" s="214" t="n"/>
      <c r="T158" s="217" t="n"/>
      <c r="U158" s="199" t="n"/>
      <c r="V158" s="199" t="n"/>
      <c r="W158" s="199" t="n"/>
      <c r="X158" s="199" t="n"/>
      <c r="Y158" s="199" t="n"/>
      <c r="Z158" s="199" t="n"/>
      <c r="AA158" s="199" t="n"/>
      <c r="AB158" s="199" t="n"/>
      <c r="AC158" s="199" t="n"/>
      <c r="AD158" s="199" t="n"/>
      <c r="AE158" s="199" t="n"/>
      <c r="AF158" s="199" t="n"/>
      <c r="AG158" s="199" t="n"/>
    </row>
    <row r="159" ht="26.5" customHeight="1">
      <c r="A159" s="203" t="n">
        <v>44139</v>
      </c>
      <c r="B159" s="202">
        <f>INDIRECT(B$1&amp;"!D"&amp;ROW())</f>
        <v/>
      </c>
      <c r="C159" s="200">
        <f>C160*(1+B159)</f>
        <v/>
      </c>
      <c r="D159" s="202">
        <f>INDIRECT(D$1&amp;"!D"&amp;ROW())</f>
        <v/>
      </c>
      <c r="E159" s="200">
        <f>E160*(1+D159)</f>
        <v/>
      </c>
      <c r="F159" s="202">
        <f>INDIRECT(F$1&amp;"!D"&amp;ROW())</f>
        <v/>
      </c>
      <c r="G159" s="200">
        <f>G160*(1+F159)</f>
        <v/>
      </c>
      <c r="H159" s="202">
        <f>INDIRECT(H$1&amp;"!D"&amp;ROW())</f>
        <v/>
      </c>
      <c r="I159" s="200">
        <f>I160*(1+H159)</f>
        <v/>
      </c>
      <c r="J159" s="199" t="n"/>
      <c r="K159" s="199" t="n"/>
      <c r="L159" s="200">
        <f>SUM(C159,E159,G159,I159,K159)</f>
        <v/>
      </c>
      <c r="M159" s="202">
        <f>L159/L160-1</f>
        <v/>
      </c>
      <c r="N159" s="415" t="n"/>
      <c r="O159" s="202" t="n"/>
      <c r="P159" s="416" t="n"/>
      <c r="Q159" s="415" t="n"/>
      <c r="R159" s="218" t="n"/>
      <c r="S159" s="214" t="n"/>
      <c r="T159" s="217" t="n"/>
      <c r="U159" s="199" t="n"/>
      <c r="V159" s="199" t="n"/>
      <c r="W159" s="199" t="n"/>
      <c r="X159" s="199" t="n"/>
      <c r="Y159" s="199" t="n"/>
      <c r="Z159" s="199" t="n"/>
      <c r="AA159" s="199" t="n"/>
      <c r="AB159" s="199" t="n"/>
      <c r="AC159" s="199" t="n"/>
      <c r="AD159" s="199" t="n"/>
      <c r="AE159" s="199" t="n"/>
      <c r="AF159" s="199" t="n"/>
      <c r="AG159" s="199" t="n"/>
    </row>
    <row r="160" ht="26.5" customHeight="1">
      <c r="A160" s="203" t="n">
        <v>44138</v>
      </c>
      <c r="B160" s="202">
        <f>INDIRECT(B$1&amp;"!D"&amp;ROW())</f>
        <v/>
      </c>
      <c r="C160" s="200">
        <f>C161*(1+B160)</f>
        <v/>
      </c>
      <c r="D160" s="202">
        <f>INDIRECT(D$1&amp;"!D"&amp;ROW())</f>
        <v/>
      </c>
      <c r="E160" s="200">
        <f>E161*(1+D160)</f>
        <v/>
      </c>
      <c r="F160" s="202">
        <f>INDIRECT(F$1&amp;"!D"&amp;ROW())</f>
        <v/>
      </c>
      <c r="G160" s="200">
        <f>G161*(1+F160)</f>
        <v/>
      </c>
      <c r="H160" s="202">
        <f>INDIRECT(H$1&amp;"!D"&amp;ROW())</f>
        <v/>
      </c>
      <c r="I160" s="200">
        <f>I161*(1+H160)</f>
        <v/>
      </c>
      <c r="J160" s="199" t="n"/>
      <c r="K160" s="199" t="n"/>
      <c r="L160" s="200">
        <f>SUM(C160,E160,G160,I160,K160)</f>
        <v/>
      </c>
      <c r="M160" s="202">
        <f>L160/L161-1</f>
        <v/>
      </c>
      <c r="N160" s="415" t="n"/>
      <c r="O160" s="202" t="n"/>
      <c r="P160" s="416" t="n"/>
      <c r="Q160" s="415" t="n"/>
      <c r="R160" s="218" t="n"/>
      <c r="S160" s="214" t="n"/>
      <c r="T160" s="217" t="n"/>
      <c r="U160" s="199" t="n"/>
      <c r="V160" s="199" t="n"/>
      <c r="W160" s="199" t="n"/>
      <c r="X160" s="199" t="n"/>
      <c r="Y160" s="199" t="n"/>
      <c r="Z160" s="199" t="n"/>
      <c r="AA160" s="199" t="n"/>
      <c r="AB160" s="199" t="n"/>
      <c r="AC160" s="199" t="n"/>
      <c r="AD160" s="199" t="n"/>
      <c r="AE160" s="199" t="n"/>
      <c r="AF160" s="199" t="n"/>
      <c r="AG160" s="199" t="n"/>
    </row>
    <row r="161" ht="26.5" customHeight="1">
      <c r="A161" s="203" t="n">
        <v>44137</v>
      </c>
      <c r="B161" s="202">
        <f>INDIRECT(B$1&amp;"!D"&amp;ROW())</f>
        <v/>
      </c>
      <c r="C161" s="200">
        <f>C162*(1+B161)</f>
        <v/>
      </c>
      <c r="D161" s="202">
        <f>INDIRECT(D$1&amp;"!D"&amp;ROW())</f>
        <v/>
      </c>
      <c r="E161" s="200">
        <f>E162*(1+D161)</f>
        <v/>
      </c>
      <c r="F161" s="202">
        <f>INDIRECT(F$1&amp;"!D"&amp;ROW())</f>
        <v/>
      </c>
      <c r="G161" s="200">
        <f>G162*(1+F161)</f>
        <v/>
      </c>
      <c r="H161" s="202">
        <f>INDIRECT(H$1&amp;"!D"&amp;ROW())</f>
        <v/>
      </c>
      <c r="I161" s="200">
        <f>I162*(1+H161)</f>
        <v/>
      </c>
      <c r="J161" s="199" t="n"/>
      <c r="K161" s="199" t="n"/>
      <c r="L161" s="200">
        <f>SUM(C161,E161,G161,I161,K161)</f>
        <v/>
      </c>
      <c r="M161" s="202">
        <f>L161/L162-1</f>
        <v/>
      </c>
      <c r="N161" s="415" t="n"/>
      <c r="O161" s="202" t="n"/>
      <c r="P161" s="416" t="n"/>
      <c r="Q161" s="415" t="n"/>
      <c r="R161" s="218" t="n"/>
      <c r="S161" s="214" t="n"/>
      <c r="T161" s="217" t="n"/>
      <c r="U161" s="199" t="n"/>
      <c r="V161" s="199" t="n"/>
      <c r="W161" s="199" t="n"/>
      <c r="X161" s="199" t="n"/>
      <c r="Y161" s="199" t="n"/>
      <c r="Z161" s="199" t="n"/>
      <c r="AA161" s="199" t="n"/>
      <c r="AB161" s="199" t="n"/>
      <c r="AC161" s="199" t="n"/>
      <c r="AD161" s="199" t="n"/>
      <c r="AE161" s="199" t="n"/>
      <c r="AF161" s="199" t="n"/>
      <c r="AG161" s="199" t="n"/>
    </row>
    <row r="162" ht="26.5" customHeight="1">
      <c r="A162" s="203" t="n">
        <v>44134</v>
      </c>
      <c r="B162" s="202">
        <f>INDIRECT(B$1&amp;"!D"&amp;ROW())</f>
        <v/>
      </c>
      <c r="C162" s="200">
        <f>C163*(1+B162)</f>
        <v/>
      </c>
      <c r="D162" s="202">
        <f>INDIRECT(D$1&amp;"!D"&amp;ROW())</f>
        <v/>
      </c>
      <c r="E162" s="200">
        <f>E163*(1+D162)</f>
        <v/>
      </c>
      <c r="F162" s="202">
        <f>INDIRECT(F$1&amp;"!D"&amp;ROW())</f>
        <v/>
      </c>
      <c r="G162" s="200">
        <f>G163*(1+F162)</f>
        <v/>
      </c>
      <c r="H162" s="202">
        <f>INDIRECT(H$1&amp;"!D"&amp;ROW())</f>
        <v/>
      </c>
      <c r="I162" s="200">
        <f>I163*(1+H162)</f>
        <v/>
      </c>
      <c r="J162" s="199" t="n"/>
      <c r="K162" s="199" t="n"/>
      <c r="L162" s="200">
        <f>SUM(C162,E162,G162,I162,K162)</f>
        <v/>
      </c>
      <c r="M162" s="202">
        <f>L162/L163-1</f>
        <v/>
      </c>
      <c r="N162" s="415" t="n"/>
      <c r="O162" s="202" t="n"/>
      <c r="P162" s="416" t="n"/>
      <c r="Q162" s="415" t="n"/>
      <c r="R162" s="218" t="n"/>
      <c r="S162" s="214" t="n"/>
      <c r="T162" s="217" t="n"/>
      <c r="U162" s="199" t="n"/>
      <c r="V162" s="199" t="n"/>
      <c r="W162" s="199" t="n"/>
      <c r="X162" s="199" t="n"/>
      <c r="Y162" s="199" t="n"/>
      <c r="Z162" s="199" t="n"/>
      <c r="AA162" s="199" t="n"/>
      <c r="AB162" s="199" t="n"/>
      <c r="AC162" s="199" t="n"/>
      <c r="AD162" s="199" t="n"/>
      <c r="AE162" s="199" t="n"/>
      <c r="AF162" s="199" t="n"/>
      <c r="AG162" s="199" t="n"/>
    </row>
    <row r="163" ht="26.5" customHeight="1">
      <c r="A163" s="203" t="n">
        <v>44133</v>
      </c>
      <c r="B163" s="202">
        <f>INDIRECT(B$1&amp;"!D"&amp;ROW())</f>
        <v/>
      </c>
      <c r="C163" s="200">
        <f>C164*(1+B163)</f>
        <v/>
      </c>
      <c r="D163" s="202">
        <f>INDIRECT(D$1&amp;"!D"&amp;ROW())</f>
        <v/>
      </c>
      <c r="E163" s="200">
        <f>E164*(1+D163)</f>
        <v/>
      </c>
      <c r="F163" s="202">
        <f>INDIRECT(F$1&amp;"!D"&amp;ROW())</f>
        <v/>
      </c>
      <c r="G163" s="200">
        <f>G164*(1+F163)</f>
        <v/>
      </c>
      <c r="H163" s="202">
        <f>INDIRECT(H$1&amp;"!D"&amp;ROW())</f>
        <v/>
      </c>
      <c r="I163" s="200">
        <f>I164*(1+H163)</f>
        <v/>
      </c>
      <c r="J163" s="199" t="n"/>
      <c r="K163" s="199" t="n"/>
      <c r="L163" s="200">
        <f>SUM(C163,E163,G163,I163,K163)</f>
        <v/>
      </c>
      <c r="M163" s="202">
        <f>L163/L164-1</f>
        <v/>
      </c>
      <c r="N163" s="415" t="n"/>
      <c r="O163" s="202" t="n"/>
      <c r="P163" s="416" t="n"/>
      <c r="Q163" s="415" t="n"/>
      <c r="R163" s="218" t="n"/>
      <c r="S163" s="214" t="n"/>
      <c r="T163" s="217" t="n"/>
      <c r="U163" s="199" t="n"/>
      <c r="V163" s="199" t="n"/>
      <c r="W163" s="199" t="n"/>
      <c r="X163" s="199" t="n"/>
      <c r="Y163" s="199" t="n"/>
      <c r="Z163" s="199" t="n"/>
      <c r="AA163" s="199" t="n"/>
      <c r="AB163" s="199" t="n"/>
      <c r="AC163" s="199" t="n"/>
      <c r="AD163" s="199" t="n"/>
      <c r="AE163" s="199" t="n"/>
      <c r="AF163" s="199" t="n"/>
      <c r="AG163" s="199" t="n"/>
    </row>
    <row r="164" ht="26.5" customHeight="1">
      <c r="A164" s="203" t="n">
        <v>44132</v>
      </c>
      <c r="B164" s="202">
        <f>INDIRECT(B$1&amp;"!D"&amp;ROW())</f>
        <v/>
      </c>
      <c r="C164" s="200">
        <f>C165*(1+B164)</f>
        <v/>
      </c>
      <c r="D164" s="202">
        <f>INDIRECT(D$1&amp;"!D"&amp;ROW())</f>
        <v/>
      </c>
      <c r="E164" s="200">
        <f>E165*(1+D164)</f>
        <v/>
      </c>
      <c r="F164" s="202">
        <f>INDIRECT(F$1&amp;"!D"&amp;ROW())</f>
        <v/>
      </c>
      <c r="G164" s="200">
        <f>G165*(1+F164)</f>
        <v/>
      </c>
      <c r="H164" s="202">
        <f>INDIRECT(H$1&amp;"!D"&amp;ROW())</f>
        <v/>
      </c>
      <c r="I164" s="200">
        <f>I165*(1+H164)</f>
        <v/>
      </c>
      <c r="J164" s="199" t="n"/>
      <c r="K164" s="199" t="n"/>
      <c r="L164" s="200">
        <f>SUM(C164,E164,G164,I164,K164)</f>
        <v/>
      </c>
      <c r="M164" s="202">
        <f>L164/L165-1</f>
        <v/>
      </c>
      <c r="N164" s="415" t="n"/>
      <c r="O164" s="202" t="n"/>
      <c r="P164" s="416" t="n"/>
      <c r="Q164" s="415" t="n"/>
      <c r="R164" s="218" t="n"/>
      <c r="S164" s="214" t="n"/>
      <c r="T164" s="217" t="n"/>
      <c r="U164" s="199" t="n"/>
      <c r="V164" s="199" t="n"/>
      <c r="W164" s="199" t="n"/>
      <c r="X164" s="199" t="n"/>
      <c r="Y164" s="199" t="n"/>
      <c r="Z164" s="199" t="n"/>
      <c r="AA164" s="199" t="n"/>
      <c r="AB164" s="199" t="n"/>
      <c r="AC164" s="199" t="n"/>
      <c r="AD164" s="199" t="n"/>
      <c r="AE164" s="199" t="n"/>
      <c r="AF164" s="199" t="n"/>
      <c r="AG164" s="199" t="n"/>
    </row>
    <row r="165" ht="26.5" customHeight="1">
      <c r="A165" s="203" t="n">
        <v>44131</v>
      </c>
      <c r="B165" s="202">
        <f>INDIRECT(B$1&amp;"!D"&amp;ROW())</f>
        <v/>
      </c>
      <c r="C165" s="200">
        <f>C166*(1+B165)</f>
        <v/>
      </c>
      <c r="D165" s="202">
        <f>INDIRECT(D$1&amp;"!D"&amp;ROW())</f>
        <v/>
      </c>
      <c r="E165" s="200">
        <f>E166*(1+D165)</f>
        <v/>
      </c>
      <c r="F165" s="202">
        <f>INDIRECT(F$1&amp;"!D"&amp;ROW())</f>
        <v/>
      </c>
      <c r="G165" s="200">
        <f>G166*(1+F165)</f>
        <v/>
      </c>
      <c r="H165" s="202">
        <f>INDIRECT(H$1&amp;"!D"&amp;ROW())</f>
        <v/>
      </c>
      <c r="I165" s="200">
        <f>I166*(1+H165)</f>
        <v/>
      </c>
      <c r="J165" s="199" t="n"/>
      <c r="K165" s="199" t="n"/>
      <c r="L165" s="200">
        <f>SUM(C165,E165,G165,I165,K165)</f>
        <v/>
      </c>
      <c r="M165" s="202">
        <f>L165/L166-1</f>
        <v/>
      </c>
      <c r="N165" s="415" t="n"/>
      <c r="O165" s="202" t="n"/>
      <c r="P165" s="416" t="n"/>
      <c r="Q165" s="415" t="n"/>
      <c r="R165" s="218" t="n"/>
      <c r="S165" s="214" t="n"/>
      <c r="T165" s="217" t="n"/>
      <c r="U165" s="199" t="n"/>
      <c r="V165" s="199" t="n"/>
      <c r="W165" s="199" t="n"/>
      <c r="X165" s="199" t="n"/>
      <c r="Y165" s="199" t="n"/>
      <c r="Z165" s="199" t="n"/>
      <c r="AA165" s="199" t="n"/>
      <c r="AB165" s="199" t="n"/>
      <c r="AC165" s="199" t="n"/>
      <c r="AD165" s="199" t="n"/>
      <c r="AE165" s="199" t="n"/>
      <c r="AF165" s="199" t="n"/>
      <c r="AG165" s="199" t="n"/>
    </row>
    <row r="166" ht="26.5" customHeight="1">
      <c r="A166" s="203" t="n">
        <v>44130</v>
      </c>
      <c r="B166" s="202">
        <f>INDIRECT(B$1&amp;"!D"&amp;ROW())</f>
        <v/>
      </c>
      <c r="C166" s="200">
        <f>C167*(1+B166)</f>
        <v/>
      </c>
      <c r="D166" s="202">
        <f>INDIRECT(D$1&amp;"!D"&amp;ROW())</f>
        <v/>
      </c>
      <c r="E166" s="200">
        <f>E167*(1+D166)</f>
        <v/>
      </c>
      <c r="F166" s="202">
        <f>INDIRECT(F$1&amp;"!D"&amp;ROW())</f>
        <v/>
      </c>
      <c r="G166" s="200">
        <f>G167*(1+F166)</f>
        <v/>
      </c>
      <c r="H166" s="202">
        <f>INDIRECT(H$1&amp;"!D"&amp;ROW())</f>
        <v/>
      </c>
      <c r="I166" s="200">
        <f>I167*(1+H166)</f>
        <v/>
      </c>
      <c r="J166" s="199" t="n"/>
      <c r="K166" s="199" t="n"/>
      <c r="L166" s="200">
        <f>SUM(C166,E166,G166,I166,K166)</f>
        <v/>
      </c>
      <c r="M166" s="202">
        <f>L166/L167-1</f>
        <v/>
      </c>
      <c r="N166" s="415" t="n"/>
      <c r="O166" s="202" t="n"/>
      <c r="P166" s="416" t="n"/>
      <c r="Q166" s="415" t="n"/>
      <c r="R166" s="218" t="n"/>
      <c r="S166" s="214" t="n"/>
      <c r="T166" s="217" t="n"/>
      <c r="U166" s="199" t="n"/>
      <c r="V166" s="199" t="n"/>
      <c r="W166" s="199" t="n"/>
      <c r="X166" s="199" t="n"/>
      <c r="Y166" s="199" t="n"/>
      <c r="Z166" s="199" t="n"/>
      <c r="AA166" s="199" t="n"/>
      <c r="AB166" s="199" t="n"/>
      <c r="AC166" s="199" t="n"/>
      <c r="AD166" s="199" t="n"/>
      <c r="AE166" s="199" t="n"/>
      <c r="AF166" s="199" t="n"/>
      <c r="AG166" s="199" t="n"/>
    </row>
    <row r="167" ht="26.5" customHeight="1">
      <c r="A167" s="203" t="n">
        <v>44127</v>
      </c>
      <c r="B167" s="202">
        <f>INDIRECT(B$1&amp;"!D"&amp;ROW())</f>
        <v/>
      </c>
      <c r="C167" s="200">
        <f>C168*(1+B167)</f>
        <v/>
      </c>
      <c r="D167" s="202">
        <f>INDIRECT(D$1&amp;"!D"&amp;ROW())</f>
        <v/>
      </c>
      <c r="E167" s="200">
        <f>E168*(1+D167)</f>
        <v/>
      </c>
      <c r="F167" s="202">
        <f>INDIRECT(F$1&amp;"!D"&amp;ROW())</f>
        <v/>
      </c>
      <c r="G167" s="200">
        <f>G168*(1+F167)</f>
        <v/>
      </c>
      <c r="H167" s="202">
        <f>INDIRECT(H$1&amp;"!D"&amp;ROW())</f>
        <v/>
      </c>
      <c r="I167" s="200">
        <f>I168*(1+H167)</f>
        <v/>
      </c>
      <c r="J167" s="199" t="n"/>
      <c r="K167" s="199" t="n"/>
      <c r="L167" s="200">
        <f>SUM(C167,E167,G167,I167,K167)</f>
        <v/>
      </c>
      <c r="M167" s="202">
        <f>L167/L168-1</f>
        <v/>
      </c>
      <c r="N167" s="415" t="n"/>
      <c r="O167" s="202" t="n"/>
      <c r="P167" s="416" t="n"/>
      <c r="Q167" s="415" t="n"/>
      <c r="R167" s="218" t="n"/>
      <c r="S167" s="214" t="n"/>
      <c r="T167" s="217" t="n"/>
      <c r="U167" s="199" t="n"/>
      <c r="V167" s="199" t="n"/>
      <c r="W167" s="199" t="n"/>
      <c r="X167" s="199" t="n"/>
      <c r="Y167" s="199" t="n"/>
      <c r="Z167" s="199" t="n"/>
      <c r="AA167" s="199" t="n"/>
      <c r="AB167" s="199" t="n"/>
      <c r="AC167" s="199" t="n"/>
      <c r="AD167" s="199" t="n"/>
      <c r="AE167" s="199" t="n"/>
      <c r="AF167" s="199" t="n"/>
      <c r="AG167" s="199" t="n"/>
    </row>
    <row r="168" ht="26.5" customHeight="1">
      <c r="A168" s="203" t="n">
        <v>44126</v>
      </c>
      <c r="B168" s="202">
        <f>INDIRECT(B$1&amp;"!D"&amp;ROW())</f>
        <v/>
      </c>
      <c r="C168" s="200">
        <f>C169*(1+B168)</f>
        <v/>
      </c>
      <c r="D168" s="202">
        <f>INDIRECT(D$1&amp;"!D"&amp;ROW())</f>
        <v/>
      </c>
      <c r="E168" s="200">
        <f>E169*(1+D168)</f>
        <v/>
      </c>
      <c r="F168" s="202">
        <f>INDIRECT(F$1&amp;"!D"&amp;ROW())</f>
        <v/>
      </c>
      <c r="G168" s="200">
        <f>G169*(1+F168)</f>
        <v/>
      </c>
      <c r="H168" s="202">
        <f>INDIRECT(H$1&amp;"!D"&amp;ROW())</f>
        <v/>
      </c>
      <c r="I168" s="200">
        <f>I169*(1+H168)</f>
        <v/>
      </c>
      <c r="J168" s="199" t="n"/>
      <c r="K168" s="199" t="n"/>
      <c r="L168" s="200">
        <f>SUM(C168,E168,G168,I168,K168)</f>
        <v/>
      </c>
      <c r="M168" s="202">
        <f>L168/L169-1</f>
        <v/>
      </c>
      <c r="N168" s="415" t="n"/>
      <c r="O168" s="202" t="n"/>
      <c r="P168" s="416" t="n"/>
      <c r="Q168" s="415" t="n"/>
      <c r="R168" s="218" t="n"/>
      <c r="S168" s="214" t="n"/>
      <c r="T168" s="217" t="n"/>
      <c r="U168" s="199" t="n"/>
      <c r="V168" s="199" t="n"/>
      <c r="W168" s="199" t="n"/>
      <c r="X168" s="199" t="n"/>
      <c r="Y168" s="199" t="n"/>
      <c r="Z168" s="199" t="n"/>
      <c r="AA168" s="199" t="n"/>
      <c r="AB168" s="199" t="n"/>
      <c r="AC168" s="199" t="n"/>
      <c r="AD168" s="199" t="n"/>
      <c r="AE168" s="199" t="n"/>
      <c r="AF168" s="199" t="n"/>
      <c r="AG168" s="199" t="n"/>
    </row>
    <row r="169" ht="26.5" customHeight="1">
      <c r="A169" s="203" t="n">
        <v>44125</v>
      </c>
      <c r="B169" s="202">
        <f>INDIRECT(B$1&amp;"!D"&amp;ROW())</f>
        <v/>
      </c>
      <c r="C169" s="200">
        <f>C170*(1+B169)</f>
        <v/>
      </c>
      <c r="D169" s="202">
        <f>INDIRECT(D$1&amp;"!D"&amp;ROW())</f>
        <v/>
      </c>
      <c r="E169" s="200">
        <f>E170*(1+D169)</f>
        <v/>
      </c>
      <c r="F169" s="202">
        <f>INDIRECT(F$1&amp;"!D"&amp;ROW())</f>
        <v/>
      </c>
      <c r="G169" s="200">
        <f>G170*(1+F169)</f>
        <v/>
      </c>
      <c r="H169" s="202">
        <f>INDIRECT(H$1&amp;"!D"&amp;ROW())</f>
        <v/>
      </c>
      <c r="I169" s="200">
        <f>I170*(1+H169)</f>
        <v/>
      </c>
      <c r="J169" s="199" t="n"/>
      <c r="K169" s="199" t="n"/>
      <c r="L169" s="200">
        <f>SUM(C169,E169,G169,I169,K169)</f>
        <v/>
      </c>
      <c r="M169" s="202">
        <f>L169/L170-1</f>
        <v/>
      </c>
      <c r="N169" s="415" t="n"/>
      <c r="O169" s="202" t="n"/>
      <c r="P169" s="416" t="n"/>
      <c r="Q169" s="415" t="n"/>
      <c r="R169" s="218" t="n"/>
      <c r="S169" s="214" t="n"/>
      <c r="T169" s="217" t="n"/>
      <c r="U169" s="199" t="n"/>
      <c r="V169" s="199" t="n"/>
      <c r="W169" s="199" t="n"/>
      <c r="X169" s="199" t="n"/>
      <c r="Y169" s="199" t="n"/>
      <c r="Z169" s="199" t="n"/>
      <c r="AA169" s="199" t="n"/>
      <c r="AB169" s="199" t="n"/>
      <c r="AC169" s="199" t="n"/>
      <c r="AD169" s="199" t="n"/>
      <c r="AE169" s="199" t="n"/>
      <c r="AF169" s="199" t="n"/>
      <c r="AG169" s="199" t="n"/>
    </row>
    <row r="170" ht="26.5" customHeight="1">
      <c r="A170" s="203" t="n">
        <v>44124</v>
      </c>
      <c r="B170" s="202">
        <f>INDIRECT(B$1&amp;"!D"&amp;ROW())</f>
        <v/>
      </c>
      <c r="C170" s="200">
        <f>C171*(1+B170)</f>
        <v/>
      </c>
      <c r="D170" s="202">
        <f>INDIRECT(D$1&amp;"!D"&amp;ROW())</f>
        <v/>
      </c>
      <c r="E170" s="200">
        <f>E171*(1+D170)</f>
        <v/>
      </c>
      <c r="F170" s="202">
        <f>INDIRECT(F$1&amp;"!D"&amp;ROW())</f>
        <v/>
      </c>
      <c r="G170" s="200">
        <f>G171*(1+F170)</f>
        <v/>
      </c>
      <c r="H170" s="202">
        <f>INDIRECT(H$1&amp;"!D"&amp;ROW())</f>
        <v/>
      </c>
      <c r="I170" s="200">
        <f>I171*(1+H170)</f>
        <v/>
      </c>
      <c r="J170" s="199" t="n"/>
      <c r="K170" s="199" t="n"/>
      <c r="L170" s="200">
        <f>SUM(C170,E170,G170,I170,K170)</f>
        <v/>
      </c>
      <c r="M170" s="202">
        <f>L170/L171-1</f>
        <v/>
      </c>
      <c r="N170" s="415" t="n"/>
      <c r="O170" s="202" t="n"/>
      <c r="P170" s="416" t="n"/>
      <c r="Q170" s="415" t="n"/>
      <c r="R170" s="218" t="n"/>
      <c r="S170" s="214" t="n"/>
      <c r="T170" s="217" t="n"/>
      <c r="U170" s="199" t="n"/>
      <c r="V170" s="199" t="n"/>
      <c r="W170" s="199" t="n"/>
      <c r="X170" s="199" t="n"/>
      <c r="Y170" s="199" t="n"/>
      <c r="Z170" s="199" t="n"/>
      <c r="AA170" s="199" t="n"/>
      <c r="AB170" s="199" t="n"/>
      <c r="AC170" s="199" t="n"/>
      <c r="AD170" s="199" t="n"/>
      <c r="AE170" s="199" t="n"/>
      <c r="AF170" s="199" t="n"/>
      <c r="AG170" s="199" t="n"/>
    </row>
    <row r="171" ht="26.5" customHeight="1">
      <c r="A171" s="203" t="n">
        <v>44123</v>
      </c>
      <c r="B171" s="202">
        <f>INDIRECT(B$1&amp;"!D"&amp;ROW())</f>
        <v/>
      </c>
      <c r="C171" s="200">
        <f>C172*(1+B171)</f>
        <v/>
      </c>
      <c r="D171" s="202">
        <f>INDIRECT(D$1&amp;"!D"&amp;ROW())</f>
        <v/>
      </c>
      <c r="E171" s="200">
        <f>E172*(1+D171)</f>
        <v/>
      </c>
      <c r="F171" s="202">
        <f>INDIRECT(F$1&amp;"!D"&amp;ROW())</f>
        <v/>
      </c>
      <c r="G171" s="200">
        <f>G172*(1+F171)</f>
        <v/>
      </c>
      <c r="H171" s="202">
        <f>INDIRECT(H$1&amp;"!D"&amp;ROW())</f>
        <v/>
      </c>
      <c r="I171" s="200">
        <f>I172*(1+H171)</f>
        <v/>
      </c>
      <c r="J171" s="199" t="n"/>
      <c r="K171" s="199" t="n"/>
      <c r="L171" s="200">
        <f>SUM(C171,E171,G171,I171,K171)</f>
        <v/>
      </c>
      <c r="M171" s="202">
        <f>L171/L172-1</f>
        <v/>
      </c>
      <c r="N171" s="415" t="n"/>
      <c r="O171" s="202" t="n"/>
      <c r="P171" s="416" t="n"/>
      <c r="Q171" s="415" t="n"/>
      <c r="R171" s="218" t="n"/>
      <c r="S171" s="214" t="n"/>
      <c r="T171" s="217" t="n"/>
      <c r="U171" s="199" t="n"/>
      <c r="V171" s="199" t="n"/>
      <c r="W171" s="199" t="n"/>
      <c r="X171" s="199" t="n"/>
      <c r="Y171" s="199" t="n"/>
      <c r="Z171" s="199" t="n"/>
      <c r="AA171" s="199" t="n"/>
      <c r="AB171" s="199" t="n"/>
      <c r="AC171" s="199" t="n"/>
      <c r="AD171" s="199" t="n"/>
      <c r="AE171" s="199" t="n"/>
      <c r="AF171" s="199" t="n"/>
      <c r="AG171" s="199" t="n"/>
    </row>
    <row r="172" ht="26.5" customHeight="1">
      <c r="A172" s="203" t="n">
        <v>44120</v>
      </c>
      <c r="B172" s="202">
        <f>INDIRECT(B$1&amp;"!D"&amp;ROW())</f>
        <v/>
      </c>
      <c r="C172" s="200">
        <f>C173*(1+B172)</f>
        <v/>
      </c>
      <c r="D172" s="202">
        <f>INDIRECT(D$1&amp;"!D"&amp;ROW())</f>
        <v/>
      </c>
      <c r="E172" s="200">
        <f>E173*(1+D172)</f>
        <v/>
      </c>
      <c r="F172" s="202">
        <f>INDIRECT(F$1&amp;"!D"&amp;ROW())</f>
        <v/>
      </c>
      <c r="G172" s="200">
        <f>G173*(1+F172)</f>
        <v/>
      </c>
      <c r="H172" s="202">
        <f>INDIRECT(H$1&amp;"!D"&amp;ROW())</f>
        <v/>
      </c>
      <c r="I172" s="200">
        <f>I173*(1+H172)</f>
        <v/>
      </c>
      <c r="J172" s="199" t="n"/>
      <c r="K172" s="199" t="n"/>
      <c r="L172" s="200">
        <f>SUM(C172,E172,G172,I172,K172)</f>
        <v/>
      </c>
      <c r="M172" s="202">
        <f>L172/L173-1</f>
        <v/>
      </c>
      <c r="N172" s="415" t="n"/>
      <c r="O172" s="202" t="n"/>
      <c r="P172" s="416" t="n"/>
      <c r="Q172" s="415" t="n"/>
      <c r="R172" s="218" t="n"/>
      <c r="S172" s="214" t="n"/>
      <c r="T172" s="217" t="n"/>
      <c r="U172" s="199" t="n"/>
      <c r="V172" s="199" t="n"/>
      <c r="W172" s="199" t="n"/>
      <c r="X172" s="199" t="n"/>
      <c r="Y172" s="199" t="n"/>
      <c r="Z172" s="199" t="n"/>
      <c r="AA172" s="199" t="n"/>
      <c r="AB172" s="199" t="n"/>
      <c r="AC172" s="199" t="n"/>
      <c r="AD172" s="199" t="n"/>
      <c r="AE172" s="199" t="n"/>
      <c r="AF172" s="199" t="n"/>
      <c r="AG172" s="199" t="n"/>
    </row>
    <row r="173" ht="26.5" customHeight="1">
      <c r="A173" s="203" t="n">
        <v>44119</v>
      </c>
      <c r="B173" s="202">
        <f>INDIRECT(B$1&amp;"!D"&amp;ROW())</f>
        <v/>
      </c>
      <c r="C173" s="200">
        <f>C174*(1+B173)</f>
        <v/>
      </c>
      <c r="D173" s="202">
        <f>INDIRECT(D$1&amp;"!D"&amp;ROW())</f>
        <v/>
      </c>
      <c r="E173" s="200">
        <f>E174*(1+D173)</f>
        <v/>
      </c>
      <c r="F173" s="202">
        <f>INDIRECT(F$1&amp;"!D"&amp;ROW())</f>
        <v/>
      </c>
      <c r="G173" s="200">
        <f>G174*(1+F173)</f>
        <v/>
      </c>
      <c r="H173" s="202">
        <f>INDIRECT(H$1&amp;"!D"&amp;ROW())</f>
        <v/>
      </c>
      <c r="I173" s="200">
        <f>I174*(1+H173)</f>
        <v/>
      </c>
      <c r="J173" s="199" t="n"/>
      <c r="K173" s="199" t="n"/>
      <c r="L173" s="200">
        <f>SUM(C173,E173,G173,I173,K173)</f>
        <v/>
      </c>
      <c r="M173" s="202">
        <f>L173/L174-1</f>
        <v/>
      </c>
      <c r="N173" s="415" t="n"/>
      <c r="O173" s="202" t="n"/>
      <c r="P173" s="416" t="n"/>
      <c r="Q173" s="415" t="n"/>
      <c r="R173" s="218" t="n"/>
      <c r="S173" s="214" t="n"/>
      <c r="T173" s="217" t="n"/>
      <c r="U173" s="199" t="n"/>
      <c r="V173" s="199" t="n"/>
      <c r="W173" s="199" t="n"/>
      <c r="X173" s="199" t="n"/>
      <c r="Y173" s="199" t="n"/>
      <c r="Z173" s="199" t="n"/>
      <c r="AA173" s="199" t="n"/>
      <c r="AB173" s="199" t="n"/>
      <c r="AC173" s="199" t="n"/>
      <c r="AD173" s="199" t="n"/>
      <c r="AE173" s="199" t="n"/>
      <c r="AF173" s="199" t="n"/>
      <c r="AG173" s="199" t="n"/>
    </row>
    <row r="174" ht="26.5" customHeight="1">
      <c r="A174" s="203" t="n">
        <v>44118</v>
      </c>
      <c r="B174" s="202">
        <f>INDIRECT(B$1&amp;"!D"&amp;ROW())</f>
        <v/>
      </c>
      <c r="C174" s="200">
        <f>C175*(1+B174)</f>
        <v/>
      </c>
      <c r="D174" s="202">
        <f>INDIRECT(D$1&amp;"!D"&amp;ROW())</f>
        <v/>
      </c>
      <c r="E174" s="200">
        <f>E175*(1+D174)</f>
        <v/>
      </c>
      <c r="F174" s="202">
        <f>INDIRECT(F$1&amp;"!D"&amp;ROW())</f>
        <v/>
      </c>
      <c r="G174" s="200">
        <f>G175*(1+F174)</f>
        <v/>
      </c>
      <c r="H174" s="202">
        <f>INDIRECT(H$1&amp;"!D"&amp;ROW())</f>
        <v/>
      </c>
      <c r="I174" s="200">
        <f>I175*(1+H174)</f>
        <v/>
      </c>
      <c r="J174" s="199" t="n"/>
      <c r="K174" s="199" t="n"/>
      <c r="L174" s="200">
        <f>SUM(C174,E174,G174,I174,K174)</f>
        <v/>
      </c>
      <c r="M174" s="202">
        <f>L174/L175-1</f>
        <v/>
      </c>
      <c r="N174" s="415" t="n"/>
      <c r="O174" s="202" t="n"/>
      <c r="P174" s="416" t="n"/>
      <c r="Q174" s="415" t="n"/>
      <c r="R174" s="218" t="n"/>
      <c r="S174" s="214" t="n"/>
      <c r="T174" s="217" t="n"/>
      <c r="U174" s="199" t="n"/>
      <c r="V174" s="199" t="n"/>
      <c r="W174" s="199" t="n"/>
      <c r="X174" s="199" t="n"/>
      <c r="Y174" s="199" t="n"/>
      <c r="Z174" s="199" t="n"/>
      <c r="AA174" s="199" t="n"/>
      <c r="AB174" s="199" t="n"/>
      <c r="AC174" s="199" t="n"/>
      <c r="AD174" s="199" t="n"/>
      <c r="AE174" s="199" t="n"/>
      <c r="AF174" s="199" t="n"/>
      <c r="AG174" s="199" t="n"/>
    </row>
    <row r="175" ht="26.5" customHeight="1">
      <c r="A175" s="203" t="n">
        <v>44117</v>
      </c>
      <c r="B175" s="202">
        <f>INDIRECT(B$1&amp;"!D"&amp;ROW())</f>
        <v/>
      </c>
      <c r="C175" s="200">
        <f>C176*(1+B175)</f>
        <v/>
      </c>
      <c r="D175" s="202">
        <f>INDIRECT(D$1&amp;"!D"&amp;ROW())</f>
        <v/>
      </c>
      <c r="E175" s="200">
        <f>E176*(1+D175)</f>
        <v/>
      </c>
      <c r="F175" s="202">
        <f>INDIRECT(F$1&amp;"!D"&amp;ROW())</f>
        <v/>
      </c>
      <c r="G175" s="200">
        <f>G176*(1+F175)</f>
        <v/>
      </c>
      <c r="H175" s="202">
        <f>INDIRECT(H$1&amp;"!D"&amp;ROW())</f>
        <v/>
      </c>
      <c r="I175" s="200">
        <f>I176*(1+H175)</f>
        <v/>
      </c>
      <c r="J175" s="199" t="n"/>
      <c r="K175" s="199" t="n"/>
      <c r="L175" s="200">
        <f>SUM(C175,E175,G175,I175,K175)</f>
        <v/>
      </c>
      <c r="M175" s="202">
        <f>L175/L176-1</f>
        <v/>
      </c>
      <c r="N175" s="415" t="n"/>
      <c r="O175" s="202" t="n"/>
      <c r="P175" s="416" t="n"/>
      <c r="Q175" s="415" t="n"/>
      <c r="R175" s="218" t="n"/>
      <c r="S175" s="214" t="n"/>
      <c r="T175" s="217" t="n"/>
      <c r="U175" s="199" t="n"/>
      <c r="V175" s="199" t="n"/>
      <c r="W175" s="199" t="n"/>
      <c r="X175" s="199" t="n"/>
      <c r="Y175" s="199" t="n"/>
      <c r="Z175" s="199" t="n"/>
      <c r="AA175" s="199" t="n"/>
      <c r="AB175" s="199" t="n"/>
      <c r="AC175" s="199" t="n"/>
      <c r="AD175" s="199" t="n"/>
      <c r="AE175" s="199" t="n"/>
      <c r="AF175" s="199" t="n"/>
      <c r="AG175" s="199" t="n"/>
    </row>
    <row r="176" ht="26.5" customHeight="1">
      <c r="A176" s="203" t="n">
        <v>44116</v>
      </c>
      <c r="B176" s="202">
        <f>INDIRECT(B$1&amp;"!D"&amp;ROW())</f>
        <v/>
      </c>
      <c r="C176" s="200">
        <f>C177*(1+B176)</f>
        <v/>
      </c>
      <c r="D176" s="202">
        <f>INDIRECT(D$1&amp;"!D"&amp;ROW())</f>
        <v/>
      </c>
      <c r="E176" s="200">
        <f>E177*(1+D176)</f>
        <v/>
      </c>
      <c r="F176" s="202">
        <f>INDIRECT(F$1&amp;"!D"&amp;ROW())</f>
        <v/>
      </c>
      <c r="G176" s="200">
        <f>G177*(1+F176)</f>
        <v/>
      </c>
      <c r="H176" s="202">
        <f>INDIRECT(H$1&amp;"!D"&amp;ROW())</f>
        <v/>
      </c>
      <c r="I176" s="200">
        <f>I177*(1+H176)</f>
        <v/>
      </c>
      <c r="J176" s="199" t="n"/>
      <c r="K176" s="199" t="n"/>
      <c r="L176" s="200">
        <f>SUM(C176,E176,G176,I176,K176)</f>
        <v/>
      </c>
      <c r="M176" s="202">
        <f>L176/L177-1</f>
        <v/>
      </c>
      <c r="N176" s="415" t="n"/>
      <c r="O176" s="202" t="n"/>
      <c r="P176" s="416" t="n"/>
      <c r="Q176" s="415" t="n"/>
      <c r="R176" s="218" t="n"/>
      <c r="S176" s="214" t="n"/>
      <c r="T176" s="217" t="n"/>
      <c r="U176" s="199" t="n"/>
      <c r="V176" s="199" t="n"/>
      <c r="W176" s="199" t="n"/>
      <c r="X176" s="199" t="n"/>
      <c r="Y176" s="199" t="n"/>
      <c r="Z176" s="199" t="n"/>
      <c r="AA176" s="199" t="n"/>
      <c r="AB176" s="199" t="n"/>
      <c r="AC176" s="199" t="n"/>
      <c r="AD176" s="199" t="n"/>
      <c r="AE176" s="199" t="n"/>
      <c r="AF176" s="199" t="n"/>
      <c r="AG176" s="199" t="n"/>
    </row>
    <row r="177" ht="26.5" customHeight="1">
      <c r="A177" s="203" t="n">
        <v>44113</v>
      </c>
      <c r="B177" s="202">
        <f>INDIRECT(B$1&amp;"!D"&amp;ROW())</f>
        <v/>
      </c>
      <c r="C177" s="200">
        <f>C178*(1+B177)</f>
        <v/>
      </c>
      <c r="D177" s="202">
        <f>INDIRECT(D$1&amp;"!D"&amp;ROW())</f>
        <v/>
      </c>
      <c r="E177" s="200">
        <f>E178*(1+D177)</f>
        <v/>
      </c>
      <c r="F177" s="202">
        <f>INDIRECT(F$1&amp;"!D"&amp;ROW())</f>
        <v/>
      </c>
      <c r="G177" s="200">
        <f>G178*(1+F177)</f>
        <v/>
      </c>
      <c r="H177" s="202">
        <f>INDIRECT(H$1&amp;"!D"&amp;ROW())</f>
        <v/>
      </c>
      <c r="I177" s="200">
        <f>I178*(1+H177)</f>
        <v/>
      </c>
      <c r="J177" s="199" t="n"/>
      <c r="K177" s="199" t="n"/>
      <c r="L177" s="200">
        <f>SUM(C177,E177,G177,I177,K177)</f>
        <v/>
      </c>
      <c r="M177" s="202">
        <f>L177/L178-1</f>
        <v/>
      </c>
      <c r="N177" s="415" t="n"/>
      <c r="O177" s="202" t="n"/>
      <c r="P177" s="416" t="n"/>
      <c r="Q177" s="415" t="n"/>
      <c r="R177" s="218" t="n"/>
      <c r="S177" s="214" t="n"/>
      <c r="T177" s="217" t="n"/>
      <c r="U177" s="199" t="n"/>
      <c r="V177" s="199" t="n"/>
      <c r="W177" s="199" t="n"/>
      <c r="X177" s="199" t="n"/>
      <c r="Y177" s="199" t="n"/>
      <c r="Z177" s="199" t="n"/>
      <c r="AA177" s="199" t="n"/>
      <c r="AB177" s="199" t="n"/>
      <c r="AC177" s="199" t="n"/>
      <c r="AD177" s="199" t="n"/>
      <c r="AE177" s="199" t="n"/>
      <c r="AF177" s="199" t="n"/>
      <c r="AG177" s="199" t="n"/>
    </row>
    <row r="178" ht="26.5" customHeight="1">
      <c r="A178" s="203" t="n">
        <v>44112</v>
      </c>
      <c r="B178" s="202">
        <f>INDIRECT(B$1&amp;"!D"&amp;ROW())</f>
        <v/>
      </c>
      <c r="C178" s="200">
        <f>C179*(1+B178)</f>
        <v/>
      </c>
      <c r="D178" s="202">
        <f>INDIRECT(D$1&amp;"!D"&amp;ROW())</f>
        <v/>
      </c>
      <c r="E178" s="200">
        <f>E179*(1+D178)</f>
        <v/>
      </c>
      <c r="F178" s="202">
        <f>INDIRECT(F$1&amp;"!D"&amp;ROW())</f>
        <v/>
      </c>
      <c r="G178" s="200">
        <f>G179*(1+F178)</f>
        <v/>
      </c>
      <c r="H178" s="202">
        <f>INDIRECT(H$1&amp;"!D"&amp;ROW())</f>
        <v/>
      </c>
      <c r="I178" s="200">
        <f>I179*(1+H178)</f>
        <v/>
      </c>
      <c r="J178" s="199" t="n"/>
      <c r="K178" s="199" t="n"/>
      <c r="L178" s="200">
        <f>SUM(C178,E178,G178,I178,K178)</f>
        <v/>
      </c>
      <c r="M178" s="202">
        <f>L178/L179-1</f>
        <v/>
      </c>
      <c r="N178" s="415" t="n"/>
      <c r="O178" s="202" t="n"/>
      <c r="P178" s="416" t="n"/>
      <c r="Q178" s="415" t="n"/>
      <c r="R178" s="218" t="n"/>
      <c r="S178" s="214" t="n"/>
      <c r="T178" s="217" t="n"/>
      <c r="U178" s="199" t="n"/>
      <c r="V178" s="199" t="n"/>
      <c r="W178" s="199" t="n"/>
      <c r="X178" s="199" t="n"/>
      <c r="Y178" s="199" t="n"/>
      <c r="Z178" s="199" t="n"/>
      <c r="AA178" s="199" t="n"/>
      <c r="AB178" s="199" t="n"/>
      <c r="AC178" s="199" t="n"/>
      <c r="AD178" s="199" t="n"/>
      <c r="AE178" s="199" t="n"/>
      <c r="AF178" s="199" t="n"/>
      <c r="AG178" s="199" t="n"/>
    </row>
    <row r="179" ht="26.5" customHeight="1">
      <c r="A179" s="203" t="n">
        <v>44111</v>
      </c>
      <c r="B179" s="202">
        <f>INDIRECT(B$1&amp;"!D"&amp;ROW())</f>
        <v/>
      </c>
      <c r="C179" s="200">
        <f>C180*(1+B179)</f>
        <v/>
      </c>
      <c r="D179" s="202">
        <f>INDIRECT(D$1&amp;"!D"&amp;ROW())</f>
        <v/>
      </c>
      <c r="E179" s="200">
        <f>E180*(1+D179)</f>
        <v/>
      </c>
      <c r="F179" s="202">
        <f>INDIRECT(F$1&amp;"!D"&amp;ROW())</f>
        <v/>
      </c>
      <c r="G179" s="200">
        <f>G180*(1+F179)</f>
        <v/>
      </c>
      <c r="H179" s="202">
        <f>INDIRECT(H$1&amp;"!D"&amp;ROW())</f>
        <v/>
      </c>
      <c r="I179" s="200">
        <f>I180*(1+H179)</f>
        <v/>
      </c>
      <c r="J179" s="199" t="n"/>
      <c r="K179" s="199" t="n"/>
      <c r="L179" s="200">
        <f>SUM(C179,E179,G179,I179,K179)</f>
        <v/>
      </c>
      <c r="M179" s="202">
        <f>L179/L180-1</f>
        <v/>
      </c>
      <c r="N179" s="415" t="n"/>
      <c r="O179" s="202" t="n"/>
      <c r="P179" s="416" t="n"/>
      <c r="Q179" s="415" t="n"/>
      <c r="R179" s="218" t="n"/>
      <c r="S179" s="214" t="n"/>
      <c r="T179" s="217" t="n"/>
      <c r="U179" s="199" t="n"/>
      <c r="V179" s="199" t="n"/>
      <c r="W179" s="199" t="n"/>
      <c r="X179" s="199" t="n"/>
      <c r="Y179" s="199" t="n"/>
      <c r="Z179" s="199" t="n"/>
      <c r="AA179" s="199" t="n"/>
      <c r="AB179" s="199" t="n"/>
      <c r="AC179" s="199" t="n"/>
      <c r="AD179" s="199" t="n"/>
      <c r="AE179" s="199" t="n"/>
      <c r="AF179" s="199" t="n"/>
      <c r="AG179" s="199" t="n"/>
    </row>
    <row r="180" ht="26.5" customHeight="1">
      <c r="A180" s="203" t="n">
        <v>44110</v>
      </c>
      <c r="B180" s="202">
        <f>INDIRECT(B$1&amp;"!D"&amp;ROW())</f>
        <v/>
      </c>
      <c r="C180" s="200">
        <f>C181*(1+B180)</f>
        <v/>
      </c>
      <c r="D180" s="202">
        <f>INDIRECT(D$1&amp;"!D"&amp;ROW())</f>
        <v/>
      </c>
      <c r="E180" s="200">
        <f>E181*(1+D180)</f>
        <v/>
      </c>
      <c r="F180" s="202">
        <f>INDIRECT(F$1&amp;"!D"&amp;ROW())</f>
        <v/>
      </c>
      <c r="G180" s="200">
        <f>G181*(1+F180)</f>
        <v/>
      </c>
      <c r="H180" s="202">
        <f>INDIRECT(H$1&amp;"!D"&amp;ROW())</f>
        <v/>
      </c>
      <c r="I180" s="200">
        <f>I181*(1+H180)</f>
        <v/>
      </c>
      <c r="J180" s="199" t="n"/>
      <c r="K180" s="199" t="n"/>
      <c r="L180" s="200">
        <f>SUM(C180,E180,G180,I180,K180)</f>
        <v/>
      </c>
      <c r="M180" s="202">
        <f>L180/L181-1</f>
        <v/>
      </c>
      <c r="N180" s="415" t="n"/>
      <c r="O180" s="202" t="n"/>
      <c r="P180" s="416" t="n"/>
      <c r="Q180" s="415" t="n"/>
      <c r="R180" s="218" t="n"/>
      <c r="S180" s="214" t="n"/>
      <c r="T180" s="217" t="n"/>
      <c r="U180" s="199" t="n"/>
      <c r="V180" s="199" t="n"/>
      <c r="W180" s="199" t="n"/>
      <c r="X180" s="199" t="n"/>
      <c r="Y180" s="199" t="n"/>
      <c r="Z180" s="199" t="n"/>
      <c r="AA180" s="199" t="n"/>
      <c r="AB180" s="199" t="n"/>
      <c r="AC180" s="199" t="n"/>
      <c r="AD180" s="199" t="n"/>
      <c r="AE180" s="199" t="n"/>
      <c r="AF180" s="199" t="n"/>
      <c r="AG180" s="199" t="n"/>
    </row>
    <row r="181" ht="26.5" customHeight="1">
      <c r="A181" s="203" t="n">
        <v>44109</v>
      </c>
      <c r="B181" s="202">
        <f>INDIRECT(B$1&amp;"!D"&amp;ROW())</f>
        <v/>
      </c>
      <c r="C181" s="200">
        <f>C182*(1+B181)</f>
        <v/>
      </c>
      <c r="D181" s="202">
        <f>INDIRECT(D$1&amp;"!D"&amp;ROW())</f>
        <v/>
      </c>
      <c r="E181" s="200">
        <f>E182*(1+D181)</f>
        <v/>
      </c>
      <c r="F181" s="202">
        <f>INDIRECT(F$1&amp;"!D"&amp;ROW())</f>
        <v/>
      </c>
      <c r="G181" s="200">
        <f>G182*(1+F181)</f>
        <v/>
      </c>
      <c r="H181" s="202">
        <f>INDIRECT(H$1&amp;"!D"&amp;ROW())</f>
        <v/>
      </c>
      <c r="I181" s="200">
        <f>I182*(1+H181)</f>
        <v/>
      </c>
      <c r="J181" s="199" t="n"/>
      <c r="K181" s="199" t="n"/>
      <c r="L181" s="200">
        <f>SUM(C181,E181,G181,I181,K181)</f>
        <v/>
      </c>
      <c r="M181" s="202">
        <f>L181/L182-1</f>
        <v/>
      </c>
      <c r="N181" s="415" t="n"/>
      <c r="O181" s="202" t="n"/>
      <c r="P181" s="416" t="n"/>
      <c r="Q181" s="415" t="n"/>
      <c r="R181" s="218" t="n"/>
      <c r="S181" s="214" t="n"/>
      <c r="T181" s="217" t="n"/>
      <c r="U181" s="199" t="n"/>
      <c r="V181" s="199" t="n"/>
      <c r="W181" s="199" t="n"/>
      <c r="X181" s="199" t="n"/>
      <c r="Y181" s="199" t="n"/>
      <c r="Z181" s="199" t="n"/>
      <c r="AA181" s="199" t="n"/>
      <c r="AB181" s="199" t="n"/>
      <c r="AC181" s="199" t="n"/>
      <c r="AD181" s="199" t="n"/>
      <c r="AE181" s="199" t="n"/>
      <c r="AF181" s="199" t="n"/>
      <c r="AG181" s="199" t="n"/>
    </row>
    <row r="182" ht="26.5" customHeight="1">
      <c r="A182" s="203" t="n">
        <v>44106</v>
      </c>
      <c r="B182" s="202">
        <f>INDIRECT(B$1&amp;"!D"&amp;ROW())</f>
        <v/>
      </c>
      <c r="C182" s="200">
        <f>C183*(1+B182)</f>
        <v/>
      </c>
      <c r="D182" s="202">
        <f>INDIRECT(D$1&amp;"!D"&amp;ROW())</f>
        <v/>
      </c>
      <c r="E182" s="200">
        <f>E183*(1+D182)</f>
        <v/>
      </c>
      <c r="F182" s="202">
        <f>INDIRECT(F$1&amp;"!D"&amp;ROW())</f>
        <v/>
      </c>
      <c r="G182" s="200">
        <f>G183*(1+F182)</f>
        <v/>
      </c>
      <c r="H182" s="202">
        <f>INDIRECT(H$1&amp;"!D"&amp;ROW())</f>
        <v/>
      </c>
      <c r="I182" s="200">
        <f>I183*(1+H182)</f>
        <v/>
      </c>
      <c r="J182" s="199" t="n"/>
      <c r="K182" s="199" t="n"/>
      <c r="L182" s="200">
        <f>SUM(C182,E182,G182,I182,K182)</f>
        <v/>
      </c>
      <c r="M182" s="202">
        <f>L182/L183-1</f>
        <v/>
      </c>
      <c r="N182" s="415" t="n"/>
      <c r="O182" s="202" t="n"/>
      <c r="P182" s="416" t="n"/>
      <c r="Q182" s="415" t="n"/>
      <c r="R182" s="218" t="n"/>
      <c r="S182" s="214" t="n"/>
      <c r="T182" s="217" t="n"/>
      <c r="U182" s="199" t="n"/>
      <c r="V182" s="199" t="n"/>
      <c r="W182" s="199" t="n"/>
      <c r="X182" s="199" t="n"/>
      <c r="Y182" s="199" t="n"/>
      <c r="Z182" s="199" t="n"/>
      <c r="AA182" s="199" t="n"/>
      <c r="AB182" s="199" t="n"/>
      <c r="AC182" s="199" t="n"/>
      <c r="AD182" s="199" t="n"/>
      <c r="AE182" s="199" t="n"/>
      <c r="AF182" s="199" t="n"/>
      <c r="AG182" s="199" t="n"/>
    </row>
    <row r="183" ht="26.5" customHeight="1">
      <c r="A183" s="203" t="n">
        <v>44105</v>
      </c>
      <c r="B183" s="202">
        <f>INDIRECT(B$1&amp;"!D"&amp;ROW())</f>
        <v/>
      </c>
      <c r="C183" s="200">
        <f>C184*(1+B183)</f>
        <v/>
      </c>
      <c r="D183" s="202">
        <f>INDIRECT(D$1&amp;"!D"&amp;ROW())</f>
        <v/>
      </c>
      <c r="E183" s="200">
        <f>E184*(1+D183)</f>
        <v/>
      </c>
      <c r="F183" s="202">
        <f>INDIRECT(F$1&amp;"!D"&amp;ROW())</f>
        <v/>
      </c>
      <c r="G183" s="200">
        <f>G184*(1+F183)</f>
        <v/>
      </c>
      <c r="H183" s="202">
        <f>INDIRECT(H$1&amp;"!D"&amp;ROW())</f>
        <v/>
      </c>
      <c r="I183" s="200">
        <f>I184*(1+H183)</f>
        <v/>
      </c>
      <c r="J183" s="199" t="n"/>
      <c r="K183" s="199" t="n"/>
      <c r="L183" s="200">
        <f>SUM(C183,E183,G183,I183,K183)</f>
        <v/>
      </c>
      <c r="M183" s="202">
        <f>L183/L184-1</f>
        <v/>
      </c>
      <c r="N183" s="415" t="n"/>
      <c r="O183" s="202" t="n"/>
      <c r="P183" s="416" t="n"/>
      <c r="Q183" s="415" t="n"/>
      <c r="R183" s="218" t="n"/>
      <c r="S183" s="214" t="n"/>
      <c r="T183" s="217" t="n"/>
      <c r="U183" s="199" t="n"/>
      <c r="V183" s="199" t="n"/>
      <c r="W183" s="199" t="n"/>
      <c r="X183" s="199" t="n"/>
      <c r="Y183" s="199" t="n"/>
      <c r="Z183" s="199" t="n"/>
      <c r="AA183" s="199" t="n"/>
      <c r="AB183" s="199" t="n"/>
      <c r="AC183" s="199" t="n"/>
      <c r="AD183" s="199" t="n"/>
      <c r="AE183" s="199" t="n"/>
      <c r="AF183" s="199" t="n"/>
      <c r="AG183" s="199" t="n"/>
    </row>
    <row r="184" ht="26.5" customHeight="1">
      <c r="A184" s="203" t="n">
        <v>44104</v>
      </c>
      <c r="B184" s="202">
        <f>INDIRECT(B$1&amp;"!D"&amp;ROW())</f>
        <v/>
      </c>
      <c r="C184" s="200">
        <f>C185*(1+B184)</f>
        <v/>
      </c>
      <c r="D184" s="202">
        <f>INDIRECT(D$1&amp;"!D"&amp;ROW())</f>
        <v/>
      </c>
      <c r="E184" s="200">
        <f>E185*(1+D184)</f>
        <v/>
      </c>
      <c r="F184" s="202">
        <f>INDIRECT(F$1&amp;"!D"&amp;ROW())</f>
        <v/>
      </c>
      <c r="G184" s="200">
        <f>G185*(1+F184)</f>
        <v/>
      </c>
      <c r="H184" s="202">
        <f>INDIRECT(H$1&amp;"!D"&amp;ROW())</f>
        <v/>
      </c>
      <c r="I184" s="200">
        <f>I185*(1+H184)</f>
        <v/>
      </c>
      <c r="J184" s="199" t="n"/>
      <c r="K184" s="199" t="n"/>
      <c r="L184" s="200">
        <f>SUM(C184,E184,G184,I184,K184)</f>
        <v/>
      </c>
      <c r="M184" s="202">
        <f>L184/L185-1</f>
        <v/>
      </c>
      <c r="N184" s="415" t="n"/>
      <c r="O184" s="202" t="n"/>
      <c r="P184" s="416" t="n"/>
      <c r="Q184" s="415" t="n"/>
      <c r="R184" s="218" t="n"/>
      <c r="S184" s="214" t="n"/>
      <c r="T184" s="217" t="n"/>
      <c r="U184" s="199" t="n"/>
      <c r="V184" s="199" t="n"/>
      <c r="W184" s="199" t="n"/>
      <c r="X184" s="199" t="n"/>
      <c r="Y184" s="199" t="n"/>
      <c r="Z184" s="199" t="n"/>
      <c r="AA184" s="199" t="n"/>
      <c r="AB184" s="199" t="n"/>
      <c r="AC184" s="199" t="n"/>
      <c r="AD184" s="199" t="n"/>
      <c r="AE184" s="199" t="n"/>
      <c r="AF184" s="199" t="n"/>
      <c r="AG184" s="199" t="n"/>
    </row>
    <row r="185" ht="26.5" customHeight="1">
      <c r="A185" s="203" t="n">
        <v>44103</v>
      </c>
      <c r="B185" s="202">
        <f>INDIRECT(B$1&amp;"!D"&amp;ROW())</f>
        <v/>
      </c>
      <c r="C185" s="200">
        <f>C186*(1+B185)</f>
        <v/>
      </c>
      <c r="D185" s="202">
        <f>INDIRECT(D$1&amp;"!D"&amp;ROW())</f>
        <v/>
      </c>
      <c r="E185" s="200">
        <f>E186*(1+D185)</f>
        <v/>
      </c>
      <c r="F185" s="202">
        <f>INDIRECT(F$1&amp;"!D"&amp;ROW())</f>
        <v/>
      </c>
      <c r="G185" s="200">
        <f>G186*(1+F185)</f>
        <v/>
      </c>
      <c r="H185" s="202">
        <f>INDIRECT(H$1&amp;"!D"&amp;ROW())</f>
        <v/>
      </c>
      <c r="I185" s="200">
        <f>I186*(1+H185)</f>
        <v/>
      </c>
      <c r="J185" s="199" t="n"/>
      <c r="K185" s="199" t="n"/>
      <c r="L185" s="200">
        <f>SUM(C185,E185,G185,I185,K185)</f>
        <v/>
      </c>
      <c r="M185" s="202">
        <f>L185/L186-1</f>
        <v/>
      </c>
      <c r="N185" s="415" t="n"/>
      <c r="O185" s="202" t="n"/>
      <c r="P185" s="416" t="n"/>
      <c r="Q185" s="415" t="n"/>
      <c r="R185" s="218" t="n"/>
      <c r="S185" s="214" t="n"/>
      <c r="T185" s="217" t="n"/>
      <c r="U185" s="199" t="n"/>
      <c r="V185" s="199" t="n"/>
      <c r="W185" s="199" t="n"/>
      <c r="X185" s="199" t="n"/>
      <c r="Y185" s="199" t="n"/>
      <c r="Z185" s="199" t="n"/>
      <c r="AA185" s="199" t="n"/>
      <c r="AB185" s="199" t="n"/>
      <c r="AC185" s="199" t="n"/>
      <c r="AD185" s="199" t="n"/>
      <c r="AE185" s="199" t="n"/>
      <c r="AF185" s="199" t="n"/>
      <c r="AG185" s="199" t="n"/>
    </row>
    <row r="186" ht="26.5" customHeight="1">
      <c r="A186" s="203" t="n">
        <v>44102</v>
      </c>
      <c r="B186" s="202">
        <f>INDIRECT(B$1&amp;"!D"&amp;ROW())</f>
        <v/>
      </c>
      <c r="C186" s="200">
        <f>C187*(1+B186)</f>
        <v/>
      </c>
      <c r="D186" s="202">
        <f>INDIRECT(D$1&amp;"!D"&amp;ROW())</f>
        <v/>
      </c>
      <c r="E186" s="200">
        <f>E187*(1+D186)</f>
        <v/>
      </c>
      <c r="F186" s="202">
        <f>INDIRECT(F$1&amp;"!D"&amp;ROW())</f>
        <v/>
      </c>
      <c r="G186" s="200">
        <f>G187*(1+F186)</f>
        <v/>
      </c>
      <c r="H186" s="202">
        <f>INDIRECT(H$1&amp;"!D"&amp;ROW())</f>
        <v/>
      </c>
      <c r="I186" s="200">
        <f>I187*(1+H186)</f>
        <v/>
      </c>
      <c r="J186" s="199" t="n"/>
      <c r="K186" s="199" t="n"/>
      <c r="L186" s="200">
        <f>SUM(C186,E186,G186,I186,K186)</f>
        <v/>
      </c>
      <c r="M186" s="202">
        <f>L186/L187-1</f>
        <v/>
      </c>
      <c r="N186" s="415" t="n"/>
      <c r="O186" s="202" t="n"/>
      <c r="P186" s="416" t="n"/>
      <c r="Q186" s="415" t="n"/>
      <c r="R186" s="218" t="n"/>
      <c r="S186" s="214" t="n"/>
      <c r="T186" s="217" t="n"/>
      <c r="U186" s="199" t="n"/>
      <c r="V186" s="199" t="n"/>
      <c r="W186" s="199" t="n"/>
      <c r="X186" s="199" t="n"/>
      <c r="Y186" s="199" t="n"/>
      <c r="Z186" s="199" t="n"/>
      <c r="AA186" s="199" t="n"/>
      <c r="AB186" s="199" t="n"/>
      <c r="AC186" s="199" t="n"/>
      <c r="AD186" s="199" t="n"/>
      <c r="AE186" s="199" t="n"/>
      <c r="AF186" s="199" t="n"/>
      <c r="AG186" s="199" t="n"/>
    </row>
    <row r="187" ht="26.5" customHeight="1">
      <c r="A187" s="203" t="n">
        <v>44099</v>
      </c>
      <c r="B187" s="202">
        <f>INDIRECT(B$1&amp;"!D"&amp;ROW())</f>
        <v/>
      </c>
      <c r="C187" s="200">
        <f>C188*(1+B187)</f>
        <v/>
      </c>
      <c r="D187" s="202">
        <f>INDIRECT(D$1&amp;"!D"&amp;ROW())</f>
        <v/>
      </c>
      <c r="E187" s="200">
        <f>E188*(1+D187)</f>
        <v/>
      </c>
      <c r="F187" s="202">
        <f>INDIRECT(F$1&amp;"!D"&amp;ROW())</f>
        <v/>
      </c>
      <c r="G187" s="200">
        <f>G188*(1+F187)</f>
        <v/>
      </c>
      <c r="H187" s="202">
        <f>INDIRECT(H$1&amp;"!D"&amp;ROW())</f>
        <v/>
      </c>
      <c r="I187" s="200">
        <f>I188*(1+H187)</f>
        <v/>
      </c>
      <c r="J187" s="199" t="n"/>
      <c r="K187" s="199" t="n"/>
      <c r="L187" s="200">
        <f>SUM(C187,E187,G187,I187,K187)</f>
        <v/>
      </c>
      <c r="M187" s="202">
        <f>L187/L188-1</f>
        <v/>
      </c>
      <c r="N187" s="415" t="n"/>
      <c r="O187" s="202" t="n"/>
      <c r="P187" s="416" t="n"/>
      <c r="Q187" s="415" t="n"/>
      <c r="R187" s="218" t="n"/>
      <c r="S187" s="214" t="n"/>
      <c r="T187" s="217" t="n"/>
      <c r="U187" s="199" t="n"/>
      <c r="V187" s="199" t="n"/>
      <c r="W187" s="199" t="n"/>
      <c r="X187" s="199" t="n"/>
      <c r="Y187" s="199" t="n"/>
      <c r="Z187" s="199" t="n"/>
      <c r="AA187" s="199" t="n"/>
      <c r="AB187" s="199" t="n"/>
      <c r="AC187" s="199" t="n"/>
      <c r="AD187" s="199" t="n"/>
      <c r="AE187" s="199" t="n"/>
      <c r="AF187" s="199" t="n"/>
      <c r="AG187" s="199" t="n"/>
    </row>
    <row r="188" ht="26.5" customHeight="1">
      <c r="A188" s="203" t="n">
        <v>44098</v>
      </c>
      <c r="B188" s="202">
        <f>INDIRECT(B$1&amp;"!D"&amp;ROW())</f>
        <v/>
      </c>
      <c r="C188" s="200">
        <f>C189*(1+B188)</f>
        <v/>
      </c>
      <c r="D188" s="202">
        <f>INDIRECT(D$1&amp;"!D"&amp;ROW())</f>
        <v/>
      </c>
      <c r="E188" s="200">
        <f>E189*(1+D188)</f>
        <v/>
      </c>
      <c r="F188" s="202">
        <f>INDIRECT(F$1&amp;"!D"&amp;ROW())</f>
        <v/>
      </c>
      <c r="G188" s="200">
        <f>G189*(1+F188)</f>
        <v/>
      </c>
      <c r="H188" s="202">
        <f>INDIRECT(H$1&amp;"!D"&amp;ROW())</f>
        <v/>
      </c>
      <c r="I188" s="200">
        <f>I189*(1+H188)</f>
        <v/>
      </c>
      <c r="J188" s="199" t="n"/>
      <c r="K188" s="199" t="n"/>
      <c r="L188" s="200">
        <f>SUM(C188,E188,G188,I188,K188)</f>
        <v/>
      </c>
      <c r="M188" s="202">
        <f>L188/L189-1</f>
        <v/>
      </c>
      <c r="N188" s="415" t="n"/>
      <c r="O188" s="202" t="n"/>
      <c r="P188" s="416" t="n"/>
      <c r="Q188" s="415" t="n"/>
      <c r="R188" s="218" t="n"/>
      <c r="S188" s="214" t="n"/>
      <c r="T188" s="217" t="n"/>
      <c r="U188" s="199" t="n"/>
      <c r="V188" s="199" t="n"/>
      <c r="W188" s="199" t="n"/>
      <c r="X188" s="199" t="n"/>
      <c r="Y188" s="199" t="n"/>
      <c r="Z188" s="199" t="n"/>
      <c r="AA188" s="199" t="n"/>
      <c r="AB188" s="199" t="n"/>
      <c r="AC188" s="199" t="n"/>
      <c r="AD188" s="199" t="n"/>
      <c r="AE188" s="199" t="n"/>
      <c r="AF188" s="199" t="n"/>
      <c r="AG188" s="199" t="n"/>
    </row>
    <row r="189" ht="26.5" customHeight="1">
      <c r="A189" s="203" t="n">
        <v>44097</v>
      </c>
      <c r="B189" s="202">
        <f>INDIRECT(B$1&amp;"!D"&amp;ROW())</f>
        <v/>
      </c>
      <c r="C189" s="200">
        <f>C190*(1+B189)</f>
        <v/>
      </c>
      <c r="D189" s="202">
        <f>INDIRECT(D$1&amp;"!D"&amp;ROW())</f>
        <v/>
      </c>
      <c r="E189" s="200">
        <f>E190*(1+D189)</f>
        <v/>
      </c>
      <c r="F189" s="202">
        <f>INDIRECT(F$1&amp;"!D"&amp;ROW())</f>
        <v/>
      </c>
      <c r="G189" s="200">
        <f>G190*(1+F189)</f>
        <v/>
      </c>
      <c r="H189" s="202">
        <f>INDIRECT(H$1&amp;"!D"&amp;ROW())</f>
        <v/>
      </c>
      <c r="I189" s="200">
        <f>I190*(1+H189)</f>
        <v/>
      </c>
      <c r="J189" s="199" t="n"/>
      <c r="K189" s="199" t="n"/>
      <c r="L189" s="200">
        <f>SUM(C189,E189,G189,I189,K189)</f>
        <v/>
      </c>
      <c r="M189" s="202">
        <f>L189/L190-1</f>
        <v/>
      </c>
      <c r="N189" s="415" t="n"/>
      <c r="O189" s="202" t="n"/>
      <c r="P189" s="416" t="n"/>
      <c r="Q189" s="415" t="n"/>
      <c r="R189" s="218" t="n"/>
      <c r="S189" s="214" t="n"/>
      <c r="T189" s="217" t="n"/>
      <c r="U189" s="199" t="n"/>
      <c r="V189" s="199" t="n"/>
      <c r="W189" s="199" t="n"/>
      <c r="X189" s="199" t="n"/>
      <c r="Y189" s="199" t="n"/>
      <c r="Z189" s="199" t="n"/>
      <c r="AA189" s="199" t="n"/>
      <c r="AB189" s="199" t="n"/>
      <c r="AC189" s="199" t="n"/>
      <c r="AD189" s="199" t="n"/>
      <c r="AE189" s="199" t="n"/>
      <c r="AF189" s="199" t="n"/>
      <c r="AG189" s="199" t="n"/>
    </row>
    <row r="190" ht="26.5" customHeight="1">
      <c r="A190" s="203" t="n">
        <v>44096</v>
      </c>
      <c r="B190" s="202">
        <f>INDIRECT(B$1&amp;"!D"&amp;ROW())</f>
        <v/>
      </c>
      <c r="C190" s="200">
        <f>C191*(1+B190)</f>
        <v/>
      </c>
      <c r="D190" s="202">
        <f>INDIRECT(D$1&amp;"!D"&amp;ROW())</f>
        <v/>
      </c>
      <c r="E190" s="200">
        <f>E191*(1+D190)</f>
        <v/>
      </c>
      <c r="F190" s="202">
        <f>INDIRECT(F$1&amp;"!D"&amp;ROW())</f>
        <v/>
      </c>
      <c r="G190" s="200">
        <f>G191*(1+F190)</f>
        <v/>
      </c>
      <c r="H190" s="202">
        <f>INDIRECT(H$1&amp;"!D"&amp;ROW())</f>
        <v/>
      </c>
      <c r="I190" s="200">
        <f>I191*(1+H190)</f>
        <v/>
      </c>
      <c r="J190" s="199" t="n"/>
      <c r="K190" s="199" t="n"/>
      <c r="L190" s="200">
        <f>SUM(C190,E190,G190,I190,K190)</f>
        <v/>
      </c>
      <c r="M190" s="202">
        <f>L190/L191-1</f>
        <v/>
      </c>
      <c r="N190" s="415" t="n"/>
      <c r="O190" s="202" t="n"/>
      <c r="P190" s="416" t="n"/>
      <c r="Q190" s="415" t="n"/>
      <c r="R190" s="218" t="n"/>
      <c r="S190" s="214" t="n"/>
      <c r="T190" s="217" t="n"/>
      <c r="U190" s="199" t="n"/>
      <c r="V190" s="199" t="n"/>
      <c r="W190" s="199" t="n"/>
      <c r="X190" s="199" t="n"/>
      <c r="Y190" s="199" t="n"/>
      <c r="Z190" s="199" t="n"/>
      <c r="AA190" s="199" t="n"/>
      <c r="AB190" s="199" t="n"/>
      <c r="AC190" s="199" t="n"/>
      <c r="AD190" s="199" t="n"/>
      <c r="AE190" s="199" t="n"/>
      <c r="AF190" s="199" t="n"/>
      <c r="AG190" s="199" t="n"/>
    </row>
    <row r="191" ht="26.5" customHeight="1">
      <c r="A191" s="203" t="n">
        <v>44095</v>
      </c>
      <c r="B191" s="202">
        <f>INDIRECT(B$1&amp;"!D"&amp;ROW())</f>
        <v/>
      </c>
      <c r="C191" s="200">
        <f>C192*(1+B191)</f>
        <v/>
      </c>
      <c r="D191" s="202">
        <f>INDIRECT(D$1&amp;"!D"&amp;ROW())</f>
        <v/>
      </c>
      <c r="E191" s="200">
        <f>E192*(1+D191)</f>
        <v/>
      </c>
      <c r="F191" s="202">
        <f>INDIRECT(F$1&amp;"!D"&amp;ROW())</f>
        <v/>
      </c>
      <c r="G191" s="200">
        <f>G192*(1+F191)</f>
        <v/>
      </c>
      <c r="H191" s="202">
        <f>INDIRECT(H$1&amp;"!D"&amp;ROW())</f>
        <v/>
      </c>
      <c r="I191" s="200">
        <f>I192*(1+H191)</f>
        <v/>
      </c>
      <c r="J191" s="199" t="n"/>
      <c r="K191" s="199" t="n"/>
      <c r="L191" s="200">
        <f>SUM(C191,E191,G191,I191,K191)</f>
        <v/>
      </c>
      <c r="M191" s="202">
        <f>L191/L192-1</f>
        <v/>
      </c>
      <c r="N191" s="415" t="n"/>
      <c r="O191" s="202" t="n"/>
      <c r="P191" s="416" t="n"/>
      <c r="Q191" s="415" t="n"/>
      <c r="R191" s="218" t="n"/>
      <c r="S191" s="214" t="n"/>
      <c r="T191" s="217" t="n"/>
      <c r="U191" s="199" t="n"/>
      <c r="V191" s="199" t="n"/>
      <c r="W191" s="199" t="n"/>
      <c r="X191" s="199" t="n"/>
      <c r="Y191" s="199" t="n"/>
      <c r="Z191" s="199" t="n"/>
      <c r="AA191" s="199" t="n"/>
      <c r="AB191" s="199" t="n"/>
      <c r="AC191" s="199" t="n"/>
      <c r="AD191" s="199" t="n"/>
      <c r="AE191" s="199" t="n"/>
      <c r="AF191" s="199" t="n"/>
      <c r="AG191" s="199" t="n"/>
    </row>
    <row r="192" ht="26.5" customHeight="1">
      <c r="A192" s="203" t="n">
        <v>44092</v>
      </c>
      <c r="B192" s="202">
        <f>INDIRECT(B$1&amp;"!D"&amp;ROW())</f>
        <v/>
      </c>
      <c r="C192" s="200">
        <f>C193*(1+B192)</f>
        <v/>
      </c>
      <c r="D192" s="202">
        <f>INDIRECT(D$1&amp;"!D"&amp;ROW())</f>
        <v/>
      </c>
      <c r="E192" s="200">
        <f>E193*(1+D192)</f>
        <v/>
      </c>
      <c r="F192" s="202">
        <f>INDIRECT(F$1&amp;"!D"&amp;ROW())</f>
        <v/>
      </c>
      <c r="G192" s="200">
        <f>G193*(1+F192)</f>
        <v/>
      </c>
      <c r="H192" s="202">
        <f>INDIRECT(H$1&amp;"!D"&amp;ROW())</f>
        <v/>
      </c>
      <c r="I192" s="200">
        <f>I193*(1+H192)</f>
        <v/>
      </c>
      <c r="J192" s="199" t="n"/>
      <c r="K192" s="199" t="n"/>
      <c r="L192" s="200">
        <f>SUM(C192,E192,G192,I192,K192)</f>
        <v/>
      </c>
      <c r="M192" s="202">
        <f>L192/L193-1</f>
        <v/>
      </c>
      <c r="N192" s="415" t="n"/>
      <c r="O192" s="202" t="n"/>
      <c r="P192" s="416" t="n"/>
      <c r="Q192" s="415" t="n"/>
      <c r="R192" s="218" t="n"/>
      <c r="S192" s="214" t="n"/>
      <c r="T192" s="217" t="n"/>
      <c r="U192" s="199" t="n"/>
      <c r="V192" s="199" t="n"/>
      <c r="W192" s="199" t="n"/>
      <c r="X192" s="199" t="n"/>
      <c r="Y192" s="199" t="n"/>
      <c r="Z192" s="199" t="n"/>
      <c r="AA192" s="199" t="n"/>
      <c r="AB192" s="199" t="n"/>
      <c r="AC192" s="199" t="n"/>
      <c r="AD192" s="199" t="n"/>
      <c r="AE192" s="199" t="n"/>
      <c r="AF192" s="199" t="n"/>
      <c r="AG192" s="199" t="n"/>
    </row>
    <row r="193" ht="26.5" customHeight="1">
      <c r="A193" s="203" t="n">
        <v>44091</v>
      </c>
      <c r="B193" s="202">
        <f>INDIRECT(B$1&amp;"!D"&amp;ROW())</f>
        <v/>
      </c>
      <c r="C193" s="200">
        <f>C194*(1+B193)</f>
        <v/>
      </c>
      <c r="D193" s="202">
        <f>INDIRECT(D$1&amp;"!D"&amp;ROW())</f>
        <v/>
      </c>
      <c r="E193" s="200">
        <f>E194*(1+D193)</f>
        <v/>
      </c>
      <c r="F193" s="202">
        <f>INDIRECT(F$1&amp;"!D"&amp;ROW())</f>
        <v/>
      </c>
      <c r="G193" s="200">
        <f>G194*(1+F193)</f>
        <v/>
      </c>
      <c r="H193" s="202">
        <f>INDIRECT(H$1&amp;"!D"&amp;ROW())</f>
        <v/>
      </c>
      <c r="I193" s="200">
        <f>I194*(1+H193)</f>
        <v/>
      </c>
      <c r="J193" s="199" t="n"/>
      <c r="K193" s="199" t="n"/>
      <c r="L193" s="200">
        <f>SUM(C193,E193,G193,I193,K193)</f>
        <v/>
      </c>
      <c r="M193" s="202">
        <f>L193/L194-1</f>
        <v/>
      </c>
      <c r="N193" s="415" t="n"/>
      <c r="O193" s="202" t="n"/>
      <c r="P193" s="416" t="n"/>
      <c r="Q193" s="415" t="n"/>
      <c r="R193" s="218" t="n"/>
      <c r="S193" s="214" t="n"/>
      <c r="T193" s="217" t="n"/>
      <c r="U193" s="199" t="n"/>
      <c r="V193" s="199" t="n"/>
      <c r="W193" s="199" t="n"/>
      <c r="X193" s="199" t="n"/>
      <c r="Y193" s="199" t="n"/>
      <c r="Z193" s="199" t="n"/>
      <c r="AA193" s="199" t="n"/>
      <c r="AB193" s="199" t="n"/>
      <c r="AC193" s="199" t="n"/>
      <c r="AD193" s="199" t="n"/>
      <c r="AE193" s="199" t="n"/>
      <c r="AF193" s="199" t="n"/>
      <c r="AG193" s="199" t="n"/>
    </row>
    <row r="194" ht="26.5" customHeight="1">
      <c r="A194" s="203" t="n">
        <v>44090</v>
      </c>
      <c r="B194" s="202">
        <f>INDIRECT(B$1&amp;"!D"&amp;ROW())</f>
        <v/>
      </c>
      <c r="C194" s="200">
        <f>C195*(1+B194)</f>
        <v/>
      </c>
      <c r="D194" s="202">
        <f>INDIRECT(D$1&amp;"!D"&amp;ROW())</f>
        <v/>
      </c>
      <c r="E194" s="200">
        <f>E195*(1+D194)</f>
        <v/>
      </c>
      <c r="F194" s="202">
        <f>INDIRECT(F$1&amp;"!D"&amp;ROW())</f>
        <v/>
      </c>
      <c r="G194" s="200">
        <f>G195*(1+F194)</f>
        <v/>
      </c>
      <c r="H194" s="202">
        <f>INDIRECT(H$1&amp;"!D"&amp;ROW())</f>
        <v/>
      </c>
      <c r="I194" s="200">
        <f>I195*(1+H194)</f>
        <v/>
      </c>
      <c r="J194" s="199" t="n"/>
      <c r="K194" s="199" t="n"/>
      <c r="L194" s="200">
        <f>SUM(C194,E194,G194,I194,K194)</f>
        <v/>
      </c>
      <c r="M194" s="202">
        <f>L194/L195-1</f>
        <v/>
      </c>
      <c r="N194" s="415" t="n"/>
      <c r="O194" s="202" t="n"/>
      <c r="P194" s="416" t="n"/>
      <c r="Q194" s="415" t="n"/>
      <c r="R194" s="218" t="n"/>
      <c r="S194" s="214" t="n"/>
      <c r="T194" s="217" t="n"/>
      <c r="U194" s="199" t="n"/>
      <c r="V194" s="199" t="n"/>
      <c r="W194" s="199" t="n"/>
      <c r="X194" s="199" t="n"/>
      <c r="Y194" s="199" t="n"/>
      <c r="Z194" s="199" t="n"/>
      <c r="AA194" s="199" t="n"/>
      <c r="AB194" s="199" t="n"/>
      <c r="AC194" s="199" t="n"/>
      <c r="AD194" s="199" t="n"/>
      <c r="AE194" s="199" t="n"/>
      <c r="AF194" s="199" t="n"/>
      <c r="AG194" s="199" t="n"/>
    </row>
    <row r="195" ht="26.5" customHeight="1">
      <c r="A195" s="203" t="n">
        <v>44089</v>
      </c>
      <c r="B195" s="202">
        <f>INDIRECT(B$1&amp;"!D"&amp;ROW())</f>
        <v/>
      </c>
      <c r="C195" s="200">
        <f>C196*(1+B195)</f>
        <v/>
      </c>
      <c r="D195" s="202">
        <f>INDIRECT(D$1&amp;"!D"&amp;ROW())</f>
        <v/>
      </c>
      <c r="E195" s="200">
        <f>E196*(1+D195)</f>
        <v/>
      </c>
      <c r="F195" s="202">
        <f>INDIRECT(F$1&amp;"!D"&amp;ROW())</f>
        <v/>
      </c>
      <c r="G195" s="200">
        <f>G196*(1+F195)</f>
        <v/>
      </c>
      <c r="H195" s="202">
        <f>INDIRECT(H$1&amp;"!D"&amp;ROW())</f>
        <v/>
      </c>
      <c r="I195" s="200">
        <f>I196*(1+H195)</f>
        <v/>
      </c>
      <c r="J195" s="199" t="n"/>
      <c r="K195" s="199" t="n"/>
      <c r="L195" s="200">
        <f>SUM(C195,E195,G195,I195,K195)</f>
        <v/>
      </c>
      <c r="M195" s="202">
        <f>L195/L196-1</f>
        <v/>
      </c>
      <c r="N195" s="415" t="n"/>
      <c r="O195" s="202" t="n"/>
      <c r="P195" s="416" t="n"/>
      <c r="Q195" s="415" t="n"/>
      <c r="R195" s="218" t="n"/>
      <c r="S195" s="214" t="n"/>
      <c r="T195" s="217" t="n"/>
      <c r="U195" s="199" t="n"/>
      <c r="V195" s="199" t="n"/>
      <c r="W195" s="199" t="n"/>
      <c r="X195" s="199" t="n"/>
      <c r="Y195" s="199" t="n"/>
      <c r="Z195" s="199" t="n"/>
      <c r="AA195" s="199" t="n"/>
      <c r="AB195" s="199" t="n"/>
      <c r="AC195" s="199" t="n"/>
      <c r="AD195" s="199" t="n"/>
      <c r="AE195" s="199" t="n"/>
      <c r="AF195" s="199" t="n"/>
      <c r="AG195" s="199" t="n"/>
    </row>
    <row r="196" ht="26.5" customHeight="1">
      <c r="A196" s="203" t="n">
        <v>44088</v>
      </c>
      <c r="B196" s="202">
        <f>INDIRECT(B$1&amp;"!D"&amp;ROW())</f>
        <v/>
      </c>
      <c r="C196" s="200">
        <f>C197*(1+B196)</f>
        <v/>
      </c>
      <c r="D196" s="202">
        <f>INDIRECT(D$1&amp;"!D"&amp;ROW())</f>
        <v/>
      </c>
      <c r="E196" s="200">
        <f>E197*(1+D196)</f>
        <v/>
      </c>
      <c r="F196" s="202">
        <f>INDIRECT(F$1&amp;"!D"&amp;ROW())</f>
        <v/>
      </c>
      <c r="G196" s="200">
        <f>G197*(1+F196)</f>
        <v/>
      </c>
      <c r="H196" s="202">
        <f>INDIRECT(H$1&amp;"!D"&amp;ROW())</f>
        <v/>
      </c>
      <c r="I196" s="200">
        <f>I197*(1+H196)</f>
        <v/>
      </c>
      <c r="J196" s="199" t="n"/>
      <c r="K196" s="199" t="n"/>
      <c r="L196" s="200">
        <f>SUM(C196,E196,G196,I196,K196)</f>
        <v/>
      </c>
      <c r="M196" s="202">
        <f>L196/L197-1</f>
        <v/>
      </c>
      <c r="N196" s="415" t="n"/>
      <c r="O196" s="202" t="n"/>
      <c r="P196" s="416" t="n"/>
      <c r="Q196" s="415" t="n"/>
      <c r="R196" s="218" t="n"/>
      <c r="S196" s="214" t="n"/>
      <c r="T196" s="217" t="n"/>
      <c r="U196" s="199" t="n"/>
      <c r="V196" s="199" t="n"/>
      <c r="W196" s="199" t="n"/>
      <c r="X196" s="199" t="n"/>
      <c r="Y196" s="199" t="n"/>
      <c r="Z196" s="199" t="n"/>
      <c r="AA196" s="199" t="n"/>
      <c r="AB196" s="199" t="n"/>
      <c r="AC196" s="199" t="n"/>
      <c r="AD196" s="199" t="n"/>
      <c r="AE196" s="199" t="n"/>
      <c r="AF196" s="199" t="n"/>
      <c r="AG196" s="199" t="n"/>
    </row>
    <row r="197" ht="26.5" customHeight="1">
      <c r="A197" s="203" t="n">
        <v>44085</v>
      </c>
      <c r="B197" s="202">
        <f>INDIRECT(B$1&amp;"!D"&amp;ROW())</f>
        <v/>
      </c>
      <c r="C197" s="200">
        <f>C198*(1+B197)</f>
        <v/>
      </c>
      <c r="D197" s="202">
        <f>INDIRECT(D$1&amp;"!D"&amp;ROW())</f>
        <v/>
      </c>
      <c r="E197" s="200">
        <f>E198*(1+D197)</f>
        <v/>
      </c>
      <c r="F197" s="202">
        <f>INDIRECT(F$1&amp;"!D"&amp;ROW())</f>
        <v/>
      </c>
      <c r="G197" s="200">
        <f>G198*(1+F197)</f>
        <v/>
      </c>
      <c r="H197" s="202">
        <f>INDIRECT(H$1&amp;"!D"&amp;ROW())</f>
        <v/>
      </c>
      <c r="I197" s="200">
        <f>I198*(1+H197)</f>
        <v/>
      </c>
      <c r="J197" s="199" t="n"/>
      <c r="K197" s="199" t="n"/>
      <c r="L197" s="200">
        <f>SUM(C197,E197,G197,I197,K197)</f>
        <v/>
      </c>
      <c r="M197" s="202">
        <f>L197/L198-1</f>
        <v/>
      </c>
      <c r="N197" s="415" t="n"/>
      <c r="O197" s="202" t="n"/>
      <c r="P197" s="416" t="n"/>
      <c r="Q197" s="415" t="n"/>
      <c r="R197" s="218" t="n"/>
      <c r="S197" s="214" t="n"/>
      <c r="T197" s="217" t="n"/>
      <c r="U197" s="199" t="n"/>
      <c r="V197" s="199" t="n"/>
      <c r="W197" s="199" t="n"/>
      <c r="X197" s="199" t="n"/>
      <c r="Y197" s="199" t="n"/>
      <c r="Z197" s="199" t="n"/>
      <c r="AA197" s="199" t="n"/>
      <c r="AB197" s="199" t="n"/>
      <c r="AC197" s="199" t="n"/>
      <c r="AD197" s="199" t="n"/>
      <c r="AE197" s="199" t="n"/>
      <c r="AF197" s="199" t="n"/>
      <c r="AG197" s="199" t="n"/>
    </row>
    <row r="198" ht="26.5" customHeight="1">
      <c r="A198" s="203" t="n">
        <v>44084</v>
      </c>
      <c r="B198" s="202">
        <f>INDIRECT(B$1&amp;"!D"&amp;ROW())</f>
        <v/>
      </c>
      <c r="C198" s="200">
        <f>C199*(1+B198)</f>
        <v/>
      </c>
      <c r="D198" s="202">
        <f>INDIRECT(D$1&amp;"!D"&amp;ROW())</f>
        <v/>
      </c>
      <c r="E198" s="200">
        <f>E199*(1+D198)</f>
        <v/>
      </c>
      <c r="F198" s="202">
        <f>INDIRECT(F$1&amp;"!D"&amp;ROW())</f>
        <v/>
      </c>
      <c r="G198" s="200">
        <f>G199*(1+F198)</f>
        <v/>
      </c>
      <c r="H198" s="202">
        <f>INDIRECT(H$1&amp;"!D"&amp;ROW())</f>
        <v/>
      </c>
      <c r="I198" s="200">
        <f>I199*(1+H198)</f>
        <v/>
      </c>
      <c r="J198" s="199" t="n"/>
      <c r="K198" s="199" t="n"/>
      <c r="L198" s="200">
        <f>SUM(C198,E198,G198,I198,K198)</f>
        <v/>
      </c>
      <c r="M198" s="202">
        <f>L198/L199-1</f>
        <v/>
      </c>
      <c r="N198" s="415" t="n"/>
      <c r="O198" s="202" t="n"/>
      <c r="P198" s="416" t="n"/>
      <c r="Q198" s="415" t="n"/>
      <c r="R198" s="218" t="n"/>
      <c r="S198" s="214" t="n"/>
      <c r="T198" s="217" t="n"/>
      <c r="U198" s="199" t="n"/>
      <c r="V198" s="199" t="n"/>
      <c r="W198" s="199" t="n"/>
      <c r="X198" s="199" t="n"/>
      <c r="Y198" s="199" t="n"/>
      <c r="Z198" s="199" t="n"/>
      <c r="AA198" s="199" t="n"/>
      <c r="AB198" s="199" t="n"/>
      <c r="AC198" s="199" t="n"/>
      <c r="AD198" s="199" t="n"/>
      <c r="AE198" s="199" t="n"/>
      <c r="AF198" s="199" t="n"/>
      <c r="AG198" s="199" t="n"/>
    </row>
    <row r="199" ht="26.5" customHeight="1">
      <c r="A199" s="203" t="n">
        <v>44083</v>
      </c>
      <c r="B199" s="202">
        <f>INDIRECT(B$1&amp;"!D"&amp;ROW())</f>
        <v/>
      </c>
      <c r="C199" s="200">
        <f>C200*(1+B199)</f>
        <v/>
      </c>
      <c r="D199" s="202">
        <f>INDIRECT(D$1&amp;"!D"&amp;ROW())</f>
        <v/>
      </c>
      <c r="E199" s="200">
        <f>E200*(1+D199)</f>
        <v/>
      </c>
      <c r="F199" s="202">
        <f>INDIRECT(F$1&amp;"!D"&amp;ROW())</f>
        <v/>
      </c>
      <c r="G199" s="200">
        <f>G200*(1+F199)</f>
        <v/>
      </c>
      <c r="H199" s="202">
        <f>INDIRECT(H$1&amp;"!D"&amp;ROW())</f>
        <v/>
      </c>
      <c r="I199" s="200">
        <f>I200*(1+H199)</f>
        <v/>
      </c>
      <c r="J199" s="199" t="n"/>
      <c r="K199" s="199" t="n"/>
      <c r="L199" s="200">
        <f>SUM(C199,E199,G199,I199,K199)</f>
        <v/>
      </c>
      <c r="M199" s="202">
        <f>L199/L200-1</f>
        <v/>
      </c>
      <c r="N199" s="415" t="n"/>
      <c r="O199" s="202" t="n"/>
      <c r="P199" s="416" t="n"/>
      <c r="Q199" s="415" t="n"/>
      <c r="R199" s="218" t="n"/>
      <c r="S199" s="214" t="n"/>
      <c r="T199" s="217" t="n"/>
      <c r="U199" s="199" t="n"/>
      <c r="V199" s="199" t="n"/>
      <c r="W199" s="199" t="n"/>
      <c r="X199" s="199" t="n"/>
      <c r="Y199" s="199" t="n"/>
      <c r="Z199" s="199" t="n"/>
      <c r="AA199" s="199" t="n"/>
      <c r="AB199" s="199" t="n"/>
      <c r="AC199" s="199" t="n"/>
      <c r="AD199" s="199" t="n"/>
      <c r="AE199" s="199" t="n"/>
      <c r="AF199" s="199" t="n"/>
      <c r="AG199" s="199" t="n"/>
    </row>
    <row r="200" ht="26.5" customHeight="1">
      <c r="A200" s="203" t="n">
        <v>44082</v>
      </c>
      <c r="B200" s="202">
        <f>INDIRECT(B$1&amp;"!D"&amp;ROW())</f>
        <v/>
      </c>
      <c r="C200" s="200">
        <f>C201*(1+B200)</f>
        <v/>
      </c>
      <c r="D200" s="202">
        <f>INDIRECT(D$1&amp;"!D"&amp;ROW())</f>
        <v/>
      </c>
      <c r="E200" s="200">
        <f>E201*(1+D200)</f>
        <v/>
      </c>
      <c r="F200" s="202">
        <f>INDIRECT(F$1&amp;"!D"&amp;ROW())</f>
        <v/>
      </c>
      <c r="G200" s="200">
        <f>G201*(1+F200)</f>
        <v/>
      </c>
      <c r="H200" s="202">
        <f>INDIRECT(H$1&amp;"!D"&amp;ROW())</f>
        <v/>
      </c>
      <c r="I200" s="200">
        <f>I201*(1+H200)</f>
        <v/>
      </c>
      <c r="J200" s="199" t="n"/>
      <c r="K200" s="199" t="n"/>
      <c r="L200" s="200">
        <f>SUM(C200,E200,G200,I200,K200)</f>
        <v/>
      </c>
      <c r="M200" s="202">
        <f>L200/L201-1</f>
        <v/>
      </c>
      <c r="N200" s="415" t="n"/>
      <c r="O200" s="202" t="n"/>
      <c r="P200" s="416" t="n"/>
      <c r="Q200" s="415" t="n"/>
      <c r="R200" s="218" t="n"/>
      <c r="S200" s="214" t="n"/>
      <c r="T200" s="217" t="n"/>
      <c r="U200" s="199" t="n"/>
      <c r="V200" s="199" t="n"/>
      <c r="W200" s="199" t="n"/>
      <c r="X200" s="199" t="n"/>
      <c r="Y200" s="199" t="n"/>
      <c r="Z200" s="199" t="n"/>
      <c r="AA200" s="199" t="n"/>
      <c r="AB200" s="199" t="n"/>
      <c r="AC200" s="199" t="n"/>
      <c r="AD200" s="199" t="n"/>
      <c r="AE200" s="199" t="n"/>
      <c r="AF200" s="199" t="n"/>
      <c r="AG200" s="199" t="n"/>
    </row>
    <row r="201" ht="26.5" customHeight="1">
      <c r="A201" s="203" t="n">
        <v>44078</v>
      </c>
      <c r="B201" s="202">
        <f>INDIRECT(B$1&amp;"!D"&amp;ROW())</f>
        <v/>
      </c>
      <c r="C201" s="200">
        <f>C202*(1+B201)</f>
        <v/>
      </c>
      <c r="D201" s="202">
        <f>INDIRECT(D$1&amp;"!D"&amp;ROW())</f>
        <v/>
      </c>
      <c r="E201" s="200">
        <f>E202*(1+D201)</f>
        <v/>
      </c>
      <c r="F201" s="202">
        <f>INDIRECT(F$1&amp;"!D"&amp;ROW())</f>
        <v/>
      </c>
      <c r="G201" s="200">
        <f>G202*(1+F201)</f>
        <v/>
      </c>
      <c r="H201" s="202">
        <f>INDIRECT(H$1&amp;"!D"&amp;ROW())</f>
        <v/>
      </c>
      <c r="I201" s="200">
        <f>I202*(1+H201)</f>
        <v/>
      </c>
      <c r="J201" s="199" t="n"/>
      <c r="K201" s="199" t="n"/>
      <c r="L201" s="200">
        <f>SUM(C201,E201,G201,I201,K201)</f>
        <v/>
      </c>
      <c r="M201" s="202">
        <f>L201/L202-1</f>
        <v/>
      </c>
      <c r="N201" s="415" t="n"/>
      <c r="O201" s="202" t="n"/>
      <c r="P201" s="416" t="n"/>
      <c r="Q201" s="415" t="n"/>
      <c r="R201" s="218" t="n"/>
      <c r="S201" s="214" t="n"/>
      <c r="T201" s="217" t="n"/>
      <c r="U201" s="199" t="n"/>
      <c r="V201" s="199" t="n"/>
      <c r="W201" s="199" t="n"/>
      <c r="X201" s="199" t="n"/>
      <c r="Y201" s="199" t="n"/>
      <c r="Z201" s="199" t="n"/>
      <c r="AA201" s="199" t="n"/>
      <c r="AB201" s="199" t="n"/>
      <c r="AC201" s="199" t="n"/>
      <c r="AD201" s="199" t="n"/>
      <c r="AE201" s="199" t="n"/>
      <c r="AF201" s="199" t="n"/>
      <c r="AG201" s="199" t="n"/>
    </row>
    <row r="202" ht="26.5" customHeight="1">
      <c r="A202" s="203" t="n">
        <v>44077</v>
      </c>
      <c r="B202" s="202">
        <f>INDIRECT(B$1&amp;"!D"&amp;ROW())</f>
        <v/>
      </c>
      <c r="C202" s="200">
        <f>C203*(1+B202)</f>
        <v/>
      </c>
      <c r="D202" s="202">
        <f>INDIRECT(D$1&amp;"!D"&amp;ROW())</f>
        <v/>
      </c>
      <c r="E202" s="200">
        <f>E203*(1+D202)</f>
        <v/>
      </c>
      <c r="F202" s="202">
        <f>INDIRECT(F$1&amp;"!D"&amp;ROW())</f>
        <v/>
      </c>
      <c r="G202" s="200">
        <f>G203*(1+F202)</f>
        <v/>
      </c>
      <c r="H202" s="202">
        <f>INDIRECT(H$1&amp;"!D"&amp;ROW())</f>
        <v/>
      </c>
      <c r="I202" s="200">
        <f>I203*(1+H202)</f>
        <v/>
      </c>
      <c r="J202" s="199" t="n"/>
      <c r="K202" s="199" t="n"/>
      <c r="L202" s="200">
        <f>SUM(C202,E202,G202,I202,K202)</f>
        <v/>
      </c>
      <c r="M202" s="202">
        <f>L202/L203-1</f>
        <v/>
      </c>
      <c r="N202" s="415" t="n"/>
      <c r="O202" s="202" t="n"/>
      <c r="P202" s="416" t="n"/>
      <c r="Q202" s="415" t="n"/>
      <c r="R202" s="218" t="n"/>
      <c r="S202" s="214" t="n"/>
      <c r="T202" s="217" t="n"/>
      <c r="U202" s="199" t="n"/>
      <c r="V202" s="199" t="n"/>
      <c r="W202" s="199" t="n"/>
      <c r="X202" s="199" t="n"/>
      <c r="Y202" s="199" t="n"/>
      <c r="Z202" s="199" t="n"/>
      <c r="AA202" s="199" t="n"/>
      <c r="AB202" s="199" t="n"/>
      <c r="AC202" s="199" t="n"/>
      <c r="AD202" s="199" t="n"/>
      <c r="AE202" s="199" t="n"/>
      <c r="AF202" s="199" t="n"/>
      <c r="AG202" s="199" t="n"/>
    </row>
    <row r="203" ht="26.5" customHeight="1">
      <c r="A203" s="203" t="n">
        <v>44076</v>
      </c>
      <c r="B203" s="202">
        <f>INDIRECT(B$1&amp;"!D"&amp;ROW())</f>
        <v/>
      </c>
      <c r="C203" s="200">
        <f>C204*(1+B203)</f>
        <v/>
      </c>
      <c r="D203" s="202">
        <f>INDIRECT(D$1&amp;"!D"&amp;ROW())</f>
        <v/>
      </c>
      <c r="E203" s="200">
        <f>E204*(1+D203)</f>
        <v/>
      </c>
      <c r="F203" s="202">
        <f>INDIRECT(F$1&amp;"!D"&amp;ROW())</f>
        <v/>
      </c>
      <c r="G203" s="200">
        <f>G204*(1+F203)</f>
        <v/>
      </c>
      <c r="H203" s="202">
        <f>INDIRECT(H$1&amp;"!D"&amp;ROW())</f>
        <v/>
      </c>
      <c r="I203" s="200">
        <f>I204*(1+H203)</f>
        <v/>
      </c>
      <c r="J203" s="199" t="n"/>
      <c r="K203" s="199" t="n"/>
      <c r="L203" s="200">
        <f>SUM(C203,E203,G203,I203,K203)</f>
        <v/>
      </c>
      <c r="M203" s="202">
        <f>L203/L204-1</f>
        <v/>
      </c>
      <c r="N203" s="415" t="n"/>
      <c r="O203" s="202" t="n"/>
      <c r="P203" s="416" t="n"/>
      <c r="Q203" s="415" t="n"/>
      <c r="R203" s="218" t="n"/>
      <c r="S203" s="214" t="n"/>
      <c r="T203" s="217" t="n"/>
      <c r="U203" s="199" t="n"/>
      <c r="V203" s="199" t="n"/>
      <c r="W203" s="199" t="n"/>
      <c r="X203" s="199" t="n"/>
      <c r="Y203" s="199" t="n"/>
      <c r="Z203" s="199" t="n"/>
      <c r="AA203" s="199" t="n"/>
      <c r="AB203" s="199" t="n"/>
      <c r="AC203" s="199" t="n"/>
      <c r="AD203" s="199" t="n"/>
      <c r="AE203" s="199" t="n"/>
      <c r="AF203" s="199" t="n"/>
      <c r="AG203" s="199" t="n"/>
    </row>
    <row r="204" ht="26.5" customHeight="1">
      <c r="A204" s="203" t="n">
        <v>44075</v>
      </c>
      <c r="B204" s="202">
        <f>INDIRECT(B$1&amp;"!D"&amp;ROW())</f>
        <v/>
      </c>
      <c r="C204" s="200">
        <f>C205*(1+B204)</f>
        <v/>
      </c>
      <c r="D204" s="202">
        <f>INDIRECT(D$1&amp;"!D"&amp;ROW())</f>
        <v/>
      </c>
      <c r="E204" s="200">
        <f>E205*(1+D204)</f>
        <v/>
      </c>
      <c r="F204" s="202">
        <f>INDIRECT(F$1&amp;"!D"&amp;ROW())</f>
        <v/>
      </c>
      <c r="G204" s="200">
        <f>G205*(1+F204)</f>
        <v/>
      </c>
      <c r="H204" s="202">
        <f>INDIRECT(H$1&amp;"!D"&amp;ROW())</f>
        <v/>
      </c>
      <c r="I204" s="200">
        <f>I205*(1+H204)</f>
        <v/>
      </c>
      <c r="J204" s="199" t="n"/>
      <c r="K204" s="199" t="n"/>
      <c r="L204" s="200">
        <f>SUM(C204,E204,G204,I204,K204)</f>
        <v/>
      </c>
      <c r="M204" s="202">
        <f>L204/L205-1</f>
        <v/>
      </c>
      <c r="N204" s="415" t="n"/>
      <c r="O204" s="202" t="n"/>
      <c r="P204" s="416" t="n"/>
      <c r="Q204" s="415" t="n"/>
      <c r="R204" s="218" t="n"/>
      <c r="S204" s="214" t="n"/>
      <c r="T204" s="217" t="n"/>
      <c r="U204" s="199" t="n"/>
      <c r="V204" s="199" t="n"/>
      <c r="W204" s="199" t="n"/>
      <c r="X204" s="199" t="n"/>
      <c r="Y204" s="199" t="n"/>
      <c r="Z204" s="199" t="n"/>
      <c r="AA204" s="199" t="n"/>
      <c r="AB204" s="199" t="n"/>
      <c r="AC204" s="199" t="n"/>
      <c r="AD204" s="199" t="n"/>
      <c r="AE204" s="199" t="n"/>
      <c r="AF204" s="199" t="n"/>
      <c r="AG204" s="199" t="n"/>
    </row>
    <row r="205" ht="26.5" customHeight="1">
      <c r="A205" s="203" t="n">
        <v>44074</v>
      </c>
      <c r="B205" s="202">
        <f>INDIRECT(B$1&amp;"!D"&amp;ROW())</f>
        <v/>
      </c>
      <c r="C205" s="200">
        <f>C206*(1+B205)</f>
        <v/>
      </c>
      <c r="D205" s="202">
        <f>INDIRECT(D$1&amp;"!D"&amp;ROW())</f>
        <v/>
      </c>
      <c r="E205" s="200">
        <f>E206*(1+D205)</f>
        <v/>
      </c>
      <c r="F205" s="202">
        <f>INDIRECT(F$1&amp;"!D"&amp;ROW())</f>
        <v/>
      </c>
      <c r="G205" s="200">
        <f>G206*(1+F205)</f>
        <v/>
      </c>
      <c r="H205" s="202">
        <f>INDIRECT(H$1&amp;"!D"&amp;ROW())</f>
        <v/>
      </c>
      <c r="I205" s="200">
        <f>I206*(1+H205)</f>
        <v/>
      </c>
      <c r="J205" s="199" t="n"/>
      <c r="K205" s="199" t="n"/>
      <c r="L205" s="200">
        <f>SUM(C205,E205,G205,I205,K205)</f>
        <v/>
      </c>
      <c r="M205" s="202">
        <f>L205/L206-1</f>
        <v/>
      </c>
      <c r="N205" s="415" t="n"/>
      <c r="O205" s="202" t="n"/>
      <c r="P205" s="416" t="n"/>
      <c r="Q205" s="415" t="n"/>
      <c r="R205" s="218" t="n"/>
      <c r="S205" s="214" t="n"/>
      <c r="T205" s="217" t="n"/>
      <c r="U205" s="199" t="n"/>
      <c r="V205" s="199" t="n"/>
      <c r="W205" s="199" t="n"/>
      <c r="X205" s="199" t="n"/>
      <c r="Y205" s="199" t="n"/>
      <c r="Z205" s="199" t="n"/>
      <c r="AA205" s="199" t="n"/>
      <c r="AB205" s="199" t="n"/>
      <c r="AC205" s="199" t="n"/>
      <c r="AD205" s="199" t="n"/>
      <c r="AE205" s="199" t="n"/>
      <c r="AF205" s="199" t="n"/>
      <c r="AG205" s="199" t="n"/>
    </row>
    <row r="206" ht="26.5" customHeight="1">
      <c r="A206" s="203" t="n">
        <v>44071</v>
      </c>
      <c r="B206" s="202">
        <f>INDIRECT(B$1&amp;"!D"&amp;ROW())</f>
        <v/>
      </c>
      <c r="C206" s="200">
        <f>C207*(1+B206)</f>
        <v/>
      </c>
      <c r="D206" s="202">
        <f>INDIRECT(D$1&amp;"!D"&amp;ROW())</f>
        <v/>
      </c>
      <c r="E206" s="200">
        <f>E207*(1+D206)</f>
        <v/>
      </c>
      <c r="F206" s="202">
        <f>INDIRECT(F$1&amp;"!D"&amp;ROW())</f>
        <v/>
      </c>
      <c r="G206" s="200">
        <f>G207*(1+F206)</f>
        <v/>
      </c>
      <c r="H206" s="202">
        <f>INDIRECT(H$1&amp;"!D"&amp;ROW())</f>
        <v/>
      </c>
      <c r="I206" s="200">
        <f>I207*(1+H206)</f>
        <v/>
      </c>
      <c r="J206" s="199" t="n"/>
      <c r="K206" s="199" t="n"/>
      <c r="L206" s="200">
        <f>SUM(C206,E206,G206,I206,K206)</f>
        <v/>
      </c>
      <c r="M206" s="202">
        <f>L206/L207-1</f>
        <v/>
      </c>
      <c r="N206" s="415" t="n"/>
      <c r="O206" s="202" t="n"/>
      <c r="P206" s="416" t="n"/>
      <c r="Q206" s="415" t="n"/>
      <c r="R206" s="218" t="n"/>
      <c r="S206" s="214" t="n"/>
      <c r="T206" s="217" t="n"/>
      <c r="U206" s="199" t="n"/>
      <c r="V206" s="199" t="n"/>
      <c r="W206" s="199" t="n"/>
      <c r="X206" s="199" t="n"/>
      <c r="Y206" s="199" t="n"/>
      <c r="Z206" s="199" t="n"/>
      <c r="AA206" s="199" t="n"/>
      <c r="AB206" s="199" t="n"/>
      <c r="AC206" s="199" t="n"/>
      <c r="AD206" s="199" t="n"/>
      <c r="AE206" s="199" t="n"/>
      <c r="AF206" s="199" t="n"/>
      <c r="AG206" s="199" t="n"/>
    </row>
    <row r="207" ht="26.5" customHeight="1">
      <c r="A207" s="203" t="n">
        <v>44070</v>
      </c>
      <c r="B207" s="202">
        <f>INDIRECT(B$1&amp;"!D"&amp;ROW())</f>
        <v/>
      </c>
      <c r="C207" s="200">
        <f>C208*(1+B207)</f>
        <v/>
      </c>
      <c r="D207" s="202">
        <f>INDIRECT(D$1&amp;"!D"&amp;ROW())</f>
        <v/>
      </c>
      <c r="E207" s="200">
        <f>E208*(1+D207)</f>
        <v/>
      </c>
      <c r="F207" s="202">
        <f>INDIRECT(F$1&amp;"!D"&amp;ROW())</f>
        <v/>
      </c>
      <c r="G207" s="200">
        <f>G208*(1+F207)</f>
        <v/>
      </c>
      <c r="H207" s="202">
        <f>INDIRECT(H$1&amp;"!D"&amp;ROW())</f>
        <v/>
      </c>
      <c r="I207" s="200">
        <f>I208*(1+H207)</f>
        <v/>
      </c>
      <c r="J207" s="199" t="n"/>
      <c r="K207" s="199" t="n"/>
      <c r="L207" s="200">
        <f>SUM(C207,E207,G207,I207,K207)</f>
        <v/>
      </c>
      <c r="M207" s="202">
        <f>L207/L208-1</f>
        <v/>
      </c>
      <c r="N207" s="415" t="n"/>
      <c r="O207" s="202" t="n"/>
      <c r="P207" s="416" t="n"/>
      <c r="Q207" s="415" t="n"/>
      <c r="R207" s="218" t="n"/>
      <c r="S207" s="214" t="n"/>
      <c r="T207" s="217" t="n"/>
      <c r="U207" s="199" t="n"/>
      <c r="V207" s="199" t="n"/>
      <c r="W207" s="199" t="n"/>
      <c r="X207" s="199" t="n"/>
      <c r="Y207" s="199" t="n"/>
      <c r="Z207" s="199" t="n"/>
      <c r="AA207" s="199" t="n"/>
      <c r="AB207" s="199" t="n"/>
      <c r="AC207" s="199" t="n"/>
      <c r="AD207" s="199" t="n"/>
      <c r="AE207" s="199" t="n"/>
      <c r="AF207" s="199" t="n"/>
      <c r="AG207" s="199" t="n"/>
    </row>
    <row r="208" ht="26.5" customHeight="1">
      <c r="A208" s="203" t="n">
        <v>44069</v>
      </c>
      <c r="B208" s="202">
        <f>INDIRECT(B$1&amp;"!D"&amp;ROW())</f>
        <v/>
      </c>
      <c r="C208" s="200">
        <f>C209*(1+B208)</f>
        <v/>
      </c>
      <c r="D208" s="202">
        <f>INDIRECT(D$1&amp;"!D"&amp;ROW())</f>
        <v/>
      </c>
      <c r="E208" s="200">
        <f>E209*(1+D208)</f>
        <v/>
      </c>
      <c r="F208" s="202">
        <f>INDIRECT(F$1&amp;"!D"&amp;ROW())</f>
        <v/>
      </c>
      <c r="G208" s="200">
        <f>G209*(1+F208)</f>
        <v/>
      </c>
      <c r="H208" s="202">
        <f>INDIRECT(H$1&amp;"!D"&amp;ROW())</f>
        <v/>
      </c>
      <c r="I208" s="200">
        <f>I209*(1+H208)</f>
        <v/>
      </c>
      <c r="J208" s="199" t="n"/>
      <c r="K208" s="199" t="n"/>
      <c r="L208" s="200">
        <f>SUM(C208,E208,G208,I208,K208)</f>
        <v/>
      </c>
      <c r="M208" s="202">
        <f>L208/L209-1</f>
        <v/>
      </c>
      <c r="N208" s="415" t="n"/>
      <c r="O208" s="202" t="n"/>
      <c r="P208" s="416" t="n"/>
      <c r="Q208" s="415" t="n"/>
      <c r="R208" s="218" t="n"/>
      <c r="S208" s="214" t="n"/>
      <c r="T208" s="217" t="n"/>
      <c r="U208" s="199" t="n"/>
      <c r="V208" s="199" t="n"/>
      <c r="W208" s="199" t="n"/>
      <c r="X208" s="199" t="n"/>
      <c r="Y208" s="199" t="n"/>
      <c r="Z208" s="199" t="n"/>
      <c r="AA208" s="199" t="n"/>
      <c r="AB208" s="199" t="n"/>
      <c r="AC208" s="199" t="n"/>
      <c r="AD208" s="199" t="n"/>
      <c r="AE208" s="199" t="n"/>
      <c r="AF208" s="199" t="n"/>
      <c r="AG208" s="199" t="n"/>
    </row>
    <row r="209" ht="26.5" customHeight="1">
      <c r="A209" s="203" t="n">
        <v>44068</v>
      </c>
      <c r="B209" s="202">
        <f>INDIRECT(B$1&amp;"!D"&amp;ROW())</f>
        <v/>
      </c>
      <c r="C209" s="200">
        <f>C210*(1+B209)</f>
        <v/>
      </c>
      <c r="D209" s="202">
        <f>INDIRECT(D$1&amp;"!D"&amp;ROW())</f>
        <v/>
      </c>
      <c r="E209" s="200">
        <f>E210*(1+D209)</f>
        <v/>
      </c>
      <c r="F209" s="202">
        <f>INDIRECT(F$1&amp;"!D"&amp;ROW())</f>
        <v/>
      </c>
      <c r="G209" s="200">
        <f>G210*(1+F209)</f>
        <v/>
      </c>
      <c r="H209" s="202">
        <f>INDIRECT(H$1&amp;"!D"&amp;ROW())</f>
        <v/>
      </c>
      <c r="I209" s="200">
        <f>I210*(1+H209)</f>
        <v/>
      </c>
      <c r="J209" s="199" t="n"/>
      <c r="K209" s="199" t="n"/>
      <c r="L209" s="200">
        <f>SUM(C209,E209,G209,I209,K209)</f>
        <v/>
      </c>
      <c r="M209" s="202">
        <f>L209/L210-1</f>
        <v/>
      </c>
      <c r="N209" s="415" t="n"/>
      <c r="O209" s="202" t="n"/>
      <c r="P209" s="416" t="n"/>
      <c r="Q209" s="415" t="n"/>
      <c r="R209" s="218" t="n"/>
      <c r="S209" s="214" t="n"/>
      <c r="T209" s="217" t="n"/>
      <c r="U209" s="199" t="n"/>
      <c r="V209" s="199" t="n"/>
      <c r="W209" s="199" t="n"/>
      <c r="X209" s="199" t="n"/>
      <c r="Y209" s="199" t="n"/>
      <c r="Z209" s="199" t="n"/>
      <c r="AA209" s="199" t="n"/>
      <c r="AB209" s="199" t="n"/>
      <c r="AC209" s="199" t="n"/>
      <c r="AD209" s="199" t="n"/>
      <c r="AE209" s="199" t="n"/>
      <c r="AF209" s="199" t="n"/>
      <c r="AG209" s="199" t="n"/>
    </row>
    <row r="210" ht="26.5" customHeight="1">
      <c r="A210" s="203" t="n">
        <v>44067</v>
      </c>
      <c r="B210" s="202">
        <f>INDIRECT(B$1&amp;"!D"&amp;ROW())</f>
        <v/>
      </c>
      <c r="C210" s="200">
        <f>C211*(1+B210)</f>
        <v/>
      </c>
      <c r="D210" s="202">
        <f>INDIRECT(D$1&amp;"!D"&amp;ROW())</f>
        <v/>
      </c>
      <c r="E210" s="200">
        <f>E211*(1+D210)</f>
        <v/>
      </c>
      <c r="F210" s="202">
        <f>INDIRECT(F$1&amp;"!D"&amp;ROW())</f>
        <v/>
      </c>
      <c r="G210" s="200">
        <f>G211*(1+F210)</f>
        <v/>
      </c>
      <c r="H210" s="202">
        <f>INDIRECT(H$1&amp;"!D"&amp;ROW())</f>
        <v/>
      </c>
      <c r="I210" s="200">
        <f>I211*(1+H210)</f>
        <v/>
      </c>
      <c r="J210" s="199" t="n"/>
      <c r="K210" s="199" t="n"/>
      <c r="L210" s="200">
        <f>SUM(C210,E210,G210,I210,K210)</f>
        <v/>
      </c>
      <c r="M210" s="202">
        <f>L210/L211-1</f>
        <v/>
      </c>
      <c r="N210" s="415" t="n"/>
      <c r="O210" s="202" t="n"/>
      <c r="P210" s="416" t="n"/>
      <c r="Q210" s="415" t="n"/>
      <c r="R210" s="218" t="n"/>
      <c r="S210" s="214" t="n"/>
      <c r="T210" s="217" t="n"/>
      <c r="U210" s="199" t="n"/>
      <c r="V210" s="199" t="n"/>
      <c r="W210" s="199" t="n"/>
      <c r="X210" s="199" t="n"/>
      <c r="Y210" s="199" t="n"/>
      <c r="Z210" s="199" t="n"/>
      <c r="AA210" s="199" t="n"/>
      <c r="AB210" s="199" t="n"/>
      <c r="AC210" s="199" t="n"/>
      <c r="AD210" s="199" t="n"/>
      <c r="AE210" s="199" t="n"/>
      <c r="AF210" s="199" t="n"/>
      <c r="AG210" s="199" t="n"/>
    </row>
    <row r="211" ht="26.5" customHeight="1">
      <c r="A211" s="203" t="n">
        <v>44064</v>
      </c>
      <c r="B211" s="202">
        <f>INDIRECT(B$1&amp;"!D"&amp;ROW())</f>
        <v/>
      </c>
      <c r="C211" s="200">
        <f>C212*(1+B211)</f>
        <v/>
      </c>
      <c r="D211" s="202">
        <f>INDIRECT(D$1&amp;"!D"&amp;ROW())</f>
        <v/>
      </c>
      <c r="E211" s="200">
        <f>E212*(1+D211)</f>
        <v/>
      </c>
      <c r="F211" s="202">
        <f>INDIRECT(F$1&amp;"!D"&amp;ROW())</f>
        <v/>
      </c>
      <c r="G211" s="200">
        <f>G212*(1+F211)</f>
        <v/>
      </c>
      <c r="H211" s="202">
        <f>INDIRECT(H$1&amp;"!D"&amp;ROW())</f>
        <v/>
      </c>
      <c r="I211" s="200">
        <f>I212*(1+H211)</f>
        <v/>
      </c>
      <c r="J211" s="199" t="n"/>
      <c r="K211" s="199" t="n"/>
      <c r="L211" s="200">
        <f>SUM(C211,E211,G211,I211,K211)</f>
        <v/>
      </c>
      <c r="M211" s="202">
        <f>L211/L212-1</f>
        <v/>
      </c>
      <c r="N211" s="415" t="n"/>
      <c r="O211" s="202" t="n"/>
      <c r="P211" s="416" t="n"/>
      <c r="Q211" s="415" t="n"/>
      <c r="R211" s="218" t="n"/>
      <c r="S211" s="214" t="n"/>
      <c r="T211" s="217" t="n"/>
      <c r="U211" s="199" t="n"/>
      <c r="V211" s="199" t="n"/>
      <c r="W211" s="199" t="n"/>
      <c r="X211" s="199" t="n"/>
      <c r="Y211" s="199" t="n"/>
      <c r="Z211" s="199" t="n"/>
      <c r="AA211" s="199" t="n"/>
      <c r="AB211" s="199" t="n"/>
      <c r="AC211" s="199" t="n"/>
      <c r="AD211" s="199" t="n"/>
      <c r="AE211" s="199" t="n"/>
      <c r="AF211" s="199" t="n"/>
      <c r="AG211" s="199" t="n"/>
    </row>
    <row r="212" ht="26.5" customHeight="1">
      <c r="A212" s="203" t="n">
        <v>44063</v>
      </c>
      <c r="B212" s="202">
        <f>INDIRECT(B$1&amp;"!D"&amp;ROW())</f>
        <v/>
      </c>
      <c r="C212" s="200">
        <f>C213*(1+B212)</f>
        <v/>
      </c>
      <c r="D212" s="202">
        <f>INDIRECT(D$1&amp;"!D"&amp;ROW())</f>
        <v/>
      </c>
      <c r="E212" s="200">
        <f>E213*(1+D212)</f>
        <v/>
      </c>
      <c r="F212" s="202">
        <f>INDIRECT(F$1&amp;"!D"&amp;ROW())</f>
        <v/>
      </c>
      <c r="G212" s="200">
        <f>G213*(1+F212)</f>
        <v/>
      </c>
      <c r="H212" s="202">
        <f>INDIRECT(H$1&amp;"!D"&amp;ROW())</f>
        <v/>
      </c>
      <c r="I212" s="200">
        <f>I213*(1+H212)</f>
        <v/>
      </c>
      <c r="J212" s="199" t="n"/>
      <c r="K212" s="199" t="n"/>
      <c r="L212" s="200">
        <f>SUM(C212,E212,G212,I212,K212)</f>
        <v/>
      </c>
      <c r="M212" s="202">
        <f>L212/L213-1</f>
        <v/>
      </c>
      <c r="N212" s="415" t="n"/>
      <c r="O212" s="202" t="n"/>
      <c r="P212" s="416" t="n"/>
      <c r="Q212" s="415" t="n"/>
      <c r="R212" s="218" t="n"/>
      <c r="S212" s="214" t="n"/>
      <c r="T212" s="217" t="n"/>
      <c r="U212" s="199" t="n"/>
      <c r="V212" s="199" t="n"/>
      <c r="W212" s="199" t="n"/>
      <c r="X212" s="199" t="n"/>
      <c r="Y212" s="199" t="n"/>
      <c r="Z212" s="199" t="n"/>
      <c r="AA212" s="199" t="n"/>
      <c r="AB212" s="199" t="n"/>
      <c r="AC212" s="199" t="n"/>
      <c r="AD212" s="199" t="n"/>
      <c r="AE212" s="199" t="n"/>
      <c r="AF212" s="199" t="n"/>
      <c r="AG212" s="199" t="n"/>
    </row>
    <row r="213" ht="26.5" customHeight="1">
      <c r="A213" s="203" t="n">
        <v>44062</v>
      </c>
      <c r="B213" s="202">
        <f>INDIRECT(B$1&amp;"!D"&amp;ROW())</f>
        <v/>
      </c>
      <c r="C213" s="200">
        <f>C214*(1+B213)</f>
        <v/>
      </c>
      <c r="D213" s="202">
        <f>INDIRECT(D$1&amp;"!D"&amp;ROW())</f>
        <v/>
      </c>
      <c r="E213" s="200">
        <f>E214*(1+D213)</f>
        <v/>
      </c>
      <c r="F213" s="202">
        <f>INDIRECT(F$1&amp;"!D"&amp;ROW())</f>
        <v/>
      </c>
      <c r="G213" s="200">
        <f>G214*(1+F213)</f>
        <v/>
      </c>
      <c r="H213" s="202">
        <f>INDIRECT(H$1&amp;"!D"&amp;ROW())</f>
        <v/>
      </c>
      <c r="I213" s="200">
        <f>I214*(1+H213)</f>
        <v/>
      </c>
      <c r="J213" s="199" t="n"/>
      <c r="K213" s="199" t="n"/>
      <c r="L213" s="200">
        <f>SUM(C213,E213,G213,I213,K213)</f>
        <v/>
      </c>
      <c r="M213" s="202">
        <f>L213/L214-1</f>
        <v/>
      </c>
      <c r="N213" s="415" t="n"/>
      <c r="O213" s="202" t="n"/>
      <c r="P213" s="416" t="n"/>
      <c r="Q213" s="415" t="n"/>
      <c r="R213" s="218" t="n"/>
      <c r="S213" s="214" t="n"/>
      <c r="T213" s="217" t="n"/>
      <c r="U213" s="199" t="n"/>
      <c r="V213" s="199" t="n"/>
      <c r="W213" s="199" t="n"/>
      <c r="X213" s="199" t="n"/>
      <c r="Y213" s="199" t="n"/>
      <c r="Z213" s="199" t="n"/>
      <c r="AA213" s="199" t="n"/>
      <c r="AB213" s="199" t="n"/>
      <c r="AC213" s="199" t="n"/>
      <c r="AD213" s="199" t="n"/>
      <c r="AE213" s="199" t="n"/>
      <c r="AF213" s="199" t="n"/>
      <c r="AG213" s="199" t="n"/>
    </row>
    <row r="214" ht="26.5" customHeight="1">
      <c r="A214" s="203" t="n">
        <v>44061</v>
      </c>
      <c r="B214" s="202">
        <f>INDIRECT(B$1&amp;"!D"&amp;ROW())</f>
        <v/>
      </c>
      <c r="C214" s="200">
        <f>C215*(1+B214)</f>
        <v/>
      </c>
      <c r="D214" s="202">
        <f>INDIRECT(D$1&amp;"!D"&amp;ROW())</f>
        <v/>
      </c>
      <c r="E214" s="200">
        <f>E215*(1+D214)</f>
        <v/>
      </c>
      <c r="F214" s="202">
        <f>INDIRECT(F$1&amp;"!D"&amp;ROW())</f>
        <v/>
      </c>
      <c r="G214" s="200">
        <f>G215*(1+F214)</f>
        <v/>
      </c>
      <c r="H214" s="202">
        <f>INDIRECT(H$1&amp;"!D"&amp;ROW())</f>
        <v/>
      </c>
      <c r="I214" s="200">
        <f>I215*(1+H214)</f>
        <v/>
      </c>
      <c r="J214" s="199" t="n"/>
      <c r="K214" s="199" t="n"/>
      <c r="L214" s="200">
        <f>SUM(C214,E214,G214,I214,K214)</f>
        <v/>
      </c>
      <c r="M214" s="202">
        <f>L214/L215-1</f>
        <v/>
      </c>
      <c r="N214" s="415" t="n"/>
      <c r="O214" s="202" t="n"/>
      <c r="P214" s="416" t="n"/>
      <c r="Q214" s="415" t="n"/>
      <c r="R214" s="218" t="n"/>
      <c r="S214" s="214" t="n"/>
      <c r="T214" s="217" t="n"/>
      <c r="U214" s="199" t="n"/>
      <c r="V214" s="199" t="n"/>
      <c r="W214" s="199" t="n"/>
      <c r="X214" s="199" t="n"/>
      <c r="Y214" s="199" t="n"/>
      <c r="Z214" s="199" t="n"/>
      <c r="AA214" s="199" t="n"/>
      <c r="AB214" s="199" t="n"/>
      <c r="AC214" s="199" t="n"/>
      <c r="AD214" s="199" t="n"/>
      <c r="AE214" s="199" t="n"/>
      <c r="AF214" s="199" t="n"/>
      <c r="AG214" s="199" t="n"/>
    </row>
    <row r="215" ht="26.5" customHeight="1">
      <c r="A215" s="203" t="n">
        <v>44060</v>
      </c>
      <c r="B215" s="202">
        <f>INDIRECT(B$1&amp;"!D"&amp;ROW())</f>
        <v/>
      </c>
      <c r="C215" s="200">
        <f>C216*(1+B215)</f>
        <v/>
      </c>
      <c r="D215" s="202">
        <f>INDIRECT(D$1&amp;"!D"&amp;ROW())</f>
        <v/>
      </c>
      <c r="E215" s="200">
        <f>E216*(1+D215)</f>
        <v/>
      </c>
      <c r="F215" s="202">
        <f>INDIRECT(F$1&amp;"!D"&amp;ROW())</f>
        <v/>
      </c>
      <c r="G215" s="200">
        <f>G216*(1+F215)</f>
        <v/>
      </c>
      <c r="H215" s="202">
        <f>INDIRECT(H$1&amp;"!D"&amp;ROW())</f>
        <v/>
      </c>
      <c r="I215" s="200">
        <f>I216*(1+H215)</f>
        <v/>
      </c>
      <c r="J215" s="199" t="n"/>
      <c r="K215" s="199" t="n"/>
      <c r="L215" s="200">
        <f>SUM(C215,E215,G215,I215,K215)</f>
        <v/>
      </c>
      <c r="M215" s="202">
        <f>L215/L216-1</f>
        <v/>
      </c>
      <c r="N215" s="415" t="n"/>
      <c r="O215" s="202" t="n"/>
      <c r="P215" s="416" t="n"/>
      <c r="Q215" s="415" t="n"/>
      <c r="R215" s="218" t="n"/>
      <c r="S215" s="214" t="n"/>
      <c r="T215" s="217" t="n"/>
      <c r="U215" s="199" t="n"/>
      <c r="V215" s="199" t="n"/>
      <c r="W215" s="199" t="n"/>
      <c r="X215" s="199" t="n"/>
      <c r="Y215" s="199" t="n"/>
      <c r="Z215" s="199" t="n"/>
      <c r="AA215" s="199" t="n"/>
      <c r="AB215" s="199" t="n"/>
      <c r="AC215" s="199" t="n"/>
      <c r="AD215" s="199" t="n"/>
      <c r="AE215" s="199" t="n"/>
      <c r="AF215" s="199" t="n"/>
      <c r="AG215" s="199" t="n"/>
    </row>
    <row r="216" ht="26.5" customHeight="1">
      <c r="A216" s="203" t="n">
        <v>44057</v>
      </c>
      <c r="B216" s="202">
        <f>INDIRECT(B$1&amp;"!D"&amp;ROW())</f>
        <v/>
      </c>
      <c r="C216" s="200">
        <f>C217*(1+B216)</f>
        <v/>
      </c>
      <c r="D216" s="202">
        <f>INDIRECT(D$1&amp;"!D"&amp;ROW())</f>
        <v/>
      </c>
      <c r="E216" s="200">
        <f>E217*(1+D216)</f>
        <v/>
      </c>
      <c r="F216" s="202">
        <f>INDIRECT(F$1&amp;"!D"&amp;ROW())</f>
        <v/>
      </c>
      <c r="G216" s="200">
        <f>G217*(1+F216)</f>
        <v/>
      </c>
      <c r="H216" s="202">
        <f>INDIRECT(H$1&amp;"!D"&amp;ROW())</f>
        <v/>
      </c>
      <c r="I216" s="200">
        <f>I217*(1+H216)</f>
        <v/>
      </c>
      <c r="J216" s="199" t="n"/>
      <c r="K216" s="199" t="n"/>
      <c r="L216" s="200">
        <f>SUM(C216,E216,G216,I216,K216)</f>
        <v/>
      </c>
      <c r="M216" s="202">
        <f>L216/L217-1</f>
        <v/>
      </c>
      <c r="N216" s="415" t="n"/>
      <c r="O216" s="202" t="n"/>
      <c r="P216" s="416" t="n"/>
      <c r="Q216" s="415" t="n"/>
      <c r="R216" s="218" t="n"/>
      <c r="S216" s="214" t="n"/>
      <c r="T216" s="217" t="n"/>
      <c r="U216" s="199" t="n"/>
      <c r="V216" s="199" t="n"/>
      <c r="W216" s="199" t="n"/>
      <c r="X216" s="199" t="n"/>
      <c r="Y216" s="199" t="n"/>
      <c r="Z216" s="199" t="n"/>
      <c r="AA216" s="199" t="n"/>
      <c r="AB216" s="199" t="n"/>
      <c r="AC216" s="199" t="n"/>
      <c r="AD216" s="199" t="n"/>
      <c r="AE216" s="199" t="n"/>
      <c r="AF216" s="199" t="n"/>
      <c r="AG216" s="199" t="n"/>
    </row>
    <row r="217" ht="26.5" customHeight="1">
      <c r="A217" s="203" t="n">
        <v>44056</v>
      </c>
      <c r="B217" s="202">
        <f>INDIRECT(B$1&amp;"!D"&amp;ROW())</f>
        <v/>
      </c>
      <c r="C217" s="200">
        <f>C218*(1+B217)</f>
        <v/>
      </c>
      <c r="D217" s="202">
        <f>INDIRECT(D$1&amp;"!D"&amp;ROW())</f>
        <v/>
      </c>
      <c r="E217" s="200">
        <f>E218*(1+D217)</f>
        <v/>
      </c>
      <c r="F217" s="202">
        <f>INDIRECT(F$1&amp;"!D"&amp;ROW())</f>
        <v/>
      </c>
      <c r="G217" s="200">
        <f>G218*(1+F217)</f>
        <v/>
      </c>
      <c r="H217" s="202">
        <f>INDIRECT(H$1&amp;"!D"&amp;ROW())</f>
        <v/>
      </c>
      <c r="I217" s="200">
        <f>I218*(1+H217)</f>
        <v/>
      </c>
      <c r="J217" s="199" t="n"/>
      <c r="K217" s="199" t="n"/>
      <c r="L217" s="200">
        <f>SUM(C217,E217,G217,I217,K217)</f>
        <v/>
      </c>
      <c r="M217" s="202">
        <f>L217/L218-1</f>
        <v/>
      </c>
      <c r="N217" s="415" t="n"/>
      <c r="O217" s="202" t="n"/>
      <c r="P217" s="416" t="n"/>
      <c r="Q217" s="415" t="n"/>
      <c r="R217" s="218" t="n"/>
      <c r="S217" s="214" t="n"/>
      <c r="T217" s="217" t="n"/>
      <c r="U217" s="199" t="n"/>
      <c r="V217" s="199" t="n"/>
      <c r="W217" s="199" t="n"/>
      <c r="X217" s="199" t="n"/>
      <c r="Y217" s="199" t="n"/>
      <c r="Z217" s="199" t="n"/>
      <c r="AA217" s="199" t="n"/>
      <c r="AB217" s="199" t="n"/>
      <c r="AC217" s="199" t="n"/>
      <c r="AD217" s="199" t="n"/>
      <c r="AE217" s="199" t="n"/>
      <c r="AF217" s="199" t="n"/>
      <c r="AG217" s="199" t="n"/>
    </row>
    <row r="218" ht="26.5" customHeight="1">
      <c r="A218" s="203" t="n">
        <v>44055</v>
      </c>
      <c r="B218" s="202">
        <f>INDIRECT(B$1&amp;"!D"&amp;ROW())</f>
        <v/>
      </c>
      <c r="C218" s="200">
        <f>C219*(1+B218)</f>
        <v/>
      </c>
      <c r="D218" s="202">
        <f>INDIRECT(D$1&amp;"!D"&amp;ROW())</f>
        <v/>
      </c>
      <c r="E218" s="200">
        <f>E219*(1+D218)</f>
        <v/>
      </c>
      <c r="F218" s="202">
        <f>INDIRECT(F$1&amp;"!D"&amp;ROW())</f>
        <v/>
      </c>
      <c r="G218" s="200">
        <f>G219*(1+F218)</f>
        <v/>
      </c>
      <c r="H218" s="202">
        <f>INDIRECT(H$1&amp;"!D"&amp;ROW())</f>
        <v/>
      </c>
      <c r="I218" s="200">
        <f>I219*(1+H218)</f>
        <v/>
      </c>
      <c r="J218" s="199" t="n"/>
      <c r="K218" s="199" t="n"/>
      <c r="L218" s="200">
        <f>SUM(C218,E218,G218,I218,K218)</f>
        <v/>
      </c>
      <c r="M218" s="202">
        <f>L218/L219-1</f>
        <v/>
      </c>
      <c r="N218" s="415" t="n"/>
      <c r="O218" s="202" t="n"/>
      <c r="P218" s="416" t="n"/>
      <c r="Q218" s="415" t="n"/>
      <c r="R218" s="218" t="n"/>
      <c r="S218" s="214" t="n"/>
      <c r="T218" s="217" t="n"/>
      <c r="U218" s="199" t="n"/>
      <c r="V218" s="199" t="n"/>
      <c r="W218" s="199" t="n"/>
      <c r="X218" s="199" t="n"/>
      <c r="Y218" s="199" t="n"/>
      <c r="Z218" s="199" t="n"/>
      <c r="AA218" s="199" t="n"/>
      <c r="AB218" s="199" t="n"/>
      <c r="AC218" s="199" t="n"/>
      <c r="AD218" s="199" t="n"/>
      <c r="AE218" s="199" t="n"/>
      <c r="AF218" s="199" t="n"/>
      <c r="AG218" s="199" t="n"/>
    </row>
    <row r="219" ht="26.5" customHeight="1">
      <c r="A219" s="203" t="n">
        <v>44054</v>
      </c>
      <c r="B219" s="202">
        <f>INDIRECT(B$1&amp;"!D"&amp;ROW())</f>
        <v/>
      </c>
      <c r="C219" s="200">
        <f>C220*(1+B219)</f>
        <v/>
      </c>
      <c r="D219" s="202">
        <f>INDIRECT(D$1&amp;"!D"&amp;ROW())</f>
        <v/>
      </c>
      <c r="E219" s="200">
        <f>E220*(1+D219)</f>
        <v/>
      </c>
      <c r="F219" s="202">
        <f>INDIRECT(F$1&amp;"!D"&amp;ROW())</f>
        <v/>
      </c>
      <c r="G219" s="200">
        <f>G220*(1+F219)</f>
        <v/>
      </c>
      <c r="H219" s="202">
        <f>INDIRECT(H$1&amp;"!D"&amp;ROW())</f>
        <v/>
      </c>
      <c r="I219" s="200">
        <f>I220*(1+H219)</f>
        <v/>
      </c>
      <c r="J219" s="199" t="n"/>
      <c r="K219" s="199" t="n"/>
      <c r="L219" s="200">
        <f>SUM(C219,E219,G219,I219,K219)</f>
        <v/>
      </c>
      <c r="M219" s="202">
        <f>L219/L220-1</f>
        <v/>
      </c>
      <c r="N219" s="415" t="n"/>
      <c r="O219" s="202" t="n"/>
      <c r="P219" s="416" t="n"/>
      <c r="Q219" s="415" t="n"/>
      <c r="R219" s="218" t="n"/>
      <c r="S219" s="214" t="n"/>
      <c r="T219" s="217" t="n"/>
      <c r="U219" s="199" t="n"/>
      <c r="V219" s="199" t="n"/>
      <c r="W219" s="199" t="n"/>
      <c r="X219" s="199" t="n"/>
      <c r="Y219" s="199" t="n"/>
      <c r="Z219" s="199" t="n"/>
      <c r="AA219" s="199" t="n"/>
      <c r="AB219" s="199" t="n"/>
      <c r="AC219" s="199" t="n"/>
      <c r="AD219" s="199" t="n"/>
      <c r="AE219" s="199" t="n"/>
      <c r="AF219" s="199" t="n"/>
      <c r="AG219" s="199" t="n"/>
    </row>
    <row r="220" ht="26.5" customHeight="1">
      <c r="A220" s="203" t="n">
        <v>44053</v>
      </c>
      <c r="B220" s="202">
        <f>INDIRECT(B$1&amp;"!D"&amp;ROW())</f>
        <v/>
      </c>
      <c r="C220" s="200">
        <f>C221*(1+B220)</f>
        <v/>
      </c>
      <c r="D220" s="202">
        <f>INDIRECT(D$1&amp;"!D"&amp;ROW())</f>
        <v/>
      </c>
      <c r="E220" s="200">
        <f>E221*(1+D220)</f>
        <v/>
      </c>
      <c r="F220" s="202">
        <f>INDIRECT(F$1&amp;"!D"&amp;ROW())</f>
        <v/>
      </c>
      <c r="G220" s="200">
        <f>G221*(1+F220)</f>
        <v/>
      </c>
      <c r="H220" s="202">
        <f>INDIRECT(H$1&amp;"!D"&amp;ROW())</f>
        <v/>
      </c>
      <c r="I220" s="200">
        <f>I221*(1+H220)</f>
        <v/>
      </c>
      <c r="J220" s="199" t="n"/>
      <c r="K220" s="199" t="n"/>
      <c r="L220" s="200">
        <f>SUM(C220,E220,G220,I220,K220)</f>
        <v/>
      </c>
      <c r="M220" s="202">
        <f>L220/L221-1</f>
        <v/>
      </c>
      <c r="N220" s="415" t="n"/>
      <c r="O220" s="202" t="n"/>
      <c r="P220" s="416" t="n"/>
      <c r="Q220" s="415" t="n"/>
      <c r="R220" s="218" t="n"/>
      <c r="S220" s="214" t="n"/>
      <c r="T220" s="217" t="n"/>
      <c r="U220" s="199" t="n"/>
      <c r="V220" s="199" t="n"/>
      <c r="W220" s="199" t="n"/>
      <c r="X220" s="199" t="n"/>
      <c r="Y220" s="199" t="n"/>
      <c r="Z220" s="199" t="n"/>
      <c r="AA220" s="199" t="n"/>
      <c r="AB220" s="199" t="n"/>
      <c r="AC220" s="199" t="n"/>
      <c r="AD220" s="199" t="n"/>
      <c r="AE220" s="199" t="n"/>
      <c r="AF220" s="199" t="n"/>
      <c r="AG220" s="199" t="n"/>
    </row>
    <row r="221" ht="26.5" customHeight="1">
      <c r="A221" s="203" t="n">
        <v>44050</v>
      </c>
      <c r="B221" s="202">
        <f>INDIRECT(B$1&amp;"!D"&amp;ROW())</f>
        <v/>
      </c>
      <c r="C221" s="200">
        <f>C222*(1+B221)</f>
        <v/>
      </c>
      <c r="D221" s="202">
        <f>INDIRECT(D$1&amp;"!D"&amp;ROW())</f>
        <v/>
      </c>
      <c r="E221" s="200">
        <f>E222*(1+D221)</f>
        <v/>
      </c>
      <c r="F221" s="202">
        <f>INDIRECT(F$1&amp;"!D"&amp;ROW())</f>
        <v/>
      </c>
      <c r="G221" s="200">
        <f>G222*(1+F221)</f>
        <v/>
      </c>
      <c r="H221" s="202">
        <f>INDIRECT(H$1&amp;"!D"&amp;ROW())</f>
        <v/>
      </c>
      <c r="I221" s="200">
        <f>I222*(1+H221)</f>
        <v/>
      </c>
      <c r="J221" s="199" t="n"/>
      <c r="K221" s="199" t="n"/>
      <c r="L221" s="200">
        <f>SUM(C221,E221,G221,I221,K221)</f>
        <v/>
      </c>
      <c r="M221" s="202">
        <f>L221/L222-1</f>
        <v/>
      </c>
      <c r="N221" s="415" t="n"/>
      <c r="O221" s="202" t="n"/>
      <c r="P221" s="416" t="n"/>
      <c r="Q221" s="415" t="n"/>
      <c r="R221" s="218" t="n"/>
      <c r="S221" s="214" t="n"/>
      <c r="T221" s="217" t="n"/>
      <c r="U221" s="199" t="n"/>
      <c r="V221" s="199" t="n"/>
      <c r="W221" s="199" t="n"/>
      <c r="X221" s="199" t="n"/>
      <c r="Y221" s="199" t="n"/>
      <c r="Z221" s="199" t="n"/>
      <c r="AA221" s="199" t="n"/>
      <c r="AB221" s="199" t="n"/>
      <c r="AC221" s="199" t="n"/>
      <c r="AD221" s="199" t="n"/>
      <c r="AE221" s="199" t="n"/>
      <c r="AF221" s="199" t="n"/>
      <c r="AG221" s="199" t="n"/>
    </row>
    <row r="222" ht="26.5" customHeight="1">
      <c r="A222" s="203" t="n">
        <v>44049</v>
      </c>
      <c r="B222" s="202">
        <f>INDIRECT(B$1&amp;"!D"&amp;ROW())</f>
        <v/>
      </c>
      <c r="C222" s="200">
        <f>C223*(1+B222)</f>
        <v/>
      </c>
      <c r="D222" s="202">
        <f>INDIRECT(D$1&amp;"!D"&amp;ROW())</f>
        <v/>
      </c>
      <c r="E222" s="200">
        <f>E223*(1+D222)</f>
        <v/>
      </c>
      <c r="F222" s="202">
        <f>INDIRECT(F$1&amp;"!D"&amp;ROW())</f>
        <v/>
      </c>
      <c r="G222" s="200">
        <f>G223*(1+F222)</f>
        <v/>
      </c>
      <c r="H222" s="202">
        <f>INDIRECT(H$1&amp;"!D"&amp;ROW())</f>
        <v/>
      </c>
      <c r="I222" s="200">
        <f>I223*(1+H222)</f>
        <v/>
      </c>
      <c r="J222" s="199" t="n"/>
      <c r="K222" s="199" t="n"/>
      <c r="L222" s="200">
        <f>SUM(C222,E222,G222,I222,K222)</f>
        <v/>
      </c>
      <c r="M222" s="202">
        <f>L222/L223-1</f>
        <v/>
      </c>
      <c r="N222" s="415" t="n"/>
      <c r="O222" s="202" t="n"/>
      <c r="P222" s="416" t="n"/>
      <c r="Q222" s="415" t="n"/>
      <c r="R222" s="218" t="n"/>
      <c r="S222" s="214" t="n"/>
      <c r="T222" s="217" t="n"/>
      <c r="U222" s="199" t="n"/>
      <c r="V222" s="199" t="n"/>
      <c r="W222" s="199" t="n"/>
      <c r="X222" s="199" t="n"/>
      <c r="Y222" s="199" t="n"/>
      <c r="Z222" s="199" t="n"/>
      <c r="AA222" s="199" t="n"/>
      <c r="AB222" s="199" t="n"/>
      <c r="AC222" s="199" t="n"/>
      <c r="AD222" s="199" t="n"/>
      <c r="AE222" s="199" t="n"/>
      <c r="AF222" s="199" t="n"/>
      <c r="AG222" s="199" t="n"/>
    </row>
    <row r="223" ht="26.5" customHeight="1">
      <c r="A223" s="203" t="n">
        <v>44048</v>
      </c>
      <c r="B223" s="202">
        <f>INDIRECT(B$1&amp;"!D"&amp;ROW())</f>
        <v/>
      </c>
      <c r="C223" s="200">
        <f>C224*(1+B223)</f>
        <v/>
      </c>
      <c r="D223" s="202">
        <f>INDIRECT(D$1&amp;"!D"&amp;ROW())</f>
        <v/>
      </c>
      <c r="E223" s="200">
        <f>E224*(1+D223)</f>
        <v/>
      </c>
      <c r="F223" s="202">
        <f>INDIRECT(F$1&amp;"!D"&amp;ROW())</f>
        <v/>
      </c>
      <c r="G223" s="200">
        <f>G224*(1+F223)</f>
        <v/>
      </c>
      <c r="H223" s="202">
        <f>INDIRECT(H$1&amp;"!D"&amp;ROW())</f>
        <v/>
      </c>
      <c r="I223" s="200">
        <f>I224*(1+H223)</f>
        <v/>
      </c>
      <c r="J223" s="199" t="n"/>
      <c r="K223" s="199" t="n"/>
      <c r="L223" s="200">
        <f>SUM(C223,E223,G223,I223,K223)</f>
        <v/>
      </c>
      <c r="M223" s="202">
        <f>L223/L224-1</f>
        <v/>
      </c>
      <c r="N223" s="415" t="n"/>
      <c r="O223" s="202" t="n"/>
      <c r="P223" s="416" t="n"/>
      <c r="Q223" s="415" t="n"/>
      <c r="R223" s="218" t="n"/>
      <c r="S223" s="214" t="n"/>
      <c r="T223" s="217" t="n"/>
      <c r="U223" s="199" t="n"/>
      <c r="V223" s="199" t="n"/>
      <c r="W223" s="199" t="n"/>
      <c r="X223" s="199" t="n"/>
      <c r="Y223" s="199" t="n"/>
      <c r="Z223" s="199" t="n"/>
      <c r="AA223" s="199" t="n"/>
      <c r="AB223" s="199" t="n"/>
      <c r="AC223" s="199" t="n"/>
      <c r="AD223" s="199" t="n"/>
      <c r="AE223" s="199" t="n"/>
      <c r="AF223" s="199" t="n"/>
      <c r="AG223" s="199" t="n"/>
    </row>
    <row r="224" ht="26.5" customHeight="1">
      <c r="A224" s="203" t="n">
        <v>44047</v>
      </c>
      <c r="B224" s="202">
        <f>INDIRECT(B$1&amp;"!D"&amp;ROW())</f>
        <v/>
      </c>
      <c r="C224" s="200">
        <f>C225*(1+B224)</f>
        <v/>
      </c>
      <c r="D224" s="202">
        <f>INDIRECT(D$1&amp;"!D"&amp;ROW())</f>
        <v/>
      </c>
      <c r="E224" s="200">
        <f>E225*(1+D224)</f>
        <v/>
      </c>
      <c r="F224" s="202">
        <f>INDIRECT(F$1&amp;"!D"&amp;ROW())</f>
        <v/>
      </c>
      <c r="G224" s="200">
        <f>G225*(1+F224)</f>
        <v/>
      </c>
      <c r="H224" s="202">
        <f>INDIRECT(H$1&amp;"!D"&amp;ROW())</f>
        <v/>
      </c>
      <c r="I224" s="200">
        <f>I225*(1+H224)</f>
        <v/>
      </c>
      <c r="J224" s="199" t="n"/>
      <c r="K224" s="199" t="n"/>
      <c r="L224" s="200">
        <f>SUM(C224,E224,G224,I224,K224)</f>
        <v/>
      </c>
      <c r="M224" s="202">
        <f>L224/L225-1</f>
        <v/>
      </c>
      <c r="N224" s="415" t="n"/>
      <c r="O224" s="202" t="n"/>
      <c r="P224" s="416" t="n"/>
      <c r="Q224" s="415" t="n"/>
      <c r="R224" s="218" t="n"/>
      <c r="S224" s="214" t="n"/>
      <c r="T224" s="217" t="n"/>
      <c r="U224" s="199" t="n"/>
      <c r="V224" s="199" t="n"/>
      <c r="W224" s="199" t="n"/>
      <c r="X224" s="199" t="n"/>
      <c r="Y224" s="199" t="n"/>
      <c r="Z224" s="199" t="n"/>
      <c r="AA224" s="199" t="n"/>
      <c r="AB224" s="199" t="n"/>
      <c r="AC224" s="199" t="n"/>
      <c r="AD224" s="199" t="n"/>
      <c r="AE224" s="199" t="n"/>
      <c r="AF224" s="199" t="n"/>
      <c r="AG224" s="199" t="n"/>
    </row>
    <row r="225" ht="26.5" customHeight="1">
      <c r="A225" s="203" t="n">
        <v>44046</v>
      </c>
      <c r="B225" s="202">
        <f>INDIRECT(B$1&amp;"!D"&amp;ROW())</f>
        <v/>
      </c>
      <c r="C225" s="200">
        <f>C226*(1+B225)</f>
        <v/>
      </c>
      <c r="D225" s="202">
        <f>INDIRECT(D$1&amp;"!D"&amp;ROW())</f>
        <v/>
      </c>
      <c r="E225" s="200">
        <f>E226*(1+D225)</f>
        <v/>
      </c>
      <c r="F225" s="202">
        <f>INDIRECT(F$1&amp;"!D"&amp;ROW())</f>
        <v/>
      </c>
      <c r="G225" s="200">
        <f>G226*(1+F225)</f>
        <v/>
      </c>
      <c r="H225" s="202">
        <f>INDIRECT(H$1&amp;"!D"&amp;ROW())</f>
        <v/>
      </c>
      <c r="I225" s="200">
        <f>I226*(1+H225)</f>
        <v/>
      </c>
      <c r="J225" s="199" t="n"/>
      <c r="K225" s="199" t="n"/>
      <c r="L225" s="200">
        <f>SUM(C225,E225,G225,I225,K225)</f>
        <v/>
      </c>
      <c r="M225" s="202">
        <f>L225/L226-1</f>
        <v/>
      </c>
      <c r="N225" s="415" t="n"/>
      <c r="O225" s="202" t="n"/>
      <c r="P225" s="416" t="n"/>
      <c r="Q225" s="415" t="n"/>
      <c r="R225" s="218" t="n"/>
      <c r="S225" s="214" t="n"/>
      <c r="T225" s="217" t="n"/>
      <c r="U225" s="199" t="n"/>
      <c r="V225" s="199" t="n"/>
      <c r="W225" s="199" t="n"/>
      <c r="X225" s="199" t="n"/>
      <c r="Y225" s="199" t="n"/>
      <c r="Z225" s="199" t="n"/>
      <c r="AA225" s="199" t="n"/>
      <c r="AB225" s="199" t="n"/>
      <c r="AC225" s="199" t="n"/>
      <c r="AD225" s="199" t="n"/>
      <c r="AE225" s="199" t="n"/>
      <c r="AF225" s="199" t="n"/>
      <c r="AG225" s="199" t="n"/>
    </row>
    <row r="226" ht="26.5" customHeight="1">
      <c r="A226" s="203" t="n">
        <v>44043</v>
      </c>
      <c r="B226" s="202">
        <f>INDIRECT(B$1&amp;"!D"&amp;ROW())</f>
        <v/>
      </c>
      <c r="C226" s="200">
        <f>C227*(1+B226)</f>
        <v/>
      </c>
      <c r="D226" s="202">
        <f>INDIRECT(D$1&amp;"!D"&amp;ROW())</f>
        <v/>
      </c>
      <c r="E226" s="200">
        <f>E227*(1+D226)</f>
        <v/>
      </c>
      <c r="F226" s="202">
        <f>INDIRECT(F$1&amp;"!D"&amp;ROW())</f>
        <v/>
      </c>
      <c r="G226" s="200">
        <f>G227*(1+F226)</f>
        <v/>
      </c>
      <c r="H226" s="202">
        <f>INDIRECT(H$1&amp;"!D"&amp;ROW())</f>
        <v/>
      </c>
      <c r="I226" s="200">
        <f>I227*(1+H226)</f>
        <v/>
      </c>
      <c r="J226" s="199" t="n"/>
      <c r="K226" s="199" t="n"/>
      <c r="L226" s="200">
        <f>SUM(C226,E226,G226,I226,K226)</f>
        <v/>
      </c>
      <c r="M226" s="202">
        <f>L226/L227-1</f>
        <v/>
      </c>
      <c r="N226" s="415" t="n"/>
      <c r="O226" s="202" t="n"/>
      <c r="P226" s="416" t="n"/>
      <c r="Q226" s="415" t="n"/>
      <c r="R226" s="218" t="n"/>
      <c r="S226" s="214" t="n"/>
      <c r="T226" s="217" t="n"/>
      <c r="U226" s="199" t="n"/>
      <c r="V226" s="199" t="n"/>
      <c r="W226" s="199" t="n"/>
      <c r="X226" s="199" t="n"/>
      <c r="Y226" s="199" t="n"/>
      <c r="Z226" s="199" t="n"/>
      <c r="AA226" s="199" t="n"/>
      <c r="AB226" s="199" t="n"/>
      <c r="AC226" s="199" t="n"/>
      <c r="AD226" s="199" t="n"/>
      <c r="AE226" s="199" t="n"/>
      <c r="AF226" s="199" t="n"/>
      <c r="AG226" s="199" t="n"/>
    </row>
    <row r="227" ht="26.5" customHeight="1">
      <c r="A227" s="203" t="n">
        <v>44042</v>
      </c>
      <c r="B227" s="202">
        <f>INDIRECT(B$1&amp;"!D"&amp;ROW())</f>
        <v/>
      </c>
      <c r="C227" s="200">
        <f>C228*(1+B227)</f>
        <v/>
      </c>
      <c r="D227" s="202">
        <f>INDIRECT(D$1&amp;"!D"&amp;ROW())</f>
        <v/>
      </c>
      <c r="E227" s="200">
        <f>E228*(1+D227)</f>
        <v/>
      </c>
      <c r="F227" s="202">
        <f>INDIRECT(F$1&amp;"!D"&amp;ROW())</f>
        <v/>
      </c>
      <c r="G227" s="200">
        <f>G228*(1+F227)</f>
        <v/>
      </c>
      <c r="H227" s="202">
        <f>INDIRECT(H$1&amp;"!D"&amp;ROW())</f>
        <v/>
      </c>
      <c r="I227" s="200">
        <f>I228*(1+H227)</f>
        <v/>
      </c>
      <c r="J227" s="199" t="n"/>
      <c r="K227" s="199" t="n"/>
      <c r="L227" s="200">
        <f>SUM(C227,E227,G227,I227,K227)</f>
        <v/>
      </c>
      <c r="M227" s="202">
        <f>L227/L228-1</f>
        <v/>
      </c>
      <c r="N227" s="415" t="n"/>
      <c r="O227" s="202" t="n"/>
      <c r="P227" s="416" t="n"/>
      <c r="Q227" s="415" t="n"/>
      <c r="R227" s="218" t="n"/>
      <c r="S227" s="214" t="n"/>
      <c r="T227" s="217" t="n"/>
      <c r="U227" s="199" t="n"/>
      <c r="V227" s="199" t="n"/>
      <c r="W227" s="199" t="n"/>
      <c r="X227" s="199" t="n"/>
      <c r="Y227" s="199" t="n"/>
      <c r="Z227" s="199" t="n"/>
      <c r="AA227" s="199" t="n"/>
      <c r="AB227" s="199" t="n"/>
      <c r="AC227" s="199" t="n"/>
      <c r="AD227" s="199" t="n"/>
      <c r="AE227" s="199" t="n"/>
      <c r="AF227" s="199" t="n"/>
      <c r="AG227" s="199" t="n"/>
    </row>
    <row r="228" ht="26.5" customHeight="1">
      <c r="A228" s="203" t="n">
        <v>44041</v>
      </c>
      <c r="B228" s="202">
        <f>INDIRECT(B$1&amp;"!D"&amp;ROW())</f>
        <v/>
      </c>
      <c r="C228" s="200">
        <f>C229*(1+B228)</f>
        <v/>
      </c>
      <c r="D228" s="202">
        <f>INDIRECT(D$1&amp;"!D"&amp;ROW())</f>
        <v/>
      </c>
      <c r="E228" s="200">
        <f>E229*(1+D228)</f>
        <v/>
      </c>
      <c r="F228" s="202">
        <f>INDIRECT(F$1&amp;"!D"&amp;ROW())</f>
        <v/>
      </c>
      <c r="G228" s="200">
        <f>G229*(1+F228)</f>
        <v/>
      </c>
      <c r="H228" s="202">
        <f>INDIRECT(H$1&amp;"!D"&amp;ROW())</f>
        <v/>
      </c>
      <c r="I228" s="200">
        <f>I229*(1+H228)</f>
        <v/>
      </c>
      <c r="J228" s="199" t="n"/>
      <c r="K228" s="199" t="n"/>
      <c r="L228" s="200">
        <f>SUM(C228,E228,G228,I228,K228)</f>
        <v/>
      </c>
      <c r="M228" s="202">
        <f>L228/L229-1</f>
        <v/>
      </c>
      <c r="N228" s="415" t="n"/>
      <c r="O228" s="202" t="n"/>
      <c r="P228" s="416" t="n"/>
      <c r="Q228" s="415" t="n"/>
      <c r="R228" s="218" t="n"/>
      <c r="S228" s="214" t="n"/>
      <c r="T228" s="217" t="n"/>
      <c r="U228" s="199" t="n"/>
      <c r="V228" s="199" t="n"/>
      <c r="W228" s="199" t="n"/>
      <c r="X228" s="199" t="n"/>
      <c r="Y228" s="199" t="n"/>
      <c r="Z228" s="199" t="n"/>
      <c r="AA228" s="199" t="n"/>
      <c r="AB228" s="199" t="n"/>
      <c r="AC228" s="199" t="n"/>
      <c r="AD228" s="199" t="n"/>
      <c r="AE228" s="199" t="n"/>
      <c r="AF228" s="199" t="n"/>
      <c r="AG228" s="199" t="n"/>
    </row>
    <row r="229" ht="26.5" customHeight="1">
      <c r="A229" s="203" t="n">
        <v>44040</v>
      </c>
      <c r="B229" s="202">
        <f>INDIRECT(B$1&amp;"!D"&amp;ROW())</f>
        <v/>
      </c>
      <c r="C229" s="200">
        <f>C230*(1+B229)</f>
        <v/>
      </c>
      <c r="D229" s="202">
        <f>INDIRECT(D$1&amp;"!D"&amp;ROW())</f>
        <v/>
      </c>
      <c r="E229" s="200">
        <f>E230*(1+D229)</f>
        <v/>
      </c>
      <c r="F229" s="202">
        <f>INDIRECT(F$1&amp;"!D"&amp;ROW())</f>
        <v/>
      </c>
      <c r="G229" s="200">
        <f>G230*(1+F229)</f>
        <v/>
      </c>
      <c r="H229" s="202">
        <f>INDIRECT(H$1&amp;"!D"&amp;ROW())</f>
        <v/>
      </c>
      <c r="I229" s="200">
        <f>I230*(1+H229)</f>
        <v/>
      </c>
      <c r="J229" s="199" t="n"/>
      <c r="K229" s="199" t="n"/>
      <c r="L229" s="200">
        <f>SUM(C229,E229,G229,I229,K229)</f>
        <v/>
      </c>
      <c r="M229" s="202">
        <f>L229/L230-1</f>
        <v/>
      </c>
      <c r="N229" s="415" t="n"/>
      <c r="O229" s="202" t="n"/>
      <c r="P229" s="416" t="n"/>
      <c r="Q229" s="415" t="n"/>
      <c r="R229" s="218" t="n"/>
      <c r="S229" s="214" t="n"/>
      <c r="T229" s="217" t="n"/>
      <c r="U229" s="199" t="n"/>
      <c r="V229" s="199" t="n"/>
      <c r="W229" s="199" t="n"/>
      <c r="X229" s="199" t="n"/>
      <c r="Y229" s="199" t="n"/>
      <c r="Z229" s="199" t="n"/>
      <c r="AA229" s="199" t="n"/>
      <c r="AB229" s="199" t="n"/>
      <c r="AC229" s="199" t="n"/>
      <c r="AD229" s="199" t="n"/>
      <c r="AE229" s="199" t="n"/>
      <c r="AF229" s="199" t="n"/>
      <c r="AG229" s="199" t="n"/>
    </row>
    <row r="230" ht="26.5" customHeight="1">
      <c r="A230" s="203" t="n">
        <v>44039</v>
      </c>
      <c r="B230" s="202">
        <f>INDIRECT(B$1&amp;"!D"&amp;ROW())</f>
        <v/>
      </c>
      <c r="C230" s="200">
        <f>C231*(1+B230)</f>
        <v/>
      </c>
      <c r="D230" s="202">
        <f>INDIRECT(D$1&amp;"!D"&amp;ROW())</f>
        <v/>
      </c>
      <c r="E230" s="200">
        <f>E231*(1+D230)</f>
        <v/>
      </c>
      <c r="F230" s="202">
        <f>INDIRECT(F$1&amp;"!D"&amp;ROW())</f>
        <v/>
      </c>
      <c r="G230" s="200">
        <f>G231*(1+F230)</f>
        <v/>
      </c>
      <c r="H230" s="202">
        <f>INDIRECT(H$1&amp;"!D"&amp;ROW())</f>
        <v/>
      </c>
      <c r="I230" s="200">
        <f>I231*(1+H230)</f>
        <v/>
      </c>
      <c r="J230" s="199" t="n"/>
      <c r="K230" s="199" t="n"/>
      <c r="L230" s="200">
        <f>SUM(C230,E230,G230,I230,K230)</f>
        <v/>
      </c>
      <c r="M230" s="202">
        <f>L230/L231-1</f>
        <v/>
      </c>
      <c r="N230" s="415" t="n"/>
      <c r="O230" s="202" t="n"/>
      <c r="P230" s="416" t="n"/>
      <c r="Q230" s="415" t="n"/>
      <c r="R230" s="218" t="n"/>
      <c r="S230" s="214" t="n"/>
      <c r="T230" s="217" t="n"/>
      <c r="U230" s="199" t="n"/>
      <c r="V230" s="199" t="n"/>
      <c r="W230" s="199" t="n"/>
      <c r="X230" s="199" t="n"/>
      <c r="Y230" s="199" t="n"/>
      <c r="Z230" s="199" t="n"/>
      <c r="AA230" s="199" t="n"/>
      <c r="AB230" s="199" t="n"/>
      <c r="AC230" s="199" t="n"/>
      <c r="AD230" s="199" t="n"/>
      <c r="AE230" s="199" t="n"/>
      <c r="AF230" s="199" t="n"/>
      <c r="AG230" s="199" t="n"/>
    </row>
    <row r="231" ht="26.5" customHeight="1">
      <c r="A231" s="203" t="n">
        <v>44036</v>
      </c>
      <c r="B231" s="202">
        <f>INDIRECT(B$1&amp;"!D"&amp;ROW())</f>
        <v/>
      </c>
      <c r="C231" s="200">
        <f>C232*(1+B231)</f>
        <v/>
      </c>
      <c r="D231" s="202">
        <f>INDIRECT(D$1&amp;"!D"&amp;ROW())</f>
        <v/>
      </c>
      <c r="E231" s="200">
        <f>E232*(1+D231)</f>
        <v/>
      </c>
      <c r="F231" s="202">
        <f>INDIRECT(F$1&amp;"!D"&amp;ROW())</f>
        <v/>
      </c>
      <c r="G231" s="200">
        <f>G232*(1+F231)</f>
        <v/>
      </c>
      <c r="H231" s="202">
        <f>INDIRECT(H$1&amp;"!D"&amp;ROW())</f>
        <v/>
      </c>
      <c r="I231" s="200">
        <f>I232*(1+H231)</f>
        <v/>
      </c>
      <c r="J231" s="199" t="n"/>
      <c r="K231" s="199" t="n"/>
      <c r="L231" s="200">
        <f>SUM(C231,E231,G231,I231,K231)</f>
        <v/>
      </c>
      <c r="M231" s="202">
        <f>L231/L232-1</f>
        <v/>
      </c>
      <c r="N231" s="415" t="n"/>
      <c r="O231" s="202" t="n"/>
      <c r="P231" s="416" t="n"/>
      <c r="Q231" s="415" t="n"/>
      <c r="R231" s="218" t="n"/>
      <c r="S231" s="214" t="n"/>
      <c r="T231" s="217" t="n"/>
      <c r="U231" s="199" t="n"/>
      <c r="V231" s="199" t="n"/>
      <c r="W231" s="199" t="n"/>
      <c r="X231" s="199" t="n"/>
      <c r="Y231" s="199" t="n"/>
      <c r="Z231" s="199" t="n"/>
      <c r="AA231" s="199" t="n"/>
      <c r="AB231" s="199" t="n"/>
      <c r="AC231" s="199" t="n"/>
      <c r="AD231" s="199" t="n"/>
      <c r="AE231" s="199" t="n"/>
      <c r="AF231" s="199" t="n"/>
      <c r="AG231" s="199" t="n"/>
    </row>
    <row r="232" ht="26.5" customHeight="1">
      <c r="A232" s="203" t="n">
        <v>44035</v>
      </c>
      <c r="B232" s="202">
        <f>INDIRECT(B$1&amp;"!D"&amp;ROW())</f>
        <v/>
      </c>
      <c r="C232" s="200">
        <f>C233*(1+B232)</f>
        <v/>
      </c>
      <c r="D232" s="202">
        <f>INDIRECT(D$1&amp;"!D"&amp;ROW())</f>
        <v/>
      </c>
      <c r="E232" s="200">
        <f>E233*(1+D232)</f>
        <v/>
      </c>
      <c r="F232" s="202">
        <f>INDIRECT(F$1&amp;"!D"&amp;ROW())</f>
        <v/>
      </c>
      <c r="G232" s="200">
        <f>G233*(1+F232)</f>
        <v/>
      </c>
      <c r="H232" s="202">
        <f>INDIRECT(H$1&amp;"!D"&amp;ROW())</f>
        <v/>
      </c>
      <c r="I232" s="200">
        <f>I233*(1+H232)</f>
        <v/>
      </c>
      <c r="J232" s="199" t="n"/>
      <c r="K232" s="199" t="n"/>
      <c r="L232" s="200">
        <f>SUM(C232,E232,G232,I232,K232)</f>
        <v/>
      </c>
      <c r="M232" s="202">
        <f>L232/L233-1</f>
        <v/>
      </c>
      <c r="N232" s="415" t="n"/>
      <c r="O232" s="202" t="n"/>
      <c r="P232" s="416" t="n"/>
      <c r="Q232" s="415" t="n"/>
      <c r="R232" s="218" t="n"/>
      <c r="S232" s="214" t="n"/>
      <c r="T232" s="217" t="n"/>
      <c r="U232" s="199" t="n"/>
      <c r="V232" s="199" t="n"/>
      <c r="W232" s="199" t="n"/>
      <c r="X232" s="199" t="n"/>
      <c r="Y232" s="199" t="n"/>
      <c r="Z232" s="199" t="n"/>
      <c r="AA232" s="199" t="n"/>
      <c r="AB232" s="199" t="n"/>
      <c r="AC232" s="199" t="n"/>
      <c r="AD232" s="199" t="n"/>
      <c r="AE232" s="199" t="n"/>
      <c r="AF232" s="199" t="n"/>
      <c r="AG232" s="199" t="n"/>
    </row>
    <row r="233" ht="26.5" customHeight="1">
      <c r="A233" s="203" t="n">
        <v>44034</v>
      </c>
      <c r="B233" s="202">
        <f>INDIRECT(B$1&amp;"!D"&amp;ROW())</f>
        <v/>
      </c>
      <c r="C233" s="200">
        <f>C234*(1+B233)</f>
        <v/>
      </c>
      <c r="D233" s="202">
        <f>INDIRECT(D$1&amp;"!D"&amp;ROW())</f>
        <v/>
      </c>
      <c r="E233" s="200">
        <f>E234*(1+D233)</f>
        <v/>
      </c>
      <c r="F233" s="202">
        <f>INDIRECT(F$1&amp;"!D"&amp;ROW())</f>
        <v/>
      </c>
      <c r="G233" s="200">
        <f>G234*(1+F233)</f>
        <v/>
      </c>
      <c r="H233" s="202">
        <f>INDIRECT(H$1&amp;"!D"&amp;ROW())</f>
        <v/>
      </c>
      <c r="I233" s="200">
        <f>I234*(1+H233)</f>
        <v/>
      </c>
      <c r="J233" s="199" t="n"/>
      <c r="K233" s="199" t="n"/>
      <c r="L233" s="200">
        <f>SUM(C233,E233,G233,I233,K233)</f>
        <v/>
      </c>
      <c r="M233" s="202">
        <f>L233/L234-1</f>
        <v/>
      </c>
      <c r="N233" s="415" t="n"/>
      <c r="O233" s="202" t="n"/>
      <c r="P233" s="416" t="n"/>
      <c r="Q233" s="415" t="n"/>
      <c r="R233" s="218" t="n"/>
      <c r="S233" s="214" t="n"/>
      <c r="T233" s="217" t="n"/>
      <c r="U233" s="199" t="n"/>
      <c r="V233" s="199" t="n"/>
      <c r="W233" s="199" t="n"/>
      <c r="X233" s="199" t="n"/>
      <c r="Y233" s="199" t="n"/>
      <c r="Z233" s="199" t="n"/>
      <c r="AA233" s="199" t="n"/>
      <c r="AB233" s="199" t="n"/>
      <c r="AC233" s="199" t="n"/>
      <c r="AD233" s="199" t="n"/>
      <c r="AE233" s="199" t="n"/>
      <c r="AF233" s="199" t="n"/>
      <c r="AG233" s="199" t="n"/>
    </row>
    <row r="234" ht="26.5" customHeight="1">
      <c r="A234" s="203" t="n">
        <v>44033</v>
      </c>
      <c r="B234" s="202">
        <f>INDIRECT(B$1&amp;"!D"&amp;ROW())</f>
        <v/>
      </c>
      <c r="C234" s="200">
        <f>C235*(1+B234)</f>
        <v/>
      </c>
      <c r="D234" s="202">
        <f>INDIRECT(D$1&amp;"!D"&amp;ROW())</f>
        <v/>
      </c>
      <c r="E234" s="200">
        <f>E235*(1+D234)</f>
        <v/>
      </c>
      <c r="F234" s="202">
        <f>INDIRECT(F$1&amp;"!D"&amp;ROW())</f>
        <v/>
      </c>
      <c r="G234" s="200">
        <f>G235*(1+F234)</f>
        <v/>
      </c>
      <c r="H234" s="202">
        <f>INDIRECT(H$1&amp;"!D"&amp;ROW())</f>
        <v/>
      </c>
      <c r="I234" s="200">
        <f>I235*(1+H234)</f>
        <v/>
      </c>
      <c r="J234" s="199" t="n"/>
      <c r="K234" s="199" t="n"/>
      <c r="L234" s="200">
        <f>SUM(C234,E234,G234,I234,K234)</f>
        <v/>
      </c>
      <c r="M234" s="202">
        <f>L234/L235-1</f>
        <v/>
      </c>
      <c r="N234" s="415" t="n"/>
      <c r="O234" s="202" t="n"/>
      <c r="P234" s="416" t="n"/>
      <c r="Q234" s="415" t="n"/>
      <c r="R234" s="218" t="n"/>
      <c r="S234" s="214" t="n"/>
      <c r="T234" s="217" t="n"/>
      <c r="U234" s="199" t="n"/>
      <c r="V234" s="199" t="n"/>
      <c r="W234" s="199" t="n"/>
      <c r="X234" s="199" t="n"/>
      <c r="Y234" s="199" t="n"/>
      <c r="Z234" s="199" t="n"/>
      <c r="AA234" s="199" t="n"/>
      <c r="AB234" s="199" t="n"/>
      <c r="AC234" s="199" t="n"/>
      <c r="AD234" s="199" t="n"/>
      <c r="AE234" s="199" t="n"/>
      <c r="AF234" s="199" t="n"/>
      <c r="AG234" s="199" t="n"/>
    </row>
    <row r="235" ht="26.5" customHeight="1">
      <c r="A235" s="203" t="n">
        <v>44032</v>
      </c>
      <c r="B235" s="202">
        <f>INDIRECT(B$1&amp;"!D"&amp;ROW())</f>
        <v/>
      </c>
      <c r="C235" s="200">
        <f>C236*(1+B235)</f>
        <v/>
      </c>
      <c r="D235" s="202">
        <f>INDIRECT(D$1&amp;"!D"&amp;ROW())</f>
        <v/>
      </c>
      <c r="E235" s="200">
        <f>E236*(1+D235)</f>
        <v/>
      </c>
      <c r="F235" s="202">
        <f>INDIRECT(F$1&amp;"!D"&amp;ROW())</f>
        <v/>
      </c>
      <c r="G235" s="200">
        <f>G236*(1+F235)</f>
        <v/>
      </c>
      <c r="H235" s="202">
        <f>INDIRECT(H$1&amp;"!D"&amp;ROW())</f>
        <v/>
      </c>
      <c r="I235" s="200">
        <f>I236*(1+H235)</f>
        <v/>
      </c>
      <c r="J235" s="199" t="n"/>
      <c r="K235" s="199" t="n"/>
      <c r="L235" s="200">
        <f>SUM(C235,E235,G235,I235,K235)</f>
        <v/>
      </c>
      <c r="M235" s="202">
        <f>L235/L236-1</f>
        <v/>
      </c>
      <c r="N235" s="415" t="n"/>
      <c r="O235" s="202" t="n"/>
      <c r="P235" s="416" t="n"/>
      <c r="Q235" s="415" t="n"/>
      <c r="R235" s="218" t="n"/>
      <c r="S235" s="214" t="n"/>
      <c r="T235" s="217" t="n"/>
      <c r="U235" s="199" t="n"/>
      <c r="V235" s="199" t="n"/>
      <c r="W235" s="199" t="n"/>
      <c r="X235" s="199" t="n"/>
      <c r="Y235" s="199" t="n"/>
      <c r="Z235" s="199" t="n"/>
      <c r="AA235" s="199" t="n"/>
      <c r="AB235" s="199" t="n"/>
      <c r="AC235" s="199" t="n"/>
      <c r="AD235" s="199" t="n"/>
      <c r="AE235" s="199" t="n"/>
      <c r="AF235" s="199" t="n"/>
      <c r="AG235" s="199" t="n"/>
    </row>
    <row r="236" ht="26.5" customHeight="1">
      <c r="A236" s="203" t="n">
        <v>44029</v>
      </c>
      <c r="B236" s="202">
        <f>INDIRECT(B$1&amp;"!D"&amp;ROW())</f>
        <v/>
      </c>
      <c r="C236" s="200">
        <f>C237*(1+B236)</f>
        <v/>
      </c>
      <c r="D236" s="202">
        <f>INDIRECT(D$1&amp;"!D"&amp;ROW())</f>
        <v/>
      </c>
      <c r="E236" s="200">
        <f>E237*(1+D236)</f>
        <v/>
      </c>
      <c r="F236" s="202">
        <f>INDIRECT(F$1&amp;"!D"&amp;ROW())</f>
        <v/>
      </c>
      <c r="G236" s="200">
        <f>G237*(1+F236)</f>
        <v/>
      </c>
      <c r="H236" s="202">
        <f>INDIRECT(H$1&amp;"!D"&amp;ROW())</f>
        <v/>
      </c>
      <c r="I236" s="200">
        <f>I237*(1+H236)</f>
        <v/>
      </c>
      <c r="J236" s="199" t="n"/>
      <c r="K236" s="199" t="n"/>
      <c r="L236" s="200">
        <f>SUM(C236,E236,G236,I236,K236)</f>
        <v/>
      </c>
      <c r="M236" s="202">
        <f>L236/L237-1</f>
        <v/>
      </c>
      <c r="N236" s="415" t="n"/>
      <c r="O236" s="202" t="n"/>
      <c r="P236" s="416" t="n"/>
      <c r="Q236" s="415" t="n"/>
      <c r="R236" s="218" t="n"/>
      <c r="S236" s="214" t="n"/>
      <c r="T236" s="217" t="n"/>
      <c r="U236" s="199" t="n"/>
      <c r="V236" s="199" t="n"/>
      <c r="W236" s="199" t="n"/>
      <c r="X236" s="199" t="n"/>
      <c r="Y236" s="199" t="n"/>
      <c r="Z236" s="199" t="n"/>
      <c r="AA236" s="199" t="n"/>
      <c r="AB236" s="199" t="n"/>
      <c r="AC236" s="199" t="n"/>
      <c r="AD236" s="199" t="n"/>
      <c r="AE236" s="199" t="n"/>
      <c r="AF236" s="199" t="n"/>
      <c r="AG236" s="199" t="n"/>
    </row>
    <row r="237" ht="26.5" customHeight="1">
      <c r="A237" s="203" t="n">
        <v>44028</v>
      </c>
      <c r="B237" s="202">
        <f>INDIRECT(B$1&amp;"!D"&amp;ROW())</f>
        <v/>
      </c>
      <c r="C237" s="200">
        <f>C238*(1+B237)</f>
        <v/>
      </c>
      <c r="D237" s="202">
        <f>INDIRECT(D$1&amp;"!D"&amp;ROW())</f>
        <v/>
      </c>
      <c r="E237" s="200">
        <f>E238*(1+D237)</f>
        <v/>
      </c>
      <c r="F237" s="202">
        <f>INDIRECT(F$1&amp;"!D"&amp;ROW())</f>
        <v/>
      </c>
      <c r="G237" s="200">
        <f>G238*(1+F237)</f>
        <v/>
      </c>
      <c r="H237" s="202">
        <f>INDIRECT(H$1&amp;"!D"&amp;ROW())</f>
        <v/>
      </c>
      <c r="I237" s="200">
        <f>I238*(1+H237)</f>
        <v/>
      </c>
      <c r="J237" s="199" t="n"/>
      <c r="K237" s="199" t="n"/>
      <c r="L237" s="200">
        <f>SUM(C237,E237,G237,I237,K237)</f>
        <v/>
      </c>
      <c r="M237" s="202">
        <f>L237/L238-1</f>
        <v/>
      </c>
      <c r="N237" s="415" t="n"/>
      <c r="O237" s="202" t="n"/>
      <c r="P237" s="416" t="n"/>
      <c r="Q237" s="415" t="n"/>
      <c r="R237" s="218" t="n"/>
      <c r="S237" s="214" t="n"/>
      <c r="T237" s="217" t="n"/>
      <c r="U237" s="199" t="n"/>
      <c r="V237" s="199" t="n"/>
      <c r="W237" s="199" t="n"/>
      <c r="X237" s="199" t="n"/>
      <c r="Y237" s="199" t="n"/>
      <c r="Z237" s="199" t="n"/>
      <c r="AA237" s="199" t="n"/>
      <c r="AB237" s="199" t="n"/>
      <c r="AC237" s="199" t="n"/>
      <c r="AD237" s="199" t="n"/>
      <c r="AE237" s="199" t="n"/>
      <c r="AF237" s="199" t="n"/>
      <c r="AG237" s="199" t="n"/>
    </row>
    <row r="238" ht="26.5" customHeight="1">
      <c r="A238" s="203" t="n">
        <v>44027</v>
      </c>
      <c r="B238" s="202">
        <f>INDIRECT(B$1&amp;"!D"&amp;ROW())</f>
        <v/>
      </c>
      <c r="C238" s="200">
        <f>C239*(1+B238)</f>
        <v/>
      </c>
      <c r="D238" s="202">
        <f>INDIRECT(D$1&amp;"!D"&amp;ROW())</f>
        <v/>
      </c>
      <c r="E238" s="200">
        <f>E239*(1+D238)</f>
        <v/>
      </c>
      <c r="F238" s="202">
        <f>INDIRECT(F$1&amp;"!D"&amp;ROW())</f>
        <v/>
      </c>
      <c r="G238" s="200">
        <f>G239*(1+F238)</f>
        <v/>
      </c>
      <c r="H238" s="202">
        <f>INDIRECT(H$1&amp;"!D"&amp;ROW())</f>
        <v/>
      </c>
      <c r="I238" s="200">
        <f>I239*(1+H238)</f>
        <v/>
      </c>
      <c r="J238" s="199" t="n"/>
      <c r="K238" s="199" t="n"/>
      <c r="L238" s="200">
        <f>SUM(C238,E238,G238,I238,K238)</f>
        <v/>
      </c>
      <c r="M238" s="202">
        <f>L238/L239-1</f>
        <v/>
      </c>
      <c r="N238" s="415" t="n"/>
      <c r="O238" s="202" t="n"/>
      <c r="P238" s="416" t="n"/>
      <c r="Q238" s="415" t="n"/>
      <c r="R238" s="218" t="n"/>
      <c r="S238" s="214" t="n"/>
      <c r="T238" s="217" t="n"/>
      <c r="U238" s="199" t="n"/>
      <c r="V238" s="199" t="n"/>
      <c r="W238" s="199" t="n"/>
      <c r="X238" s="199" t="n"/>
      <c r="Y238" s="199" t="n"/>
      <c r="Z238" s="199" t="n"/>
      <c r="AA238" s="199" t="n"/>
      <c r="AB238" s="199" t="n"/>
      <c r="AC238" s="199" t="n"/>
      <c r="AD238" s="199" t="n"/>
      <c r="AE238" s="199" t="n"/>
      <c r="AF238" s="199" t="n"/>
      <c r="AG238" s="199" t="n"/>
    </row>
    <row r="239" ht="26.5" customHeight="1">
      <c r="A239" s="203" t="n">
        <v>44026</v>
      </c>
      <c r="B239" s="202">
        <f>INDIRECT(B$1&amp;"!D"&amp;ROW())</f>
        <v/>
      </c>
      <c r="C239" s="200">
        <f>C240*(1+B239)</f>
        <v/>
      </c>
      <c r="D239" s="202">
        <f>INDIRECT(D$1&amp;"!D"&amp;ROW())</f>
        <v/>
      </c>
      <c r="E239" s="200">
        <f>E240*(1+D239)</f>
        <v/>
      </c>
      <c r="F239" s="202">
        <f>INDIRECT(F$1&amp;"!D"&amp;ROW())</f>
        <v/>
      </c>
      <c r="G239" s="200">
        <f>G240*(1+F239)</f>
        <v/>
      </c>
      <c r="H239" s="202">
        <f>INDIRECT(H$1&amp;"!D"&amp;ROW())</f>
        <v/>
      </c>
      <c r="I239" s="200">
        <f>I240*(1+H239)</f>
        <v/>
      </c>
      <c r="J239" s="199" t="n"/>
      <c r="K239" s="199" t="n"/>
      <c r="L239" s="200">
        <f>SUM(C239,E239,G239,I239,K239)</f>
        <v/>
      </c>
      <c r="M239" s="202">
        <f>L239/L240-1</f>
        <v/>
      </c>
      <c r="N239" s="415" t="n"/>
      <c r="O239" s="202" t="n"/>
      <c r="P239" s="416" t="n"/>
      <c r="Q239" s="415" t="n"/>
      <c r="R239" s="218" t="n"/>
      <c r="S239" s="214" t="n"/>
      <c r="T239" s="217" t="n"/>
      <c r="U239" s="199" t="n"/>
      <c r="V239" s="199" t="n"/>
      <c r="W239" s="199" t="n"/>
      <c r="X239" s="199" t="n"/>
      <c r="Y239" s="199" t="n"/>
      <c r="Z239" s="199" t="n"/>
      <c r="AA239" s="199" t="n"/>
      <c r="AB239" s="199" t="n"/>
      <c r="AC239" s="199" t="n"/>
      <c r="AD239" s="199" t="n"/>
      <c r="AE239" s="199" t="n"/>
      <c r="AF239" s="199" t="n"/>
      <c r="AG239" s="199" t="n"/>
    </row>
    <row r="240" ht="26.5" customHeight="1">
      <c r="A240" s="203" t="n">
        <v>44025</v>
      </c>
      <c r="B240" s="202">
        <f>INDIRECT(B$1&amp;"!D"&amp;ROW())</f>
        <v/>
      </c>
      <c r="C240" s="200">
        <f>C241*(1+B240)</f>
        <v/>
      </c>
      <c r="D240" s="202">
        <f>INDIRECT(D$1&amp;"!D"&amp;ROW())</f>
        <v/>
      </c>
      <c r="E240" s="200">
        <f>E241*(1+D240)</f>
        <v/>
      </c>
      <c r="F240" s="202">
        <f>INDIRECT(F$1&amp;"!D"&amp;ROW())</f>
        <v/>
      </c>
      <c r="G240" s="200">
        <f>G241*(1+F240)</f>
        <v/>
      </c>
      <c r="H240" s="202">
        <f>INDIRECT(H$1&amp;"!D"&amp;ROW())</f>
        <v/>
      </c>
      <c r="I240" s="200">
        <f>I241*(1+H240)</f>
        <v/>
      </c>
      <c r="J240" s="199" t="n"/>
      <c r="K240" s="199" t="n"/>
      <c r="L240" s="200">
        <f>SUM(C240,E240,G240,I240,K240)</f>
        <v/>
      </c>
      <c r="M240" s="202">
        <f>L240/L241-1</f>
        <v/>
      </c>
      <c r="N240" s="415" t="n"/>
      <c r="O240" s="202" t="n"/>
      <c r="P240" s="416" t="n"/>
      <c r="Q240" s="415" t="n"/>
      <c r="R240" s="218" t="n"/>
      <c r="S240" s="214" t="n"/>
      <c r="T240" s="217" t="n"/>
      <c r="U240" s="199" t="n"/>
      <c r="V240" s="199" t="n"/>
      <c r="W240" s="199" t="n"/>
      <c r="X240" s="199" t="n"/>
      <c r="Y240" s="199" t="n"/>
      <c r="Z240" s="199" t="n"/>
      <c r="AA240" s="199" t="n"/>
      <c r="AB240" s="199" t="n"/>
      <c r="AC240" s="199" t="n"/>
      <c r="AD240" s="199" t="n"/>
      <c r="AE240" s="199" t="n"/>
      <c r="AF240" s="199" t="n"/>
      <c r="AG240" s="199" t="n"/>
    </row>
    <row r="241" ht="26.5" customHeight="1">
      <c r="A241" s="203" t="n">
        <v>44022</v>
      </c>
      <c r="B241" s="202">
        <f>INDIRECT(B$1&amp;"!D"&amp;ROW())</f>
        <v/>
      </c>
      <c r="C241" s="200">
        <f>C242*(1+B241)</f>
        <v/>
      </c>
      <c r="D241" s="202">
        <f>INDIRECT(D$1&amp;"!D"&amp;ROW())</f>
        <v/>
      </c>
      <c r="E241" s="200">
        <f>E242*(1+D241)</f>
        <v/>
      </c>
      <c r="F241" s="202">
        <f>INDIRECT(F$1&amp;"!D"&amp;ROW())</f>
        <v/>
      </c>
      <c r="G241" s="200">
        <f>G242*(1+F241)</f>
        <v/>
      </c>
      <c r="H241" s="202">
        <f>INDIRECT(H$1&amp;"!D"&amp;ROW())</f>
        <v/>
      </c>
      <c r="I241" s="200">
        <f>I242*(1+H241)</f>
        <v/>
      </c>
      <c r="J241" s="199" t="n"/>
      <c r="K241" s="199" t="n"/>
      <c r="L241" s="200">
        <f>SUM(C241,E241,G241,I241,K241)</f>
        <v/>
      </c>
      <c r="M241" s="202">
        <f>L241/L242-1</f>
        <v/>
      </c>
      <c r="N241" s="415" t="n"/>
      <c r="O241" s="202" t="n"/>
      <c r="P241" s="416" t="n"/>
      <c r="Q241" s="415" t="n"/>
      <c r="R241" s="218" t="n"/>
      <c r="S241" s="214" t="n"/>
      <c r="T241" s="217" t="n"/>
      <c r="U241" s="199" t="n"/>
      <c r="V241" s="199" t="n"/>
      <c r="W241" s="199" t="n"/>
      <c r="X241" s="199" t="n"/>
      <c r="Y241" s="199" t="n"/>
      <c r="Z241" s="199" t="n"/>
      <c r="AA241" s="199" t="n"/>
      <c r="AB241" s="199" t="n"/>
      <c r="AC241" s="199" t="n"/>
      <c r="AD241" s="199" t="n"/>
      <c r="AE241" s="199" t="n"/>
      <c r="AF241" s="199" t="n"/>
      <c r="AG241" s="199" t="n"/>
    </row>
    <row r="242" ht="26.5" customHeight="1">
      <c r="A242" s="203" t="n">
        <v>44021</v>
      </c>
      <c r="B242" s="202">
        <f>INDIRECT(B$1&amp;"!D"&amp;ROW())</f>
        <v/>
      </c>
      <c r="C242" s="200">
        <f>C243*(1+B242)</f>
        <v/>
      </c>
      <c r="D242" s="202">
        <f>INDIRECT(D$1&amp;"!D"&amp;ROW())</f>
        <v/>
      </c>
      <c r="E242" s="200">
        <f>E243*(1+D242)</f>
        <v/>
      </c>
      <c r="F242" s="202">
        <f>INDIRECT(F$1&amp;"!D"&amp;ROW())</f>
        <v/>
      </c>
      <c r="G242" s="200">
        <f>G243*(1+F242)</f>
        <v/>
      </c>
      <c r="H242" s="202">
        <f>INDIRECT(H$1&amp;"!D"&amp;ROW())</f>
        <v/>
      </c>
      <c r="I242" s="200">
        <f>I243*(1+H242)</f>
        <v/>
      </c>
      <c r="J242" s="199" t="n"/>
      <c r="K242" s="199" t="n"/>
      <c r="L242" s="200">
        <f>SUM(C242,E242,G242,I242,K242)</f>
        <v/>
      </c>
      <c r="M242" s="202">
        <f>L242/L243-1</f>
        <v/>
      </c>
      <c r="N242" s="415" t="n"/>
      <c r="O242" s="202" t="n"/>
      <c r="P242" s="416" t="n"/>
      <c r="Q242" s="415" t="n"/>
      <c r="R242" s="218" t="n"/>
      <c r="S242" s="214" t="n"/>
      <c r="T242" s="217" t="n"/>
      <c r="U242" s="199" t="n"/>
      <c r="V242" s="199" t="n"/>
      <c r="W242" s="199" t="n"/>
      <c r="X242" s="199" t="n"/>
      <c r="Y242" s="199" t="n"/>
      <c r="Z242" s="199" t="n"/>
      <c r="AA242" s="199" t="n"/>
      <c r="AB242" s="199" t="n"/>
      <c r="AC242" s="199" t="n"/>
      <c r="AD242" s="199" t="n"/>
      <c r="AE242" s="199" t="n"/>
      <c r="AF242" s="199" t="n"/>
      <c r="AG242" s="199" t="n"/>
    </row>
    <row r="243" ht="26.5" customHeight="1">
      <c r="A243" s="203" t="n">
        <v>44020</v>
      </c>
      <c r="B243" s="202">
        <f>INDIRECT(B$1&amp;"!D"&amp;ROW())</f>
        <v/>
      </c>
      <c r="C243" s="200">
        <f>C244*(1+B243)</f>
        <v/>
      </c>
      <c r="D243" s="202">
        <f>INDIRECT(D$1&amp;"!D"&amp;ROW())</f>
        <v/>
      </c>
      <c r="E243" s="200">
        <f>E244*(1+D243)</f>
        <v/>
      </c>
      <c r="F243" s="202">
        <f>INDIRECT(F$1&amp;"!D"&amp;ROW())</f>
        <v/>
      </c>
      <c r="G243" s="200">
        <f>G244*(1+F243)</f>
        <v/>
      </c>
      <c r="H243" s="202">
        <f>INDIRECT(H$1&amp;"!D"&amp;ROW())</f>
        <v/>
      </c>
      <c r="I243" s="200">
        <f>I244*(1+H243)</f>
        <v/>
      </c>
      <c r="J243" s="199" t="n"/>
      <c r="K243" s="199" t="n"/>
      <c r="L243" s="200">
        <f>SUM(C243,E243,G243,I243,K243)</f>
        <v/>
      </c>
      <c r="M243" s="202">
        <f>L243/L244-1</f>
        <v/>
      </c>
      <c r="N243" s="415" t="n"/>
      <c r="O243" s="202" t="n"/>
      <c r="P243" s="416" t="n"/>
      <c r="Q243" s="415" t="n"/>
      <c r="R243" s="218" t="n"/>
      <c r="S243" s="214" t="n"/>
      <c r="T243" s="217" t="n"/>
      <c r="U243" s="199" t="n"/>
      <c r="V243" s="199" t="n"/>
      <c r="W243" s="199" t="n"/>
      <c r="X243" s="199" t="n"/>
      <c r="Y243" s="199" t="n"/>
      <c r="Z243" s="199" t="n"/>
      <c r="AA243" s="199" t="n"/>
      <c r="AB243" s="199" t="n"/>
      <c r="AC243" s="199" t="n"/>
      <c r="AD243" s="199" t="n"/>
      <c r="AE243" s="199" t="n"/>
      <c r="AF243" s="199" t="n"/>
      <c r="AG243" s="199" t="n"/>
    </row>
    <row r="244" ht="26.5" customHeight="1">
      <c r="A244" s="203" t="n">
        <v>44019</v>
      </c>
      <c r="B244" s="202">
        <f>INDIRECT(B$1&amp;"!D"&amp;ROW())</f>
        <v/>
      </c>
      <c r="C244" s="200">
        <f>C245*(1+B244)</f>
        <v/>
      </c>
      <c r="D244" s="202">
        <f>INDIRECT(D$1&amp;"!D"&amp;ROW())</f>
        <v/>
      </c>
      <c r="E244" s="200">
        <f>E245*(1+D244)</f>
        <v/>
      </c>
      <c r="F244" s="202">
        <f>INDIRECT(F$1&amp;"!D"&amp;ROW())</f>
        <v/>
      </c>
      <c r="G244" s="200">
        <f>G245*(1+F244)</f>
        <v/>
      </c>
      <c r="H244" s="202">
        <f>INDIRECT(H$1&amp;"!D"&amp;ROW())</f>
        <v/>
      </c>
      <c r="I244" s="200">
        <f>I245*(1+H244)</f>
        <v/>
      </c>
      <c r="J244" s="199" t="n"/>
      <c r="K244" s="199" t="n"/>
      <c r="L244" s="200">
        <f>SUM(C244,E244,G244,I244,K244)</f>
        <v/>
      </c>
      <c r="M244" s="202">
        <f>L244/L245-1</f>
        <v/>
      </c>
      <c r="N244" s="415" t="n"/>
      <c r="O244" s="202" t="n"/>
      <c r="P244" s="416" t="n"/>
      <c r="Q244" s="415" t="n"/>
      <c r="R244" s="218" t="n"/>
      <c r="S244" s="214" t="n"/>
      <c r="T244" s="217" t="n"/>
      <c r="U244" s="199" t="n"/>
      <c r="V244" s="199" t="n"/>
      <c r="W244" s="199" t="n"/>
      <c r="X244" s="199" t="n"/>
      <c r="Y244" s="199" t="n"/>
      <c r="Z244" s="199" t="n"/>
      <c r="AA244" s="199" t="n"/>
      <c r="AB244" s="199" t="n"/>
      <c r="AC244" s="199" t="n"/>
      <c r="AD244" s="199" t="n"/>
      <c r="AE244" s="199" t="n"/>
      <c r="AF244" s="199" t="n"/>
      <c r="AG244" s="199" t="n"/>
    </row>
    <row r="245" ht="26.5" customHeight="1">
      <c r="A245" s="203" t="n">
        <v>44018</v>
      </c>
      <c r="B245" s="202">
        <f>INDIRECT(B$1&amp;"!D"&amp;ROW())</f>
        <v/>
      </c>
      <c r="C245" s="200">
        <f>C246*(1+B245)</f>
        <v/>
      </c>
      <c r="D245" s="202">
        <f>INDIRECT(D$1&amp;"!D"&amp;ROW())</f>
        <v/>
      </c>
      <c r="E245" s="200">
        <f>E246*(1+D245)</f>
        <v/>
      </c>
      <c r="F245" s="202">
        <f>INDIRECT(F$1&amp;"!D"&amp;ROW())</f>
        <v/>
      </c>
      <c r="G245" s="200">
        <f>G246*(1+F245)</f>
        <v/>
      </c>
      <c r="H245" s="202">
        <f>INDIRECT(H$1&amp;"!D"&amp;ROW())</f>
        <v/>
      </c>
      <c r="I245" s="200">
        <f>I246*(1+H245)</f>
        <v/>
      </c>
      <c r="J245" s="199" t="n"/>
      <c r="K245" s="199" t="n"/>
      <c r="L245" s="200">
        <f>SUM(C245,E245,G245,I245,K245)</f>
        <v/>
      </c>
      <c r="M245" s="202">
        <f>L245/L246-1</f>
        <v/>
      </c>
      <c r="N245" s="415" t="n"/>
      <c r="O245" s="202" t="n"/>
      <c r="P245" s="416" t="n"/>
      <c r="Q245" s="415" t="n"/>
      <c r="R245" s="218" t="n"/>
      <c r="S245" s="214" t="n"/>
      <c r="T245" s="217" t="n"/>
      <c r="U245" s="199" t="n"/>
      <c r="V245" s="199" t="n"/>
      <c r="W245" s="199" t="n"/>
      <c r="X245" s="199" t="n"/>
      <c r="Y245" s="199" t="n"/>
      <c r="Z245" s="199" t="n"/>
      <c r="AA245" s="199" t="n"/>
      <c r="AB245" s="199" t="n"/>
      <c r="AC245" s="199" t="n"/>
      <c r="AD245" s="199" t="n"/>
      <c r="AE245" s="199" t="n"/>
      <c r="AF245" s="199" t="n"/>
      <c r="AG245" s="199" t="n"/>
    </row>
    <row r="246" ht="26.5" customHeight="1">
      <c r="A246" s="203" t="n">
        <v>44014</v>
      </c>
      <c r="B246" s="202">
        <f>INDIRECT(B$1&amp;"!D"&amp;ROW())</f>
        <v/>
      </c>
      <c r="C246" s="200">
        <f>C247*(1+B246)</f>
        <v/>
      </c>
      <c r="D246" s="202">
        <f>INDIRECT(D$1&amp;"!D"&amp;ROW())</f>
        <v/>
      </c>
      <c r="E246" s="200">
        <f>E247*(1+D246)</f>
        <v/>
      </c>
      <c r="F246" s="202">
        <f>INDIRECT(F$1&amp;"!D"&amp;ROW())</f>
        <v/>
      </c>
      <c r="G246" s="200">
        <f>G247*(1+F246)</f>
        <v/>
      </c>
      <c r="H246" s="202">
        <f>INDIRECT(H$1&amp;"!D"&amp;ROW())</f>
        <v/>
      </c>
      <c r="I246" s="200">
        <f>I247*(1+H246)</f>
        <v/>
      </c>
      <c r="J246" s="199" t="n"/>
      <c r="K246" s="199" t="n"/>
      <c r="L246" s="200">
        <f>SUM(C246,E246,G246,I246,K246)</f>
        <v/>
      </c>
      <c r="M246" s="202">
        <f>L246/L247-1</f>
        <v/>
      </c>
      <c r="N246" s="415" t="n"/>
      <c r="O246" s="202" t="n"/>
      <c r="P246" s="416" t="n"/>
      <c r="Q246" s="415" t="n"/>
      <c r="R246" s="218" t="n"/>
      <c r="S246" s="214" t="n"/>
      <c r="T246" s="217" t="n"/>
      <c r="U246" s="199" t="n"/>
      <c r="V246" s="199" t="n"/>
      <c r="W246" s="199" t="n"/>
      <c r="X246" s="199" t="n"/>
      <c r="Y246" s="199" t="n"/>
      <c r="Z246" s="199" t="n"/>
      <c r="AA246" s="199" t="n"/>
      <c r="AB246" s="199" t="n"/>
      <c r="AC246" s="199" t="n"/>
      <c r="AD246" s="199" t="n"/>
      <c r="AE246" s="199" t="n"/>
      <c r="AF246" s="199" t="n"/>
      <c r="AG246" s="199" t="n"/>
    </row>
    <row r="247" ht="26.5" customHeight="1">
      <c r="A247" s="203" t="n">
        <v>44013</v>
      </c>
      <c r="B247" s="202">
        <f>INDIRECT(B$1&amp;"!D"&amp;ROW())</f>
        <v/>
      </c>
      <c r="C247" s="200">
        <f>C248*(1+B247)</f>
        <v/>
      </c>
      <c r="D247" s="202">
        <f>INDIRECT(D$1&amp;"!D"&amp;ROW())</f>
        <v/>
      </c>
      <c r="E247" s="200">
        <f>E248*(1+D247)</f>
        <v/>
      </c>
      <c r="F247" s="202">
        <f>INDIRECT(F$1&amp;"!D"&amp;ROW())</f>
        <v/>
      </c>
      <c r="G247" s="200">
        <f>G248*(1+F247)</f>
        <v/>
      </c>
      <c r="H247" s="202">
        <f>INDIRECT(H$1&amp;"!D"&amp;ROW())</f>
        <v/>
      </c>
      <c r="I247" s="200">
        <f>I248*(1+H247)</f>
        <v/>
      </c>
      <c r="J247" s="199" t="n"/>
      <c r="K247" s="199" t="n"/>
      <c r="L247" s="200">
        <f>SUM(C247,E247,G247,I247,K247)</f>
        <v/>
      </c>
      <c r="M247" s="202">
        <f>L247/L248-1</f>
        <v/>
      </c>
      <c r="N247" s="415" t="n"/>
      <c r="O247" s="202" t="n"/>
      <c r="P247" s="416" t="n"/>
      <c r="Q247" s="415" t="n"/>
      <c r="R247" s="218" t="n"/>
      <c r="S247" s="214" t="n"/>
      <c r="T247" s="217" t="n"/>
      <c r="U247" s="199" t="n"/>
      <c r="V247" s="199" t="n"/>
      <c r="W247" s="199" t="n"/>
      <c r="X247" s="199" t="n"/>
      <c r="Y247" s="199" t="n"/>
      <c r="Z247" s="199" t="n"/>
      <c r="AA247" s="199" t="n"/>
      <c r="AB247" s="199" t="n"/>
      <c r="AC247" s="199" t="n"/>
      <c r="AD247" s="199" t="n"/>
      <c r="AE247" s="199" t="n"/>
      <c r="AF247" s="199" t="n"/>
      <c r="AG247" s="199" t="n"/>
    </row>
    <row r="248" ht="26.5" customHeight="1">
      <c r="A248" s="203" t="n">
        <v>44012</v>
      </c>
      <c r="B248" s="202">
        <f>INDIRECT(B$1&amp;"!D"&amp;ROW())</f>
        <v/>
      </c>
      <c r="C248" s="200">
        <f>C249*(1+B248)</f>
        <v/>
      </c>
      <c r="D248" s="202">
        <f>INDIRECT(D$1&amp;"!D"&amp;ROW())</f>
        <v/>
      </c>
      <c r="E248" s="200">
        <f>E249*(1+D248)</f>
        <v/>
      </c>
      <c r="F248" s="202">
        <f>INDIRECT(F$1&amp;"!D"&amp;ROW())</f>
        <v/>
      </c>
      <c r="G248" s="200">
        <f>G249*(1+F248)</f>
        <v/>
      </c>
      <c r="H248" s="202">
        <f>INDIRECT(H$1&amp;"!D"&amp;ROW())</f>
        <v/>
      </c>
      <c r="I248" s="200">
        <f>I249*(1+H248)</f>
        <v/>
      </c>
      <c r="J248" s="199" t="n"/>
      <c r="K248" s="199" t="n"/>
      <c r="L248" s="200">
        <f>SUM(C248,E248,G248,I248,K248)</f>
        <v/>
      </c>
      <c r="M248" s="202">
        <f>L248/L249-1</f>
        <v/>
      </c>
      <c r="N248" s="415" t="n"/>
      <c r="O248" s="202" t="n"/>
      <c r="P248" s="416" t="n"/>
      <c r="Q248" s="415" t="n"/>
      <c r="R248" s="218" t="n"/>
      <c r="S248" s="214" t="n"/>
      <c r="T248" s="217" t="n"/>
      <c r="U248" s="199" t="n"/>
      <c r="V248" s="199" t="n"/>
      <c r="W248" s="199" t="n"/>
      <c r="X248" s="199" t="n"/>
      <c r="Y248" s="199" t="n"/>
      <c r="Z248" s="199" t="n"/>
      <c r="AA248" s="199" t="n"/>
      <c r="AB248" s="199" t="n"/>
      <c r="AC248" s="199" t="n"/>
      <c r="AD248" s="199" t="n"/>
      <c r="AE248" s="199" t="n"/>
      <c r="AF248" s="199" t="n"/>
      <c r="AG248" s="199" t="n"/>
    </row>
    <row r="249" ht="26.5" customHeight="1">
      <c r="A249" s="203" t="n">
        <v>44011</v>
      </c>
      <c r="B249" s="202">
        <f>INDIRECT(B$1&amp;"!D"&amp;ROW())</f>
        <v/>
      </c>
      <c r="C249" s="200">
        <f>C250*(1+B249)</f>
        <v/>
      </c>
      <c r="D249" s="202">
        <f>INDIRECT(D$1&amp;"!D"&amp;ROW())</f>
        <v/>
      </c>
      <c r="E249" s="200">
        <f>E250*(1+D249)</f>
        <v/>
      </c>
      <c r="F249" s="202">
        <f>INDIRECT(F$1&amp;"!D"&amp;ROW())</f>
        <v/>
      </c>
      <c r="G249" s="200">
        <f>G250*(1+F249)</f>
        <v/>
      </c>
      <c r="H249" s="202">
        <f>INDIRECT(H$1&amp;"!D"&amp;ROW())</f>
        <v/>
      </c>
      <c r="I249" s="200">
        <f>I250*(1+H249)</f>
        <v/>
      </c>
      <c r="J249" s="199" t="n"/>
      <c r="K249" s="199" t="n"/>
      <c r="L249" s="200">
        <f>SUM(C249,E249,G249,I249,K249)</f>
        <v/>
      </c>
      <c r="M249" s="202">
        <f>L249/L250-1</f>
        <v/>
      </c>
      <c r="N249" s="415" t="n"/>
      <c r="O249" s="202" t="n"/>
      <c r="P249" s="416" t="n"/>
      <c r="Q249" s="415" t="n"/>
      <c r="R249" s="218" t="n"/>
      <c r="S249" s="214" t="n"/>
      <c r="T249" s="217" t="n"/>
      <c r="U249" s="199" t="n"/>
      <c r="V249" s="199" t="n"/>
      <c r="W249" s="199" t="n"/>
      <c r="X249" s="199" t="n"/>
      <c r="Y249" s="199" t="n"/>
      <c r="Z249" s="199" t="n"/>
      <c r="AA249" s="199" t="n"/>
      <c r="AB249" s="199" t="n"/>
      <c r="AC249" s="199" t="n"/>
      <c r="AD249" s="199" t="n"/>
      <c r="AE249" s="199" t="n"/>
      <c r="AF249" s="199" t="n"/>
      <c r="AG249" s="199" t="n"/>
    </row>
    <row r="250" ht="26.5" customHeight="1">
      <c r="A250" s="203" t="n">
        <v>44008</v>
      </c>
      <c r="B250" s="202">
        <f>INDIRECT(B$1&amp;"!D"&amp;ROW())</f>
        <v/>
      </c>
      <c r="C250" s="200">
        <f>C251*(1+B250)</f>
        <v/>
      </c>
      <c r="D250" s="202">
        <f>INDIRECT(D$1&amp;"!D"&amp;ROW())</f>
        <v/>
      </c>
      <c r="E250" s="200">
        <f>E251*(1+D250)</f>
        <v/>
      </c>
      <c r="F250" s="202">
        <f>INDIRECT(F$1&amp;"!D"&amp;ROW())</f>
        <v/>
      </c>
      <c r="G250" s="200">
        <f>G251*(1+F250)</f>
        <v/>
      </c>
      <c r="H250" s="202">
        <f>INDIRECT(H$1&amp;"!D"&amp;ROW())</f>
        <v/>
      </c>
      <c r="I250" s="200">
        <f>I251*(1+H250)</f>
        <v/>
      </c>
      <c r="J250" s="199" t="n"/>
      <c r="K250" s="199" t="n"/>
      <c r="L250" s="200">
        <f>SUM(C250,E250,G250,I250,K250)</f>
        <v/>
      </c>
      <c r="M250" s="202">
        <f>L250/L251-1</f>
        <v/>
      </c>
      <c r="N250" s="415" t="n"/>
      <c r="O250" s="202" t="n"/>
      <c r="P250" s="416" t="n"/>
      <c r="Q250" s="415" t="n"/>
      <c r="R250" s="218" t="n"/>
      <c r="S250" s="214" t="n"/>
      <c r="T250" s="217" t="n"/>
      <c r="U250" s="199" t="n"/>
      <c r="V250" s="199" t="n"/>
      <c r="W250" s="199" t="n"/>
      <c r="X250" s="199" t="n"/>
      <c r="Y250" s="199" t="n"/>
      <c r="Z250" s="199" t="n"/>
      <c r="AA250" s="199" t="n"/>
      <c r="AB250" s="199" t="n"/>
      <c r="AC250" s="199" t="n"/>
      <c r="AD250" s="199" t="n"/>
      <c r="AE250" s="199" t="n"/>
      <c r="AF250" s="199" t="n"/>
      <c r="AG250" s="199" t="n"/>
    </row>
    <row r="251" ht="26.5" customHeight="1">
      <c r="A251" s="203" t="n">
        <v>44007</v>
      </c>
      <c r="B251" s="202">
        <f>INDIRECT(B$1&amp;"!D"&amp;ROW())</f>
        <v/>
      </c>
      <c r="C251" s="200">
        <f>C252*(1+B251)</f>
        <v/>
      </c>
      <c r="D251" s="202">
        <f>INDIRECT(D$1&amp;"!D"&amp;ROW())</f>
        <v/>
      </c>
      <c r="E251" s="200">
        <f>E252*(1+D251)</f>
        <v/>
      </c>
      <c r="F251" s="202">
        <f>INDIRECT(F$1&amp;"!D"&amp;ROW())</f>
        <v/>
      </c>
      <c r="G251" s="200">
        <f>G252*(1+F251)</f>
        <v/>
      </c>
      <c r="H251" s="202">
        <f>INDIRECT(H$1&amp;"!D"&amp;ROW())</f>
        <v/>
      </c>
      <c r="I251" s="200">
        <f>I252*(1+H251)</f>
        <v/>
      </c>
      <c r="J251" s="199" t="n"/>
      <c r="K251" s="199" t="n"/>
      <c r="L251" s="200">
        <f>SUM(C251,E251,G251,I251,K251)</f>
        <v/>
      </c>
      <c r="M251" s="202">
        <f>L251/L252-1</f>
        <v/>
      </c>
      <c r="N251" s="415" t="n"/>
      <c r="O251" s="202" t="n"/>
      <c r="P251" s="416" t="n"/>
      <c r="Q251" s="415" t="n"/>
      <c r="R251" s="218" t="n"/>
      <c r="S251" s="214" t="n"/>
      <c r="T251" s="217" t="n"/>
      <c r="U251" s="199" t="n"/>
      <c r="V251" s="199" t="n"/>
      <c r="W251" s="199" t="n"/>
      <c r="X251" s="199" t="n"/>
      <c r="Y251" s="199" t="n"/>
      <c r="Z251" s="199" t="n"/>
      <c r="AA251" s="199" t="n"/>
      <c r="AB251" s="199" t="n"/>
      <c r="AC251" s="199" t="n"/>
      <c r="AD251" s="199" t="n"/>
      <c r="AE251" s="199" t="n"/>
      <c r="AF251" s="199" t="n"/>
      <c r="AG251" s="199" t="n"/>
    </row>
    <row r="252" ht="26.5" customHeight="1">
      <c r="A252" s="203" t="n">
        <v>44006</v>
      </c>
      <c r="B252" s="202">
        <f>INDIRECT(B$1&amp;"!D"&amp;ROW())</f>
        <v/>
      </c>
      <c r="C252" s="200">
        <f>C253*(1+B252)</f>
        <v/>
      </c>
      <c r="D252" s="202">
        <f>INDIRECT(D$1&amp;"!D"&amp;ROW())</f>
        <v/>
      </c>
      <c r="E252" s="200">
        <f>E253*(1+D252)</f>
        <v/>
      </c>
      <c r="F252" s="202">
        <f>INDIRECT(F$1&amp;"!D"&amp;ROW())</f>
        <v/>
      </c>
      <c r="G252" s="200">
        <f>G253*(1+F252)</f>
        <v/>
      </c>
      <c r="H252" s="202">
        <f>INDIRECT(H$1&amp;"!D"&amp;ROW())</f>
        <v/>
      </c>
      <c r="I252" s="200">
        <f>I253*(1+H252)</f>
        <v/>
      </c>
      <c r="J252" s="199" t="n"/>
      <c r="K252" s="199" t="n"/>
      <c r="L252" s="200">
        <f>SUM(C252,E252,G252,I252,K252)</f>
        <v/>
      </c>
      <c r="M252" s="202">
        <f>L252/L253-1</f>
        <v/>
      </c>
      <c r="N252" s="415" t="n"/>
      <c r="O252" s="202" t="n"/>
      <c r="P252" s="416" t="n"/>
      <c r="Q252" s="415" t="n"/>
      <c r="R252" s="218" t="n"/>
      <c r="S252" s="214" t="n"/>
      <c r="T252" s="217" t="n"/>
      <c r="U252" s="199" t="n"/>
      <c r="V252" s="199" t="n"/>
      <c r="W252" s="199" t="n"/>
      <c r="X252" s="199" t="n"/>
      <c r="Y252" s="199" t="n"/>
      <c r="Z252" s="199" t="n"/>
      <c r="AA252" s="199" t="n"/>
      <c r="AB252" s="199" t="n"/>
      <c r="AC252" s="199" t="n"/>
      <c r="AD252" s="199" t="n"/>
      <c r="AE252" s="199" t="n"/>
      <c r="AF252" s="199" t="n"/>
      <c r="AG252" s="199" t="n"/>
    </row>
    <row r="253" ht="26.5" customHeight="1">
      <c r="A253" s="203" t="n">
        <v>44005</v>
      </c>
      <c r="B253" s="202">
        <f>INDIRECT(B$1&amp;"!D"&amp;ROW())</f>
        <v/>
      </c>
      <c r="C253" s="200">
        <f>C254*(1+B253)</f>
        <v/>
      </c>
      <c r="D253" s="202">
        <f>INDIRECT(D$1&amp;"!D"&amp;ROW())</f>
        <v/>
      </c>
      <c r="E253" s="200">
        <f>E254*(1+D253)</f>
        <v/>
      </c>
      <c r="F253" s="202">
        <f>INDIRECT(F$1&amp;"!D"&amp;ROW())</f>
        <v/>
      </c>
      <c r="G253" s="200">
        <f>G254*(1+F253)</f>
        <v/>
      </c>
      <c r="H253" s="202">
        <f>INDIRECT(H$1&amp;"!D"&amp;ROW())</f>
        <v/>
      </c>
      <c r="I253" s="200">
        <f>I254*(1+H253)</f>
        <v/>
      </c>
      <c r="J253" s="199" t="n"/>
      <c r="K253" s="199" t="n"/>
      <c r="L253" s="200">
        <f>SUM(C253,E253,G253,I253,K253)</f>
        <v/>
      </c>
      <c r="M253" s="202">
        <f>L253/L254-1</f>
        <v/>
      </c>
      <c r="N253" s="415" t="n"/>
      <c r="O253" s="202" t="n"/>
      <c r="P253" s="416" t="n"/>
      <c r="Q253" s="415" t="n"/>
      <c r="R253" s="218" t="n"/>
      <c r="S253" s="214" t="n"/>
      <c r="T253" s="217" t="n"/>
      <c r="U253" s="199" t="n"/>
      <c r="V253" s="199" t="n"/>
      <c r="W253" s="199" t="n"/>
      <c r="X253" s="199" t="n"/>
      <c r="Y253" s="199" t="n"/>
      <c r="Z253" s="199" t="n"/>
      <c r="AA253" s="199" t="n"/>
      <c r="AB253" s="199" t="n"/>
      <c r="AC253" s="199" t="n"/>
      <c r="AD253" s="199" t="n"/>
      <c r="AE253" s="199" t="n"/>
      <c r="AF253" s="199" t="n"/>
      <c r="AG253" s="199" t="n"/>
    </row>
    <row r="254" ht="26.5" customHeight="1">
      <c r="A254" s="203" t="n">
        <v>44004</v>
      </c>
      <c r="B254" s="202">
        <f>INDIRECT(B$1&amp;"!D"&amp;ROW())</f>
        <v/>
      </c>
      <c r="C254" s="200">
        <f>C255*(1+B254)</f>
        <v/>
      </c>
      <c r="D254" s="202">
        <f>INDIRECT(D$1&amp;"!D"&amp;ROW())</f>
        <v/>
      </c>
      <c r="E254" s="200">
        <f>E255*(1+D254)</f>
        <v/>
      </c>
      <c r="F254" s="202">
        <f>INDIRECT(F$1&amp;"!D"&amp;ROW())</f>
        <v/>
      </c>
      <c r="G254" s="200">
        <f>G255*(1+F254)</f>
        <v/>
      </c>
      <c r="H254" s="202">
        <f>INDIRECT(H$1&amp;"!D"&amp;ROW())</f>
        <v/>
      </c>
      <c r="I254" s="200">
        <f>I255*(1+H254)</f>
        <v/>
      </c>
      <c r="J254" s="199" t="n"/>
      <c r="K254" s="199" t="n"/>
      <c r="L254" s="200">
        <f>SUM(C254,E254,G254,I254,K254)</f>
        <v/>
      </c>
      <c r="M254" s="202">
        <f>L254/L255-1</f>
        <v/>
      </c>
      <c r="N254" s="415" t="n"/>
      <c r="O254" s="202" t="n"/>
      <c r="P254" s="416" t="n"/>
      <c r="Q254" s="415" t="n"/>
      <c r="R254" s="218" t="n"/>
      <c r="S254" s="214" t="n"/>
      <c r="T254" s="217" t="n"/>
      <c r="U254" s="199" t="n"/>
      <c r="V254" s="199" t="n"/>
      <c r="W254" s="199" t="n"/>
      <c r="X254" s="199" t="n"/>
      <c r="Y254" s="199" t="n"/>
      <c r="Z254" s="199" t="n"/>
      <c r="AA254" s="199" t="n"/>
      <c r="AB254" s="199" t="n"/>
      <c r="AC254" s="199" t="n"/>
      <c r="AD254" s="199" t="n"/>
      <c r="AE254" s="199" t="n"/>
      <c r="AF254" s="199" t="n"/>
      <c r="AG254" s="199" t="n"/>
    </row>
    <row r="255" ht="26.5" customHeight="1">
      <c r="A255" s="203" t="n">
        <v>44001</v>
      </c>
      <c r="B255" s="202">
        <f>INDIRECT(B$1&amp;"!D"&amp;ROW())</f>
        <v/>
      </c>
      <c r="C255" s="200">
        <f>C256*(1+B255)</f>
        <v/>
      </c>
      <c r="D255" s="202">
        <f>INDIRECT(D$1&amp;"!D"&amp;ROW())</f>
        <v/>
      </c>
      <c r="E255" s="200">
        <f>E256*(1+D255)</f>
        <v/>
      </c>
      <c r="F255" s="202">
        <f>INDIRECT(F$1&amp;"!D"&amp;ROW())</f>
        <v/>
      </c>
      <c r="G255" s="200">
        <f>G256*(1+F255)</f>
        <v/>
      </c>
      <c r="H255" s="202">
        <f>INDIRECT(H$1&amp;"!D"&amp;ROW())</f>
        <v/>
      </c>
      <c r="I255" s="200">
        <f>I256*(1+H255)</f>
        <v/>
      </c>
      <c r="J255" s="199" t="n"/>
      <c r="K255" s="199" t="n"/>
      <c r="L255" s="200">
        <f>SUM(C255,E255,G255,I255,K255)</f>
        <v/>
      </c>
      <c r="M255" s="202">
        <f>L255/L256-1</f>
        <v/>
      </c>
      <c r="N255" s="415" t="n"/>
      <c r="O255" s="202" t="n"/>
      <c r="P255" s="416" t="n"/>
      <c r="Q255" s="415" t="n"/>
      <c r="R255" s="218" t="n"/>
      <c r="S255" s="214" t="n"/>
      <c r="T255" s="217" t="n"/>
      <c r="U255" s="199" t="n"/>
      <c r="V255" s="199" t="n"/>
      <c r="W255" s="199" t="n"/>
      <c r="X255" s="199" t="n"/>
      <c r="Y255" s="199" t="n"/>
      <c r="Z255" s="199" t="n"/>
      <c r="AA255" s="199" t="n"/>
      <c r="AB255" s="199" t="n"/>
      <c r="AC255" s="199" t="n"/>
      <c r="AD255" s="199" t="n"/>
      <c r="AE255" s="199" t="n"/>
      <c r="AF255" s="199" t="n"/>
      <c r="AG255" s="199" t="n"/>
    </row>
    <row r="256" ht="26.5" customHeight="1">
      <c r="A256" s="203" t="n">
        <v>44000</v>
      </c>
      <c r="B256" s="202">
        <f>INDIRECT(B$1&amp;"!D"&amp;ROW())</f>
        <v/>
      </c>
      <c r="C256" s="200">
        <f>C257*(1+B256)</f>
        <v/>
      </c>
      <c r="D256" s="202">
        <f>INDIRECT(D$1&amp;"!D"&amp;ROW())</f>
        <v/>
      </c>
      <c r="E256" s="200">
        <f>E257*(1+D256)</f>
        <v/>
      </c>
      <c r="F256" s="202">
        <f>INDIRECT(F$1&amp;"!D"&amp;ROW())</f>
        <v/>
      </c>
      <c r="G256" s="200">
        <f>G257*(1+F256)</f>
        <v/>
      </c>
      <c r="H256" s="202">
        <f>INDIRECT(H$1&amp;"!D"&amp;ROW())</f>
        <v/>
      </c>
      <c r="I256" s="200">
        <f>I257*(1+H256)</f>
        <v/>
      </c>
      <c r="J256" s="199" t="n"/>
      <c r="K256" s="199" t="n"/>
      <c r="L256" s="200">
        <f>SUM(C256,E256,G256,I256,K256)</f>
        <v/>
      </c>
      <c r="M256" s="202">
        <f>L256/L257-1</f>
        <v/>
      </c>
      <c r="N256" s="415" t="n"/>
      <c r="O256" s="202" t="n"/>
      <c r="P256" s="416" t="n"/>
      <c r="Q256" s="415" t="n"/>
      <c r="R256" s="218" t="n"/>
      <c r="S256" s="214" t="n"/>
      <c r="T256" s="217" t="n"/>
      <c r="U256" s="199" t="n"/>
      <c r="V256" s="199" t="n"/>
      <c r="W256" s="199" t="n"/>
      <c r="X256" s="199" t="n"/>
      <c r="Y256" s="199" t="n"/>
      <c r="Z256" s="199" t="n"/>
      <c r="AA256" s="199" t="n"/>
      <c r="AB256" s="199" t="n"/>
      <c r="AC256" s="199" t="n"/>
      <c r="AD256" s="199" t="n"/>
      <c r="AE256" s="199" t="n"/>
      <c r="AF256" s="199" t="n"/>
      <c r="AG256" s="199" t="n"/>
    </row>
    <row r="257" ht="26.5" customHeight="1">
      <c r="A257" s="203" t="n">
        <v>43999</v>
      </c>
      <c r="B257" s="202">
        <f>INDIRECT(B$1&amp;"!D"&amp;ROW())</f>
        <v/>
      </c>
      <c r="C257" s="200">
        <f>C258*(1+B257)</f>
        <v/>
      </c>
      <c r="D257" s="202">
        <f>INDIRECT(D$1&amp;"!D"&amp;ROW())</f>
        <v/>
      </c>
      <c r="E257" s="200">
        <f>E258*(1+D257)</f>
        <v/>
      </c>
      <c r="F257" s="202">
        <f>INDIRECT(F$1&amp;"!D"&amp;ROW())</f>
        <v/>
      </c>
      <c r="G257" s="200">
        <f>G258*(1+F257)</f>
        <v/>
      </c>
      <c r="H257" s="202">
        <f>INDIRECT(H$1&amp;"!D"&amp;ROW())</f>
        <v/>
      </c>
      <c r="I257" s="200">
        <f>I258*(1+H257)</f>
        <v/>
      </c>
      <c r="J257" s="199" t="n"/>
      <c r="K257" s="199" t="n"/>
      <c r="L257" s="200">
        <f>SUM(C257,E257,G257,I257,K257)</f>
        <v/>
      </c>
      <c r="M257" s="202">
        <f>L257/L258-1</f>
        <v/>
      </c>
      <c r="N257" s="415" t="n"/>
      <c r="O257" s="202" t="n"/>
      <c r="P257" s="416" t="n"/>
      <c r="Q257" s="415" t="n"/>
      <c r="R257" s="218" t="n"/>
      <c r="S257" s="417" t="n"/>
      <c r="T257" s="217" t="n"/>
      <c r="U257" s="199" t="n"/>
      <c r="V257" s="199" t="n"/>
      <c r="W257" s="199" t="n"/>
      <c r="X257" s="199" t="n"/>
      <c r="Y257" s="199" t="n"/>
      <c r="Z257" s="199" t="n"/>
      <c r="AA257" s="199" t="n"/>
      <c r="AB257" s="199" t="n"/>
      <c r="AC257" s="199" t="n"/>
      <c r="AD257" s="199" t="n"/>
      <c r="AE257" s="199" t="n"/>
      <c r="AF257" s="199" t="n"/>
      <c r="AG257" s="199" t="n"/>
    </row>
    <row r="258" ht="26.5" customHeight="1">
      <c r="A258" s="203" t="n">
        <v>43998</v>
      </c>
      <c r="B258" s="202">
        <f>INDIRECT(B$1&amp;"!D"&amp;ROW())</f>
        <v/>
      </c>
      <c r="C258" s="200">
        <f>C259*(1+B258)</f>
        <v/>
      </c>
      <c r="D258" s="202">
        <f>INDIRECT(D$1&amp;"!D"&amp;ROW())</f>
        <v/>
      </c>
      <c r="E258" s="200">
        <f>E259*(1+D258)</f>
        <v/>
      </c>
      <c r="F258" s="202">
        <f>INDIRECT(F$1&amp;"!D"&amp;ROW())</f>
        <v/>
      </c>
      <c r="G258" s="200">
        <f>G259*(1+F258)</f>
        <v/>
      </c>
      <c r="H258" s="202">
        <f>INDIRECT(H$1&amp;"!D"&amp;ROW())</f>
        <v/>
      </c>
      <c r="I258" s="200">
        <f>I259*(1+H258)</f>
        <v/>
      </c>
      <c r="J258" s="199" t="n"/>
      <c r="K258" s="199" t="n"/>
      <c r="L258" s="200">
        <f>SUM(C258,E258,G258,I258,K258)</f>
        <v/>
      </c>
      <c r="M258" s="202">
        <f>L258/L259-1</f>
        <v/>
      </c>
      <c r="N258" s="415" t="n"/>
      <c r="O258" s="202" t="n"/>
      <c r="P258" s="416" t="n"/>
      <c r="Q258" s="415" t="n"/>
      <c r="R258" s="218" t="n"/>
      <c r="S258" s="417" t="n"/>
      <c r="T258" s="217" t="n"/>
      <c r="U258" s="199" t="n"/>
      <c r="V258" s="199" t="n"/>
      <c r="W258" s="199" t="n"/>
      <c r="X258" s="199" t="n"/>
      <c r="Y258" s="199" t="n"/>
      <c r="Z258" s="199" t="n"/>
      <c r="AA258" s="199" t="n"/>
      <c r="AB258" s="199" t="n"/>
      <c r="AC258" s="199" t="n"/>
      <c r="AD258" s="199" t="n"/>
      <c r="AE258" s="199" t="n"/>
      <c r="AF258" s="199" t="n"/>
      <c r="AG258" s="199" t="n"/>
    </row>
    <row r="259" ht="26.5" customHeight="1">
      <c r="A259" s="203" t="n">
        <v>43997</v>
      </c>
      <c r="B259" s="202">
        <f>INDIRECT(B$1&amp;"!D"&amp;ROW())</f>
        <v/>
      </c>
      <c r="C259" s="200">
        <f>C260*(1+B259)</f>
        <v/>
      </c>
      <c r="D259" s="202">
        <f>INDIRECT(D$1&amp;"!D"&amp;ROW())</f>
        <v/>
      </c>
      <c r="E259" s="200">
        <f>E260*(1+D259)</f>
        <v/>
      </c>
      <c r="F259" s="202">
        <f>INDIRECT(F$1&amp;"!D"&amp;ROW())</f>
        <v/>
      </c>
      <c r="G259" s="200">
        <f>G260*(1+F259)</f>
        <v/>
      </c>
      <c r="H259" s="202">
        <f>INDIRECT(H$1&amp;"!D"&amp;ROW())</f>
        <v/>
      </c>
      <c r="I259" s="200">
        <f>I260*(1+H259)</f>
        <v/>
      </c>
      <c r="J259" s="199" t="n"/>
      <c r="K259" s="199" t="n"/>
      <c r="L259" s="200">
        <f>SUM(C259,E259,G259,I259,K259)</f>
        <v/>
      </c>
      <c r="M259" s="202">
        <f>L259/L260-1</f>
        <v/>
      </c>
      <c r="N259" s="415" t="n"/>
      <c r="O259" s="202" t="n"/>
      <c r="P259" s="416" t="n"/>
      <c r="Q259" s="415" t="n"/>
      <c r="R259" s="218" t="n"/>
      <c r="S259" s="417" t="n"/>
      <c r="T259" s="217" t="n"/>
      <c r="U259" s="199" t="n"/>
      <c r="V259" s="199" t="n"/>
      <c r="W259" s="199" t="n"/>
      <c r="X259" s="199" t="n"/>
      <c r="Y259" s="199" t="n"/>
      <c r="Z259" s="199" t="n"/>
      <c r="AA259" s="199" t="n"/>
      <c r="AB259" s="199" t="n"/>
      <c r="AC259" s="199" t="n"/>
      <c r="AD259" s="199" t="n"/>
      <c r="AE259" s="199" t="n"/>
      <c r="AF259" s="199" t="n"/>
      <c r="AG259" s="199" t="n"/>
    </row>
    <row r="260" ht="26.5" customHeight="1">
      <c r="A260" s="203" t="n">
        <v>43994</v>
      </c>
      <c r="B260" s="202">
        <f>INDIRECT(B$1&amp;"!D"&amp;ROW())</f>
        <v/>
      </c>
      <c r="C260" s="200">
        <f>C261*(1+B260)</f>
        <v/>
      </c>
      <c r="D260" s="202">
        <f>INDIRECT(D$1&amp;"!D"&amp;ROW())</f>
        <v/>
      </c>
      <c r="E260" s="200">
        <f>E261*(1+D260)</f>
        <v/>
      </c>
      <c r="F260" s="202">
        <f>INDIRECT(F$1&amp;"!D"&amp;ROW())</f>
        <v/>
      </c>
      <c r="G260" s="200">
        <f>G261*(1+F260)</f>
        <v/>
      </c>
      <c r="H260" s="202">
        <f>INDIRECT(H$1&amp;"!D"&amp;ROW())</f>
        <v/>
      </c>
      <c r="I260" s="200">
        <f>I261*(1+H260)</f>
        <v/>
      </c>
      <c r="J260" s="199" t="n"/>
      <c r="K260" s="199" t="n"/>
      <c r="L260" s="200">
        <f>SUM(C260,E260,G260,I260,K260)</f>
        <v/>
      </c>
      <c r="M260" s="202">
        <f>L260/L261-1</f>
        <v/>
      </c>
      <c r="N260" s="415" t="n"/>
      <c r="O260" s="202" t="n"/>
      <c r="P260" s="416" t="n"/>
      <c r="Q260" s="415" t="n"/>
      <c r="R260" s="218" t="n"/>
      <c r="S260" s="417" t="n"/>
      <c r="T260" s="217" t="n"/>
      <c r="U260" s="199" t="n"/>
      <c r="V260" s="199" t="n"/>
      <c r="W260" s="199" t="n"/>
      <c r="X260" s="199" t="n"/>
      <c r="Y260" s="199" t="n"/>
      <c r="Z260" s="199" t="n"/>
      <c r="AA260" s="199" t="n"/>
      <c r="AB260" s="199" t="n"/>
      <c r="AC260" s="199" t="n"/>
      <c r="AD260" s="199" t="n"/>
      <c r="AE260" s="199" t="n"/>
      <c r="AF260" s="199" t="n"/>
      <c r="AG260" s="199" t="n"/>
    </row>
    <row r="261" ht="26.5" customHeight="1">
      <c r="A261" s="203" t="n">
        <v>43993</v>
      </c>
      <c r="B261" s="202">
        <f>INDIRECT(B$1&amp;"!D"&amp;ROW())</f>
        <v/>
      </c>
      <c r="C261" s="200">
        <f>C262*(1+B261)</f>
        <v/>
      </c>
      <c r="D261" s="202">
        <f>INDIRECT(D$1&amp;"!D"&amp;ROW())</f>
        <v/>
      </c>
      <c r="E261" s="200">
        <f>E262*(1+D261)</f>
        <v/>
      </c>
      <c r="F261" s="202">
        <f>INDIRECT(F$1&amp;"!D"&amp;ROW())</f>
        <v/>
      </c>
      <c r="G261" s="200">
        <f>G262*(1+F261)</f>
        <v/>
      </c>
      <c r="H261" s="202">
        <f>INDIRECT(H$1&amp;"!D"&amp;ROW())</f>
        <v/>
      </c>
      <c r="I261" s="200">
        <f>I262*(1+H261)</f>
        <v/>
      </c>
      <c r="J261" s="199" t="n"/>
      <c r="K261" s="199" t="n"/>
      <c r="L261" s="200">
        <f>SUM(C261,E261,G261,I261,K261)</f>
        <v/>
      </c>
      <c r="M261" s="202">
        <f>L261/L262-1</f>
        <v/>
      </c>
      <c r="N261" s="415" t="n"/>
      <c r="O261" s="202" t="n"/>
      <c r="P261" s="416" t="n"/>
      <c r="Q261" s="415" t="n"/>
      <c r="R261" s="218" t="n"/>
      <c r="S261" s="417" t="n"/>
      <c r="T261" s="217" t="n"/>
      <c r="U261" s="199" t="n"/>
      <c r="V261" s="199" t="n"/>
      <c r="W261" s="199" t="n"/>
      <c r="X261" s="199" t="n"/>
      <c r="Y261" s="199" t="n"/>
      <c r="Z261" s="199" t="n"/>
      <c r="AA261" s="199" t="n"/>
      <c r="AB261" s="199" t="n"/>
      <c r="AC261" s="199" t="n"/>
      <c r="AD261" s="199" t="n"/>
      <c r="AE261" s="199" t="n"/>
      <c r="AF261" s="199" t="n"/>
      <c r="AG261" s="199" t="n"/>
    </row>
    <row r="262" ht="26.5" customHeight="1">
      <c r="A262" s="203" t="n">
        <v>43992</v>
      </c>
      <c r="B262" s="202">
        <f>INDIRECT(B$1&amp;"!D"&amp;ROW())</f>
        <v/>
      </c>
      <c r="C262" s="200">
        <f>C263*(1+B262)</f>
        <v/>
      </c>
      <c r="D262" s="202">
        <f>INDIRECT(D$1&amp;"!D"&amp;ROW())</f>
        <v/>
      </c>
      <c r="E262" s="200">
        <f>E263*(1+D262)</f>
        <v/>
      </c>
      <c r="F262" s="202">
        <f>INDIRECT(F$1&amp;"!D"&amp;ROW())</f>
        <v/>
      </c>
      <c r="G262" s="200">
        <f>G263*(1+F262)</f>
        <v/>
      </c>
      <c r="H262" s="202">
        <f>INDIRECT(H$1&amp;"!D"&amp;ROW())</f>
        <v/>
      </c>
      <c r="I262" s="200">
        <f>I263*(1+H262)</f>
        <v/>
      </c>
      <c r="J262" s="199" t="n"/>
      <c r="K262" s="199" t="n"/>
      <c r="L262" s="200">
        <f>SUM(C262,E262,G262,I262,K262)</f>
        <v/>
      </c>
      <c r="M262" s="202">
        <f>L262/L263-1</f>
        <v/>
      </c>
      <c r="N262" s="415" t="n"/>
      <c r="O262" s="202" t="n"/>
      <c r="P262" s="416" t="n"/>
      <c r="Q262" s="415" t="n"/>
      <c r="R262" s="218" t="n"/>
      <c r="S262" s="417" t="n"/>
      <c r="T262" s="217" t="n"/>
      <c r="U262" s="199" t="n"/>
      <c r="V262" s="199" t="n"/>
      <c r="W262" s="199" t="n"/>
      <c r="X262" s="199" t="n"/>
      <c r="Y262" s="199" t="n"/>
      <c r="Z262" s="199" t="n"/>
      <c r="AA262" s="199" t="n"/>
      <c r="AB262" s="199" t="n"/>
      <c r="AC262" s="199" t="n"/>
      <c r="AD262" s="199" t="n"/>
      <c r="AE262" s="199" t="n"/>
      <c r="AF262" s="199" t="n"/>
      <c r="AG262" s="199" t="n"/>
    </row>
    <row r="263" ht="26.5" customHeight="1">
      <c r="A263" s="203" t="n">
        <v>43991</v>
      </c>
      <c r="B263" s="202">
        <f>INDIRECT(B$1&amp;"!D"&amp;ROW())</f>
        <v/>
      </c>
      <c r="C263" s="200">
        <f>C264*(1+B263)</f>
        <v/>
      </c>
      <c r="D263" s="202">
        <f>INDIRECT(D$1&amp;"!D"&amp;ROW())</f>
        <v/>
      </c>
      <c r="E263" s="200">
        <f>E264*(1+D263)</f>
        <v/>
      </c>
      <c r="F263" s="202">
        <f>INDIRECT(F$1&amp;"!D"&amp;ROW())</f>
        <v/>
      </c>
      <c r="G263" s="200">
        <f>G264*(1+F263)</f>
        <v/>
      </c>
      <c r="H263" s="202">
        <f>INDIRECT(H$1&amp;"!D"&amp;ROW())</f>
        <v/>
      </c>
      <c r="I263" s="200">
        <f>I264*(1+H263)</f>
        <v/>
      </c>
      <c r="J263" s="199" t="n"/>
      <c r="K263" s="199" t="n"/>
      <c r="L263" s="200">
        <f>SUM(C263,E263,G263,I263,K263)</f>
        <v/>
      </c>
      <c r="M263" s="202">
        <f>L263/L264-1</f>
        <v/>
      </c>
      <c r="N263" s="415" t="n"/>
      <c r="O263" s="202" t="n"/>
      <c r="P263" s="416" t="n"/>
      <c r="Q263" s="415" t="n"/>
      <c r="R263" s="218" t="n"/>
      <c r="S263" s="417" t="n"/>
      <c r="T263" s="217" t="n"/>
      <c r="U263" s="199" t="n"/>
      <c r="V263" s="199" t="n"/>
      <c r="W263" s="199" t="n"/>
      <c r="X263" s="199" t="n"/>
      <c r="Y263" s="199" t="n"/>
      <c r="Z263" s="199" t="n"/>
      <c r="AA263" s="199" t="n"/>
      <c r="AB263" s="199" t="n"/>
      <c r="AC263" s="199" t="n"/>
      <c r="AD263" s="199" t="n"/>
      <c r="AE263" s="199" t="n"/>
      <c r="AF263" s="199" t="n"/>
      <c r="AG263" s="199" t="n"/>
    </row>
    <row r="264" ht="26.5" customHeight="1">
      <c r="A264" s="203" t="n">
        <v>43990</v>
      </c>
      <c r="B264" s="202">
        <f>INDIRECT(B$1&amp;"!D"&amp;ROW())</f>
        <v/>
      </c>
      <c r="C264" s="200">
        <f>C265*(1+B264)</f>
        <v/>
      </c>
      <c r="D264" s="202">
        <f>INDIRECT(D$1&amp;"!D"&amp;ROW())</f>
        <v/>
      </c>
      <c r="E264" s="200">
        <f>E265*(1+D264)</f>
        <v/>
      </c>
      <c r="F264" s="202">
        <f>INDIRECT(F$1&amp;"!D"&amp;ROW())</f>
        <v/>
      </c>
      <c r="G264" s="200">
        <f>G265*(1+F264)</f>
        <v/>
      </c>
      <c r="H264" s="202">
        <f>INDIRECT(H$1&amp;"!D"&amp;ROW())</f>
        <v/>
      </c>
      <c r="I264" s="200">
        <f>I265*(1+H264)</f>
        <v/>
      </c>
      <c r="J264" s="199" t="n"/>
      <c r="K264" s="199" t="n"/>
      <c r="L264" s="200">
        <f>SUM(C264,E264,G264,I264,K264)</f>
        <v/>
      </c>
      <c r="M264" s="202">
        <f>L264/L265-1</f>
        <v/>
      </c>
      <c r="N264" s="415" t="n"/>
      <c r="O264" s="202" t="n"/>
      <c r="P264" s="416" t="n"/>
      <c r="Q264" s="415" t="n"/>
      <c r="R264" s="218" t="n"/>
      <c r="S264" s="417" t="n"/>
      <c r="T264" s="217" t="n"/>
      <c r="U264" s="199" t="n"/>
      <c r="V264" s="199" t="n"/>
      <c r="W264" s="199" t="n"/>
      <c r="X264" s="199" t="n"/>
      <c r="Y264" s="199" t="n"/>
      <c r="Z264" s="199" t="n"/>
      <c r="AA264" s="199" t="n"/>
      <c r="AB264" s="199" t="n"/>
      <c r="AC264" s="199" t="n"/>
      <c r="AD264" s="199" t="n"/>
      <c r="AE264" s="199" t="n"/>
      <c r="AF264" s="199" t="n"/>
      <c r="AG264" s="199" t="n"/>
    </row>
    <row r="265" ht="26.5" customHeight="1">
      <c r="A265" s="203" t="n">
        <v>43987</v>
      </c>
      <c r="B265" s="202">
        <f>INDIRECT(B$1&amp;"!D"&amp;ROW())</f>
        <v/>
      </c>
      <c r="C265" s="200">
        <f>C266*(1+B265)</f>
        <v/>
      </c>
      <c r="D265" s="202">
        <f>INDIRECT(D$1&amp;"!D"&amp;ROW())</f>
        <v/>
      </c>
      <c r="E265" s="200">
        <f>E266*(1+D265)</f>
        <v/>
      </c>
      <c r="F265" s="202">
        <f>INDIRECT(F$1&amp;"!D"&amp;ROW())</f>
        <v/>
      </c>
      <c r="G265" s="200">
        <f>G266*(1+F265)</f>
        <v/>
      </c>
      <c r="H265" s="202">
        <f>INDIRECT(H$1&amp;"!D"&amp;ROW())</f>
        <v/>
      </c>
      <c r="I265" s="200">
        <f>I266*(1+H265)</f>
        <v/>
      </c>
      <c r="J265" s="199" t="n"/>
      <c r="K265" s="199" t="n"/>
      <c r="L265" s="200">
        <f>SUM(C265,E265,G265,I265,K265)</f>
        <v/>
      </c>
      <c r="M265" s="202">
        <f>L265/L266-1</f>
        <v/>
      </c>
      <c r="N265" s="415" t="n"/>
      <c r="O265" s="202" t="n"/>
      <c r="P265" s="416" t="n"/>
      <c r="Q265" s="415" t="n"/>
      <c r="R265" s="218" t="n"/>
      <c r="S265" s="417" t="n"/>
      <c r="T265" s="217" t="n"/>
      <c r="U265" s="199" t="n"/>
      <c r="V265" s="199" t="n"/>
      <c r="W265" s="199" t="n"/>
      <c r="X265" s="199" t="n"/>
      <c r="Y265" s="199" t="n"/>
      <c r="Z265" s="199" t="n"/>
      <c r="AA265" s="199" t="n"/>
      <c r="AB265" s="199" t="n"/>
      <c r="AC265" s="199" t="n"/>
      <c r="AD265" s="199" t="n"/>
      <c r="AE265" s="199" t="n"/>
      <c r="AF265" s="199" t="n"/>
      <c r="AG265" s="199" t="n"/>
    </row>
    <row r="266" ht="26.5" customHeight="1">
      <c r="A266" s="203" t="n">
        <v>43986</v>
      </c>
      <c r="B266" s="202">
        <f>INDIRECT(B$1&amp;"!D"&amp;ROW())</f>
        <v/>
      </c>
      <c r="C266" s="200">
        <f>C267*(1+B266)</f>
        <v/>
      </c>
      <c r="D266" s="202">
        <f>INDIRECT(D$1&amp;"!D"&amp;ROW())</f>
        <v/>
      </c>
      <c r="E266" s="200">
        <f>E267*(1+D266)</f>
        <v/>
      </c>
      <c r="F266" s="202">
        <f>INDIRECT(F$1&amp;"!D"&amp;ROW())</f>
        <v/>
      </c>
      <c r="G266" s="200">
        <f>G267*(1+F266)</f>
        <v/>
      </c>
      <c r="H266" s="202">
        <f>INDIRECT(H$1&amp;"!D"&amp;ROW())</f>
        <v/>
      </c>
      <c r="I266" s="200">
        <f>I267*(1+H266)</f>
        <v/>
      </c>
      <c r="J266" s="199" t="n"/>
      <c r="K266" s="199" t="n"/>
      <c r="L266" s="200">
        <f>SUM(C266,E266,G266,I266,K266)</f>
        <v/>
      </c>
      <c r="M266" s="202">
        <f>L266/L267-1</f>
        <v/>
      </c>
      <c r="N266" s="415" t="n"/>
      <c r="O266" s="202" t="n"/>
      <c r="P266" s="416" t="n"/>
      <c r="Q266" s="415" t="n"/>
      <c r="R266" s="218" t="n"/>
      <c r="S266" s="417" t="n"/>
      <c r="T266" s="217" t="n"/>
      <c r="U266" s="199" t="n"/>
      <c r="V266" s="199" t="n"/>
      <c r="W266" s="199" t="n"/>
      <c r="X266" s="199" t="n"/>
      <c r="Y266" s="199" t="n"/>
      <c r="Z266" s="199" t="n"/>
      <c r="AA266" s="199" t="n"/>
      <c r="AB266" s="199" t="n"/>
      <c r="AC266" s="199" t="n"/>
      <c r="AD266" s="199" t="n"/>
      <c r="AE266" s="199" t="n"/>
      <c r="AF266" s="199" t="n"/>
      <c r="AG266" s="199" t="n"/>
    </row>
    <row r="267" ht="26.5" customHeight="1">
      <c r="A267" s="203" t="n">
        <v>43985</v>
      </c>
      <c r="B267" s="202">
        <f>INDIRECT(B$1&amp;"!D"&amp;ROW())</f>
        <v/>
      </c>
      <c r="C267" s="200">
        <f>C268*(1+B267)</f>
        <v/>
      </c>
      <c r="D267" s="202">
        <f>INDIRECT(D$1&amp;"!D"&amp;ROW())</f>
        <v/>
      </c>
      <c r="E267" s="200">
        <f>E268*(1+D267)</f>
        <v/>
      </c>
      <c r="F267" s="202">
        <f>INDIRECT(F$1&amp;"!D"&amp;ROW())</f>
        <v/>
      </c>
      <c r="G267" s="200">
        <f>G268*(1+F267)</f>
        <v/>
      </c>
      <c r="H267" s="202">
        <f>INDIRECT(H$1&amp;"!D"&amp;ROW())</f>
        <v/>
      </c>
      <c r="I267" s="200">
        <f>I268*(1+H267)</f>
        <v/>
      </c>
      <c r="J267" s="199" t="n"/>
      <c r="K267" s="199" t="n"/>
      <c r="L267" s="200">
        <f>SUM(C267,E267,G267,I267,K267)</f>
        <v/>
      </c>
      <c r="M267" s="202">
        <f>L267/L268-1</f>
        <v/>
      </c>
      <c r="N267" s="415" t="n"/>
      <c r="O267" s="202" t="n"/>
      <c r="P267" s="416" t="n"/>
      <c r="Q267" s="415" t="n"/>
      <c r="R267" s="218" t="n"/>
      <c r="S267" s="417" t="n"/>
      <c r="T267" s="217" t="n"/>
      <c r="U267" s="199" t="n"/>
      <c r="V267" s="199" t="n"/>
      <c r="W267" s="199" t="n"/>
      <c r="X267" s="199" t="n"/>
      <c r="Y267" s="199" t="n"/>
      <c r="Z267" s="199" t="n"/>
      <c r="AA267" s="199" t="n"/>
      <c r="AB267" s="199" t="n"/>
      <c r="AC267" s="199" t="n"/>
      <c r="AD267" s="199" t="n"/>
      <c r="AE267" s="199" t="n"/>
      <c r="AF267" s="199" t="n"/>
      <c r="AG267" s="199" t="n"/>
    </row>
    <row r="268" ht="26.5" customHeight="1">
      <c r="A268" s="203" t="n">
        <v>43984</v>
      </c>
      <c r="B268" s="202">
        <f>INDIRECT(B$1&amp;"!D"&amp;ROW())</f>
        <v/>
      </c>
      <c r="C268" s="200">
        <f>C269*(1+B268)</f>
        <v/>
      </c>
      <c r="D268" s="202">
        <f>INDIRECT(D$1&amp;"!D"&amp;ROW())</f>
        <v/>
      </c>
      <c r="E268" s="200">
        <f>E269*(1+D268)</f>
        <v/>
      </c>
      <c r="F268" s="202">
        <f>INDIRECT(F$1&amp;"!D"&amp;ROW())</f>
        <v/>
      </c>
      <c r="G268" s="200">
        <f>G269*(1+F268)</f>
        <v/>
      </c>
      <c r="H268" s="202">
        <f>INDIRECT(H$1&amp;"!D"&amp;ROW())</f>
        <v/>
      </c>
      <c r="I268" s="200">
        <f>I269*(1+H268)</f>
        <v/>
      </c>
      <c r="J268" s="199" t="n"/>
      <c r="K268" s="199" t="n"/>
      <c r="L268" s="200">
        <f>SUM(C268,E268,G268,I268,K268)</f>
        <v/>
      </c>
      <c r="M268" s="202">
        <f>L268/L269-1</f>
        <v/>
      </c>
      <c r="N268" s="415" t="n"/>
      <c r="O268" s="202" t="n"/>
      <c r="P268" s="416" t="n"/>
      <c r="Q268" s="415" t="n"/>
      <c r="R268" s="218" t="n"/>
      <c r="S268" s="417" t="n"/>
      <c r="T268" s="217" t="n"/>
      <c r="U268" s="199" t="n"/>
      <c r="V268" s="199" t="n"/>
      <c r="W268" s="199" t="n"/>
      <c r="X268" s="199" t="n"/>
      <c r="Y268" s="199" t="n"/>
      <c r="Z268" s="199" t="n"/>
      <c r="AA268" s="199" t="n"/>
      <c r="AB268" s="199" t="n"/>
      <c r="AC268" s="199" t="n"/>
      <c r="AD268" s="199" t="n"/>
      <c r="AE268" s="199" t="n"/>
      <c r="AF268" s="199" t="n"/>
      <c r="AG268" s="199" t="n"/>
    </row>
    <row r="269" ht="26.5" customHeight="1">
      <c r="A269" s="203" t="n">
        <v>43983</v>
      </c>
      <c r="B269" s="202">
        <f>INDIRECT(B$1&amp;"!D"&amp;ROW())</f>
        <v/>
      </c>
      <c r="C269" s="200">
        <f>C270*(1+B269)</f>
        <v/>
      </c>
      <c r="D269" s="202">
        <f>INDIRECT(D$1&amp;"!D"&amp;ROW())</f>
        <v/>
      </c>
      <c r="E269" s="200">
        <f>E270*(1+D269)</f>
        <v/>
      </c>
      <c r="F269" s="202">
        <f>INDIRECT(F$1&amp;"!D"&amp;ROW())</f>
        <v/>
      </c>
      <c r="G269" s="200">
        <f>G270*(1+F269)</f>
        <v/>
      </c>
      <c r="H269" s="202">
        <f>INDIRECT(H$1&amp;"!D"&amp;ROW())</f>
        <v/>
      </c>
      <c r="I269" s="200">
        <f>I270*(1+H269)</f>
        <v/>
      </c>
      <c r="J269" s="199" t="n"/>
      <c r="K269" s="199" t="n"/>
      <c r="L269" s="200">
        <f>SUM(C269,E269,G269,I269,K269)</f>
        <v/>
      </c>
      <c r="M269" s="202">
        <f>L269/L270-1</f>
        <v/>
      </c>
      <c r="N269" s="415" t="n"/>
      <c r="O269" s="202" t="n"/>
      <c r="P269" s="416" t="n"/>
      <c r="Q269" s="415" t="n"/>
      <c r="R269" s="218" t="n"/>
      <c r="S269" s="417" t="n"/>
      <c r="T269" s="217" t="n"/>
      <c r="U269" s="199" t="n"/>
      <c r="V269" s="199" t="n"/>
      <c r="W269" s="199" t="n"/>
      <c r="X269" s="199" t="n"/>
      <c r="Y269" s="199" t="n"/>
      <c r="Z269" s="199" t="n"/>
      <c r="AA269" s="199" t="n"/>
      <c r="AB269" s="199" t="n"/>
      <c r="AC269" s="199" t="n"/>
      <c r="AD269" s="199" t="n"/>
      <c r="AE269" s="199" t="n"/>
      <c r="AF269" s="199" t="n"/>
      <c r="AG269" s="199" t="n"/>
    </row>
    <row r="270" ht="26.5" customHeight="1">
      <c r="A270" s="203" t="n">
        <v>43980</v>
      </c>
      <c r="B270" s="202">
        <f>INDIRECT(B$1&amp;"!D"&amp;ROW())</f>
        <v/>
      </c>
      <c r="C270" s="200">
        <f>C271*(1+B270)</f>
        <v/>
      </c>
      <c r="D270" s="202">
        <f>INDIRECT(D$1&amp;"!D"&amp;ROW())</f>
        <v/>
      </c>
      <c r="E270" s="200">
        <f>E271*(1+D270)</f>
        <v/>
      </c>
      <c r="F270" s="202">
        <f>INDIRECT(F$1&amp;"!D"&amp;ROW())</f>
        <v/>
      </c>
      <c r="G270" s="200">
        <f>G271*(1+F270)</f>
        <v/>
      </c>
      <c r="H270" s="202">
        <f>INDIRECT(H$1&amp;"!D"&amp;ROW())</f>
        <v/>
      </c>
      <c r="I270" s="200">
        <f>I271*(1+H270)</f>
        <v/>
      </c>
      <c r="J270" s="199" t="n"/>
      <c r="K270" s="199" t="n"/>
      <c r="L270" s="200">
        <f>SUM(C270,E270,G270,I270,K270)</f>
        <v/>
      </c>
      <c r="M270" s="202">
        <f>L270/L271-1</f>
        <v/>
      </c>
      <c r="N270" s="415" t="n"/>
      <c r="O270" s="202" t="n"/>
      <c r="P270" s="416" t="n"/>
      <c r="Q270" s="415" t="n"/>
      <c r="R270" s="218" t="n"/>
      <c r="S270" s="417" t="n"/>
      <c r="T270" s="217" t="n"/>
      <c r="U270" s="199" t="n"/>
      <c r="V270" s="199" t="n"/>
      <c r="W270" s="199" t="n"/>
      <c r="X270" s="199" t="n"/>
      <c r="Y270" s="199" t="n"/>
      <c r="Z270" s="199" t="n"/>
      <c r="AA270" s="199" t="n"/>
      <c r="AB270" s="199" t="n"/>
      <c r="AC270" s="199" t="n"/>
      <c r="AD270" s="199" t="n"/>
      <c r="AE270" s="199" t="n"/>
      <c r="AF270" s="199" t="n"/>
      <c r="AG270" s="199" t="n"/>
    </row>
    <row r="271" ht="26.5" customHeight="1">
      <c r="A271" s="203" t="n">
        <v>43979</v>
      </c>
      <c r="B271" s="202">
        <f>INDIRECT(B$1&amp;"!D"&amp;ROW())</f>
        <v/>
      </c>
      <c r="C271" s="200">
        <f>C272*(1+B271)</f>
        <v/>
      </c>
      <c r="D271" s="202">
        <f>INDIRECT(D$1&amp;"!D"&amp;ROW())</f>
        <v/>
      </c>
      <c r="E271" s="200">
        <f>E272*(1+D271)</f>
        <v/>
      </c>
      <c r="F271" s="202">
        <f>INDIRECT(F$1&amp;"!D"&amp;ROW())</f>
        <v/>
      </c>
      <c r="G271" s="200">
        <f>G272*(1+F271)</f>
        <v/>
      </c>
      <c r="H271" s="202">
        <f>INDIRECT(H$1&amp;"!D"&amp;ROW())</f>
        <v/>
      </c>
      <c r="I271" s="200">
        <f>I272*(1+H271)</f>
        <v/>
      </c>
      <c r="J271" s="199" t="n"/>
      <c r="K271" s="199" t="n"/>
      <c r="L271" s="200">
        <f>SUM(C271,E271,G271,I271,K271)</f>
        <v/>
      </c>
      <c r="M271" s="202">
        <f>L271/L272-1</f>
        <v/>
      </c>
      <c r="N271" s="415" t="n"/>
      <c r="O271" s="202" t="n"/>
      <c r="P271" s="416" t="n"/>
      <c r="Q271" s="415" t="n"/>
      <c r="R271" s="218" t="n"/>
      <c r="S271" s="417" t="n"/>
      <c r="T271" s="217" t="n"/>
      <c r="U271" s="199" t="n"/>
      <c r="V271" s="199" t="n"/>
      <c r="W271" s="199" t="n"/>
      <c r="X271" s="199" t="n"/>
      <c r="Y271" s="199" t="n"/>
      <c r="Z271" s="199" t="n"/>
      <c r="AA271" s="199" t="n"/>
      <c r="AB271" s="199" t="n"/>
      <c r="AC271" s="199" t="n"/>
      <c r="AD271" s="199" t="n"/>
      <c r="AE271" s="199" t="n"/>
      <c r="AF271" s="199" t="n"/>
      <c r="AG271" s="199" t="n"/>
    </row>
    <row r="272" ht="26.5" customHeight="1">
      <c r="A272" s="203" t="n">
        <v>43978</v>
      </c>
      <c r="B272" s="202">
        <f>INDIRECT(B$1&amp;"!D"&amp;ROW())</f>
        <v/>
      </c>
      <c r="C272" s="200">
        <f>C273*(1+B272)</f>
        <v/>
      </c>
      <c r="D272" s="202">
        <f>INDIRECT(D$1&amp;"!D"&amp;ROW())</f>
        <v/>
      </c>
      <c r="E272" s="200">
        <f>E273*(1+D272)</f>
        <v/>
      </c>
      <c r="F272" s="202">
        <f>INDIRECT(F$1&amp;"!D"&amp;ROW())</f>
        <v/>
      </c>
      <c r="G272" s="200">
        <f>G273*(1+F272)</f>
        <v/>
      </c>
      <c r="H272" s="202">
        <f>INDIRECT(H$1&amp;"!D"&amp;ROW())</f>
        <v/>
      </c>
      <c r="I272" s="200">
        <f>I273*(1+H272)</f>
        <v/>
      </c>
      <c r="J272" s="199" t="n"/>
      <c r="K272" s="199" t="n"/>
      <c r="L272" s="200">
        <f>SUM(C272,E272,G272,I272,K272)</f>
        <v/>
      </c>
      <c r="M272" s="202">
        <f>L272/L273-1</f>
        <v/>
      </c>
      <c r="N272" s="415" t="n"/>
      <c r="O272" s="202" t="n"/>
      <c r="P272" s="416" t="n"/>
      <c r="Q272" s="415" t="n"/>
      <c r="R272" s="218" t="n"/>
      <c r="S272" s="417" t="n"/>
      <c r="T272" s="217" t="n"/>
      <c r="U272" s="199" t="n"/>
      <c r="V272" s="199" t="n"/>
      <c r="W272" s="199" t="n"/>
      <c r="X272" s="199" t="n"/>
      <c r="Y272" s="199" t="n"/>
      <c r="Z272" s="199" t="n"/>
      <c r="AA272" s="199" t="n"/>
      <c r="AB272" s="199" t="n"/>
      <c r="AC272" s="199" t="n"/>
      <c r="AD272" s="199" t="n"/>
      <c r="AE272" s="199" t="n"/>
      <c r="AF272" s="199" t="n"/>
      <c r="AG272" s="199" t="n"/>
    </row>
    <row r="273" ht="26.5" customHeight="1">
      <c r="A273" s="203" t="n">
        <v>43977</v>
      </c>
      <c r="B273" s="202">
        <f>INDIRECT(B$1&amp;"!D"&amp;ROW())</f>
        <v/>
      </c>
      <c r="C273" s="200">
        <f>C274*(1+B273)</f>
        <v/>
      </c>
      <c r="D273" s="202">
        <f>INDIRECT(D$1&amp;"!D"&amp;ROW())</f>
        <v/>
      </c>
      <c r="E273" s="200">
        <f>E274*(1+D273)</f>
        <v/>
      </c>
      <c r="F273" s="202">
        <f>INDIRECT(F$1&amp;"!D"&amp;ROW())</f>
        <v/>
      </c>
      <c r="G273" s="200">
        <f>G274*(1+F273)</f>
        <v/>
      </c>
      <c r="H273" s="202">
        <f>INDIRECT(H$1&amp;"!D"&amp;ROW())</f>
        <v/>
      </c>
      <c r="I273" s="200">
        <f>I274*(1+H273)</f>
        <v/>
      </c>
      <c r="J273" s="199" t="n"/>
      <c r="K273" s="199" t="n"/>
      <c r="L273" s="200">
        <f>SUM(C273,E273,G273,I273,K273)</f>
        <v/>
      </c>
      <c r="M273" s="202">
        <f>L273/L274-1</f>
        <v/>
      </c>
      <c r="N273" s="415" t="n"/>
      <c r="O273" s="202" t="n"/>
      <c r="P273" s="416" t="n"/>
      <c r="Q273" s="415" t="n"/>
      <c r="R273" s="218" t="n"/>
      <c r="S273" s="417" t="n"/>
      <c r="T273" s="217" t="n"/>
      <c r="U273" s="199" t="n"/>
      <c r="V273" s="199" t="n"/>
      <c r="W273" s="199" t="n"/>
      <c r="X273" s="199" t="n"/>
      <c r="Y273" s="199" t="n"/>
      <c r="Z273" s="199" t="n"/>
      <c r="AA273" s="199" t="n"/>
      <c r="AB273" s="199" t="n"/>
      <c r="AC273" s="199" t="n"/>
      <c r="AD273" s="199" t="n"/>
      <c r="AE273" s="199" t="n"/>
      <c r="AF273" s="199" t="n"/>
      <c r="AG273" s="199" t="n"/>
    </row>
    <row r="274" ht="26.5" customHeight="1">
      <c r="A274" s="203" t="n">
        <v>43973</v>
      </c>
      <c r="B274" s="202">
        <f>INDIRECT(B$1&amp;"!D"&amp;ROW())</f>
        <v/>
      </c>
      <c r="C274" s="200">
        <f>C275*(1+B274)</f>
        <v/>
      </c>
      <c r="D274" s="202">
        <f>INDIRECT(D$1&amp;"!D"&amp;ROW())</f>
        <v/>
      </c>
      <c r="E274" s="200">
        <f>E275*(1+D274)</f>
        <v/>
      </c>
      <c r="F274" s="202">
        <f>INDIRECT(F$1&amp;"!D"&amp;ROW())</f>
        <v/>
      </c>
      <c r="G274" s="200">
        <f>G275*(1+F274)</f>
        <v/>
      </c>
      <c r="H274" s="202">
        <f>INDIRECT(H$1&amp;"!D"&amp;ROW())</f>
        <v/>
      </c>
      <c r="I274" s="200">
        <f>I275*(1+H274)</f>
        <v/>
      </c>
      <c r="J274" s="199" t="n"/>
      <c r="K274" s="199" t="n"/>
      <c r="L274" s="200">
        <f>SUM(C274,E274,G274,I274,K274)</f>
        <v/>
      </c>
      <c r="M274" s="202">
        <f>L274/L275-1</f>
        <v/>
      </c>
      <c r="N274" s="415" t="n"/>
      <c r="O274" s="202" t="n"/>
      <c r="P274" s="416" t="n"/>
      <c r="Q274" s="415" t="n"/>
      <c r="R274" s="218" t="n"/>
      <c r="S274" s="417" t="n"/>
      <c r="T274" s="217" t="n"/>
      <c r="U274" s="199" t="n"/>
      <c r="V274" s="199" t="n"/>
      <c r="W274" s="199" t="n"/>
      <c r="X274" s="199" t="n"/>
      <c r="Y274" s="199" t="n"/>
      <c r="Z274" s="199" t="n"/>
      <c r="AA274" s="199" t="n"/>
      <c r="AB274" s="199" t="n"/>
      <c r="AC274" s="199" t="n"/>
      <c r="AD274" s="199" t="n"/>
      <c r="AE274" s="199" t="n"/>
      <c r="AF274" s="199" t="n"/>
      <c r="AG274" s="199" t="n"/>
    </row>
    <row r="275" ht="26.5" customHeight="1">
      <c r="A275" s="203" t="n">
        <v>43972</v>
      </c>
      <c r="B275" s="202">
        <f>INDIRECT(B$1&amp;"!D"&amp;ROW())</f>
        <v/>
      </c>
      <c r="C275" s="200">
        <f>C276*(1+B275)</f>
        <v/>
      </c>
      <c r="D275" s="202">
        <f>INDIRECT(D$1&amp;"!D"&amp;ROW())</f>
        <v/>
      </c>
      <c r="E275" s="200">
        <f>E276*(1+D275)</f>
        <v/>
      </c>
      <c r="F275" s="202">
        <f>INDIRECT(F$1&amp;"!D"&amp;ROW())</f>
        <v/>
      </c>
      <c r="G275" s="200">
        <f>G276*(1+F275)</f>
        <v/>
      </c>
      <c r="H275" s="202">
        <f>INDIRECT(H$1&amp;"!D"&amp;ROW())</f>
        <v/>
      </c>
      <c r="I275" s="200">
        <f>I276*(1+H275)</f>
        <v/>
      </c>
      <c r="J275" s="199" t="n"/>
      <c r="K275" s="199" t="n"/>
      <c r="L275" s="200">
        <f>SUM(C275,E275,G275,I275,K275)</f>
        <v/>
      </c>
      <c r="M275" s="202">
        <f>L275/L276-1</f>
        <v/>
      </c>
      <c r="N275" s="415" t="n"/>
      <c r="O275" s="202" t="n"/>
      <c r="P275" s="416" t="n"/>
      <c r="Q275" s="415" t="n"/>
      <c r="R275" s="218" t="n"/>
      <c r="S275" s="417" t="n"/>
      <c r="T275" s="217" t="n"/>
      <c r="U275" s="199" t="n"/>
      <c r="V275" s="199" t="n"/>
      <c r="W275" s="199" t="n"/>
      <c r="X275" s="199" t="n"/>
      <c r="Y275" s="199" t="n"/>
      <c r="Z275" s="199" t="n"/>
      <c r="AA275" s="199" t="n"/>
      <c r="AB275" s="199" t="n"/>
      <c r="AC275" s="199" t="n"/>
      <c r="AD275" s="199" t="n"/>
      <c r="AE275" s="199" t="n"/>
      <c r="AF275" s="199" t="n"/>
      <c r="AG275" s="199" t="n"/>
    </row>
    <row r="276" ht="26.5" customHeight="1">
      <c r="A276" s="203" t="n">
        <v>43971</v>
      </c>
      <c r="B276" s="202">
        <f>INDIRECT(B$1&amp;"!D"&amp;ROW())</f>
        <v/>
      </c>
      <c r="C276" s="200">
        <f>C277*(1+B276)</f>
        <v/>
      </c>
      <c r="D276" s="202">
        <f>INDIRECT(D$1&amp;"!D"&amp;ROW())</f>
        <v/>
      </c>
      <c r="E276" s="200">
        <f>E277*(1+D276)</f>
        <v/>
      </c>
      <c r="F276" s="202">
        <f>INDIRECT(F$1&amp;"!D"&amp;ROW())</f>
        <v/>
      </c>
      <c r="G276" s="200">
        <f>G277*(1+F276)</f>
        <v/>
      </c>
      <c r="H276" s="202">
        <f>INDIRECT(H$1&amp;"!D"&amp;ROW())</f>
        <v/>
      </c>
      <c r="I276" s="200">
        <f>I277*(1+H276)</f>
        <v/>
      </c>
      <c r="J276" s="199" t="n"/>
      <c r="K276" s="199" t="n"/>
      <c r="L276" s="200">
        <f>SUM(C276,E276,G276,I276,K276)</f>
        <v/>
      </c>
      <c r="M276" s="202">
        <f>L276/L277-1</f>
        <v/>
      </c>
      <c r="N276" s="415" t="n"/>
      <c r="O276" s="202" t="n"/>
      <c r="P276" s="416" t="n"/>
      <c r="Q276" s="415" t="n"/>
      <c r="R276" s="218" t="n"/>
      <c r="S276" s="417" t="n"/>
      <c r="T276" s="217" t="n"/>
      <c r="U276" s="199" t="n"/>
      <c r="V276" s="199" t="n"/>
      <c r="W276" s="199" t="n"/>
      <c r="X276" s="199" t="n"/>
      <c r="Y276" s="199" t="n"/>
      <c r="Z276" s="199" t="n"/>
      <c r="AA276" s="199" t="n"/>
      <c r="AB276" s="199" t="n"/>
      <c r="AC276" s="199" t="n"/>
      <c r="AD276" s="199" t="n"/>
      <c r="AE276" s="199" t="n"/>
      <c r="AF276" s="199" t="n"/>
      <c r="AG276" s="199" t="n"/>
    </row>
    <row r="277" ht="26.5" customHeight="1">
      <c r="A277" s="203" t="n">
        <v>43970</v>
      </c>
      <c r="B277" s="202">
        <f>INDIRECT(B$1&amp;"!D"&amp;ROW())</f>
        <v/>
      </c>
      <c r="C277" s="200">
        <f>C278*(1+B277)</f>
        <v/>
      </c>
      <c r="D277" s="202">
        <f>INDIRECT(D$1&amp;"!D"&amp;ROW())</f>
        <v/>
      </c>
      <c r="E277" s="200">
        <f>E278*(1+D277)</f>
        <v/>
      </c>
      <c r="F277" s="202">
        <f>INDIRECT(F$1&amp;"!D"&amp;ROW())</f>
        <v/>
      </c>
      <c r="G277" s="200">
        <f>G278*(1+F277)</f>
        <v/>
      </c>
      <c r="H277" s="202">
        <f>INDIRECT(H$1&amp;"!D"&amp;ROW())</f>
        <v/>
      </c>
      <c r="I277" s="200">
        <f>I278*(1+H277)</f>
        <v/>
      </c>
      <c r="J277" s="199" t="n"/>
      <c r="K277" s="199" t="n"/>
      <c r="L277" s="200">
        <f>SUM(C277,E277,G277,I277,K277)</f>
        <v/>
      </c>
      <c r="M277" s="202">
        <f>L277/L278-1</f>
        <v/>
      </c>
      <c r="N277" s="415" t="n"/>
      <c r="O277" s="202" t="n"/>
      <c r="P277" s="416" t="n"/>
      <c r="Q277" s="415" t="n"/>
      <c r="R277" s="218" t="n"/>
      <c r="S277" s="417" t="n"/>
      <c r="T277" s="217" t="n"/>
      <c r="U277" s="199" t="n"/>
      <c r="V277" s="199" t="n"/>
      <c r="W277" s="199" t="n"/>
      <c r="X277" s="199" t="n"/>
      <c r="Y277" s="199" t="n"/>
      <c r="Z277" s="199" t="n"/>
      <c r="AA277" s="199" t="n"/>
      <c r="AB277" s="199" t="n"/>
      <c r="AC277" s="199" t="n"/>
      <c r="AD277" s="199" t="n"/>
      <c r="AE277" s="199" t="n"/>
      <c r="AF277" s="199" t="n"/>
      <c r="AG277" s="199" t="n"/>
    </row>
    <row r="278" ht="26.5" customHeight="1">
      <c r="A278" s="203" t="n">
        <v>43969</v>
      </c>
      <c r="B278" s="202">
        <f>INDIRECT(B$1&amp;"!D"&amp;ROW())</f>
        <v/>
      </c>
      <c r="C278" s="200">
        <f>C279*(1+B278)</f>
        <v/>
      </c>
      <c r="D278" s="202">
        <f>INDIRECT(D$1&amp;"!D"&amp;ROW())</f>
        <v/>
      </c>
      <c r="E278" s="200">
        <f>E279*(1+D278)</f>
        <v/>
      </c>
      <c r="F278" s="202">
        <f>INDIRECT(F$1&amp;"!D"&amp;ROW())</f>
        <v/>
      </c>
      <c r="G278" s="200">
        <f>G279*(1+F278)</f>
        <v/>
      </c>
      <c r="H278" s="202">
        <f>INDIRECT(H$1&amp;"!D"&amp;ROW())</f>
        <v/>
      </c>
      <c r="I278" s="200">
        <f>I279*(1+H278)</f>
        <v/>
      </c>
      <c r="J278" s="199" t="n"/>
      <c r="K278" s="199" t="n"/>
      <c r="L278" s="200">
        <f>SUM(C278,E278,G278,I278,K278)</f>
        <v/>
      </c>
      <c r="M278" s="202">
        <f>L278/L279-1</f>
        <v/>
      </c>
      <c r="N278" s="415" t="n"/>
      <c r="O278" s="202" t="n"/>
      <c r="P278" s="416" t="n"/>
      <c r="Q278" s="415" t="n"/>
      <c r="R278" s="218" t="n"/>
      <c r="S278" s="417" t="n"/>
      <c r="T278" s="217" t="n"/>
      <c r="U278" s="199" t="n"/>
      <c r="V278" s="199" t="n"/>
      <c r="W278" s="199" t="n"/>
      <c r="X278" s="199" t="n"/>
      <c r="Y278" s="199" t="n"/>
      <c r="Z278" s="199" t="n"/>
      <c r="AA278" s="199" t="n"/>
      <c r="AB278" s="199" t="n"/>
      <c r="AC278" s="199" t="n"/>
      <c r="AD278" s="199" t="n"/>
      <c r="AE278" s="199" t="n"/>
      <c r="AF278" s="199" t="n"/>
      <c r="AG278" s="199" t="n"/>
    </row>
    <row r="279" ht="26.5" customHeight="1">
      <c r="A279" s="203" t="n">
        <v>43966</v>
      </c>
      <c r="B279" s="202">
        <f>INDIRECT(B$1&amp;"!D"&amp;ROW())</f>
        <v/>
      </c>
      <c r="C279" s="200">
        <f>C280*(1+B279)</f>
        <v/>
      </c>
      <c r="D279" s="202">
        <f>INDIRECT(D$1&amp;"!D"&amp;ROW())</f>
        <v/>
      </c>
      <c r="E279" s="200">
        <f>E280*(1+D279)</f>
        <v/>
      </c>
      <c r="F279" s="202">
        <f>INDIRECT(F$1&amp;"!D"&amp;ROW())</f>
        <v/>
      </c>
      <c r="G279" s="200">
        <f>G280*(1+F279)</f>
        <v/>
      </c>
      <c r="H279" s="202">
        <f>INDIRECT(H$1&amp;"!D"&amp;ROW())</f>
        <v/>
      </c>
      <c r="I279" s="200">
        <f>I280*(1+H279)</f>
        <v/>
      </c>
      <c r="J279" s="199" t="n"/>
      <c r="K279" s="199" t="n"/>
      <c r="L279" s="200">
        <f>SUM(C279,E279,G279,I279,K279)</f>
        <v/>
      </c>
      <c r="M279" s="202">
        <f>L279/L280-1</f>
        <v/>
      </c>
      <c r="N279" s="415" t="n"/>
      <c r="O279" s="202" t="n"/>
      <c r="P279" s="416" t="n"/>
      <c r="Q279" s="415" t="n"/>
      <c r="R279" s="218" t="n"/>
      <c r="S279" s="417" t="n"/>
      <c r="T279" s="217" t="n"/>
      <c r="U279" s="199" t="n"/>
      <c r="V279" s="199" t="n"/>
      <c r="W279" s="199" t="n"/>
      <c r="X279" s="199" t="n"/>
      <c r="Y279" s="199" t="n"/>
      <c r="Z279" s="199" t="n"/>
      <c r="AA279" s="199" t="n"/>
      <c r="AB279" s="199" t="n"/>
      <c r="AC279" s="199" t="n"/>
      <c r="AD279" s="199" t="n"/>
      <c r="AE279" s="199" t="n"/>
      <c r="AF279" s="199" t="n"/>
      <c r="AG279" s="199" t="n"/>
    </row>
    <row r="280" ht="26.5" customHeight="1">
      <c r="A280" s="203" t="n">
        <v>43965</v>
      </c>
      <c r="B280" s="202">
        <f>INDIRECT(B$1&amp;"!D"&amp;ROW())</f>
        <v/>
      </c>
      <c r="C280" s="200">
        <f>C281*(1+B280)</f>
        <v/>
      </c>
      <c r="D280" s="202">
        <f>INDIRECT(D$1&amp;"!D"&amp;ROW())</f>
        <v/>
      </c>
      <c r="E280" s="200">
        <f>E281*(1+D280)</f>
        <v/>
      </c>
      <c r="F280" s="202">
        <f>INDIRECT(F$1&amp;"!D"&amp;ROW())</f>
        <v/>
      </c>
      <c r="G280" s="200">
        <f>G281*(1+F280)</f>
        <v/>
      </c>
      <c r="H280" s="202">
        <f>INDIRECT(H$1&amp;"!D"&amp;ROW())</f>
        <v/>
      </c>
      <c r="I280" s="200">
        <f>I281*(1+H280)</f>
        <v/>
      </c>
      <c r="J280" s="199" t="n"/>
      <c r="K280" s="199" t="n"/>
      <c r="L280" s="200">
        <f>SUM(C280,E280,G280,I280,K280)</f>
        <v/>
      </c>
      <c r="M280" s="202">
        <f>L280/L281-1</f>
        <v/>
      </c>
      <c r="N280" s="415" t="n"/>
      <c r="O280" s="202" t="n"/>
      <c r="P280" s="416" t="n"/>
      <c r="Q280" s="415" t="n"/>
      <c r="R280" s="218" t="n"/>
      <c r="S280" s="417" t="n"/>
      <c r="T280" s="217" t="n"/>
      <c r="U280" s="199" t="n"/>
      <c r="V280" s="199" t="n"/>
      <c r="W280" s="199" t="n"/>
      <c r="X280" s="199" t="n"/>
      <c r="Y280" s="199" t="n"/>
      <c r="Z280" s="199" t="n"/>
      <c r="AA280" s="199" t="n"/>
      <c r="AB280" s="199" t="n"/>
      <c r="AC280" s="199" t="n"/>
      <c r="AD280" s="199" t="n"/>
      <c r="AE280" s="199" t="n"/>
      <c r="AF280" s="199" t="n"/>
      <c r="AG280" s="199" t="n"/>
    </row>
    <row r="281" ht="26.5" customHeight="1">
      <c r="A281" s="203" t="n">
        <v>43964</v>
      </c>
      <c r="B281" s="202">
        <f>INDIRECT(B$1&amp;"!D"&amp;ROW())</f>
        <v/>
      </c>
      <c r="C281" s="200">
        <f>C282*(1+B281)</f>
        <v/>
      </c>
      <c r="D281" s="202">
        <f>INDIRECT(D$1&amp;"!D"&amp;ROW())</f>
        <v/>
      </c>
      <c r="E281" s="200">
        <f>E282*(1+D281)</f>
        <v/>
      </c>
      <c r="F281" s="202">
        <f>INDIRECT(F$1&amp;"!D"&amp;ROW())</f>
        <v/>
      </c>
      <c r="G281" s="200">
        <f>G282*(1+F281)</f>
        <v/>
      </c>
      <c r="H281" s="202">
        <f>INDIRECT(H$1&amp;"!D"&amp;ROW())</f>
        <v/>
      </c>
      <c r="I281" s="200">
        <f>I282*(1+H281)</f>
        <v/>
      </c>
      <c r="J281" s="199" t="n"/>
      <c r="K281" s="199" t="n"/>
      <c r="L281" s="200">
        <f>SUM(C281,E281,G281,I281,K281)</f>
        <v/>
      </c>
      <c r="M281" s="202">
        <f>L281/L282-1</f>
        <v/>
      </c>
      <c r="N281" s="415" t="n"/>
      <c r="O281" s="202" t="n"/>
      <c r="P281" s="416" t="n"/>
      <c r="Q281" s="415" t="n"/>
      <c r="R281" s="218" t="n"/>
      <c r="S281" s="417" t="n"/>
      <c r="T281" s="217" t="n"/>
      <c r="U281" s="199" t="n"/>
      <c r="V281" s="199" t="n"/>
      <c r="W281" s="199" t="n"/>
      <c r="X281" s="199" t="n"/>
      <c r="Y281" s="199" t="n"/>
      <c r="Z281" s="199" t="n"/>
      <c r="AA281" s="199" t="n"/>
      <c r="AB281" s="199" t="n"/>
      <c r="AC281" s="199" t="n"/>
      <c r="AD281" s="199" t="n"/>
      <c r="AE281" s="199" t="n"/>
      <c r="AF281" s="199" t="n"/>
      <c r="AG281" s="199" t="n"/>
    </row>
    <row r="282" ht="26.5" customHeight="1">
      <c r="A282" s="203" t="n">
        <v>43963</v>
      </c>
      <c r="B282" s="202">
        <f>INDIRECT(B$1&amp;"!D"&amp;ROW())</f>
        <v/>
      </c>
      <c r="C282" s="200">
        <f>C283*(1+B282)</f>
        <v/>
      </c>
      <c r="D282" s="202">
        <f>INDIRECT(D$1&amp;"!D"&amp;ROW())</f>
        <v/>
      </c>
      <c r="E282" s="200">
        <f>E283*(1+D282)</f>
        <v/>
      </c>
      <c r="F282" s="202">
        <f>INDIRECT(F$1&amp;"!D"&amp;ROW())</f>
        <v/>
      </c>
      <c r="G282" s="200">
        <f>G283*(1+F282)</f>
        <v/>
      </c>
      <c r="H282" s="202">
        <f>INDIRECT(H$1&amp;"!D"&amp;ROW())</f>
        <v/>
      </c>
      <c r="I282" s="200">
        <f>I283*(1+H282)</f>
        <v/>
      </c>
      <c r="J282" s="199" t="n"/>
      <c r="K282" s="199" t="n"/>
      <c r="L282" s="200">
        <f>SUM(C282,E282,G282,I282,K282)</f>
        <v/>
      </c>
      <c r="M282" s="202">
        <f>L282/L283-1</f>
        <v/>
      </c>
      <c r="N282" s="415" t="n"/>
      <c r="O282" s="202" t="n"/>
      <c r="P282" s="416" t="n"/>
      <c r="Q282" s="415" t="n"/>
      <c r="R282" s="218" t="n"/>
      <c r="S282" s="417" t="n"/>
      <c r="T282" s="217" t="n"/>
      <c r="U282" s="199" t="n"/>
      <c r="V282" s="199" t="n"/>
      <c r="W282" s="199" t="n"/>
      <c r="X282" s="199" t="n"/>
      <c r="Y282" s="199" t="n"/>
      <c r="Z282" s="199" t="n"/>
      <c r="AA282" s="199" t="n"/>
      <c r="AB282" s="199" t="n"/>
      <c r="AC282" s="199" t="n"/>
      <c r="AD282" s="199" t="n"/>
      <c r="AE282" s="199" t="n"/>
      <c r="AF282" s="199" t="n"/>
      <c r="AG282" s="199" t="n"/>
    </row>
    <row r="283" ht="26.5" customHeight="1">
      <c r="A283" s="203" t="n">
        <v>43962</v>
      </c>
      <c r="B283" s="202">
        <f>INDIRECT(B$1&amp;"!D"&amp;ROW())</f>
        <v/>
      </c>
      <c r="C283" s="200">
        <f>C284*(1+B283)</f>
        <v/>
      </c>
      <c r="D283" s="202">
        <f>INDIRECT(D$1&amp;"!D"&amp;ROW())</f>
        <v/>
      </c>
      <c r="E283" s="200">
        <f>E284*(1+D283)</f>
        <v/>
      </c>
      <c r="F283" s="202">
        <f>INDIRECT(F$1&amp;"!D"&amp;ROW())</f>
        <v/>
      </c>
      <c r="G283" s="200">
        <f>G284*(1+F283)</f>
        <v/>
      </c>
      <c r="H283" s="202">
        <f>INDIRECT(H$1&amp;"!D"&amp;ROW())</f>
        <v/>
      </c>
      <c r="I283" s="200">
        <f>I284*(1+H283)</f>
        <v/>
      </c>
      <c r="J283" s="199" t="n"/>
      <c r="K283" s="199" t="n"/>
      <c r="L283" s="200">
        <f>SUM(C283,E283,G283,I283,K283)</f>
        <v/>
      </c>
      <c r="M283" s="202">
        <f>L283/L284-1</f>
        <v/>
      </c>
      <c r="N283" s="415" t="n"/>
      <c r="O283" s="202" t="n"/>
      <c r="P283" s="416" t="n"/>
      <c r="Q283" s="415" t="n"/>
      <c r="R283" s="218" t="n"/>
      <c r="S283" s="417" t="n"/>
      <c r="T283" s="217" t="n"/>
      <c r="U283" s="199" t="n"/>
      <c r="V283" s="199" t="n"/>
      <c r="W283" s="199" t="n"/>
      <c r="X283" s="199" t="n"/>
      <c r="Y283" s="199" t="n"/>
      <c r="Z283" s="199" t="n"/>
      <c r="AA283" s="199" t="n"/>
      <c r="AB283" s="199" t="n"/>
      <c r="AC283" s="199" t="n"/>
      <c r="AD283" s="199" t="n"/>
      <c r="AE283" s="199" t="n"/>
      <c r="AF283" s="199" t="n"/>
      <c r="AG283" s="199" t="n"/>
    </row>
    <row r="284" ht="26.5" customHeight="1">
      <c r="A284" s="203" t="n">
        <v>43959</v>
      </c>
      <c r="B284" s="202">
        <f>INDIRECT(B$1&amp;"!D"&amp;ROW())</f>
        <v/>
      </c>
      <c r="C284" s="200">
        <f>C285*(1+B284)</f>
        <v/>
      </c>
      <c r="D284" s="202">
        <f>INDIRECT(D$1&amp;"!D"&amp;ROW())</f>
        <v/>
      </c>
      <c r="E284" s="200">
        <f>E285*(1+D284)</f>
        <v/>
      </c>
      <c r="F284" s="202">
        <f>INDIRECT(F$1&amp;"!D"&amp;ROW())</f>
        <v/>
      </c>
      <c r="G284" s="200">
        <f>G285*(1+F284)</f>
        <v/>
      </c>
      <c r="H284" s="202">
        <f>INDIRECT(H$1&amp;"!D"&amp;ROW())</f>
        <v/>
      </c>
      <c r="I284" s="200">
        <f>I285*(1+H284)</f>
        <v/>
      </c>
      <c r="J284" s="199" t="n"/>
      <c r="K284" s="199" t="n"/>
      <c r="L284" s="200">
        <f>SUM(C284,E284,G284,I284,K284)</f>
        <v/>
      </c>
      <c r="M284" s="202">
        <f>L284/L285-1</f>
        <v/>
      </c>
      <c r="N284" s="415" t="n"/>
      <c r="O284" s="202" t="n"/>
      <c r="P284" s="416" t="n"/>
      <c r="Q284" s="415" t="n"/>
      <c r="R284" s="218" t="n"/>
      <c r="S284" s="417" t="n"/>
      <c r="T284" s="217" t="n"/>
      <c r="U284" s="199" t="n"/>
      <c r="V284" s="199" t="n"/>
      <c r="W284" s="199" t="n"/>
      <c r="X284" s="199" t="n"/>
      <c r="Y284" s="199" t="n"/>
      <c r="Z284" s="199" t="n"/>
      <c r="AA284" s="199" t="n"/>
      <c r="AB284" s="199" t="n"/>
      <c r="AC284" s="199" t="n"/>
      <c r="AD284" s="199" t="n"/>
      <c r="AE284" s="199" t="n"/>
      <c r="AF284" s="199" t="n"/>
      <c r="AG284" s="199" t="n"/>
    </row>
    <row r="285" ht="26.5" customHeight="1">
      <c r="A285" s="203" t="n">
        <v>43958</v>
      </c>
      <c r="B285" s="202">
        <f>INDIRECT(B$1&amp;"!D"&amp;ROW())</f>
        <v/>
      </c>
      <c r="C285" s="200">
        <f>C286*(1+B285)</f>
        <v/>
      </c>
      <c r="D285" s="202">
        <f>INDIRECT(D$1&amp;"!D"&amp;ROW())</f>
        <v/>
      </c>
      <c r="E285" s="200">
        <f>E286*(1+D285)</f>
        <v/>
      </c>
      <c r="F285" s="202">
        <f>INDIRECT(F$1&amp;"!D"&amp;ROW())</f>
        <v/>
      </c>
      <c r="G285" s="200">
        <f>G286*(1+F285)</f>
        <v/>
      </c>
      <c r="H285" s="202">
        <f>INDIRECT(H$1&amp;"!D"&amp;ROW())</f>
        <v/>
      </c>
      <c r="I285" s="200">
        <f>I286*(1+H285)</f>
        <v/>
      </c>
      <c r="J285" s="199" t="n"/>
      <c r="K285" s="199" t="n"/>
      <c r="L285" s="200">
        <f>SUM(C285,E285,G285,I285,K285)</f>
        <v/>
      </c>
      <c r="M285" s="202">
        <f>L285/L286-1</f>
        <v/>
      </c>
      <c r="N285" s="415" t="n"/>
      <c r="O285" s="202" t="n"/>
      <c r="P285" s="416" t="n"/>
      <c r="Q285" s="415" t="n"/>
      <c r="R285" s="218" t="n"/>
      <c r="S285" s="417" t="n"/>
      <c r="T285" s="217" t="n"/>
      <c r="U285" s="199" t="n"/>
      <c r="V285" s="199" t="n"/>
      <c r="W285" s="199" t="n"/>
      <c r="X285" s="199" t="n"/>
      <c r="Y285" s="199" t="n"/>
      <c r="Z285" s="199" t="n"/>
      <c r="AA285" s="199" t="n"/>
      <c r="AB285" s="199" t="n"/>
      <c r="AC285" s="199" t="n"/>
      <c r="AD285" s="199" t="n"/>
      <c r="AE285" s="199" t="n"/>
      <c r="AF285" s="199" t="n"/>
      <c r="AG285" s="199" t="n"/>
    </row>
    <row r="286" ht="26.5" customHeight="1">
      <c r="A286" s="203" t="n">
        <v>43957</v>
      </c>
      <c r="B286" s="202">
        <f>INDIRECT(B$1&amp;"!D"&amp;ROW())</f>
        <v/>
      </c>
      <c r="C286" s="200">
        <f>C287*(1+B286)</f>
        <v/>
      </c>
      <c r="D286" s="202">
        <f>INDIRECT(D$1&amp;"!D"&amp;ROW())</f>
        <v/>
      </c>
      <c r="E286" s="200">
        <f>E287*(1+D286)</f>
        <v/>
      </c>
      <c r="F286" s="202">
        <f>INDIRECT(F$1&amp;"!D"&amp;ROW())</f>
        <v/>
      </c>
      <c r="G286" s="200">
        <f>G287*(1+F286)</f>
        <v/>
      </c>
      <c r="H286" s="202">
        <f>INDIRECT(H$1&amp;"!D"&amp;ROW())</f>
        <v/>
      </c>
      <c r="I286" s="200">
        <f>I287*(1+H286)</f>
        <v/>
      </c>
      <c r="J286" s="199" t="n"/>
      <c r="K286" s="199" t="n"/>
      <c r="L286" s="200">
        <f>SUM(C286,E286,G286,I286,K286)</f>
        <v/>
      </c>
      <c r="M286" s="202">
        <f>L286/L287-1</f>
        <v/>
      </c>
      <c r="N286" s="415" t="n"/>
      <c r="O286" s="202" t="n"/>
      <c r="P286" s="416" t="n"/>
      <c r="Q286" s="415" t="n"/>
      <c r="R286" s="218" t="n"/>
      <c r="S286" s="417" t="n"/>
      <c r="T286" s="217" t="n"/>
      <c r="U286" s="199" t="n"/>
      <c r="V286" s="199" t="n"/>
      <c r="W286" s="199" t="n"/>
      <c r="X286" s="199" t="n"/>
      <c r="Y286" s="199" t="n"/>
      <c r="Z286" s="199" t="n"/>
      <c r="AA286" s="199" t="n"/>
      <c r="AB286" s="199" t="n"/>
      <c r="AC286" s="199" t="n"/>
      <c r="AD286" s="199" t="n"/>
      <c r="AE286" s="199" t="n"/>
      <c r="AF286" s="199" t="n"/>
      <c r="AG286" s="199" t="n"/>
    </row>
    <row r="287" ht="26.5" customHeight="1">
      <c r="A287" s="203" t="n">
        <v>43956</v>
      </c>
      <c r="B287" s="202">
        <f>INDIRECT(B$1&amp;"!D"&amp;ROW())</f>
        <v/>
      </c>
      <c r="C287" s="200">
        <f>C288*(1+B287)</f>
        <v/>
      </c>
      <c r="D287" s="202">
        <f>INDIRECT(D$1&amp;"!D"&amp;ROW())</f>
        <v/>
      </c>
      <c r="E287" s="200">
        <f>E288*(1+D287)</f>
        <v/>
      </c>
      <c r="F287" s="202">
        <f>INDIRECT(F$1&amp;"!D"&amp;ROW())</f>
        <v/>
      </c>
      <c r="G287" s="200">
        <f>G288*(1+F287)</f>
        <v/>
      </c>
      <c r="H287" s="202">
        <f>INDIRECT(H$1&amp;"!D"&amp;ROW())</f>
        <v/>
      </c>
      <c r="I287" s="200">
        <f>I288*(1+H287)</f>
        <v/>
      </c>
      <c r="J287" s="199" t="n"/>
      <c r="K287" s="199" t="n"/>
      <c r="L287" s="200">
        <f>SUM(C287,E287,G287,I287,K287)</f>
        <v/>
      </c>
      <c r="M287" s="202">
        <f>L287/L288-1</f>
        <v/>
      </c>
      <c r="N287" s="415" t="n"/>
      <c r="O287" s="202" t="n"/>
      <c r="P287" s="416" t="n"/>
      <c r="Q287" s="415" t="n"/>
      <c r="R287" s="218" t="n"/>
      <c r="S287" s="417" t="n"/>
      <c r="T287" s="217" t="n"/>
      <c r="U287" s="199" t="n"/>
      <c r="V287" s="199" t="n"/>
      <c r="W287" s="199" t="n"/>
      <c r="X287" s="199" t="n"/>
      <c r="Y287" s="199" t="n"/>
      <c r="Z287" s="199" t="n"/>
      <c r="AA287" s="199" t="n"/>
      <c r="AB287" s="199" t="n"/>
      <c r="AC287" s="199" t="n"/>
      <c r="AD287" s="199" t="n"/>
      <c r="AE287" s="199" t="n"/>
      <c r="AF287" s="199" t="n"/>
      <c r="AG287" s="199" t="n"/>
    </row>
    <row r="288" ht="26.5" customHeight="1">
      <c r="A288" s="203" t="n">
        <v>43955</v>
      </c>
      <c r="B288" s="202">
        <f>INDIRECT(B$1&amp;"!D"&amp;ROW())</f>
        <v/>
      </c>
      <c r="C288" s="200">
        <f>C289*(1+B288)</f>
        <v/>
      </c>
      <c r="D288" s="202">
        <f>INDIRECT(D$1&amp;"!D"&amp;ROW())</f>
        <v/>
      </c>
      <c r="E288" s="200">
        <f>E289*(1+D288)</f>
        <v/>
      </c>
      <c r="F288" s="202">
        <f>INDIRECT(F$1&amp;"!D"&amp;ROW())</f>
        <v/>
      </c>
      <c r="G288" s="200">
        <f>G289*(1+F288)</f>
        <v/>
      </c>
      <c r="H288" s="202">
        <f>INDIRECT(H$1&amp;"!D"&amp;ROW())</f>
        <v/>
      </c>
      <c r="I288" s="200">
        <f>I289*(1+H288)</f>
        <v/>
      </c>
      <c r="J288" s="199" t="n"/>
      <c r="K288" s="199" t="n"/>
      <c r="L288" s="200">
        <f>SUM(C288,E288,G288,I288,K288)</f>
        <v/>
      </c>
      <c r="M288" s="202">
        <f>L288/L289-1</f>
        <v/>
      </c>
      <c r="N288" s="415" t="n"/>
      <c r="O288" s="202" t="n"/>
      <c r="P288" s="416" t="n"/>
      <c r="Q288" s="415" t="n"/>
      <c r="R288" s="218" t="n"/>
      <c r="S288" s="417" t="n"/>
      <c r="T288" s="217" t="n"/>
      <c r="U288" s="199" t="n"/>
      <c r="V288" s="199" t="n"/>
      <c r="W288" s="199" t="n"/>
      <c r="X288" s="199" t="n"/>
      <c r="Y288" s="199" t="n"/>
      <c r="Z288" s="199" t="n"/>
      <c r="AA288" s="199" t="n"/>
      <c r="AB288" s="199" t="n"/>
      <c r="AC288" s="199" t="n"/>
      <c r="AD288" s="199" t="n"/>
      <c r="AE288" s="199" t="n"/>
      <c r="AF288" s="199" t="n"/>
      <c r="AG288" s="199" t="n"/>
    </row>
    <row r="289" ht="26.5" customHeight="1">
      <c r="A289" s="203" t="n">
        <v>43952</v>
      </c>
      <c r="B289" s="202">
        <f>INDIRECT(B$1&amp;"!D"&amp;ROW())</f>
        <v/>
      </c>
      <c r="C289" s="200">
        <f>C290*(1+B289)</f>
        <v/>
      </c>
      <c r="D289" s="202">
        <f>INDIRECT(D$1&amp;"!D"&amp;ROW())</f>
        <v/>
      </c>
      <c r="E289" s="200">
        <f>E290*(1+D289)</f>
        <v/>
      </c>
      <c r="F289" s="202">
        <f>INDIRECT(F$1&amp;"!D"&amp;ROW())</f>
        <v/>
      </c>
      <c r="G289" s="200">
        <f>G290*(1+F289)</f>
        <v/>
      </c>
      <c r="H289" s="202">
        <f>INDIRECT(H$1&amp;"!D"&amp;ROW())</f>
        <v/>
      </c>
      <c r="I289" s="200">
        <f>I290*(1+H289)</f>
        <v/>
      </c>
      <c r="J289" s="199" t="n"/>
      <c r="K289" s="199" t="n"/>
      <c r="L289" s="200">
        <f>SUM(C289,E289,G289,I289,K289)</f>
        <v/>
      </c>
      <c r="M289" s="202">
        <f>L289/L290-1</f>
        <v/>
      </c>
      <c r="N289" s="415" t="n"/>
      <c r="O289" s="202" t="n"/>
      <c r="P289" s="416" t="n"/>
      <c r="Q289" s="415" t="n"/>
      <c r="R289" s="218" t="n"/>
      <c r="S289" s="417" t="n"/>
      <c r="T289" s="217" t="n"/>
      <c r="U289" s="199" t="n"/>
      <c r="V289" s="199" t="n"/>
      <c r="W289" s="199" t="n"/>
      <c r="X289" s="199" t="n"/>
      <c r="Y289" s="199" t="n"/>
      <c r="Z289" s="199" t="n"/>
      <c r="AA289" s="199" t="n"/>
      <c r="AB289" s="199" t="n"/>
      <c r="AC289" s="199" t="n"/>
      <c r="AD289" s="199" t="n"/>
      <c r="AE289" s="199" t="n"/>
      <c r="AF289" s="199" t="n"/>
      <c r="AG289" s="199" t="n"/>
    </row>
    <row r="290" ht="26.5" customHeight="1">
      <c r="A290" s="203" t="n">
        <v>43951</v>
      </c>
      <c r="B290" s="202">
        <f>INDIRECT(B$1&amp;"!D"&amp;ROW())</f>
        <v/>
      </c>
      <c r="C290" s="200">
        <f>C291*(1+B290)</f>
        <v/>
      </c>
      <c r="D290" s="202">
        <f>INDIRECT(D$1&amp;"!D"&amp;ROW())</f>
        <v/>
      </c>
      <c r="E290" s="200">
        <f>E291*(1+D290)</f>
        <v/>
      </c>
      <c r="F290" s="202">
        <f>INDIRECT(F$1&amp;"!D"&amp;ROW())</f>
        <v/>
      </c>
      <c r="G290" s="200">
        <f>G291*(1+F290)</f>
        <v/>
      </c>
      <c r="H290" s="202">
        <f>INDIRECT(H$1&amp;"!D"&amp;ROW())</f>
        <v/>
      </c>
      <c r="I290" s="200">
        <f>I291*(1+H290)</f>
        <v/>
      </c>
      <c r="J290" s="199" t="n"/>
      <c r="K290" s="199" t="n"/>
      <c r="L290" s="200">
        <f>SUM(C290,E290,G290,I290,K290)</f>
        <v/>
      </c>
      <c r="M290" s="202">
        <f>L290/L291-1</f>
        <v/>
      </c>
      <c r="N290" s="415" t="n"/>
      <c r="O290" s="202" t="n"/>
      <c r="P290" s="416" t="n"/>
      <c r="Q290" s="415" t="n"/>
      <c r="R290" s="218" t="n"/>
      <c r="S290" s="417" t="n"/>
      <c r="T290" s="217" t="n"/>
      <c r="U290" s="199" t="n"/>
      <c r="V290" s="199" t="n"/>
      <c r="W290" s="199" t="n"/>
      <c r="X290" s="199" t="n"/>
      <c r="Y290" s="199" t="n"/>
      <c r="Z290" s="199" t="n"/>
      <c r="AA290" s="199" t="n"/>
      <c r="AB290" s="199" t="n"/>
      <c r="AC290" s="199" t="n"/>
      <c r="AD290" s="199" t="n"/>
      <c r="AE290" s="199" t="n"/>
      <c r="AF290" s="199" t="n"/>
      <c r="AG290" s="199" t="n"/>
    </row>
    <row r="291" ht="26.5" customHeight="1">
      <c r="A291" s="203" t="n">
        <v>43950</v>
      </c>
      <c r="B291" s="202">
        <f>INDIRECT(B$1&amp;"!D"&amp;ROW())</f>
        <v/>
      </c>
      <c r="C291" s="200">
        <f>C292*(1+B291)</f>
        <v/>
      </c>
      <c r="D291" s="202">
        <f>INDIRECT(D$1&amp;"!D"&amp;ROW())</f>
        <v/>
      </c>
      <c r="E291" s="200">
        <f>E292*(1+D291)</f>
        <v/>
      </c>
      <c r="F291" s="202">
        <f>INDIRECT(F$1&amp;"!D"&amp;ROW())</f>
        <v/>
      </c>
      <c r="G291" s="200">
        <f>G292*(1+F291)</f>
        <v/>
      </c>
      <c r="H291" s="202">
        <f>INDIRECT(H$1&amp;"!D"&amp;ROW())</f>
        <v/>
      </c>
      <c r="I291" s="200">
        <f>I292*(1+H291)</f>
        <v/>
      </c>
      <c r="J291" s="199" t="n"/>
      <c r="K291" s="199" t="n"/>
      <c r="L291" s="200">
        <f>SUM(C291,E291,G291,I291,K291)</f>
        <v/>
      </c>
      <c r="M291" s="202">
        <f>L291/L292-1</f>
        <v/>
      </c>
      <c r="N291" s="415" t="n"/>
      <c r="O291" s="202" t="n"/>
      <c r="P291" s="416" t="n"/>
      <c r="Q291" s="415" t="n"/>
      <c r="R291" s="218" t="n"/>
      <c r="S291" s="417" t="n"/>
      <c r="T291" s="217" t="n"/>
      <c r="U291" s="199" t="n"/>
      <c r="V291" s="199" t="n"/>
      <c r="W291" s="199" t="n"/>
      <c r="X291" s="199" t="n"/>
      <c r="Y291" s="199" t="n"/>
      <c r="Z291" s="199" t="n"/>
      <c r="AA291" s="199" t="n"/>
      <c r="AB291" s="199" t="n"/>
      <c r="AC291" s="199" t="n"/>
      <c r="AD291" s="199" t="n"/>
      <c r="AE291" s="199" t="n"/>
      <c r="AF291" s="199" t="n"/>
      <c r="AG291" s="199" t="n"/>
    </row>
    <row r="292" ht="26.5" customHeight="1">
      <c r="A292" s="203" t="n">
        <v>43949</v>
      </c>
      <c r="B292" s="202">
        <f>INDIRECT(B$1&amp;"!D"&amp;ROW())</f>
        <v/>
      </c>
      <c r="C292" s="200">
        <f>C293*(1+B292)</f>
        <v/>
      </c>
      <c r="D292" s="202">
        <f>INDIRECT(D$1&amp;"!D"&amp;ROW())</f>
        <v/>
      </c>
      <c r="E292" s="200">
        <f>E293*(1+D292)</f>
        <v/>
      </c>
      <c r="F292" s="202">
        <f>INDIRECT(F$1&amp;"!D"&amp;ROW())</f>
        <v/>
      </c>
      <c r="G292" s="200">
        <f>G293*(1+F292)</f>
        <v/>
      </c>
      <c r="H292" s="202">
        <f>INDIRECT(H$1&amp;"!D"&amp;ROW())</f>
        <v/>
      </c>
      <c r="I292" s="200">
        <f>I293*(1+H292)</f>
        <v/>
      </c>
      <c r="J292" s="199" t="n"/>
      <c r="K292" s="199" t="n"/>
      <c r="L292" s="200">
        <f>SUM(C292,E292,G292,I292,K292)</f>
        <v/>
      </c>
      <c r="M292" s="202">
        <f>L292/L293-1</f>
        <v/>
      </c>
      <c r="N292" s="415" t="n"/>
      <c r="O292" s="202" t="n"/>
      <c r="P292" s="416" t="n"/>
      <c r="Q292" s="415" t="n"/>
      <c r="R292" s="218" t="n"/>
      <c r="S292" s="417" t="n"/>
      <c r="T292" s="217" t="n"/>
      <c r="U292" s="199" t="n"/>
      <c r="V292" s="199" t="n"/>
      <c r="W292" s="199" t="n"/>
      <c r="X292" s="199" t="n"/>
      <c r="Y292" s="199" t="n"/>
      <c r="Z292" s="199" t="n"/>
      <c r="AA292" s="199" t="n"/>
      <c r="AB292" s="199" t="n"/>
      <c r="AC292" s="199" t="n"/>
      <c r="AD292" s="199" t="n"/>
      <c r="AE292" s="199" t="n"/>
      <c r="AF292" s="199" t="n"/>
      <c r="AG292" s="199" t="n"/>
    </row>
    <row r="293" ht="26.5" customHeight="1">
      <c r="A293" s="203" t="n">
        <v>43948</v>
      </c>
      <c r="B293" s="202">
        <f>INDIRECT(B$1&amp;"!D"&amp;ROW())</f>
        <v/>
      </c>
      <c r="C293" s="200">
        <f>C294*(1+B293)</f>
        <v/>
      </c>
      <c r="D293" s="202">
        <f>INDIRECT(D$1&amp;"!D"&amp;ROW())</f>
        <v/>
      </c>
      <c r="E293" s="200">
        <f>E294*(1+D293)</f>
        <v/>
      </c>
      <c r="F293" s="202">
        <f>INDIRECT(F$1&amp;"!D"&amp;ROW())</f>
        <v/>
      </c>
      <c r="G293" s="200">
        <f>G294*(1+F293)</f>
        <v/>
      </c>
      <c r="H293" s="202">
        <f>INDIRECT(H$1&amp;"!D"&amp;ROW())</f>
        <v/>
      </c>
      <c r="I293" s="200">
        <f>I294*(1+H293)</f>
        <v/>
      </c>
      <c r="J293" s="199" t="n"/>
      <c r="K293" s="199" t="n"/>
      <c r="L293" s="200">
        <f>SUM(C293,E293,G293,I293,K293)</f>
        <v/>
      </c>
      <c r="M293" s="202">
        <f>L293/L294-1</f>
        <v/>
      </c>
      <c r="N293" s="415" t="n"/>
      <c r="O293" s="202" t="n"/>
      <c r="P293" s="416" t="n"/>
      <c r="Q293" s="415" t="n"/>
      <c r="R293" s="218" t="n"/>
      <c r="S293" s="417" t="n"/>
      <c r="T293" s="217" t="n"/>
      <c r="U293" s="199" t="n"/>
      <c r="V293" s="199" t="n"/>
      <c r="W293" s="199" t="n"/>
      <c r="X293" s="199" t="n"/>
      <c r="Y293" s="199" t="n"/>
      <c r="Z293" s="199" t="n"/>
      <c r="AA293" s="199" t="n"/>
      <c r="AB293" s="199" t="n"/>
      <c r="AC293" s="199" t="n"/>
      <c r="AD293" s="199" t="n"/>
      <c r="AE293" s="199" t="n"/>
      <c r="AF293" s="199" t="n"/>
      <c r="AG293" s="199" t="n"/>
    </row>
    <row r="294" ht="26.5" customHeight="1">
      <c r="A294" s="203" t="n">
        <v>43945</v>
      </c>
      <c r="B294" s="202">
        <f>INDIRECT(B$1&amp;"!D"&amp;ROW())</f>
        <v/>
      </c>
      <c r="C294" s="200">
        <f>C295*(1+B294)</f>
        <v/>
      </c>
      <c r="D294" s="202">
        <f>INDIRECT(D$1&amp;"!D"&amp;ROW())</f>
        <v/>
      </c>
      <c r="E294" s="200">
        <f>E295*(1+D294)</f>
        <v/>
      </c>
      <c r="F294" s="202">
        <f>INDIRECT(F$1&amp;"!D"&amp;ROW())</f>
        <v/>
      </c>
      <c r="G294" s="200">
        <f>G295*(1+F294)</f>
        <v/>
      </c>
      <c r="H294" s="202">
        <f>INDIRECT(H$1&amp;"!D"&amp;ROW())</f>
        <v/>
      </c>
      <c r="I294" s="200">
        <f>I295*(1+H294)</f>
        <v/>
      </c>
      <c r="J294" s="199" t="n"/>
      <c r="K294" s="199" t="n"/>
      <c r="L294" s="200">
        <f>SUM(C294,E294,G294,I294,K294)</f>
        <v/>
      </c>
      <c r="M294" s="202">
        <f>L294/L295-1</f>
        <v/>
      </c>
      <c r="N294" s="415" t="n"/>
      <c r="O294" s="202" t="n"/>
      <c r="P294" s="416" t="n"/>
      <c r="Q294" s="415" t="n"/>
      <c r="R294" s="218" t="n"/>
      <c r="S294" s="417" t="n"/>
      <c r="T294" s="217" t="n"/>
      <c r="U294" s="199" t="n"/>
      <c r="V294" s="199" t="n"/>
      <c r="W294" s="199" t="n"/>
      <c r="X294" s="199" t="n"/>
      <c r="Y294" s="199" t="n"/>
      <c r="Z294" s="199" t="n"/>
      <c r="AA294" s="199" t="n"/>
      <c r="AB294" s="199" t="n"/>
      <c r="AC294" s="199" t="n"/>
      <c r="AD294" s="199" t="n"/>
      <c r="AE294" s="199" t="n"/>
      <c r="AF294" s="199" t="n"/>
      <c r="AG294" s="199" t="n"/>
    </row>
    <row r="295" ht="26.5" customHeight="1">
      <c r="A295" s="203" t="n">
        <v>43944</v>
      </c>
      <c r="B295" s="202">
        <f>INDIRECT(B$1&amp;"!D"&amp;ROW())</f>
        <v/>
      </c>
      <c r="C295" s="200">
        <f>C296*(1+B295)</f>
        <v/>
      </c>
      <c r="D295" s="202">
        <f>INDIRECT(D$1&amp;"!D"&amp;ROW())</f>
        <v/>
      </c>
      <c r="E295" s="200">
        <f>E296*(1+D295)</f>
        <v/>
      </c>
      <c r="F295" s="202">
        <f>INDIRECT(F$1&amp;"!D"&amp;ROW())</f>
        <v/>
      </c>
      <c r="G295" s="200">
        <f>G296*(1+F295)</f>
        <v/>
      </c>
      <c r="H295" s="202">
        <f>INDIRECT(H$1&amp;"!D"&amp;ROW())</f>
        <v/>
      </c>
      <c r="I295" s="200">
        <f>I296*(1+H295)</f>
        <v/>
      </c>
      <c r="J295" s="199" t="n"/>
      <c r="K295" s="199" t="n"/>
      <c r="L295" s="200">
        <f>SUM(C295,E295,G295,I295,K295)</f>
        <v/>
      </c>
      <c r="M295" s="202">
        <f>L295/L296-1</f>
        <v/>
      </c>
      <c r="N295" s="415" t="n"/>
      <c r="O295" s="202" t="n"/>
      <c r="P295" s="416" t="n"/>
      <c r="Q295" s="415" t="n"/>
      <c r="R295" s="218" t="n"/>
      <c r="S295" s="417" t="n"/>
      <c r="T295" s="217" t="n"/>
      <c r="U295" s="199" t="n"/>
      <c r="V295" s="199" t="n"/>
      <c r="W295" s="199" t="n"/>
      <c r="X295" s="199" t="n"/>
      <c r="Y295" s="199" t="n"/>
      <c r="Z295" s="199" t="n"/>
      <c r="AA295" s="199" t="n"/>
      <c r="AB295" s="199" t="n"/>
      <c r="AC295" s="199" t="n"/>
      <c r="AD295" s="199" t="n"/>
      <c r="AE295" s="199" t="n"/>
      <c r="AF295" s="199" t="n"/>
      <c r="AG295" s="199" t="n"/>
    </row>
    <row r="296" ht="26.5" customHeight="1">
      <c r="A296" s="203" t="n">
        <v>43943</v>
      </c>
      <c r="B296" s="202">
        <f>INDIRECT(B$1&amp;"!D"&amp;ROW())</f>
        <v/>
      </c>
      <c r="C296" s="200">
        <f>C297*(1+B296)</f>
        <v/>
      </c>
      <c r="D296" s="202">
        <f>INDIRECT(D$1&amp;"!D"&amp;ROW())</f>
        <v/>
      </c>
      <c r="E296" s="200">
        <f>E297*(1+D296)</f>
        <v/>
      </c>
      <c r="F296" s="202">
        <f>INDIRECT(F$1&amp;"!D"&amp;ROW())</f>
        <v/>
      </c>
      <c r="G296" s="200">
        <f>G297*(1+F296)</f>
        <v/>
      </c>
      <c r="H296" s="202">
        <f>INDIRECT(H$1&amp;"!D"&amp;ROW())</f>
        <v/>
      </c>
      <c r="I296" s="200">
        <f>I297*(1+H296)</f>
        <v/>
      </c>
      <c r="J296" s="199" t="n"/>
      <c r="K296" s="199" t="n"/>
      <c r="L296" s="200">
        <f>SUM(C296,E296,G296,I296,K296)</f>
        <v/>
      </c>
      <c r="M296" s="202">
        <f>L296/L297-1</f>
        <v/>
      </c>
      <c r="N296" s="415" t="n"/>
      <c r="O296" s="202" t="n"/>
      <c r="P296" s="416" t="n"/>
      <c r="Q296" s="415" t="n"/>
      <c r="R296" s="218" t="n"/>
      <c r="S296" s="417" t="n"/>
      <c r="T296" s="217" t="n"/>
      <c r="U296" s="199" t="n"/>
      <c r="V296" s="199" t="n"/>
      <c r="W296" s="199" t="n"/>
      <c r="X296" s="199" t="n"/>
      <c r="Y296" s="199" t="n"/>
      <c r="Z296" s="199" t="n"/>
      <c r="AA296" s="199" t="n"/>
      <c r="AB296" s="199" t="n"/>
      <c r="AC296" s="199" t="n"/>
      <c r="AD296" s="199" t="n"/>
      <c r="AE296" s="199" t="n"/>
      <c r="AF296" s="199" t="n"/>
      <c r="AG296" s="199" t="n"/>
    </row>
    <row r="297" ht="26.5" customHeight="1">
      <c r="A297" s="203" t="n">
        <v>43942</v>
      </c>
      <c r="B297" s="202">
        <f>INDIRECT(B$1&amp;"!D"&amp;ROW())</f>
        <v/>
      </c>
      <c r="C297" s="200">
        <f>C298*(1+B297)</f>
        <v/>
      </c>
      <c r="D297" s="202">
        <f>INDIRECT(D$1&amp;"!D"&amp;ROW())</f>
        <v/>
      </c>
      <c r="E297" s="200">
        <f>E298*(1+D297)</f>
        <v/>
      </c>
      <c r="F297" s="202">
        <f>INDIRECT(F$1&amp;"!D"&amp;ROW())</f>
        <v/>
      </c>
      <c r="G297" s="200">
        <f>G298*(1+F297)</f>
        <v/>
      </c>
      <c r="H297" s="202">
        <f>INDIRECT(H$1&amp;"!D"&amp;ROW())</f>
        <v/>
      </c>
      <c r="I297" s="200">
        <f>I298*(1+H297)</f>
        <v/>
      </c>
      <c r="J297" s="199" t="n"/>
      <c r="K297" s="199" t="n"/>
      <c r="L297" s="200">
        <f>SUM(C297,E297,G297,I297,K297)</f>
        <v/>
      </c>
      <c r="M297" s="202">
        <f>L297/L298-1</f>
        <v/>
      </c>
      <c r="N297" s="415" t="n"/>
      <c r="O297" s="202" t="n"/>
      <c r="P297" s="416" t="n"/>
      <c r="Q297" s="415" t="n"/>
      <c r="R297" s="218" t="n"/>
      <c r="S297" s="417" t="n"/>
      <c r="T297" s="217" t="n"/>
      <c r="U297" s="199" t="n"/>
      <c r="V297" s="199" t="n"/>
      <c r="W297" s="199" t="n"/>
      <c r="X297" s="199" t="n"/>
      <c r="Y297" s="199" t="n"/>
      <c r="Z297" s="199" t="n"/>
      <c r="AA297" s="199" t="n"/>
      <c r="AB297" s="199" t="n"/>
      <c r="AC297" s="199" t="n"/>
      <c r="AD297" s="199" t="n"/>
      <c r="AE297" s="199" t="n"/>
      <c r="AF297" s="199" t="n"/>
      <c r="AG297" s="199" t="n"/>
    </row>
    <row r="298" ht="26.5" customHeight="1">
      <c r="A298" s="203" t="n">
        <v>43941</v>
      </c>
      <c r="B298" s="202">
        <f>INDIRECT(B$1&amp;"!D"&amp;ROW())</f>
        <v/>
      </c>
      <c r="C298" s="200">
        <f>C299*(1+B298)</f>
        <v/>
      </c>
      <c r="D298" s="202">
        <f>INDIRECT(D$1&amp;"!D"&amp;ROW())</f>
        <v/>
      </c>
      <c r="E298" s="200">
        <f>E299*(1+D298)</f>
        <v/>
      </c>
      <c r="F298" s="202">
        <f>INDIRECT(F$1&amp;"!D"&amp;ROW())</f>
        <v/>
      </c>
      <c r="G298" s="200">
        <f>G299*(1+F298)</f>
        <v/>
      </c>
      <c r="H298" s="202">
        <f>INDIRECT(H$1&amp;"!D"&amp;ROW())</f>
        <v/>
      </c>
      <c r="I298" s="200">
        <f>I299*(1+H298)</f>
        <v/>
      </c>
      <c r="J298" s="199" t="n"/>
      <c r="K298" s="199" t="n"/>
      <c r="L298" s="200">
        <f>SUM(C298,E298,G298,I298,K298)</f>
        <v/>
      </c>
      <c r="M298" s="202">
        <f>L298/L299-1</f>
        <v/>
      </c>
      <c r="N298" s="415" t="n"/>
      <c r="O298" s="202" t="n"/>
      <c r="P298" s="416" t="n"/>
      <c r="Q298" s="415" t="n"/>
      <c r="R298" s="218" t="n"/>
      <c r="S298" s="417" t="n"/>
      <c r="T298" s="217" t="n"/>
      <c r="U298" s="199" t="n"/>
      <c r="V298" s="199" t="n"/>
      <c r="W298" s="199" t="n"/>
      <c r="X298" s="199" t="n"/>
      <c r="Y298" s="199" t="n"/>
      <c r="Z298" s="199" t="n"/>
      <c r="AA298" s="199" t="n"/>
      <c r="AB298" s="199" t="n"/>
      <c r="AC298" s="199" t="n"/>
      <c r="AD298" s="199" t="n"/>
      <c r="AE298" s="199" t="n"/>
      <c r="AF298" s="199" t="n"/>
      <c r="AG298" s="199" t="n"/>
    </row>
    <row r="299" ht="26.5" customHeight="1">
      <c r="A299" s="203" t="n">
        <v>43938</v>
      </c>
      <c r="B299" s="202">
        <f>INDIRECT(B$1&amp;"!D"&amp;ROW())</f>
        <v/>
      </c>
      <c r="C299" s="200">
        <f>C300*(1+B299)</f>
        <v/>
      </c>
      <c r="D299" s="202">
        <f>INDIRECT(D$1&amp;"!D"&amp;ROW())</f>
        <v/>
      </c>
      <c r="E299" s="200">
        <f>E300*(1+D299)</f>
        <v/>
      </c>
      <c r="F299" s="202">
        <f>INDIRECT(F$1&amp;"!D"&amp;ROW())</f>
        <v/>
      </c>
      <c r="G299" s="200">
        <f>G300*(1+F299)</f>
        <v/>
      </c>
      <c r="H299" s="202">
        <f>INDIRECT(H$1&amp;"!D"&amp;ROW())</f>
        <v/>
      </c>
      <c r="I299" s="200">
        <f>I300*(1+H299)</f>
        <v/>
      </c>
      <c r="J299" s="199" t="n"/>
      <c r="K299" s="199" t="n"/>
      <c r="L299" s="200">
        <f>SUM(C299,E299,G299,I299,K299)</f>
        <v/>
      </c>
      <c r="M299" s="202">
        <f>L299/L300-1</f>
        <v/>
      </c>
      <c r="N299" s="415" t="n"/>
      <c r="O299" s="202" t="n"/>
      <c r="P299" s="416" t="n"/>
      <c r="Q299" s="415" t="n"/>
      <c r="R299" s="218" t="n"/>
      <c r="S299" s="417" t="n"/>
      <c r="T299" s="217" t="n"/>
      <c r="U299" s="199" t="n"/>
      <c r="V299" s="199" t="n"/>
      <c r="W299" s="199" t="n"/>
      <c r="X299" s="199" t="n"/>
      <c r="Y299" s="199" t="n"/>
      <c r="Z299" s="199" t="n"/>
      <c r="AA299" s="199" t="n"/>
      <c r="AB299" s="199" t="n"/>
      <c r="AC299" s="199" t="n"/>
      <c r="AD299" s="199" t="n"/>
      <c r="AE299" s="199" t="n"/>
      <c r="AF299" s="199" t="n"/>
      <c r="AG299" s="199" t="n"/>
    </row>
    <row r="300" ht="26.5" customHeight="1">
      <c r="A300" s="203" t="n">
        <v>43937</v>
      </c>
      <c r="B300" s="202">
        <f>INDIRECT(B$1&amp;"!D"&amp;ROW())</f>
        <v/>
      </c>
      <c r="C300" s="200">
        <f>C301*(1+B300)</f>
        <v/>
      </c>
      <c r="D300" s="202">
        <f>INDIRECT(D$1&amp;"!D"&amp;ROW())</f>
        <v/>
      </c>
      <c r="E300" s="200">
        <f>E301*(1+D300)</f>
        <v/>
      </c>
      <c r="F300" s="202">
        <f>INDIRECT(F$1&amp;"!D"&amp;ROW())</f>
        <v/>
      </c>
      <c r="G300" s="200">
        <f>G301*(1+F300)</f>
        <v/>
      </c>
      <c r="H300" s="202">
        <f>INDIRECT(H$1&amp;"!D"&amp;ROW())</f>
        <v/>
      </c>
      <c r="I300" s="200">
        <f>I301*(1+H300)</f>
        <v/>
      </c>
      <c r="J300" s="199" t="n"/>
      <c r="K300" s="199" t="n"/>
      <c r="L300" s="200">
        <f>SUM(C300,E300,G300,I300,K300)</f>
        <v/>
      </c>
      <c r="M300" s="202">
        <f>L300/L301-1</f>
        <v/>
      </c>
      <c r="N300" s="415" t="n"/>
      <c r="O300" s="202" t="n"/>
      <c r="P300" s="416" t="n"/>
      <c r="Q300" s="415" t="n"/>
      <c r="R300" s="218" t="n"/>
      <c r="S300" s="417" t="n"/>
      <c r="T300" s="217" t="n"/>
      <c r="U300" s="199" t="n"/>
      <c r="V300" s="199" t="n"/>
      <c r="W300" s="199" t="n"/>
      <c r="X300" s="199" t="n"/>
      <c r="Y300" s="199" t="n"/>
      <c r="Z300" s="199" t="n"/>
      <c r="AA300" s="199" t="n"/>
      <c r="AB300" s="199" t="n"/>
      <c r="AC300" s="199" t="n"/>
      <c r="AD300" s="199" t="n"/>
      <c r="AE300" s="199" t="n"/>
      <c r="AF300" s="199" t="n"/>
      <c r="AG300" s="199" t="n"/>
    </row>
    <row r="301" ht="26.5" customHeight="1">
      <c r="A301" s="203" t="n">
        <v>43936</v>
      </c>
      <c r="B301" s="202">
        <f>INDIRECT(B$1&amp;"!D"&amp;ROW())</f>
        <v/>
      </c>
      <c r="C301" s="200">
        <f>C302*(1+B301)</f>
        <v/>
      </c>
      <c r="D301" s="202">
        <f>INDIRECT(D$1&amp;"!D"&amp;ROW())</f>
        <v/>
      </c>
      <c r="E301" s="200">
        <f>E302*(1+D301)</f>
        <v/>
      </c>
      <c r="F301" s="202">
        <f>INDIRECT(F$1&amp;"!D"&amp;ROW())</f>
        <v/>
      </c>
      <c r="G301" s="200">
        <f>G302*(1+F301)</f>
        <v/>
      </c>
      <c r="H301" s="202">
        <f>INDIRECT(H$1&amp;"!D"&amp;ROW())</f>
        <v/>
      </c>
      <c r="I301" s="200">
        <f>I302*(1+H301)</f>
        <v/>
      </c>
      <c r="J301" s="199" t="n"/>
      <c r="K301" s="199" t="n"/>
      <c r="L301" s="200">
        <f>SUM(C301,E301,G301,I301,K301)</f>
        <v/>
      </c>
      <c r="M301" s="202">
        <f>L301/L302-1</f>
        <v/>
      </c>
      <c r="N301" s="415" t="n"/>
      <c r="O301" s="202" t="n"/>
      <c r="P301" s="416" t="n"/>
      <c r="Q301" s="415" t="n"/>
      <c r="R301" s="218" t="n"/>
      <c r="S301" s="417" t="n"/>
      <c r="T301" s="217" t="n"/>
      <c r="U301" s="199" t="n"/>
      <c r="V301" s="199" t="n"/>
      <c r="W301" s="199" t="n"/>
      <c r="X301" s="199" t="n"/>
      <c r="Y301" s="199" t="n"/>
      <c r="Z301" s="199" t="n"/>
      <c r="AA301" s="199" t="n"/>
      <c r="AB301" s="199" t="n"/>
      <c r="AC301" s="199" t="n"/>
      <c r="AD301" s="199" t="n"/>
      <c r="AE301" s="199" t="n"/>
      <c r="AF301" s="199" t="n"/>
      <c r="AG301" s="199" t="n"/>
    </row>
    <row r="302" ht="26.5" customHeight="1">
      <c r="A302" s="203" t="n">
        <v>43935</v>
      </c>
      <c r="B302" s="202">
        <f>INDIRECT(B$1&amp;"!D"&amp;ROW())</f>
        <v/>
      </c>
      <c r="C302" s="200">
        <f>C303*(1+B302)</f>
        <v/>
      </c>
      <c r="D302" s="202">
        <f>INDIRECT(D$1&amp;"!D"&amp;ROW())</f>
        <v/>
      </c>
      <c r="E302" s="200">
        <f>E303*(1+D302)</f>
        <v/>
      </c>
      <c r="F302" s="202">
        <f>INDIRECT(F$1&amp;"!D"&amp;ROW())</f>
        <v/>
      </c>
      <c r="G302" s="200">
        <f>G303*(1+F302)</f>
        <v/>
      </c>
      <c r="H302" s="202">
        <f>INDIRECT(H$1&amp;"!D"&amp;ROW())</f>
        <v/>
      </c>
      <c r="I302" s="200">
        <f>I303*(1+H302)</f>
        <v/>
      </c>
      <c r="J302" s="199" t="n"/>
      <c r="K302" s="199" t="n"/>
      <c r="L302" s="200">
        <f>SUM(C302,E302,G302,I302,K302)</f>
        <v/>
      </c>
      <c r="M302" s="202">
        <f>L302/L303-1</f>
        <v/>
      </c>
      <c r="N302" s="415" t="n"/>
      <c r="O302" s="202" t="n"/>
      <c r="P302" s="416" t="n"/>
      <c r="Q302" s="415" t="n"/>
      <c r="R302" s="218" t="n"/>
      <c r="S302" s="417" t="n"/>
      <c r="T302" s="217" t="n"/>
      <c r="U302" s="199" t="n"/>
      <c r="V302" s="199" t="n"/>
      <c r="W302" s="199" t="n"/>
      <c r="X302" s="199" t="n"/>
      <c r="Y302" s="199" t="n"/>
      <c r="Z302" s="199" t="n"/>
      <c r="AA302" s="199" t="n"/>
      <c r="AB302" s="199" t="n"/>
      <c r="AC302" s="199" t="n"/>
      <c r="AD302" s="199" t="n"/>
      <c r="AE302" s="199" t="n"/>
      <c r="AF302" s="199" t="n"/>
      <c r="AG302" s="199" t="n"/>
    </row>
    <row r="303" ht="26.5" customHeight="1">
      <c r="A303" s="203" t="n">
        <v>43934</v>
      </c>
      <c r="B303" s="202">
        <f>INDIRECT(B$1&amp;"!D"&amp;ROW())</f>
        <v/>
      </c>
      <c r="C303" s="200">
        <f>C304*(1+B303)</f>
        <v/>
      </c>
      <c r="D303" s="202">
        <f>INDIRECT(D$1&amp;"!D"&amp;ROW())</f>
        <v/>
      </c>
      <c r="E303" s="200">
        <f>E304*(1+D303)</f>
        <v/>
      </c>
      <c r="F303" s="202">
        <f>INDIRECT(F$1&amp;"!D"&amp;ROW())</f>
        <v/>
      </c>
      <c r="G303" s="200">
        <f>G304*(1+F303)</f>
        <v/>
      </c>
      <c r="H303" s="202">
        <f>INDIRECT(H$1&amp;"!D"&amp;ROW())</f>
        <v/>
      </c>
      <c r="I303" s="200">
        <f>I304*(1+H303)</f>
        <v/>
      </c>
      <c r="J303" s="199" t="n"/>
      <c r="K303" s="199" t="n"/>
      <c r="L303" s="200">
        <f>SUM(C303,E303,G303,I303,K303)</f>
        <v/>
      </c>
      <c r="M303" s="202">
        <f>L303/L304-1</f>
        <v/>
      </c>
      <c r="N303" s="415" t="n"/>
      <c r="O303" s="202" t="n"/>
      <c r="P303" s="416" t="n"/>
      <c r="Q303" s="415" t="n"/>
      <c r="R303" s="218" t="n"/>
      <c r="S303" s="417" t="n"/>
      <c r="T303" s="217" t="n"/>
      <c r="U303" s="199" t="n"/>
      <c r="V303" s="199" t="n"/>
      <c r="W303" s="199" t="n"/>
      <c r="X303" s="199" t="n"/>
      <c r="Y303" s="199" t="n"/>
      <c r="Z303" s="199" t="n"/>
      <c r="AA303" s="199" t="n"/>
      <c r="AB303" s="199" t="n"/>
      <c r="AC303" s="199" t="n"/>
      <c r="AD303" s="199" t="n"/>
      <c r="AE303" s="199" t="n"/>
      <c r="AF303" s="199" t="n"/>
      <c r="AG303" s="199" t="n"/>
    </row>
    <row r="304" ht="26.5" customHeight="1">
      <c r="A304" s="203" t="n">
        <v>43930</v>
      </c>
      <c r="B304" s="202">
        <f>INDIRECT(B$1&amp;"!D"&amp;ROW())</f>
        <v/>
      </c>
      <c r="C304" s="200">
        <f>C305*(1+B304)</f>
        <v/>
      </c>
      <c r="D304" s="202">
        <f>INDIRECT(D$1&amp;"!D"&amp;ROW())</f>
        <v/>
      </c>
      <c r="E304" s="200">
        <f>E305*(1+D304)</f>
        <v/>
      </c>
      <c r="F304" s="202">
        <f>INDIRECT(F$1&amp;"!D"&amp;ROW())</f>
        <v/>
      </c>
      <c r="G304" s="200">
        <f>G305*(1+F304)</f>
        <v/>
      </c>
      <c r="H304" s="202">
        <f>INDIRECT(H$1&amp;"!D"&amp;ROW())</f>
        <v/>
      </c>
      <c r="I304" s="200">
        <f>I305*(1+H304)</f>
        <v/>
      </c>
      <c r="J304" s="199" t="n"/>
      <c r="K304" s="199" t="n"/>
      <c r="L304" s="200">
        <f>SUM(C304,E304,G304,I304,K304)</f>
        <v/>
      </c>
      <c r="M304" s="202">
        <f>L304/L305-1</f>
        <v/>
      </c>
      <c r="N304" s="415" t="n"/>
      <c r="O304" s="202" t="n"/>
      <c r="P304" s="416" t="n"/>
      <c r="Q304" s="415" t="n"/>
      <c r="R304" s="218" t="n"/>
      <c r="S304" s="417" t="n"/>
      <c r="T304" s="217" t="n"/>
      <c r="U304" s="199" t="n"/>
      <c r="V304" s="199" t="n"/>
      <c r="W304" s="199" t="n"/>
      <c r="X304" s="199" t="n"/>
      <c r="Y304" s="199" t="n"/>
      <c r="Z304" s="199" t="n"/>
      <c r="AA304" s="199" t="n"/>
      <c r="AB304" s="199" t="n"/>
      <c r="AC304" s="199" t="n"/>
      <c r="AD304" s="199" t="n"/>
      <c r="AE304" s="199" t="n"/>
      <c r="AF304" s="199" t="n"/>
      <c r="AG304" s="199" t="n"/>
    </row>
    <row r="305" ht="26.5" customHeight="1">
      <c r="A305" s="203" t="n">
        <v>43929</v>
      </c>
      <c r="B305" s="202">
        <f>INDIRECT(B$1&amp;"!D"&amp;ROW())</f>
        <v/>
      </c>
      <c r="C305" s="200">
        <f>C306*(1+B305)</f>
        <v/>
      </c>
      <c r="D305" s="202">
        <f>INDIRECT(D$1&amp;"!D"&amp;ROW())</f>
        <v/>
      </c>
      <c r="E305" s="200">
        <f>E306*(1+D305)</f>
        <v/>
      </c>
      <c r="F305" s="202">
        <f>INDIRECT(F$1&amp;"!D"&amp;ROW())</f>
        <v/>
      </c>
      <c r="G305" s="200">
        <f>G306*(1+F305)</f>
        <v/>
      </c>
      <c r="H305" s="202">
        <f>INDIRECT(H$1&amp;"!D"&amp;ROW())</f>
        <v/>
      </c>
      <c r="I305" s="200">
        <f>I306*(1+H305)</f>
        <v/>
      </c>
      <c r="J305" s="199" t="n"/>
      <c r="K305" s="199" t="n"/>
      <c r="L305" s="200">
        <f>SUM(C305,E305,G305,I305,K305)</f>
        <v/>
      </c>
      <c r="M305" s="202">
        <f>L305/L306-1</f>
        <v/>
      </c>
      <c r="N305" s="415" t="n"/>
      <c r="O305" s="202" t="n"/>
      <c r="P305" s="416" t="n"/>
      <c r="Q305" s="415" t="n"/>
      <c r="R305" s="218" t="n"/>
      <c r="S305" s="417" t="n"/>
      <c r="T305" s="217" t="n"/>
      <c r="U305" s="199" t="n"/>
      <c r="V305" s="199" t="n"/>
      <c r="W305" s="199" t="n"/>
      <c r="X305" s="199" t="n"/>
      <c r="Y305" s="199" t="n"/>
      <c r="Z305" s="199" t="n"/>
      <c r="AA305" s="199" t="n"/>
      <c r="AB305" s="199" t="n"/>
      <c r="AC305" s="199" t="n"/>
      <c r="AD305" s="199" t="n"/>
      <c r="AE305" s="199" t="n"/>
      <c r="AF305" s="199" t="n"/>
      <c r="AG305" s="199" t="n"/>
    </row>
    <row r="306" ht="26.5" customHeight="1">
      <c r="A306" s="203" t="n">
        <v>43928</v>
      </c>
      <c r="B306" s="202">
        <f>INDIRECT(B$1&amp;"!D"&amp;ROW())</f>
        <v/>
      </c>
      <c r="C306" s="200">
        <f>C307*(1+B306)</f>
        <v/>
      </c>
      <c r="D306" s="202">
        <f>INDIRECT(D$1&amp;"!D"&amp;ROW())</f>
        <v/>
      </c>
      <c r="E306" s="200">
        <f>E307*(1+D306)</f>
        <v/>
      </c>
      <c r="F306" s="202">
        <f>INDIRECT(F$1&amp;"!D"&amp;ROW())</f>
        <v/>
      </c>
      <c r="G306" s="200">
        <f>G307*(1+F306)</f>
        <v/>
      </c>
      <c r="H306" s="202">
        <f>INDIRECT(H$1&amp;"!D"&amp;ROW())</f>
        <v/>
      </c>
      <c r="I306" s="200">
        <f>I307*(1+H306)</f>
        <v/>
      </c>
      <c r="J306" s="199" t="n"/>
      <c r="K306" s="199" t="n"/>
      <c r="L306" s="200">
        <f>SUM(C306,E306,G306,I306,K306)</f>
        <v/>
      </c>
      <c r="M306" s="202">
        <f>L306/L307-1</f>
        <v/>
      </c>
      <c r="N306" s="415" t="n"/>
      <c r="O306" s="202" t="n"/>
      <c r="P306" s="416" t="n"/>
      <c r="Q306" s="415" t="n"/>
      <c r="R306" s="218" t="n"/>
      <c r="S306" s="417" t="n"/>
      <c r="T306" s="217" t="n"/>
      <c r="U306" s="199" t="n"/>
      <c r="V306" s="199" t="n"/>
      <c r="W306" s="199" t="n"/>
      <c r="X306" s="199" t="n"/>
      <c r="Y306" s="199" t="n"/>
      <c r="Z306" s="199" t="n"/>
      <c r="AA306" s="199" t="n"/>
      <c r="AB306" s="199" t="n"/>
      <c r="AC306" s="199" t="n"/>
      <c r="AD306" s="199" t="n"/>
      <c r="AE306" s="199" t="n"/>
      <c r="AF306" s="199" t="n"/>
      <c r="AG306" s="199" t="n"/>
    </row>
    <row r="307" ht="26.5" customHeight="1">
      <c r="A307" s="203" t="n">
        <v>43927</v>
      </c>
      <c r="B307" s="202">
        <f>INDIRECT(B$1&amp;"!D"&amp;ROW())</f>
        <v/>
      </c>
      <c r="C307" s="200">
        <f>C308*(1+B307)</f>
        <v/>
      </c>
      <c r="D307" s="202">
        <f>INDIRECT(D$1&amp;"!D"&amp;ROW())</f>
        <v/>
      </c>
      <c r="E307" s="200">
        <f>E308*(1+D307)</f>
        <v/>
      </c>
      <c r="F307" s="202">
        <f>INDIRECT(F$1&amp;"!D"&amp;ROW())</f>
        <v/>
      </c>
      <c r="G307" s="200">
        <f>G308*(1+F307)</f>
        <v/>
      </c>
      <c r="H307" s="202">
        <f>INDIRECT(H$1&amp;"!D"&amp;ROW())</f>
        <v/>
      </c>
      <c r="I307" s="200">
        <f>I308*(1+H307)</f>
        <v/>
      </c>
      <c r="J307" s="199" t="n"/>
      <c r="K307" s="199" t="n"/>
      <c r="L307" s="200">
        <f>SUM(C307,E307,G307,I307,K307)</f>
        <v/>
      </c>
      <c r="M307" s="202">
        <f>L307/L308-1</f>
        <v/>
      </c>
      <c r="N307" s="415" t="n"/>
      <c r="O307" s="202" t="n"/>
      <c r="P307" s="416" t="n"/>
      <c r="Q307" s="415" t="n"/>
      <c r="R307" s="218" t="n"/>
      <c r="S307" s="417" t="n"/>
      <c r="T307" s="217" t="n"/>
      <c r="U307" s="199" t="n"/>
      <c r="V307" s="199" t="n"/>
      <c r="W307" s="199" t="n"/>
      <c r="X307" s="199" t="n"/>
      <c r="Y307" s="199" t="n"/>
      <c r="Z307" s="199" t="n"/>
      <c r="AA307" s="199" t="n"/>
      <c r="AB307" s="199" t="n"/>
      <c r="AC307" s="199" t="n"/>
      <c r="AD307" s="199" t="n"/>
      <c r="AE307" s="199" t="n"/>
      <c r="AF307" s="199" t="n"/>
      <c r="AG307" s="199" t="n"/>
    </row>
    <row r="308" ht="26.5" customHeight="1">
      <c r="A308" s="203" t="n">
        <v>43924</v>
      </c>
      <c r="B308" s="202">
        <f>INDIRECT(B$1&amp;"!D"&amp;ROW())</f>
        <v/>
      </c>
      <c r="C308" s="200">
        <f>C309*(1+B308)</f>
        <v/>
      </c>
      <c r="D308" s="202">
        <f>INDIRECT(D$1&amp;"!D"&amp;ROW())</f>
        <v/>
      </c>
      <c r="E308" s="200">
        <f>E309*(1+D308)</f>
        <v/>
      </c>
      <c r="F308" s="202">
        <f>INDIRECT(F$1&amp;"!D"&amp;ROW())</f>
        <v/>
      </c>
      <c r="G308" s="200">
        <f>G309*(1+F308)</f>
        <v/>
      </c>
      <c r="H308" s="202">
        <f>INDIRECT(H$1&amp;"!D"&amp;ROW())</f>
        <v/>
      </c>
      <c r="I308" s="200">
        <f>I309*(1+H308)</f>
        <v/>
      </c>
      <c r="J308" s="199" t="n"/>
      <c r="K308" s="199" t="n"/>
      <c r="L308" s="200">
        <f>SUM(C308,E308,G308,I308,K308)</f>
        <v/>
      </c>
      <c r="M308" s="202">
        <f>L308/L309-1</f>
        <v/>
      </c>
      <c r="N308" s="415" t="n"/>
      <c r="O308" s="202" t="n"/>
      <c r="P308" s="416" t="n"/>
      <c r="Q308" s="415" t="n"/>
      <c r="R308" s="218" t="n"/>
      <c r="S308" s="417" t="n"/>
      <c r="T308" s="217" t="n"/>
      <c r="U308" s="199" t="n"/>
      <c r="V308" s="199" t="n"/>
      <c r="W308" s="199" t="n"/>
      <c r="X308" s="199" t="n"/>
      <c r="Y308" s="199" t="n"/>
      <c r="Z308" s="199" t="n"/>
      <c r="AA308" s="199" t="n"/>
      <c r="AB308" s="199" t="n"/>
      <c r="AC308" s="199" t="n"/>
      <c r="AD308" s="199" t="n"/>
      <c r="AE308" s="199" t="n"/>
      <c r="AF308" s="199" t="n"/>
      <c r="AG308" s="199" t="n"/>
    </row>
    <row r="309" ht="26.5" customHeight="1">
      <c r="A309" s="203" t="n">
        <v>43923</v>
      </c>
      <c r="B309" s="202">
        <f>INDIRECT(B$1&amp;"!D"&amp;ROW())</f>
        <v/>
      </c>
      <c r="C309" s="200">
        <f>C310*(1+B309)</f>
        <v/>
      </c>
      <c r="D309" s="202">
        <f>INDIRECT(D$1&amp;"!D"&amp;ROW())</f>
        <v/>
      </c>
      <c r="E309" s="200">
        <f>E310*(1+D309)</f>
        <v/>
      </c>
      <c r="F309" s="202">
        <f>INDIRECT(F$1&amp;"!D"&amp;ROW())</f>
        <v/>
      </c>
      <c r="G309" s="200">
        <f>G310*(1+F309)</f>
        <v/>
      </c>
      <c r="H309" s="202">
        <f>INDIRECT(H$1&amp;"!D"&amp;ROW())</f>
        <v/>
      </c>
      <c r="I309" s="200">
        <f>I310*(1+H309)</f>
        <v/>
      </c>
      <c r="J309" s="199" t="n"/>
      <c r="K309" s="199" t="n"/>
      <c r="L309" s="200">
        <f>SUM(C309,E309,G309,I309,K309)</f>
        <v/>
      </c>
      <c r="M309" s="202">
        <f>L309/L310-1</f>
        <v/>
      </c>
      <c r="N309" s="415" t="n"/>
      <c r="O309" s="202" t="n"/>
      <c r="P309" s="416" t="n"/>
      <c r="Q309" s="415" t="n"/>
      <c r="R309" s="218" t="n"/>
      <c r="S309" s="417" t="n"/>
      <c r="T309" s="217" t="n"/>
      <c r="U309" s="199" t="n"/>
      <c r="V309" s="199" t="n"/>
      <c r="W309" s="199" t="n"/>
      <c r="X309" s="199" t="n"/>
      <c r="Y309" s="199" t="n"/>
      <c r="Z309" s="199" t="n"/>
      <c r="AA309" s="199" t="n"/>
      <c r="AB309" s="199" t="n"/>
      <c r="AC309" s="199" t="n"/>
      <c r="AD309" s="199" t="n"/>
      <c r="AE309" s="199" t="n"/>
      <c r="AF309" s="199" t="n"/>
      <c r="AG309" s="199" t="n"/>
    </row>
    <row r="310" ht="26.5" customHeight="1">
      <c r="A310" s="203" t="n">
        <v>43922</v>
      </c>
      <c r="B310" s="202">
        <f>INDIRECT(B$1&amp;"!D"&amp;ROW())</f>
        <v/>
      </c>
      <c r="C310" s="200">
        <f>C311*(1+B310)</f>
        <v/>
      </c>
      <c r="D310" s="202">
        <f>INDIRECT(D$1&amp;"!D"&amp;ROW())</f>
        <v/>
      </c>
      <c r="E310" s="200">
        <f>E311*(1+D310)</f>
        <v/>
      </c>
      <c r="F310" s="202">
        <f>INDIRECT(F$1&amp;"!D"&amp;ROW())</f>
        <v/>
      </c>
      <c r="G310" s="200">
        <f>G311*(1+F310)</f>
        <v/>
      </c>
      <c r="H310" s="202">
        <f>INDIRECT(H$1&amp;"!D"&amp;ROW())</f>
        <v/>
      </c>
      <c r="I310" s="200">
        <f>I311*(1+H310)</f>
        <v/>
      </c>
      <c r="J310" s="199" t="n"/>
      <c r="K310" s="199" t="n"/>
      <c r="L310" s="200">
        <f>SUM(C310,E310,G310,I310,K310)</f>
        <v/>
      </c>
      <c r="M310" s="202">
        <f>L310/L311-1</f>
        <v/>
      </c>
      <c r="N310" s="415" t="n"/>
      <c r="O310" s="202" t="n"/>
      <c r="P310" s="416" t="n"/>
      <c r="Q310" s="415" t="n"/>
      <c r="R310" s="218" t="n"/>
      <c r="S310" s="417" t="n"/>
      <c r="T310" s="217" t="n"/>
      <c r="U310" s="199" t="n"/>
      <c r="V310" s="199" t="n"/>
      <c r="W310" s="199" t="n"/>
      <c r="X310" s="199" t="n"/>
      <c r="Y310" s="199" t="n"/>
      <c r="Z310" s="199" t="n"/>
      <c r="AA310" s="199" t="n"/>
      <c r="AB310" s="199" t="n"/>
      <c r="AC310" s="199" t="n"/>
      <c r="AD310" s="199" t="n"/>
      <c r="AE310" s="199" t="n"/>
      <c r="AF310" s="199" t="n"/>
      <c r="AG310" s="199" t="n"/>
    </row>
    <row r="311" ht="26.5" customHeight="1">
      <c r="A311" s="203" t="n">
        <v>43921</v>
      </c>
      <c r="B311" s="202">
        <f>INDIRECT(B$1&amp;"!D"&amp;ROW())</f>
        <v/>
      </c>
      <c r="C311" s="200">
        <f>C312*(1+B311)</f>
        <v/>
      </c>
      <c r="D311" s="202">
        <f>INDIRECT(D$1&amp;"!D"&amp;ROW())</f>
        <v/>
      </c>
      <c r="E311" s="200">
        <f>E312*(1+D311)</f>
        <v/>
      </c>
      <c r="F311" s="202">
        <f>INDIRECT(F$1&amp;"!D"&amp;ROW())</f>
        <v/>
      </c>
      <c r="G311" s="200">
        <f>G312*(1+F311)</f>
        <v/>
      </c>
      <c r="H311" s="202">
        <f>INDIRECT(H$1&amp;"!D"&amp;ROW())</f>
        <v/>
      </c>
      <c r="I311" s="200">
        <f>I312*(1+H311)</f>
        <v/>
      </c>
      <c r="J311" s="199" t="n"/>
      <c r="K311" s="199" t="n"/>
      <c r="L311" s="200">
        <f>SUM(C311,E311,G311,I311,K311)</f>
        <v/>
      </c>
      <c r="M311" s="202">
        <f>L311/L312-1</f>
        <v/>
      </c>
      <c r="N311" s="415" t="n"/>
      <c r="O311" s="202" t="n"/>
      <c r="P311" s="416" t="n"/>
      <c r="Q311" s="415" t="n"/>
      <c r="R311" s="218" t="n"/>
      <c r="S311" s="417" t="n"/>
      <c r="T311" s="217" t="n"/>
      <c r="U311" s="199" t="n"/>
      <c r="V311" s="199" t="n"/>
      <c r="W311" s="199" t="n"/>
      <c r="X311" s="199" t="n"/>
      <c r="Y311" s="199" t="n"/>
      <c r="Z311" s="199" t="n"/>
      <c r="AA311" s="199" t="n"/>
      <c r="AB311" s="199" t="n"/>
      <c r="AC311" s="199" t="n"/>
      <c r="AD311" s="199" t="n"/>
      <c r="AE311" s="199" t="n"/>
      <c r="AF311" s="199" t="n"/>
      <c r="AG311" s="199" t="n"/>
    </row>
    <row r="312" ht="26.5" customHeight="1">
      <c r="A312" s="203" t="n">
        <v>43920</v>
      </c>
      <c r="B312" s="202">
        <f>INDIRECT(B$1&amp;"!D"&amp;ROW())</f>
        <v/>
      </c>
      <c r="C312" s="200">
        <f>C313*(1+B312)</f>
        <v/>
      </c>
      <c r="D312" s="202">
        <f>INDIRECT(D$1&amp;"!D"&amp;ROW())</f>
        <v/>
      </c>
      <c r="E312" s="200">
        <f>E313*(1+D312)</f>
        <v/>
      </c>
      <c r="F312" s="202">
        <f>INDIRECT(F$1&amp;"!D"&amp;ROW())</f>
        <v/>
      </c>
      <c r="G312" s="200">
        <f>G313*(1+F312)</f>
        <v/>
      </c>
      <c r="H312" s="202">
        <f>INDIRECT(H$1&amp;"!D"&amp;ROW())</f>
        <v/>
      </c>
      <c r="I312" s="200">
        <f>I313*(1+H312)</f>
        <v/>
      </c>
      <c r="J312" s="199" t="n"/>
      <c r="K312" s="199" t="n"/>
      <c r="L312" s="200">
        <f>SUM(C312,E312,G312,I312,K312)</f>
        <v/>
      </c>
      <c r="M312" s="202">
        <f>L312/L313-1</f>
        <v/>
      </c>
      <c r="N312" s="415" t="n"/>
      <c r="O312" s="202" t="n"/>
      <c r="P312" s="416" t="n"/>
      <c r="Q312" s="415" t="n"/>
      <c r="R312" s="218" t="n"/>
      <c r="S312" s="417" t="n"/>
      <c r="T312" s="217" t="n"/>
      <c r="U312" s="199" t="n"/>
      <c r="V312" s="199" t="n"/>
      <c r="W312" s="199" t="n"/>
      <c r="X312" s="199" t="n"/>
      <c r="Y312" s="199" t="n"/>
      <c r="Z312" s="199" t="n"/>
      <c r="AA312" s="199" t="n"/>
      <c r="AB312" s="199" t="n"/>
      <c r="AC312" s="199" t="n"/>
      <c r="AD312" s="199" t="n"/>
      <c r="AE312" s="199" t="n"/>
      <c r="AF312" s="199" t="n"/>
      <c r="AG312" s="199" t="n"/>
    </row>
    <row r="313" ht="26.5" customHeight="1">
      <c r="A313" s="203" t="n">
        <v>43917</v>
      </c>
      <c r="B313" s="202">
        <f>INDIRECT(B$1&amp;"!D"&amp;ROW())</f>
        <v/>
      </c>
      <c r="C313" s="200">
        <f>C314*(1+B313)</f>
        <v/>
      </c>
      <c r="D313" s="202">
        <f>INDIRECT(D$1&amp;"!D"&amp;ROW())</f>
        <v/>
      </c>
      <c r="E313" s="200">
        <f>E314*(1+D313)</f>
        <v/>
      </c>
      <c r="F313" s="202">
        <f>INDIRECT(F$1&amp;"!D"&amp;ROW())</f>
        <v/>
      </c>
      <c r="G313" s="200">
        <f>G314*(1+F313)</f>
        <v/>
      </c>
      <c r="H313" s="202">
        <f>INDIRECT(H$1&amp;"!D"&amp;ROW())</f>
        <v/>
      </c>
      <c r="I313" s="200">
        <f>I314*(1+H313)</f>
        <v/>
      </c>
      <c r="J313" s="199" t="n"/>
      <c r="K313" s="199" t="n"/>
      <c r="L313" s="200">
        <f>SUM(C313,E313,G313,I313,K313)</f>
        <v/>
      </c>
      <c r="M313" s="202">
        <f>L313/L314-1</f>
        <v/>
      </c>
      <c r="N313" s="415" t="n"/>
      <c r="O313" s="202" t="n"/>
      <c r="P313" s="416" t="n"/>
      <c r="Q313" s="415" t="n"/>
      <c r="R313" s="218" t="n"/>
      <c r="S313" s="417" t="n"/>
      <c r="T313" s="217" t="n"/>
      <c r="U313" s="199" t="n"/>
      <c r="V313" s="199" t="n"/>
      <c r="W313" s="199" t="n"/>
      <c r="X313" s="199" t="n"/>
      <c r="Y313" s="199" t="n"/>
      <c r="Z313" s="199" t="n"/>
      <c r="AA313" s="199" t="n"/>
      <c r="AB313" s="199" t="n"/>
      <c r="AC313" s="199" t="n"/>
      <c r="AD313" s="199" t="n"/>
      <c r="AE313" s="199" t="n"/>
      <c r="AF313" s="199" t="n"/>
      <c r="AG313" s="199" t="n"/>
    </row>
    <row r="314" ht="26.5" customHeight="1">
      <c r="A314" s="203" t="n">
        <v>43916</v>
      </c>
      <c r="B314" s="202">
        <f>INDIRECT(B$1&amp;"!D"&amp;ROW())</f>
        <v/>
      </c>
      <c r="C314" s="200">
        <f>C315*(1+B314)</f>
        <v/>
      </c>
      <c r="D314" s="202">
        <f>INDIRECT(D$1&amp;"!D"&amp;ROW())</f>
        <v/>
      </c>
      <c r="E314" s="200">
        <f>E315*(1+D314)</f>
        <v/>
      </c>
      <c r="F314" s="202">
        <f>INDIRECT(F$1&amp;"!D"&amp;ROW())</f>
        <v/>
      </c>
      <c r="G314" s="200">
        <f>G315*(1+F314)</f>
        <v/>
      </c>
      <c r="H314" s="202">
        <f>INDIRECT(H$1&amp;"!D"&amp;ROW())</f>
        <v/>
      </c>
      <c r="I314" s="200">
        <f>I315*(1+H314)</f>
        <v/>
      </c>
      <c r="J314" s="199" t="n"/>
      <c r="K314" s="199" t="n"/>
      <c r="L314" s="200">
        <f>SUM(C314,E314,G314,I314,K314)</f>
        <v/>
      </c>
      <c r="M314" s="202">
        <f>L314/L315-1</f>
        <v/>
      </c>
      <c r="N314" s="415" t="n"/>
      <c r="O314" s="202" t="n"/>
      <c r="P314" s="416" t="n"/>
      <c r="Q314" s="415" t="n"/>
      <c r="R314" s="218" t="n"/>
      <c r="S314" s="417" t="n"/>
      <c r="T314" s="217" t="n"/>
      <c r="U314" s="199" t="n"/>
      <c r="V314" s="199" t="n"/>
      <c r="W314" s="199" t="n"/>
      <c r="X314" s="199" t="n"/>
      <c r="Y314" s="199" t="n"/>
      <c r="Z314" s="199" t="n"/>
      <c r="AA314" s="199" t="n"/>
      <c r="AB314" s="199" t="n"/>
      <c r="AC314" s="199" t="n"/>
      <c r="AD314" s="199" t="n"/>
      <c r="AE314" s="199" t="n"/>
      <c r="AF314" s="199" t="n"/>
      <c r="AG314" s="199" t="n"/>
    </row>
    <row r="315" ht="26.5" customHeight="1">
      <c r="A315" s="203" t="n">
        <v>43915</v>
      </c>
      <c r="B315" s="202">
        <f>INDIRECT(B$1&amp;"!D"&amp;ROW())</f>
        <v/>
      </c>
      <c r="C315" s="200">
        <f>C316*(1+B315)</f>
        <v/>
      </c>
      <c r="D315" s="202">
        <f>INDIRECT(D$1&amp;"!D"&amp;ROW())</f>
        <v/>
      </c>
      <c r="E315" s="200">
        <f>E316*(1+D315)</f>
        <v/>
      </c>
      <c r="F315" s="202">
        <f>INDIRECT(F$1&amp;"!D"&amp;ROW())</f>
        <v/>
      </c>
      <c r="G315" s="200">
        <f>G316*(1+F315)</f>
        <v/>
      </c>
      <c r="H315" s="202">
        <f>INDIRECT(H$1&amp;"!D"&amp;ROW())</f>
        <v/>
      </c>
      <c r="I315" s="200">
        <f>I316*(1+H315)</f>
        <v/>
      </c>
      <c r="J315" s="199" t="n"/>
      <c r="K315" s="199" t="n"/>
      <c r="L315" s="200">
        <f>SUM(C315,E315,G315,I315,K315)</f>
        <v/>
      </c>
      <c r="M315" s="202">
        <f>L315/L316-1</f>
        <v/>
      </c>
      <c r="N315" s="415" t="n"/>
      <c r="O315" s="202" t="n"/>
      <c r="P315" s="416" t="n"/>
      <c r="Q315" s="415" t="n"/>
      <c r="R315" s="218" t="n"/>
      <c r="S315" s="417" t="n"/>
      <c r="T315" s="217" t="n"/>
      <c r="U315" s="199" t="n"/>
      <c r="V315" s="199" t="n"/>
      <c r="W315" s="199" t="n"/>
      <c r="X315" s="199" t="n"/>
      <c r="Y315" s="199" t="n"/>
      <c r="Z315" s="199" t="n"/>
      <c r="AA315" s="199" t="n"/>
      <c r="AB315" s="199" t="n"/>
      <c r="AC315" s="199" t="n"/>
      <c r="AD315" s="199" t="n"/>
      <c r="AE315" s="199" t="n"/>
      <c r="AF315" s="199" t="n"/>
      <c r="AG315" s="199" t="n"/>
    </row>
    <row r="316" ht="26.5" customHeight="1">
      <c r="A316" s="203" t="n">
        <v>43914</v>
      </c>
      <c r="B316" s="202">
        <f>INDIRECT(B$1&amp;"!D"&amp;ROW())</f>
        <v/>
      </c>
      <c r="C316" s="200">
        <f>C317*(1+B316)</f>
        <v/>
      </c>
      <c r="D316" s="202">
        <f>INDIRECT(D$1&amp;"!D"&amp;ROW())</f>
        <v/>
      </c>
      <c r="E316" s="200">
        <f>E317*(1+D316)</f>
        <v/>
      </c>
      <c r="F316" s="202">
        <f>INDIRECT(F$1&amp;"!D"&amp;ROW())</f>
        <v/>
      </c>
      <c r="G316" s="200">
        <f>G317*(1+F316)</f>
        <v/>
      </c>
      <c r="H316" s="202">
        <f>INDIRECT(H$1&amp;"!D"&amp;ROW())</f>
        <v/>
      </c>
      <c r="I316" s="200">
        <f>I317*(1+H316)</f>
        <v/>
      </c>
      <c r="J316" s="199" t="n"/>
      <c r="K316" s="199" t="n"/>
      <c r="L316" s="200">
        <f>SUM(C316,E316,G316,I316,K316)</f>
        <v/>
      </c>
      <c r="M316" s="202">
        <f>L316/L317-1</f>
        <v/>
      </c>
      <c r="N316" s="415" t="n"/>
      <c r="O316" s="202" t="n"/>
      <c r="P316" s="416" t="n"/>
      <c r="Q316" s="415" t="n"/>
      <c r="R316" s="218" t="n"/>
      <c r="S316" s="417" t="n"/>
      <c r="T316" s="217" t="n"/>
      <c r="U316" s="199" t="n"/>
      <c r="V316" s="199" t="n"/>
      <c r="W316" s="199" t="n"/>
      <c r="X316" s="199" t="n"/>
      <c r="Y316" s="199" t="n"/>
      <c r="Z316" s="199" t="n"/>
      <c r="AA316" s="199" t="n"/>
      <c r="AB316" s="199" t="n"/>
      <c r="AC316" s="199" t="n"/>
      <c r="AD316" s="199" t="n"/>
      <c r="AE316" s="199" t="n"/>
      <c r="AF316" s="199" t="n"/>
      <c r="AG316" s="199" t="n"/>
    </row>
    <row r="317" ht="26.5" customHeight="1">
      <c r="A317" s="203" t="n">
        <v>43913</v>
      </c>
      <c r="B317" s="202">
        <f>INDIRECT(B$1&amp;"!D"&amp;ROW())</f>
        <v/>
      </c>
      <c r="C317" s="200">
        <f>C318*(1+B317)</f>
        <v/>
      </c>
      <c r="D317" s="202">
        <f>INDIRECT(D$1&amp;"!D"&amp;ROW())</f>
        <v/>
      </c>
      <c r="E317" s="200">
        <f>E318*(1+D317)</f>
        <v/>
      </c>
      <c r="F317" s="202">
        <f>INDIRECT(F$1&amp;"!D"&amp;ROW())</f>
        <v/>
      </c>
      <c r="G317" s="200">
        <f>G318*(1+F317)</f>
        <v/>
      </c>
      <c r="H317" s="202">
        <f>INDIRECT(H$1&amp;"!D"&amp;ROW())</f>
        <v/>
      </c>
      <c r="I317" s="200">
        <f>I318*(1+H317)</f>
        <v/>
      </c>
      <c r="J317" s="199" t="n"/>
      <c r="K317" s="199" t="n"/>
      <c r="L317" s="200">
        <f>SUM(C317,E317,G317,I317,K317)</f>
        <v/>
      </c>
      <c r="M317" s="202">
        <f>L317/L318-1</f>
        <v/>
      </c>
      <c r="N317" s="415" t="n"/>
      <c r="O317" s="202" t="n"/>
      <c r="P317" s="416" t="n"/>
      <c r="Q317" s="415" t="n"/>
      <c r="R317" s="218" t="n"/>
      <c r="S317" s="417" t="n"/>
      <c r="T317" s="217" t="n"/>
      <c r="U317" s="199" t="n"/>
      <c r="V317" s="199" t="n"/>
      <c r="W317" s="199" t="n"/>
      <c r="X317" s="199" t="n"/>
      <c r="Y317" s="199" t="n"/>
      <c r="Z317" s="199" t="n"/>
      <c r="AA317" s="199" t="n"/>
      <c r="AB317" s="199" t="n"/>
      <c r="AC317" s="199" t="n"/>
      <c r="AD317" s="199" t="n"/>
      <c r="AE317" s="199" t="n"/>
      <c r="AF317" s="199" t="n"/>
      <c r="AG317" s="199" t="n"/>
    </row>
    <row r="318" ht="26.5" customHeight="1">
      <c r="A318" s="203" t="n">
        <v>43910</v>
      </c>
      <c r="B318" s="202">
        <f>INDIRECT(B$1&amp;"!D"&amp;ROW())</f>
        <v/>
      </c>
      <c r="C318" s="200">
        <f>C319*(1+B318)</f>
        <v/>
      </c>
      <c r="D318" s="202">
        <f>INDIRECT(D$1&amp;"!D"&amp;ROW())</f>
        <v/>
      </c>
      <c r="E318" s="200">
        <f>E319*(1+D318)</f>
        <v/>
      </c>
      <c r="F318" s="202">
        <f>INDIRECT(F$1&amp;"!D"&amp;ROW())</f>
        <v/>
      </c>
      <c r="G318" s="200">
        <f>G319*(1+F318)</f>
        <v/>
      </c>
      <c r="H318" s="202">
        <f>INDIRECT(H$1&amp;"!D"&amp;ROW())</f>
        <v/>
      </c>
      <c r="I318" s="200">
        <f>I319*(1+H318)</f>
        <v/>
      </c>
      <c r="J318" s="199" t="n"/>
      <c r="K318" s="199" t="n"/>
      <c r="L318" s="200">
        <f>SUM(C318,E318,G318,I318,K318)</f>
        <v/>
      </c>
      <c r="M318" s="202">
        <f>L318/L319-1</f>
        <v/>
      </c>
      <c r="N318" s="415" t="n"/>
      <c r="O318" s="202" t="n"/>
      <c r="P318" s="416" t="n"/>
      <c r="Q318" s="415" t="n"/>
      <c r="R318" s="218" t="n"/>
      <c r="S318" s="417" t="n"/>
      <c r="T318" s="217" t="n"/>
      <c r="U318" s="199" t="n"/>
      <c r="V318" s="199" t="n"/>
      <c r="W318" s="199" t="n"/>
      <c r="X318" s="199" t="n"/>
      <c r="Y318" s="199" t="n"/>
      <c r="Z318" s="199" t="n"/>
      <c r="AA318" s="199" t="n"/>
      <c r="AB318" s="199" t="n"/>
      <c r="AC318" s="199" t="n"/>
      <c r="AD318" s="199" t="n"/>
      <c r="AE318" s="199" t="n"/>
      <c r="AF318" s="199" t="n"/>
      <c r="AG318" s="199" t="n"/>
    </row>
    <row r="319" ht="26.5" customHeight="1">
      <c r="A319" s="203" t="n">
        <v>43909</v>
      </c>
      <c r="B319" s="202">
        <f>INDIRECT(B$1&amp;"!D"&amp;ROW())</f>
        <v/>
      </c>
      <c r="C319" s="200">
        <f>C320*(1+B319)</f>
        <v/>
      </c>
      <c r="D319" s="202">
        <f>INDIRECT(D$1&amp;"!D"&amp;ROW())</f>
        <v/>
      </c>
      <c r="E319" s="200">
        <f>E320*(1+D319)</f>
        <v/>
      </c>
      <c r="F319" s="202">
        <f>INDIRECT(F$1&amp;"!D"&amp;ROW())</f>
        <v/>
      </c>
      <c r="G319" s="200">
        <f>G320*(1+F319)</f>
        <v/>
      </c>
      <c r="H319" s="202">
        <f>INDIRECT(H$1&amp;"!D"&amp;ROW())</f>
        <v/>
      </c>
      <c r="I319" s="200">
        <f>I320*(1+H319)</f>
        <v/>
      </c>
      <c r="J319" s="199" t="n"/>
      <c r="K319" s="199" t="n"/>
      <c r="L319" s="200">
        <f>SUM(C319,E319,G319,I319,K319)</f>
        <v/>
      </c>
      <c r="M319" s="202">
        <f>L319/L320-1</f>
        <v/>
      </c>
      <c r="N319" s="415" t="n"/>
      <c r="O319" s="202" t="n"/>
      <c r="P319" s="416" t="n"/>
      <c r="Q319" s="415" t="n"/>
      <c r="R319" s="218" t="n"/>
      <c r="S319" s="417" t="n"/>
      <c r="T319" s="217" t="n"/>
      <c r="U319" s="199" t="n"/>
      <c r="V319" s="199" t="n"/>
      <c r="W319" s="199" t="n"/>
      <c r="X319" s="199" t="n"/>
      <c r="Y319" s="199" t="n"/>
      <c r="Z319" s="199" t="n"/>
      <c r="AA319" s="199" t="n"/>
      <c r="AB319" s="199" t="n"/>
      <c r="AC319" s="199" t="n"/>
      <c r="AD319" s="199" t="n"/>
      <c r="AE319" s="199" t="n"/>
      <c r="AF319" s="199" t="n"/>
      <c r="AG319" s="199" t="n"/>
    </row>
    <row r="320" ht="26.5" customHeight="1">
      <c r="A320" s="203" t="n">
        <v>43908</v>
      </c>
      <c r="B320" s="202">
        <f>INDIRECT(B$1&amp;"!D"&amp;ROW())</f>
        <v/>
      </c>
      <c r="C320" s="200">
        <f>C321*(1+B320)</f>
        <v/>
      </c>
      <c r="D320" s="202">
        <f>INDIRECT(D$1&amp;"!D"&amp;ROW())</f>
        <v/>
      </c>
      <c r="E320" s="200">
        <f>E321*(1+D320)</f>
        <v/>
      </c>
      <c r="F320" s="202">
        <f>INDIRECT(F$1&amp;"!D"&amp;ROW())</f>
        <v/>
      </c>
      <c r="G320" s="200">
        <f>G321*(1+F320)</f>
        <v/>
      </c>
      <c r="H320" s="202">
        <f>INDIRECT(H$1&amp;"!D"&amp;ROW())</f>
        <v/>
      </c>
      <c r="I320" s="200">
        <f>I321*(1+H320)</f>
        <v/>
      </c>
      <c r="J320" s="199" t="n"/>
      <c r="K320" s="199" t="n"/>
      <c r="L320" s="200">
        <f>SUM(C320,E320,G320,I320,K320)</f>
        <v/>
      </c>
      <c r="M320" s="202">
        <f>L320/L321-1</f>
        <v/>
      </c>
      <c r="N320" s="415" t="n"/>
      <c r="O320" s="202" t="n"/>
      <c r="P320" s="416" t="n"/>
      <c r="Q320" s="415" t="n"/>
      <c r="R320" s="218" t="n"/>
      <c r="S320" s="417" t="n"/>
      <c r="T320" s="217" t="n"/>
      <c r="U320" s="199" t="n"/>
      <c r="V320" s="199" t="n"/>
      <c r="W320" s="199" t="n"/>
      <c r="X320" s="199" t="n"/>
      <c r="Y320" s="199" t="n"/>
      <c r="Z320" s="199" t="n"/>
      <c r="AA320" s="199" t="n"/>
      <c r="AB320" s="199" t="n"/>
      <c r="AC320" s="199" t="n"/>
      <c r="AD320" s="199" t="n"/>
      <c r="AE320" s="199" t="n"/>
      <c r="AF320" s="199" t="n"/>
      <c r="AG320" s="199" t="n"/>
    </row>
    <row r="321" ht="26.5" customHeight="1">
      <c r="A321" s="203" t="n">
        <v>43907</v>
      </c>
      <c r="B321" s="202">
        <f>INDIRECT(B$1&amp;"!D"&amp;ROW())</f>
        <v/>
      </c>
      <c r="C321" s="200">
        <f>C322*(1+B321)</f>
        <v/>
      </c>
      <c r="D321" s="202">
        <f>INDIRECT(D$1&amp;"!D"&amp;ROW())</f>
        <v/>
      </c>
      <c r="E321" s="200">
        <f>E322*(1+D321)</f>
        <v/>
      </c>
      <c r="F321" s="202">
        <f>INDIRECT(F$1&amp;"!D"&amp;ROW())</f>
        <v/>
      </c>
      <c r="G321" s="200">
        <f>G322*(1+F321)</f>
        <v/>
      </c>
      <c r="H321" s="202">
        <f>INDIRECT(H$1&amp;"!D"&amp;ROW())</f>
        <v/>
      </c>
      <c r="I321" s="200">
        <f>I322*(1+H321)</f>
        <v/>
      </c>
      <c r="J321" s="199" t="n"/>
      <c r="K321" s="199" t="n"/>
      <c r="L321" s="200">
        <f>SUM(C321,E321,G321,I321,K321)</f>
        <v/>
      </c>
      <c r="M321" s="202">
        <f>L321/L322-1</f>
        <v/>
      </c>
      <c r="N321" s="415" t="n"/>
      <c r="O321" s="202" t="n"/>
      <c r="P321" s="416" t="n"/>
      <c r="Q321" s="415" t="n"/>
      <c r="R321" s="218" t="n"/>
      <c r="S321" s="417" t="n"/>
      <c r="T321" s="217" t="n"/>
      <c r="U321" s="199" t="n"/>
      <c r="V321" s="199" t="n"/>
      <c r="W321" s="199" t="n"/>
      <c r="X321" s="199" t="n"/>
      <c r="Y321" s="199" t="n"/>
      <c r="Z321" s="199" t="n"/>
      <c r="AA321" s="199" t="n"/>
      <c r="AB321" s="199" t="n"/>
      <c r="AC321" s="199" t="n"/>
      <c r="AD321" s="199" t="n"/>
      <c r="AE321" s="199" t="n"/>
      <c r="AF321" s="199" t="n"/>
      <c r="AG321" s="199" t="n"/>
    </row>
    <row r="322" ht="26.5" customHeight="1">
      <c r="A322" s="203" t="n">
        <v>43906</v>
      </c>
      <c r="B322" s="202">
        <f>INDIRECT(B$1&amp;"!D"&amp;ROW())</f>
        <v/>
      </c>
      <c r="C322" s="200">
        <f>C323*(1+B322)</f>
        <v/>
      </c>
      <c r="D322" s="202">
        <f>INDIRECT(D$1&amp;"!D"&amp;ROW())</f>
        <v/>
      </c>
      <c r="E322" s="200">
        <f>E323*(1+D322)</f>
        <v/>
      </c>
      <c r="F322" s="202">
        <f>INDIRECT(F$1&amp;"!D"&amp;ROW())</f>
        <v/>
      </c>
      <c r="G322" s="200">
        <f>G323*(1+F322)</f>
        <v/>
      </c>
      <c r="H322" s="202">
        <f>INDIRECT(H$1&amp;"!D"&amp;ROW())</f>
        <v/>
      </c>
      <c r="I322" s="200">
        <f>I323*(1+H322)</f>
        <v/>
      </c>
      <c r="J322" s="199" t="n"/>
      <c r="K322" s="199" t="n"/>
      <c r="L322" s="200">
        <f>SUM(C322,E322,G322,I322,K322)</f>
        <v/>
      </c>
      <c r="M322" s="202">
        <f>L322/L323-1</f>
        <v/>
      </c>
      <c r="N322" s="415" t="n"/>
      <c r="O322" s="202" t="n"/>
      <c r="P322" s="416" t="n"/>
      <c r="Q322" s="415" t="n"/>
      <c r="R322" s="218" t="n"/>
      <c r="S322" s="417" t="n"/>
      <c r="T322" s="217" t="n"/>
      <c r="U322" s="199" t="n"/>
      <c r="V322" s="199" t="n"/>
      <c r="W322" s="199" t="n"/>
      <c r="X322" s="199" t="n"/>
      <c r="Y322" s="199" t="n"/>
      <c r="Z322" s="199" t="n"/>
      <c r="AA322" s="199" t="n"/>
      <c r="AB322" s="199" t="n"/>
      <c r="AC322" s="199" t="n"/>
      <c r="AD322" s="199" t="n"/>
      <c r="AE322" s="199" t="n"/>
      <c r="AF322" s="199" t="n"/>
      <c r="AG322" s="199" t="n"/>
    </row>
    <row r="323" ht="26.5" customHeight="1">
      <c r="A323" s="203" t="n">
        <v>43903</v>
      </c>
      <c r="B323" s="202">
        <f>INDIRECT(B$1&amp;"!D"&amp;ROW())</f>
        <v/>
      </c>
      <c r="C323" s="200">
        <f>C324*(1+B323)</f>
        <v/>
      </c>
      <c r="D323" s="202">
        <f>INDIRECT(D$1&amp;"!D"&amp;ROW())</f>
        <v/>
      </c>
      <c r="E323" s="200">
        <f>E324*(1+D323)</f>
        <v/>
      </c>
      <c r="F323" s="202">
        <f>INDIRECT(F$1&amp;"!D"&amp;ROW())</f>
        <v/>
      </c>
      <c r="G323" s="200">
        <f>G324*(1+F323)</f>
        <v/>
      </c>
      <c r="H323" s="202">
        <f>INDIRECT(H$1&amp;"!D"&amp;ROW())</f>
        <v/>
      </c>
      <c r="I323" s="200">
        <f>I324*(1+H323)</f>
        <v/>
      </c>
      <c r="J323" s="199" t="n"/>
      <c r="K323" s="199" t="n"/>
      <c r="L323" s="200">
        <f>SUM(C323,E323,G323,I323,K323)</f>
        <v/>
      </c>
      <c r="M323" s="202">
        <f>L323/L324-1</f>
        <v/>
      </c>
      <c r="N323" s="415" t="n"/>
      <c r="O323" s="202" t="n"/>
      <c r="P323" s="416" t="n"/>
      <c r="Q323" s="415" t="n"/>
      <c r="R323" s="218" t="n"/>
      <c r="S323" s="417" t="n"/>
      <c r="T323" s="217" t="n"/>
      <c r="U323" s="199" t="n"/>
      <c r="V323" s="199" t="n"/>
      <c r="W323" s="199" t="n"/>
      <c r="X323" s="199" t="n"/>
      <c r="Y323" s="199" t="n"/>
      <c r="Z323" s="199" t="n"/>
      <c r="AA323" s="199" t="n"/>
      <c r="AB323" s="199" t="n"/>
      <c r="AC323" s="199" t="n"/>
      <c r="AD323" s="199" t="n"/>
      <c r="AE323" s="199" t="n"/>
      <c r="AF323" s="199" t="n"/>
      <c r="AG323" s="199" t="n"/>
    </row>
    <row r="324" ht="26.5" customHeight="1">
      <c r="A324" s="203" t="n">
        <v>43902</v>
      </c>
      <c r="B324" s="202">
        <f>INDIRECT(B$1&amp;"!D"&amp;ROW())</f>
        <v/>
      </c>
      <c r="C324" s="200">
        <f>C325*(1+B324)</f>
        <v/>
      </c>
      <c r="D324" s="202">
        <f>INDIRECT(D$1&amp;"!D"&amp;ROW())</f>
        <v/>
      </c>
      <c r="E324" s="200">
        <f>E325*(1+D324)</f>
        <v/>
      </c>
      <c r="F324" s="202">
        <f>INDIRECT(F$1&amp;"!D"&amp;ROW())</f>
        <v/>
      </c>
      <c r="G324" s="200">
        <f>G325*(1+F324)</f>
        <v/>
      </c>
      <c r="H324" s="202">
        <f>INDIRECT(H$1&amp;"!D"&amp;ROW())</f>
        <v/>
      </c>
      <c r="I324" s="200">
        <f>I325*(1+H324)</f>
        <v/>
      </c>
      <c r="J324" s="199" t="n"/>
      <c r="K324" s="199" t="n"/>
      <c r="L324" s="200">
        <f>SUM(C324,E324,G324,I324,K324)</f>
        <v/>
      </c>
      <c r="M324" s="202">
        <f>L324/L325-1</f>
        <v/>
      </c>
      <c r="N324" s="415" t="n"/>
      <c r="O324" s="202" t="n"/>
      <c r="P324" s="416" t="n"/>
      <c r="Q324" s="415" t="n"/>
      <c r="R324" s="218" t="n"/>
      <c r="S324" s="417" t="n"/>
      <c r="T324" s="217" t="n"/>
      <c r="U324" s="199" t="n"/>
      <c r="V324" s="199" t="n"/>
      <c r="W324" s="199" t="n"/>
      <c r="X324" s="199" t="n"/>
      <c r="Y324" s="199" t="n"/>
      <c r="Z324" s="199" t="n"/>
      <c r="AA324" s="199" t="n"/>
      <c r="AB324" s="199" t="n"/>
      <c r="AC324" s="199" t="n"/>
      <c r="AD324" s="199" t="n"/>
      <c r="AE324" s="199" t="n"/>
      <c r="AF324" s="199" t="n"/>
      <c r="AG324" s="199" t="n"/>
    </row>
    <row r="325" ht="26.5" customHeight="1">
      <c r="A325" s="203" t="n">
        <v>43901</v>
      </c>
      <c r="B325" s="202">
        <f>INDIRECT(B$1&amp;"!D"&amp;ROW())</f>
        <v/>
      </c>
      <c r="C325" s="200">
        <f>C326*(1+B325)</f>
        <v/>
      </c>
      <c r="D325" s="202">
        <f>INDIRECT(D$1&amp;"!D"&amp;ROW())</f>
        <v/>
      </c>
      <c r="E325" s="200">
        <f>E326*(1+D325)</f>
        <v/>
      </c>
      <c r="F325" s="202">
        <f>INDIRECT(F$1&amp;"!D"&amp;ROW())</f>
        <v/>
      </c>
      <c r="G325" s="200">
        <f>G326*(1+F325)</f>
        <v/>
      </c>
      <c r="H325" s="202">
        <f>INDIRECT(H$1&amp;"!D"&amp;ROW())</f>
        <v/>
      </c>
      <c r="I325" s="200">
        <f>I326*(1+H325)</f>
        <v/>
      </c>
      <c r="J325" s="199" t="n"/>
      <c r="K325" s="199" t="n"/>
      <c r="L325" s="200">
        <f>SUM(C325,E325,G325,I325,K325)</f>
        <v/>
      </c>
      <c r="M325" s="202">
        <f>L325/L326-1</f>
        <v/>
      </c>
      <c r="N325" s="415" t="n"/>
      <c r="O325" s="202" t="n"/>
      <c r="P325" s="416" t="n"/>
      <c r="Q325" s="415" t="n"/>
      <c r="R325" s="218" t="n"/>
      <c r="S325" s="417" t="n"/>
      <c r="T325" s="217" t="n"/>
      <c r="U325" s="199" t="n"/>
      <c r="V325" s="199" t="n"/>
      <c r="W325" s="199" t="n"/>
      <c r="X325" s="199" t="n"/>
      <c r="Y325" s="199" t="n"/>
      <c r="Z325" s="199" t="n"/>
      <c r="AA325" s="199" t="n"/>
      <c r="AB325" s="199" t="n"/>
      <c r="AC325" s="199" t="n"/>
      <c r="AD325" s="199" t="n"/>
      <c r="AE325" s="199" t="n"/>
      <c r="AF325" s="199" t="n"/>
      <c r="AG325" s="199" t="n"/>
    </row>
    <row r="326" ht="26.5" customHeight="1">
      <c r="A326" s="203" t="n">
        <v>43900</v>
      </c>
      <c r="B326" s="202">
        <f>INDIRECT(B$1&amp;"!D"&amp;ROW())</f>
        <v/>
      </c>
      <c r="C326" s="200">
        <f>C327*(1+B326)</f>
        <v/>
      </c>
      <c r="D326" s="202">
        <f>INDIRECT(D$1&amp;"!D"&amp;ROW())</f>
        <v/>
      </c>
      <c r="E326" s="200">
        <f>E327*(1+D326)</f>
        <v/>
      </c>
      <c r="F326" s="202">
        <f>INDIRECT(F$1&amp;"!D"&amp;ROW())</f>
        <v/>
      </c>
      <c r="G326" s="200">
        <f>G327*(1+F326)</f>
        <v/>
      </c>
      <c r="H326" s="202">
        <f>INDIRECT(H$1&amp;"!D"&amp;ROW())</f>
        <v/>
      </c>
      <c r="I326" s="200">
        <f>I327*(1+H326)</f>
        <v/>
      </c>
      <c r="J326" s="199" t="n"/>
      <c r="K326" s="199" t="n"/>
      <c r="L326" s="200">
        <f>SUM(C326,E326,G326,I326,K326)</f>
        <v/>
      </c>
      <c r="M326" s="202">
        <f>L326/L327-1</f>
        <v/>
      </c>
      <c r="N326" s="415" t="n"/>
      <c r="O326" s="202" t="n"/>
      <c r="P326" s="416" t="n"/>
      <c r="Q326" s="415" t="n"/>
      <c r="R326" s="218" t="n"/>
      <c r="S326" s="417" t="n"/>
      <c r="T326" s="217" t="n"/>
      <c r="U326" s="199" t="n"/>
      <c r="V326" s="199" t="n"/>
      <c r="W326" s="199" t="n"/>
      <c r="X326" s="199" t="n"/>
      <c r="Y326" s="199" t="n"/>
      <c r="Z326" s="199" t="n"/>
      <c r="AA326" s="199" t="n"/>
      <c r="AB326" s="199" t="n"/>
      <c r="AC326" s="199" t="n"/>
      <c r="AD326" s="199" t="n"/>
      <c r="AE326" s="199" t="n"/>
      <c r="AF326" s="199" t="n"/>
      <c r="AG326" s="199" t="n"/>
    </row>
    <row r="327" ht="26.5" customHeight="1">
      <c r="A327" s="203" t="n">
        <v>43899</v>
      </c>
      <c r="B327" s="202">
        <f>INDIRECT(B$1&amp;"!D"&amp;ROW())</f>
        <v/>
      </c>
      <c r="C327" s="200">
        <f>C328*(1+B327)</f>
        <v/>
      </c>
      <c r="D327" s="202">
        <f>INDIRECT(D$1&amp;"!D"&amp;ROW())</f>
        <v/>
      </c>
      <c r="E327" s="200">
        <f>E328*(1+D327)</f>
        <v/>
      </c>
      <c r="F327" s="202">
        <f>INDIRECT(F$1&amp;"!D"&amp;ROW())</f>
        <v/>
      </c>
      <c r="G327" s="200">
        <f>G328*(1+F327)</f>
        <v/>
      </c>
      <c r="H327" s="202">
        <f>INDIRECT(H$1&amp;"!D"&amp;ROW())</f>
        <v/>
      </c>
      <c r="I327" s="200">
        <f>I328*(1+H327)</f>
        <v/>
      </c>
      <c r="J327" s="199" t="n"/>
      <c r="K327" s="199" t="n"/>
      <c r="L327" s="200">
        <f>SUM(C327,E327,G327,I327,K327)</f>
        <v/>
      </c>
      <c r="M327" s="202">
        <f>L327/L328-1</f>
        <v/>
      </c>
      <c r="N327" s="415" t="n"/>
      <c r="O327" s="202" t="n"/>
      <c r="P327" s="416" t="n"/>
      <c r="Q327" s="415" t="n"/>
      <c r="R327" s="218" t="n"/>
      <c r="S327" s="417" t="n"/>
      <c r="T327" s="217" t="n"/>
      <c r="U327" s="199" t="n"/>
      <c r="V327" s="199" t="n"/>
      <c r="W327" s="199" t="n"/>
      <c r="X327" s="199" t="n"/>
      <c r="Y327" s="199" t="n"/>
      <c r="Z327" s="199" t="n"/>
      <c r="AA327" s="199" t="n"/>
      <c r="AB327" s="199" t="n"/>
      <c r="AC327" s="199" t="n"/>
      <c r="AD327" s="199" t="n"/>
      <c r="AE327" s="199" t="n"/>
      <c r="AF327" s="199" t="n"/>
      <c r="AG327" s="199" t="n"/>
    </row>
    <row r="328" ht="26.5" customHeight="1">
      <c r="A328" s="203" t="n">
        <v>43896</v>
      </c>
      <c r="B328" s="202">
        <f>INDIRECT(B$1&amp;"!D"&amp;ROW())</f>
        <v/>
      </c>
      <c r="C328" s="200">
        <f>C329*(1+B328)</f>
        <v/>
      </c>
      <c r="D328" s="202">
        <f>INDIRECT(D$1&amp;"!D"&amp;ROW())</f>
        <v/>
      </c>
      <c r="E328" s="200">
        <f>E329*(1+D328)</f>
        <v/>
      </c>
      <c r="F328" s="202">
        <f>INDIRECT(F$1&amp;"!D"&amp;ROW())</f>
        <v/>
      </c>
      <c r="G328" s="200">
        <f>G329*(1+F328)</f>
        <v/>
      </c>
      <c r="H328" s="202">
        <f>INDIRECT(H$1&amp;"!D"&amp;ROW())</f>
        <v/>
      </c>
      <c r="I328" s="200">
        <f>I329*(1+H328)</f>
        <v/>
      </c>
      <c r="J328" s="199" t="n"/>
      <c r="K328" s="199" t="n"/>
      <c r="L328" s="200">
        <f>SUM(C328,E328,G328,I328,K328)</f>
        <v/>
      </c>
      <c r="M328" s="202">
        <f>L328/L329-1</f>
        <v/>
      </c>
      <c r="N328" s="415" t="n"/>
      <c r="O328" s="202" t="n"/>
      <c r="P328" s="416" t="n"/>
      <c r="Q328" s="415" t="n"/>
      <c r="R328" s="218" t="n"/>
      <c r="S328" s="417" t="n"/>
      <c r="T328" s="217" t="n"/>
      <c r="U328" s="199" t="n"/>
      <c r="V328" s="199" t="n"/>
      <c r="W328" s="199" t="n"/>
      <c r="X328" s="199" t="n"/>
      <c r="Y328" s="199" t="n"/>
      <c r="Z328" s="199" t="n"/>
      <c r="AA328" s="199" t="n"/>
      <c r="AB328" s="199" t="n"/>
      <c r="AC328" s="199" t="n"/>
      <c r="AD328" s="199" t="n"/>
      <c r="AE328" s="199" t="n"/>
      <c r="AF328" s="199" t="n"/>
      <c r="AG328" s="199" t="n"/>
    </row>
    <row r="329" ht="26.5" customHeight="1">
      <c r="A329" s="203" t="n">
        <v>43895</v>
      </c>
      <c r="B329" s="202">
        <f>INDIRECT(B$1&amp;"!D"&amp;ROW())</f>
        <v/>
      </c>
      <c r="C329" s="200">
        <f>C330*(1+B329)</f>
        <v/>
      </c>
      <c r="D329" s="202">
        <f>INDIRECT(D$1&amp;"!D"&amp;ROW())</f>
        <v/>
      </c>
      <c r="E329" s="200">
        <f>E330*(1+D329)</f>
        <v/>
      </c>
      <c r="F329" s="202">
        <f>INDIRECT(F$1&amp;"!D"&amp;ROW())</f>
        <v/>
      </c>
      <c r="G329" s="200">
        <f>G330*(1+F329)</f>
        <v/>
      </c>
      <c r="H329" s="202">
        <f>INDIRECT(H$1&amp;"!D"&amp;ROW())</f>
        <v/>
      </c>
      <c r="I329" s="200">
        <f>I330*(1+H329)</f>
        <v/>
      </c>
      <c r="J329" s="199" t="n"/>
      <c r="K329" s="199" t="n"/>
      <c r="L329" s="200">
        <f>SUM(C329,E329,G329,I329,K329)</f>
        <v/>
      </c>
      <c r="M329" s="202">
        <f>L329/L330-1</f>
        <v/>
      </c>
      <c r="N329" s="415" t="n"/>
      <c r="O329" s="202" t="n"/>
      <c r="P329" s="416" t="n"/>
      <c r="Q329" s="415" t="n"/>
      <c r="R329" s="218" t="n"/>
      <c r="S329" s="417" t="n"/>
      <c r="T329" s="217" t="n"/>
      <c r="U329" s="199" t="n"/>
      <c r="V329" s="199" t="n"/>
      <c r="W329" s="199" t="n"/>
      <c r="X329" s="199" t="n"/>
      <c r="Y329" s="199" t="n"/>
      <c r="Z329" s="199" t="n"/>
      <c r="AA329" s="199" t="n"/>
      <c r="AB329" s="199" t="n"/>
      <c r="AC329" s="199" t="n"/>
      <c r="AD329" s="199" t="n"/>
      <c r="AE329" s="199" t="n"/>
      <c r="AF329" s="199" t="n"/>
      <c r="AG329" s="199" t="n"/>
    </row>
    <row r="330" ht="26.5" customHeight="1">
      <c r="A330" s="203" t="n">
        <v>43894</v>
      </c>
      <c r="B330" s="202">
        <f>INDIRECT(B$1&amp;"!D"&amp;ROW())</f>
        <v/>
      </c>
      <c r="C330" s="200">
        <f>C331*(1+B330)</f>
        <v/>
      </c>
      <c r="D330" s="202">
        <f>INDIRECT(D$1&amp;"!D"&amp;ROW())</f>
        <v/>
      </c>
      <c r="E330" s="200">
        <f>E331*(1+D330)</f>
        <v/>
      </c>
      <c r="F330" s="202">
        <f>INDIRECT(F$1&amp;"!D"&amp;ROW())</f>
        <v/>
      </c>
      <c r="G330" s="200">
        <f>G331*(1+F330)</f>
        <v/>
      </c>
      <c r="H330" s="202">
        <f>INDIRECT(H$1&amp;"!D"&amp;ROW())</f>
        <v/>
      </c>
      <c r="I330" s="200">
        <f>I331*(1+H330)</f>
        <v/>
      </c>
      <c r="J330" s="199" t="n"/>
      <c r="K330" s="199" t="n"/>
      <c r="L330" s="200">
        <f>SUM(C330,E330,G330,I330,K330)</f>
        <v/>
      </c>
      <c r="M330" s="202">
        <f>L330/L331-1</f>
        <v/>
      </c>
      <c r="N330" s="415" t="n"/>
      <c r="O330" s="202" t="n"/>
      <c r="P330" s="416" t="n"/>
      <c r="Q330" s="415" t="n"/>
      <c r="R330" s="218" t="n"/>
      <c r="S330" s="417" t="n"/>
      <c r="T330" s="217" t="n"/>
      <c r="U330" s="199" t="n"/>
      <c r="V330" s="199" t="n"/>
      <c r="W330" s="199" t="n"/>
      <c r="X330" s="199" t="n"/>
      <c r="Y330" s="199" t="n"/>
      <c r="Z330" s="199" t="n"/>
      <c r="AA330" s="199" t="n"/>
      <c r="AB330" s="199" t="n"/>
      <c r="AC330" s="199" t="n"/>
      <c r="AD330" s="199" t="n"/>
      <c r="AE330" s="199" t="n"/>
      <c r="AF330" s="199" t="n"/>
      <c r="AG330" s="199" t="n"/>
    </row>
    <row r="331" ht="26.5" customHeight="1">
      <c r="A331" s="203" t="n">
        <v>43893</v>
      </c>
      <c r="B331" s="202">
        <f>INDIRECT(B$1&amp;"!D"&amp;ROW())</f>
        <v/>
      </c>
      <c r="C331" s="200">
        <f>C332*(1+B331)</f>
        <v/>
      </c>
      <c r="D331" s="202">
        <f>INDIRECT(D$1&amp;"!D"&amp;ROW())</f>
        <v/>
      </c>
      <c r="E331" s="200">
        <f>E332*(1+D331)</f>
        <v/>
      </c>
      <c r="F331" s="202">
        <f>INDIRECT(F$1&amp;"!D"&amp;ROW())</f>
        <v/>
      </c>
      <c r="G331" s="200">
        <f>G332*(1+F331)</f>
        <v/>
      </c>
      <c r="H331" s="202">
        <f>INDIRECT(H$1&amp;"!D"&amp;ROW())</f>
        <v/>
      </c>
      <c r="I331" s="200">
        <f>I332*(1+H331)</f>
        <v/>
      </c>
      <c r="J331" s="199" t="n"/>
      <c r="K331" s="199" t="n"/>
      <c r="L331" s="200">
        <f>SUM(C331,E331,G331,I331,K331)</f>
        <v/>
      </c>
      <c r="M331" s="202">
        <f>L331/L332-1</f>
        <v/>
      </c>
      <c r="N331" s="415" t="n"/>
      <c r="O331" s="202" t="n"/>
      <c r="P331" s="416" t="n"/>
      <c r="Q331" s="415" t="n"/>
      <c r="R331" s="218" t="n"/>
      <c r="S331" s="417" t="n"/>
      <c r="T331" s="217" t="n"/>
      <c r="U331" s="199" t="n"/>
      <c r="V331" s="199" t="n"/>
      <c r="W331" s="199" t="n"/>
      <c r="X331" s="199" t="n"/>
      <c r="Y331" s="199" t="n"/>
      <c r="Z331" s="199" t="n"/>
      <c r="AA331" s="199" t="n"/>
      <c r="AB331" s="199" t="n"/>
      <c r="AC331" s="199" t="n"/>
      <c r="AD331" s="199" t="n"/>
      <c r="AE331" s="199" t="n"/>
      <c r="AF331" s="199" t="n"/>
      <c r="AG331" s="199" t="n"/>
    </row>
    <row r="332" ht="26.5" customHeight="1">
      <c r="A332" s="203" t="n">
        <v>43892</v>
      </c>
      <c r="B332" s="202">
        <f>INDIRECT(B$1&amp;"!D"&amp;ROW())</f>
        <v/>
      </c>
      <c r="C332" s="200">
        <f>C333*(1+B332)</f>
        <v/>
      </c>
      <c r="D332" s="202">
        <f>INDIRECT(D$1&amp;"!D"&amp;ROW())</f>
        <v/>
      </c>
      <c r="E332" s="200">
        <f>E333*(1+D332)</f>
        <v/>
      </c>
      <c r="F332" s="202">
        <f>INDIRECT(F$1&amp;"!D"&amp;ROW())</f>
        <v/>
      </c>
      <c r="G332" s="200">
        <f>G333*(1+F332)</f>
        <v/>
      </c>
      <c r="H332" s="202">
        <f>INDIRECT(H$1&amp;"!D"&amp;ROW())</f>
        <v/>
      </c>
      <c r="I332" s="200">
        <f>I333*(1+H332)</f>
        <v/>
      </c>
      <c r="J332" s="199" t="n"/>
      <c r="K332" s="199" t="n"/>
      <c r="L332" s="200">
        <f>SUM(C332,E332,G332,I332,K332)</f>
        <v/>
      </c>
      <c r="M332" s="202">
        <f>L332/L333-1</f>
        <v/>
      </c>
      <c r="N332" s="415" t="n"/>
      <c r="O332" s="202" t="n"/>
      <c r="P332" s="416" t="n"/>
      <c r="Q332" s="415" t="n"/>
      <c r="R332" s="218" t="n"/>
      <c r="S332" s="417" t="n"/>
      <c r="T332" s="217" t="n"/>
      <c r="U332" s="199" t="n"/>
      <c r="V332" s="199" t="n"/>
      <c r="W332" s="199" t="n"/>
      <c r="X332" s="199" t="n"/>
      <c r="Y332" s="199" t="n"/>
      <c r="Z332" s="199" t="n"/>
      <c r="AA332" s="199" t="n"/>
      <c r="AB332" s="199" t="n"/>
      <c r="AC332" s="199" t="n"/>
      <c r="AD332" s="199" t="n"/>
      <c r="AE332" s="199" t="n"/>
      <c r="AF332" s="199" t="n"/>
      <c r="AG332" s="199" t="n"/>
    </row>
    <row r="333" ht="26.5" customHeight="1">
      <c r="A333" s="203" t="n">
        <v>43889</v>
      </c>
      <c r="B333" s="202">
        <f>INDIRECT(B$1&amp;"!D"&amp;ROW())</f>
        <v/>
      </c>
      <c r="C333" s="200">
        <f>C334*(1+B333)</f>
        <v/>
      </c>
      <c r="D333" s="202">
        <f>INDIRECT(D$1&amp;"!D"&amp;ROW())</f>
        <v/>
      </c>
      <c r="E333" s="200">
        <f>E334*(1+D333)</f>
        <v/>
      </c>
      <c r="F333" s="202">
        <f>INDIRECT(F$1&amp;"!D"&amp;ROW())</f>
        <v/>
      </c>
      <c r="G333" s="200">
        <f>G334*(1+F333)</f>
        <v/>
      </c>
      <c r="H333" s="202">
        <f>INDIRECT(H$1&amp;"!D"&amp;ROW())</f>
        <v/>
      </c>
      <c r="I333" s="200">
        <f>I334*(1+H333)</f>
        <v/>
      </c>
      <c r="J333" s="199" t="n"/>
      <c r="K333" s="199" t="n"/>
      <c r="L333" s="200">
        <f>SUM(C333,E333,G333,I333,K333)</f>
        <v/>
      </c>
      <c r="M333" s="202">
        <f>L333/L334-1</f>
        <v/>
      </c>
      <c r="N333" s="415" t="n"/>
      <c r="O333" s="202" t="n"/>
      <c r="P333" s="416" t="n"/>
      <c r="Q333" s="415" t="n"/>
      <c r="R333" s="218" t="n"/>
      <c r="S333" s="417" t="n"/>
      <c r="T333" s="217" t="n"/>
      <c r="U333" s="199" t="n"/>
      <c r="V333" s="199" t="n"/>
      <c r="W333" s="199" t="n"/>
      <c r="X333" s="199" t="n"/>
      <c r="Y333" s="199" t="n"/>
      <c r="Z333" s="199" t="n"/>
      <c r="AA333" s="199" t="n"/>
      <c r="AB333" s="199" t="n"/>
      <c r="AC333" s="199" t="n"/>
      <c r="AD333" s="199" t="n"/>
      <c r="AE333" s="199" t="n"/>
      <c r="AF333" s="199" t="n"/>
      <c r="AG333" s="199" t="n"/>
    </row>
    <row r="334" ht="26.5" customHeight="1">
      <c r="A334" s="203" t="n">
        <v>43888</v>
      </c>
      <c r="B334" s="202">
        <f>INDIRECT(B$1&amp;"!D"&amp;ROW())</f>
        <v/>
      </c>
      <c r="C334" s="200">
        <f>C335*(1+B334)</f>
        <v/>
      </c>
      <c r="D334" s="202">
        <f>INDIRECT(D$1&amp;"!D"&amp;ROW())</f>
        <v/>
      </c>
      <c r="E334" s="200">
        <f>E335*(1+D334)</f>
        <v/>
      </c>
      <c r="F334" s="202">
        <f>INDIRECT(F$1&amp;"!D"&amp;ROW())</f>
        <v/>
      </c>
      <c r="G334" s="200">
        <f>G335*(1+F334)</f>
        <v/>
      </c>
      <c r="H334" s="202">
        <f>INDIRECT(H$1&amp;"!D"&amp;ROW())</f>
        <v/>
      </c>
      <c r="I334" s="200">
        <f>I335*(1+H334)</f>
        <v/>
      </c>
      <c r="J334" s="199" t="n"/>
      <c r="K334" s="199" t="n"/>
      <c r="L334" s="200">
        <f>SUM(C334,E334,G334,I334,K334)</f>
        <v/>
      </c>
      <c r="M334" s="202">
        <f>L334/L335-1</f>
        <v/>
      </c>
      <c r="N334" s="415" t="n"/>
      <c r="O334" s="202" t="n"/>
      <c r="P334" s="416" t="n"/>
      <c r="Q334" s="415" t="n"/>
      <c r="R334" s="218" t="n"/>
      <c r="S334" s="417" t="n"/>
      <c r="T334" s="217" t="n"/>
      <c r="U334" s="199" t="n"/>
      <c r="V334" s="199" t="n"/>
      <c r="W334" s="199" t="n"/>
      <c r="X334" s="199" t="n"/>
      <c r="Y334" s="199" t="n"/>
      <c r="Z334" s="199" t="n"/>
      <c r="AA334" s="199" t="n"/>
      <c r="AB334" s="199" t="n"/>
      <c r="AC334" s="199" t="n"/>
      <c r="AD334" s="199" t="n"/>
      <c r="AE334" s="199" t="n"/>
      <c r="AF334" s="199" t="n"/>
      <c r="AG334" s="199" t="n"/>
    </row>
    <row r="335" ht="26.5" customHeight="1">
      <c r="A335" s="203" t="n">
        <v>43887</v>
      </c>
      <c r="B335" s="202">
        <f>INDIRECT(B$1&amp;"!D"&amp;ROW())</f>
        <v/>
      </c>
      <c r="C335" s="200">
        <f>C336*(1+B335)</f>
        <v/>
      </c>
      <c r="D335" s="202">
        <f>INDIRECT(D$1&amp;"!D"&amp;ROW())</f>
        <v/>
      </c>
      <c r="E335" s="200">
        <f>E336*(1+D335)</f>
        <v/>
      </c>
      <c r="F335" s="202">
        <f>INDIRECT(F$1&amp;"!D"&amp;ROW())</f>
        <v/>
      </c>
      <c r="G335" s="200">
        <f>G336*(1+F335)</f>
        <v/>
      </c>
      <c r="H335" s="202">
        <f>INDIRECT(H$1&amp;"!D"&amp;ROW())</f>
        <v/>
      </c>
      <c r="I335" s="200">
        <f>I336*(1+H335)</f>
        <v/>
      </c>
      <c r="J335" s="199" t="n"/>
      <c r="K335" s="199" t="n"/>
      <c r="L335" s="200">
        <f>SUM(C335,E335,G335,I335,K335)</f>
        <v/>
      </c>
      <c r="M335" s="202">
        <f>L335/L336-1</f>
        <v/>
      </c>
      <c r="N335" s="415" t="n"/>
      <c r="O335" s="202" t="n"/>
      <c r="P335" s="416" t="n"/>
      <c r="Q335" s="415" t="n"/>
      <c r="R335" s="218" t="n"/>
      <c r="S335" s="417" t="n"/>
      <c r="T335" s="217" t="n"/>
      <c r="U335" s="199" t="n"/>
      <c r="V335" s="199" t="n"/>
      <c r="W335" s="199" t="n"/>
      <c r="X335" s="199" t="n"/>
      <c r="Y335" s="199" t="n"/>
      <c r="Z335" s="199" t="n"/>
      <c r="AA335" s="199" t="n"/>
      <c r="AB335" s="199" t="n"/>
      <c r="AC335" s="199" t="n"/>
      <c r="AD335" s="199" t="n"/>
      <c r="AE335" s="199" t="n"/>
      <c r="AF335" s="199" t="n"/>
      <c r="AG335" s="199" t="n"/>
    </row>
    <row r="336" ht="26.5" customHeight="1">
      <c r="A336" s="203" t="n">
        <v>43886</v>
      </c>
      <c r="B336" s="202">
        <f>INDIRECT(B$1&amp;"!D"&amp;ROW())</f>
        <v/>
      </c>
      <c r="C336" s="200">
        <f>C337*(1+B336)</f>
        <v/>
      </c>
      <c r="D336" s="202">
        <f>INDIRECT(D$1&amp;"!D"&amp;ROW())</f>
        <v/>
      </c>
      <c r="E336" s="200">
        <f>E337*(1+D336)</f>
        <v/>
      </c>
      <c r="F336" s="202">
        <f>INDIRECT(F$1&amp;"!D"&amp;ROW())</f>
        <v/>
      </c>
      <c r="G336" s="200">
        <f>G337*(1+F336)</f>
        <v/>
      </c>
      <c r="H336" s="202">
        <f>INDIRECT(H$1&amp;"!D"&amp;ROW())</f>
        <v/>
      </c>
      <c r="I336" s="200">
        <f>I337*(1+H336)</f>
        <v/>
      </c>
      <c r="J336" s="199" t="n"/>
      <c r="K336" s="199" t="n"/>
      <c r="L336" s="200">
        <f>SUM(C336,E336,G336,I336,K336)</f>
        <v/>
      </c>
      <c r="M336" s="202">
        <f>L336/L337-1</f>
        <v/>
      </c>
      <c r="N336" s="415" t="n"/>
      <c r="O336" s="202" t="n"/>
      <c r="P336" s="416" t="n"/>
      <c r="Q336" s="415" t="n"/>
      <c r="R336" s="218" t="n"/>
      <c r="S336" s="417" t="n"/>
      <c r="T336" s="217" t="n"/>
      <c r="U336" s="199" t="n"/>
      <c r="V336" s="199" t="n"/>
      <c r="W336" s="199" t="n"/>
      <c r="X336" s="199" t="n"/>
      <c r="Y336" s="199" t="n"/>
      <c r="Z336" s="199" t="n"/>
      <c r="AA336" s="199" t="n"/>
      <c r="AB336" s="199" t="n"/>
      <c r="AC336" s="199" t="n"/>
      <c r="AD336" s="199" t="n"/>
      <c r="AE336" s="199" t="n"/>
      <c r="AF336" s="199" t="n"/>
      <c r="AG336" s="199" t="n"/>
    </row>
    <row r="337" ht="26.5" customHeight="1">
      <c r="A337" s="203" t="n">
        <v>43885</v>
      </c>
      <c r="B337" s="202">
        <f>INDIRECT(B$1&amp;"!D"&amp;ROW())</f>
        <v/>
      </c>
      <c r="C337" s="200">
        <f>C338*(1+B337)</f>
        <v/>
      </c>
      <c r="D337" s="202">
        <f>INDIRECT(D$1&amp;"!D"&amp;ROW())</f>
        <v/>
      </c>
      <c r="E337" s="200">
        <f>E338*(1+D337)</f>
        <v/>
      </c>
      <c r="F337" s="202">
        <f>INDIRECT(F$1&amp;"!D"&amp;ROW())</f>
        <v/>
      </c>
      <c r="G337" s="200">
        <f>G338*(1+F337)</f>
        <v/>
      </c>
      <c r="H337" s="202">
        <f>INDIRECT(H$1&amp;"!D"&amp;ROW())</f>
        <v/>
      </c>
      <c r="I337" s="200">
        <f>I338*(1+H337)</f>
        <v/>
      </c>
      <c r="J337" s="199" t="n"/>
      <c r="K337" s="199" t="n"/>
      <c r="L337" s="200">
        <f>SUM(C337,E337,G337,I337,K337)</f>
        <v/>
      </c>
      <c r="M337" s="202">
        <f>L337/L338-1</f>
        <v/>
      </c>
      <c r="N337" s="415" t="n"/>
      <c r="O337" s="202" t="n"/>
      <c r="P337" s="416" t="n"/>
      <c r="Q337" s="415" t="n"/>
      <c r="R337" s="218" t="n"/>
      <c r="S337" s="417" t="n"/>
      <c r="T337" s="217" t="n"/>
      <c r="U337" s="199" t="n"/>
      <c r="V337" s="199" t="n"/>
      <c r="W337" s="199" t="n"/>
      <c r="X337" s="199" t="n"/>
      <c r="Y337" s="199" t="n"/>
      <c r="Z337" s="199" t="n"/>
      <c r="AA337" s="199" t="n"/>
      <c r="AB337" s="199" t="n"/>
      <c r="AC337" s="199" t="n"/>
      <c r="AD337" s="199" t="n"/>
      <c r="AE337" s="199" t="n"/>
      <c r="AF337" s="199" t="n"/>
      <c r="AG337" s="199" t="n"/>
    </row>
    <row r="338" ht="26.5" customHeight="1">
      <c r="A338" s="203" t="n">
        <v>43882</v>
      </c>
      <c r="B338" s="202">
        <f>INDIRECT(B$1&amp;"!D"&amp;ROW())</f>
        <v/>
      </c>
      <c r="C338" s="200">
        <f>C339*(1+B338)</f>
        <v/>
      </c>
      <c r="D338" s="202">
        <f>INDIRECT(D$1&amp;"!D"&amp;ROW())</f>
        <v/>
      </c>
      <c r="E338" s="200">
        <f>E339*(1+D338)</f>
        <v/>
      </c>
      <c r="F338" s="202">
        <f>INDIRECT(F$1&amp;"!D"&amp;ROW())</f>
        <v/>
      </c>
      <c r="G338" s="200">
        <f>G339*(1+F338)</f>
        <v/>
      </c>
      <c r="H338" s="202">
        <f>INDIRECT(H$1&amp;"!D"&amp;ROW())</f>
        <v/>
      </c>
      <c r="I338" s="200">
        <f>I339*(1+H338)</f>
        <v/>
      </c>
      <c r="J338" s="199" t="n"/>
      <c r="K338" s="199" t="n"/>
      <c r="L338" s="200">
        <f>SUM(C338,E338,G338,I338,K338)</f>
        <v/>
      </c>
      <c r="M338" s="202">
        <f>L338/L339-1</f>
        <v/>
      </c>
      <c r="N338" s="415" t="n"/>
      <c r="O338" s="202" t="n"/>
      <c r="P338" s="416" t="n"/>
      <c r="Q338" s="415" t="n"/>
      <c r="R338" s="218" t="n"/>
      <c r="S338" s="417" t="n"/>
      <c r="T338" s="217" t="n"/>
      <c r="U338" s="199" t="n"/>
      <c r="V338" s="199" t="n"/>
      <c r="W338" s="199" t="n"/>
      <c r="X338" s="199" t="n"/>
      <c r="Y338" s="199" t="n"/>
      <c r="Z338" s="199" t="n"/>
      <c r="AA338" s="199" t="n"/>
      <c r="AB338" s="199" t="n"/>
      <c r="AC338" s="199" t="n"/>
      <c r="AD338" s="199" t="n"/>
      <c r="AE338" s="199" t="n"/>
      <c r="AF338" s="199" t="n"/>
      <c r="AG338" s="199" t="n"/>
    </row>
    <row r="339" ht="26.5" customHeight="1">
      <c r="A339" s="203" t="n">
        <v>43881</v>
      </c>
      <c r="B339" s="202">
        <f>INDIRECT(B$1&amp;"!D"&amp;ROW())</f>
        <v/>
      </c>
      <c r="C339" s="200">
        <f>C340*(1+B339)</f>
        <v/>
      </c>
      <c r="D339" s="202">
        <f>INDIRECT(D$1&amp;"!D"&amp;ROW())</f>
        <v/>
      </c>
      <c r="E339" s="200">
        <f>E340*(1+D339)</f>
        <v/>
      </c>
      <c r="F339" s="202">
        <f>INDIRECT(F$1&amp;"!D"&amp;ROW())</f>
        <v/>
      </c>
      <c r="G339" s="200">
        <f>G340*(1+F339)</f>
        <v/>
      </c>
      <c r="H339" s="202">
        <f>INDIRECT(H$1&amp;"!D"&amp;ROW())</f>
        <v/>
      </c>
      <c r="I339" s="200">
        <f>I340*(1+H339)</f>
        <v/>
      </c>
      <c r="J339" s="199" t="n"/>
      <c r="K339" s="199" t="n"/>
      <c r="L339" s="200">
        <f>SUM(C339,E339,G339,I339,K339)</f>
        <v/>
      </c>
      <c r="M339" s="202">
        <f>L339/L340-1</f>
        <v/>
      </c>
      <c r="N339" s="415" t="n"/>
      <c r="O339" s="202" t="n"/>
      <c r="P339" s="416" t="n"/>
      <c r="Q339" s="415" t="n"/>
      <c r="R339" s="218" t="n"/>
      <c r="S339" s="417" t="n"/>
      <c r="T339" s="217" t="n"/>
      <c r="U339" s="199" t="n"/>
      <c r="V339" s="199" t="n"/>
      <c r="W339" s="199" t="n"/>
      <c r="X339" s="199" t="n"/>
      <c r="Y339" s="199" t="n"/>
      <c r="Z339" s="199" t="n"/>
      <c r="AA339" s="199" t="n"/>
      <c r="AB339" s="199" t="n"/>
      <c r="AC339" s="199" t="n"/>
      <c r="AD339" s="199" t="n"/>
      <c r="AE339" s="199" t="n"/>
      <c r="AF339" s="199" t="n"/>
      <c r="AG339" s="199" t="n"/>
    </row>
    <row r="340" ht="26.5" customHeight="1">
      <c r="A340" s="203" t="n">
        <v>43880</v>
      </c>
      <c r="B340" s="202">
        <f>INDIRECT(B$1&amp;"!D"&amp;ROW())</f>
        <v/>
      </c>
      <c r="C340" s="200">
        <f>C341*(1+B340)</f>
        <v/>
      </c>
      <c r="D340" s="202">
        <f>INDIRECT(D$1&amp;"!D"&amp;ROW())</f>
        <v/>
      </c>
      <c r="E340" s="200">
        <f>E341*(1+D340)</f>
        <v/>
      </c>
      <c r="F340" s="202">
        <f>INDIRECT(F$1&amp;"!D"&amp;ROW())</f>
        <v/>
      </c>
      <c r="G340" s="200">
        <f>G341*(1+F340)</f>
        <v/>
      </c>
      <c r="H340" s="202">
        <f>INDIRECT(H$1&amp;"!D"&amp;ROW())</f>
        <v/>
      </c>
      <c r="I340" s="200">
        <f>I341*(1+H340)</f>
        <v/>
      </c>
      <c r="J340" s="199" t="n"/>
      <c r="K340" s="199" t="n"/>
      <c r="L340" s="200">
        <f>SUM(C340,E340,G340,I340,K340)</f>
        <v/>
      </c>
      <c r="M340" s="202">
        <f>L340/L341-1</f>
        <v/>
      </c>
      <c r="N340" s="415" t="n"/>
      <c r="O340" s="202" t="n"/>
      <c r="P340" s="416" t="n"/>
      <c r="Q340" s="415" t="n"/>
      <c r="R340" s="218" t="n"/>
      <c r="S340" s="417" t="n"/>
      <c r="T340" s="217" t="n"/>
      <c r="U340" s="199" t="n"/>
      <c r="V340" s="199" t="n"/>
      <c r="W340" s="199" t="n"/>
      <c r="X340" s="199" t="n"/>
      <c r="Y340" s="199" t="n"/>
      <c r="Z340" s="199" t="n"/>
      <c r="AA340" s="199" t="n"/>
      <c r="AB340" s="199" t="n"/>
      <c r="AC340" s="199" t="n"/>
      <c r="AD340" s="199" t="n"/>
      <c r="AE340" s="199" t="n"/>
      <c r="AF340" s="199" t="n"/>
      <c r="AG340" s="199" t="n"/>
    </row>
    <row r="341" ht="26.5" customHeight="1">
      <c r="A341" s="203" t="n">
        <v>43879</v>
      </c>
      <c r="B341" s="202">
        <f>INDIRECT(B$1&amp;"!D"&amp;ROW())</f>
        <v/>
      </c>
      <c r="C341" s="200">
        <f>C342*(1+B341)</f>
        <v/>
      </c>
      <c r="D341" s="202">
        <f>INDIRECT(D$1&amp;"!D"&amp;ROW())</f>
        <v/>
      </c>
      <c r="E341" s="200">
        <f>E342*(1+D341)</f>
        <v/>
      </c>
      <c r="F341" s="202">
        <f>INDIRECT(F$1&amp;"!D"&amp;ROW())</f>
        <v/>
      </c>
      <c r="G341" s="200">
        <f>G342*(1+F341)</f>
        <v/>
      </c>
      <c r="H341" s="202">
        <f>INDIRECT(H$1&amp;"!D"&amp;ROW())</f>
        <v/>
      </c>
      <c r="I341" s="200">
        <f>I342*(1+H341)</f>
        <v/>
      </c>
      <c r="J341" s="199" t="n"/>
      <c r="K341" s="199" t="n"/>
      <c r="L341" s="200">
        <f>SUM(C341,E341,G341,I341,K341)</f>
        <v/>
      </c>
      <c r="M341" s="202">
        <f>L341/L342-1</f>
        <v/>
      </c>
      <c r="N341" s="415" t="n"/>
      <c r="O341" s="202" t="n"/>
      <c r="P341" s="416" t="n"/>
      <c r="Q341" s="415" t="n"/>
      <c r="R341" s="218" t="n"/>
      <c r="S341" s="417" t="n"/>
      <c r="T341" s="217" t="n"/>
      <c r="U341" s="199" t="n"/>
      <c r="V341" s="199" t="n"/>
      <c r="W341" s="199" t="n"/>
      <c r="X341" s="199" t="n"/>
      <c r="Y341" s="199" t="n"/>
      <c r="Z341" s="199" t="n"/>
      <c r="AA341" s="199" t="n"/>
      <c r="AB341" s="199" t="n"/>
      <c r="AC341" s="199" t="n"/>
      <c r="AD341" s="199" t="n"/>
      <c r="AE341" s="199" t="n"/>
      <c r="AF341" s="199" t="n"/>
      <c r="AG341" s="199" t="n"/>
    </row>
    <row r="342" ht="26.5" customHeight="1">
      <c r="A342" s="203" t="n">
        <v>43875</v>
      </c>
      <c r="B342" s="202">
        <f>INDIRECT(B$1&amp;"!D"&amp;ROW())</f>
        <v/>
      </c>
      <c r="C342" s="200">
        <f>C343*(1+B342)</f>
        <v/>
      </c>
      <c r="D342" s="202">
        <f>INDIRECT(D$1&amp;"!D"&amp;ROW())</f>
        <v/>
      </c>
      <c r="E342" s="200">
        <f>E343*(1+D342)</f>
        <v/>
      </c>
      <c r="F342" s="202">
        <f>INDIRECT(F$1&amp;"!D"&amp;ROW())</f>
        <v/>
      </c>
      <c r="G342" s="200">
        <f>G343*(1+F342)</f>
        <v/>
      </c>
      <c r="H342" s="202">
        <f>INDIRECT(H$1&amp;"!D"&amp;ROW())</f>
        <v/>
      </c>
      <c r="I342" s="200">
        <f>I343*(1+H342)</f>
        <v/>
      </c>
      <c r="J342" s="199" t="n"/>
      <c r="K342" s="199" t="n"/>
      <c r="L342" s="200">
        <f>SUM(C342,E342,G342,I342,K342)</f>
        <v/>
      </c>
      <c r="M342" s="202">
        <f>L342/L343-1</f>
        <v/>
      </c>
      <c r="N342" s="415" t="n"/>
      <c r="O342" s="202" t="n"/>
      <c r="P342" s="416" t="n"/>
      <c r="Q342" s="415" t="n"/>
      <c r="R342" s="218" t="n"/>
      <c r="S342" s="417" t="n"/>
      <c r="T342" s="217" t="n"/>
      <c r="U342" s="199" t="n"/>
      <c r="V342" s="199" t="n"/>
      <c r="W342" s="199" t="n"/>
      <c r="X342" s="199" t="n"/>
      <c r="Y342" s="199" t="n"/>
      <c r="Z342" s="199" t="n"/>
      <c r="AA342" s="199" t="n"/>
      <c r="AB342" s="199" t="n"/>
      <c r="AC342" s="199" t="n"/>
      <c r="AD342" s="199" t="n"/>
      <c r="AE342" s="199" t="n"/>
      <c r="AF342" s="199" t="n"/>
      <c r="AG342" s="199" t="n"/>
    </row>
    <row r="343" ht="26.5" customHeight="1">
      <c r="A343" s="203" t="n">
        <v>43874</v>
      </c>
      <c r="B343" s="202">
        <f>INDIRECT(B$1&amp;"!D"&amp;ROW())</f>
        <v/>
      </c>
      <c r="C343" s="200">
        <f>C344*(1+B343)</f>
        <v/>
      </c>
      <c r="D343" s="202">
        <f>INDIRECT(D$1&amp;"!D"&amp;ROW())</f>
        <v/>
      </c>
      <c r="E343" s="200">
        <f>E344*(1+D343)</f>
        <v/>
      </c>
      <c r="F343" s="202">
        <f>INDIRECT(F$1&amp;"!D"&amp;ROW())</f>
        <v/>
      </c>
      <c r="G343" s="200">
        <f>G344*(1+F343)</f>
        <v/>
      </c>
      <c r="H343" s="202">
        <f>INDIRECT(H$1&amp;"!D"&amp;ROW())</f>
        <v/>
      </c>
      <c r="I343" s="200">
        <f>I344*(1+H343)</f>
        <v/>
      </c>
      <c r="J343" s="199" t="n"/>
      <c r="K343" s="199" t="n"/>
      <c r="L343" s="200">
        <f>SUM(C343,E343,G343,I343,K343)</f>
        <v/>
      </c>
      <c r="M343" s="202">
        <f>L343/L344-1</f>
        <v/>
      </c>
      <c r="N343" s="415" t="n"/>
      <c r="O343" s="202" t="n"/>
      <c r="P343" s="416" t="n"/>
      <c r="Q343" s="415" t="n"/>
      <c r="R343" s="218" t="n"/>
      <c r="S343" s="417" t="n"/>
      <c r="T343" s="217" t="n"/>
      <c r="U343" s="199" t="n"/>
      <c r="V343" s="199" t="n"/>
      <c r="W343" s="199" t="n"/>
      <c r="X343" s="199" t="n"/>
      <c r="Y343" s="199" t="n"/>
      <c r="Z343" s="199" t="n"/>
      <c r="AA343" s="199" t="n"/>
      <c r="AB343" s="199" t="n"/>
      <c r="AC343" s="199" t="n"/>
      <c r="AD343" s="199" t="n"/>
      <c r="AE343" s="199" t="n"/>
      <c r="AF343" s="199" t="n"/>
      <c r="AG343" s="199" t="n"/>
    </row>
    <row r="344" ht="26.5" customHeight="1">
      <c r="A344" s="203" t="n">
        <v>43873</v>
      </c>
      <c r="B344" s="202">
        <f>INDIRECT(B$1&amp;"!D"&amp;ROW())</f>
        <v/>
      </c>
      <c r="C344" s="200">
        <f>C345*(1+B344)</f>
        <v/>
      </c>
      <c r="D344" s="202">
        <f>INDIRECT(D$1&amp;"!D"&amp;ROW())</f>
        <v/>
      </c>
      <c r="E344" s="200">
        <f>E345*(1+D344)</f>
        <v/>
      </c>
      <c r="F344" s="202">
        <f>INDIRECT(F$1&amp;"!D"&amp;ROW())</f>
        <v/>
      </c>
      <c r="G344" s="200">
        <f>G345*(1+F344)</f>
        <v/>
      </c>
      <c r="H344" s="202">
        <f>INDIRECT(H$1&amp;"!D"&amp;ROW())</f>
        <v/>
      </c>
      <c r="I344" s="200">
        <f>I345*(1+H344)</f>
        <v/>
      </c>
      <c r="J344" s="199" t="n"/>
      <c r="K344" s="199" t="n"/>
      <c r="L344" s="200">
        <f>SUM(C344,E344,G344,I344,K344)</f>
        <v/>
      </c>
      <c r="M344" s="202">
        <f>L344/L345-1</f>
        <v/>
      </c>
      <c r="N344" s="415" t="n"/>
      <c r="O344" s="202" t="n"/>
      <c r="P344" s="416" t="n"/>
      <c r="Q344" s="415" t="n"/>
      <c r="R344" s="218" t="n"/>
      <c r="S344" s="417" t="n"/>
      <c r="T344" s="217" t="n"/>
      <c r="U344" s="199" t="n"/>
      <c r="V344" s="199" t="n"/>
      <c r="W344" s="199" t="n"/>
      <c r="X344" s="199" t="n"/>
      <c r="Y344" s="199" t="n"/>
      <c r="Z344" s="199" t="n"/>
      <c r="AA344" s="199" t="n"/>
      <c r="AB344" s="199" t="n"/>
      <c r="AC344" s="199" t="n"/>
      <c r="AD344" s="199" t="n"/>
      <c r="AE344" s="199" t="n"/>
      <c r="AF344" s="199" t="n"/>
      <c r="AG344" s="199" t="n"/>
    </row>
    <row r="345" ht="26.5" customHeight="1">
      <c r="A345" s="203" t="n">
        <v>43872</v>
      </c>
      <c r="B345" s="202">
        <f>INDIRECT(B$1&amp;"!D"&amp;ROW())</f>
        <v/>
      </c>
      <c r="C345" s="200">
        <f>C346*(1+B345)</f>
        <v/>
      </c>
      <c r="D345" s="202">
        <f>INDIRECT(D$1&amp;"!D"&amp;ROW())</f>
        <v/>
      </c>
      <c r="E345" s="200">
        <f>E346*(1+D345)</f>
        <v/>
      </c>
      <c r="F345" s="202">
        <f>INDIRECT(F$1&amp;"!D"&amp;ROW())</f>
        <v/>
      </c>
      <c r="G345" s="200">
        <f>G346*(1+F345)</f>
        <v/>
      </c>
      <c r="H345" s="202">
        <f>INDIRECT(H$1&amp;"!D"&amp;ROW())</f>
        <v/>
      </c>
      <c r="I345" s="200">
        <f>I346*(1+H345)</f>
        <v/>
      </c>
      <c r="J345" s="199" t="n"/>
      <c r="K345" s="199" t="n"/>
      <c r="L345" s="200">
        <f>SUM(C345,E345,G345,I345,K345)</f>
        <v/>
      </c>
      <c r="M345" s="202">
        <f>L345/L346-1</f>
        <v/>
      </c>
      <c r="N345" s="415" t="n"/>
      <c r="O345" s="202" t="n"/>
      <c r="P345" s="416" t="n"/>
      <c r="Q345" s="415" t="n"/>
      <c r="R345" s="218" t="n"/>
      <c r="S345" s="417" t="n"/>
      <c r="T345" s="217" t="n"/>
      <c r="U345" s="199" t="n"/>
      <c r="V345" s="199" t="n"/>
      <c r="W345" s="199" t="n"/>
      <c r="X345" s="199" t="n"/>
      <c r="Y345" s="199" t="n"/>
      <c r="Z345" s="199" t="n"/>
      <c r="AA345" s="199" t="n"/>
      <c r="AB345" s="199" t="n"/>
      <c r="AC345" s="199" t="n"/>
      <c r="AD345" s="199" t="n"/>
      <c r="AE345" s="199" t="n"/>
      <c r="AF345" s="199" t="n"/>
      <c r="AG345" s="199" t="n"/>
    </row>
    <row r="346" ht="26.5" customHeight="1">
      <c r="A346" s="203" t="n">
        <v>43871</v>
      </c>
      <c r="B346" s="202">
        <f>INDIRECT(B$1&amp;"!D"&amp;ROW())</f>
        <v/>
      </c>
      <c r="C346" s="200">
        <f>C347*(1+B346)</f>
        <v/>
      </c>
      <c r="D346" s="202">
        <f>INDIRECT(D$1&amp;"!D"&amp;ROW())</f>
        <v/>
      </c>
      <c r="E346" s="200">
        <f>E347*(1+D346)</f>
        <v/>
      </c>
      <c r="F346" s="202">
        <f>INDIRECT(F$1&amp;"!D"&amp;ROW())</f>
        <v/>
      </c>
      <c r="G346" s="200">
        <f>G347*(1+F346)</f>
        <v/>
      </c>
      <c r="H346" s="202">
        <f>INDIRECT(H$1&amp;"!D"&amp;ROW())</f>
        <v/>
      </c>
      <c r="I346" s="200">
        <f>I347*(1+H346)</f>
        <v/>
      </c>
      <c r="J346" s="199" t="n"/>
      <c r="K346" s="199" t="n"/>
      <c r="L346" s="200">
        <f>SUM(C346,E346,G346,I346,K346)</f>
        <v/>
      </c>
      <c r="M346" s="202">
        <f>L346/L347-1</f>
        <v/>
      </c>
      <c r="N346" s="415" t="n"/>
      <c r="O346" s="202" t="n"/>
      <c r="P346" s="416" t="n"/>
      <c r="Q346" s="415" t="n"/>
      <c r="R346" s="218" t="n"/>
      <c r="S346" s="417" t="n"/>
      <c r="T346" s="217" t="n"/>
      <c r="U346" s="199" t="n"/>
      <c r="V346" s="199" t="n"/>
      <c r="W346" s="199" t="n"/>
      <c r="X346" s="199" t="n"/>
      <c r="Y346" s="199" t="n"/>
      <c r="Z346" s="199" t="n"/>
      <c r="AA346" s="199" t="n"/>
      <c r="AB346" s="199" t="n"/>
      <c r="AC346" s="199" t="n"/>
      <c r="AD346" s="199" t="n"/>
      <c r="AE346" s="199" t="n"/>
      <c r="AF346" s="199" t="n"/>
      <c r="AG346" s="199" t="n"/>
    </row>
    <row r="347" ht="26.5" customHeight="1">
      <c r="A347" s="203" t="n">
        <v>43868</v>
      </c>
      <c r="B347" s="202">
        <f>INDIRECT(B$1&amp;"!D"&amp;ROW())</f>
        <v/>
      </c>
      <c r="C347" s="200">
        <f>C348*(1+B347)</f>
        <v/>
      </c>
      <c r="D347" s="202">
        <f>INDIRECT(D$1&amp;"!D"&amp;ROW())</f>
        <v/>
      </c>
      <c r="E347" s="200">
        <f>E348*(1+D347)</f>
        <v/>
      </c>
      <c r="F347" s="202">
        <f>INDIRECT(F$1&amp;"!D"&amp;ROW())</f>
        <v/>
      </c>
      <c r="G347" s="200">
        <f>G348*(1+F347)</f>
        <v/>
      </c>
      <c r="H347" s="202">
        <f>INDIRECT(H$1&amp;"!D"&amp;ROW())</f>
        <v/>
      </c>
      <c r="I347" s="200">
        <f>I348*(1+H347)</f>
        <v/>
      </c>
      <c r="J347" s="199" t="n"/>
      <c r="K347" s="199" t="n"/>
      <c r="L347" s="200">
        <f>SUM(C347,E347,G347,I347,K347)</f>
        <v/>
      </c>
      <c r="M347" s="202">
        <f>L347/L348-1</f>
        <v/>
      </c>
      <c r="N347" s="415" t="n"/>
      <c r="O347" s="202" t="n"/>
      <c r="P347" s="416" t="n"/>
      <c r="Q347" s="415" t="n"/>
      <c r="R347" s="218" t="n"/>
      <c r="S347" s="417" t="n"/>
      <c r="T347" s="217" t="n"/>
      <c r="U347" s="199" t="n"/>
      <c r="V347" s="199" t="n"/>
      <c r="W347" s="199" t="n"/>
      <c r="X347" s="199" t="n"/>
      <c r="Y347" s="199" t="n"/>
      <c r="Z347" s="199" t="n"/>
      <c r="AA347" s="199" t="n"/>
      <c r="AB347" s="199" t="n"/>
      <c r="AC347" s="199" t="n"/>
      <c r="AD347" s="199" t="n"/>
      <c r="AE347" s="199" t="n"/>
      <c r="AF347" s="199" t="n"/>
      <c r="AG347" s="199" t="n"/>
    </row>
    <row r="348" ht="26.5" customHeight="1">
      <c r="A348" s="203" t="n">
        <v>43867</v>
      </c>
      <c r="B348" s="202">
        <f>INDIRECT(B$1&amp;"!D"&amp;ROW())</f>
        <v/>
      </c>
      <c r="C348" s="200">
        <f>C349*(1+B348)</f>
        <v/>
      </c>
      <c r="D348" s="202">
        <f>INDIRECT(D$1&amp;"!D"&amp;ROW())</f>
        <v/>
      </c>
      <c r="E348" s="200">
        <f>E349*(1+D348)</f>
        <v/>
      </c>
      <c r="F348" s="202">
        <f>INDIRECT(F$1&amp;"!D"&amp;ROW())</f>
        <v/>
      </c>
      <c r="G348" s="200">
        <f>G349*(1+F348)</f>
        <v/>
      </c>
      <c r="H348" s="202">
        <f>INDIRECT(H$1&amp;"!D"&amp;ROW())</f>
        <v/>
      </c>
      <c r="I348" s="200">
        <f>I349*(1+H348)</f>
        <v/>
      </c>
      <c r="J348" s="199" t="n"/>
      <c r="K348" s="199" t="n"/>
      <c r="L348" s="200">
        <f>SUM(C348,E348,G348,I348,K348)</f>
        <v/>
      </c>
      <c r="M348" s="202">
        <f>L348/L349-1</f>
        <v/>
      </c>
      <c r="N348" s="415" t="n"/>
      <c r="O348" s="202" t="n"/>
      <c r="P348" s="416" t="n"/>
      <c r="Q348" s="415" t="n"/>
      <c r="R348" s="218" t="n"/>
      <c r="S348" s="417" t="n"/>
      <c r="T348" s="217" t="n"/>
      <c r="U348" s="199" t="n"/>
      <c r="V348" s="199" t="n"/>
      <c r="W348" s="199" t="n"/>
      <c r="X348" s="199" t="n"/>
      <c r="Y348" s="199" t="n"/>
      <c r="Z348" s="199" t="n"/>
      <c r="AA348" s="199" t="n"/>
      <c r="AB348" s="199" t="n"/>
      <c r="AC348" s="199" t="n"/>
      <c r="AD348" s="199" t="n"/>
      <c r="AE348" s="199" t="n"/>
      <c r="AF348" s="199" t="n"/>
      <c r="AG348" s="199" t="n"/>
    </row>
    <row r="349" ht="26.5" customHeight="1">
      <c r="A349" s="203" t="n">
        <v>43866</v>
      </c>
      <c r="B349" s="202">
        <f>INDIRECT(B$1&amp;"!D"&amp;ROW())</f>
        <v/>
      </c>
      <c r="C349" s="200">
        <f>C350*(1+B349)</f>
        <v/>
      </c>
      <c r="D349" s="202">
        <f>INDIRECT(D$1&amp;"!D"&amp;ROW())</f>
        <v/>
      </c>
      <c r="E349" s="200">
        <f>E350*(1+D349)</f>
        <v/>
      </c>
      <c r="F349" s="202">
        <f>INDIRECT(F$1&amp;"!D"&amp;ROW())</f>
        <v/>
      </c>
      <c r="G349" s="200">
        <f>G350*(1+F349)</f>
        <v/>
      </c>
      <c r="H349" s="202">
        <f>INDIRECT(H$1&amp;"!D"&amp;ROW())</f>
        <v/>
      </c>
      <c r="I349" s="200">
        <f>I350*(1+H349)</f>
        <v/>
      </c>
      <c r="J349" s="199" t="n"/>
      <c r="K349" s="199" t="n"/>
      <c r="L349" s="200">
        <f>SUM(C349,E349,G349,I349,K349)</f>
        <v/>
      </c>
      <c r="M349" s="202">
        <f>L349/L350-1</f>
        <v/>
      </c>
      <c r="N349" s="415" t="n"/>
      <c r="O349" s="202" t="n"/>
      <c r="P349" s="416" t="n"/>
      <c r="Q349" s="415" t="n"/>
      <c r="R349" s="218" t="n"/>
      <c r="S349" s="417" t="n"/>
      <c r="T349" s="217" t="n"/>
      <c r="U349" s="199" t="n"/>
      <c r="V349" s="199" t="n"/>
      <c r="W349" s="199" t="n"/>
      <c r="X349" s="199" t="n"/>
      <c r="Y349" s="199" t="n"/>
      <c r="Z349" s="199" t="n"/>
      <c r="AA349" s="199" t="n"/>
      <c r="AB349" s="199" t="n"/>
      <c r="AC349" s="199" t="n"/>
      <c r="AD349" s="199" t="n"/>
      <c r="AE349" s="199" t="n"/>
      <c r="AF349" s="199" t="n"/>
      <c r="AG349" s="199" t="n"/>
    </row>
    <row r="350" ht="26.5" customHeight="1">
      <c r="A350" s="203" t="n">
        <v>43865</v>
      </c>
      <c r="B350" s="202">
        <f>INDIRECT(B$1&amp;"!D"&amp;ROW())</f>
        <v/>
      </c>
      <c r="C350" s="200">
        <f>C351*(1+B350)</f>
        <v/>
      </c>
      <c r="D350" s="202">
        <f>INDIRECT(D$1&amp;"!D"&amp;ROW())</f>
        <v/>
      </c>
      <c r="E350" s="200">
        <f>E351*(1+D350)</f>
        <v/>
      </c>
      <c r="F350" s="202">
        <f>INDIRECT(F$1&amp;"!D"&amp;ROW())</f>
        <v/>
      </c>
      <c r="G350" s="200">
        <f>G351*(1+F350)</f>
        <v/>
      </c>
      <c r="H350" s="202">
        <f>INDIRECT(H$1&amp;"!D"&amp;ROW())</f>
        <v/>
      </c>
      <c r="I350" s="200">
        <f>I351*(1+H350)</f>
        <v/>
      </c>
      <c r="J350" s="199" t="n"/>
      <c r="K350" s="199" t="n"/>
      <c r="L350" s="200">
        <f>SUM(C350,E350,G350,I350,K350)</f>
        <v/>
      </c>
      <c r="M350" s="202">
        <f>L350/L351-1</f>
        <v/>
      </c>
      <c r="N350" s="415" t="n"/>
      <c r="O350" s="202" t="n"/>
      <c r="P350" s="416" t="n"/>
      <c r="Q350" s="415" t="n"/>
      <c r="R350" s="218" t="n"/>
      <c r="S350" s="417" t="n"/>
      <c r="T350" s="217" t="n"/>
      <c r="U350" s="199" t="n"/>
      <c r="V350" s="199" t="n"/>
      <c r="W350" s="199" t="n"/>
      <c r="X350" s="199" t="n"/>
      <c r="Y350" s="199" t="n"/>
      <c r="Z350" s="199" t="n"/>
      <c r="AA350" s="199" t="n"/>
      <c r="AB350" s="199" t="n"/>
      <c r="AC350" s="199" t="n"/>
      <c r="AD350" s="199" t="n"/>
      <c r="AE350" s="199" t="n"/>
      <c r="AF350" s="199" t="n"/>
      <c r="AG350" s="199" t="n"/>
    </row>
    <row r="351" ht="26.5" customHeight="1">
      <c r="A351" s="203" t="n">
        <v>43864</v>
      </c>
      <c r="B351" s="202">
        <f>INDIRECT(B$1&amp;"!D"&amp;ROW())</f>
        <v/>
      </c>
      <c r="C351" s="200">
        <f>C352*(1+B351)</f>
        <v/>
      </c>
      <c r="D351" s="202">
        <f>INDIRECT(D$1&amp;"!D"&amp;ROW())</f>
        <v/>
      </c>
      <c r="E351" s="200">
        <f>E352*(1+D351)</f>
        <v/>
      </c>
      <c r="F351" s="202">
        <f>INDIRECT(F$1&amp;"!D"&amp;ROW())</f>
        <v/>
      </c>
      <c r="G351" s="200">
        <f>G352*(1+F351)</f>
        <v/>
      </c>
      <c r="H351" s="202">
        <f>INDIRECT(H$1&amp;"!D"&amp;ROW())</f>
        <v/>
      </c>
      <c r="I351" s="200">
        <f>I352*(1+H351)</f>
        <v/>
      </c>
      <c r="J351" s="199" t="n"/>
      <c r="K351" s="199" t="n"/>
      <c r="L351" s="200">
        <f>SUM(C351,E351,G351,I351,K351)</f>
        <v/>
      </c>
      <c r="M351" s="202">
        <f>L351/L352-1</f>
        <v/>
      </c>
      <c r="N351" s="415" t="n"/>
      <c r="O351" s="202" t="n"/>
      <c r="P351" s="416" t="n"/>
      <c r="Q351" s="415" t="n"/>
      <c r="R351" s="218" t="n"/>
      <c r="S351" s="417" t="n"/>
      <c r="T351" s="217" t="n"/>
      <c r="U351" s="199" t="n"/>
      <c r="V351" s="199" t="n"/>
      <c r="W351" s="199" t="n"/>
      <c r="X351" s="199" t="n"/>
      <c r="Y351" s="199" t="n"/>
      <c r="Z351" s="199" t="n"/>
      <c r="AA351" s="199" t="n"/>
      <c r="AB351" s="199" t="n"/>
      <c r="AC351" s="199" t="n"/>
      <c r="AD351" s="199" t="n"/>
      <c r="AE351" s="199" t="n"/>
      <c r="AF351" s="199" t="n"/>
      <c r="AG351" s="199" t="n"/>
    </row>
    <row r="352" ht="26.5" customHeight="1">
      <c r="A352" s="203" t="n">
        <v>43861</v>
      </c>
      <c r="B352" s="202">
        <f>INDIRECT(B$1&amp;"!D"&amp;ROW())</f>
        <v/>
      </c>
      <c r="C352" s="200">
        <f>C353*(1+B352)</f>
        <v/>
      </c>
      <c r="D352" s="202">
        <f>INDIRECT(D$1&amp;"!D"&amp;ROW())</f>
        <v/>
      </c>
      <c r="E352" s="200">
        <f>E353*(1+D352)</f>
        <v/>
      </c>
      <c r="F352" s="202">
        <f>INDIRECT(F$1&amp;"!D"&amp;ROW())</f>
        <v/>
      </c>
      <c r="G352" s="200">
        <f>G353*(1+F352)</f>
        <v/>
      </c>
      <c r="H352" s="202">
        <f>INDIRECT(H$1&amp;"!D"&amp;ROW())</f>
        <v/>
      </c>
      <c r="I352" s="200">
        <f>I353*(1+H352)</f>
        <v/>
      </c>
      <c r="J352" s="199" t="n"/>
      <c r="K352" s="199" t="n"/>
      <c r="L352" s="200">
        <f>SUM(C352,E352,G352,I352,K352)</f>
        <v/>
      </c>
      <c r="M352" s="202">
        <f>L352/L353-1</f>
        <v/>
      </c>
      <c r="N352" s="415" t="n"/>
      <c r="O352" s="202" t="n"/>
      <c r="P352" s="416" t="n"/>
      <c r="Q352" s="415" t="n"/>
      <c r="R352" s="218" t="n"/>
      <c r="S352" s="417" t="n"/>
      <c r="T352" s="217" t="n"/>
      <c r="U352" s="199" t="n"/>
      <c r="V352" s="199" t="n"/>
      <c r="W352" s="199" t="n"/>
      <c r="X352" s="199" t="n"/>
      <c r="Y352" s="199" t="n"/>
      <c r="Z352" s="199" t="n"/>
      <c r="AA352" s="199" t="n"/>
      <c r="AB352" s="199" t="n"/>
      <c r="AC352" s="199" t="n"/>
      <c r="AD352" s="199" t="n"/>
      <c r="AE352" s="199" t="n"/>
      <c r="AF352" s="199" t="n"/>
      <c r="AG352" s="199" t="n"/>
    </row>
    <row r="353" ht="26.5" customHeight="1">
      <c r="A353" s="203" t="n">
        <v>43860</v>
      </c>
      <c r="B353" s="202">
        <f>INDIRECT(B$1&amp;"!D"&amp;ROW())</f>
        <v/>
      </c>
      <c r="C353" s="200">
        <f>C354*(1+B353)</f>
        <v/>
      </c>
      <c r="D353" s="202">
        <f>INDIRECT(D$1&amp;"!D"&amp;ROW())</f>
        <v/>
      </c>
      <c r="E353" s="200">
        <f>E354*(1+D353)</f>
        <v/>
      </c>
      <c r="F353" s="202">
        <f>INDIRECT(F$1&amp;"!D"&amp;ROW())</f>
        <v/>
      </c>
      <c r="G353" s="200">
        <f>G354*(1+F353)</f>
        <v/>
      </c>
      <c r="H353" s="202">
        <f>INDIRECT(H$1&amp;"!D"&amp;ROW())</f>
        <v/>
      </c>
      <c r="I353" s="200">
        <f>I354*(1+H353)</f>
        <v/>
      </c>
      <c r="J353" s="199" t="n"/>
      <c r="K353" s="199" t="n"/>
      <c r="L353" s="200">
        <f>SUM(C353,E353,G353,I353,K353)</f>
        <v/>
      </c>
      <c r="M353" s="202">
        <f>L353/L354-1</f>
        <v/>
      </c>
      <c r="N353" s="415" t="n"/>
      <c r="O353" s="202" t="n"/>
      <c r="P353" s="416" t="n"/>
      <c r="Q353" s="415" t="n"/>
      <c r="R353" s="218" t="n"/>
      <c r="S353" s="417" t="n"/>
      <c r="T353" s="217" t="n"/>
      <c r="U353" s="199" t="n"/>
      <c r="V353" s="199" t="n"/>
      <c r="W353" s="199" t="n"/>
      <c r="X353" s="199" t="n"/>
      <c r="Y353" s="199" t="n"/>
      <c r="Z353" s="199" t="n"/>
      <c r="AA353" s="199" t="n"/>
      <c r="AB353" s="199" t="n"/>
      <c r="AC353" s="199" t="n"/>
      <c r="AD353" s="199" t="n"/>
      <c r="AE353" s="199" t="n"/>
      <c r="AF353" s="199" t="n"/>
      <c r="AG353" s="199" t="n"/>
    </row>
    <row r="354" ht="26.5" customHeight="1">
      <c r="A354" s="203" t="n">
        <v>43859</v>
      </c>
      <c r="B354" s="202">
        <f>INDIRECT(B$1&amp;"!D"&amp;ROW())</f>
        <v/>
      </c>
      <c r="C354" s="200">
        <f>C355*(1+B354)</f>
        <v/>
      </c>
      <c r="D354" s="202">
        <f>INDIRECT(D$1&amp;"!D"&amp;ROW())</f>
        <v/>
      </c>
      <c r="E354" s="200">
        <f>E355*(1+D354)</f>
        <v/>
      </c>
      <c r="F354" s="202">
        <f>INDIRECT(F$1&amp;"!D"&amp;ROW())</f>
        <v/>
      </c>
      <c r="G354" s="200">
        <f>G355*(1+F354)</f>
        <v/>
      </c>
      <c r="H354" s="202">
        <f>INDIRECT(H$1&amp;"!D"&amp;ROW())</f>
        <v/>
      </c>
      <c r="I354" s="200">
        <f>I355*(1+H354)</f>
        <v/>
      </c>
      <c r="J354" s="199" t="n"/>
      <c r="K354" s="199" t="n"/>
      <c r="L354" s="200">
        <f>SUM(C354,E354,G354,I354,K354)</f>
        <v/>
      </c>
      <c r="M354" s="202">
        <f>L354/L355-1</f>
        <v/>
      </c>
      <c r="N354" s="415" t="n"/>
      <c r="O354" s="202" t="n"/>
      <c r="P354" s="416" t="n"/>
      <c r="Q354" s="415" t="n"/>
      <c r="R354" s="218" t="n"/>
      <c r="S354" s="417" t="n"/>
      <c r="T354" s="217" t="n"/>
      <c r="U354" s="199" t="n"/>
      <c r="V354" s="199" t="n"/>
      <c r="W354" s="199" t="n"/>
      <c r="X354" s="199" t="n"/>
      <c r="Y354" s="199" t="n"/>
      <c r="Z354" s="199" t="n"/>
      <c r="AA354" s="199" t="n"/>
      <c r="AB354" s="199" t="n"/>
      <c r="AC354" s="199" t="n"/>
      <c r="AD354" s="199" t="n"/>
      <c r="AE354" s="199" t="n"/>
      <c r="AF354" s="199" t="n"/>
      <c r="AG354" s="199" t="n"/>
    </row>
    <row r="355" ht="26.5" customHeight="1">
      <c r="A355" s="203" t="n">
        <v>43858</v>
      </c>
      <c r="B355" s="202">
        <f>INDIRECT(B$1&amp;"!D"&amp;ROW())</f>
        <v/>
      </c>
      <c r="C355" s="200">
        <f>C356*(1+B355)</f>
        <v/>
      </c>
      <c r="D355" s="202">
        <f>INDIRECT(D$1&amp;"!D"&amp;ROW())</f>
        <v/>
      </c>
      <c r="E355" s="200">
        <f>E356*(1+D355)</f>
        <v/>
      </c>
      <c r="F355" s="202">
        <f>INDIRECT(F$1&amp;"!D"&amp;ROW())</f>
        <v/>
      </c>
      <c r="G355" s="200">
        <f>G356*(1+F355)</f>
        <v/>
      </c>
      <c r="H355" s="202">
        <f>INDIRECT(H$1&amp;"!D"&amp;ROW())</f>
        <v/>
      </c>
      <c r="I355" s="200">
        <f>I356*(1+H355)</f>
        <v/>
      </c>
      <c r="J355" s="199" t="n"/>
      <c r="K355" s="199" t="n"/>
      <c r="L355" s="200">
        <f>SUM(C355,E355,G355,I355,K355)</f>
        <v/>
      </c>
      <c r="M355" s="202">
        <f>L355/L356-1</f>
        <v/>
      </c>
      <c r="N355" s="415" t="n"/>
      <c r="O355" s="202" t="n"/>
      <c r="P355" s="416" t="n"/>
      <c r="Q355" s="415" t="n"/>
      <c r="R355" s="218" t="n"/>
      <c r="S355" s="417" t="n"/>
      <c r="T355" s="217" t="n"/>
      <c r="U355" s="199" t="n"/>
      <c r="V355" s="199" t="n"/>
      <c r="W355" s="199" t="n"/>
      <c r="X355" s="199" t="n"/>
      <c r="Y355" s="199" t="n"/>
      <c r="Z355" s="199" t="n"/>
      <c r="AA355" s="199" t="n"/>
      <c r="AB355" s="199" t="n"/>
      <c r="AC355" s="199" t="n"/>
      <c r="AD355" s="199" t="n"/>
      <c r="AE355" s="199" t="n"/>
      <c r="AF355" s="199" t="n"/>
      <c r="AG355" s="199" t="n"/>
    </row>
    <row r="356" ht="26.5" customHeight="1">
      <c r="A356" s="203" t="n">
        <v>43857</v>
      </c>
      <c r="B356" s="202">
        <f>INDIRECT(B$1&amp;"!D"&amp;ROW())</f>
        <v/>
      </c>
      <c r="C356" s="200">
        <f>C357*(1+B356)</f>
        <v/>
      </c>
      <c r="D356" s="202">
        <f>INDIRECT(D$1&amp;"!D"&amp;ROW())</f>
        <v/>
      </c>
      <c r="E356" s="200">
        <f>E357*(1+D356)</f>
        <v/>
      </c>
      <c r="F356" s="202">
        <f>INDIRECT(F$1&amp;"!D"&amp;ROW())</f>
        <v/>
      </c>
      <c r="G356" s="200">
        <f>G357*(1+F356)</f>
        <v/>
      </c>
      <c r="H356" s="202">
        <f>INDIRECT(H$1&amp;"!D"&amp;ROW())</f>
        <v/>
      </c>
      <c r="I356" s="200">
        <f>I357*(1+H356)</f>
        <v/>
      </c>
      <c r="J356" s="199" t="n"/>
      <c r="K356" s="199" t="n"/>
      <c r="L356" s="200">
        <f>SUM(C356,E356,G356,I356,K356)</f>
        <v/>
      </c>
      <c r="M356" s="202">
        <f>L356/L357-1</f>
        <v/>
      </c>
      <c r="N356" s="415" t="n"/>
      <c r="O356" s="202" t="n"/>
      <c r="P356" s="416" t="n"/>
      <c r="Q356" s="415" t="n"/>
      <c r="R356" s="218" t="n"/>
      <c r="S356" s="417" t="n"/>
      <c r="T356" s="217" t="n"/>
      <c r="U356" s="199" t="n"/>
      <c r="V356" s="199" t="n"/>
      <c r="W356" s="199" t="n"/>
      <c r="X356" s="199" t="n"/>
      <c r="Y356" s="199" t="n"/>
      <c r="Z356" s="199" t="n"/>
      <c r="AA356" s="199" t="n"/>
      <c r="AB356" s="199" t="n"/>
      <c r="AC356" s="199" t="n"/>
      <c r="AD356" s="199" t="n"/>
      <c r="AE356" s="199" t="n"/>
      <c r="AF356" s="199" t="n"/>
      <c r="AG356" s="199" t="n"/>
    </row>
    <row r="357" ht="26.5" customHeight="1">
      <c r="A357" s="203" t="n">
        <v>43854</v>
      </c>
      <c r="B357" s="202">
        <f>INDIRECT(B$1&amp;"!D"&amp;ROW())</f>
        <v/>
      </c>
      <c r="C357" s="200">
        <f>C358*(1+B357)</f>
        <v/>
      </c>
      <c r="D357" s="202">
        <f>INDIRECT(D$1&amp;"!D"&amp;ROW())</f>
        <v/>
      </c>
      <c r="E357" s="200">
        <f>E358*(1+D357)</f>
        <v/>
      </c>
      <c r="F357" s="202">
        <f>INDIRECT(F$1&amp;"!D"&amp;ROW())</f>
        <v/>
      </c>
      <c r="G357" s="200">
        <f>G358*(1+F357)</f>
        <v/>
      </c>
      <c r="H357" s="202">
        <f>INDIRECT(H$1&amp;"!D"&amp;ROW())</f>
        <v/>
      </c>
      <c r="I357" s="200">
        <f>I358*(1+H357)</f>
        <v/>
      </c>
      <c r="J357" s="199" t="n"/>
      <c r="K357" s="199" t="n"/>
      <c r="L357" s="200">
        <f>SUM(C357,E357,G357,I357,K357)</f>
        <v/>
      </c>
      <c r="M357" s="202">
        <f>L357/L358-1</f>
        <v/>
      </c>
      <c r="N357" s="415" t="n"/>
      <c r="O357" s="202" t="n"/>
      <c r="P357" s="416" t="n"/>
      <c r="Q357" s="415" t="n"/>
      <c r="R357" s="218" t="n"/>
      <c r="S357" s="417" t="n"/>
      <c r="T357" s="217" t="n"/>
      <c r="U357" s="199" t="n"/>
      <c r="V357" s="199" t="n"/>
      <c r="W357" s="199" t="n"/>
      <c r="X357" s="199" t="n"/>
      <c r="Y357" s="199" t="n"/>
      <c r="Z357" s="199" t="n"/>
      <c r="AA357" s="199" t="n"/>
      <c r="AB357" s="199" t="n"/>
      <c r="AC357" s="199" t="n"/>
      <c r="AD357" s="199" t="n"/>
      <c r="AE357" s="199" t="n"/>
      <c r="AF357" s="199" t="n"/>
      <c r="AG357" s="199" t="n"/>
    </row>
    <row r="358" ht="26.5" customHeight="1">
      <c r="A358" s="203" t="n">
        <v>43853</v>
      </c>
      <c r="B358" s="202">
        <f>INDIRECT(B$1&amp;"!D"&amp;ROW())</f>
        <v/>
      </c>
      <c r="C358" s="200">
        <f>C359*(1+B358)</f>
        <v/>
      </c>
      <c r="D358" s="202">
        <f>INDIRECT(D$1&amp;"!D"&amp;ROW())</f>
        <v/>
      </c>
      <c r="E358" s="200">
        <f>E359*(1+D358)</f>
        <v/>
      </c>
      <c r="F358" s="202">
        <f>INDIRECT(F$1&amp;"!D"&amp;ROW())</f>
        <v/>
      </c>
      <c r="G358" s="200">
        <f>G359*(1+F358)</f>
        <v/>
      </c>
      <c r="H358" s="202">
        <f>INDIRECT(H$1&amp;"!D"&amp;ROW())</f>
        <v/>
      </c>
      <c r="I358" s="200">
        <f>I359*(1+H358)</f>
        <v/>
      </c>
      <c r="J358" s="199" t="n"/>
      <c r="K358" s="199" t="n"/>
      <c r="L358" s="200">
        <f>SUM(C358,E358,G358,I358,K358)</f>
        <v/>
      </c>
      <c r="M358" s="202">
        <f>L358/L359-1</f>
        <v/>
      </c>
      <c r="N358" s="415" t="n"/>
      <c r="O358" s="202" t="n"/>
      <c r="P358" s="416" t="n"/>
      <c r="Q358" s="415" t="n"/>
      <c r="R358" s="218" t="n"/>
      <c r="S358" s="417" t="n"/>
      <c r="T358" s="217" t="n"/>
      <c r="U358" s="199" t="n"/>
      <c r="V358" s="199" t="n"/>
      <c r="W358" s="199" t="n"/>
      <c r="X358" s="199" t="n"/>
      <c r="Y358" s="199" t="n"/>
      <c r="Z358" s="199" t="n"/>
      <c r="AA358" s="199" t="n"/>
      <c r="AB358" s="199" t="n"/>
      <c r="AC358" s="199" t="n"/>
      <c r="AD358" s="199" t="n"/>
      <c r="AE358" s="199" t="n"/>
      <c r="AF358" s="199" t="n"/>
      <c r="AG358" s="199" t="n"/>
    </row>
    <row r="359" ht="26.5" customHeight="1">
      <c r="A359" s="203" t="n">
        <v>43852</v>
      </c>
      <c r="B359" s="202">
        <f>INDIRECT(B$1&amp;"!D"&amp;ROW())</f>
        <v/>
      </c>
      <c r="C359" s="200">
        <f>C360*(1+B359)</f>
        <v/>
      </c>
      <c r="D359" s="202">
        <f>INDIRECT(D$1&amp;"!D"&amp;ROW())</f>
        <v/>
      </c>
      <c r="E359" s="200">
        <f>E360*(1+D359)</f>
        <v/>
      </c>
      <c r="F359" s="202">
        <f>INDIRECT(F$1&amp;"!D"&amp;ROW())</f>
        <v/>
      </c>
      <c r="G359" s="200">
        <f>G360*(1+F359)</f>
        <v/>
      </c>
      <c r="H359" s="202">
        <f>INDIRECT(H$1&amp;"!D"&amp;ROW())</f>
        <v/>
      </c>
      <c r="I359" s="200">
        <f>I360*(1+H359)</f>
        <v/>
      </c>
      <c r="J359" s="199" t="n"/>
      <c r="K359" s="199" t="n"/>
      <c r="L359" s="200">
        <f>SUM(C359,E359,G359,I359,K359)</f>
        <v/>
      </c>
      <c r="M359" s="202">
        <f>L359/L360-1</f>
        <v/>
      </c>
      <c r="N359" s="415" t="n"/>
      <c r="O359" s="202" t="n"/>
      <c r="P359" s="416" t="n"/>
      <c r="Q359" s="415" t="n"/>
      <c r="R359" s="218" t="n"/>
      <c r="S359" s="417" t="n"/>
      <c r="T359" s="217" t="n"/>
      <c r="U359" s="199" t="n"/>
      <c r="V359" s="199" t="n"/>
      <c r="W359" s="199" t="n"/>
      <c r="X359" s="199" t="n"/>
      <c r="Y359" s="199" t="n"/>
      <c r="Z359" s="199" t="n"/>
      <c r="AA359" s="199" t="n"/>
      <c r="AB359" s="199" t="n"/>
      <c r="AC359" s="199" t="n"/>
      <c r="AD359" s="199" t="n"/>
      <c r="AE359" s="199" t="n"/>
      <c r="AF359" s="199" t="n"/>
      <c r="AG359" s="199" t="n"/>
    </row>
    <row r="360" ht="26.5" customHeight="1">
      <c r="A360" s="203" t="n">
        <v>43851</v>
      </c>
      <c r="B360" s="202">
        <f>INDIRECT(B$1&amp;"!D"&amp;ROW())</f>
        <v/>
      </c>
      <c r="C360" s="200">
        <f>C361*(1+B360)</f>
        <v/>
      </c>
      <c r="D360" s="202">
        <f>INDIRECT(D$1&amp;"!D"&amp;ROW())</f>
        <v/>
      </c>
      <c r="E360" s="200">
        <f>E361*(1+D360)</f>
        <v/>
      </c>
      <c r="F360" s="202">
        <f>INDIRECT(F$1&amp;"!D"&amp;ROW())</f>
        <v/>
      </c>
      <c r="G360" s="200">
        <f>G361*(1+F360)</f>
        <v/>
      </c>
      <c r="H360" s="202">
        <f>INDIRECT(H$1&amp;"!D"&amp;ROW())</f>
        <v/>
      </c>
      <c r="I360" s="200">
        <f>I361*(1+H360)</f>
        <v/>
      </c>
      <c r="J360" s="199" t="n"/>
      <c r="K360" s="199" t="n"/>
      <c r="L360" s="200">
        <f>SUM(C360,E360,G360,I360,K360)</f>
        <v/>
      </c>
      <c r="M360" s="202">
        <f>L360/L361-1</f>
        <v/>
      </c>
      <c r="N360" s="415" t="n"/>
      <c r="O360" s="202" t="n"/>
      <c r="P360" s="416" t="n"/>
      <c r="Q360" s="415" t="n"/>
      <c r="R360" s="218" t="n"/>
      <c r="S360" s="417" t="n"/>
      <c r="T360" s="217" t="n"/>
      <c r="U360" s="199" t="n"/>
      <c r="V360" s="199" t="n"/>
      <c r="W360" s="199" t="n"/>
      <c r="X360" s="199" t="n"/>
      <c r="Y360" s="199" t="n"/>
      <c r="Z360" s="199" t="n"/>
      <c r="AA360" s="199" t="n"/>
      <c r="AB360" s="199" t="n"/>
      <c r="AC360" s="199" t="n"/>
      <c r="AD360" s="199" t="n"/>
      <c r="AE360" s="199" t="n"/>
      <c r="AF360" s="199" t="n"/>
      <c r="AG360" s="199" t="n"/>
    </row>
    <row r="361" ht="26.5" customHeight="1">
      <c r="A361" s="203" t="n">
        <v>43847</v>
      </c>
      <c r="B361" s="202">
        <f>INDIRECT(B$1&amp;"!D"&amp;ROW())</f>
        <v/>
      </c>
      <c r="C361" s="200">
        <f>C362*(1+B361)</f>
        <v/>
      </c>
      <c r="D361" s="202">
        <f>INDIRECT(D$1&amp;"!D"&amp;ROW())</f>
        <v/>
      </c>
      <c r="E361" s="200">
        <f>E362*(1+D361)</f>
        <v/>
      </c>
      <c r="F361" s="202">
        <f>INDIRECT(F$1&amp;"!D"&amp;ROW())</f>
        <v/>
      </c>
      <c r="G361" s="200">
        <f>G362*(1+F361)</f>
        <v/>
      </c>
      <c r="H361" s="202">
        <f>INDIRECT(H$1&amp;"!D"&amp;ROW())</f>
        <v/>
      </c>
      <c r="I361" s="200">
        <f>I362*(1+H361)</f>
        <v/>
      </c>
      <c r="J361" s="199" t="n"/>
      <c r="K361" s="199" t="n"/>
      <c r="L361" s="200">
        <f>SUM(C361,E361,G361,I361,K361)</f>
        <v/>
      </c>
      <c r="M361" s="202">
        <f>L361/L362-1</f>
        <v/>
      </c>
      <c r="N361" s="415" t="n"/>
      <c r="O361" s="202" t="n"/>
      <c r="P361" s="416" t="n"/>
      <c r="Q361" s="415" t="n"/>
      <c r="R361" s="218" t="n"/>
      <c r="S361" s="417" t="n"/>
      <c r="T361" s="217" t="n"/>
      <c r="U361" s="199" t="n"/>
      <c r="V361" s="199" t="n"/>
      <c r="W361" s="199" t="n"/>
      <c r="X361" s="199" t="n"/>
      <c r="Y361" s="199" t="n"/>
      <c r="Z361" s="199" t="n"/>
      <c r="AA361" s="199" t="n"/>
      <c r="AB361" s="199" t="n"/>
      <c r="AC361" s="199" t="n"/>
      <c r="AD361" s="199" t="n"/>
      <c r="AE361" s="199" t="n"/>
      <c r="AF361" s="199" t="n"/>
      <c r="AG361" s="199" t="n"/>
    </row>
    <row r="362" ht="26.5" customHeight="1">
      <c r="A362" s="203" t="n">
        <v>43846</v>
      </c>
      <c r="B362" s="202">
        <f>INDIRECT(B$1&amp;"!D"&amp;ROW())</f>
        <v/>
      </c>
      <c r="C362" s="200">
        <f>C363*(1+B362)</f>
        <v/>
      </c>
      <c r="D362" s="202">
        <f>INDIRECT(D$1&amp;"!D"&amp;ROW())</f>
        <v/>
      </c>
      <c r="E362" s="200">
        <f>E363*(1+D362)</f>
        <v/>
      </c>
      <c r="F362" s="202">
        <f>INDIRECT(F$1&amp;"!D"&amp;ROW())</f>
        <v/>
      </c>
      <c r="G362" s="200">
        <f>G363*(1+F362)</f>
        <v/>
      </c>
      <c r="H362" s="202">
        <f>INDIRECT(H$1&amp;"!D"&amp;ROW())</f>
        <v/>
      </c>
      <c r="I362" s="200">
        <f>I363*(1+H362)</f>
        <v/>
      </c>
      <c r="J362" s="199" t="n"/>
      <c r="K362" s="199" t="n"/>
      <c r="L362" s="200">
        <f>SUM(C362,E362,G362,I362,K362)</f>
        <v/>
      </c>
      <c r="M362" s="202">
        <f>L362/L363-1</f>
        <v/>
      </c>
      <c r="N362" s="415" t="n"/>
      <c r="O362" s="202" t="n"/>
      <c r="P362" s="416" t="n"/>
      <c r="Q362" s="415" t="n"/>
      <c r="R362" s="218" t="n"/>
      <c r="S362" s="417" t="n"/>
      <c r="T362" s="217" t="n"/>
      <c r="U362" s="199" t="n"/>
      <c r="V362" s="199" t="n"/>
      <c r="W362" s="199" t="n"/>
      <c r="X362" s="199" t="n"/>
      <c r="Y362" s="199" t="n"/>
      <c r="Z362" s="199" t="n"/>
      <c r="AA362" s="199" t="n"/>
      <c r="AB362" s="199" t="n"/>
      <c r="AC362" s="199" t="n"/>
      <c r="AD362" s="199" t="n"/>
      <c r="AE362" s="199" t="n"/>
      <c r="AF362" s="199" t="n"/>
      <c r="AG362" s="199" t="n"/>
    </row>
    <row r="363" ht="26.5" customHeight="1">
      <c r="A363" s="203" t="n">
        <v>43845</v>
      </c>
      <c r="B363" s="202">
        <f>INDIRECT(B$1&amp;"!D"&amp;ROW())</f>
        <v/>
      </c>
      <c r="C363" s="200">
        <f>C364*(1+B363)</f>
        <v/>
      </c>
      <c r="D363" s="202">
        <f>INDIRECT(D$1&amp;"!D"&amp;ROW())</f>
        <v/>
      </c>
      <c r="E363" s="200">
        <f>E364*(1+D363)</f>
        <v/>
      </c>
      <c r="F363" s="202">
        <f>INDIRECT(F$1&amp;"!D"&amp;ROW())</f>
        <v/>
      </c>
      <c r="G363" s="200">
        <f>G364*(1+F363)</f>
        <v/>
      </c>
      <c r="H363" s="202">
        <f>INDIRECT(H$1&amp;"!D"&amp;ROW())</f>
        <v/>
      </c>
      <c r="I363" s="200">
        <f>I364*(1+H363)</f>
        <v/>
      </c>
      <c r="J363" s="199" t="n"/>
      <c r="K363" s="199" t="n"/>
      <c r="L363" s="200">
        <f>SUM(C363,E363,G363,I363,K363)</f>
        <v/>
      </c>
      <c r="M363" s="202">
        <f>L363/L364-1</f>
        <v/>
      </c>
      <c r="N363" s="415" t="n"/>
      <c r="O363" s="202" t="n"/>
      <c r="P363" s="416" t="n"/>
      <c r="Q363" s="415" t="n"/>
      <c r="R363" s="218" t="n"/>
      <c r="S363" s="417" t="n"/>
      <c r="T363" s="217" t="n"/>
      <c r="U363" s="199" t="n"/>
      <c r="V363" s="199" t="n"/>
      <c r="W363" s="199" t="n"/>
      <c r="X363" s="199" t="n"/>
      <c r="Y363" s="199" t="n"/>
      <c r="Z363" s="199" t="n"/>
      <c r="AA363" s="199" t="n"/>
      <c r="AB363" s="199" t="n"/>
      <c r="AC363" s="199" t="n"/>
      <c r="AD363" s="199" t="n"/>
      <c r="AE363" s="199" t="n"/>
      <c r="AF363" s="199" t="n"/>
      <c r="AG363" s="199" t="n"/>
    </row>
    <row r="364" ht="26.5" customHeight="1">
      <c r="A364" s="203" t="n">
        <v>43844</v>
      </c>
      <c r="B364" s="202">
        <f>INDIRECT(B$1&amp;"!D"&amp;ROW())</f>
        <v/>
      </c>
      <c r="C364" s="200">
        <f>C365*(1+B364)</f>
        <v/>
      </c>
      <c r="D364" s="202">
        <f>INDIRECT(D$1&amp;"!D"&amp;ROW())</f>
        <v/>
      </c>
      <c r="E364" s="200">
        <f>E365*(1+D364)</f>
        <v/>
      </c>
      <c r="F364" s="202">
        <f>INDIRECT(F$1&amp;"!D"&amp;ROW())</f>
        <v/>
      </c>
      <c r="G364" s="200">
        <f>G365*(1+F364)</f>
        <v/>
      </c>
      <c r="H364" s="202">
        <f>INDIRECT(H$1&amp;"!D"&amp;ROW())</f>
        <v/>
      </c>
      <c r="I364" s="200">
        <f>I365*(1+H364)</f>
        <v/>
      </c>
      <c r="J364" s="199" t="n"/>
      <c r="K364" s="199" t="n"/>
      <c r="L364" s="200">
        <f>SUM(C364,E364,G364,I364,K364)</f>
        <v/>
      </c>
      <c r="M364" s="202">
        <f>L364/L365-1</f>
        <v/>
      </c>
      <c r="N364" s="415" t="n"/>
      <c r="O364" s="202" t="n"/>
      <c r="P364" s="416" t="n"/>
      <c r="Q364" s="415" t="n"/>
      <c r="R364" s="218" t="n"/>
      <c r="S364" s="417" t="n"/>
      <c r="T364" s="217" t="n"/>
      <c r="U364" s="199" t="n"/>
      <c r="V364" s="199" t="n"/>
      <c r="W364" s="199" t="n"/>
      <c r="X364" s="199" t="n"/>
      <c r="Y364" s="199" t="n"/>
      <c r="Z364" s="199" t="n"/>
      <c r="AA364" s="199" t="n"/>
      <c r="AB364" s="199" t="n"/>
      <c r="AC364" s="199" t="n"/>
      <c r="AD364" s="199" t="n"/>
      <c r="AE364" s="199" t="n"/>
      <c r="AF364" s="199" t="n"/>
      <c r="AG364" s="199" t="n"/>
    </row>
    <row r="365" ht="26.5" customHeight="1">
      <c r="A365" s="203" t="n">
        <v>43843</v>
      </c>
      <c r="B365" s="202">
        <f>INDIRECT(B$1&amp;"!D"&amp;ROW())</f>
        <v/>
      </c>
      <c r="C365" s="200">
        <f>C366*(1+B365)</f>
        <v/>
      </c>
      <c r="D365" s="202">
        <f>INDIRECT(D$1&amp;"!D"&amp;ROW())</f>
        <v/>
      </c>
      <c r="E365" s="200">
        <f>E366*(1+D365)</f>
        <v/>
      </c>
      <c r="F365" s="202">
        <f>INDIRECT(F$1&amp;"!D"&amp;ROW())</f>
        <v/>
      </c>
      <c r="G365" s="200">
        <f>G366*(1+F365)</f>
        <v/>
      </c>
      <c r="H365" s="202">
        <f>INDIRECT(H$1&amp;"!D"&amp;ROW())</f>
        <v/>
      </c>
      <c r="I365" s="200">
        <f>I366*(1+H365)</f>
        <v/>
      </c>
      <c r="J365" s="199" t="n"/>
      <c r="K365" s="199" t="n"/>
      <c r="L365" s="200">
        <f>SUM(C365,E365,G365,I365,K365)</f>
        <v/>
      </c>
      <c r="M365" s="202">
        <f>L365/L366-1</f>
        <v/>
      </c>
      <c r="N365" s="415" t="n"/>
      <c r="O365" s="202" t="n"/>
      <c r="P365" s="416" t="n"/>
      <c r="Q365" s="415" t="n"/>
      <c r="R365" s="218" t="n"/>
      <c r="S365" s="417" t="n"/>
      <c r="T365" s="217" t="n"/>
      <c r="U365" s="199" t="n"/>
      <c r="V365" s="199" t="n"/>
      <c r="W365" s="199" t="n"/>
      <c r="X365" s="199" t="n"/>
      <c r="Y365" s="199" t="n"/>
      <c r="Z365" s="199" t="n"/>
      <c r="AA365" s="199" t="n"/>
      <c r="AB365" s="199" t="n"/>
      <c r="AC365" s="199" t="n"/>
      <c r="AD365" s="199" t="n"/>
      <c r="AE365" s="199" t="n"/>
      <c r="AF365" s="199" t="n"/>
      <c r="AG365" s="199" t="n"/>
    </row>
    <row r="366" ht="26.5" customHeight="1">
      <c r="A366" s="203" t="n">
        <v>43840</v>
      </c>
      <c r="B366" s="202">
        <f>INDIRECT(B$1&amp;"!D"&amp;ROW())</f>
        <v/>
      </c>
      <c r="C366" s="200">
        <f>C367*(1+B366)</f>
        <v/>
      </c>
      <c r="D366" s="202">
        <f>INDIRECT(D$1&amp;"!D"&amp;ROW())</f>
        <v/>
      </c>
      <c r="E366" s="200">
        <f>E367*(1+D366)</f>
        <v/>
      </c>
      <c r="F366" s="202">
        <f>INDIRECT(F$1&amp;"!D"&amp;ROW())</f>
        <v/>
      </c>
      <c r="G366" s="200">
        <f>G367*(1+F366)</f>
        <v/>
      </c>
      <c r="H366" s="202">
        <f>INDIRECT(H$1&amp;"!D"&amp;ROW())</f>
        <v/>
      </c>
      <c r="I366" s="200">
        <f>I367*(1+H366)</f>
        <v/>
      </c>
      <c r="J366" s="199" t="n"/>
      <c r="K366" s="199" t="n"/>
      <c r="L366" s="200">
        <f>SUM(C366,E366,G366,I366,K366)</f>
        <v/>
      </c>
      <c r="M366" s="202">
        <f>L366/L367-1</f>
        <v/>
      </c>
      <c r="N366" s="415" t="n"/>
      <c r="O366" s="202" t="n"/>
      <c r="P366" s="416" t="n"/>
      <c r="Q366" s="415" t="n"/>
      <c r="R366" s="218" t="n"/>
      <c r="S366" s="417" t="n"/>
      <c r="T366" s="217" t="n"/>
      <c r="U366" s="199" t="n"/>
      <c r="V366" s="199" t="n"/>
      <c r="W366" s="199" t="n"/>
      <c r="X366" s="199" t="n"/>
      <c r="Y366" s="199" t="n"/>
      <c r="Z366" s="199" t="n"/>
      <c r="AA366" s="199" t="n"/>
      <c r="AB366" s="199" t="n"/>
      <c r="AC366" s="199" t="n"/>
      <c r="AD366" s="199" t="n"/>
      <c r="AE366" s="199" t="n"/>
      <c r="AF366" s="199" t="n"/>
      <c r="AG366" s="199" t="n"/>
    </row>
    <row r="367" ht="26.5" customHeight="1">
      <c r="A367" s="203" t="n">
        <v>43839</v>
      </c>
      <c r="B367" s="202">
        <f>INDIRECT(B$1&amp;"!D"&amp;ROW())</f>
        <v/>
      </c>
      <c r="C367" s="200">
        <f>C368*(1+B367)</f>
        <v/>
      </c>
      <c r="D367" s="202">
        <f>INDIRECT(D$1&amp;"!D"&amp;ROW())</f>
        <v/>
      </c>
      <c r="E367" s="200">
        <f>E368*(1+D367)</f>
        <v/>
      </c>
      <c r="F367" s="202">
        <f>INDIRECT(F$1&amp;"!D"&amp;ROW())</f>
        <v/>
      </c>
      <c r="G367" s="200">
        <f>G368*(1+F367)</f>
        <v/>
      </c>
      <c r="H367" s="202">
        <f>INDIRECT(H$1&amp;"!D"&amp;ROW())</f>
        <v/>
      </c>
      <c r="I367" s="200">
        <f>I368*(1+H367)</f>
        <v/>
      </c>
      <c r="J367" s="199" t="n"/>
      <c r="K367" s="199" t="n"/>
      <c r="L367" s="200">
        <f>SUM(C367,E367,G367,I367,K367)</f>
        <v/>
      </c>
      <c r="M367" s="202">
        <f>L367/L368-1</f>
        <v/>
      </c>
      <c r="N367" s="415" t="n"/>
      <c r="O367" s="202" t="n"/>
      <c r="P367" s="416" t="n"/>
      <c r="Q367" s="415" t="n"/>
      <c r="R367" s="218" t="n"/>
      <c r="S367" s="417" t="n"/>
      <c r="T367" s="217" t="n"/>
      <c r="U367" s="199" t="n"/>
      <c r="V367" s="199" t="n"/>
      <c r="W367" s="199" t="n"/>
      <c r="X367" s="199" t="n"/>
      <c r="Y367" s="199" t="n"/>
      <c r="Z367" s="199" t="n"/>
      <c r="AA367" s="199" t="n"/>
      <c r="AB367" s="199" t="n"/>
      <c r="AC367" s="199" t="n"/>
      <c r="AD367" s="199" t="n"/>
      <c r="AE367" s="199" t="n"/>
      <c r="AF367" s="199" t="n"/>
      <c r="AG367" s="199" t="n"/>
    </row>
    <row r="368" ht="26.5" customHeight="1">
      <c r="A368" s="203" t="n">
        <v>43838</v>
      </c>
      <c r="B368" s="202">
        <f>INDIRECT(B$1&amp;"!D"&amp;ROW())</f>
        <v/>
      </c>
      <c r="C368" s="200">
        <f>C369*(1+B368)</f>
        <v/>
      </c>
      <c r="D368" s="202">
        <f>INDIRECT(D$1&amp;"!D"&amp;ROW())</f>
        <v/>
      </c>
      <c r="E368" s="200">
        <f>E369*(1+D368)</f>
        <v/>
      </c>
      <c r="F368" s="202">
        <f>INDIRECT(F$1&amp;"!D"&amp;ROW())</f>
        <v/>
      </c>
      <c r="G368" s="200">
        <f>G369*(1+F368)</f>
        <v/>
      </c>
      <c r="H368" s="202">
        <f>INDIRECT(H$1&amp;"!D"&amp;ROW())</f>
        <v/>
      </c>
      <c r="I368" s="200">
        <f>I369*(1+H368)</f>
        <v/>
      </c>
      <c r="J368" s="199" t="n"/>
      <c r="K368" s="199" t="n"/>
      <c r="L368" s="200">
        <f>SUM(C368,E368,G368,I368,K368)</f>
        <v/>
      </c>
      <c r="M368" s="202">
        <f>L368/L369-1</f>
        <v/>
      </c>
      <c r="N368" s="415" t="n"/>
      <c r="O368" s="202" t="n"/>
      <c r="P368" s="416" t="n"/>
      <c r="Q368" s="415" t="n"/>
      <c r="R368" s="218" t="n"/>
      <c r="S368" s="417" t="n"/>
      <c r="T368" s="217" t="n"/>
      <c r="U368" s="199" t="n"/>
      <c r="V368" s="199" t="n"/>
      <c r="W368" s="199" t="n"/>
      <c r="X368" s="199" t="n"/>
      <c r="Y368" s="199" t="n"/>
      <c r="Z368" s="199" t="n"/>
      <c r="AA368" s="199" t="n"/>
      <c r="AB368" s="199" t="n"/>
      <c r="AC368" s="199" t="n"/>
      <c r="AD368" s="199" t="n"/>
      <c r="AE368" s="199" t="n"/>
      <c r="AF368" s="199" t="n"/>
      <c r="AG368" s="199" t="n"/>
    </row>
    <row r="369" ht="26.5" customHeight="1">
      <c r="A369" s="203" t="n">
        <v>43837</v>
      </c>
      <c r="B369" s="202">
        <f>INDIRECT(B$1&amp;"!D"&amp;ROW())</f>
        <v/>
      </c>
      <c r="C369" s="200">
        <f>C370*(1+B369)</f>
        <v/>
      </c>
      <c r="D369" s="202">
        <f>INDIRECT(D$1&amp;"!D"&amp;ROW())</f>
        <v/>
      </c>
      <c r="E369" s="200">
        <f>E370*(1+D369)</f>
        <v/>
      </c>
      <c r="F369" s="202">
        <f>INDIRECT(F$1&amp;"!D"&amp;ROW())</f>
        <v/>
      </c>
      <c r="G369" s="200">
        <f>G370*(1+F369)</f>
        <v/>
      </c>
      <c r="H369" s="202">
        <f>INDIRECT(H$1&amp;"!D"&amp;ROW())</f>
        <v/>
      </c>
      <c r="I369" s="200">
        <f>I370*(1+H369)</f>
        <v/>
      </c>
      <c r="J369" s="199" t="n"/>
      <c r="K369" s="199" t="n"/>
      <c r="L369" s="200">
        <f>SUM(C369,E369,G369,I369,K369)</f>
        <v/>
      </c>
      <c r="M369" s="202">
        <f>L369/L370-1</f>
        <v/>
      </c>
      <c r="N369" s="415" t="n"/>
      <c r="O369" s="202" t="n"/>
      <c r="P369" s="416" t="n"/>
      <c r="Q369" s="415" t="n"/>
      <c r="R369" s="218" t="n"/>
      <c r="S369" s="417" t="n"/>
      <c r="T369" s="217" t="n"/>
      <c r="U369" s="199" t="n"/>
      <c r="V369" s="199" t="n"/>
      <c r="W369" s="199" t="n"/>
      <c r="X369" s="199" t="n"/>
      <c r="Y369" s="199" t="n"/>
      <c r="Z369" s="199" t="n"/>
      <c r="AA369" s="199" t="n"/>
      <c r="AB369" s="199" t="n"/>
      <c r="AC369" s="199" t="n"/>
      <c r="AD369" s="199" t="n"/>
      <c r="AE369" s="199" t="n"/>
      <c r="AF369" s="199" t="n"/>
      <c r="AG369" s="199" t="n"/>
    </row>
    <row r="370" ht="26.5" customHeight="1">
      <c r="A370" s="203" t="n">
        <v>43836</v>
      </c>
      <c r="B370" s="202">
        <f>INDIRECT(B$1&amp;"!D"&amp;ROW())</f>
        <v/>
      </c>
      <c r="C370" s="200">
        <f>C371*(1+B370)</f>
        <v/>
      </c>
      <c r="D370" s="202">
        <f>INDIRECT(D$1&amp;"!D"&amp;ROW())</f>
        <v/>
      </c>
      <c r="E370" s="200">
        <f>E371*(1+D370)</f>
        <v/>
      </c>
      <c r="F370" s="202">
        <f>INDIRECT(F$1&amp;"!D"&amp;ROW())</f>
        <v/>
      </c>
      <c r="G370" s="200">
        <f>G371*(1+F370)</f>
        <v/>
      </c>
      <c r="H370" s="202">
        <f>INDIRECT(H$1&amp;"!D"&amp;ROW())</f>
        <v/>
      </c>
      <c r="I370" s="200">
        <f>I371*(1+H370)</f>
        <v/>
      </c>
      <c r="J370" s="199" t="n"/>
      <c r="K370" s="199" t="n"/>
      <c r="L370" s="200">
        <f>SUM(C370,E370,G370,I370,K370)</f>
        <v/>
      </c>
      <c r="M370" s="202">
        <f>L370/L371-1</f>
        <v/>
      </c>
      <c r="N370" s="415" t="n"/>
      <c r="O370" s="202" t="n"/>
      <c r="P370" s="416" t="n"/>
      <c r="Q370" s="415" t="n"/>
      <c r="R370" s="218" t="n"/>
      <c r="S370" s="417" t="n"/>
      <c r="T370" s="217" t="n"/>
      <c r="U370" s="199" t="n"/>
      <c r="V370" s="199" t="n"/>
      <c r="W370" s="199" t="n"/>
      <c r="X370" s="199" t="n"/>
      <c r="Y370" s="199" t="n"/>
      <c r="Z370" s="199" t="n"/>
      <c r="AA370" s="199" t="n"/>
      <c r="AB370" s="199" t="n"/>
      <c r="AC370" s="199" t="n"/>
      <c r="AD370" s="199" t="n"/>
      <c r="AE370" s="199" t="n"/>
      <c r="AF370" s="199" t="n"/>
      <c r="AG370" s="199" t="n"/>
    </row>
    <row r="371" ht="26.5" customHeight="1">
      <c r="A371" s="203" t="n">
        <v>43833</v>
      </c>
      <c r="B371" s="202">
        <f>INDIRECT(B$1&amp;"!D"&amp;ROW())</f>
        <v/>
      </c>
      <c r="C371" s="200">
        <f>C372*(1+B371)</f>
        <v/>
      </c>
      <c r="D371" s="202">
        <f>INDIRECT(D$1&amp;"!D"&amp;ROW())</f>
        <v/>
      </c>
      <c r="E371" s="200">
        <f>E372*(1+D371)</f>
        <v/>
      </c>
      <c r="F371" s="202">
        <f>INDIRECT(F$1&amp;"!D"&amp;ROW())</f>
        <v/>
      </c>
      <c r="G371" s="200">
        <f>G372*(1+F371)</f>
        <v/>
      </c>
      <c r="H371" s="202">
        <f>INDIRECT(H$1&amp;"!D"&amp;ROW())</f>
        <v/>
      </c>
      <c r="I371" s="200">
        <f>I372*(1+H371)</f>
        <v/>
      </c>
      <c r="J371" s="199" t="n"/>
      <c r="K371" s="199" t="n"/>
      <c r="L371" s="200">
        <f>SUM(C371,E371,G371,I371,K371)</f>
        <v/>
      </c>
      <c r="M371" s="202">
        <f>L371/L372-1</f>
        <v/>
      </c>
      <c r="N371" s="415" t="n"/>
      <c r="O371" s="202" t="n"/>
      <c r="P371" s="416" t="n"/>
      <c r="Q371" s="415" t="n"/>
      <c r="R371" s="218" t="n"/>
      <c r="S371" s="417" t="n"/>
      <c r="T371" s="217" t="n"/>
      <c r="U371" s="199" t="n"/>
      <c r="V371" s="199" t="n"/>
      <c r="W371" s="199" t="n"/>
      <c r="X371" s="199" t="n"/>
      <c r="Y371" s="199" t="n"/>
      <c r="Z371" s="199" t="n"/>
      <c r="AA371" s="199" t="n"/>
      <c r="AB371" s="199" t="n"/>
      <c r="AC371" s="199" t="n"/>
      <c r="AD371" s="199" t="n"/>
      <c r="AE371" s="199" t="n"/>
      <c r="AF371" s="199" t="n"/>
      <c r="AG371" s="199" t="n"/>
    </row>
    <row r="372" ht="26.5" customHeight="1">
      <c r="A372" s="203" t="n">
        <v>43832</v>
      </c>
      <c r="B372" s="202">
        <f>INDIRECT(B$1&amp;"!D"&amp;ROW())</f>
        <v/>
      </c>
      <c r="C372" s="200" t="n">
        <v>25</v>
      </c>
      <c r="D372" s="202">
        <f>INDIRECT(D$1&amp;"!D"&amp;ROW())</f>
        <v/>
      </c>
      <c r="E372" s="200" t="n">
        <v>25</v>
      </c>
      <c r="F372" s="202">
        <f>INDIRECT(F$1&amp;"!D"&amp;ROW())</f>
        <v/>
      </c>
      <c r="G372" s="200" t="n">
        <v>25</v>
      </c>
      <c r="H372" s="202">
        <f>INDIRECT(H$1&amp;"!D"&amp;ROW())</f>
        <v/>
      </c>
      <c r="I372" s="200" t="n">
        <v>25</v>
      </c>
      <c r="J372" s="199" t="n"/>
      <c r="K372" s="199" t="n"/>
      <c r="L372" s="200">
        <f>SUM(C372,E372,G372,I372,K372)</f>
        <v/>
      </c>
      <c r="M372" s="212" t="n"/>
      <c r="N372" s="415" t="n"/>
      <c r="O372" s="212" t="n"/>
      <c r="P372" s="416" t="n"/>
      <c r="Q372" s="415" t="n"/>
      <c r="R372" s="215" t="n"/>
      <c r="S372" s="417" t="n"/>
      <c r="T372" s="214" t="n"/>
      <c r="U372" s="199" t="n"/>
      <c r="V372" s="199" t="n"/>
      <c r="W372" s="199" t="n"/>
      <c r="X372" s="199" t="n"/>
      <c r="Y372" s="199" t="n"/>
      <c r="Z372" s="199" t="n"/>
      <c r="AA372" s="199" t="n"/>
      <c r="AB372" s="199" t="n"/>
      <c r="AC372" s="199" t="n"/>
      <c r="AD372" s="199" t="n"/>
      <c r="AE372" s="199" t="n"/>
      <c r="AF372" s="199" t="n"/>
      <c r="AG372" s="199" t="n"/>
    </row>
    <row r="373" ht="26.5" customHeight="1">
      <c r="A373" s="203" t="n"/>
      <c r="B373" s="201" t="n"/>
      <c r="C373" s="200" t="n"/>
      <c r="D373" s="201" t="n"/>
      <c r="E373" s="200" t="n"/>
      <c r="F373" s="201" t="n"/>
      <c r="G373" s="200" t="n"/>
      <c r="H373" s="201" t="n"/>
      <c r="I373" s="200" t="n"/>
      <c r="J373" s="199" t="n"/>
      <c r="K373" s="199" t="n"/>
      <c r="L373" s="199" t="n"/>
      <c r="M373" s="212" t="n"/>
      <c r="N373" s="415" t="n"/>
      <c r="O373" s="212" t="n"/>
      <c r="P373" s="199" t="n"/>
      <c r="Q373" s="199" t="n"/>
      <c r="R373" s="199" t="n"/>
      <c r="S373" s="417" t="n"/>
      <c r="T373" s="199" t="n"/>
      <c r="U373" s="199" t="n"/>
      <c r="V373" s="199" t="n"/>
      <c r="W373" s="199" t="n"/>
      <c r="X373" s="199" t="n"/>
      <c r="Y373" s="199" t="n"/>
      <c r="Z373" s="199" t="n"/>
      <c r="AA373" s="199" t="n"/>
      <c r="AB373" s="199" t="n"/>
      <c r="AC373" s="199" t="n"/>
      <c r="AD373" s="199" t="n"/>
      <c r="AE373" s="199" t="n"/>
      <c r="AF373" s="199" t="n"/>
      <c r="AG373" s="199" t="n"/>
    </row>
    <row r="374" ht="26.5" customHeight="1">
      <c r="A374" s="203" t="n"/>
      <c r="B374" s="201" t="n"/>
      <c r="C374" s="200" t="n"/>
      <c r="D374" s="201" t="n"/>
      <c r="E374" s="200" t="n"/>
      <c r="F374" s="201" t="n"/>
      <c r="G374" s="200" t="n"/>
      <c r="H374" s="201" t="n"/>
      <c r="I374" s="200" t="n"/>
      <c r="J374" s="199" t="n"/>
      <c r="K374" s="199" t="n"/>
      <c r="L374" s="199" t="n"/>
      <c r="M374" s="212" t="n"/>
      <c r="N374" s="415" t="n"/>
      <c r="O374" s="212" t="n"/>
      <c r="P374" s="199" t="n"/>
      <c r="Q374" s="199" t="n"/>
      <c r="R374" s="199" t="n"/>
      <c r="S374" s="417" t="n"/>
      <c r="T374" s="199" t="n"/>
      <c r="U374" s="199" t="n"/>
      <c r="V374" s="199" t="n"/>
      <c r="W374" s="199" t="n"/>
      <c r="X374" s="199" t="n"/>
      <c r="Y374" s="199" t="n"/>
      <c r="Z374" s="199" t="n"/>
      <c r="AA374" s="199" t="n"/>
      <c r="AB374" s="199" t="n"/>
      <c r="AC374" s="199" t="n"/>
      <c r="AD374" s="199" t="n"/>
      <c r="AE374" s="199" t="n"/>
      <c r="AF374" s="199" t="n"/>
      <c r="AG374" s="199" t="n"/>
    </row>
    <row r="375" ht="26.5" customHeight="1">
      <c r="A375" s="203" t="n"/>
      <c r="B375" s="201" t="n"/>
      <c r="C375" s="200" t="n"/>
      <c r="D375" s="201" t="n"/>
      <c r="E375" s="200" t="n"/>
      <c r="F375" s="201" t="n"/>
      <c r="G375" s="200" t="n"/>
      <c r="H375" s="201" t="n"/>
      <c r="I375" s="200" t="n"/>
      <c r="J375" s="199" t="n"/>
      <c r="K375" s="199" t="n"/>
      <c r="L375" s="199" t="n"/>
      <c r="M375" s="212" t="n"/>
      <c r="N375" s="415" t="n"/>
      <c r="O375" s="212" t="n"/>
      <c r="P375" s="199" t="n"/>
      <c r="Q375" s="199" t="n"/>
      <c r="R375" s="199" t="n"/>
      <c r="S375" s="417" t="n"/>
      <c r="T375" s="199" t="n"/>
      <c r="U375" s="199" t="n"/>
      <c r="V375" s="199" t="n"/>
      <c r="W375" s="199" t="n"/>
      <c r="X375" s="199" t="n"/>
      <c r="Y375" s="199" t="n"/>
      <c r="Z375" s="199" t="n"/>
      <c r="AA375" s="199" t="n"/>
      <c r="AB375" s="199" t="n"/>
      <c r="AC375" s="199" t="n"/>
      <c r="AD375" s="199" t="n"/>
      <c r="AE375" s="199" t="n"/>
      <c r="AF375" s="199" t="n"/>
      <c r="AG375" s="199" t="n"/>
    </row>
    <row r="376" ht="26.5" customHeight="1">
      <c r="A376" s="203" t="n"/>
      <c r="B376" s="201" t="n"/>
      <c r="C376" s="200" t="n"/>
      <c r="D376" s="201" t="n"/>
      <c r="E376" s="200" t="n"/>
      <c r="F376" s="201" t="n"/>
      <c r="G376" s="200" t="n"/>
      <c r="H376" s="201" t="n"/>
      <c r="I376" s="200" t="n"/>
      <c r="J376" s="199" t="n"/>
      <c r="K376" s="199" t="n"/>
      <c r="L376" s="199" t="n"/>
      <c r="M376" s="212" t="n"/>
      <c r="N376" s="415" t="n"/>
      <c r="O376" s="212" t="n"/>
      <c r="P376" s="199" t="n"/>
      <c r="Q376" s="199" t="n"/>
      <c r="R376" s="199" t="n"/>
      <c r="S376" s="417" t="n"/>
      <c r="T376" s="199" t="n"/>
      <c r="U376" s="199" t="n"/>
      <c r="V376" s="199" t="n"/>
      <c r="W376" s="199" t="n"/>
      <c r="X376" s="199" t="n"/>
      <c r="Y376" s="199" t="n"/>
      <c r="Z376" s="199" t="n"/>
      <c r="AA376" s="199" t="n"/>
      <c r="AB376" s="199" t="n"/>
      <c r="AC376" s="199" t="n"/>
      <c r="AD376" s="199" t="n"/>
      <c r="AE376" s="199" t="n"/>
      <c r="AF376" s="199" t="n"/>
      <c r="AG376" s="199" t="n"/>
    </row>
    <row r="377" ht="26.5" customHeight="1">
      <c r="A377" s="203" t="n"/>
      <c r="B377" s="201" t="n"/>
      <c r="C377" s="200" t="n"/>
      <c r="D377" s="201" t="n"/>
      <c r="E377" s="200" t="n"/>
      <c r="F377" s="201" t="n"/>
      <c r="G377" s="200" t="n"/>
      <c r="H377" s="201" t="n"/>
      <c r="I377" s="200" t="n"/>
      <c r="J377" s="199" t="n"/>
      <c r="K377" s="199" t="n"/>
      <c r="L377" s="199" t="n"/>
      <c r="M377" s="212" t="n"/>
      <c r="N377" s="415" t="n"/>
      <c r="O377" s="212" t="n"/>
      <c r="P377" s="199" t="n"/>
      <c r="Q377" s="199" t="n"/>
      <c r="R377" s="199" t="n"/>
      <c r="S377" s="417" t="n"/>
      <c r="T377" s="199" t="n"/>
      <c r="U377" s="199" t="n"/>
      <c r="V377" s="199" t="n"/>
      <c r="W377" s="199" t="n"/>
      <c r="X377" s="199" t="n"/>
      <c r="Y377" s="199" t="n"/>
      <c r="Z377" s="199" t="n"/>
      <c r="AA377" s="199" t="n"/>
      <c r="AB377" s="199" t="n"/>
      <c r="AC377" s="199" t="n"/>
      <c r="AD377" s="199" t="n"/>
      <c r="AE377" s="199" t="n"/>
      <c r="AF377" s="199" t="n"/>
      <c r="AG377" s="199" t="n"/>
    </row>
    <row r="378" ht="26.5" customHeight="1">
      <c r="A378" s="203" t="n"/>
      <c r="B378" s="201" t="n"/>
      <c r="C378" s="200" t="n"/>
      <c r="D378" s="201" t="n"/>
      <c r="E378" s="200" t="n"/>
      <c r="F378" s="201" t="n"/>
      <c r="G378" s="200" t="n"/>
      <c r="H378" s="201" t="n"/>
      <c r="I378" s="200" t="n"/>
      <c r="J378" s="199" t="n"/>
      <c r="K378" s="199" t="n"/>
      <c r="L378" s="199" t="n"/>
      <c r="M378" s="212" t="n"/>
      <c r="N378" s="415" t="n"/>
      <c r="O378" s="212" t="n"/>
      <c r="P378" s="199" t="n"/>
      <c r="Q378" s="199" t="n"/>
      <c r="R378" s="199" t="n"/>
      <c r="S378" s="417" t="n"/>
      <c r="T378" s="199" t="n"/>
      <c r="U378" s="199" t="n"/>
      <c r="V378" s="199" t="n"/>
      <c r="W378" s="199" t="n"/>
      <c r="X378" s="199" t="n"/>
      <c r="Y378" s="199" t="n"/>
      <c r="Z378" s="199" t="n"/>
      <c r="AA378" s="199" t="n"/>
      <c r="AB378" s="199" t="n"/>
      <c r="AC378" s="199" t="n"/>
      <c r="AD378" s="199" t="n"/>
      <c r="AE378" s="199" t="n"/>
      <c r="AF378" s="199" t="n"/>
      <c r="AG378" s="199" t="n"/>
    </row>
    <row r="379" ht="26.5" customHeight="1">
      <c r="A379" s="203" t="n"/>
      <c r="B379" s="201" t="n"/>
      <c r="C379" s="200" t="n"/>
      <c r="D379" s="201" t="n"/>
      <c r="E379" s="200" t="n"/>
      <c r="F379" s="201" t="n"/>
      <c r="G379" s="200" t="n"/>
      <c r="H379" s="201" t="n"/>
      <c r="I379" s="200" t="n"/>
      <c r="J379" s="199" t="n"/>
      <c r="K379" s="199" t="n"/>
      <c r="L379" s="199" t="n"/>
      <c r="M379" s="212" t="n"/>
      <c r="N379" s="415" t="n"/>
      <c r="O379" s="212" t="n"/>
      <c r="P379" s="199" t="n"/>
      <c r="Q379" s="199" t="n"/>
      <c r="R379" s="199" t="n"/>
      <c r="S379" s="417" t="n"/>
      <c r="T379" s="199" t="n"/>
      <c r="U379" s="199" t="n"/>
      <c r="V379" s="199" t="n"/>
      <c r="W379" s="199" t="n"/>
      <c r="X379" s="199" t="n"/>
      <c r="Y379" s="199" t="n"/>
      <c r="Z379" s="199" t="n"/>
      <c r="AA379" s="199" t="n"/>
      <c r="AB379" s="199" t="n"/>
      <c r="AC379" s="199" t="n"/>
      <c r="AD379" s="199" t="n"/>
      <c r="AE379" s="199" t="n"/>
      <c r="AF379" s="199" t="n"/>
      <c r="AG379" s="199" t="n"/>
    </row>
    <row r="380" ht="26.5" customHeight="1">
      <c r="A380" s="203" t="n"/>
      <c r="B380" s="201" t="n"/>
      <c r="C380" s="200" t="n"/>
      <c r="D380" s="201" t="n"/>
      <c r="E380" s="200" t="n"/>
      <c r="F380" s="201" t="n"/>
      <c r="G380" s="200" t="n"/>
      <c r="H380" s="201" t="n"/>
      <c r="I380" s="200" t="n"/>
      <c r="J380" s="199" t="n"/>
      <c r="K380" s="199" t="n"/>
      <c r="L380" s="199" t="n"/>
      <c r="M380" s="212" t="n"/>
      <c r="N380" s="415" t="n"/>
      <c r="O380" s="212" t="n"/>
      <c r="P380" s="199" t="n"/>
      <c r="Q380" s="199" t="n"/>
      <c r="R380" s="199" t="n"/>
      <c r="S380" s="417" t="n"/>
      <c r="T380" s="199" t="n"/>
      <c r="U380" s="199" t="n"/>
      <c r="V380" s="199" t="n"/>
      <c r="W380" s="199" t="n"/>
      <c r="X380" s="199" t="n"/>
      <c r="Y380" s="199" t="n"/>
      <c r="Z380" s="199" t="n"/>
      <c r="AA380" s="199" t="n"/>
      <c r="AB380" s="199" t="n"/>
      <c r="AC380" s="199" t="n"/>
      <c r="AD380" s="199" t="n"/>
      <c r="AE380" s="199" t="n"/>
      <c r="AF380" s="199" t="n"/>
      <c r="AG380" s="199" t="n"/>
    </row>
    <row r="381" ht="26.5" customHeight="1">
      <c r="A381" s="203" t="n"/>
      <c r="B381" s="201" t="n"/>
      <c r="C381" s="200" t="n"/>
      <c r="D381" s="201" t="n"/>
      <c r="E381" s="200" t="n"/>
      <c r="F381" s="201" t="n"/>
      <c r="G381" s="200" t="n"/>
      <c r="H381" s="201" t="n"/>
      <c r="I381" s="200" t="n"/>
      <c r="J381" s="199" t="n"/>
      <c r="K381" s="199" t="n"/>
      <c r="L381" s="199" t="n"/>
      <c r="M381" s="212" t="n"/>
      <c r="N381" s="415" t="n"/>
      <c r="O381" s="212" t="n"/>
      <c r="P381" s="199" t="n"/>
      <c r="Q381" s="199" t="n"/>
      <c r="R381" s="199" t="n"/>
      <c r="S381" s="417" t="n"/>
      <c r="T381" s="199" t="n"/>
      <c r="U381" s="199" t="n"/>
      <c r="V381" s="199" t="n"/>
      <c r="W381" s="199" t="n"/>
      <c r="X381" s="199" t="n"/>
      <c r="Y381" s="199" t="n"/>
      <c r="Z381" s="199" t="n"/>
      <c r="AA381" s="199" t="n"/>
      <c r="AB381" s="199" t="n"/>
      <c r="AC381" s="199" t="n"/>
      <c r="AD381" s="199" t="n"/>
      <c r="AE381" s="199" t="n"/>
      <c r="AF381" s="199" t="n"/>
      <c r="AG381" s="199" t="n"/>
    </row>
    <row r="382" ht="26.5" customHeight="1">
      <c r="A382" s="203" t="n"/>
      <c r="B382" s="201" t="n"/>
      <c r="C382" s="200" t="n"/>
      <c r="D382" s="201" t="n"/>
      <c r="E382" s="200" t="n"/>
      <c r="F382" s="201" t="n"/>
      <c r="G382" s="200" t="n"/>
      <c r="H382" s="201" t="n"/>
      <c r="I382" s="200" t="n"/>
      <c r="J382" s="199" t="n"/>
      <c r="K382" s="199" t="n"/>
      <c r="L382" s="199" t="n"/>
      <c r="M382" s="212" t="n"/>
      <c r="N382" s="415" t="n"/>
      <c r="O382" s="212" t="n"/>
      <c r="P382" s="199" t="n"/>
      <c r="Q382" s="199" t="n"/>
      <c r="R382" s="199" t="n"/>
      <c r="S382" s="417" t="n"/>
      <c r="T382" s="199" t="n"/>
      <c r="U382" s="199" t="n"/>
      <c r="V382" s="199" t="n"/>
      <c r="W382" s="199" t="n"/>
      <c r="X382" s="199" t="n"/>
      <c r="Y382" s="199" t="n"/>
      <c r="Z382" s="199" t="n"/>
      <c r="AA382" s="199" t="n"/>
      <c r="AB382" s="199" t="n"/>
      <c r="AC382" s="199" t="n"/>
      <c r="AD382" s="199" t="n"/>
      <c r="AE382" s="199" t="n"/>
      <c r="AF382" s="199" t="n"/>
      <c r="AG382" s="199" t="n"/>
    </row>
    <row r="383" ht="26.5" customHeight="1">
      <c r="A383" s="203" t="n"/>
      <c r="B383" s="201" t="n"/>
      <c r="C383" s="200" t="n"/>
      <c r="D383" s="201" t="n"/>
      <c r="E383" s="200" t="n"/>
      <c r="F383" s="201" t="n"/>
      <c r="G383" s="200" t="n"/>
      <c r="H383" s="201" t="n"/>
      <c r="I383" s="200" t="n"/>
      <c r="J383" s="199" t="n"/>
      <c r="K383" s="199" t="n"/>
      <c r="L383" s="199" t="n"/>
      <c r="M383" s="212" t="n"/>
      <c r="N383" s="415" t="n"/>
      <c r="O383" s="212" t="n"/>
      <c r="P383" s="199" t="n"/>
      <c r="Q383" s="199" t="n"/>
      <c r="R383" s="199" t="n"/>
      <c r="S383" s="417" t="n"/>
      <c r="T383" s="199" t="n"/>
      <c r="U383" s="199" t="n"/>
      <c r="V383" s="199" t="n"/>
      <c r="W383" s="199" t="n"/>
      <c r="X383" s="199" t="n"/>
      <c r="Y383" s="199" t="n"/>
      <c r="Z383" s="199" t="n"/>
      <c r="AA383" s="199" t="n"/>
      <c r="AB383" s="199" t="n"/>
      <c r="AC383" s="199" t="n"/>
      <c r="AD383" s="199" t="n"/>
      <c r="AE383" s="199" t="n"/>
      <c r="AF383" s="199" t="n"/>
      <c r="AG383" s="199" t="n"/>
    </row>
    <row r="384" ht="26.5" customHeight="1">
      <c r="A384" s="203" t="n"/>
      <c r="B384" s="201" t="n"/>
      <c r="C384" s="200" t="n"/>
      <c r="D384" s="201" t="n"/>
      <c r="E384" s="200" t="n"/>
      <c r="F384" s="201" t="n"/>
      <c r="G384" s="200" t="n"/>
      <c r="H384" s="201" t="n"/>
      <c r="I384" s="200" t="n"/>
      <c r="J384" s="199" t="n"/>
      <c r="K384" s="199" t="n"/>
      <c r="L384" s="199" t="n"/>
      <c r="M384" s="212" t="n"/>
      <c r="N384" s="415" t="n"/>
      <c r="O384" s="212" t="n"/>
      <c r="P384" s="199" t="n"/>
      <c r="Q384" s="199" t="n"/>
      <c r="R384" s="199" t="n"/>
      <c r="S384" s="417" t="n"/>
      <c r="T384" s="199" t="n"/>
      <c r="U384" s="199" t="n"/>
      <c r="V384" s="199" t="n"/>
      <c r="W384" s="199" t="n"/>
      <c r="X384" s="199" t="n"/>
      <c r="Y384" s="199" t="n"/>
      <c r="Z384" s="199" t="n"/>
      <c r="AA384" s="199" t="n"/>
      <c r="AB384" s="199" t="n"/>
      <c r="AC384" s="199" t="n"/>
      <c r="AD384" s="199" t="n"/>
      <c r="AE384" s="199" t="n"/>
      <c r="AF384" s="199" t="n"/>
      <c r="AG384" s="199" t="n"/>
    </row>
    <row r="385" ht="26.5" customHeight="1">
      <c r="A385" s="203" t="n"/>
      <c r="B385" s="201" t="n"/>
      <c r="C385" s="200" t="n"/>
      <c r="D385" s="201" t="n"/>
      <c r="E385" s="200" t="n"/>
      <c r="F385" s="201" t="n"/>
      <c r="G385" s="200" t="n"/>
      <c r="H385" s="201" t="n"/>
      <c r="I385" s="200" t="n"/>
      <c r="J385" s="199" t="n"/>
      <c r="K385" s="199" t="n"/>
      <c r="L385" s="199" t="n"/>
      <c r="M385" s="212" t="n"/>
      <c r="N385" s="415" t="n"/>
      <c r="O385" s="212" t="n"/>
      <c r="P385" s="199" t="n"/>
      <c r="Q385" s="199" t="n"/>
      <c r="R385" s="199" t="n"/>
      <c r="S385" s="417" t="n"/>
      <c r="T385" s="199" t="n"/>
      <c r="U385" s="199" t="n"/>
      <c r="V385" s="199" t="n"/>
      <c r="W385" s="199" t="n"/>
      <c r="X385" s="199" t="n"/>
      <c r="Y385" s="199" t="n"/>
      <c r="Z385" s="199" t="n"/>
      <c r="AA385" s="199" t="n"/>
      <c r="AB385" s="199" t="n"/>
      <c r="AC385" s="199" t="n"/>
      <c r="AD385" s="199" t="n"/>
      <c r="AE385" s="199" t="n"/>
      <c r="AF385" s="199" t="n"/>
      <c r="AG385" s="199" t="n"/>
    </row>
    <row r="386" ht="26.5" customHeight="1">
      <c r="A386" s="203" t="n"/>
      <c r="B386" s="201" t="n"/>
      <c r="C386" s="200" t="n"/>
      <c r="D386" s="201" t="n"/>
      <c r="E386" s="200" t="n"/>
      <c r="F386" s="201" t="n"/>
      <c r="G386" s="200" t="n"/>
      <c r="H386" s="201" t="n"/>
      <c r="I386" s="200" t="n"/>
      <c r="J386" s="199" t="n"/>
      <c r="K386" s="199" t="n"/>
      <c r="L386" s="199" t="n"/>
      <c r="M386" s="212" t="n"/>
      <c r="N386" s="415" t="n"/>
      <c r="O386" s="212" t="n"/>
      <c r="P386" s="199" t="n"/>
      <c r="Q386" s="199" t="n"/>
      <c r="R386" s="199" t="n"/>
      <c r="S386" s="417" t="n"/>
      <c r="T386" s="199" t="n"/>
      <c r="U386" s="199" t="n"/>
      <c r="V386" s="199" t="n"/>
      <c r="W386" s="199" t="n"/>
      <c r="X386" s="199" t="n"/>
      <c r="Y386" s="199" t="n"/>
      <c r="Z386" s="199" t="n"/>
      <c r="AA386" s="199" t="n"/>
      <c r="AB386" s="199" t="n"/>
      <c r="AC386" s="199" t="n"/>
      <c r="AD386" s="199" t="n"/>
      <c r="AE386" s="199" t="n"/>
      <c r="AF386" s="199" t="n"/>
      <c r="AG386" s="199" t="n"/>
    </row>
    <row r="387" ht="26.5" customHeight="1">
      <c r="A387" s="203" t="n"/>
      <c r="B387" s="201" t="n"/>
      <c r="C387" s="200" t="n"/>
      <c r="D387" s="201" t="n"/>
      <c r="E387" s="200" t="n"/>
      <c r="F387" s="201" t="n"/>
      <c r="G387" s="200" t="n"/>
      <c r="H387" s="201" t="n"/>
      <c r="I387" s="200" t="n"/>
      <c r="J387" s="199" t="n"/>
      <c r="K387" s="199" t="n"/>
      <c r="L387" s="199" t="n"/>
      <c r="M387" s="212" t="n"/>
      <c r="N387" s="415" t="n"/>
      <c r="O387" s="212" t="n"/>
      <c r="P387" s="199" t="n"/>
      <c r="Q387" s="199" t="n"/>
      <c r="R387" s="199" t="n"/>
      <c r="S387" s="417" t="n"/>
      <c r="T387" s="199" t="n"/>
      <c r="U387" s="199" t="n"/>
      <c r="V387" s="199" t="n"/>
      <c r="W387" s="199" t="n"/>
      <c r="X387" s="199" t="n"/>
      <c r="Y387" s="199" t="n"/>
      <c r="Z387" s="199" t="n"/>
      <c r="AA387" s="199" t="n"/>
      <c r="AB387" s="199" t="n"/>
      <c r="AC387" s="199" t="n"/>
      <c r="AD387" s="199" t="n"/>
      <c r="AE387" s="199" t="n"/>
      <c r="AF387" s="199" t="n"/>
      <c r="AG387" s="199" t="n"/>
    </row>
    <row r="388" ht="26.5" customHeight="1">
      <c r="A388" s="203" t="n"/>
      <c r="B388" s="201" t="n"/>
      <c r="C388" s="200" t="n"/>
      <c r="D388" s="201" t="n"/>
      <c r="E388" s="200" t="n"/>
      <c r="F388" s="201" t="n"/>
      <c r="G388" s="200" t="n"/>
      <c r="H388" s="201" t="n"/>
      <c r="I388" s="200" t="n"/>
      <c r="J388" s="199" t="n"/>
      <c r="K388" s="199" t="n"/>
      <c r="L388" s="199" t="n"/>
      <c r="M388" s="212" t="n"/>
      <c r="N388" s="415" t="n"/>
      <c r="O388" s="212" t="n"/>
      <c r="P388" s="199" t="n"/>
      <c r="Q388" s="199" t="n"/>
      <c r="R388" s="199" t="n"/>
      <c r="S388" s="417" t="n"/>
      <c r="T388" s="199" t="n"/>
      <c r="U388" s="199" t="n"/>
      <c r="V388" s="199" t="n"/>
      <c r="W388" s="199" t="n"/>
      <c r="X388" s="199" t="n"/>
      <c r="Y388" s="199" t="n"/>
      <c r="Z388" s="199" t="n"/>
      <c r="AA388" s="199" t="n"/>
      <c r="AB388" s="199" t="n"/>
      <c r="AC388" s="199" t="n"/>
      <c r="AD388" s="199" t="n"/>
      <c r="AE388" s="199" t="n"/>
      <c r="AF388" s="199" t="n"/>
      <c r="AG388" s="199" t="n"/>
    </row>
    <row r="389" ht="26.5" customHeight="1">
      <c r="A389" s="203" t="n"/>
      <c r="B389" s="201" t="n"/>
      <c r="C389" s="200" t="n"/>
      <c r="D389" s="201" t="n"/>
      <c r="E389" s="200" t="n"/>
      <c r="F389" s="201" t="n"/>
      <c r="G389" s="200" t="n"/>
      <c r="H389" s="201" t="n"/>
      <c r="I389" s="200" t="n"/>
      <c r="J389" s="199" t="n"/>
      <c r="K389" s="199" t="n"/>
      <c r="L389" s="199" t="n"/>
      <c r="M389" s="212" t="n"/>
      <c r="N389" s="415" t="n"/>
      <c r="O389" s="212" t="n"/>
      <c r="P389" s="199" t="n"/>
      <c r="Q389" s="199" t="n"/>
      <c r="R389" s="199" t="n"/>
      <c r="S389" s="417" t="n"/>
      <c r="T389" s="199" t="n"/>
      <c r="U389" s="199" t="n"/>
      <c r="V389" s="199" t="n"/>
      <c r="W389" s="199" t="n"/>
      <c r="X389" s="199" t="n"/>
      <c r="Y389" s="199" t="n"/>
      <c r="Z389" s="199" t="n"/>
      <c r="AA389" s="199" t="n"/>
      <c r="AB389" s="199" t="n"/>
      <c r="AC389" s="199" t="n"/>
      <c r="AD389" s="199" t="n"/>
      <c r="AE389" s="199" t="n"/>
      <c r="AF389" s="199" t="n"/>
      <c r="AG389" s="199" t="n"/>
    </row>
    <row r="390" ht="26.5" customHeight="1">
      <c r="A390" s="203" t="n"/>
      <c r="B390" s="201" t="n"/>
      <c r="C390" s="200" t="n"/>
      <c r="D390" s="201" t="n"/>
      <c r="E390" s="200" t="n"/>
      <c r="F390" s="201" t="n"/>
      <c r="G390" s="200" t="n"/>
      <c r="H390" s="201" t="n"/>
      <c r="I390" s="200" t="n"/>
      <c r="J390" s="199" t="n"/>
      <c r="K390" s="199" t="n"/>
      <c r="L390" s="199" t="n"/>
      <c r="M390" s="212" t="n"/>
      <c r="N390" s="415" t="n"/>
      <c r="O390" s="212" t="n"/>
      <c r="P390" s="199" t="n"/>
      <c r="Q390" s="199" t="n"/>
      <c r="R390" s="199" t="n"/>
      <c r="S390" s="417" t="n"/>
      <c r="T390" s="199" t="n"/>
      <c r="U390" s="199" t="n"/>
      <c r="V390" s="199" t="n"/>
      <c r="W390" s="199" t="n"/>
      <c r="X390" s="199" t="n"/>
      <c r="Y390" s="199" t="n"/>
      <c r="Z390" s="199" t="n"/>
      <c r="AA390" s="199" t="n"/>
      <c r="AB390" s="199" t="n"/>
      <c r="AC390" s="199" t="n"/>
      <c r="AD390" s="199" t="n"/>
      <c r="AE390" s="199" t="n"/>
      <c r="AF390" s="199" t="n"/>
      <c r="AG390" s="199" t="n"/>
    </row>
    <row r="391" ht="26.5" customHeight="1">
      <c r="A391" s="203" t="n"/>
      <c r="B391" s="201" t="n"/>
      <c r="C391" s="200" t="n"/>
      <c r="D391" s="201" t="n"/>
      <c r="E391" s="200" t="n"/>
      <c r="F391" s="201" t="n"/>
      <c r="G391" s="200" t="n"/>
      <c r="H391" s="201" t="n"/>
      <c r="I391" s="200" t="n"/>
      <c r="J391" s="199" t="n"/>
      <c r="K391" s="199" t="n"/>
      <c r="L391" s="199" t="n"/>
      <c r="M391" s="212" t="n"/>
      <c r="N391" s="415" t="n"/>
      <c r="O391" s="212" t="n"/>
      <c r="P391" s="199" t="n"/>
      <c r="Q391" s="199" t="n"/>
      <c r="R391" s="199" t="n"/>
      <c r="S391" s="417" t="n"/>
      <c r="T391" s="199" t="n"/>
      <c r="U391" s="199" t="n"/>
      <c r="V391" s="199" t="n"/>
      <c r="W391" s="199" t="n"/>
      <c r="X391" s="199" t="n"/>
      <c r="Y391" s="199" t="n"/>
      <c r="Z391" s="199" t="n"/>
      <c r="AA391" s="199" t="n"/>
      <c r="AB391" s="199" t="n"/>
      <c r="AC391" s="199" t="n"/>
      <c r="AD391" s="199" t="n"/>
      <c r="AE391" s="199" t="n"/>
      <c r="AF391" s="199" t="n"/>
      <c r="AG391" s="199" t="n"/>
    </row>
    <row r="392" ht="26.5" customHeight="1">
      <c r="A392" s="203" t="n"/>
      <c r="B392" s="201" t="n"/>
      <c r="C392" s="200" t="n"/>
      <c r="D392" s="201" t="n"/>
      <c r="E392" s="200" t="n"/>
      <c r="F392" s="201" t="n"/>
      <c r="G392" s="200" t="n"/>
      <c r="H392" s="201" t="n"/>
      <c r="I392" s="200" t="n"/>
      <c r="J392" s="199" t="n"/>
      <c r="K392" s="199" t="n"/>
      <c r="L392" s="199" t="n"/>
      <c r="M392" s="212" t="n"/>
      <c r="N392" s="415" t="n"/>
      <c r="O392" s="212" t="n"/>
      <c r="P392" s="199" t="n"/>
      <c r="Q392" s="199" t="n"/>
      <c r="R392" s="199" t="n"/>
      <c r="S392" s="417" t="n"/>
      <c r="T392" s="199" t="n"/>
      <c r="U392" s="199" t="n"/>
      <c r="V392" s="199" t="n"/>
      <c r="W392" s="199" t="n"/>
      <c r="X392" s="199" t="n"/>
      <c r="Y392" s="199" t="n"/>
      <c r="Z392" s="199" t="n"/>
      <c r="AA392" s="199" t="n"/>
      <c r="AB392" s="199" t="n"/>
      <c r="AC392" s="199" t="n"/>
      <c r="AD392" s="199" t="n"/>
      <c r="AE392" s="199" t="n"/>
      <c r="AF392" s="199" t="n"/>
      <c r="AG392" s="199" t="n"/>
    </row>
    <row r="393" ht="26.5" customHeight="1">
      <c r="A393" s="203" t="n"/>
      <c r="B393" s="201" t="n"/>
      <c r="C393" s="200" t="n"/>
      <c r="D393" s="201" t="n"/>
      <c r="E393" s="200" t="n"/>
      <c r="F393" s="201" t="n"/>
      <c r="G393" s="200" t="n"/>
      <c r="H393" s="201" t="n"/>
      <c r="I393" s="200" t="n"/>
      <c r="J393" s="199" t="n"/>
      <c r="K393" s="199" t="n"/>
      <c r="L393" s="199" t="n"/>
      <c r="M393" s="212" t="n"/>
      <c r="N393" s="415" t="n"/>
      <c r="O393" s="212" t="n"/>
      <c r="P393" s="199" t="n"/>
      <c r="Q393" s="199" t="n"/>
      <c r="R393" s="199" t="n"/>
      <c r="S393" s="417" t="n"/>
      <c r="T393" s="199" t="n"/>
      <c r="U393" s="199" t="n"/>
      <c r="V393" s="199" t="n"/>
      <c r="W393" s="199" t="n"/>
      <c r="X393" s="199" t="n"/>
      <c r="Y393" s="199" t="n"/>
      <c r="Z393" s="199" t="n"/>
      <c r="AA393" s="199" t="n"/>
      <c r="AB393" s="199" t="n"/>
      <c r="AC393" s="199" t="n"/>
      <c r="AD393" s="199" t="n"/>
      <c r="AE393" s="199" t="n"/>
      <c r="AF393" s="199" t="n"/>
      <c r="AG393" s="199" t="n"/>
    </row>
    <row r="394" ht="26.5" customHeight="1">
      <c r="A394" s="203" t="n"/>
      <c r="B394" s="201" t="n"/>
      <c r="C394" s="200" t="n"/>
      <c r="D394" s="201" t="n"/>
      <c r="E394" s="200" t="n"/>
      <c r="F394" s="201" t="n"/>
      <c r="G394" s="200" t="n"/>
      <c r="H394" s="201" t="n"/>
      <c r="I394" s="200" t="n"/>
      <c r="J394" s="199" t="n"/>
      <c r="K394" s="199" t="n"/>
      <c r="L394" s="199" t="n"/>
      <c r="M394" s="212" t="n"/>
      <c r="N394" s="415" t="n"/>
      <c r="O394" s="212" t="n"/>
      <c r="P394" s="199" t="n"/>
      <c r="Q394" s="199" t="n"/>
      <c r="R394" s="199" t="n"/>
      <c r="S394" s="417" t="n"/>
      <c r="T394" s="199" t="n"/>
      <c r="U394" s="199" t="n"/>
      <c r="V394" s="199" t="n"/>
      <c r="W394" s="199" t="n"/>
      <c r="X394" s="199" t="n"/>
      <c r="Y394" s="199" t="n"/>
      <c r="Z394" s="199" t="n"/>
      <c r="AA394" s="199" t="n"/>
      <c r="AB394" s="199" t="n"/>
      <c r="AC394" s="199" t="n"/>
      <c r="AD394" s="199" t="n"/>
      <c r="AE394" s="199" t="n"/>
      <c r="AF394" s="199" t="n"/>
      <c r="AG394" s="199" t="n"/>
    </row>
    <row r="395" ht="26.5" customHeight="1">
      <c r="A395" s="203" t="n"/>
      <c r="B395" s="201" t="n"/>
      <c r="C395" s="200" t="n"/>
      <c r="D395" s="201" t="n"/>
      <c r="E395" s="200" t="n"/>
      <c r="F395" s="201" t="n"/>
      <c r="G395" s="200" t="n"/>
      <c r="H395" s="201" t="n"/>
      <c r="I395" s="200" t="n"/>
      <c r="J395" s="199" t="n"/>
      <c r="K395" s="199" t="n"/>
      <c r="L395" s="199" t="n"/>
      <c r="M395" s="212" t="n"/>
      <c r="N395" s="415" t="n"/>
      <c r="O395" s="212" t="n"/>
      <c r="P395" s="199" t="n"/>
      <c r="Q395" s="199" t="n"/>
      <c r="R395" s="199" t="n"/>
      <c r="S395" s="417" t="n"/>
      <c r="T395" s="199" t="n"/>
      <c r="U395" s="199" t="n"/>
      <c r="V395" s="199" t="n"/>
      <c r="W395" s="199" t="n"/>
      <c r="X395" s="199" t="n"/>
      <c r="Y395" s="199" t="n"/>
      <c r="Z395" s="199" t="n"/>
      <c r="AA395" s="199" t="n"/>
      <c r="AB395" s="199" t="n"/>
      <c r="AC395" s="199" t="n"/>
      <c r="AD395" s="199" t="n"/>
      <c r="AE395" s="199" t="n"/>
      <c r="AF395" s="199" t="n"/>
      <c r="AG395" s="199" t="n"/>
    </row>
    <row r="396" ht="26.5" customHeight="1">
      <c r="A396" s="203" t="n"/>
      <c r="B396" s="201" t="n"/>
      <c r="C396" s="200" t="n"/>
      <c r="D396" s="201" t="n"/>
      <c r="E396" s="200" t="n"/>
      <c r="F396" s="201" t="n"/>
      <c r="G396" s="200" t="n"/>
      <c r="H396" s="201" t="n"/>
      <c r="I396" s="200" t="n"/>
      <c r="J396" s="199" t="n"/>
      <c r="K396" s="199" t="n"/>
      <c r="L396" s="199" t="n"/>
      <c r="M396" s="212" t="n"/>
      <c r="N396" s="415" t="n"/>
      <c r="O396" s="212" t="n"/>
      <c r="P396" s="199" t="n"/>
      <c r="Q396" s="199" t="n"/>
      <c r="R396" s="199" t="n"/>
      <c r="S396" s="417" t="n"/>
      <c r="T396" s="199" t="n"/>
      <c r="U396" s="199" t="n"/>
      <c r="V396" s="199" t="n"/>
      <c r="W396" s="199" t="n"/>
      <c r="X396" s="199" t="n"/>
      <c r="Y396" s="199" t="n"/>
      <c r="Z396" s="199" t="n"/>
      <c r="AA396" s="199" t="n"/>
      <c r="AB396" s="199" t="n"/>
      <c r="AC396" s="199" t="n"/>
      <c r="AD396" s="199" t="n"/>
      <c r="AE396" s="199" t="n"/>
      <c r="AF396" s="199" t="n"/>
      <c r="AG396" s="199" t="n"/>
    </row>
    <row r="397" ht="26.5" customHeight="1">
      <c r="A397" s="203" t="n"/>
      <c r="B397" s="201" t="n"/>
      <c r="C397" s="200" t="n"/>
      <c r="D397" s="201" t="n"/>
      <c r="E397" s="200" t="n"/>
      <c r="F397" s="201" t="n"/>
      <c r="G397" s="200" t="n"/>
      <c r="H397" s="201" t="n"/>
      <c r="I397" s="200" t="n"/>
      <c r="J397" s="199" t="n"/>
      <c r="K397" s="199" t="n"/>
      <c r="L397" s="199" t="n"/>
      <c r="M397" s="212" t="n"/>
      <c r="N397" s="415" t="n"/>
      <c r="O397" s="212" t="n"/>
      <c r="P397" s="199" t="n"/>
      <c r="Q397" s="199" t="n"/>
      <c r="R397" s="199" t="n"/>
      <c r="S397" s="417" t="n"/>
      <c r="T397" s="199" t="n"/>
      <c r="U397" s="199" t="n"/>
      <c r="V397" s="199" t="n"/>
      <c r="W397" s="199" t="n"/>
      <c r="X397" s="199" t="n"/>
      <c r="Y397" s="199" t="n"/>
      <c r="Z397" s="199" t="n"/>
      <c r="AA397" s="199" t="n"/>
      <c r="AB397" s="199" t="n"/>
      <c r="AC397" s="199" t="n"/>
      <c r="AD397" s="199" t="n"/>
      <c r="AE397" s="199" t="n"/>
      <c r="AF397" s="199" t="n"/>
      <c r="AG397" s="199" t="n"/>
    </row>
    <row r="398" ht="26.5" customHeight="1">
      <c r="A398" s="203" t="n"/>
      <c r="B398" s="201" t="n"/>
      <c r="C398" s="200" t="n"/>
      <c r="D398" s="201" t="n"/>
      <c r="E398" s="200" t="n"/>
      <c r="F398" s="201" t="n"/>
      <c r="G398" s="200" t="n"/>
      <c r="H398" s="201" t="n"/>
      <c r="I398" s="200" t="n"/>
      <c r="J398" s="199" t="n"/>
      <c r="K398" s="199" t="n"/>
      <c r="L398" s="199" t="n"/>
      <c r="M398" s="212" t="n"/>
      <c r="N398" s="415" t="n"/>
      <c r="O398" s="212" t="n"/>
      <c r="P398" s="199" t="n"/>
      <c r="Q398" s="199" t="n"/>
      <c r="R398" s="199" t="n"/>
      <c r="S398" s="417" t="n"/>
      <c r="T398" s="199" t="n"/>
      <c r="U398" s="199" t="n"/>
      <c r="V398" s="199" t="n"/>
      <c r="W398" s="199" t="n"/>
      <c r="X398" s="199" t="n"/>
      <c r="Y398" s="199" t="n"/>
      <c r="Z398" s="199" t="n"/>
      <c r="AA398" s="199" t="n"/>
      <c r="AB398" s="199" t="n"/>
      <c r="AC398" s="199" t="n"/>
      <c r="AD398" s="199" t="n"/>
      <c r="AE398" s="199" t="n"/>
      <c r="AF398" s="199" t="n"/>
      <c r="AG398" s="199" t="n"/>
    </row>
    <row r="399" ht="26.5" customHeight="1">
      <c r="A399" s="203" t="n"/>
      <c r="B399" s="201" t="n"/>
      <c r="C399" s="200" t="n"/>
      <c r="D399" s="201" t="n"/>
      <c r="E399" s="200" t="n"/>
      <c r="F399" s="201" t="n"/>
      <c r="G399" s="200" t="n"/>
      <c r="H399" s="201" t="n"/>
      <c r="I399" s="200" t="n"/>
      <c r="J399" s="199" t="n"/>
      <c r="K399" s="199" t="n"/>
      <c r="L399" s="199" t="n"/>
      <c r="M399" s="212" t="n"/>
      <c r="N399" s="415" t="n"/>
      <c r="O399" s="212" t="n"/>
      <c r="P399" s="199" t="n"/>
      <c r="Q399" s="199" t="n"/>
      <c r="R399" s="199" t="n"/>
      <c r="S399" s="417" t="n"/>
      <c r="T399" s="199" t="n"/>
      <c r="U399" s="199" t="n"/>
      <c r="V399" s="199" t="n"/>
      <c r="W399" s="199" t="n"/>
      <c r="X399" s="199" t="n"/>
      <c r="Y399" s="199" t="n"/>
      <c r="Z399" s="199" t="n"/>
      <c r="AA399" s="199" t="n"/>
      <c r="AB399" s="199" t="n"/>
      <c r="AC399" s="199" t="n"/>
      <c r="AD399" s="199" t="n"/>
      <c r="AE399" s="199" t="n"/>
      <c r="AF399" s="199" t="n"/>
      <c r="AG399" s="199" t="n"/>
    </row>
    <row r="400" ht="26.5" customHeight="1">
      <c r="A400" s="203" t="n"/>
      <c r="B400" s="201" t="n"/>
      <c r="C400" s="200" t="n"/>
      <c r="D400" s="201" t="n"/>
      <c r="E400" s="200" t="n"/>
      <c r="F400" s="201" t="n"/>
      <c r="G400" s="200" t="n"/>
      <c r="H400" s="201" t="n"/>
      <c r="I400" s="200" t="n"/>
      <c r="J400" s="199" t="n"/>
      <c r="K400" s="199" t="n"/>
      <c r="L400" s="199" t="n"/>
      <c r="M400" s="212" t="n"/>
      <c r="N400" s="415" t="n"/>
      <c r="O400" s="212" t="n"/>
      <c r="P400" s="199" t="n"/>
      <c r="Q400" s="199" t="n"/>
      <c r="R400" s="199" t="n"/>
      <c r="S400" s="417" t="n"/>
      <c r="T400" s="199" t="n"/>
      <c r="U400" s="199" t="n"/>
      <c r="V400" s="199" t="n"/>
      <c r="W400" s="199" t="n"/>
      <c r="X400" s="199" t="n"/>
      <c r="Y400" s="199" t="n"/>
      <c r="Z400" s="199" t="n"/>
      <c r="AA400" s="199" t="n"/>
      <c r="AB400" s="199" t="n"/>
      <c r="AC400" s="199" t="n"/>
      <c r="AD400" s="199" t="n"/>
      <c r="AE400" s="199" t="n"/>
      <c r="AF400" s="199" t="n"/>
      <c r="AG400" s="199" t="n"/>
    </row>
    <row r="401" ht="26.5" customHeight="1">
      <c r="A401" s="203" t="n"/>
      <c r="B401" s="201" t="n"/>
      <c r="C401" s="200" t="n"/>
      <c r="D401" s="201" t="n"/>
      <c r="E401" s="200" t="n"/>
      <c r="F401" s="201" t="n"/>
      <c r="G401" s="200" t="n"/>
      <c r="H401" s="201" t="n"/>
      <c r="I401" s="200" t="n"/>
      <c r="J401" s="199" t="n"/>
      <c r="K401" s="199" t="n"/>
      <c r="L401" s="199" t="n"/>
      <c r="M401" s="212" t="n"/>
      <c r="N401" s="415" t="n"/>
      <c r="O401" s="212" t="n"/>
      <c r="P401" s="199" t="n"/>
      <c r="Q401" s="199" t="n"/>
      <c r="R401" s="199" t="n"/>
      <c r="S401" s="417" t="n"/>
      <c r="T401" s="199" t="n"/>
      <c r="U401" s="199" t="n"/>
      <c r="V401" s="199" t="n"/>
      <c r="W401" s="199" t="n"/>
      <c r="X401" s="199" t="n"/>
      <c r="Y401" s="199" t="n"/>
      <c r="Z401" s="199" t="n"/>
      <c r="AA401" s="199" t="n"/>
      <c r="AB401" s="199" t="n"/>
      <c r="AC401" s="199" t="n"/>
      <c r="AD401" s="199" t="n"/>
      <c r="AE401" s="199" t="n"/>
      <c r="AF401" s="199" t="n"/>
      <c r="AG401" s="199" t="n"/>
    </row>
    <row r="402" ht="26.5" customHeight="1">
      <c r="A402" s="203" t="n"/>
      <c r="B402" s="201" t="n"/>
      <c r="C402" s="200" t="n"/>
      <c r="D402" s="201" t="n"/>
      <c r="E402" s="200" t="n"/>
      <c r="F402" s="201" t="n"/>
      <c r="G402" s="200" t="n"/>
      <c r="H402" s="201" t="n"/>
      <c r="I402" s="200" t="n"/>
      <c r="J402" s="199" t="n"/>
      <c r="K402" s="199" t="n"/>
      <c r="L402" s="199" t="n"/>
      <c r="M402" s="212" t="n"/>
      <c r="N402" s="415" t="n"/>
      <c r="O402" s="212" t="n"/>
      <c r="P402" s="199" t="n"/>
      <c r="Q402" s="199" t="n"/>
      <c r="R402" s="199" t="n"/>
      <c r="S402" s="417" t="n"/>
      <c r="T402" s="199" t="n"/>
      <c r="U402" s="199" t="n"/>
      <c r="V402" s="199" t="n"/>
      <c r="W402" s="199" t="n"/>
      <c r="X402" s="199" t="n"/>
      <c r="Y402" s="199" t="n"/>
      <c r="Z402" s="199" t="n"/>
      <c r="AA402" s="199" t="n"/>
      <c r="AB402" s="199" t="n"/>
      <c r="AC402" s="199" t="n"/>
      <c r="AD402" s="199" t="n"/>
      <c r="AE402" s="199" t="n"/>
      <c r="AF402" s="199" t="n"/>
      <c r="AG402" s="199" t="n"/>
    </row>
    <row r="403" ht="26.5" customHeight="1">
      <c r="A403" s="203" t="n"/>
      <c r="B403" s="201" t="n"/>
      <c r="C403" s="200" t="n"/>
      <c r="D403" s="201" t="n"/>
      <c r="E403" s="200" t="n"/>
      <c r="F403" s="201" t="n"/>
      <c r="G403" s="200" t="n"/>
      <c r="H403" s="201" t="n"/>
      <c r="I403" s="200" t="n"/>
      <c r="J403" s="199" t="n"/>
      <c r="K403" s="199" t="n"/>
      <c r="L403" s="199" t="n"/>
      <c r="M403" s="212" t="n"/>
      <c r="N403" s="415" t="n"/>
      <c r="O403" s="212" t="n"/>
      <c r="P403" s="199" t="n"/>
      <c r="Q403" s="199" t="n"/>
      <c r="R403" s="199" t="n"/>
      <c r="S403" s="417" t="n"/>
      <c r="T403" s="199" t="n"/>
      <c r="U403" s="199" t="n"/>
      <c r="V403" s="199" t="n"/>
      <c r="W403" s="199" t="n"/>
      <c r="X403" s="199" t="n"/>
      <c r="Y403" s="199" t="n"/>
      <c r="Z403" s="199" t="n"/>
      <c r="AA403" s="199" t="n"/>
      <c r="AB403" s="199" t="n"/>
      <c r="AC403" s="199" t="n"/>
      <c r="AD403" s="199" t="n"/>
      <c r="AE403" s="199" t="n"/>
      <c r="AF403" s="199" t="n"/>
      <c r="AG403" s="199" t="n"/>
    </row>
    <row r="404" ht="26.5" customHeight="1">
      <c r="A404" s="203" t="n"/>
      <c r="B404" s="201" t="n"/>
      <c r="C404" s="200" t="n"/>
      <c r="D404" s="201" t="n"/>
      <c r="E404" s="200" t="n"/>
      <c r="F404" s="201" t="n"/>
      <c r="G404" s="200" t="n"/>
      <c r="H404" s="201" t="n"/>
      <c r="I404" s="200" t="n"/>
      <c r="J404" s="199" t="n"/>
      <c r="K404" s="199" t="n"/>
      <c r="L404" s="199" t="n"/>
      <c r="M404" s="212" t="n"/>
      <c r="N404" s="415" t="n"/>
      <c r="O404" s="212" t="n"/>
      <c r="P404" s="199" t="n"/>
      <c r="Q404" s="199" t="n"/>
      <c r="R404" s="199" t="n"/>
      <c r="S404" s="417" t="n"/>
      <c r="T404" s="199" t="n"/>
      <c r="U404" s="199" t="n"/>
      <c r="V404" s="199" t="n"/>
      <c r="W404" s="199" t="n"/>
      <c r="X404" s="199" t="n"/>
      <c r="Y404" s="199" t="n"/>
      <c r="Z404" s="199" t="n"/>
      <c r="AA404" s="199" t="n"/>
      <c r="AB404" s="199" t="n"/>
      <c r="AC404" s="199" t="n"/>
      <c r="AD404" s="199" t="n"/>
      <c r="AE404" s="199" t="n"/>
      <c r="AF404" s="199" t="n"/>
      <c r="AG404" s="199" t="n"/>
    </row>
    <row r="405" ht="26.5" customHeight="1">
      <c r="A405" s="203" t="n"/>
      <c r="B405" s="201" t="n"/>
      <c r="C405" s="200" t="n"/>
      <c r="D405" s="201" t="n"/>
      <c r="E405" s="200" t="n"/>
      <c r="F405" s="201" t="n"/>
      <c r="G405" s="200" t="n"/>
      <c r="H405" s="201" t="n"/>
      <c r="I405" s="200" t="n"/>
      <c r="J405" s="199" t="n"/>
      <c r="K405" s="199" t="n"/>
      <c r="L405" s="199" t="n"/>
      <c r="M405" s="212" t="n"/>
      <c r="N405" s="415" t="n"/>
      <c r="O405" s="212" t="n"/>
      <c r="P405" s="199" t="n"/>
      <c r="Q405" s="199" t="n"/>
      <c r="R405" s="199" t="n"/>
      <c r="S405" s="417" t="n"/>
      <c r="T405" s="199" t="n"/>
      <c r="U405" s="199" t="n"/>
      <c r="V405" s="199" t="n"/>
      <c r="W405" s="199" t="n"/>
      <c r="X405" s="199" t="n"/>
      <c r="Y405" s="199" t="n"/>
      <c r="Z405" s="199" t="n"/>
      <c r="AA405" s="199" t="n"/>
      <c r="AB405" s="199" t="n"/>
      <c r="AC405" s="199" t="n"/>
      <c r="AD405" s="199" t="n"/>
      <c r="AE405" s="199" t="n"/>
      <c r="AF405" s="199" t="n"/>
      <c r="AG405" s="199" t="n"/>
    </row>
    <row r="406" ht="26.5" customHeight="1">
      <c r="A406" s="203" t="n"/>
      <c r="B406" s="201" t="n"/>
      <c r="C406" s="200" t="n"/>
      <c r="D406" s="201" t="n"/>
      <c r="E406" s="200" t="n"/>
      <c r="F406" s="201" t="n"/>
      <c r="G406" s="200" t="n"/>
      <c r="H406" s="201" t="n"/>
      <c r="I406" s="200" t="n"/>
      <c r="J406" s="199" t="n"/>
      <c r="K406" s="199" t="n"/>
      <c r="L406" s="199" t="n"/>
      <c r="M406" s="212" t="n"/>
      <c r="N406" s="415" t="n"/>
      <c r="O406" s="212" t="n"/>
      <c r="P406" s="199" t="n"/>
      <c r="Q406" s="199" t="n"/>
      <c r="R406" s="199" t="n"/>
      <c r="S406" s="417" t="n"/>
      <c r="T406" s="199" t="n"/>
      <c r="U406" s="199" t="n"/>
      <c r="V406" s="199" t="n"/>
      <c r="W406" s="199" t="n"/>
      <c r="X406" s="199" t="n"/>
      <c r="Y406" s="199" t="n"/>
      <c r="Z406" s="199" t="n"/>
      <c r="AA406" s="199" t="n"/>
      <c r="AB406" s="199" t="n"/>
      <c r="AC406" s="199" t="n"/>
      <c r="AD406" s="199" t="n"/>
      <c r="AE406" s="199" t="n"/>
      <c r="AF406" s="199" t="n"/>
      <c r="AG406" s="199" t="n"/>
    </row>
    <row r="407" ht="26.5" customHeight="1">
      <c r="A407" s="203" t="n"/>
      <c r="B407" s="201" t="n"/>
      <c r="C407" s="200" t="n"/>
      <c r="D407" s="201" t="n"/>
      <c r="E407" s="200" t="n"/>
      <c r="F407" s="201" t="n"/>
      <c r="G407" s="200" t="n"/>
      <c r="H407" s="201" t="n"/>
      <c r="I407" s="200" t="n"/>
      <c r="J407" s="199" t="n"/>
      <c r="K407" s="199" t="n"/>
      <c r="L407" s="199" t="n"/>
      <c r="M407" s="212" t="n"/>
      <c r="N407" s="415" t="n"/>
      <c r="O407" s="212" t="n"/>
      <c r="P407" s="199" t="n"/>
      <c r="Q407" s="199" t="n"/>
      <c r="R407" s="199" t="n"/>
      <c r="S407" s="417" t="n"/>
      <c r="T407" s="199" t="n"/>
      <c r="U407" s="199" t="n"/>
      <c r="V407" s="199" t="n"/>
      <c r="W407" s="199" t="n"/>
      <c r="X407" s="199" t="n"/>
      <c r="Y407" s="199" t="n"/>
      <c r="Z407" s="199" t="n"/>
      <c r="AA407" s="199" t="n"/>
      <c r="AB407" s="199" t="n"/>
      <c r="AC407" s="199" t="n"/>
      <c r="AD407" s="199" t="n"/>
      <c r="AE407" s="199" t="n"/>
      <c r="AF407" s="199" t="n"/>
      <c r="AG407" s="199" t="n"/>
    </row>
    <row r="408" ht="26.5" customHeight="1">
      <c r="A408" s="203" t="n"/>
      <c r="B408" s="201" t="n"/>
      <c r="C408" s="200" t="n"/>
      <c r="D408" s="201" t="n"/>
      <c r="E408" s="200" t="n"/>
      <c r="F408" s="201" t="n"/>
      <c r="G408" s="200" t="n"/>
      <c r="H408" s="201" t="n"/>
      <c r="I408" s="200" t="n"/>
      <c r="J408" s="199" t="n"/>
      <c r="K408" s="199" t="n"/>
      <c r="L408" s="199" t="n"/>
      <c r="M408" s="212" t="n"/>
      <c r="N408" s="415" t="n"/>
      <c r="O408" s="212" t="n"/>
      <c r="P408" s="199" t="n"/>
      <c r="Q408" s="199" t="n"/>
      <c r="R408" s="199" t="n"/>
      <c r="S408" s="417" t="n"/>
      <c r="T408" s="199" t="n"/>
      <c r="U408" s="199" t="n"/>
      <c r="V408" s="199" t="n"/>
      <c r="W408" s="199" t="n"/>
      <c r="X408" s="199" t="n"/>
      <c r="Y408" s="199" t="n"/>
      <c r="Z408" s="199" t="n"/>
      <c r="AA408" s="199" t="n"/>
      <c r="AB408" s="199" t="n"/>
      <c r="AC408" s="199" t="n"/>
      <c r="AD408" s="199" t="n"/>
      <c r="AE408" s="199" t="n"/>
      <c r="AF408" s="199" t="n"/>
      <c r="AG408" s="199" t="n"/>
    </row>
    <row r="409" ht="26.5" customHeight="1">
      <c r="A409" s="203" t="n"/>
      <c r="B409" s="201" t="n"/>
      <c r="C409" s="200" t="n"/>
      <c r="D409" s="201" t="n"/>
      <c r="E409" s="200" t="n"/>
      <c r="F409" s="201" t="n"/>
      <c r="G409" s="200" t="n"/>
      <c r="H409" s="201" t="n"/>
      <c r="I409" s="200" t="n"/>
      <c r="J409" s="199" t="n"/>
      <c r="K409" s="199" t="n"/>
      <c r="L409" s="199" t="n"/>
      <c r="M409" s="212" t="n"/>
      <c r="N409" s="415" t="n"/>
      <c r="O409" s="212" t="n"/>
      <c r="P409" s="199" t="n"/>
      <c r="Q409" s="199" t="n"/>
      <c r="R409" s="199" t="n"/>
      <c r="S409" s="417" t="n"/>
      <c r="T409" s="199" t="n"/>
      <c r="U409" s="199" t="n"/>
      <c r="V409" s="199" t="n"/>
      <c r="W409" s="199" t="n"/>
      <c r="X409" s="199" t="n"/>
      <c r="Y409" s="199" t="n"/>
      <c r="Z409" s="199" t="n"/>
      <c r="AA409" s="199" t="n"/>
      <c r="AB409" s="199" t="n"/>
      <c r="AC409" s="199" t="n"/>
      <c r="AD409" s="199" t="n"/>
      <c r="AE409" s="199" t="n"/>
      <c r="AF409" s="199" t="n"/>
      <c r="AG409" s="199" t="n"/>
    </row>
    <row r="410" ht="26.5" customHeight="1">
      <c r="A410" s="203" t="n"/>
      <c r="B410" s="201" t="n"/>
      <c r="C410" s="200" t="n"/>
      <c r="D410" s="201" t="n"/>
      <c r="E410" s="200" t="n"/>
      <c r="F410" s="201" t="n"/>
      <c r="G410" s="200" t="n"/>
      <c r="H410" s="201" t="n"/>
      <c r="I410" s="200" t="n"/>
      <c r="J410" s="199" t="n"/>
      <c r="K410" s="199" t="n"/>
      <c r="L410" s="199" t="n"/>
      <c r="M410" s="212" t="n"/>
      <c r="N410" s="415" t="n"/>
      <c r="O410" s="212" t="n"/>
      <c r="P410" s="199" t="n"/>
      <c r="Q410" s="199" t="n"/>
      <c r="R410" s="199" t="n"/>
      <c r="S410" s="417" t="n"/>
      <c r="T410" s="199" t="n"/>
      <c r="U410" s="199" t="n"/>
      <c r="V410" s="199" t="n"/>
      <c r="W410" s="199" t="n"/>
      <c r="X410" s="199" t="n"/>
      <c r="Y410" s="199" t="n"/>
      <c r="Z410" s="199" t="n"/>
      <c r="AA410" s="199" t="n"/>
      <c r="AB410" s="199" t="n"/>
      <c r="AC410" s="199" t="n"/>
      <c r="AD410" s="199" t="n"/>
      <c r="AE410" s="199" t="n"/>
      <c r="AF410" s="199" t="n"/>
      <c r="AG410" s="199" t="n"/>
    </row>
    <row r="411" ht="26.5" customHeight="1">
      <c r="A411" s="203" t="n"/>
      <c r="B411" s="201" t="n"/>
      <c r="C411" s="200" t="n"/>
      <c r="D411" s="201" t="n"/>
      <c r="E411" s="200" t="n"/>
      <c r="F411" s="201" t="n"/>
      <c r="G411" s="200" t="n"/>
      <c r="H411" s="201" t="n"/>
      <c r="I411" s="200" t="n"/>
      <c r="J411" s="199" t="n"/>
      <c r="K411" s="199" t="n"/>
      <c r="L411" s="199" t="n"/>
      <c r="M411" s="212" t="n"/>
      <c r="N411" s="415" t="n"/>
      <c r="O411" s="212" t="n"/>
      <c r="P411" s="199" t="n"/>
      <c r="Q411" s="199" t="n"/>
      <c r="R411" s="199" t="n"/>
      <c r="S411" s="417" t="n"/>
      <c r="T411" s="199" t="n"/>
      <c r="U411" s="199" t="n"/>
      <c r="V411" s="199" t="n"/>
      <c r="W411" s="199" t="n"/>
      <c r="X411" s="199" t="n"/>
      <c r="Y411" s="199" t="n"/>
      <c r="Z411" s="199" t="n"/>
      <c r="AA411" s="199" t="n"/>
      <c r="AB411" s="199" t="n"/>
      <c r="AC411" s="199" t="n"/>
      <c r="AD411" s="199" t="n"/>
      <c r="AE411" s="199" t="n"/>
      <c r="AF411" s="199" t="n"/>
      <c r="AG411" s="199" t="n"/>
    </row>
    <row r="412" ht="26.5" customHeight="1">
      <c r="A412" s="203" t="n"/>
      <c r="B412" s="201" t="n"/>
      <c r="C412" s="200" t="n"/>
      <c r="D412" s="201" t="n"/>
      <c r="E412" s="200" t="n"/>
      <c r="F412" s="201" t="n"/>
      <c r="G412" s="200" t="n"/>
      <c r="H412" s="201" t="n"/>
      <c r="I412" s="200" t="n"/>
      <c r="J412" s="199" t="n"/>
      <c r="K412" s="199" t="n"/>
      <c r="L412" s="199" t="n"/>
      <c r="M412" s="212" t="n"/>
      <c r="N412" s="415" t="n"/>
      <c r="O412" s="212" t="n"/>
      <c r="P412" s="199" t="n"/>
      <c r="Q412" s="199" t="n"/>
      <c r="R412" s="199" t="n"/>
      <c r="S412" s="417" t="n"/>
      <c r="T412" s="199" t="n"/>
      <c r="U412" s="199" t="n"/>
      <c r="V412" s="199" t="n"/>
      <c r="W412" s="199" t="n"/>
      <c r="X412" s="199" t="n"/>
      <c r="Y412" s="199" t="n"/>
      <c r="Z412" s="199" t="n"/>
      <c r="AA412" s="199" t="n"/>
      <c r="AB412" s="199" t="n"/>
      <c r="AC412" s="199" t="n"/>
      <c r="AD412" s="199" t="n"/>
      <c r="AE412" s="199" t="n"/>
      <c r="AF412" s="199" t="n"/>
      <c r="AG412" s="199" t="n"/>
    </row>
    <row r="413" ht="26.5" customHeight="1">
      <c r="A413" s="203" t="n"/>
      <c r="B413" s="201" t="n"/>
      <c r="C413" s="200" t="n"/>
      <c r="D413" s="201" t="n"/>
      <c r="E413" s="200" t="n"/>
      <c r="F413" s="201" t="n"/>
      <c r="G413" s="200" t="n"/>
      <c r="H413" s="201" t="n"/>
      <c r="I413" s="200" t="n"/>
      <c r="J413" s="199" t="n"/>
      <c r="K413" s="199" t="n"/>
      <c r="L413" s="199" t="n"/>
      <c r="M413" s="212" t="n"/>
      <c r="N413" s="415" t="n"/>
      <c r="O413" s="212" t="n"/>
      <c r="P413" s="199" t="n"/>
      <c r="Q413" s="199" t="n"/>
      <c r="R413" s="199" t="n"/>
      <c r="S413" s="417" t="n"/>
      <c r="T413" s="199" t="n"/>
      <c r="U413" s="199" t="n"/>
      <c r="V413" s="199" t="n"/>
      <c r="W413" s="199" t="n"/>
      <c r="X413" s="199" t="n"/>
      <c r="Y413" s="199" t="n"/>
      <c r="Z413" s="199" t="n"/>
      <c r="AA413" s="199" t="n"/>
      <c r="AB413" s="199" t="n"/>
      <c r="AC413" s="199" t="n"/>
      <c r="AD413" s="199" t="n"/>
      <c r="AE413" s="199" t="n"/>
      <c r="AF413" s="199" t="n"/>
      <c r="AG413" s="199" t="n"/>
    </row>
    <row r="414" ht="26.5" customHeight="1">
      <c r="A414" s="203" t="n"/>
      <c r="B414" s="201" t="n"/>
      <c r="C414" s="200" t="n"/>
      <c r="D414" s="201" t="n"/>
      <c r="E414" s="200" t="n"/>
      <c r="F414" s="201" t="n"/>
      <c r="G414" s="200" t="n"/>
      <c r="H414" s="201" t="n"/>
      <c r="I414" s="200" t="n"/>
      <c r="J414" s="199" t="n"/>
      <c r="K414" s="199" t="n"/>
      <c r="L414" s="199" t="n"/>
      <c r="M414" s="212" t="n"/>
      <c r="N414" s="415" t="n"/>
      <c r="O414" s="212" t="n"/>
      <c r="P414" s="199" t="n"/>
      <c r="Q414" s="199" t="n"/>
      <c r="R414" s="199" t="n"/>
      <c r="S414" s="417" t="n"/>
      <c r="T414" s="199" t="n"/>
      <c r="U414" s="199" t="n"/>
      <c r="V414" s="199" t="n"/>
      <c r="W414" s="199" t="n"/>
      <c r="X414" s="199" t="n"/>
      <c r="Y414" s="199" t="n"/>
      <c r="Z414" s="199" t="n"/>
      <c r="AA414" s="199" t="n"/>
      <c r="AB414" s="199" t="n"/>
      <c r="AC414" s="199" t="n"/>
      <c r="AD414" s="199" t="n"/>
      <c r="AE414" s="199" t="n"/>
      <c r="AF414" s="199" t="n"/>
      <c r="AG414" s="199" t="n"/>
    </row>
    <row r="415" ht="26.5" customHeight="1">
      <c r="A415" s="203" t="n"/>
      <c r="B415" s="201" t="n"/>
      <c r="C415" s="200" t="n"/>
      <c r="D415" s="201" t="n"/>
      <c r="E415" s="200" t="n"/>
      <c r="F415" s="201" t="n"/>
      <c r="G415" s="200" t="n"/>
      <c r="H415" s="201" t="n"/>
      <c r="I415" s="200" t="n"/>
      <c r="J415" s="199" t="n"/>
      <c r="K415" s="199" t="n"/>
      <c r="L415" s="199" t="n"/>
      <c r="M415" s="212" t="n"/>
      <c r="N415" s="415" t="n"/>
      <c r="O415" s="212" t="n"/>
      <c r="P415" s="199" t="n"/>
      <c r="Q415" s="199" t="n"/>
      <c r="R415" s="199" t="n"/>
      <c r="S415" s="417" t="n"/>
      <c r="T415" s="199" t="n"/>
      <c r="U415" s="199" t="n"/>
      <c r="V415" s="199" t="n"/>
      <c r="W415" s="199" t="n"/>
      <c r="X415" s="199" t="n"/>
      <c r="Y415" s="199" t="n"/>
      <c r="Z415" s="199" t="n"/>
      <c r="AA415" s="199" t="n"/>
      <c r="AB415" s="199" t="n"/>
      <c r="AC415" s="199" t="n"/>
      <c r="AD415" s="199" t="n"/>
      <c r="AE415" s="199" t="n"/>
      <c r="AF415" s="199" t="n"/>
      <c r="AG415" s="199" t="n"/>
    </row>
    <row r="416" ht="26.5" customHeight="1">
      <c r="A416" s="203" t="n"/>
      <c r="B416" s="201" t="n"/>
      <c r="C416" s="200" t="n"/>
      <c r="D416" s="201" t="n"/>
      <c r="E416" s="200" t="n"/>
      <c r="F416" s="201" t="n"/>
      <c r="G416" s="200" t="n"/>
      <c r="H416" s="201" t="n"/>
      <c r="I416" s="200" t="n"/>
      <c r="J416" s="199" t="n"/>
      <c r="K416" s="199" t="n"/>
      <c r="L416" s="199" t="n"/>
      <c r="M416" s="212" t="n"/>
      <c r="N416" s="415" t="n"/>
      <c r="O416" s="212" t="n"/>
      <c r="P416" s="199" t="n"/>
      <c r="Q416" s="199" t="n"/>
      <c r="R416" s="199" t="n"/>
      <c r="S416" s="417" t="n"/>
      <c r="T416" s="199" t="n"/>
      <c r="U416" s="199" t="n"/>
      <c r="V416" s="199" t="n"/>
      <c r="W416" s="199" t="n"/>
      <c r="X416" s="199" t="n"/>
      <c r="Y416" s="199" t="n"/>
      <c r="Z416" s="199" t="n"/>
      <c r="AA416" s="199" t="n"/>
      <c r="AB416" s="199" t="n"/>
      <c r="AC416" s="199" t="n"/>
      <c r="AD416" s="199" t="n"/>
      <c r="AE416" s="199" t="n"/>
      <c r="AF416" s="199" t="n"/>
      <c r="AG416" s="199" t="n"/>
    </row>
    <row r="417" ht="26.5" customHeight="1">
      <c r="A417" s="203" t="n"/>
      <c r="B417" s="201" t="n"/>
      <c r="C417" s="200" t="n"/>
      <c r="D417" s="201" t="n"/>
      <c r="E417" s="200" t="n"/>
      <c r="F417" s="201" t="n"/>
      <c r="G417" s="200" t="n"/>
      <c r="H417" s="201" t="n"/>
      <c r="I417" s="200" t="n"/>
      <c r="J417" s="199" t="n"/>
      <c r="K417" s="199" t="n"/>
      <c r="L417" s="199" t="n"/>
      <c r="M417" s="212" t="n"/>
      <c r="N417" s="415" t="n"/>
      <c r="O417" s="212" t="n"/>
      <c r="P417" s="199" t="n"/>
      <c r="Q417" s="199" t="n"/>
      <c r="R417" s="199" t="n"/>
      <c r="S417" s="417" t="n"/>
      <c r="T417" s="199" t="n"/>
      <c r="U417" s="199" t="n"/>
      <c r="V417" s="199" t="n"/>
      <c r="W417" s="199" t="n"/>
      <c r="X417" s="199" t="n"/>
      <c r="Y417" s="199" t="n"/>
      <c r="Z417" s="199" t="n"/>
      <c r="AA417" s="199" t="n"/>
      <c r="AB417" s="199" t="n"/>
      <c r="AC417" s="199" t="n"/>
      <c r="AD417" s="199" t="n"/>
      <c r="AE417" s="199" t="n"/>
      <c r="AF417" s="199" t="n"/>
      <c r="AG417" s="199" t="n"/>
    </row>
    <row r="418" ht="26.5" customHeight="1">
      <c r="A418" s="203" t="n"/>
      <c r="B418" s="201" t="n"/>
      <c r="C418" s="200" t="n"/>
      <c r="D418" s="201" t="n"/>
      <c r="E418" s="200" t="n"/>
      <c r="F418" s="201" t="n"/>
      <c r="G418" s="200" t="n"/>
      <c r="H418" s="201" t="n"/>
      <c r="I418" s="200" t="n"/>
      <c r="J418" s="199" t="n"/>
      <c r="K418" s="199" t="n"/>
      <c r="L418" s="199" t="n"/>
      <c r="M418" s="212" t="n"/>
      <c r="N418" s="415" t="n"/>
      <c r="O418" s="212" t="n"/>
      <c r="P418" s="199" t="n"/>
      <c r="Q418" s="199" t="n"/>
      <c r="R418" s="199" t="n"/>
      <c r="S418" s="417" t="n"/>
      <c r="T418" s="199" t="n"/>
      <c r="U418" s="199" t="n"/>
      <c r="V418" s="199" t="n"/>
      <c r="W418" s="199" t="n"/>
      <c r="X418" s="199" t="n"/>
      <c r="Y418" s="199" t="n"/>
      <c r="Z418" s="199" t="n"/>
      <c r="AA418" s="199" t="n"/>
      <c r="AB418" s="199" t="n"/>
      <c r="AC418" s="199" t="n"/>
      <c r="AD418" s="199" t="n"/>
      <c r="AE418" s="199" t="n"/>
      <c r="AF418" s="199" t="n"/>
      <c r="AG418" s="199" t="n"/>
    </row>
    <row r="419" ht="26.5" customHeight="1">
      <c r="A419" s="203" t="n"/>
      <c r="B419" s="201" t="n"/>
      <c r="C419" s="200" t="n"/>
      <c r="D419" s="201" t="n"/>
      <c r="E419" s="200" t="n"/>
      <c r="F419" s="201" t="n"/>
      <c r="G419" s="200" t="n"/>
      <c r="H419" s="201" t="n"/>
      <c r="I419" s="200" t="n"/>
      <c r="J419" s="199" t="n"/>
      <c r="K419" s="199" t="n"/>
      <c r="L419" s="199" t="n"/>
      <c r="M419" s="212" t="n"/>
      <c r="N419" s="415" t="n"/>
      <c r="O419" s="212" t="n"/>
      <c r="P419" s="199" t="n"/>
      <c r="Q419" s="199" t="n"/>
      <c r="R419" s="199" t="n"/>
      <c r="S419" s="417" t="n"/>
      <c r="T419" s="199" t="n"/>
      <c r="U419" s="199" t="n"/>
      <c r="V419" s="199" t="n"/>
      <c r="W419" s="199" t="n"/>
      <c r="X419" s="199" t="n"/>
      <c r="Y419" s="199" t="n"/>
      <c r="Z419" s="199" t="n"/>
      <c r="AA419" s="199" t="n"/>
      <c r="AB419" s="199" t="n"/>
      <c r="AC419" s="199" t="n"/>
      <c r="AD419" s="199" t="n"/>
      <c r="AE419" s="199" t="n"/>
      <c r="AF419" s="199" t="n"/>
      <c r="AG419" s="199" t="n"/>
    </row>
    <row r="420" ht="26.5" customHeight="1">
      <c r="A420" s="203" t="n"/>
      <c r="B420" s="201" t="n"/>
      <c r="C420" s="200" t="n"/>
      <c r="D420" s="201" t="n"/>
      <c r="E420" s="200" t="n"/>
      <c r="F420" s="201" t="n"/>
      <c r="G420" s="200" t="n"/>
      <c r="H420" s="201" t="n"/>
      <c r="I420" s="200" t="n"/>
      <c r="J420" s="199" t="n"/>
      <c r="K420" s="199" t="n"/>
      <c r="L420" s="199" t="n"/>
      <c r="M420" s="212" t="n"/>
      <c r="N420" s="415" t="n"/>
      <c r="O420" s="212" t="n"/>
      <c r="P420" s="199" t="n"/>
      <c r="Q420" s="199" t="n"/>
      <c r="R420" s="199" t="n"/>
      <c r="S420" s="417" t="n"/>
      <c r="T420" s="199" t="n"/>
      <c r="U420" s="199" t="n"/>
      <c r="V420" s="199" t="n"/>
      <c r="W420" s="199" t="n"/>
      <c r="X420" s="199" t="n"/>
      <c r="Y420" s="199" t="n"/>
      <c r="Z420" s="199" t="n"/>
      <c r="AA420" s="199" t="n"/>
      <c r="AB420" s="199" t="n"/>
      <c r="AC420" s="199" t="n"/>
      <c r="AD420" s="199" t="n"/>
      <c r="AE420" s="199" t="n"/>
      <c r="AF420" s="199" t="n"/>
      <c r="AG420" s="199" t="n"/>
    </row>
    <row r="421" ht="26.5" customHeight="1">
      <c r="A421" s="203" t="n"/>
      <c r="B421" s="201" t="n"/>
      <c r="C421" s="200" t="n"/>
      <c r="D421" s="201" t="n"/>
      <c r="E421" s="200" t="n"/>
      <c r="F421" s="201" t="n"/>
      <c r="G421" s="200" t="n"/>
      <c r="H421" s="201" t="n"/>
      <c r="I421" s="200" t="n"/>
      <c r="J421" s="199" t="n"/>
      <c r="K421" s="199" t="n"/>
      <c r="L421" s="199" t="n"/>
      <c r="M421" s="212" t="n"/>
      <c r="N421" s="415" t="n"/>
      <c r="O421" s="212" t="n"/>
      <c r="P421" s="199" t="n"/>
      <c r="Q421" s="199" t="n"/>
      <c r="R421" s="199" t="n"/>
      <c r="S421" s="417" t="n"/>
      <c r="T421" s="199" t="n"/>
      <c r="U421" s="199" t="n"/>
      <c r="V421" s="199" t="n"/>
      <c r="W421" s="199" t="n"/>
      <c r="X421" s="199" t="n"/>
      <c r="Y421" s="199" t="n"/>
      <c r="Z421" s="199" t="n"/>
      <c r="AA421" s="199" t="n"/>
      <c r="AB421" s="199" t="n"/>
      <c r="AC421" s="199" t="n"/>
      <c r="AD421" s="199" t="n"/>
      <c r="AE421" s="199" t="n"/>
      <c r="AF421" s="199" t="n"/>
      <c r="AG421" s="199" t="n"/>
    </row>
    <row r="422" ht="26.5" customHeight="1">
      <c r="A422" s="203" t="n"/>
      <c r="B422" s="201" t="n"/>
      <c r="C422" s="200" t="n"/>
      <c r="D422" s="201" t="n"/>
      <c r="E422" s="200" t="n"/>
      <c r="F422" s="201" t="n"/>
      <c r="G422" s="200" t="n"/>
      <c r="H422" s="201" t="n"/>
      <c r="I422" s="200" t="n"/>
      <c r="J422" s="199" t="n"/>
      <c r="K422" s="199" t="n"/>
      <c r="L422" s="199" t="n"/>
      <c r="M422" s="212" t="n"/>
      <c r="N422" s="415" t="n"/>
      <c r="O422" s="212" t="n"/>
      <c r="P422" s="199" t="n"/>
      <c r="Q422" s="199" t="n"/>
      <c r="R422" s="199" t="n"/>
      <c r="S422" s="417" t="n"/>
      <c r="T422" s="199" t="n"/>
      <c r="U422" s="199" t="n"/>
      <c r="V422" s="199" t="n"/>
      <c r="W422" s="199" t="n"/>
      <c r="X422" s="199" t="n"/>
      <c r="Y422" s="199" t="n"/>
      <c r="Z422" s="199" t="n"/>
      <c r="AA422" s="199" t="n"/>
      <c r="AB422" s="199" t="n"/>
      <c r="AC422" s="199" t="n"/>
      <c r="AD422" s="199" t="n"/>
      <c r="AE422" s="199" t="n"/>
      <c r="AF422" s="199" t="n"/>
      <c r="AG422" s="199" t="n"/>
    </row>
    <row r="423" ht="26.5" customHeight="1">
      <c r="A423" s="203" t="n"/>
      <c r="B423" s="201" t="n"/>
      <c r="C423" s="200" t="n"/>
      <c r="D423" s="201" t="n"/>
      <c r="E423" s="200" t="n"/>
      <c r="F423" s="201" t="n"/>
      <c r="G423" s="200" t="n"/>
      <c r="H423" s="201" t="n"/>
      <c r="I423" s="200" t="n"/>
      <c r="J423" s="199" t="n"/>
      <c r="K423" s="199" t="n"/>
      <c r="L423" s="199" t="n"/>
      <c r="M423" s="212" t="n"/>
      <c r="N423" s="415" t="n"/>
      <c r="O423" s="212" t="n"/>
      <c r="P423" s="199" t="n"/>
      <c r="Q423" s="199" t="n"/>
      <c r="R423" s="199" t="n"/>
      <c r="S423" s="417" t="n"/>
      <c r="T423" s="199" t="n"/>
      <c r="U423" s="199" t="n"/>
      <c r="V423" s="199" t="n"/>
      <c r="W423" s="199" t="n"/>
      <c r="X423" s="199" t="n"/>
      <c r="Y423" s="199" t="n"/>
      <c r="Z423" s="199" t="n"/>
      <c r="AA423" s="199" t="n"/>
      <c r="AB423" s="199" t="n"/>
      <c r="AC423" s="199" t="n"/>
      <c r="AD423" s="199" t="n"/>
      <c r="AE423" s="199" t="n"/>
      <c r="AF423" s="199" t="n"/>
      <c r="AG423" s="199" t="n"/>
    </row>
    <row r="424" ht="26.5" customHeight="1">
      <c r="A424" s="203" t="n"/>
      <c r="B424" s="201" t="n"/>
      <c r="C424" s="200" t="n"/>
      <c r="D424" s="201" t="n"/>
      <c r="E424" s="200" t="n"/>
      <c r="F424" s="201" t="n"/>
      <c r="G424" s="200" t="n"/>
      <c r="H424" s="201" t="n"/>
      <c r="I424" s="200" t="n"/>
      <c r="J424" s="199" t="n"/>
      <c r="K424" s="199" t="n"/>
      <c r="L424" s="199" t="n"/>
      <c r="M424" s="212" t="n"/>
      <c r="N424" s="415" t="n"/>
      <c r="O424" s="212" t="n"/>
      <c r="P424" s="199" t="n"/>
      <c r="Q424" s="199" t="n"/>
      <c r="R424" s="199" t="n"/>
      <c r="S424" s="417" t="n"/>
      <c r="T424" s="199" t="n"/>
      <c r="U424" s="199" t="n"/>
      <c r="V424" s="199" t="n"/>
      <c r="W424" s="199" t="n"/>
      <c r="X424" s="199" t="n"/>
      <c r="Y424" s="199" t="n"/>
      <c r="Z424" s="199" t="n"/>
      <c r="AA424" s="199" t="n"/>
      <c r="AB424" s="199" t="n"/>
      <c r="AC424" s="199" t="n"/>
      <c r="AD424" s="199" t="n"/>
      <c r="AE424" s="199" t="n"/>
      <c r="AF424" s="199" t="n"/>
      <c r="AG424" s="199" t="n"/>
    </row>
    <row r="425" ht="26.5" customHeight="1">
      <c r="A425" s="203" t="n"/>
      <c r="B425" s="201" t="n"/>
      <c r="C425" s="200" t="n"/>
      <c r="D425" s="201" t="n"/>
      <c r="E425" s="200" t="n"/>
      <c r="F425" s="201" t="n"/>
      <c r="G425" s="200" t="n"/>
      <c r="H425" s="201" t="n"/>
      <c r="I425" s="200" t="n"/>
      <c r="J425" s="199" t="n"/>
      <c r="K425" s="199" t="n"/>
      <c r="L425" s="199" t="n"/>
      <c r="M425" s="212" t="n"/>
      <c r="N425" s="415" t="n"/>
      <c r="O425" s="212" t="n"/>
      <c r="P425" s="199" t="n"/>
      <c r="Q425" s="199" t="n"/>
      <c r="R425" s="199" t="n"/>
      <c r="S425" s="417" t="n"/>
      <c r="T425" s="199" t="n"/>
      <c r="U425" s="199" t="n"/>
      <c r="V425" s="199" t="n"/>
      <c r="W425" s="199" t="n"/>
      <c r="X425" s="199" t="n"/>
      <c r="Y425" s="199" t="n"/>
      <c r="Z425" s="199" t="n"/>
      <c r="AA425" s="199" t="n"/>
      <c r="AB425" s="199" t="n"/>
      <c r="AC425" s="199" t="n"/>
      <c r="AD425" s="199" t="n"/>
      <c r="AE425" s="199" t="n"/>
      <c r="AF425" s="199" t="n"/>
      <c r="AG425" s="199" t="n"/>
    </row>
    <row r="426" ht="26.5" customHeight="1">
      <c r="A426" s="203" t="n"/>
      <c r="B426" s="201" t="n"/>
      <c r="C426" s="200" t="n"/>
      <c r="D426" s="201" t="n"/>
      <c r="E426" s="200" t="n"/>
      <c r="F426" s="201" t="n"/>
      <c r="G426" s="200" t="n"/>
      <c r="H426" s="201" t="n"/>
      <c r="I426" s="200" t="n"/>
      <c r="J426" s="199" t="n"/>
      <c r="K426" s="199" t="n"/>
      <c r="L426" s="199" t="n"/>
      <c r="M426" s="212" t="n"/>
      <c r="N426" s="415" t="n"/>
      <c r="O426" s="212" t="n"/>
      <c r="P426" s="199" t="n"/>
      <c r="Q426" s="199" t="n"/>
      <c r="R426" s="199" t="n"/>
      <c r="S426" s="417" t="n"/>
      <c r="T426" s="199" t="n"/>
      <c r="U426" s="199" t="n"/>
      <c r="V426" s="199" t="n"/>
      <c r="W426" s="199" t="n"/>
      <c r="X426" s="199" t="n"/>
      <c r="Y426" s="199" t="n"/>
      <c r="Z426" s="199" t="n"/>
      <c r="AA426" s="199" t="n"/>
      <c r="AB426" s="199" t="n"/>
      <c r="AC426" s="199" t="n"/>
      <c r="AD426" s="199" t="n"/>
      <c r="AE426" s="199" t="n"/>
      <c r="AF426" s="199" t="n"/>
      <c r="AG426" s="199" t="n"/>
    </row>
    <row r="427" ht="26.5" customHeight="1">
      <c r="A427" s="203" t="n"/>
      <c r="B427" s="201" t="n"/>
      <c r="C427" s="200" t="n"/>
      <c r="D427" s="201" t="n"/>
      <c r="E427" s="200" t="n"/>
      <c r="F427" s="201" t="n"/>
      <c r="G427" s="200" t="n"/>
      <c r="H427" s="201" t="n"/>
      <c r="I427" s="200" t="n"/>
      <c r="J427" s="199" t="n"/>
      <c r="K427" s="199" t="n"/>
      <c r="L427" s="199" t="n"/>
      <c r="M427" s="212" t="n"/>
      <c r="N427" s="415" t="n"/>
      <c r="O427" s="212" t="n"/>
      <c r="P427" s="199" t="n"/>
      <c r="Q427" s="199" t="n"/>
      <c r="R427" s="199" t="n"/>
      <c r="S427" s="417" t="n"/>
      <c r="T427" s="199" t="n"/>
      <c r="U427" s="199" t="n"/>
      <c r="V427" s="199" t="n"/>
      <c r="W427" s="199" t="n"/>
      <c r="X427" s="199" t="n"/>
      <c r="Y427" s="199" t="n"/>
      <c r="Z427" s="199" t="n"/>
      <c r="AA427" s="199" t="n"/>
      <c r="AB427" s="199" t="n"/>
      <c r="AC427" s="199" t="n"/>
      <c r="AD427" s="199" t="n"/>
      <c r="AE427" s="199" t="n"/>
      <c r="AF427" s="199" t="n"/>
      <c r="AG427" s="199" t="n"/>
    </row>
    <row r="428" ht="26.5" customHeight="1">
      <c r="A428" s="203" t="n"/>
      <c r="B428" s="201" t="n"/>
      <c r="C428" s="200" t="n"/>
      <c r="D428" s="201" t="n"/>
      <c r="E428" s="200" t="n"/>
      <c r="F428" s="201" t="n"/>
      <c r="G428" s="200" t="n"/>
      <c r="H428" s="201" t="n"/>
      <c r="I428" s="200" t="n"/>
      <c r="J428" s="199" t="n"/>
      <c r="K428" s="199" t="n"/>
      <c r="L428" s="199" t="n"/>
      <c r="M428" s="212" t="n"/>
      <c r="N428" s="415" t="n"/>
      <c r="O428" s="212" t="n"/>
      <c r="P428" s="199" t="n"/>
      <c r="Q428" s="199" t="n"/>
      <c r="R428" s="199" t="n"/>
      <c r="S428" s="417" t="n"/>
      <c r="T428" s="199" t="n"/>
      <c r="U428" s="199" t="n"/>
      <c r="V428" s="199" t="n"/>
      <c r="W428" s="199" t="n"/>
      <c r="X428" s="199" t="n"/>
      <c r="Y428" s="199" t="n"/>
      <c r="Z428" s="199" t="n"/>
      <c r="AA428" s="199" t="n"/>
      <c r="AB428" s="199" t="n"/>
      <c r="AC428" s="199" t="n"/>
      <c r="AD428" s="199" t="n"/>
      <c r="AE428" s="199" t="n"/>
      <c r="AF428" s="199" t="n"/>
      <c r="AG428" s="199" t="n"/>
    </row>
    <row r="429" ht="26.5" customHeight="1">
      <c r="A429" s="203" t="n"/>
      <c r="B429" s="201" t="n"/>
      <c r="C429" s="200" t="n"/>
      <c r="D429" s="201" t="n"/>
      <c r="E429" s="200" t="n"/>
      <c r="F429" s="201" t="n"/>
      <c r="G429" s="200" t="n"/>
      <c r="H429" s="201" t="n"/>
      <c r="I429" s="200" t="n"/>
      <c r="J429" s="199" t="n"/>
      <c r="K429" s="199" t="n"/>
      <c r="L429" s="199" t="n"/>
      <c r="M429" s="212" t="n"/>
      <c r="N429" s="415" t="n"/>
      <c r="O429" s="212" t="n"/>
      <c r="P429" s="199" t="n"/>
      <c r="Q429" s="199" t="n"/>
      <c r="R429" s="199" t="n"/>
      <c r="S429" s="417" t="n"/>
      <c r="T429" s="199" t="n"/>
      <c r="U429" s="199" t="n"/>
      <c r="V429" s="199" t="n"/>
      <c r="W429" s="199" t="n"/>
      <c r="X429" s="199" t="n"/>
      <c r="Y429" s="199" t="n"/>
      <c r="Z429" s="199" t="n"/>
      <c r="AA429" s="199" t="n"/>
      <c r="AB429" s="199" t="n"/>
      <c r="AC429" s="199" t="n"/>
      <c r="AD429" s="199" t="n"/>
      <c r="AE429" s="199" t="n"/>
      <c r="AF429" s="199" t="n"/>
      <c r="AG429" s="199" t="n"/>
    </row>
    <row r="430" ht="26.5" customHeight="1">
      <c r="A430" s="203" t="n"/>
      <c r="B430" s="201" t="n"/>
      <c r="C430" s="200" t="n"/>
      <c r="D430" s="201" t="n"/>
      <c r="E430" s="200" t="n"/>
      <c r="F430" s="201" t="n"/>
      <c r="G430" s="200" t="n"/>
      <c r="H430" s="201" t="n"/>
      <c r="I430" s="200" t="n"/>
      <c r="J430" s="199" t="n"/>
      <c r="K430" s="199" t="n"/>
      <c r="L430" s="199" t="n"/>
      <c r="M430" s="212" t="n"/>
      <c r="N430" s="415" t="n"/>
      <c r="O430" s="212" t="n"/>
      <c r="P430" s="199" t="n"/>
      <c r="Q430" s="199" t="n"/>
      <c r="R430" s="199" t="n"/>
      <c r="S430" s="417" t="n"/>
      <c r="T430" s="199" t="n"/>
      <c r="U430" s="199" t="n"/>
      <c r="V430" s="199" t="n"/>
      <c r="W430" s="199" t="n"/>
      <c r="X430" s="199" t="n"/>
      <c r="Y430" s="199" t="n"/>
      <c r="Z430" s="199" t="n"/>
      <c r="AA430" s="199" t="n"/>
      <c r="AB430" s="199" t="n"/>
      <c r="AC430" s="199" t="n"/>
      <c r="AD430" s="199" t="n"/>
      <c r="AE430" s="199" t="n"/>
      <c r="AF430" s="199" t="n"/>
      <c r="AG430" s="199" t="n"/>
    </row>
    <row r="431" ht="26.5" customHeight="1">
      <c r="A431" s="203" t="n"/>
      <c r="B431" s="201" t="n"/>
      <c r="C431" s="200" t="n"/>
      <c r="D431" s="201" t="n"/>
      <c r="E431" s="200" t="n"/>
      <c r="F431" s="201" t="n"/>
      <c r="G431" s="200" t="n"/>
      <c r="H431" s="201" t="n"/>
      <c r="I431" s="200" t="n"/>
      <c r="J431" s="199" t="n"/>
      <c r="K431" s="199" t="n"/>
      <c r="L431" s="199" t="n"/>
      <c r="M431" s="212" t="n"/>
      <c r="N431" s="415" t="n"/>
      <c r="O431" s="212" t="n"/>
      <c r="P431" s="199" t="n"/>
      <c r="Q431" s="199" t="n"/>
      <c r="R431" s="199" t="n"/>
      <c r="S431" s="417" t="n"/>
      <c r="T431" s="199" t="n"/>
      <c r="U431" s="199" t="n"/>
      <c r="V431" s="199" t="n"/>
      <c r="W431" s="199" t="n"/>
      <c r="X431" s="199" t="n"/>
      <c r="Y431" s="199" t="n"/>
      <c r="Z431" s="199" t="n"/>
      <c r="AA431" s="199" t="n"/>
      <c r="AB431" s="199" t="n"/>
      <c r="AC431" s="199" t="n"/>
      <c r="AD431" s="199" t="n"/>
      <c r="AE431" s="199" t="n"/>
      <c r="AF431" s="199" t="n"/>
      <c r="AG431" s="199" t="n"/>
    </row>
    <row r="432" ht="26.5" customHeight="1">
      <c r="A432" s="203" t="n"/>
      <c r="B432" s="201" t="n"/>
      <c r="C432" s="200" t="n"/>
      <c r="D432" s="201" t="n"/>
      <c r="E432" s="200" t="n"/>
      <c r="F432" s="201" t="n"/>
      <c r="G432" s="200" t="n"/>
      <c r="H432" s="201" t="n"/>
      <c r="I432" s="200" t="n"/>
      <c r="J432" s="199" t="n"/>
      <c r="K432" s="199" t="n"/>
      <c r="L432" s="199" t="n"/>
      <c r="M432" s="212" t="n"/>
      <c r="N432" s="415" t="n"/>
      <c r="O432" s="212" t="n"/>
      <c r="P432" s="199" t="n"/>
      <c r="Q432" s="199" t="n"/>
      <c r="R432" s="199" t="n"/>
      <c r="S432" s="417" t="n"/>
      <c r="T432" s="199" t="n"/>
      <c r="U432" s="199" t="n"/>
      <c r="V432" s="199" t="n"/>
      <c r="W432" s="199" t="n"/>
      <c r="X432" s="199" t="n"/>
      <c r="Y432" s="199" t="n"/>
      <c r="Z432" s="199" t="n"/>
      <c r="AA432" s="199" t="n"/>
      <c r="AB432" s="199" t="n"/>
      <c r="AC432" s="199" t="n"/>
      <c r="AD432" s="199" t="n"/>
      <c r="AE432" s="199" t="n"/>
      <c r="AF432" s="199" t="n"/>
      <c r="AG432" s="199" t="n"/>
    </row>
    <row r="433" ht="26.5" customHeight="1">
      <c r="A433" s="203" t="n"/>
      <c r="B433" s="201" t="n"/>
      <c r="C433" s="200" t="n"/>
      <c r="D433" s="201" t="n"/>
      <c r="E433" s="200" t="n"/>
      <c r="F433" s="201" t="n"/>
      <c r="G433" s="200" t="n"/>
      <c r="H433" s="201" t="n"/>
      <c r="I433" s="200" t="n"/>
      <c r="J433" s="199" t="n"/>
      <c r="K433" s="199" t="n"/>
      <c r="L433" s="199" t="n"/>
      <c r="M433" s="212" t="n"/>
      <c r="N433" s="415" t="n"/>
      <c r="O433" s="212" t="n"/>
      <c r="P433" s="199" t="n"/>
      <c r="Q433" s="199" t="n"/>
      <c r="R433" s="199" t="n"/>
      <c r="S433" s="417" t="n"/>
      <c r="T433" s="199" t="n"/>
      <c r="U433" s="199" t="n"/>
      <c r="V433" s="199" t="n"/>
      <c r="W433" s="199" t="n"/>
      <c r="X433" s="199" t="n"/>
      <c r="Y433" s="199" t="n"/>
      <c r="Z433" s="199" t="n"/>
      <c r="AA433" s="199" t="n"/>
      <c r="AB433" s="199" t="n"/>
      <c r="AC433" s="199" t="n"/>
      <c r="AD433" s="199" t="n"/>
      <c r="AE433" s="199" t="n"/>
      <c r="AF433" s="199" t="n"/>
      <c r="AG433" s="199" t="n"/>
    </row>
    <row r="434" ht="26.5" customHeight="1">
      <c r="A434" s="203" t="n"/>
      <c r="B434" s="201" t="n"/>
      <c r="C434" s="200" t="n"/>
      <c r="D434" s="201" t="n"/>
      <c r="E434" s="200" t="n"/>
      <c r="F434" s="201" t="n"/>
      <c r="G434" s="200" t="n"/>
      <c r="H434" s="201" t="n"/>
      <c r="I434" s="200" t="n"/>
      <c r="J434" s="199" t="n"/>
      <c r="K434" s="199" t="n"/>
      <c r="L434" s="199" t="n"/>
      <c r="M434" s="212" t="n"/>
      <c r="N434" s="415" t="n"/>
      <c r="O434" s="212" t="n"/>
      <c r="P434" s="199" t="n"/>
      <c r="Q434" s="199" t="n"/>
      <c r="R434" s="199" t="n"/>
      <c r="S434" s="417" t="n"/>
      <c r="T434" s="199" t="n"/>
      <c r="U434" s="199" t="n"/>
      <c r="V434" s="199" t="n"/>
      <c r="W434" s="199" t="n"/>
      <c r="X434" s="199" t="n"/>
      <c r="Y434" s="199" t="n"/>
      <c r="Z434" s="199" t="n"/>
      <c r="AA434" s="199" t="n"/>
      <c r="AB434" s="199" t="n"/>
      <c r="AC434" s="199" t="n"/>
      <c r="AD434" s="199" t="n"/>
      <c r="AE434" s="199" t="n"/>
      <c r="AF434" s="199" t="n"/>
      <c r="AG434" s="199" t="n"/>
    </row>
    <row r="435" ht="26.5" customHeight="1">
      <c r="A435" s="203" t="n"/>
      <c r="B435" s="201" t="n"/>
      <c r="C435" s="200" t="n"/>
      <c r="D435" s="201" t="n"/>
      <c r="E435" s="200" t="n"/>
      <c r="F435" s="201" t="n"/>
      <c r="G435" s="200" t="n"/>
      <c r="H435" s="201" t="n"/>
      <c r="I435" s="200" t="n"/>
      <c r="J435" s="199" t="n"/>
      <c r="K435" s="199" t="n"/>
      <c r="L435" s="199" t="n"/>
      <c r="M435" s="212" t="n"/>
      <c r="N435" s="415" t="n"/>
      <c r="O435" s="212" t="n"/>
      <c r="P435" s="199" t="n"/>
      <c r="Q435" s="199" t="n"/>
      <c r="R435" s="199" t="n"/>
      <c r="S435" s="417" t="n"/>
      <c r="T435" s="199" t="n"/>
      <c r="U435" s="199" t="n"/>
      <c r="V435" s="199" t="n"/>
      <c r="W435" s="199" t="n"/>
      <c r="X435" s="199" t="n"/>
      <c r="Y435" s="199" t="n"/>
      <c r="Z435" s="199" t="n"/>
      <c r="AA435" s="199" t="n"/>
      <c r="AB435" s="199" t="n"/>
      <c r="AC435" s="199" t="n"/>
      <c r="AD435" s="199" t="n"/>
      <c r="AE435" s="199" t="n"/>
      <c r="AF435" s="199" t="n"/>
      <c r="AG435" s="199" t="n"/>
    </row>
    <row r="436" ht="26.5" customHeight="1">
      <c r="A436" s="203" t="n"/>
      <c r="B436" s="201" t="n"/>
      <c r="C436" s="200" t="n"/>
      <c r="D436" s="201" t="n"/>
      <c r="E436" s="200" t="n"/>
      <c r="F436" s="201" t="n"/>
      <c r="G436" s="200" t="n"/>
      <c r="H436" s="201" t="n"/>
      <c r="I436" s="200" t="n"/>
      <c r="J436" s="199" t="n"/>
      <c r="K436" s="199" t="n"/>
      <c r="L436" s="199" t="n"/>
      <c r="M436" s="212" t="n"/>
      <c r="N436" s="415" t="n"/>
      <c r="O436" s="212" t="n"/>
      <c r="P436" s="199" t="n"/>
      <c r="Q436" s="199" t="n"/>
      <c r="R436" s="199" t="n"/>
      <c r="S436" s="417" t="n"/>
      <c r="T436" s="199" t="n"/>
      <c r="U436" s="199" t="n"/>
      <c r="V436" s="199" t="n"/>
      <c r="W436" s="199" t="n"/>
      <c r="X436" s="199" t="n"/>
      <c r="Y436" s="199" t="n"/>
      <c r="Z436" s="199" t="n"/>
      <c r="AA436" s="199" t="n"/>
      <c r="AB436" s="199" t="n"/>
      <c r="AC436" s="199" t="n"/>
      <c r="AD436" s="199" t="n"/>
      <c r="AE436" s="199" t="n"/>
      <c r="AF436" s="199" t="n"/>
      <c r="AG436" s="199" t="n"/>
    </row>
    <row r="437" ht="26.5" customHeight="1">
      <c r="A437" s="203" t="n"/>
      <c r="B437" s="201" t="n"/>
      <c r="C437" s="200" t="n"/>
      <c r="D437" s="201" t="n"/>
      <c r="E437" s="200" t="n"/>
      <c r="F437" s="201" t="n"/>
      <c r="G437" s="200" t="n"/>
      <c r="H437" s="201" t="n"/>
      <c r="I437" s="200" t="n"/>
      <c r="J437" s="199" t="n"/>
      <c r="K437" s="199" t="n"/>
      <c r="L437" s="199" t="n"/>
      <c r="M437" s="212" t="n"/>
      <c r="N437" s="415" t="n"/>
      <c r="O437" s="212" t="n"/>
      <c r="P437" s="199" t="n"/>
      <c r="Q437" s="199" t="n"/>
      <c r="R437" s="199" t="n"/>
      <c r="S437" s="417" t="n"/>
      <c r="T437" s="199" t="n"/>
      <c r="U437" s="199" t="n"/>
      <c r="V437" s="199" t="n"/>
      <c r="W437" s="199" t="n"/>
      <c r="X437" s="199" t="n"/>
      <c r="Y437" s="199" t="n"/>
      <c r="Z437" s="199" t="n"/>
      <c r="AA437" s="199" t="n"/>
      <c r="AB437" s="199" t="n"/>
      <c r="AC437" s="199" t="n"/>
      <c r="AD437" s="199" t="n"/>
      <c r="AE437" s="199" t="n"/>
      <c r="AF437" s="199" t="n"/>
      <c r="AG437" s="199" t="n"/>
    </row>
    <row r="438" ht="26.5" customHeight="1">
      <c r="A438" s="203" t="n"/>
      <c r="B438" s="201" t="n"/>
      <c r="C438" s="200" t="n"/>
      <c r="D438" s="201" t="n"/>
      <c r="E438" s="200" t="n"/>
      <c r="F438" s="201" t="n"/>
      <c r="G438" s="200" t="n"/>
      <c r="H438" s="201" t="n"/>
      <c r="I438" s="200" t="n"/>
      <c r="J438" s="199" t="n"/>
      <c r="K438" s="199" t="n"/>
      <c r="L438" s="199" t="n"/>
      <c r="M438" s="212" t="n"/>
      <c r="N438" s="415" t="n"/>
      <c r="O438" s="212" t="n"/>
      <c r="P438" s="199" t="n"/>
      <c r="Q438" s="199" t="n"/>
      <c r="R438" s="199" t="n"/>
      <c r="S438" s="417" t="n"/>
      <c r="T438" s="199" t="n"/>
      <c r="U438" s="199" t="n"/>
      <c r="V438" s="199" t="n"/>
      <c r="W438" s="199" t="n"/>
      <c r="X438" s="199" t="n"/>
      <c r="Y438" s="199" t="n"/>
      <c r="Z438" s="199" t="n"/>
      <c r="AA438" s="199" t="n"/>
      <c r="AB438" s="199" t="n"/>
      <c r="AC438" s="199" t="n"/>
      <c r="AD438" s="199" t="n"/>
      <c r="AE438" s="199" t="n"/>
      <c r="AF438" s="199" t="n"/>
      <c r="AG438" s="199" t="n"/>
    </row>
    <row r="439" ht="26.5" customHeight="1">
      <c r="A439" s="203" t="n"/>
      <c r="B439" s="201" t="n"/>
      <c r="C439" s="200" t="n"/>
      <c r="D439" s="201" t="n"/>
      <c r="E439" s="200" t="n"/>
      <c r="F439" s="201" t="n"/>
      <c r="G439" s="200" t="n"/>
      <c r="H439" s="201" t="n"/>
      <c r="I439" s="200" t="n"/>
      <c r="J439" s="199" t="n"/>
      <c r="K439" s="199" t="n"/>
      <c r="L439" s="199" t="n"/>
      <c r="M439" s="212" t="n"/>
      <c r="N439" s="415" t="n"/>
      <c r="O439" s="212" t="n"/>
      <c r="P439" s="199" t="n"/>
      <c r="Q439" s="199" t="n"/>
      <c r="R439" s="199" t="n"/>
      <c r="S439" s="417" t="n"/>
      <c r="T439" s="199" t="n"/>
      <c r="U439" s="199" t="n"/>
      <c r="V439" s="199" t="n"/>
      <c r="W439" s="199" t="n"/>
      <c r="X439" s="199" t="n"/>
      <c r="Y439" s="199" t="n"/>
      <c r="Z439" s="199" t="n"/>
      <c r="AA439" s="199" t="n"/>
      <c r="AB439" s="199" t="n"/>
      <c r="AC439" s="199" t="n"/>
      <c r="AD439" s="199" t="n"/>
      <c r="AE439" s="199" t="n"/>
      <c r="AF439" s="199" t="n"/>
      <c r="AG439" s="199" t="n"/>
    </row>
    <row r="440" ht="26.5" customHeight="1">
      <c r="A440" s="203" t="n"/>
      <c r="B440" s="201" t="n"/>
      <c r="C440" s="200" t="n"/>
      <c r="D440" s="201" t="n"/>
      <c r="E440" s="200" t="n"/>
      <c r="F440" s="201" t="n"/>
      <c r="G440" s="200" t="n"/>
      <c r="H440" s="201" t="n"/>
      <c r="I440" s="200" t="n"/>
      <c r="J440" s="199" t="n"/>
      <c r="K440" s="199" t="n"/>
      <c r="L440" s="199" t="n"/>
      <c r="M440" s="212" t="n"/>
      <c r="N440" s="415" t="n"/>
      <c r="O440" s="212" t="n"/>
      <c r="P440" s="199" t="n"/>
      <c r="Q440" s="199" t="n"/>
      <c r="R440" s="199" t="n"/>
      <c r="S440" s="417" t="n"/>
      <c r="T440" s="199" t="n"/>
      <c r="U440" s="199" t="n"/>
      <c r="V440" s="199" t="n"/>
      <c r="W440" s="199" t="n"/>
      <c r="X440" s="199" t="n"/>
      <c r="Y440" s="199" t="n"/>
      <c r="Z440" s="199" t="n"/>
      <c r="AA440" s="199" t="n"/>
      <c r="AB440" s="199" t="n"/>
      <c r="AC440" s="199" t="n"/>
      <c r="AD440" s="199" t="n"/>
      <c r="AE440" s="199" t="n"/>
      <c r="AF440" s="199" t="n"/>
      <c r="AG440" s="199" t="n"/>
    </row>
    <row r="441" ht="26.5" customHeight="1">
      <c r="A441" s="203" t="n"/>
      <c r="B441" s="201" t="n"/>
      <c r="C441" s="200" t="n"/>
      <c r="D441" s="201" t="n"/>
      <c r="E441" s="200" t="n"/>
      <c r="F441" s="201" t="n"/>
      <c r="G441" s="200" t="n"/>
      <c r="H441" s="201" t="n"/>
      <c r="I441" s="200" t="n"/>
      <c r="J441" s="199" t="n"/>
      <c r="K441" s="199" t="n"/>
      <c r="L441" s="199" t="n"/>
      <c r="M441" s="212" t="n"/>
      <c r="N441" s="415" t="n"/>
      <c r="O441" s="212" t="n"/>
      <c r="P441" s="199" t="n"/>
      <c r="Q441" s="199" t="n"/>
      <c r="R441" s="199" t="n"/>
      <c r="S441" s="417" t="n"/>
      <c r="T441" s="199" t="n"/>
      <c r="U441" s="199" t="n"/>
      <c r="V441" s="199" t="n"/>
      <c r="W441" s="199" t="n"/>
      <c r="X441" s="199" t="n"/>
      <c r="Y441" s="199" t="n"/>
      <c r="Z441" s="199" t="n"/>
      <c r="AA441" s="199" t="n"/>
      <c r="AB441" s="199" t="n"/>
      <c r="AC441" s="199" t="n"/>
      <c r="AD441" s="199" t="n"/>
      <c r="AE441" s="199" t="n"/>
      <c r="AF441" s="199" t="n"/>
      <c r="AG441" s="199" t="n"/>
    </row>
    <row r="442" ht="26.5" customHeight="1">
      <c r="A442" s="203" t="n"/>
      <c r="B442" s="201" t="n"/>
      <c r="C442" s="200" t="n"/>
      <c r="D442" s="201" t="n"/>
      <c r="E442" s="200" t="n"/>
      <c r="F442" s="201" t="n"/>
      <c r="G442" s="200" t="n"/>
      <c r="H442" s="201" t="n"/>
      <c r="I442" s="200" t="n"/>
      <c r="J442" s="199" t="n"/>
      <c r="K442" s="199" t="n"/>
      <c r="L442" s="199" t="n"/>
      <c r="M442" s="212" t="n"/>
      <c r="N442" s="415" t="n"/>
      <c r="O442" s="212" t="n"/>
      <c r="P442" s="199" t="n"/>
      <c r="Q442" s="199" t="n"/>
      <c r="R442" s="199" t="n"/>
      <c r="S442" s="417" t="n"/>
      <c r="T442" s="199" t="n"/>
      <c r="U442" s="199" t="n"/>
      <c r="V442" s="199" t="n"/>
      <c r="W442" s="199" t="n"/>
      <c r="X442" s="199" t="n"/>
      <c r="Y442" s="199" t="n"/>
      <c r="Z442" s="199" t="n"/>
      <c r="AA442" s="199" t="n"/>
      <c r="AB442" s="199" t="n"/>
      <c r="AC442" s="199" t="n"/>
      <c r="AD442" s="199" t="n"/>
      <c r="AE442" s="199" t="n"/>
      <c r="AF442" s="199" t="n"/>
      <c r="AG442" s="199" t="n"/>
    </row>
    <row r="443" ht="26.5" customHeight="1">
      <c r="A443" s="203" t="n"/>
      <c r="B443" s="201" t="n"/>
      <c r="C443" s="200" t="n"/>
      <c r="D443" s="201" t="n"/>
      <c r="E443" s="200" t="n"/>
      <c r="F443" s="201" t="n"/>
      <c r="G443" s="200" t="n"/>
      <c r="H443" s="201" t="n"/>
      <c r="I443" s="200" t="n"/>
      <c r="J443" s="199" t="n"/>
      <c r="K443" s="199" t="n"/>
      <c r="L443" s="199" t="n"/>
      <c r="M443" s="212" t="n"/>
      <c r="N443" s="415" t="n"/>
      <c r="O443" s="212" t="n"/>
      <c r="P443" s="199" t="n"/>
      <c r="Q443" s="199" t="n"/>
      <c r="R443" s="199" t="n"/>
      <c r="S443" s="417" t="n"/>
      <c r="T443" s="199" t="n"/>
      <c r="U443" s="199" t="n"/>
      <c r="V443" s="199" t="n"/>
      <c r="W443" s="199" t="n"/>
      <c r="X443" s="199" t="n"/>
      <c r="Y443" s="199" t="n"/>
      <c r="Z443" s="199" t="n"/>
      <c r="AA443" s="199" t="n"/>
      <c r="AB443" s="199" t="n"/>
      <c r="AC443" s="199" t="n"/>
      <c r="AD443" s="199" t="n"/>
      <c r="AE443" s="199" t="n"/>
      <c r="AF443" s="199" t="n"/>
      <c r="AG443" s="199" t="n"/>
    </row>
    <row r="444" ht="26.5" customHeight="1">
      <c r="A444" s="203" t="n"/>
      <c r="B444" s="201" t="n"/>
      <c r="C444" s="200" t="n"/>
      <c r="D444" s="201" t="n"/>
      <c r="E444" s="200" t="n"/>
      <c r="F444" s="201" t="n"/>
      <c r="G444" s="200" t="n"/>
      <c r="H444" s="201" t="n"/>
      <c r="I444" s="200" t="n"/>
      <c r="J444" s="199" t="n"/>
      <c r="K444" s="199" t="n"/>
      <c r="L444" s="199" t="n"/>
      <c r="M444" s="212" t="n"/>
      <c r="N444" s="415" t="n"/>
      <c r="O444" s="212" t="n"/>
      <c r="P444" s="199" t="n"/>
      <c r="Q444" s="199" t="n"/>
      <c r="R444" s="199" t="n"/>
      <c r="S444" s="417" t="n"/>
      <c r="T444" s="199" t="n"/>
      <c r="U444" s="199" t="n"/>
      <c r="V444" s="199" t="n"/>
      <c r="W444" s="199" t="n"/>
      <c r="X444" s="199" t="n"/>
      <c r="Y444" s="199" t="n"/>
      <c r="Z444" s="199" t="n"/>
      <c r="AA444" s="199" t="n"/>
      <c r="AB444" s="199" t="n"/>
      <c r="AC444" s="199" t="n"/>
      <c r="AD444" s="199" t="n"/>
      <c r="AE444" s="199" t="n"/>
      <c r="AF444" s="199" t="n"/>
      <c r="AG444" s="199" t="n"/>
    </row>
    <row r="445" ht="26.5" customHeight="1">
      <c r="A445" s="203" t="n"/>
      <c r="B445" s="201" t="n"/>
      <c r="C445" s="200" t="n"/>
      <c r="D445" s="201" t="n"/>
      <c r="E445" s="200" t="n"/>
      <c r="F445" s="201" t="n"/>
      <c r="G445" s="200" t="n"/>
      <c r="H445" s="201" t="n"/>
      <c r="I445" s="200" t="n"/>
      <c r="J445" s="199" t="n"/>
      <c r="K445" s="199" t="n"/>
      <c r="L445" s="199" t="n"/>
      <c r="M445" s="212" t="n"/>
      <c r="N445" s="415" t="n"/>
      <c r="O445" s="212" t="n"/>
      <c r="P445" s="199" t="n"/>
      <c r="Q445" s="199" t="n"/>
      <c r="R445" s="199" t="n"/>
      <c r="S445" s="417" t="n"/>
      <c r="T445" s="199" t="n"/>
      <c r="U445" s="199" t="n"/>
      <c r="V445" s="199" t="n"/>
      <c r="W445" s="199" t="n"/>
      <c r="X445" s="199" t="n"/>
      <c r="Y445" s="199" t="n"/>
      <c r="Z445" s="199" t="n"/>
      <c r="AA445" s="199" t="n"/>
      <c r="AB445" s="199" t="n"/>
      <c r="AC445" s="199" t="n"/>
      <c r="AD445" s="199" t="n"/>
      <c r="AE445" s="199" t="n"/>
      <c r="AF445" s="199" t="n"/>
      <c r="AG445" s="199" t="n"/>
    </row>
    <row r="446" ht="26.5" customHeight="1">
      <c r="A446" s="203" t="n"/>
      <c r="B446" s="201" t="n"/>
      <c r="C446" s="200" t="n"/>
      <c r="D446" s="201" t="n"/>
      <c r="E446" s="200" t="n"/>
      <c r="F446" s="201" t="n"/>
      <c r="G446" s="200" t="n"/>
      <c r="H446" s="201" t="n"/>
      <c r="I446" s="200" t="n"/>
      <c r="J446" s="199" t="n"/>
      <c r="K446" s="199" t="n"/>
      <c r="L446" s="199" t="n"/>
      <c r="M446" s="212" t="n"/>
      <c r="N446" s="415" t="n"/>
      <c r="O446" s="212" t="n"/>
      <c r="P446" s="199" t="n"/>
      <c r="Q446" s="199" t="n"/>
      <c r="R446" s="199" t="n"/>
      <c r="S446" s="417" t="n"/>
      <c r="T446" s="199" t="n"/>
      <c r="U446" s="199" t="n"/>
      <c r="V446" s="199" t="n"/>
      <c r="W446" s="199" t="n"/>
      <c r="X446" s="199" t="n"/>
      <c r="Y446" s="199" t="n"/>
      <c r="Z446" s="199" t="n"/>
      <c r="AA446" s="199" t="n"/>
      <c r="AB446" s="199" t="n"/>
      <c r="AC446" s="199" t="n"/>
      <c r="AD446" s="199" t="n"/>
      <c r="AE446" s="199" t="n"/>
      <c r="AF446" s="199" t="n"/>
      <c r="AG446" s="199" t="n"/>
    </row>
    <row r="447" ht="26.5" customHeight="1">
      <c r="A447" s="203" t="n"/>
      <c r="B447" s="201" t="n"/>
      <c r="C447" s="200" t="n"/>
      <c r="D447" s="201" t="n"/>
      <c r="E447" s="200" t="n"/>
      <c r="F447" s="201" t="n"/>
      <c r="G447" s="200" t="n"/>
      <c r="H447" s="201" t="n"/>
      <c r="I447" s="200" t="n"/>
      <c r="J447" s="199" t="n"/>
      <c r="K447" s="199" t="n"/>
      <c r="L447" s="199" t="n"/>
      <c r="M447" s="212" t="n"/>
      <c r="N447" s="415" t="n"/>
      <c r="O447" s="212" t="n"/>
      <c r="P447" s="199" t="n"/>
      <c r="Q447" s="199" t="n"/>
      <c r="R447" s="199" t="n"/>
      <c r="S447" s="417" t="n"/>
      <c r="T447" s="199" t="n"/>
      <c r="U447" s="199" t="n"/>
      <c r="V447" s="199" t="n"/>
      <c r="W447" s="199" t="n"/>
      <c r="X447" s="199" t="n"/>
      <c r="Y447" s="199" t="n"/>
      <c r="Z447" s="199" t="n"/>
      <c r="AA447" s="199" t="n"/>
      <c r="AB447" s="199" t="n"/>
      <c r="AC447" s="199" t="n"/>
      <c r="AD447" s="199" t="n"/>
      <c r="AE447" s="199" t="n"/>
      <c r="AF447" s="199" t="n"/>
      <c r="AG447" s="199" t="n"/>
    </row>
    <row r="448" ht="26.5" customHeight="1">
      <c r="A448" s="203" t="n"/>
      <c r="B448" s="201" t="n"/>
      <c r="C448" s="200" t="n"/>
      <c r="D448" s="201" t="n"/>
      <c r="E448" s="200" t="n"/>
      <c r="F448" s="201" t="n"/>
      <c r="G448" s="200" t="n"/>
      <c r="H448" s="201" t="n"/>
      <c r="I448" s="200" t="n"/>
      <c r="J448" s="199" t="n"/>
      <c r="K448" s="199" t="n"/>
      <c r="L448" s="199" t="n"/>
      <c r="M448" s="212" t="n"/>
      <c r="N448" s="415" t="n"/>
      <c r="O448" s="212" t="n"/>
      <c r="P448" s="199" t="n"/>
      <c r="Q448" s="199" t="n"/>
      <c r="R448" s="199" t="n"/>
      <c r="S448" s="417" t="n"/>
      <c r="T448" s="199" t="n"/>
      <c r="U448" s="199" t="n"/>
      <c r="V448" s="199" t="n"/>
      <c r="W448" s="199" t="n"/>
      <c r="X448" s="199" t="n"/>
      <c r="Y448" s="199" t="n"/>
      <c r="Z448" s="199" t="n"/>
      <c r="AA448" s="199" t="n"/>
      <c r="AB448" s="199" t="n"/>
      <c r="AC448" s="199" t="n"/>
      <c r="AD448" s="199" t="n"/>
      <c r="AE448" s="199" t="n"/>
      <c r="AF448" s="199" t="n"/>
      <c r="AG448" s="199" t="n"/>
    </row>
    <row r="449" ht="26.5" customHeight="1">
      <c r="A449" s="203" t="n"/>
      <c r="B449" s="201" t="n"/>
      <c r="C449" s="200" t="n"/>
      <c r="D449" s="201" t="n"/>
      <c r="E449" s="200" t="n"/>
      <c r="F449" s="201" t="n"/>
      <c r="G449" s="200" t="n"/>
      <c r="H449" s="201" t="n"/>
      <c r="I449" s="200" t="n"/>
      <c r="J449" s="199" t="n"/>
      <c r="K449" s="199" t="n"/>
      <c r="L449" s="199" t="n"/>
      <c r="M449" s="212" t="n"/>
      <c r="N449" s="415" t="n"/>
      <c r="O449" s="212" t="n"/>
      <c r="P449" s="199" t="n"/>
      <c r="Q449" s="199" t="n"/>
      <c r="R449" s="199" t="n"/>
      <c r="S449" s="417" t="n"/>
      <c r="T449" s="199" t="n"/>
      <c r="U449" s="199" t="n"/>
      <c r="V449" s="199" t="n"/>
      <c r="W449" s="199" t="n"/>
      <c r="X449" s="199" t="n"/>
      <c r="Y449" s="199" t="n"/>
      <c r="Z449" s="199" t="n"/>
      <c r="AA449" s="199" t="n"/>
      <c r="AB449" s="199" t="n"/>
      <c r="AC449" s="199" t="n"/>
      <c r="AD449" s="199" t="n"/>
      <c r="AE449" s="199" t="n"/>
      <c r="AF449" s="199" t="n"/>
      <c r="AG449" s="199" t="n"/>
    </row>
    <row r="450" ht="26.5" customHeight="1">
      <c r="A450" s="203" t="n"/>
      <c r="B450" s="201" t="n"/>
      <c r="C450" s="200" t="n"/>
      <c r="D450" s="201" t="n"/>
      <c r="E450" s="200" t="n"/>
      <c r="F450" s="201" t="n"/>
      <c r="G450" s="200" t="n"/>
      <c r="H450" s="201" t="n"/>
      <c r="I450" s="200" t="n"/>
      <c r="J450" s="199" t="n"/>
      <c r="K450" s="199" t="n"/>
      <c r="L450" s="199" t="n"/>
      <c r="M450" s="212" t="n"/>
      <c r="N450" s="415" t="n"/>
      <c r="O450" s="212" t="n"/>
      <c r="P450" s="199" t="n"/>
      <c r="Q450" s="199" t="n"/>
      <c r="R450" s="199" t="n"/>
      <c r="S450" s="417" t="n"/>
      <c r="T450" s="199" t="n"/>
      <c r="U450" s="199" t="n"/>
      <c r="V450" s="199" t="n"/>
      <c r="W450" s="199" t="n"/>
      <c r="X450" s="199" t="n"/>
      <c r="Y450" s="199" t="n"/>
      <c r="Z450" s="199" t="n"/>
      <c r="AA450" s="199" t="n"/>
      <c r="AB450" s="199" t="n"/>
      <c r="AC450" s="199" t="n"/>
      <c r="AD450" s="199" t="n"/>
      <c r="AE450" s="199" t="n"/>
      <c r="AF450" s="199" t="n"/>
      <c r="AG450" s="199" t="n"/>
    </row>
    <row r="451" ht="26.5" customHeight="1">
      <c r="A451" s="203" t="n"/>
      <c r="B451" s="201" t="n"/>
      <c r="C451" s="200" t="n"/>
      <c r="D451" s="201" t="n"/>
      <c r="E451" s="200" t="n"/>
      <c r="F451" s="201" t="n"/>
      <c r="G451" s="200" t="n"/>
      <c r="H451" s="201" t="n"/>
      <c r="I451" s="200" t="n"/>
      <c r="J451" s="199" t="n"/>
      <c r="K451" s="199" t="n"/>
      <c r="L451" s="199" t="n"/>
      <c r="M451" s="212" t="n"/>
      <c r="N451" s="415" t="n"/>
      <c r="O451" s="212" t="n"/>
      <c r="P451" s="199" t="n"/>
      <c r="Q451" s="199" t="n"/>
      <c r="R451" s="199" t="n"/>
      <c r="S451" s="417" t="n"/>
      <c r="T451" s="199" t="n"/>
      <c r="U451" s="199" t="n"/>
      <c r="V451" s="199" t="n"/>
      <c r="W451" s="199" t="n"/>
      <c r="X451" s="199" t="n"/>
      <c r="Y451" s="199" t="n"/>
      <c r="Z451" s="199" t="n"/>
      <c r="AA451" s="199" t="n"/>
      <c r="AB451" s="199" t="n"/>
      <c r="AC451" s="199" t="n"/>
      <c r="AD451" s="199" t="n"/>
      <c r="AE451" s="199" t="n"/>
      <c r="AF451" s="199" t="n"/>
      <c r="AG451" s="199" t="n"/>
    </row>
    <row r="452" ht="26.5" customHeight="1">
      <c r="A452" s="203" t="n"/>
      <c r="B452" s="201" t="n"/>
      <c r="C452" s="200" t="n"/>
      <c r="D452" s="201" t="n"/>
      <c r="E452" s="200" t="n"/>
      <c r="F452" s="201" t="n"/>
      <c r="G452" s="200" t="n"/>
      <c r="H452" s="201" t="n"/>
      <c r="I452" s="200" t="n"/>
      <c r="J452" s="199" t="n"/>
      <c r="K452" s="199" t="n"/>
      <c r="L452" s="199" t="n"/>
      <c r="M452" s="212" t="n"/>
      <c r="N452" s="415" t="n"/>
      <c r="O452" s="212" t="n"/>
      <c r="P452" s="199" t="n"/>
      <c r="Q452" s="199" t="n"/>
      <c r="R452" s="199" t="n"/>
      <c r="S452" s="417" t="n"/>
      <c r="T452" s="199" t="n"/>
      <c r="U452" s="199" t="n"/>
      <c r="V452" s="199" t="n"/>
      <c r="W452" s="199" t="n"/>
      <c r="X452" s="199" t="n"/>
      <c r="Y452" s="199" t="n"/>
      <c r="Z452" s="199" t="n"/>
      <c r="AA452" s="199" t="n"/>
      <c r="AB452" s="199" t="n"/>
      <c r="AC452" s="199" t="n"/>
      <c r="AD452" s="199" t="n"/>
      <c r="AE452" s="199" t="n"/>
      <c r="AF452" s="199" t="n"/>
      <c r="AG452" s="199" t="n"/>
    </row>
    <row r="453" ht="26.5" customHeight="1">
      <c r="A453" s="203" t="n"/>
      <c r="B453" s="201" t="n"/>
      <c r="C453" s="200" t="n"/>
      <c r="D453" s="201" t="n"/>
      <c r="E453" s="200" t="n"/>
      <c r="F453" s="201" t="n"/>
      <c r="G453" s="200" t="n"/>
      <c r="H453" s="201" t="n"/>
      <c r="I453" s="200" t="n"/>
      <c r="J453" s="199" t="n"/>
      <c r="K453" s="199" t="n"/>
      <c r="L453" s="199" t="n"/>
      <c r="M453" s="212" t="n"/>
      <c r="N453" s="415" t="n"/>
      <c r="O453" s="212" t="n"/>
      <c r="P453" s="199" t="n"/>
      <c r="Q453" s="199" t="n"/>
      <c r="R453" s="199" t="n"/>
      <c r="S453" s="417" t="n"/>
      <c r="T453" s="199" t="n"/>
      <c r="U453" s="199" t="n"/>
      <c r="V453" s="199" t="n"/>
      <c r="W453" s="199" t="n"/>
      <c r="X453" s="199" t="n"/>
      <c r="Y453" s="199" t="n"/>
      <c r="Z453" s="199" t="n"/>
      <c r="AA453" s="199" t="n"/>
      <c r="AB453" s="199" t="n"/>
      <c r="AC453" s="199" t="n"/>
      <c r="AD453" s="199" t="n"/>
      <c r="AE453" s="199" t="n"/>
      <c r="AF453" s="199" t="n"/>
      <c r="AG453" s="199" t="n"/>
    </row>
    <row r="454" ht="26.5" customHeight="1">
      <c r="A454" s="203" t="n"/>
      <c r="B454" s="201" t="n"/>
      <c r="C454" s="200" t="n"/>
      <c r="D454" s="201" t="n"/>
      <c r="E454" s="200" t="n"/>
      <c r="F454" s="201" t="n"/>
      <c r="G454" s="200" t="n"/>
      <c r="H454" s="201" t="n"/>
      <c r="I454" s="200" t="n"/>
      <c r="J454" s="199" t="n"/>
      <c r="K454" s="199" t="n"/>
      <c r="L454" s="199" t="n"/>
      <c r="M454" s="212" t="n"/>
      <c r="N454" s="415" t="n"/>
      <c r="O454" s="212" t="n"/>
      <c r="P454" s="199" t="n"/>
      <c r="Q454" s="199" t="n"/>
      <c r="R454" s="199" t="n"/>
      <c r="S454" s="417" t="n"/>
      <c r="T454" s="199" t="n"/>
      <c r="U454" s="199" t="n"/>
      <c r="V454" s="199" t="n"/>
      <c r="W454" s="199" t="n"/>
      <c r="X454" s="199" t="n"/>
      <c r="Y454" s="199" t="n"/>
      <c r="Z454" s="199" t="n"/>
      <c r="AA454" s="199" t="n"/>
      <c r="AB454" s="199" t="n"/>
      <c r="AC454" s="199" t="n"/>
      <c r="AD454" s="199" t="n"/>
      <c r="AE454" s="199" t="n"/>
      <c r="AF454" s="199" t="n"/>
      <c r="AG454" s="199" t="n"/>
    </row>
    <row r="455" ht="26.5" customHeight="1">
      <c r="A455" s="203" t="n"/>
      <c r="B455" s="201" t="n"/>
      <c r="C455" s="200" t="n"/>
      <c r="D455" s="201" t="n"/>
      <c r="E455" s="200" t="n"/>
      <c r="F455" s="201" t="n"/>
      <c r="G455" s="200" t="n"/>
      <c r="H455" s="201" t="n"/>
      <c r="I455" s="200" t="n"/>
      <c r="J455" s="199" t="n"/>
      <c r="K455" s="199" t="n"/>
      <c r="L455" s="199" t="n"/>
      <c r="M455" s="212" t="n"/>
      <c r="N455" s="415" t="n"/>
      <c r="O455" s="212" t="n"/>
      <c r="P455" s="199" t="n"/>
      <c r="Q455" s="199" t="n"/>
      <c r="R455" s="199" t="n"/>
      <c r="S455" s="417" t="n"/>
      <c r="T455" s="199" t="n"/>
      <c r="U455" s="199" t="n"/>
      <c r="V455" s="199" t="n"/>
      <c r="W455" s="199" t="n"/>
      <c r="X455" s="199" t="n"/>
      <c r="Y455" s="199" t="n"/>
      <c r="Z455" s="199" t="n"/>
      <c r="AA455" s="199" t="n"/>
      <c r="AB455" s="199" t="n"/>
      <c r="AC455" s="199" t="n"/>
      <c r="AD455" s="199" t="n"/>
      <c r="AE455" s="199" t="n"/>
      <c r="AF455" s="199" t="n"/>
      <c r="AG455" s="199" t="n"/>
    </row>
    <row r="456" ht="26.5" customHeight="1">
      <c r="A456" s="203" t="n"/>
      <c r="B456" s="201" t="n"/>
      <c r="C456" s="200" t="n"/>
      <c r="D456" s="201" t="n"/>
      <c r="E456" s="200" t="n"/>
      <c r="F456" s="201" t="n"/>
      <c r="G456" s="200" t="n"/>
      <c r="H456" s="201" t="n"/>
      <c r="I456" s="200" t="n"/>
      <c r="J456" s="199" t="n"/>
      <c r="K456" s="199" t="n"/>
      <c r="L456" s="199" t="n"/>
      <c r="M456" s="212" t="n"/>
      <c r="N456" s="415" t="n"/>
      <c r="O456" s="212" t="n"/>
      <c r="P456" s="199" t="n"/>
      <c r="Q456" s="199" t="n"/>
      <c r="R456" s="199" t="n"/>
      <c r="S456" s="417" t="n"/>
      <c r="T456" s="199" t="n"/>
      <c r="U456" s="199" t="n"/>
      <c r="V456" s="199" t="n"/>
      <c r="W456" s="199" t="n"/>
      <c r="X456" s="199" t="n"/>
      <c r="Y456" s="199" t="n"/>
      <c r="Z456" s="199" t="n"/>
      <c r="AA456" s="199" t="n"/>
      <c r="AB456" s="199" t="n"/>
      <c r="AC456" s="199" t="n"/>
      <c r="AD456" s="199" t="n"/>
      <c r="AE456" s="199" t="n"/>
      <c r="AF456" s="199" t="n"/>
      <c r="AG456" s="199" t="n"/>
    </row>
    <row r="457" ht="26.5" customHeight="1">
      <c r="A457" s="203" t="n"/>
      <c r="B457" s="201" t="n"/>
      <c r="C457" s="200" t="n"/>
      <c r="D457" s="201" t="n"/>
      <c r="E457" s="200" t="n"/>
      <c r="F457" s="201" t="n"/>
      <c r="G457" s="200" t="n"/>
      <c r="H457" s="201" t="n"/>
      <c r="I457" s="200" t="n"/>
      <c r="J457" s="199" t="n"/>
      <c r="K457" s="199" t="n"/>
      <c r="L457" s="199" t="n"/>
      <c r="M457" s="212" t="n"/>
      <c r="N457" s="415" t="n"/>
      <c r="O457" s="212" t="n"/>
      <c r="P457" s="199" t="n"/>
      <c r="Q457" s="199" t="n"/>
      <c r="R457" s="199" t="n"/>
      <c r="S457" s="417" t="n"/>
      <c r="T457" s="199" t="n"/>
      <c r="U457" s="199" t="n"/>
      <c r="V457" s="199" t="n"/>
      <c r="W457" s="199" t="n"/>
      <c r="X457" s="199" t="n"/>
      <c r="Y457" s="199" t="n"/>
      <c r="Z457" s="199" t="n"/>
      <c r="AA457" s="199" t="n"/>
      <c r="AB457" s="199" t="n"/>
      <c r="AC457" s="199" t="n"/>
      <c r="AD457" s="199" t="n"/>
      <c r="AE457" s="199" t="n"/>
      <c r="AF457" s="199" t="n"/>
      <c r="AG457" s="199" t="n"/>
    </row>
    <row r="458" ht="26.5" customHeight="1">
      <c r="A458" s="203" t="n"/>
      <c r="B458" s="201" t="n"/>
      <c r="C458" s="200" t="n"/>
      <c r="D458" s="201" t="n"/>
      <c r="E458" s="200" t="n"/>
      <c r="F458" s="201" t="n"/>
      <c r="G458" s="200" t="n"/>
      <c r="H458" s="201" t="n"/>
      <c r="I458" s="200" t="n"/>
      <c r="J458" s="199" t="n"/>
      <c r="K458" s="199" t="n"/>
      <c r="L458" s="199" t="n"/>
      <c r="M458" s="212" t="n"/>
      <c r="N458" s="415" t="n"/>
      <c r="O458" s="212" t="n"/>
      <c r="P458" s="199" t="n"/>
      <c r="Q458" s="199" t="n"/>
      <c r="R458" s="199" t="n"/>
      <c r="S458" s="417" t="n"/>
      <c r="T458" s="199" t="n"/>
      <c r="U458" s="199" t="n"/>
      <c r="V458" s="199" t="n"/>
      <c r="W458" s="199" t="n"/>
      <c r="X458" s="199" t="n"/>
      <c r="Y458" s="199" t="n"/>
      <c r="Z458" s="199" t="n"/>
      <c r="AA458" s="199" t="n"/>
      <c r="AB458" s="199" t="n"/>
      <c r="AC458" s="199" t="n"/>
      <c r="AD458" s="199" t="n"/>
      <c r="AE458" s="199" t="n"/>
      <c r="AF458" s="199" t="n"/>
      <c r="AG458" s="199" t="n"/>
    </row>
    <row r="459" ht="26.5" customHeight="1">
      <c r="A459" s="203" t="n"/>
      <c r="B459" s="201" t="n"/>
      <c r="C459" s="200" t="n"/>
      <c r="D459" s="201" t="n"/>
      <c r="E459" s="200" t="n"/>
      <c r="F459" s="201" t="n"/>
      <c r="G459" s="200" t="n"/>
      <c r="H459" s="201" t="n"/>
      <c r="I459" s="200" t="n"/>
      <c r="J459" s="199" t="n"/>
      <c r="K459" s="199" t="n"/>
      <c r="L459" s="199" t="n"/>
      <c r="M459" s="212" t="n"/>
      <c r="N459" s="415" t="n"/>
      <c r="O459" s="212" t="n"/>
      <c r="P459" s="199" t="n"/>
      <c r="Q459" s="199" t="n"/>
      <c r="R459" s="199" t="n"/>
      <c r="S459" s="417" t="n"/>
      <c r="T459" s="199" t="n"/>
      <c r="U459" s="199" t="n"/>
      <c r="V459" s="199" t="n"/>
      <c r="W459" s="199" t="n"/>
      <c r="X459" s="199" t="n"/>
      <c r="Y459" s="199" t="n"/>
      <c r="Z459" s="199" t="n"/>
      <c r="AA459" s="199" t="n"/>
      <c r="AB459" s="199" t="n"/>
      <c r="AC459" s="199" t="n"/>
      <c r="AD459" s="199" t="n"/>
      <c r="AE459" s="199" t="n"/>
      <c r="AF459" s="199" t="n"/>
      <c r="AG459" s="199" t="n"/>
    </row>
    <row r="460" ht="26.5" customHeight="1">
      <c r="A460" s="203" t="n"/>
      <c r="B460" s="201" t="n"/>
      <c r="C460" s="200" t="n"/>
      <c r="D460" s="201" t="n"/>
      <c r="E460" s="200" t="n"/>
      <c r="F460" s="201" t="n"/>
      <c r="G460" s="200" t="n"/>
      <c r="H460" s="201" t="n"/>
      <c r="I460" s="200" t="n"/>
      <c r="J460" s="199" t="n"/>
      <c r="K460" s="199" t="n"/>
      <c r="L460" s="199" t="n"/>
      <c r="M460" s="212" t="n"/>
      <c r="N460" s="415" t="n"/>
      <c r="O460" s="212" t="n"/>
      <c r="P460" s="199" t="n"/>
      <c r="Q460" s="199" t="n"/>
      <c r="R460" s="199" t="n"/>
      <c r="S460" s="417" t="n"/>
      <c r="T460" s="199" t="n"/>
      <c r="U460" s="199" t="n"/>
      <c r="V460" s="199" t="n"/>
      <c r="W460" s="199" t="n"/>
      <c r="X460" s="199" t="n"/>
      <c r="Y460" s="199" t="n"/>
      <c r="Z460" s="199" t="n"/>
      <c r="AA460" s="199" t="n"/>
      <c r="AB460" s="199" t="n"/>
      <c r="AC460" s="199" t="n"/>
      <c r="AD460" s="199" t="n"/>
      <c r="AE460" s="199" t="n"/>
      <c r="AF460" s="199" t="n"/>
      <c r="AG460" s="199" t="n"/>
    </row>
    <row r="461" ht="26.5" customHeight="1">
      <c r="A461" s="203" t="n"/>
      <c r="B461" s="201" t="n"/>
      <c r="C461" s="200" t="n"/>
      <c r="D461" s="201" t="n"/>
      <c r="E461" s="200" t="n"/>
      <c r="F461" s="201" t="n"/>
      <c r="G461" s="200" t="n"/>
      <c r="H461" s="201" t="n"/>
      <c r="I461" s="200" t="n"/>
      <c r="J461" s="199" t="n"/>
      <c r="K461" s="199" t="n"/>
      <c r="L461" s="199" t="n"/>
      <c r="M461" s="212" t="n"/>
      <c r="N461" s="415" t="n"/>
      <c r="O461" s="212" t="n"/>
      <c r="P461" s="199" t="n"/>
      <c r="Q461" s="199" t="n"/>
      <c r="R461" s="199" t="n"/>
      <c r="S461" s="417" t="n"/>
      <c r="T461" s="199" t="n"/>
      <c r="U461" s="199" t="n"/>
      <c r="V461" s="199" t="n"/>
      <c r="W461" s="199" t="n"/>
      <c r="X461" s="199" t="n"/>
      <c r="Y461" s="199" t="n"/>
      <c r="Z461" s="199" t="n"/>
      <c r="AA461" s="199" t="n"/>
      <c r="AB461" s="199" t="n"/>
      <c r="AC461" s="199" t="n"/>
      <c r="AD461" s="199" t="n"/>
      <c r="AE461" s="199" t="n"/>
      <c r="AF461" s="199" t="n"/>
      <c r="AG461" s="199" t="n"/>
    </row>
    <row r="462" ht="26.5" customHeight="1">
      <c r="A462" s="203" t="n"/>
      <c r="B462" s="201" t="n"/>
      <c r="C462" s="200" t="n"/>
      <c r="D462" s="201" t="n"/>
      <c r="E462" s="200" t="n"/>
      <c r="F462" s="201" t="n"/>
      <c r="G462" s="200" t="n"/>
      <c r="H462" s="201" t="n"/>
      <c r="I462" s="200" t="n"/>
      <c r="J462" s="199" t="n"/>
      <c r="K462" s="199" t="n"/>
      <c r="L462" s="199" t="n"/>
      <c r="M462" s="212" t="n"/>
      <c r="N462" s="415" t="n"/>
      <c r="O462" s="212" t="n"/>
      <c r="P462" s="199" t="n"/>
      <c r="Q462" s="199" t="n"/>
      <c r="R462" s="199" t="n"/>
      <c r="S462" s="417" t="n"/>
      <c r="T462" s="199" t="n"/>
      <c r="U462" s="199" t="n"/>
      <c r="V462" s="199" t="n"/>
      <c r="W462" s="199" t="n"/>
      <c r="X462" s="199" t="n"/>
      <c r="Y462" s="199" t="n"/>
      <c r="Z462" s="199" t="n"/>
      <c r="AA462" s="199" t="n"/>
      <c r="AB462" s="199" t="n"/>
      <c r="AC462" s="199" t="n"/>
      <c r="AD462" s="199" t="n"/>
      <c r="AE462" s="199" t="n"/>
      <c r="AF462" s="199" t="n"/>
      <c r="AG462" s="199" t="n"/>
    </row>
    <row r="463" ht="26.5" customHeight="1">
      <c r="A463" s="203" t="n"/>
      <c r="B463" s="201" t="n"/>
      <c r="C463" s="200" t="n"/>
      <c r="D463" s="201" t="n"/>
      <c r="E463" s="200" t="n"/>
      <c r="F463" s="201" t="n"/>
      <c r="G463" s="200" t="n"/>
      <c r="H463" s="201" t="n"/>
      <c r="I463" s="200" t="n"/>
      <c r="J463" s="199" t="n"/>
      <c r="K463" s="199" t="n"/>
      <c r="L463" s="199" t="n"/>
      <c r="M463" s="212" t="n"/>
      <c r="N463" s="415" t="n"/>
      <c r="O463" s="212" t="n"/>
      <c r="P463" s="199" t="n"/>
      <c r="Q463" s="199" t="n"/>
      <c r="R463" s="199" t="n"/>
      <c r="S463" s="417" t="n"/>
      <c r="T463" s="199" t="n"/>
      <c r="U463" s="199" t="n"/>
      <c r="V463" s="199" t="n"/>
      <c r="W463" s="199" t="n"/>
      <c r="X463" s="199" t="n"/>
      <c r="Y463" s="199" t="n"/>
      <c r="Z463" s="199" t="n"/>
      <c r="AA463" s="199" t="n"/>
      <c r="AB463" s="199" t="n"/>
      <c r="AC463" s="199" t="n"/>
      <c r="AD463" s="199" t="n"/>
      <c r="AE463" s="199" t="n"/>
      <c r="AF463" s="199" t="n"/>
      <c r="AG463" s="199" t="n"/>
    </row>
    <row r="464" ht="26.5" customHeight="1">
      <c r="A464" s="203" t="n"/>
      <c r="B464" s="201" t="n"/>
      <c r="C464" s="200" t="n"/>
      <c r="D464" s="201" t="n"/>
      <c r="E464" s="200" t="n"/>
      <c r="F464" s="201" t="n"/>
      <c r="G464" s="200" t="n"/>
      <c r="H464" s="201" t="n"/>
      <c r="I464" s="200" t="n"/>
      <c r="J464" s="199" t="n"/>
      <c r="K464" s="199" t="n"/>
      <c r="L464" s="199" t="n"/>
      <c r="M464" s="212" t="n"/>
      <c r="N464" s="415" t="n"/>
      <c r="O464" s="212" t="n"/>
      <c r="P464" s="199" t="n"/>
      <c r="Q464" s="199" t="n"/>
      <c r="R464" s="199" t="n"/>
      <c r="S464" s="417" t="n"/>
      <c r="T464" s="199" t="n"/>
      <c r="U464" s="199" t="n"/>
      <c r="V464" s="199" t="n"/>
      <c r="W464" s="199" t="n"/>
      <c r="X464" s="199" t="n"/>
      <c r="Y464" s="199" t="n"/>
      <c r="Z464" s="199" t="n"/>
      <c r="AA464" s="199" t="n"/>
      <c r="AB464" s="199" t="n"/>
      <c r="AC464" s="199" t="n"/>
      <c r="AD464" s="199" t="n"/>
      <c r="AE464" s="199" t="n"/>
      <c r="AF464" s="199" t="n"/>
      <c r="AG464" s="199" t="n"/>
    </row>
    <row r="465" ht="26.5" customHeight="1">
      <c r="A465" s="203" t="n"/>
      <c r="B465" s="201" t="n"/>
      <c r="C465" s="200" t="n"/>
      <c r="D465" s="201" t="n"/>
      <c r="E465" s="200" t="n"/>
      <c r="F465" s="201" t="n"/>
      <c r="G465" s="200" t="n"/>
      <c r="H465" s="201" t="n"/>
      <c r="I465" s="200" t="n"/>
      <c r="J465" s="199" t="n"/>
      <c r="K465" s="199" t="n"/>
      <c r="L465" s="199" t="n"/>
      <c r="M465" s="212" t="n"/>
      <c r="N465" s="415" t="n"/>
      <c r="O465" s="212" t="n"/>
      <c r="P465" s="199" t="n"/>
      <c r="Q465" s="199" t="n"/>
      <c r="R465" s="199" t="n"/>
      <c r="S465" s="417" t="n"/>
      <c r="T465" s="199" t="n"/>
      <c r="U465" s="199" t="n"/>
      <c r="V465" s="199" t="n"/>
      <c r="W465" s="199" t="n"/>
      <c r="X465" s="199" t="n"/>
      <c r="Y465" s="199" t="n"/>
      <c r="Z465" s="199" t="n"/>
      <c r="AA465" s="199" t="n"/>
      <c r="AB465" s="199" t="n"/>
      <c r="AC465" s="199" t="n"/>
      <c r="AD465" s="199" t="n"/>
      <c r="AE465" s="199" t="n"/>
      <c r="AF465" s="199" t="n"/>
      <c r="AG465" s="199" t="n"/>
    </row>
    <row r="466" ht="26.5" customHeight="1">
      <c r="A466" s="203" t="n"/>
      <c r="B466" s="201" t="n"/>
      <c r="C466" s="200" t="n"/>
      <c r="D466" s="201" t="n"/>
      <c r="E466" s="200" t="n"/>
      <c r="F466" s="201" t="n"/>
      <c r="G466" s="200" t="n"/>
      <c r="H466" s="201" t="n"/>
      <c r="I466" s="200" t="n"/>
      <c r="J466" s="199" t="n"/>
      <c r="K466" s="199" t="n"/>
      <c r="L466" s="199" t="n"/>
      <c r="M466" s="212" t="n"/>
      <c r="N466" s="415" t="n"/>
      <c r="O466" s="212" t="n"/>
      <c r="P466" s="199" t="n"/>
      <c r="Q466" s="199" t="n"/>
      <c r="R466" s="199" t="n"/>
      <c r="S466" s="417" t="n"/>
      <c r="T466" s="199" t="n"/>
      <c r="U466" s="199" t="n"/>
      <c r="V466" s="199" t="n"/>
      <c r="W466" s="199" t="n"/>
      <c r="X466" s="199" t="n"/>
      <c r="Y466" s="199" t="n"/>
      <c r="Z466" s="199" t="n"/>
      <c r="AA466" s="199" t="n"/>
      <c r="AB466" s="199" t="n"/>
      <c r="AC466" s="199" t="n"/>
      <c r="AD466" s="199" t="n"/>
      <c r="AE466" s="199" t="n"/>
      <c r="AF466" s="199" t="n"/>
      <c r="AG466" s="199" t="n"/>
    </row>
    <row r="467" ht="26.5" customHeight="1">
      <c r="A467" s="203" t="n"/>
      <c r="B467" s="201" t="n"/>
      <c r="C467" s="200" t="n"/>
      <c r="D467" s="201" t="n"/>
      <c r="E467" s="200" t="n"/>
      <c r="F467" s="201" t="n"/>
      <c r="G467" s="200" t="n"/>
      <c r="H467" s="201" t="n"/>
      <c r="I467" s="200" t="n"/>
      <c r="J467" s="199" t="n"/>
      <c r="K467" s="199" t="n"/>
      <c r="L467" s="199" t="n"/>
      <c r="M467" s="212" t="n"/>
      <c r="N467" s="415" t="n"/>
      <c r="O467" s="212" t="n"/>
      <c r="P467" s="199" t="n"/>
      <c r="Q467" s="199" t="n"/>
      <c r="R467" s="199" t="n"/>
      <c r="S467" s="417" t="n"/>
      <c r="T467" s="199" t="n"/>
      <c r="U467" s="199" t="n"/>
      <c r="V467" s="199" t="n"/>
      <c r="W467" s="199" t="n"/>
      <c r="X467" s="199" t="n"/>
      <c r="Y467" s="199" t="n"/>
      <c r="Z467" s="199" t="n"/>
      <c r="AA467" s="199" t="n"/>
      <c r="AB467" s="199" t="n"/>
      <c r="AC467" s="199" t="n"/>
      <c r="AD467" s="199" t="n"/>
      <c r="AE467" s="199" t="n"/>
      <c r="AF467" s="199" t="n"/>
      <c r="AG467" s="199" t="n"/>
    </row>
    <row r="468" ht="26.5" customHeight="1">
      <c r="A468" s="203" t="n"/>
      <c r="B468" s="201" t="n"/>
      <c r="C468" s="200" t="n"/>
      <c r="D468" s="201" t="n"/>
      <c r="E468" s="200" t="n"/>
      <c r="F468" s="201" t="n"/>
      <c r="G468" s="200" t="n"/>
      <c r="H468" s="201" t="n"/>
      <c r="I468" s="200" t="n"/>
      <c r="J468" s="199" t="n"/>
      <c r="K468" s="199" t="n"/>
      <c r="L468" s="199" t="n"/>
      <c r="M468" s="212" t="n"/>
      <c r="N468" s="415" t="n"/>
      <c r="O468" s="212" t="n"/>
      <c r="P468" s="199" t="n"/>
      <c r="Q468" s="199" t="n"/>
      <c r="R468" s="199" t="n"/>
      <c r="S468" s="417" t="n"/>
      <c r="T468" s="199" t="n"/>
      <c r="U468" s="199" t="n"/>
      <c r="V468" s="199" t="n"/>
      <c r="W468" s="199" t="n"/>
      <c r="X468" s="199" t="n"/>
      <c r="Y468" s="199" t="n"/>
      <c r="Z468" s="199" t="n"/>
      <c r="AA468" s="199" t="n"/>
      <c r="AB468" s="199" t="n"/>
      <c r="AC468" s="199" t="n"/>
      <c r="AD468" s="199" t="n"/>
      <c r="AE468" s="199" t="n"/>
      <c r="AF468" s="199" t="n"/>
      <c r="AG468" s="199" t="n"/>
    </row>
    <row r="469" ht="26.5" customHeight="1">
      <c r="A469" s="203" t="n"/>
      <c r="B469" s="201" t="n"/>
      <c r="C469" s="200" t="n"/>
      <c r="D469" s="201" t="n"/>
      <c r="E469" s="200" t="n"/>
      <c r="F469" s="201" t="n"/>
      <c r="G469" s="200" t="n"/>
      <c r="H469" s="201" t="n"/>
      <c r="I469" s="200" t="n"/>
      <c r="J469" s="199" t="n"/>
      <c r="K469" s="199" t="n"/>
      <c r="L469" s="199" t="n"/>
      <c r="M469" s="212" t="n"/>
      <c r="N469" s="415" t="n"/>
      <c r="O469" s="212" t="n"/>
      <c r="P469" s="199" t="n"/>
      <c r="Q469" s="199" t="n"/>
      <c r="R469" s="199" t="n"/>
      <c r="S469" s="417" t="n"/>
      <c r="T469" s="199" t="n"/>
      <c r="U469" s="199" t="n"/>
      <c r="V469" s="199" t="n"/>
      <c r="W469" s="199" t="n"/>
      <c r="X469" s="199" t="n"/>
      <c r="Y469" s="199" t="n"/>
      <c r="Z469" s="199" t="n"/>
      <c r="AA469" s="199" t="n"/>
      <c r="AB469" s="199" t="n"/>
      <c r="AC469" s="199" t="n"/>
      <c r="AD469" s="199" t="n"/>
      <c r="AE469" s="199" t="n"/>
      <c r="AF469" s="199" t="n"/>
      <c r="AG469" s="199" t="n"/>
    </row>
    <row r="470" ht="26.5" customHeight="1">
      <c r="A470" s="203" t="n"/>
      <c r="B470" s="201" t="n"/>
      <c r="C470" s="200" t="n"/>
      <c r="D470" s="201" t="n"/>
      <c r="E470" s="200" t="n"/>
      <c r="F470" s="201" t="n"/>
      <c r="G470" s="200" t="n"/>
      <c r="H470" s="201" t="n"/>
      <c r="I470" s="200" t="n"/>
      <c r="J470" s="199" t="n"/>
      <c r="K470" s="199" t="n"/>
      <c r="L470" s="199" t="n"/>
      <c r="M470" s="212" t="n"/>
      <c r="N470" s="415" t="n"/>
      <c r="O470" s="212" t="n"/>
      <c r="P470" s="199" t="n"/>
      <c r="Q470" s="199" t="n"/>
      <c r="R470" s="199" t="n"/>
      <c r="S470" s="417" t="n"/>
      <c r="T470" s="199" t="n"/>
      <c r="U470" s="199" t="n"/>
      <c r="V470" s="199" t="n"/>
      <c r="W470" s="199" t="n"/>
      <c r="X470" s="199" t="n"/>
      <c r="Y470" s="199" t="n"/>
      <c r="Z470" s="199" t="n"/>
      <c r="AA470" s="199" t="n"/>
      <c r="AB470" s="199" t="n"/>
      <c r="AC470" s="199" t="n"/>
      <c r="AD470" s="199" t="n"/>
      <c r="AE470" s="199" t="n"/>
      <c r="AF470" s="199" t="n"/>
      <c r="AG470" s="199" t="n"/>
    </row>
    <row r="471" ht="26.5" customHeight="1">
      <c r="A471" s="203" t="n"/>
      <c r="B471" s="201" t="n"/>
      <c r="C471" s="200" t="n"/>
      <c r="D471" s="201" t="n"/>
      <c r="E471" s="200" t="n"/>
      <c r="F471" s="201" t="n"/>
      <c r="G471" s="200" t="n"/>
      <c r="H471" s="201" t="n"/>
      <c r="I471" s="200" t="n"/>
      <c r="J471" s="199" t="n"/>
      <c r="K471" s="199" t="n"/>
      <c r="L471" s="199" t="n"/>
      <c r="M471" s="212" t="n"/>
      <c r="N471" s="415" t="n"/>
      <c r="O471" s="212" t="n"/>
      <c r="P471" s="199" t="n"/>
      <c r="Q471" s="199" t="n"/>
      <c r="R471" s="199" t="n"/>
      <c r="S471" s="417" t="n"/>
      <c r="T471" s="199" t="n"/>
      <c r="U471" s="199" t="n"/>
      <c r="V471" s="199" t="n"/>
      <c r="W471" s="199" t="n"/>
      <c r="X471" s="199" t="n"/>
      <c r="Y471" s="199" t="n"/>
      <c r="Z471" s="199" t="n"/>
      <c r="AA471" s="199" t="n"/>
      <c r="AB471" s="199" t="n"/>
      <c r="AC471" s="199" t="n"/>
      <c r="AD471" s="199" t="n"/>
      <c r="AE471" s="199" t="n"/>
      <c r="AF471" s="199" t="n"/>
      <c r="AG471" s="199" t="n"/>
    </row>
    <row r="472" ht="26.5" customHeight="1">
      <c r="A472" s="203" t="n"/>
      <c r="B472" s="201" t="n"/>
      <c r="C472" s="200" t="n"/>
      <c r="D472" s="201" t="n"/>
      <c r="E472" s="200" t="n"/>
      <c r="F472" s="201" t="n"/>
      <c r="G472" s="200" t="n"/>
      <c r="H472" s="201" t="n"/>
      <c r="I472" s="200" t="n"/>
      <c r="J472" s="199" t="n"/>
      <c r="K472" s="199" t="n"/>
      <c r="L472" s="199" t="n"/>
      <c r="M472" s="212" t="n"/>
      <c r="N472" s="415" t="n"/>
      <c r="O472" s="212" t="n"/>
      <c r="P472" s="199" t="n"/>
      <c r="Q472" s="199" t="n"/>
      <c r="R472" s="199" t="n"/>
      <c r="S472" s="417" t="n"/>
      <c r="T472" s="199" t="n"/>
      <c r="U472" s="199" t="n"/>
      <c r="V472" s="199" t="n"/>
      <c r="W472" s="199" t="n"/>
      <c r="X472" s="199" t="n"/>
      <c r="Y472" s="199" t="n"/>
      <c r="Z472" s="199" t="n"/>
      <c r="AA472" s="199" t="n"/>
      <c r="AB472" s="199" t="n"/>
      <c r="AC472" s="199" t="n"/>
      <c r="AD472" s="199" t="n"/>
      <c r="AE472" s="199" t="n"/>
      <c r="AF472" s="199" t="n"/>
      <c r="AG472" s="199" t="n"/>
    </row>
    <row r="473" ht="26.5" customHeight="1">
      <c r="A473" s="203" t="n"/>
      <c r="B473" s="201" t="n"/>
      <c r="C473" s="200" t="n"/>
      <c r="D473" s="201" t="n"/>
      <c r="E473" s="200" t="n"/>
      <c r="F473" s="201" t="n"/>
      <c r="G473" s="200" t="n"/>
      <c r="H473" s="201" t="n"/>
      <c r="I473" s="200" t="n"/>
      <c r="J473" s="199" t="n"/>
      <c r="K473" s="199" t="n"/>
      <c r="L473" s="199" t="n"/>
      <c r="M473" s="212" t="n"/>
      <c r="N473" s="415" t="n"/>
      <c r="O473" s="212" t="n"/>
      <c r="P473" s="199" t="n"/>
      <c r="Q473" s="199" t="n"/>
      <c r="R473" s="199" t="n"/>
      <c r="S473" s="417" t="n"/>
      <c r="T473" s="199" t="n"/>
      <c r="U473" s="199" t="n"/>
      <c r="V473" s="199" t="n"/>
      <c r="W473" s="199" t="n"/>
      <c r="X473" s="199" t="n"/>
      <c r="Y473" s="199" t="n"/>
      <c r="Z473" s="199" t="n"/>
      <c r="AA473" s="199" t="n"/>
      <c r="AB473" s="199" t="n"/>
      <c r="AC473" s="199" t="n"/>
      <c r="AD473" s="199" t="n"/>
      <c r="AE473" s="199" t="n"/>
      <c r="AF473" s="199" t="n"/>
      <c r="AG473" s="199" t="n"/>
    </row>
    <row r="474" ht="26.5" customHeight="1">
      <c r="A474" s="203" t="n"/>
      <c r="B474" s="201" t="n"/>
      <c r="C474" s="200" t="n"/>
      <c r="D474" s="201" t="n"/>
      <c r="E474" s="200" t="n"/>
      <c r="F474" s="201" t="n"/>
      <c r="G474" s="200" t="n"/>
      <c r="H474" s="201" t="n"/>
      <c r="I474" s="200" t="n"/>
      <c r="J474" s="199" t="n"/>
      <c r="K474" s="199" t="n"/>
      <c r="L474" s="199" t="n"/>
      <c r="M474" s="212" t="n"/>
      <c r="N474" s="415" t="n"/>
      <c r="O474" s="212" t="n"/>
      <c r="P474" s="199" t="n"/>
      <c r="Q474" s="199" t="n"/>
      <c r="R474" s="199" t="n"/>
      <c r="S474" s="417" t="n"/>
      <c r="T474" s="199" t="n"/>
      <c r="U474" s="199" t="n"/>
      <c r="V474" s="199" t="n"/>
      <c r="W474" s="199" t="n"/>
      <c r="X474" s="199" t="n"/>
      <c r="Y474" s="199" t="n"/>
      <c r="Z474" s="199" t="n"/>
      <c r="AA474" s="199" t="n"/>
      <c r="AB474" s="199" t="n"/>
      <c r="AC474" s="199" t="n"/>
      <c r="AD474" s="199" t="n"/>
      <c r="AE474" s="199" t="n"/>
      <c r="AF474" s="199" t="n"/>
      <c r="AG474" s="199" t="n"/>
    </row>
    <row r="475" ht="26.5" customHeight="1">
      <c r="A475" s="203" t="n"/>
      <c r="B475" s="201" t="n"/>
      <c r="C475" s="200" t="n"/>
      <c r="D475" s="201" t="n"/>
      <c r="E475" s="200" t="n"/>
      <c r="F475" s="201" t="n"/>
      <c r="G475" s="200" t="n"/>
      <c r="H475" s="201" t="n"/>
      <c r="I475" s="200" t="n"/>
      <c r="J475" s="199" t="n"/>
      <c r="K475" s="199" t="n"/>
      <c r="L475" s="199" t="n"/>
      <c r="M475" s="212" t="n"/>
      <c r="N475" s="415" t="n"/>
      <c r="O475" s="212" t="n"/>
      <c r="P475" s="199" t="n"/>
      <c r="Q475" s="199" t="n"/>
      <c r="R475" s="199" t="n"/>
      <c r="S475" s="417" t="n"/>
      <c r="T475" s="199" t="n"/>
      <c r="U475" s="199" t="n"/>
      <c r="V475" s="199" t="n"/>
      <c r="W475" s="199" t="n"/>
      <c r="X475" s="199" t="n"/>
      <c r="Y475" s="199" t="n"/>
      <c r="Z475" s="199" t="n"/>
      <c r="AA475" s="199" t="n"/>
      <c r="AB475" s="199" t="n"/>
      <c r="AC475" s="199" t="n"/>
      <c r="AD475" s="199" t="n"/>
      <c r="AE475" s="199" t="n"/>
      <c r="AF475" s="199" t="n"/>
      <c r="AG475" s="199" t="n"/>
    </row>
    <row r="476" ht="26.5" customHeight="1">
      <c r="A476" s="203" t="n"/>
      <c r="B476" s="201" t="n"/>
      <c r="C476" s="200" t="n"/>
      <c r="D476" s="201" t="n"/>
      <c r="E476" s="200" t="n"/>
      <c r="F476" s="201" t="n"/>
      <c r="G476" s="200" t="n"/>
      <c r="H476" s="201" t="n"/>
      <c r="I476" s="200" t="n"/>
      <c r="J476" s="199" t="n"/>
      <c r="K476" s="199" t="n"/>
      <c r="L476" s="199" t="n"/>
      <c r="M476" s="212" t="n"/>
      <c r="N476" s="415" t="n"/>
      <c r="O476" s="212" t="n"/>
      <c r="P476" s="199" t="n"/>
      <c r="Q476" s="199" t="n"/>
      <c r="R476" s="199" t="n"/>
      <c r="S476" s="417" t="n"/>
      <c r="T476" s="199" t="n"/>
      <c r="U476" s="199" t="n"/>
      <c r="V476" s="199" t="n"/>
      <c r="W476" s="199" t="n"/>
      <c r="X476" s="199" t="n"/>
      <c r="Y476" s="199" t="n"/>
      <c r="Z476" s="199" t="n"/>
      <c r="AA476" s="199" t="n"/>
      <c r="AB476" s="199" t="n"/>
      <c r="AC476" s="199" t="n"/>
      <c r="AD476" s="199" t="n"/>
      <c r="AE476" s="199" t="n"/>
      <c r="AF476" s="199" t="n"/>
      <c r="AG476" s="199" t="n"/>
    </row>
    <row r="477" ht="26.5" customHeight="1">
      <c r="A477" s="203" t="n"/>
      <c r="B477" s="201" t="n"/>
      <c r="C477" s="200" t="n"/>
      <c r="D477" s="201" t="n"/>
      <c r="E477" s="200" t="n"/>
      <c r="F477" s="201" t="n"/>
      <c r="G477" s="200" t="n"/>
      <c r="H477" s="201" t="n"/>
      <c r="I477" s="200" t="n"/>
      <c r="J477" s="199" t="n"/>
      <c r="K477" s="199" t="n"/>
      <c r="L477" s="199" t="n"/>
      <c r="M477" s="212" t="n"/>
      <c r="N477" s="415" t="n"/>
      <c r="O477" s="212" t="n"/>
      <c r="P477" s="199" t="n"/>
      <c r="Q477" s="199" t="n"/>
      <c r="R477" s="199" t="n"/>
      <c r="S477" s="417" t="n"/>
      <c r="T477" s="199" t="n"/>
      <c r="U477" s="199" t="n"/>
      <c r="V477" s="199" t="n"/>
      <c r="W477" s="199" t="n"/>
      <c r="X477" s="199" t="n"/>
      <c r="Y477" s="199" t="n"/>
      <c r="Z477" s="199" t="n"/>
      <c r="AA477" s="199" t="n"/>
      <c r="AB477" s="199" t="n"/>
      <c r="AC477" s="199" t="n"/>
      <c r="AD477" s="199" t="n"/>
      <c r="AE477" s="199" t="n"/>
      <c r="AF477" s="199" t="n"/>
      <c r="AG477" s="199" t="n"/>
    </row>
    <row r="478" ht="26.5" customHeight="1">
      <c r="A478" s="203" t="n"/>
      <c r="B478" s="201" t="n"/>
      <c r="C478" s="200" t="n"/>
      <c r="D478" s="201" t="n"/>
      <c r="E478" s="200" t="n"/>
      <c r="F478" s="201" t="n"/>
      <c r="G478" s="200" t="n"/>
      <c r="H478" s="201" t="n"/>
      <c r="I478" s="200" t="n"/>
      <c r="J478" s="199" t="n"/>
      <c r="K478" s="199" t="n"/>
      <c r="L478" s="199" t="n"/>
      <c r="M478" s="212" t="n"/>
      <c r="N478" s="415" t="n"/>
      <c r="O478" s="212" t="n"/>
      <c r="P478" s="199" t="n"/>
      <c r="Q478" s="199" t="n"/>
      <c r="R478" s="199" t="n"/>
      <c r="S478" s="417" t="n"/>
      <c r="T478" s="199" t="n"/>
      <c r="U478" s="199" t="n"/>
      <c r="V478" s="199" t="n"/>
      <c r="W478" s="199" t="n"/>
      <c r="X478" s="199" t="n"/>
      <c r="Y478" s="199" t="n"/>
      <c r="Z478" s="199" t="n"/>
      <c r="AA478" s="199" t="n"/>
      <c r="AB478" s="199" t="n"/>
      <c r="AC478" s="199" t="n"/>
      <c r="AD478" s="199" t="n"/>
      <c r="AE478" s="199" t="n"/>
      <c r="AF478" s="199" t="n"/>
      <c r="AG478" s="199" t="n"/>
    </row>
    <row r="479" ht="26.5" customHeight="1">
      <c r="A479" s="203" t="n"/>
      <c r="B479" s="201" t="n"/>
      <c r="C479" s="200" t="n"/>
      <c r="D479" s="201" t="n"/>
      <c r="E479" s="200" t="n"/>
      <c r="F479" s="201" t="n"/>
      <c r="G479" s="200" t="n"/>
      <c r="H479" s="201" t="n"/>
      <c r="I479" s="200" t="n"/>
      <c r="J479" s="199" t="n"/>
      <c r="K479" s="199" t="n"/>
      <c r="L479" s="199" t="n"/>
      <c r="M479" s="212" t="n"/>
      <c r="N479" s="415" t="n"/>
      <c r="O479" s="212" t="n"/>
      <c r="P479" s="199" t="n"/>
      <c r="Q479" s="199" t="n"/>
      <c r="R479" s="199" t="n"/>
      <c r="S479" s="417" t="n"/>
      <c r="T479" s="199" t="n"/>
      <c r="U479" s="199" t="n"/>
      <c r="V479" s="199" t="n"/>
      <c r="W479" s="199" t="n"/>
      <c r="X479" s="199" t="n"/>
      <c r="Y479" s="199" t="n"/>
      <c r="Z479" s="199" t="n"/>
      <c r="AA479" s="199" t="n"/>
      <c r="AB479" s="199" t="n"/>
      <c r="AC479" s="199" t="n"/>
      <c r="AD479" s="199" t="n"/>
      <c r="AE479" s="199" t="n"/>
      <c r="AF479" s="199" t="n"/>
      <c r="AG479" s="199" t="n"/>
    </row>
    <row r="480" ht="26.5" customHeight="1">
      <c r="A480" s="203" t="n"/>
      <c r="B480" s="201" t="n"/>
      <c r="C480" s="200" t="n"/>
      <c r="D480" s="201" t="n"/>
      <c r="E480" s="200" t="n"/>
      <c r="F480" s="201" t="n"/>
      <c r="G480" s="200" t="n"/>
      <c r="H480" s="201" t="n"/>
      <c r="I480" s="200" t="n"/>
      <c r="J480" s="199" t="n"/>
      <c r="K480" s="199" t="n"/>
      <c r="L480" s="199" t="n"/>
      <c r="M480" s="212" t="n"/>
      <c r="N480" s="415" t="n"/>
      <c r="O480" s="212" t="n"/>
      <c r="P480" s="199" t="n"/>
      <c r="Q480" s="199" t="n"/>
      <c r="R480" s="199" t="n"/>
      <c r="S480" s="417" t="n"/>
      <c r="T480" s="199" t="n"/>
      <c r="U480" s="199" t="n"/>
      <c r="V480" s="199" t="n"/>
      <c r="W480" s="199" t="n"/>
      <c r="X480" s="199" t="n"/>
      <c r="Y480" s="199" t="n"/>
      <c r="Z480" s="199" t="n"/>
      <c r="AA480" s="199" t="n"/>
      <c r="AB480" s="199" t="n"/>
      <c r="AC480" s="199" t="n"/>
      <c r="AD480" s="199" t="n"/>
      <c r="AE480" s="199" t="n"/>
      <c r="AF480" s="199" t="n"/>
      <c r="AG480" s="199" t="n"/>
    </row>
    <row r="481" ht="26.5" customHeight="1">
      <c r="A481" s="203" t="n"/>
      <c r="B481" s="201" t="n"/>
      <c r="C481" s="200" t="n"/>
      <c r="D481" s="201" t="n"/>
      <c r="E481" s="200" t="n"/>
      <c r="F481" s="201" t="n"/>
      <c r="G481" s="200" t="n"/>
      <c r="H481" s="201" t="n"/>
      <c r="I481" s="200" t="n"/>
      <c r="J481" s="199" t="n"/>
      <c r="K481" s="199" t="n"/>
      <c r="L481" s="199" t="n"/>
      <c r="M481" s="212" t="n"/>
      <c r="N481" s="415" t="n"/>
      <c r="O481" s="212" t="n"/>
      <c r="P481" s="199" t="n"/>
      <c r="Q481" s="199" t="n"/>
      <c r="R481" s="199" t="n"/>
      <c r="S481" s="417" t="n"/>
      <c r="T481" s="199" t="n"/>
      <c r="U481" s="199" t="n"/>
      <c r="V481" s="199" t="n"/>
      <c r="W481" s="199" t="n"/>
      <c r="X481" s="199" t="n"/>
      <c r="Y481" s="199" t="n"/>
      <c r="Z481" s="199" t="n"/>
      <c r="AA481" s="199" t="n"/>
      <c r="AB481" s="199" t="n"/>
      <c r="AC481" s="199" t="n"/>
      <c r="AD481" s="199" t="n"/>
      <c r="AE481" s="199" t="n"/>
      <c r="AF481" s="199" t="n"/>
      <c r="AG481" s="199" t="n"/>
    </row>
    <row r="482" ht="26.5" customHeight="1">
      <c r="A482" s="203" t="n"/>
      <c r="B482" s="201" t="n"/>
      <c r="C482" s="200" t="n"/>
      <c r="D482" s="201" t="n"/>
      <c r="E482" s="200" t="n"/>
      <c r="F482" s="201" t="n"/>
      <c r="G482" s="200" t="n"/>
      <c r="H482" s="201" t="n"/>
      <c r="I482" s="200" t="n"/>
      <c r="J482" s="199" t="n"/>
      <c r="K482" s="199" t="n"/>
      <c r="L482" s="199" t="n"/>
      <c r="M482" s="212" t="n"/>
      <c r="N482" s="415" t="n"/>
      <c r="O482" s="212" t="n"/>
      <c r="P482" s="199" t="n"/>
      <c r="Q482" s="199" t="n"/>
      <c r="R482" s="199" t="n"/>
      <c r="S482" s="417" t="n"/>
      <c r="T482" s="199" t="n"/>
      <c r="U482" s="199" t="n"/>
      <c r="V482" s="199" t="n"/>
      <c r="W482" s="199" t="n"/>
      <c r="X482" s="199" t="n"/>
      <c r="Y482" s="199" t="n"/>
      <c r="Z482" s="199" t="n"/>
      <c r="AA482" s="199" t="n"/>
      <c r="AB482" s="199" t="n"/>
      <c r="AC482" s="199" t="n"/>
      <c r="AD482" s="199" t="n"/>
      <c r="AE482" s="199" t="n"/>
      <c r="AF482" s="199" t="n"/>
      <c r="AG482" s="199" t="n"/>
    </row>
    <row r="483" ht="26.5" customHeight="1">
      <c r="A483" s="203" t="n"/>
      <c r="B483" s="201" t="n"/>
      <c r="C483" s="200" t="n"/>
      <c r="D483" s="201" t="n"/>
      <c r="E483" s="200" t="n"/>
      <c r="F483" s="201" t="n"/>
      <c r="G483" s="200" t="n"/>
      <c r="H483" s="201" t="n"/>
      <c r="I483" s="200" t="n"/>
      <c r="J483" s="199" t="n"/>
      <c r="K483" s="199" t="n"/>
      <c r="L483" s="199" t="n"/>
      <c r="M483" s="212" t="n"/>
      <c r="N483" s="415" t="n"/>
      <c r="O483" s="212" t="n"/>
      <c r="P483" s="199" t="n"/>
      <c r="Q483" s="199" t="n"/>
      <c r="R483" s="199" t="n"/>
      <c r="S483" s="417" t="n"/>
      <c r="T483" s="199" t="n"/>
      <c r="U483" s="199" t="n"/>
      <c r="V483" s="199" t="n"/>
      <c r="W483" s="199" t="n"/>
      <c r="X483" s="199" t="n"/>
      <c r="Y483" s="199" t="n"/>
      <c r="Z483" s="199" t="n"/>
      <c r="AA483" s="199" t="n"/>
      <c r="AB483" s="199" t="n"/>
      <c r="AC483" s="199" t="n"/>
      <c r="AD483" s="199" t="n"/>
      <c r="AE483" s="199" t="n"/>
      <c r="AF483" s="199" t="n"/>
      <c r="AG483" s="199" t="n"/>
    </row>
    <row r="484" ht="26.5" customHeight="1">
      <c r="A484" s="203" t="n"/>
      <c r="B484" s="201" t="n"/>
      <c r="C484" s="200" t="n"/>
      <c r="D484" s="201" t="n"/>
      <c r="E484" s="200" t="n"/>
      <c r="F484" s="201" t="n"/>
      <c r="G484" s="200" t="n"/>
      <c r="H484" s="201" t="n"/>
      <c r="I484" s="200" t="n"/>
      <c r="J484" s="199" t="n"/>
      <c r="K484" s="199" t="n"/>
      <c r="L484" s="199" t="n"/>
      <c r="M484" s="212" t="n"/>
      <c r="N484" s="415" t="n"/>
      <c r="O484" s="212" t="n"/>
      <c r="P484" s="199" t="n"/>
      <c r="Q484" s="199" t="n"/>
      <c r="R484" s="199" t="n"/>
      <c r="S484" s="417" t="n"/>
      <c r="T484" s="199" t="n"/>
      <c r="U484" s="199" t="n"/>
      <c r="V484" s="199" t="n"/>
      <c r="W484" s="199" t="n"/>
      <c r="X484" s="199" t="n"/>
      <c r="Y484" s="199" t="n"/>
      <c r="Z484" s="199" t="n"/>
      <c r="AA484" s="199" t="n"/>
      <c r="AB484" s="199" t="n"/>
      <c r="AC484" s="199" t="n"/>
      <c r="AD484" s="199" t="n"/>
      <c r="AE484" s="199" t="n"/>
      <c r="AF484" s="199" t="n"/>
      <c r="AG484" s="199" t="n"/>
    </row>
    <row r="485" ht="26.5" customHeight="1">
      <c r="A485" s="203" t="n"/>
      <c r="B485" s="201" t="n"/>
      <c r="C485" s="200" t="n"/>
      <c r="D485" s="201" t="n"/>
      <c r="E485" s="200" t="n"/>
      <c r="F485" s="201" t="n"/>
      <c r="G485" s="200" t="n"/>
      <c r="H485" s="201" t="n"/>
      <c r="I485" s="200" t="n"/>
      <c r="J485" s="199" t="n"/>
      <c r="K485" s="199" t="n"/>
      <c r="L485" s="199" t="n"/>
      <c r="M485" s="212" t="n"/>
      <c r="N485" s="415" t="n"/>
      <c r="O485" s="212" t="n"/>
      <c r="P485" s="199" t="n"/>
      <c r="Q485" s="199" t="n"/>
      <c r="R485" s="199" t="n"/>
      <c r="S485" s="417" t="n"/>
      <c r="T485" s="199" t="n"/>
      <c r="U485" s="199" t="n"/>
      <c r="V485" s="199" t="n"/>
      <c r="W485" s="199" t="n"/>
      <c r="X485" s="199" t="n"/>
      <c r="Y485" s="199" t="n"/>
      <c r="Z485" s="199" t="n"/>
      <c r="AA485" s="199" t="n"/>
      <c r="AB485" s="199" t="n"/>
      <c r="AC485" s="199" t="n"/>
      <c r="AD485" s="199" t="n"/>
      <c r="AE485" s="199" t="n"/>
      <c r="AF485" s="199" t="n"/>
      <c r="AG485" s="199" t="n"/>
    </row>
    <row r="486" ht="26.5" customHeight="1">
      <c r="A486" s="203" t="n"/>
      <c r="B486" s="201" t="n"/>
      <c r="C486" s="200" t="n"/>
      <c r="D486" s="201" t="n"/>
      <c r="E486" s="200" t="n"/>
      <c r="F486" s="201" t="n"/>
      <c r="G486" s="200" t="n"/>
      <c r="H486" s="201" t="n"/>
      <c r="I486" s="200" t="n"/>
      <c r="J486" s="199" t="n"/>
      <c r="K486" s="199" t="n"/>
      <c r="L486" s="199" t="n"/>
      <c r="M486" s="212" t="n"/>
      <c r="N486" s="415" t="n"/>
      <c r="O486" s="212" t="n"/>
      <c r="P486" s="199" t="n"/>
      <c r="Q486" s="199" t="n"/>
      <c r="R486" s="199" t="n"/>
      <c r="S486" s="417" t="n"/>
      <c r="T486" s="199" t="n"/>
      <c r="U486" s="199" t="n"/>
      <c r="V486" s="199" t="n"/>
      <c r="W486" s="199" t="n"/>
      <c r="X486" s="199" t="n"/>
      <c r="Y486" s="199" t="n"/>
      <c r="Z486" s="199" t="n"/>
      <c r="AA486" s="199" t="n"/>
      <c r="AB486" s="199" t="n"/>
      <c r="AC486" s="199" t="n"/>
      <c r="AD486" s="199" t="n"/>
      <c r="AE486" s="199" t="n"/>
      <c r="AF486" s="199" t="n"/>
      <c r="AG486" s="199" t="n"/>
    </row>
    <row r="487" ht="26.5" customHeight="1">
      <c r="A487" s="203" t="n"/>
      <c r="B487" s="201" t="n"/>
      <c r="C487" s="200" t="n"/>
      <c r="D487" s="201" t="n"/>
      <c r="E487" s="200" t="n"/>
      <c r="F487" s="201" t="n"/>
      <c r="G487" s="200" t="n"/>
      <c r="H487" s="201" t="n"/>
      <c r="I487" s="200" t="n"/>
      <c r="J487" s="199" t="n"/>
      <c r="K487" s="199" t="n"/>
      <c r="L487" s="199" t="n"/>
      <c r="M487" s="212" t="n"/>
      <c r="N487" s="415" t="n"/>
      <c r="O487" s="212" t="n"/>
      <c r="P487" s="199" t="n"/>
      <c r="Q487" s="199" t="n"/>
      <c r="R487" s="199" t="n"/>
      <c r="S487" s="417" t="n"/>
      <c r="T487" s="199" t="n"/>
      <c r="U487" s="199" t="n"/>
      <c r="V487" s="199" t="n"/>
      <c r="W487" s="199" t="n"/>
      <c r="X487" s="199" t="n"/>
      <c r="Y487" s="199" t="n"/>
      <c r="Z487" s="199" t="n"/>
      <c r="AA487" s="199" t="n"/>
      <c r="AB487" s="199" t="n"/>
      <c r="AC487" s="199" t="n"/>
      <c r="AD487" s="199" t="n"/>
      <c r="AE487" s="199" t="n"/>
      <c r="AF487" s="199" t="n"/>
      <c r="AG487" s="199" t="n"/>
    </row>
    <row r="488" ht="26.5" customHeight="1">
      <c r="A488" s="203" t="n"/>
      <c r="B488" s="201" t="n"/>
      <c r="C488" s="200" t="n"/>
      <c r="D488" s="201" t="n"/>
      <c r="E488" s="200" t="n"/>
      <c r="F488" s="201" t="n"/>
      <c r="G488" s="200" t="n"/>
      <c r="H488" s="201" t="n"/>
      <c r="I488" s="200" t="n"/>
      <c r="J488" s="199" t="n"/>
      <c r="K488" s="199" t="n"/>
      <c r="L488" s="199" t="n"/>
      <c r="M488" s="212" t="n"/>
      <c r="N488" s="415" t="n"/>
      <c r="O488" s="212" t="n"/>
      <c r="P488" s="199" t="n"/>
      <c r="Q488" s="199" t="n"/>
      <c r="R488" s="199" t="n"/>
      <c r="S488" s="417" t="n"/>
      <c r="T488" s="199" t="n"/>
      <c r="U488" s="199" t="n"/>
      <c r="V488" s="199" t="n"/>
      <c r="W488" s="199" t="n"/>
      <c r="X488" s="199" t="n"/>
      <c r="Y488" s="199" t="n"/>
      <c r="Z488" s="199" t="n"/>
      <c r="AA488" s="199" t="n"/>
      <c r="AB488" s="199" t="n"/>
      <c r="AC488" s="199" t="n"/>
      <c r="AD488" s="199" t="n"/>
      <c r="AE488" s="199" t="n"/>
      <c r="AF488" s="199" t="n"/>
      <c r="AG488" s="199" t="n"/>
    </row>
    <row r="489" ht="26.5" customHeight="1">
      <c r="A489" s="203" t="n"/>
      <c r="B489" s="201" t="n"/>
      <c r="C489" s="200" t="n"/>
      <c r="D489" s="201" t="n"/>
      <c r="E489" s="200" t="n"/>
      <c r="F489" s="201" t="n"/>
      <c r="G489" s="200" t="n"/>
      <c r="H489" s="201" t="n"/>
      <c r="I489" s="200" t="n"/>
      <c r="J489" s="199" t="n"/>
      <c r="K489" s="199" t="n"/>
      <c r="L489" s="199" t="n"/>
      <c r="M489" s="212" t="n"/>
      <c r="N489" s="415" t="n"/>
      <c r="O489" s="212" t="n"/>
      <c r="P489" s="199" t="n"/>
      <c r="Q489" s="199" t="n"/>
      <c r="R489" s="199" t="n"/>
      <c r="S489" s="417" t="n"/>
      <c r="T489" s="199" t="n"/>
      <c r="U489" s="199" t="n"/>
      <c r="V489" s="199" t="n"/>
      <c r="W489" s="199" t="n"/>
      <c r="X489" s="199" t="n"/>
      <c r="Y489" s="199" t="n"/>
      <c r="Z489" s="199" t="n"/>
      <c r="AA489" s="199" t="n"/>
      <c r="AB489" s="199" t="n"/>
      <c r="AC489" s="199" t="n"/>
      <c r="AD489" s="199" t="n"/>
      <c r="AE489" s="199" t="n"/>
      <c r="AF489" s="199" t="n"/>
      <c r="AG489" s="199" t="n"/>
    </row>
    <row r="490" ht="26.5" customHeight="1">
      <c r="A490" s="203" t="n"/>
      <c r="B490" s="201" t="n"/>
      <c r="C490" s="200" t="n"/>
      <c r="D490" s="201" t="n"/>
      <c r="E490" s="200" t="n"/>
      <c r="F490" s="201" t="n"/>
      <c r="G490" s="200" t="n"/>
      <c r="H490" s="201" t="n"/>
      <c r="I490" s="200" t="n"/>
      <c r="J490" s="199" t="n"/>
      <c r="K490" s="199" t="n"/>
      <c r="L490" s="199" t="n"/>
      <c r="M490" s="212" t="n"/>
      <c r="N490" s="415" t="n"/>
      <c r="O490" s="212" t="n"/>
      <c r="P490" s="199" t="n"/>
      <c r="Q490" s="199" t="n"/>
      <c r="R490" s="199" t="n"/>
      <c r="S490" s="417" t="n"/>
      <c r="T490" s="199" t="n"/>
      <c r="U490" s="199" t="n"/>
      <c r="V490" s="199" t="n"/>
      <c r="W490" s="199" t="n"/>
      <c r="X490" s="199" t="n"/>
      <c r="Y490" s="199" t="n"/>
      <c r="Z490" s="199" t="n"/>
      <c r="AA490" s="199" t="n"/>
      <c r="AB490" s="199" t="n"/>
      <c r="AC490" s="199" t="n"/>
      <c r="AD490" s="199" t="n"/>
      <c r="AE490" s="199" t="n"/>
      <c r="AF490" s="199" t="n"/>
      <c r="AG490" s="199" t="n"/>
    </row>
    <row r="491" ht="26.5" customHeight="1">
      <c r="A491" s="203" t="n"/>
      <c r="B491" s="201" t="n"/>
      <c r="C491" s="200" t="n"/>
      <c r="D491" s="201" t="n"/>
      <c r="E491" s="200" t="n"/>
      <c r="F491" s="201" t="n"/>
      <c r="G491" s="200" t="n"/>
      <c r="H491" s="201" t="n"/>
      <c r="I491" s="200" t="n"/>
      <c r="J491" s="199" t="n"/>
      <c r="K491" s="199" t="n"/>
      <c r="L491" s="199" t="n"/>
      <c r="M491" s="212" t="n"/>
      <c r="N491" s="415" t="n"/>
      <c r="O491" s="212" t="n"/>
      <c r="P491" s="199" t="n"/>
      <c r="Q491" s="199" t="n"/>
      <c r="R491" s="199" t="n"/>
      <c r="S491" s="417" t="n"/>
      <c r="T491" s="199" t="n"/>
      <c r="U491" s="199" t="n"/>
      <c r="V491" s="199" t="n"/>
      <c r="W491" s="199" t="n"/>
      <c r="X491" s="199" t="n"/>
      <c r="Y491" s="199" t="n"/>
      <c r="Z491" s="199" t="n"/>
      <c r="AA491" s="199" t="n"/>
      <c r="AB491" s="199" t="n"/>
      <c r="AC491" s="199" t="n"/>
      <c r="AD491" s="199" t="n"/>
      <c r="AE491" s="199" t="n"/>
      <c r="AF491" s="199" t="n"/>
      <c r="AG491" s="199" t="n"/>
    </row>
    <row r="492" ht="26.5" customHeight="1">
      <c r="A492" s="203" t="n"/>
      <c r="B492" s="201" t="n"/>
      <c r="C492" s="200" t="n"/>
      <c r="D492" s="201" t="n"/>
      <c r="E492" s="200" t="n"/>
      <c r="F492" s="201" t="n"/>
      <c r="G492" s="200" t="n"/>
      <c r="H492" s="201" t="n"/>
      <c r="I492" s="200" t="n"/>
      <c r="J492" s="199" t="n"/>
      <c r="K492" s="199" t="n"/>
      <c r="L492" s="199" t="n"/>
      <c r="M492" s="212" t="n"/>
      <c r="N492" s="415" t="n"/>
      <c r="O492" s="212" t="n"/>
      <c r="P492" s="199" t="n"/>
      <c r="Q492" s="199" t="n"/>
      <c r="R492" s="199" t="n"/>
      <c r="S492" s="417" t="n"/>
      <c r="T492" s="199" t="n"/>
      <c r="U492" s="199" t="n"/>
      <c r="V492" s="199" t="n"/>
      <c r="W492" s="199" t="n"/>
      <c r="X492" s="199" t="n"/>
      <c r="Y492" s="199" t="n"/>
      <c r="Z492" s="199" t="n"/>
      <c r="AA492" s="199" t="n"/>
      <c r="AB492" s="199" t="n"/>
      <c r="AC492" s="199" t="n"/>
      <c r="AD492" s="199" t="n"/>
      <c r="AE492" s="199" t="n"/>
      <c r="AF492" s="199" t="n"/>
      <c r="AG492" s="199" t="n"/>
    </row>
    <row r="493" ht="26.5" customHeight="1">
      <c r="A493" s="203" t="n"/>
      <c r="B493" s="201" t="n"/>
      <c r="C493" s="200" t="n"/>
      <c r="D493" s="201" t="n"/>
      <c r="E493" s="200" t="n"/>
      <c r="F493" s="201" t="n"/>
      <c r="G493" s="200" t="n"/>
      <c r="H493" s="201" t="n"/>
      <c r="I493" s="200" t="n"/>
      <c r="J493" s="199" t="n"/>
      <c r="K493" s="199" t="n"/>
      <c r="L493" s="199" t="n"/>
      <c r="M493" s="212" t="n"/>
      <c r="N493" s="415" t="n"/>
      <c r="O493" s="212" t="n"/>
      <c r="P493" s="199" t="n"/>
      <c r="Q493" s="199" t="n"/>
      <c r="R493" s="199" t="n"/>
      <c r="S493" s="417" t="n"/>
      <c r="T493" s="199" t="n"/>
      <c r="U493" s="199" t="n"/>
      <c r="V493" s="199" t="n"/>
      <c r="W493" s="199" t="n"/>
      <c r="X493" s="199" t="n"/>
      <c r="Y493" s="199" t="n"/>
      <c r="Z493" s="199" t="n"/>
      <c r="AA493" s="199" t="n"/>
      <c r="AB493" s="199" t="n"/>
      <c r="AC493" s="199" t="n"/>
      <c r="AD493" s="199" t="n"/>
      <c r="AE493" s="199" t="n"/>
      <c r="AF493" s="199" t="n"/>
      <c r="AG493" s="199" t="n"/>
    </row>
    <row r="494" ht="26.5" customHeight="1">
      <c r="A494" s="203" t="n"/>
      <c r="B494" s="201" t="n"/>
      <c r="C494" s="200" t="n"/>
      <c r="D494" s="201" t="n"/>
      <c r="E494" s="200" t="n"/>
      <c r="F494" s="201" t="n"/>
      <c r="G494" s="200" t="n"/>
      <c r="H494" s="201" t="n"/>
      <c r="I494" s="200" t="n"/>
      <c r="J494" s="199" t="n"/>
      <c r="K494" s="199" t="n"/>
      <c r="L494" s="199" t="n"/>
      <c r="M494" s="212" t="n"/>
      <c r="N494" s="415" t="n"/>
      <c r="O494" s="212" t="n"/>
      <c r="P494" s="199" t="n"/>
      <c r="Q494" s="199" t="n"/>
      <c r="R494" s="199" t="n"/>
      <c r="S494" s="417" t="n"/>
      <c r="T494" s="199" t="n"/>
      <c r="U494" s="199" t="n"/>
      <c r="V494" s="199" t="n"/>
      <c r="W494" s="199" t="n"/>
      <c r="X494" s="199" t="n"/>
      <c r="Y494" s="199" t="n"/>
      <c r="Z494" s="199" t="n"/>
      <c r="AA494" s="199" t="n"/>
      <c r="AB494" s="199" t="n"/>
      <c r="AC494" s="199" t="n"/>
      <c r="AD494" s="199" t="n"/>
      <c r="AE494" s="199" t="n"/>
      <c r="AF494" s="199" t="n"/>
      <c r="AG494" s="199" t="n"/>
    </row>
    <row r="495" ht="26.5" customHeight="1">
      <c r="A495" s="203" t="n"/>
      <c r="B495" s="201" t="n"/>
      <c r="C495" s="200" t="n"/>
      <c r="D495" s="201" t="n"/>
      <c r="E495" s="200" t="n"/>
      <c r="F495" s="201" t="n"/>
      <c r="G495" s="200" t="n"/>
      <c r="H495" s="201" t="n"/>
      <c r="I495" s="200" t="n"/>
      <c r="J495" s="199" t="n"/>
      <c r="K495" s="199" t="n"/>
      <c r="L495" s="199" t="n"/>
      <c r="M495" s="212" t="n"/>
      <c r="N495" s="415" t="n"/>
      <c r="O495" s="212" t="n"/>
      <c r="P495" s="199" t="n"/>
      <c r="Q495" s="199" t="n"/>
      <c r="R495" s="199" t="n"/>
      <c r="S495" s="417" t="n"/>
      <c r="T495" s="199" t="n"/>
      <c r="U495" s="199" t="n"/>
      <c r="V495" s="199" t="n"/>
      <c r="W495" s="199" t="n"/>
      <c r="X495" s="199" t="n"/>
      <c r="Y495" s="199" t="n"/>
      <c r="Z495" s="199" t="n"/>
      <c r="AA495" s="199" t="n"/>
      <c r="AB495" s="199" t="n"/>
      <c r="AC495" s="199" t="n"/>
      <c r="AD495" s="199" t="n"/>
      <c r="AE495" s="199" t="n"/>
      <c r="AF495" s="199" t="n"/>
      <c r="AG495" s="199" t="n"/>
    </row>
    <row r="496" ht="26.5" customHeight="1">
      <c r="A496" s="203" t="n"/>
      <c r="B496" s="201" t="n"/>
      <c r="C496" s="200" t="n"/>
      <c r="D496" s="201" t="n"/>
      <c r="E496" s="200" t="n"/>
      <c r="F496" s="201" t="n"/>
      <c r="G496" s="200" t="n"/>
      <c r="H496" s="201" t="n"/>
      <c r="I496" s="200" t="n"/>
      <c r="J496" s="199" t="n"/>
      <c r="K496" s="199" t="n"/>
      <c r="L496" s="199" t="n"/>
      <c r="M496" s="212" t="n"/>
      <c r="N496" s="415" t="n"/>
      <c r="O496" s="212" t="n"/>
      <c r="P496" s="199" t="n"/>
      <c r="Q496" s="199" t="n"/>
      <c r="R496" s="199" t="n"/>
      <c r="S496" s="417" t="n"/>
      <c r="T496" s="199" t="n"/>
      <c r="U496" s="199" t="n"/>
      <c r="V496" s="199" t="n"/>
      <c r="W496" s="199" t="n"/>
      <c r="X496" s="199" t="n"/>
      <c r="Y496" s="199" t="n"/>
      <c r="Z496" s="199" t="n"/>
      <c r="AA496" s="199" t="n"/>
      <c r="AB496" s="199" t="n"/>
      <c r="AC496" s="199" t="n"/>
      <c r="AD496" s="199" t="n"/>
      <c r="AE496" s="199" t="n"/>
      <c r="AF496" s="199" t="n"/>
      <c r="AG496" s="199" t="n"/>
    </row>
    <row r="497" ht="26.5" customHeight="1">
      <c r="A497" s="203" t="n"/>
      <c r="B497" s="201" t="n"/>
      <c r="C497" s="200" t="n"/>
      <c r="D497" s="201" t="n"/>
      <c r="E497" s="200" t="n"/>
      <c r="F497" s="201" t="n"/>
      <c r="G497" s="200" t="n"/>
      <c r="H497" s="201" t="n"/>
      <c r="I497" s="200" t="n"/>
      <c r="J497" s="199" t="n"/>
      <c r="K497" s="199" t="n"/>
      <c r="L497" s="199" t="n"/>
      <c r="M497" s="212" t="n"/>
      <c r="N497" s="415" t="n"/>
      <c r="O497" s="212" t="n"/>
      <c r="P497" s="199" t="n"/>
      <c r="Q497" s="199" t="n"/>
      <c r="R497" s="199" t="n"/>
      <c r="S497" s="417" t="n"/>
      <c r="T497" s="199" t="n"/>
      <c r="U497" s="199" t="n"/>
      <c r="V497" s="199" t="n"/>
      <c r="W497" s="199" t="n"/>
      <c r="X497" s="199" t="n"/>
      <c r="Y497" s="199" t="n"/>
      <c r="Z497" s="199" t="n"/>
      <c r="AA497" s="199" t="n"/>
      <c r="AB497" s="199" t="n"/>
      <c r="AC497" s="199" t="n"/>
      <c r="AD497" s="199" t="n"/>
      <c r="AE497" s="199" t="n"/>
      <c r="AF497" s="199" t="n"/>
      <c r="AG497" s="199" t="n"/>
    </row>
    <row r="498" ht="26.5" customHeight="1">
      <c r="A498" s="203" t="n"/>
      <c r="B498" s="201" t="n"/>
      <c r="C498" s="200" t="n"/>
      <c r="D498" s="201" t="n"/>
      <c r="E498" s="200" t="n"/>
      <c r="F498" s="201" t="n"/>
      <c r="G498" s="200" t="n"/>
      <c r="H498" s="201" t="n"/>
      <c r="I498" s="200" t="n"/>
      <c r="J498" s="199" t="n"/>
      <c r="K498" s="199" t="n"/>
      <c r="L498" s="199" t="n"/>
      <c r="M498" s="212" t="n"/>
      <c r="N498" s="415" t="n"/>
      <c r="O498" s="212" t="n"/>
      <c r="P498" s="199" t="n"/>
      <c r="Q498" s="199" t="n"/>
      <c r="R498" s="199" t="n"/>
      <c r="S498" s="417" t="n"/>
      <c r="T498" s="199" t="n"/>
      <c r="U498" s="199" t="n"/>
      <c r="V498" s="199" t="n"/>
      <c r="W498" s="199" t="n"/>
      <c r="X498" s="199" t="n"/>
      <c r="Y498" s="199" t="n"/>
      <c r="Z498" s="199" t="n"/>
      <c r="AA498" s="199" t="n"/>
      <c r="AB498" s="199" t="n"/>
      <c r="AC498" s="199" t="n"/>
      <c r="AD498" s="199" t="n"/>
      <c r="AE498" s="199" t="n"/>
      <c r="AF498" s="199" t="n"/>
      <c r="AG498" s="199" t="n"/>
    </row>
    <row r="499" ht="26.5" customHeight="1">
      <c r="A499" s="203" t="n"/>
      <c r="B499" s="201" t="n"/>
      <c r="C499" s="200" t="n"/>
      <c r="D499" s="201" t="n"/>
      <c r="E499" s="200" t="n"/>
      <c r="F499" s="201" t="n"/>
      <c r="G499" s="200" t="n"/>
      <c r="H499" s="201" t="n"/>
      <c r="I499" s="200" t="n"/>
      <c r="J499" s="199" t="n"/>
      <c r="K499" s="199" t="n"/>
      <c r="L499" s="199" t="n"/>
      <c r="M499" s="212" t="n"/>
      <c r="N499" s="415" t="n"/>
      <c r="O499" s="212" t="n"/>
      <c r="P499" s="199" t="n"/>
      <c r="Q499" s="199" t="n"/>
      <c r="R499" s="199" t="n"/>
      <c r="S499" s="417" t="n"/>
      <c r="T499" s="199" t="n"/>
      <c r="U499" s="199" t="n"/>
      <c r="V499" s="199" t="n"/>
      <c r="W499" s="199" t="n"/>
      <c r="X499" s="199" t="n"/>
      <c r="Y499" s="199" t="n"/>
      <c r="Z499" s="199" t="n"/>
      <c r="AA499" s="199" t="n"/>
      <c r="AB499" s="199" t="n"/>
      <c r="AC499" s="199" t="n"/>
      <c r="AD499" s="199" t="n"/>
      <c r="AE499" s="199" t="n"/>
      <c r="AF499" s="199" t="n"/>
      <c r="AG499" s="199" t="n"/>
    </row>
    <row r="500" ht="26.5" customHeight="1">
      <c r="A500" s="203" t="n"/>
      <c r="B500" s="201" t="n"/>
      <c r="C500" s="200" t="n"/>
      <c r="D500" s="201" t="n"/>
      <c r="E500" s="200" t="n"/>
      <c r="F500" s="201" t="n"/>
      <c r="G500" s="200" t="n"/>
      <c r="H500" s="201" t="n"/>
      <c r="I500" s="200" t="n"/>
      <c r="J500" s="199" t="n"/>
      <c r="K500" s="199" t="n"/>
      <c r="L500" s="199" t="n"/>
      <c r="M500" s="212" t="n"/>
      <c r="N500" s="415" t="n"/>
      <c r="O500" s="212" t="n"/>
      <c r="P500" s="199" t="n"/>
      <c r="Q500" s="199" t="n"/>
      <c r="R500" s="199" t="n"/>
      <c r="S500" s="417" t="n"/>
      <c r="T500" s="199" t="n"/>
      <c r="U500" s="199" t="n"/>
      <c r="V500" s="199" t="n"/>
      <c r="W500" s="199" t="n"/>
      <c r="X500" s="199" t="n"/>
      <c r="Y500" s="199" t="n"/>
      <c r="Z500" s="199" t="n"/>
      <c r="AA500" s="199" t="n"/>
      <c r="AB500" s="199" t="n"/>
      <c r="AC500" s="199" t="n"/>
      <c r="AD500" s="199" t="n"/>
      <c r="AE500" s="199" t="n"/>
      <c r="AF500" s="199" t="n"/>
      <c r="AG500" s="199" t="n"/>
    </row>
    <row r="501" ht="26.5" customHeight="1">
      <c r="A501" s="203" t="n"/>
      <c r="B501" s="201" t="n"/>
      <c r="C501" s="200" t="n"/>
      <c r="D501" s="201" t="n"/>
      <c r="E501" s="200" t="n"/>
      <c r="F501" s="201" t="n"/>
      <c r="G501" s="200" t="n"/>
      <c r="H501" s="201" t="n"/>
      <c r="I501" s="200" t="n"/>
      <c r="J501" s="199" t="n"/>
      <c r="K501" s="199" t="n"/>
      <c r="L501" s="199" t="n"/>
      <c r="M501" s="212" t="n"/>
      <c r="N501" s="415" t="n"/>
      <c r="O501" s="212" t="n"/>
      <c r="P501" s="199" t="n"/>
      <c r="Q501" s="199" t="n"/>
      <c r="R501" s="199" t="n"/>
      <c r="S501" s="417" t="n"/>
      <c r="T501" s="199" t="n"/>
      <c r="U501" s="199" t="n"/>
      <c r="V501" s="199" t="n"/>
      <c r="W501" s="199" t="n"/>
      <c r="X501" s="199" t="n"/>
      <c r="Y501" s="199" t="n"/>
      <c r="Z501" s="199" t="n"/>
      <c r="AA501" s="199" t="n"/>
      <c r="AB501" s="199" t="n"/>
      <c r="AC501" s="199" t="n"/>
      <c r="AD501" s="199" t="n"/>
      <c r="AE501" s="199" t="n"/>
      <c r="AF501" s="199" t="n"/>
      <c r="AG501" s="199" t="n"/>
    </row>
    <row r="502" ht="26.5" customHeight="1">
      <c r="A502" s="203" t="n"/>
      <c r="B502" s="201" t="n"/>
      <c r="C502" s="200" t="n"/>
      <c r="D502" s="201" t="n"/>
      <c r="E502" s="200" t="n"/>
      <c r="F502" s="201" t="n"/>
      <c r="G502" s="200" t="n"/>
      <c r="H502" s="201" t="n"/>
      <c r="I502" s="200" t="n"/>
      <c r="J502" s="199" t="n"/>
      <c r="K502" s="199" t="n"/>
      <c r="L502" s="199" t="n"/>
      <c r="M502" s="212" t="n"/>
      <c r="N502" s="415" t="n"/>
      <c r="O502" s="212" t="n"/>
      <c r="P502" s="199" t="n"/>
      <c r="Q502" s="199" t="n"/>
      <c r="R502" s="199" t="n"/>
      <c r="S502" s="417" t="n"/>
      <c r="T502" s="199" t="n"/>
      <c r="U502" s="199" t="n"/>
      <c r="V502" s="199" t="n"/>
      <c r="W502" s="199" t="n"/>
      <c r="X502" s="199" t="n"/>
      <c r="Y502" s="199" t="n"/>
      <c r="Z502" s="199" t="n"/>
      <c r="AA502" s="199" t="n"/>
      <c r="AB502" s="199" t="n"/>
      <c r="AC502" s="199" t="n"/>
      <c r="AD502" s="199" t="n"/>
      <c r="AE502" s="199" t="n"/>
      <c r="AF502" s="199" t="n"/>
      <c r="AG502" s="199" t="n"/>
    </row>
    <row r="503" ht="26.5" customHeight="1">
      <c r="A503" s="203" t="n"/>
      <c r="B503" s="201" t="n"/>
      <c r="C503" s="200" t="n"/>
      <c r="D503" s="201" t="n"/>
      <c r="E503" s="200" t="n"/>
      <c r="F503" s="201" t="n"/>
      <c r="G503" s="200" t="n"/>
      <c r="H503" s="201" t="n"/>
      <c r="I503" s="200" t="n"/>
      <c r="J503" s="199" t="n"/>
      <c r="K503" s="199" t="n"/>
      <c r="L503" s="199" t="n"/>
      <c r="M503" s="212" t="n"/>
      <c r="N503" s="415" t="n"/>
      <c r="O503" s="212" t="n"/>
      <c r="P503" s="199" t="n"/>
      <c r="Q503" s="199" t="n"/>
      <c r="R503" s="199" t="n"/>
      <c r="S503" s="417" t="n"/>
      <c r="T503" s="199" t="n"/>
      <c r="U503" s="199" t="n"/>
      <c r="V503" s="199" t="n"/>
      <c r="W503" s="199" t="n"/>
      <c r="X503" s="199" t="n"/>
      <c r="Y503" s="199" t="n"/>
      <c r="Z503" s="199" t="n"/>
      <c r="AA503" s="199" t="n"/>
      <c r="AB503" s="199" t="n"/>
      <c r="AC503" s="199" t="n"/>
      <c r="AD503" s="199" t="n"/>
      <c r="AE503" s="199" t="n"/>
      <c r="AF503" s="199" t="n"/>
      <c r="AG503" s="199" t="n"/>
    </row>
    <row r="504" ht="26.5" customHeight="1">
      <c r="A504" s="203" t="n"/>
      <c r="B504" s="201" t="n"/>
      <c r="C504" s="200" t="n"/>
      <c r="D504" s="201" t="n"/>
      <c r="E504" s="200" t="n"/>
      <c r="F504" s="201" t="n"/>
      <c r="G504" s="200" t="n"/>
      <c r="H504" s="201" t="n"/>
      <c r="I504" s="200" t="n"/>
      <c r="J504" s="199" t="n"/>
      <c r="K504" s="199" t="n"/>
      <c r="L504" s="199" t="n"/>
      <c r="M504" s="212" t="n"/>
      <c r="N504" s="415" t="n"/>
      <c r="O504" s="212" t="n"/>
      <c r="P504" s="199" t="n"/>
      <c r="Q504" s="199" t="n"/>
      <c r="R504" s="199" t="n"/>
      <c r="S504" s="417" t="n"/>
      <c r="T504" s="199" t="n"/>
      <c r="U504" s="199" t="n"/>
      <c r="V504" s="199" t="n"/>
      <c r="W504" s="199" t="n"/>
      <c r="X504" s="199" t="n"/>
      <c r="Y504" s="199" t="n"/>
      <c r="Z504" s="199" t="n"/>
      <c r="AA504" s="199" t="n"/>
      <c r="AB504" s="199" t="n"/>
      <c r="AC504" s="199" t="n"/>
      <c r="AD504" s="199" t="n"/>
      <c r="AE504" s="199" t="n"/>
      <c r="AF504" s="199" t="n"/>
      <c r="AG504" s="199" t="n"/>
    </row>
    <row r="505" ht="26.5" customHeight="1">
      <c r="A505" s="203" t="n"/>
      <c r="B505" s="201" t="n"/>
      <c r="C505" s="200" t="n"/>
      <c r="D505" s="201" t="n"/>
      <c r="E505" s="200" t="n"/>
      <c r="F505" s="201" t="n"/>
      <c r="G505" s="200" t="n"/>
      <c r="H505" s="201" t="n"/>
      <c r="I505" s="200" t="n"/>
      <c r="J505" s="199" t="n"/>
      <c r="K505" s="199" t="n"/>
      <c r="L505" s="199" t="n"/>
      <c r="M505" s="212" t="n"/>
      <c r="N505" s="415" t="n"/>
      <c r="O505" s="212" t="n"/>
      <c r="P505" s="199" t="n"/>
      <c r="Q505" s="199" t="n"/>
      <c r="R505" s="199" t="n"/>
      <c r="S505" s="199" t="n"/>
      <c r="T505" s="199" t="n"/>
      <c r="U505" s="199" t="n"/>
      <c r="V505" s="199" t="n"/>
      <c r="W505" s="199" t="n"/>
      <c r="X505" s="199" t="n"/>
      <c r="Y505" s="199" t="n"/>
      <c r="Z505" s="199" t="n"/>
      <c r="AA505" s="199" t="n"/>
      <c r="AB505" s="199" t="n"/>
      <c r="AC505" s="199" t="n"/>
      <c r="AD505" s="199" t="n"/>
      <c r="AE505" s="199" t="n"/>
      <c r="AF505" s="199" t="n"/>
      <c r="AG505" s="199" t="n"/>
    </row>
    <row r="506" ht="22.5" customHeight="1">
      <c r="A506" s="199" t="n"/>
      <c r="B506" s="201" t="n"/>
      <c r="C506" s="200" t="n"/>
      <c r="D506" s="201" t="n"/>
      <c r="E506" s="200" t="n"/>
      <c r="F506" s="201" t="n"/>
      <c r="G506" s="200" t="n"/>
      <c r="H506" s="201" t="n"/>
      <c r="I506" s="200" t="n"/>
      <c r="J506" s="199" t="n"/>
      <c r="K506" s="199" t="n"/>
      <c r="L506" s="199" t="n"/>
      <c r="M506" s="212" t="n"/>
      <c r="N506" s="199" t="n"/>
      <c r="O506" s="199" t="n"/>
      <c r="P506" s="199" t="n"/>
      <c r="Q506" s="199" t="n"/>
      <c r="R506" s="199" t="n"/>
      <c r="S506" s="199" t="n"/>
      <c r="T506" s="199" t="n"/>
      <c r="U506" s="199" t="n"/>
      <c r="V506" s="199" t="n"/>
      <c r="W506" s="199" t="n"/>
      <c r="X506" s="199" t="n"/>
      <c r="Y506" s="199" t="n"/>
      <c r="Z506" s="199" t="n"/>
      <c r="AA506" s="199" t="n"/>
      <c r="AB506" s="199" t="n"/>
      <c r="AC506" s="199" t="n"/>
      <c r="AD506" s="199" t="n"/>
      <c r="AE506" s="199" t="n"/>
      <c r="AF506" s="199" t="n"/>
      <c r="AG506" s="199" t="n"/>
    </row>
    <row r="507" ht="22.5" customHeight="1">
      <c r="A507" s="199" t="n"/>
      <c r="B507" s="201" t="n"/>
      <c r="C507" s="200" t="n"/>
      <c r="D507" s="201" t="n"/>
      <c r="E507" s="200" t="n"/>
      <c r="F507" s="201" t="n"/>
      <c r="G507" s="200" t="n"/>
      <c r="H507" s="201" t="n"/>
      <c r="I507" s="200" t="n"/>
      <c r="J507" s="199" t="n"/>
      <c r="K507" s="199" t="n"/>
      <c r="L507" s="199" t="n"/>
      <c r="M507" s="212" t="n"/>
      <c r="N507" s="199" t="n"/>
      <c r="O507" s="199" t="n"/>
      <c r="P507" s="199" t="n"/>
      <c r="Q507" s="199" t="n"/>
      <c r="R507" s="199" t="n"/>
      <c r="S507" s="199" t="n"/>
      <c r="T507" s="199" t="n"/>
      <c r="U507" s="199" t="n"/>
      <c r="V507" s="199" t="n"/>
      <c r="W507" s="199" t="n"/>
      <c r="X507" s="199" t="n"/>
      <c r="Y507" s="199" t="n"/>
      <c r="Z507" s="199" t="n"/>
      <c r="AA507" s="199" t="n"/>
      <c r="AB507" s="199" t="n"/>
      <c r="AC507" s="199" t="n"/>
      <c r="AD507" s="199" t="n"/>
      <c r="AE507" s="199" t="n"/>
      <c r="AF507" s="199" t="n"/>
      <c r="AG507" s="199" t="n"/>
    </row>
    <row r="508" ht="22.5" customHeight="1">
      <c r="A508" s="199" t="n"/>
      <c r="B508" s="201" t="n"/>
      <c r="C508" s="200" t="n"/>
      <c r="D508" s="201" t="n"/>
      <c r="E508" s="200" t="n"/>
      <c r="F508" s="201" t="n"/>
      <c r="G508" s="200" t="n"/>
      <c r="H508" s="201" t="n"/>
      <c r="I508" s="200" t="n"/>
      <c r="J508" s="199" t="n"/>
      <c r="K508" s="199" t="n"/>
      <c r="L508" s="199" t="n"/>
      <c r="M508" s="212" t="n"/>
      <c r="N508" s="199" t="n"/>
      <c r="O508" s="199" t="n"/>
      <c r="P508" s="199" t="n"/>
      <c r="Q508" s="199" t="n"/>
      <c r="R508" s="199" t="n"/>
      <c r="S508" s="199" t="n"/>
      <c r="T508" s="199" t="n"/>
      <c r="U508" s="199" t="n"/>
      <c r="V508" s="199" t="n"/>
      <c r="W508" s="199" t="n"/>
      <c r="X508" s="199" t="n"/>
      <c r="Y508" s="199" t="n"/>
      <c r="Z508" s="199" t="n"/>
      <c r="AA508" s="199" t="n"/>
      <c r="AB508" s="199" t="n"/>
      <c r="AC508" s="199" t="n"/>
      <c r="AD508" s="199" t="n"/>
      <c r="AE508" s="199" t="n"/>
      <c r="AF508" s="199" t="n"/>
      <c r="AG508" s="199" t="n"/>
    </row>
    <row r="509" ht="22.5" customHeight="1">
      <c r="A509" s="199" t="n"/>
      <c r="B509" s="201" t="n"/>
      <c r="C509" s="200" t="n"/>
      <c r="D509" s="201" t="n"/>
      <c r="E509" s="200" t="n"/>
      <c r="F509" s="201" t="n"/>
      <c r="G509" s="200" t="n"/>
      <c r="H509" s="201" t="n"/>
      <c r="I509" s="200" t="n"/>
      <c r="J509" s="199" t="n"/>
      <c r="K509" s="199" t="n"/>
      <c r="L509" s="199" t="n"/>
      <c r="M509" s="212" t="n"/>
      <c r="N509" s="199" t="n"/>
      <c r="O509" s="199" t="n"/>
      <c r="P509" s="199" t="n"/>
      <c r="Q509" s="199" t="n"/>
      <c r="R509" s="199" t="n"/>
      <c r="S509" s="199" t="n"/>
      <c r="T509" s="199" t="n"/>
      <c r="U509" s="199" t="n"/>
      <c r="V509" s="199" t="n"/>
      <c r="W509" s="199" t="n"/>
      <c r="X509" s="199" t="n"/>
      <c r="Y509" s="199" t="n"/>
      <c r="Z509" s="199" t="n"/>
      <c r="AA509" s="199" t="n"/>
      <c r="AB509" s="199" t="n"/>
      <c r="AC509" s="199" t="n"/>
      <c r="AD509" s="199" t="n"/>
      <c r="AE509" s="199" t="n"/>
      <c r="AF509" s="199" t="n"/>
      <c r="AG509" s="199" t="n"/>
    </row>
    <row r="510" ht="22.5" customHeight="1">
      <c r="A510" s="199" t="n"/>
      <c r="B510" s="201" t="n"/>
      <c r="C510" s="200" t="n"/>
      <c r="D510" s="201" t="n"/>
      <c r="E510" s="200" t="n"/>
      <c r="F510" s="201" t="n"/>
      <c r="G510" s="200" t="n"/>
      <c r="H510" s="201" t="n"/>
      <c r="I510" s="200" t="n"/>
      <c r="J510" s="199" t="n"/>
      <c r="K510" s="199" t="n"/>
      <c r="L510" s="199" t="n"/>
      <c r="M510" s="212" t="n"/>
      <c r="N510" s="199" t="n"/>
      <c r="O510" s="199" t="n"/>
      <c r="P510" s="199" t="n"/>
      <c r="Q510" s="199" t="n"/>
      <c r="R510" s="199" t="n"/>
      <c r="S510" s="199" t="n"/>
      <c r="T510" s="199" t="n"/>
      <c r="U510" s="199" t="n"/>
      <c r="V510" s="199" t="n"/>
      <c r="W510" s="199" t="n"/>
      <c r="X510" s="199" t="n"/>
      <c r="Y510" s="199" t="n"/>
      <c r="Z510" s="199" t="n"/>
      <c r="AA510" s="199" t="n"/>
      <c r="AB510" s="199" t="n"/>
      <c r="AC510" s="199" t="n"/>
      <c r="AD510" s="199" t="n"/>
      <c r="AE510" s="199" t="n"/>
      <c r="AF510" s="199" t="n"/>
      <c r="AG510" s="199" t="n"/>
    </row>
    <row r="511" ht="22.5" customHeight="1">
      <c r="A511" s="199" t="n"/>
      <c r="B511" s="201" t="n"/>
      <c r="C511" s="200" t="n"/>
      <c r="D511" s="201" t="n"/>
      <c r="E511" s="200" t="n"/>
      <c r="F511" s="201" t="n"/>
      <c r="G511" s="200" t="n"/>
      <c r="H511" s="201" t="n"/>
      <c r="I511" s="200" t="n"/>
      <c r="J511" s="199" t="n"/>
      <c r="K511" s="199" t="n"/>
      <c r="L511" s="199" t="n"/>
      <c r="M511" s="212" t="n"/>
      <c r="N511" s="199" t="n"/>
      <c r="O511" s="199" t="n"/>
      <c r="P511" s="199" t="n"/>
      <c r="Q511" s="199" t="n"/>
      <c r="R511" s="199" t="n"/>
      <c r="S511" s="199" t="n"/>
      <c r="T511" s="199" t="n"/>
      <c r="U511" s="199" t="n"/>
      <c r="V511" s="199" t="n"/>
      <c r="W511" s="199" t="n"/>
      <c r="X511" s="199" t="n"/>
      <c r="Y511" s="199" t="n"/>
      <c r="Z511" s="199" t="n"/>
      <c r="AA511" s="199" t="n"/>
      <c r="AB511" s="199" t="n"/>
      <c r="AC511" s="199" t="n"/>
      <c r="AD511" s="199" t="n"/>
      <c r="AE511" s="199" t="n"/>
      <c r="AF511" s="199" t="n"/>
      <c r="AG511" s="199" t="n"/>
    </row>
    <row r="512" ht="22.5" customHeight="1">
      <c r="A512" s="199" t="n"/>
      <c r="B512" s="201" t="n"/>
      <c r="C512" s="200" t="n"/>
      <c r="D512" s="201" t="n"/>
      <c r="E512" s="200" t="n"/>
      <c r="F512" s="201" t="n"/>
      <c r="G512" s="200" t="n"/>
      <c r="H512" s="201" t="n"/>
      <c r="I512" s="200" t="n"/>
      <c r="J512" s="199" t="n"/>
      <c r="K512" s="199" t="n"/>
      <c r="L512" s="199" t="n"/>
      <c r="M512" s="212" t="n"/>
      <c r="N512" s="199" t="n"/>
      <c r="O512" s="199" t="n"/>
      <c r="P512" s="199" t="n"/>
      <c r="Q512" s="199" t="n"/>
      <c r="R512" s="199" t="n"/>
      <c r="S512" s="199" t="n"/>
      <c r="T512" s="199" t="n"/>
      <c r="U512" s="199" t="n"/>
      <c r="V512" s="199" t="n"/>
      <c r="W512" s="199" t="n"/>
      <c r="X512" s="199" t="n"/>
      <c r="Y512" s="199" t="n"/>
      <c r="Z512" s="199" t="n"/>
      <c r="AA512" s="199" t="n"/>
      <c r="AB512" s="199" t="n"/>
      <c r="AC512" s="199" t="n"/>
      <c r="AD512" s="199" t="n"/>
      <c r="AE512" s="199" t="n"/>
      <c r="AF512" s="199" t="n"/>
      <c r="AG512" s="199" t="n"/>
    </row>
    <row r="513" ht="22.5" customHeight="1">
      <c r="A513" s="199" t="n"/>
      <c r="B513" s="201" t="n"/>
      <c r="C513" s="200" t="n"/>
      <c r="D513" s="201" t="n"/>
      <c r="E513" s="200" t="n"/>
      <c r="F513" s="201" t="n"/>
      <c r="G513" s="200" t="n"/>
      <c r="H513" s="201" t="n"/>
      <c r="I513" s="200" t="n"/>
      <c r="J513" s="199" t="n"/>
      <c r="K513" s="199" t="n"/>
      <c r="L513" s="199" t="n"/>
      <c r="M513" s="212" t="n"/>
      <c r="N513" s="199" t="n"/>
      <c r="O513" s="199" t="n"/>
      <c r="P513" s="199" t="n"/>
      <c r="Q513" s="199" t="n"/>
      <c r="R513" s="199" t="n"/>
      <c r="S513" s="199" t="n"/>
      <c r="T513" s="199" t="n"/>
      <c r="U513" s="199" t="n"/>
      <c r="V513" s="199" t="n"/>
      <c r="W513" s="199" t="n"/>
      <c r="X513" s="199" t="n"/>
      <c r="Y513" s="199" t="n"/>
      <c r="Z513" s="199" t="n"/>
      <c r="AA513" s="199" t="n"/>
      <c r="AB513" s="199" t="n"/>
      <c r="AC513" s="199" t="n"/>
      <c r="AD513" s="199" t="n"/>
      <c r="AE513" s="199" t="n"/>
      <c r="AF513" s="199" t="n"/>
      <c r="AG513" s="199" t="n"/>
    </row>
    <row r="514" ht="22.5" customHeight="1">
      <c r="A514" s="199" t="n"/>
      <c r="B514" s="201" t="n"/>
      <c r="C514" s="200" t="n"/>
      <c r="D514" s="201" t="n"/>
      <c r="E514" s="200" t="n"/>
      <c r="F514" s="201" t="n"/>
      <c r="G514" s="200" t="n"/>
      <c r="H514" s="201" t="n"/>
      <c r="I514" s="200" t="n"/>
      <c r="J514" s="199" t="n"/>
      <c r="K514" s="199" t="n"/>
      <c r="L514" s="199" t="n"/>
      <c r="M514" s="212" t="n"/>
      <c r="N514" s="199" t="n"/>
      <c r="O514" s="199" t="n"/>
      <c r="P514" s="199" t="n"/>
      <c r="Q514" s="199" t="n"/>
      <c r="R514" s="199" t="n"/>
      <c r="S514" s="199" t="n"/>
      <c r="T514" s="199" t="n"/>
      <c r="U514" s="199" t="n"/>
      <c r="V514" s="199" t="n"/>
      <c r="W514" s="199" t="n"/>
      <c r="X514" s="199" t="n"/>
      <c r="Y514" s="199" t="n"/>
      <c r="Z514" s="199" t="n"/>
      <c r="AA514" s="199" t="n"/>
      <c r="AB514" s="199" t="n"/>
      <c r="AC514" s="199" t="n"/>
      <c r="AD514" s="199" t="n"/>
      <c r="AE514" s="199" t="n"/>
      <c r="AF514" s="199" t="n"/>
      <c r="AG514" s="199" t="n"/>
    </row>
    <row r="515" ht="22.5" customHeight="1">
      <c r="A515" s="199" t="n"/>
      <c r="B515" s="201" t="n"/>
      <c r="C515" s="200" t="n"/>
      <c r="D515" s="201" t="n"/>
      <c r="E515" s="200" t="n"/>
      <c r="F515" s="201" t="n"/>
      <c r="G515" s="200" t="n"/>
      <c r="H515" s="201" t="n"/>
      <c r="I515" s="200" t="n"/>
      <c r="J515" s="199" t="n"/>
      <c r="K515" s="199" t="n"/>
      <c r="L515" s="199" t="n"/>
      <c r="M515" s="212" t="n"/>
      <c r="N515" s="199" t="n"/>
      <c r="O515" s="199" t="n"/>
      <c r="P515" s="199" t="n"/>
      <c r="Q515" s="199" t="n"/>
      <c r="R515" s="199" t="n"/>
      <c r="S515" s="199" t="n"/>
      <c r="T515" s="199" t="n"/>
      <c r="U515" s="199" t="n"/>
      <c r="V515" s="199" t="n"/>
      <c r="W515" s="199" t="n"/>
      <c r="X515" s="199" t="n"/>
      <c r="Y515" s="199" t="n"/>
      <c r="Z515" s="199" t="n"/>
      <c r="AA515" s="199" t="n"/>
      <c r="AB515" s="199" t="n"/>
      <c r="AC515" s="199" t="n"/>
      <c r="AD515" s="199" t="n"/>
      <c r="AE515" s="199" t="n"/>
      <c r="AF515" s="199" t="n"/>
      <c r="AG515" s="199" t="n"/>
    </row>
    <row r="516" ht="22.5" customHeight="1">
      <c r="A516" s="199" t="n"/>
      <c r="B516" s="201" t="n"/>
      <c r="C516" s="200" t="n"/>
      <c r="D516" s="201" t="n"/>
      <c r="E516" s="200" t="n"/>
      <c r="F516" s="201" t="n"/>
      <c r="G516" s="200" t="n"/>
      <c r="H516" s="201" t="n"/>
      <c r="I516" s="200" t="n"/>
      <c r="J516" s="199" t="n"/>
      <c r="K516" s="199" t="n"/>
      <c r="L516" s="199" t="n"/>
      <c r="M516" s="212" t="n"/>
      <c r="N516" s="199" t="n"/>
      <c r="O516" s="199" t="n"/>
      <c r="P516" s="199" t="n"/>
      <c r="Q516" s="199" t="n"/>
      <c r="R516" s="199" t="n"/>
      <c r="S516" s="199" t="n"/>
      <c r="T516" s="199" t="n"/>
      <c r="U516" s="199" t="n"/>
      <c r="V516" s="199" t="n"/>
      <c r="W516" s="199" t="n"/>
      <c r="X516" s="199" t="n"/>
      <c r="Y516" s="199" t="n"/>
      <c r="Z516" s="199" t="n"/>
      <c r="AA516" s="199" t="n"/>
      <c r="AB516" s="199" t="n"/>
      <c r="AC516" s="199" t="n"/>
      <c r="AD516" s="199" t="n"/>
      <c r="AE516" s="199" t="n"/>
      <c r="AF516" s="199" t="n"/>
      <c r="AG516" s="199" t="n"/>
    </row>
    <row r="517" ht="22.5" customHeight="1">
      <c r="A517" s="199" t="n"/>
      <c r="B517" s="201" t="n"/>
      <c r="C517" s="200" t="n"/>
      <c r="D517" s="201" t="n"/>
      <c r="E517" s="200" t="n"/>
      <c r="F517" s="201" t="n"/>
      <c r="G517" s="200" t="n"/>
      <c r="H517" s="201" t="n"/>
      <c r="I517" s="200" t="n"/>
      <c r="J517" s="199" t="n"/>
      <c r="K517" s="199" t="n"/>
      <c r="L517" s="199" t="n"/>
      <c r="M517" s="212" t="n"/>
      <c r="N517" s="199" t="n"/>
      <c r="O517" s="199" t="n"/>
      <c r="P517" s="199" t="n"/>
      <c r="Q517" s="199" t="n"/>
      <c r="R517" s="199" t="n"/>
      <c r="S517" s="199" t="n"/>
      <c r="T517" s="199" t="n"/>
      <c r="U517" s="199" t="n"/>
      <c r="V517" s="199" t="n"/>
      <c r="W517" s="199" t="n"/>
      <c r="X517" s="199" t="n"/>
      <c r="Y517" s="199" t="n"/>
      <c r="Z517" s="199" t="n"/>
      <c r="AA517" s="199" t="n"/>
      <c r="AB517" s="199" t="n"/>
      <c r="AC517" s="199" t="n"/>
      <c r="AD517" s="199" t="n"/>
      <c r="AE517" s="199" t="n"/>
      <c r="AF517" s="199" t="n"/>
      <c r="AG517" s="199" t="n"/>
    </row>
    <row r="518" ht="22.5" customHeight="1">
      <c r="A518" s="199" t="n"/>
      <c r="B518" s="201" t="n"/>
      <c r="C518" s="200" t="n"/>
      <c r="D518" s="201" t="n"/>
      <c r="E518" s="200" t="n"/>
      <c r="F518" s="201" t="n"/>
      <c r="G518" s="200" t="n"/>
      <c r="H518" s="201" t="n"/>
      <c r="I518" s="200" t="n"/>
      <c r="J518" s="199" t="n"/>
      <c r="K518" s="199" t="n"/>
      <c r="L518" s="199" t="n"/>
      <c r="M518" s="212" t="n"/>
      <c r="N518" s="199" t="n"/>
      <c r="O518" s="199" t="n"/>
      <c r="P518" s="199" t="n"/>
      <c r="Q518" s="199" t="n"/>
      <c r="R518" s="199" t="n"/>
      <c r="S518" s="199" t="n"/>
      <c r="T518" s="199" t="n"/>
      <c r="U518" s="199" t="n"/>
      <c r="V518" s="199" t="n"/>
      <c r="W518" s="199" t="n"/>
      <c r="X518" s="199" t="n"/>
      <c r="Y518" s="199" t="n"/>
      <c r="Z518" s="199" t="n"/>
      <c r="AA518" s="199" t="n"/>
      <c r="AB518" s="199" t="n"/>
      <c r="AC518" s="199" t="n"/>
      <c r="AD518" s="199" t="n"/>
      <c r="AE518" s="199" t="n"/>
      <c r="AF518" s="199" t="n"/>
      <c r="AG518" s="199" t="n"/>
    </row>
    <row r="519" ht="22.5" customHeight="1">
      <c r="A519" s="199" t="n"/>
      <c r="B519" s="201" t="n"/>
      <c r="C519" s="200" t="n"/>
      <c r="D519" s="201" t="n"/>
      <c r="E519" s="200" t="n"/>
      <c r="F519" s="201" t="n"/>
      <c r="G519" s="200" t="n"/>
      <c r="H519" s="201" t="n"/>
      <c r="I519" s="200" t="n"/>
      <c r="J519" s="199" t="n"/>
      <c r="K519" s="199" t="n"/>
      <c r="L519" s="199" t="n"/>
      <c r="M519" s="212" t="n"/>
      <c r="N519" s="199" t="n"/>
      <c r="O519" s="199" t="n"/>
      <c r="P519" s="199" t="n"/>
      <c r="Q519" s="199" t="n"/>
      <c r="R519" s="199" t="n"/>
      <c r="S519" s="199" t="n"/>
      <c r="T519" s="199" t="n"/>
      <c r="U519" s="199" t="n"/>
      <c r="V519" s="199" t="n"/>
      <c r="W519" s="199" t="n"/>
      <c r="X519" s="199" t="n"/>
      <c r="Y519" s="199" t="n"/>
      <c r="Z519" s="199" t="n"/>
      <c r="AA519" s="199" t="n"/>
      <c r="AB519" s="199" t="n"/>
      <c r="AC519" s="199" t="n"/>
      <c r="AD519" s="199" t="n"/>
      <c r="AE519" s="199" t="n"/>
      <c r="AF519" s="199" t="n"/>
      <c r="AG519" s="199" t="n"/>
    </row>
    <row r="520" ht="22.5" customHeight="1">
      <c r="A520" s="199" t="n"/>
      <c r="B520" s="201" t="n"/>
      <c r="C520" s="200" t="n"/>
      <c r="D520" s="201" t="n"/>
      <c r="E520" s="200" t="n"/>
      <c r="F520" s="201" t="n"/>
      <c r="G520" s="200" t="n"/>
      <c r="H520" s="201" t="n"/>
      <c r="I520" s="200" t="n"/>
      <c r="J520" s="199" t="n"/>
      <c r="K520" s="199" t="n"/>
      <c r="L520" s="199" t="n"/>
      <c r="M520" s="212" t="n"/>
      <c r="N520" s="199" t="n"/>
      <c r="O520" s="199" t="n"/>
      <c r="P520" s="199" t="n"/>
      <c r="Q520" s="199" t="n"/>
      <c r="R520" s="199" t="n"/>
      <c r="S520" s="199" t="n"/>
      <c r="T520" s="199" t="n"/>
      <c r="U520" s="199" t="n"/>
      <c r="V520" s="199" t="n"/>
      <c r="W520" s="199" t="n"/>
      <c r="X520" s="199" t="n"/>
      <c r="Y520" s="199" t="n"/>
      <c r="Z520" s="199" t="n"/>
      <c r="AA520" s="199" t="n"/>
      <c r="AB520" s="199" t="n"/>
      <c r="AC520" s="199" t="n"/>
      <c r="AD520" s="199" t="n"/>
      <c r="AE520" s="199" t="n"/>
      <c r="AF520" s="199" t="n"/>
      <c r="AG520" s="199" t="n"/>
    </row>
    <row r="521" ht="22.5" customHeight="1">
      <c r="A521" s="199" t="n"/>
      <c r="B521" s="201" t="n"/>
      <c r="C521" s="200" t="n"/>
      <c r="D521" s="201" t="n"/>
      <c r="E521" s="200" t="n"/>
      <c r="F521" s="201" t="n"/>
      <c r="G521" s="200" t="n"/>
      <c r="H521" s="201" t="n"/>
      <c r="I521" s="200" t="n"/>
      <c r="J521" s="199" t="n"/>
      <c r="K521" s="199" t="n"/>
      <c r="L521" s="199" t="n"/>
      <c r="M521" s="212" t="n"/>
      <c r="N521" s="199" t="n"/>
      <c r="O521" s="199" t="n"/>
      <c r="P521" s="199" t="n"/>
      <c r="Q521" s="199" t="n"/>
      <c r="R521" s="199" t="n"/>
      <c r="S521" s="199" t="n"/>
      <c r="T521" s="199" t="n"/>
      <c r="U521" s="199" t="n"/>
      <c r="V521" s="199" t="n"/>
      <c r="W521" s="199" t="n"/>
      <c r="X521" s="199" t="n"/>
      <c r="Y521" s="199" t="n"/>
      <c r="Z521" s="199" t="n"/>
      <c r="AA521" s="199" t="n"/>
      <c r="AB521" s="199" t="n"/>
      <c r="AC521" s="199" t="n"/>
      <c r="AD521" s="199" t="n"/>
      <c r="AE521" s="199" t="n"/>
      <c r="AF521" s="199" t="n"/>
      <c r="AG521" s="199" t="n"/>
    </row>
    <row r="522" ht="22.5" customHeight="1">
      <c r="A522" s="199" t="n"/>
      <c r="B522" s="201" t="n"/>
      <c r="C522" s="200" t="n"/>
      <c r="D522" s="201" t="n"/>
      <c r="E522" s="200" t="n"/>
      <c r="F522" s="201" t="n"/>
      <c r="G522" s="200" t="n"/>
      <c r="H522" s="201" t="n"/>
      <c r="I522" s="200" t="n"/>
      <c r="J522" s="199" t="n"/>
      <c r="K522" s="199" t="n"/>
      <c r="L522" s="199" t="n"/>
      <c r="M522" s="212" t="n"/>
      <c r="N522" s="199" t="n"/>
      <c r="O522" s="199" t="n"/>
      <c r="P522" s="199" t="n"/>
      <c r="Q522" s="199" t="n"/>
      <c r="R522" s="199" t="n"/>
      <c r="S522" s="199" t="n"/>
      <c r="T522" s="199" t="n"/>
      <c r="U522" s="199" t="n"/>
      <c r="V522" s="199" t="n"/>
      <c r="W522" s="199" t="n"/>
      <c r="X522" s="199" t="n"/>
      <c r="Y522" s="199" t="n"/>
      <c r="Z522" s="199" t="n"/>
      <c r="AA522" s="199" t="n"/>
      <c r="AB522" s="199" t="n"/>
      <c r="AC522" s="199" t="n"/>
      <c r="AD522" s="199" t="n"/>
      <c r="AE522" s="199" t="n"/>
      <c r="AF522" s="199" t="n"/>
      <c r="AG522" s="199" t="n"/>
    </row>
    <row r="523" ht="22.5" customHeight="1">
      <c r="A523" s="199" t="n"/>
      <c r="B523" s="201" t="n"/>
      <c r="C523" s="200" t="n"/>
      <c r="D523" s="201" t="n"/>
      <c r="E523" s="200" t="n"/>
      <c r="F523" s="201" t="n"/>
      <c r="G523" s="200" t="n"/>
      <c r="H523" s="201" t="n"/>
      <c r="I523" s="200" t="n"/>
      <c r="J523" s="199" t="n"/>
      <c r="K523" s="199" t="n"/>
      <c r="L523" s="199" t="n"/>
      <c r="M523" s="212" t="n"/>
      <c r="N523" s="199" t="n"/>
      <c r="O523" s="199" t="n"/>
      <c r="P523" s="199" t="n"/>
      <c r="Q523" s="199" t="n"/>
      <c r="R523" s="199" t="n"/>
      <c r="S523" s="199" t="n"/>
      <c r="T523" s="199" t="n"/>
      <c r="U523" s="199" t="n"/>
      <c r="V523" s="199" t="n"/>
      <c r="W523" s="199" t="n"/>
      <c r="X523" s="199" t="n"/>
      <c r="Y523" s="199" t="n"/>
      <c r="Z523" s="199" t="n"/>
      <c r="AA523" s="199" t="n"/>
      <c r="AB523" s="199" t="n"/>
      <c r="AC523" s="199" t="n"/>
      <c r="AD523" s="199" t="n"/>
      <c r="AE523" s="199" t="n"/>
      <c r="AF523" s="199" t="n"/>
      <c r="AG523" s="199" t="n"/>
    </row>
    <row r="524" ht="22.5" customHeight="1">
      <c r="A524" s="199" t="n"/>
      <c r="B524" s="201" t="n"/>
      <c r="C524" s="200" t="n"/>
      <c r="D524" s="201" t="n"/>
      <c r="E524" s="200" t="n"/>
      <c r="F524" s="201" t="n"/>
      <c r="G524" s="200" t="n"/>
      <c r="H524" s="201" t="n"/>
      <c r="I524" s="200" t="n"/>
      <c r="J524" s="199" t="n"/>
      <c r="K524" s="199" t="n"/>
      <c r="L524" s="199" t="n"/>
      <c r="M524" s="212" t="n"/>
      <c r="N524" s="199" t="n"/>
      <c r="O524" s="199" t="n"/>
      <c r="P524" s="199" t="n"/>
      <c r="Q524" s="199" t="n"/>
      <c r="R524" s="199" t="n"/>
      <c r="S524" s="199" t="n"/>
      <c r="T524" s="199" t="n"/>
      <c r="U524" s="199" t="n"/>
      <c r="V524" s="199" t="n"/>
      <c r="W524" s="199" t="n"/>
      <c r="X524" s="199" t="n"/>
      <c r="Y524" s="199" t="n"/>
      <c r="Z524" s="199" t="n"/>
      <c r="AA524" s="199" t="n"/>
      <c r="AB524" s="199" t="n"/>
      <c r="AC524" s="199" t="n"/>
      <c r="AD524" s="199" t="n"/>
      <c r="AE524" s="199" t="n"/>
      <c r="AF524" s="199" t="n"/>
      <c r="AG524" s="199" t="n"/>
    </row>
    <row r="525" ht="22.5" customHeight="1">
      <c r="A525" s="199" t="n"/>
      <c r="B525" s="201" t="n"/>
      <c r="C525" s="200" t="n"/>
      <c r="D525" s="201" t="n"/>
      <c r="E525" s="200" t="n"/>
      <c r="F525" s="201" t="n"/>
      <c r="G525" s="200" t="n"/>
      <c r="H525" s="201" t="n"/>
      <c r="I525" s="200" t="n"/>
      <c r="J525" s="199" t="n"/>
      <c r="K525" s="199" t="n"/>
      <c r="L525" s="199" t="n"/>
      <c r="M525" s="212" t="n"/>
      <c r="N525" s="199" t="n"/>
      <c r="O525" s="199" t="n"/>
      <c r="P525" s="199" t="n"/>
      <c r="Q525" s="199" t="n"/>
      <c r="R525" s="199" t="n"/>
      <c r="S525" s="199" t="n"/>
      <c r="T525" s="199" t="n"/>
      <c r="U525" s="199" t="n"/>
      <c r="V525" s="199" t="n"/>
      <c r="W525" s="199" t="n"/>
      <c r="X525" s="199" t="n"/>
      <c r="Y525" s="199" t="n"/>
      <c r="Z525" s="199" t="n"/>
      <c r="AA525" s="199" t="n"/>
      <c r="AB525" s="199" t="n"/>
      <c r="AC525" s="199" t="n"/>
      <c r="AD525" s="199" t="n"/>
      <c r="AE525" s="199" t="n"/>
      <c r="AF525" s="199" t="n"/>
      <c r="AG525" s="199" t="n"/>
    </row>
    <row r="526" ht="22.5" customHeight="1">
      <c r="A526" s="199" t="n"/>
      <c r="B526" s="201" t="n"/>
      <c r="C526" s="200" t="n"/>
      <c r="D526" s="201" t="n"/>
      <c r="E526" s="200" t="n"/>
      <c r="F526" s="201" t="n"/>
      <c r="G526" s="200" t="n"/>
      <c r="H526" s="201" t="n"/>
      <c r="I526" s="200" t="n"/>
      <c r="J526" s="199" t="n"/>
      <c r="K526" s="199" t="n"/>
      <c r="L526" s="199" t="n"/>
      <c r="M526" s="212" t="n"/>
      <c r="N526" s="199" t="n"/>
      <c r="O526" s="199" t="n"/>
      <c r="P526" s="199" t="n"/>
      <c r="Q526" s="199" t="n"/>
      <c r="R526" s="199" t="n"/>
      <c r="S526" s="199" t="n"/>
      <c r="T526" s="199" t="n"/>
      <c r="U526" s="199" t="n"/>
      <c r="V526" s="199" t="n"/>
      <c r="W526" s="199" t="n"/>
      <c r="X526" s="199" t="n"/>
      <c r="Y526" s="199" t="n"/>
      <c r="Z526" s="199" t="n"/>
      <c r="AA526" s="199" t="n"/>
      <c r="AB526" s="199" t="n"/>
      <c r="AC526" s="199" t="n"/>
      <c r="AD526" s="199" t="n"/>
      <c r="AE526" s="199" t="n"/>
      <c r="AF526" s="199" t="n"/>
      <c r="AG526" s="199" t="n"/>
    </row>
    <row r="527" ht="22.5" customHeight="1">
      <c r="A527" s="199" t="n"/>
      <c r="B527" s="201" t="n"/>
      <c r="C527" s="200" t="n"/>
      <c r="D527" s="201" t="n"/>
      <c r="E527" s="200" t="n"/>
      <c r="F527" s="201" t="n"/>
      <c r="G527" s="200" t="n"/>
      <c r="H527" s="201" t="n"/>
      <c r="I527" s="200" t="n"/>
      <c r="J527" s="199" t="n"/>
      <c r="K527" s="199" t="n"/>
      <c r="L527" s="199" t="n"/>
      <c r="M527" s="212" t="n"/>
      <c r="N527" s="199" t="n"/>
      <c r="O527" s="199" t="n"/>
      <c r="P527" s="199" t="n"/>
      <c r="Q527" s="199" t="n"/>
      <c r="R527" s="199" t="n"/>
      <c r="S527" s="199" t="n"/>
      <c r="T527" s="199" t="n"/>
      <c r="U527" s="199" t="n"/>
      <c r="V527" s="199" t="n"/>
      <c r="W527" s="199" t="n"/>
      <c r="X527" s="199" t="n"/>
      <c r="Y527" s="199" t="n"/>
      <c r="Z527" s="199" t="n"/>
      <c r="AA527" s="199" t="n"/>
      <c r="AB527" s="199" t="n"/>
      <c r="AC527" s="199" t="n"/>
      <c r="AD527" s="199" t="n"/>
      <c r="AE527" s="199" t="n"/>
      <c r="AF527" s="199" t="n"/>
      <c r="AG527" s="199" t="n"/>
    </row>
    <row r="528" ht="22.5" customHeight="1">
      <c r="A528" s="199" t="n"/>
      <c r="B528" s="201" t="n"/>
      <c r="C528" s="200" t="n"/>
      <c r="D528" s="201" t="n"/>
      <c r="E528" s="200" t="n"/>
      <c r="F528" s="201" t="n"/>
      <c r="G528" s="200" t="n"/>
      <c r="H528" s="201" t="n"/>
      <c r="I528" s="200" t="n"/>
      <c r="J528" s="199" t="n"/>
      <c r="K528" s="199" t="n"/>
      <c r="L528" s="199" t="n"/>
      <c r="M528" s="212" t="n"/>
      <c r="N528" s="199" t="n"/>
      <c r="O528" s="199" t="n"/>
      <c r="P528" s="199" t="n"/>
      <c r="Q528" s="199" t="n"/>
      <c r="R528" s="199" t="n"/>
      <c r="S528" s="199" t="n"/>
      <c r="T528" s="199" t="n"/>
      <c r="U528" s="199" t="n"/>
      <c r="V528" s="199" t="n"/>
      <c r="W528" s="199" t="n"/>
      <c r="X528" s="199" t="n"/>
      <c r="Y528" s="199" t="n"/>
      <c r="Z528" s="199" t="n"/>
      <c r="AA528" s="199" t="n"/>
      <c r="AB528" s="199" t="n"/>
      <c r="AC528" s="199" t="n"/>
      <c r="AD528" s="199" t="n"/>
      <c r="AE528" s="199" t="n"/>
      <c r="AF528" s="199" t="n"/>
      <c r="AG528" s="199" t="n"/>
    </row>
    <row r="529" ht="22.5" customHeight="1">
      <c r="A529" s="199" t="n"/>
      <c r="B529" s="201" t="n"/>
      <c r="C529" s="200" t="n"/>
      <c r="D529" s="201" t="n"/>
      <c r="E529" s="200" t="n"/>
      <c r="F529" s="201" t="n"/>
      <c r="G529" s="200" t="n"/>
      <c r="H529" s="201" t="n"/>
      <c r="I529" s="200" t="n"/>
      <c r="J529" s="199" t="n"/>
      <c r="K529" s="199" t="n"/>
      <c r="L529" s="199" t="n"/>
      <c r="M529" s="212" t="n"/>
      <c r="N529" s="199" t="n"/>
      <c r="O529" s="199" t="n"/>
      <c r="P529" s="199" t="n"/>
      <c r="Q529" s="199" t="n"/>
      <c r="R529" s="199" t="n"/>
      <c r="S529" s="199" t="n"/>
      <c r="T529" s="199" t="n"/>
      <c r="U529" s="199" t="n"/>
      <c r="V529" s="199" t="n"/>
      <c r="W529" s="199" t="n"/>
      <c r="X529" s="199" t="n"/>
      <c r="Y529" s="199" t="n"/>
      <c r="Z529" s="199" t="n"/>
      <c r="AA529" s="199" t="n"/>
      <c r="AB529" s="199" t="n"/>
      <c r="AC529" s="199" t="n"/>
      <c r="AD529" s="199" t="n"/>
      <c r="AE529" s="199" t="n"/>
      <c r="AF529" s="199" t="n"/>
      <c r="AG529" s="199" t="n"/>
    </row>
    <row r="530" ht="22.5" customHeight="1">
      <c r="A530" s="199" t="n"/>
      <c r="B530" s="201" t="n"/>
      <c r="C530" s="200" t="n"/>
      <c r="D530" s="201" t="n"/>
      <c r="E530" s="200" t="n"/>
      <c r="F530" s="201" t="n"/>
      <c r="G530" s="200" t="n"/>
      <c r="H530" s="201" t="n"/>
      <c r="I530" s="200" t="n"/>
      <c r="J530" s="199" t="n"/>
      <c r="K530" s="199" t="n"/>
      <c r="L530" s="199" t="n"/>
      <c r="M530" s="212" t="n"/>
      <c r="N530" s="199" t="n"/>
      <c r="O530" s="199" t="n"/>
      <c r="P530" s="199" t="n"/>
      <c r="Q530" s="199" t="n"/>
      <c r="R530" s="199" t="n"/>
      <c r="S530" s="199" t="n"/>
      <c r="T530" s="199" t="n"/>
      <c r="U530" s="199" t="n"/>
      <c r="V530" s="199" t="n"/>
      <c r="W530" s="199" t="n"/>
      <c r="X530" s="199" t="n"/>
      <c r="Y530" s="199" t="n"/>
      <c r="Z530" s="199" t="n"/>
      <c r="AA530" s="199" t="n"/>
      <c r="AB530" s="199" t="n"/>
      <c r="AC530" s="199" t="n"/>
      <c r="AD530" s="199" t="n"/>
      <c r="AE530" s="199" t="n"/>
      <c r="AF530" s="199" t="n"/>
      <c r="AG530" s="199" t="n"/>
    </row>
    <row r="531" ht="22.5" customHeight="1">
      <c r="A531" s="199" t="n"/>
      <c r="B531" s="201" t="n"/>
      <c r="C531" s="200" t="n"/>
      <c r="D531" s="201" t="n"/>
      <c r="E531" s="200" t="n"/>
      <c r="F531" s="201" t="n"/>
      <c r="G531" s="200" t="n"/>
      <c r="H531" s="201" t="n"/>
      <c r="I531" s="200" t="n"/>
      <c r="J531" s="199" t="n"/>
      <c r="K531" s="199" t="n"/>
      <c r="L531" s="199" t="n"/>
      <c r="M531" s="212" t="n"/>
      <c r="N531" s="199" t="n"/>
      <c r="O531" s="199" t="n"/>
      <c r="P531" s="199" t="n"/>
      <c r="Q531" s="199" t="n"/>
      <c r="R531" s="199" t="n"/>
      <c r="S531" s="199" t="n"/>
      <c r="T531" s="199" t="n"/>
      <c r="U531" s="199" t="n"/>
      <c r="V531" s="199" t="n"/>
      <c r="W531" s="199" t="n"/>
      <c r="X531" s="199" t="n"/>
      <c r="Y531" s="199" t="n"/>
      <c r="Z531" s="199" t="n"/>
      <c r="AA531" s="199" t="n"/>
      <c r="AB531" s="199" t="n"/>
      <c r="AC531" s="199" t="n"/>
      <c r="AD531" s="199" t="n"/>
      <c r="AE531" s="199" t="n"/>
      <c r="AF531" s="199" t="n"/>
      <c r="AG531" s="199" t="n"/>
    </row>
    <row r="532" ht="22.5" customHeight="1">
      <c r="A532" s="199" t="n"/>
      <c r="B532" s="201" t="n"/>
      <c r="C532" s="200" t="n"/>
      <c r="D532" s="201" t="n"/>
      <c r="E532" s="200" t="n"/>
      <c r="F532" s="201" t="n"/>
      <c r="G532" s="200" t="n"/>
      <c r="H532" s="201" t="n"/>
      <c r="I532" s="200" t="n"/>
      <c r="J532" s="199" t="n"/>
      <c r="K532" s="199" t="n"/>
      <c r="L532" s="199" t="n"/>
      <c r="M532" s="212" t="n"/>
      <c r="N532" s="199" t="n"/>
      <c r="O532" s="199" t="n"/>
      <c r="P532" s="199" t="n"/>
      <c r="Q532" s="199" t="n"/>
      <c r="R532" s="199" t="n"/>
      <c r="S532" s="199" t="n"/>
      <c r="T532" s="199" t="n"/>
      <c r="U532" s="199" t="n"/>
      <c r="V532" s="199" t="n"/>
      <c r="W532" s="199" t="n"/>
      <c r="X532" s="199" t="n"/>
      <c r="Y532" s="199" t="n"/>
      <c r="Z532" s="199" t="n"/>
      <c r="AA532" s="199" t="n"/>
      <c r="AB532" s="199" t="n"/>
      <c r="AC532" s="199" t="n"/>
      <c r="AD532" s="199" t="n"/>
      <c r="AE532" s="199" t="n"/>
      <c r="AF532" s="199" t="n"/>
      <c r="AG532" s="199" t="n"/>
    </row>
    <row r="533" ht="22.5" customHeight="1">
      <c r="A533" s="199" t="n"/>
      <c r="B533" s="201" t="n"/>
      <c r="C533" s="200" t="n"/>
      <c r="D533" s="201" t="n"/>
      <c r="E533" s="200" t="n"/>
      <c r="F533" s="201" t="n"/>
      <c r="G533" s="200" t="n"/>
      <c r="H533" s="201" t="n"/>
      <c r="I533" s="200" t="n"/>
      <c r="J533" s="199" t="n"/>
      <c r="K533" s="199" t="n"/>
      <c r="L533" s="199" t="n"/>
      <c r="M533" s="212" t="n"/>
      <c r="N533" s="199" t="n"/>
      <c r="O533" s="199" t="n"/>
      <c r="P533" s="199" t="n"/>
      <c r="Q533" s="199" t="n"/>
      <c r="R533" s="199" t="n"/>
      <c r="S533" s="199" t="n"/>
      <c r="T533" s="199" t="n"/>
      <c r="U533" s="199" t="n"/>
      <c r="V533" s="199" t="n"/>
      <c r="W533" s="199" t="n"/>
      <c r="X533" s="199" t="n"/>
      <c r="Y533" s="199" t="n"/>
      <c r="Z533" s="199" t="n"/>
      <c r="AA533" s="199" t="n"/>
      <c r="AB533" s="199" t="n"/>
      <c r="AC533" s="199" t="n"/>
      <c r="AD533" s="199" t="n"/>
      <c r="AE533" s="199" t="n"/>
      <c r="AF533" s="199" t="n"/>
      <c r="AG533" s="199" t="n"/>
    </row>
    <row r="534" ht="22.5" customHeight="1">
      <c r="A534" s="199" t="n"/>
      <c r="B534" s="201" t="n"/>
      <c r="C534" s="200" t="n"/>
      <c r="D534" s="201" t="n"/>
      <c r="E534" s="200" t="n"/>
      <c r="F534" s="201" t="n"/>
      <c r="G534" s="200" t="n"/>
      <c r="H534" s="201" t="n"/>
      <c r="I534" s="200" t="n"/>
      <c r="J534" s="199" t="n"/>
      <c r="K534" s="199" t="n"/>
      <c r="L534" s="199" t="n"/>
      <c r="M534" s="212" t="n"/>
      <c r="N534" s="199" t="n"/>
      <c r="O534" s="199" t="n"/>
      <c r="P534" s="199" t="n"/>
      <c r="Q534" s="199" t="n"/>
      <c r="R534" s="199" t="n"/>
      <c r="S534" s="199" t="n"/>
      <c r="T534" s="199" t="n"/>
      <c r="U534" s="199" t="n"/>
      <c r="V534" s="199" t="n"/>
      <c r="W534" s="199" t="n"/>
      <c r="X534" s="199" t="n"/>
      <c r="Y534" s="199" t="n"/>
      <c r="Z534" s="199" t="n"/>
      <c r="AA534" s="199" t="n"/>
      <c r="AB534" s="199" t="n"/>
      <c r="AC534" s="199" t="n"/>
      <c r="AD534" s="199" t="n"/>
      <c r="AE534" s="199" t="n"/>
      <c r="AF534" s="199" t="n"/>
      <c r="AG534" s="199" t="n"/>
    </row>
    <row r="535" ht="22.5" customHeight="1">
      <c r="A535" s="199" t="n"/>
      <c r="B535" s="201" t="n"/>
      <c r="C535" s="200" t="n"/>
      <c r="D535" s="201" t="n"/>
      <c r="E535" s="200" t="n"/>
      <c r="F535" s="201" t="n"/>
      <c r="G535" s="200" t="n"/>
      <c r="H535" s="201" t="n"/>
      <c r="I535" s="200" t="n"/>
      <c r="J535" s="199" t="n"/>
      <c r="K535" s="199" t="n"/>
      <c r="L535" s="199" t="n"/>
      <c r="M535" s="212" t="n"/>
      <c r="N535" s="199" t="n"/>
      <c r="O535" s="199" t="n"/>
      <c r="P535" s="199" t="n"/>
      <c r="Q535" s="199" t="n"/>
      <c r="R535" s="199" t="n"/>
      <c r="S535" s="199" t="n"/>
      <c r="T535" s="199" t="n"/>
      <c r="U535" s="199" t="n"/>
      <c r="V535" s="199" t="n"/>
      <c r="W535" s="199" t="n"/>
      <c r="X535" s="199" t="n"/>
      <c r="Y535" s="199" t="n"/>
      <c r="Z535" s="199" t="n"/>
      <c r="AA535" s="199" t="n"/>
      <c r="AB535" s="199" t="n"/>
      <c r="AC535" s="199" t="n"/>
      <c r="AD535" s="199" t="n"/>
      <c r="AE535" s="199" t="n"/>
      <c r="AF535" s="199" t="n"/>
      <c r="AG535" s="199" t="n"/>
    </row>
    <row r="536" ht="22.5" customHeight="1">
      <c r="A536" s="199" t="n"/>
      <c r="B536" s="201" t="n"/>
      <c r="C536" s="200" t="n"/>
      <c r="D536" s="201" t="n"/>
      <c r="E536" s="200" t="n"/>
      <c r="F536" s="201" t="n"/>
      <c r="G536" s="200" t="n"/>
      <c r="H536" s="201" t="n"/>
      <c r="I536" s="200" t="n"/>
      <c r="J536" s="199" t="n"/>
      <c r="K536" s="199" t="n"/>
      <c r="L536" s="199" t="n"/>
      <c r="M536" s="212" t="n"/>
      <c r="N536" s="199" t="n"/>
      <c r="O536" s="199" t="n"/>
      <c r="P536" s="199" t="n"/>
      <c r="Q536" s="199" t="n"/>
      <c r="R536" s="199" t="n"/>
      <c r="S536" s="199" t="n"/>
      <c r="T536" s="199" t="n"/>
      <c r="U536" s="199" t="n"/>
      <c r="V536" s="199" t="n"/>
      <c r="W536" s="199" t="n"/>
      <c r="X536" s="199" t="n"/>
      <c r="Y536" s="199" t="n"/>
      <c r="Z536" s="199" t="n"/>
      <c r="AA536" s="199" t="n"/>
      <c r="AB536" s="199" t="n"/>
      <c r="AC536" s="199" t="n"/>
      <c r="AD536" s="199" t="n"/>
      <c r="AE536" s="199" t="n"/>
      <c r="AF536" s="199" t="n"/>
      <c r="AG536" s="199" t="n"/>
    </row>
    <row r="537" ht="22.5" customHeight="1">
      <c r="A537" s="199" t="n"/>
      <c r="B537" s="201" t="n"/>
      <c r="C537" s="200" t="n"/>
      <c r="D537" s="201" t="n"/>
      <c r="E537" s="200" t="n"/>
      <c r="F537" s="201" t="n"/>
      <c r="G537" s="200" t="n"/>
      <c r="H537" s="201" t="n"/>
      <c r="I537" s="200" t="n"/>
      <c r="J537" s="199" t="n"/>
      <c r="K537" s="199" t="n"/>
      <c r="L537" s="199" t="n"/>
      <c r="M537" s="212" t="n"/>
      <c r="N537" s="199" t="n"/>
      <c r="O537" s="199" t="n"/>
      <c r="P537" s="199" t="n"/>
      <c r="Q537" s="199" t="n"/>
      <c r="R537" s="199" t="n"/>
      <c r="S537" s="199" t="n"/>
      <c r="T537" s="199" t="n"/>
      <c r="U537" s="199" t="n"/>
      <c r="V537" s="199" t="n"/>
      <c r="W537" s="199" t="n"/>
      <c r="X537" s="199" t="n"/>
      <c r="Y537" s="199" t="n"/>
      <c r="Z537" s="199" t="n"/>
      <c r="AA537" s="199" t="n"/>
      <c r="AB537" s="199" t="n"/>
      <c r="AC537" s="199" t="n"/>
      <c r="AD537" s="199" t="n"/>
      <c r="AE537" s="199" t="n"/>
      <c r="AF537" s="199" t="n"/>
      <c r="AG537" s="199" t="n"/>
    </row>
    <row r="538" ht="22.5" customHeight="1">
      <c r="A538" s="199" t="n"/>
      <c r="B538" s="201" t="n"/>
      <c r="C538" s="200" t="n"/>
      <c r="D538" s="201" t="n"/>
      <c r="E538" s="200" t="n"/>
      <c r="F538" s="201" t="n"/>
      <c r="G538" s="200" t="n"/>
      <c r="H538" s="201" t="n"/>
      <c r="I538" s="200" t="n"/>
      <c r="J538" s="199" t="n"/>
      <c r="K538" s="199" t="n"/>
      <c r="L538" s="199" t="n"/>
      <c r="M538" s="212" t="n"/>
      <c r="N538" s="199" t="n"/>
      <c r="O538" s="199" t="n"/>
      <c r="P538" s="199" t="n"/>
      <c r="Q538" s="199" t="n"/>
      <c r="R538" s="199" t="n"/>
      <c r="S538" s="199" t="n"/>
      <c r="T538" s="199" t="n"/>
      <c r="U538" s="199" t="n"/>
      <c r="V538" s="199" t="n"/>
      <c r="W538" s="199" t="n"/>
      <c r="X538" s="199" t="n"/>
      <c r="Y538" s="199" t="n"/>
      <c r="Z538" s="199" t="n"/>
      <c r="AA538" s="199" t="n"/>
      <c r="AB538" s="199" t="n"/>
      <c r="AC538" s="199" t="n"/>
      <c r="AD538" s="199" t="n"/>
      <c r="AE538" s="199" t="n"/>
      <c r="AF538" s="199" t="n"/>
      <c r="AG538" s="199" t="n"/>
    </row>
    <row r="539" ht="22.5" customHeight="1">
      <c r="A539" s="199" t="n"/>
      <c r="B539" s="201" t="n"/>
      <c r="C539" s="200" t="n"/>
      <c r="D539" s="201" t="n"/>
      <c r="E539" s="200" t="n"/>
      <c r="F539" s="201" t="n"/>
      <c r="G539" s="200" t="n"/>
      <c r="H539" s="201" t="n"/>
      <c r="I539" s="200" t="n"/>
      <c r="J539" s="199" t="n"/>
      <c r="K539" s="199" t="n"/>
      <c r="L539" s="199" t="n"/>
      <c r="M539" s="212" t="n"/>
      <c r="N539" s="199" t="n"/>
      <c r="O539" s="199" t="n"/>
      <c r="P539" s="199" t="n"/>
      <c r="Q539" s="199" t="n"/>
      <c r="R539" s="199" t="n"/>
      <c r="S539" s="199" t="n"/>
      <c r="T539" s="199" t="n"/>
      <c r="U539" s="199" t="n"/>
      <c r="V539" s="199" t="n"/>
      <c r="W539" s="199" t="n"/>
      <c r="X539" s="199" t="n"/>
      <c r="Y539" s="199" t="n"/>
      <c r="Z539" s="199" t="n"/>
      <c r="AA539" s="199" t="n"/>
      <c r="AB539" s="199" t="n"/>
      <c r="AC539" s="199" t="n"/>
      <c r="AD539" s="199" t="n"/>
      <c r="AE539" s="199" t="n"/>
      <c r="AF539" s="199" t="n"/>
      <c r="AG539" s="199" t="n"/>
    </row>
    <row r="540" ht="22.5" customHeight="1">
      <c r="A540" s="199" t="n"/>
      <c r="B540" s="201" t="n"/>
      <c r="C540" s="200" t="n"/>
      <c r="D540" s="201" t="n"/>
      <c r="E540" s="200" t="n"/>
      <c r="F540" s="201" t="n"/>
      <c r="G540" s="200" t="n"/>
      <c r="H540" s="201" t="n"/>
      <c r="I540" s="200" t="n"/>
      <c r="J540" s="199" t="n"/>
      <c r="K540" s="199" t="n"/>
      <c r="L540" s="199" t="n"/>
      <c r="M540" s="212" t="n"/>
      <c r="N540" s="199" t="n"/>
      <c r="O540" s="199" t="n"/>
      <c r="P540" s="199" t="n"/>
      <c r="Q540" s="199" t="n"/>
      <c r="R540" s="199" t="n"/>
      <c r="S540" s="199" t="n"/>
      <c r="T540" s="199" t="n"/>
      <c r="U540" s="199" t="n"/>
      <c r="V540" s="199" t="n"/>
      <c r="W540" s="199" t="n"/>
      <c r="X540" s="199" t="n"/>
      <c r="Y540" s="199" t="n"/>
      <c r="Z540" s="199" t="n"/>
      <c r="AA540" s="199" t="n"/>
      <c r="AB540" s="199" t="n"/>
      <c r="AC540" s="199" t="n"/>
      <c r="AD540" s="199" t="n"/>
      <c r="AE540" s="199" t="n"/>
      <c r="AF540" s="199" t="n"/>
      <c r="AG540" s="199" t="n"/>
    </row>
    <row r="541" ht="22.5" customHeight="1">
      <c r="A541" s="199" t="n"/>
      <c r="B541" s="201" t="n"/>
      <c r="C541" s="200" t="n"/>
      <c r="D541" s="201" t="n"/>
      <c r="E541" s="200" t="n"/>
      <c r="F541" s="201" t="n"/>
      <c r="G541" s="200" t="n"/>
      <c r="H541" s="201" t="n"/>
      <c r="I541" s="200" t="n"/>
      <c r="J541" s="199" t="n"/>
      <c r="K541" s="199" t="n"/>
      <c r="L541" s="199" t="n"/>
      <c r="M541" s="212" t="n"/>
      <c r="N541" s="199" t="n"/>
      <c r="O541" s="199" t="n"/>
      <c r="P541" s="199" t="n"/>
      <c r="Q541" s="199" t="n"/>
      <c r="R541" s="199" t="n"/>
      <c r="S541" s="199" t="n"/>
      <c r="T541" s="199" t="n"/>
      <c r="U541" s="199" t="n"/>
      <c r="V541" s="199" t="n"/>
      <c r="W541" s="199" t="n"/>
      <c r="X541" s="199" t="n"/>
      <c r="Y541" s="199" t="n"/>
      <c r="Z541" s="199" t="n"/>
      <c r="AA541" s="199" t="n"/>
      <c r="AB541" s="199" t="n"/>
      <c r="AC541" s="199" t="n"/>
      <c r="AD541" s="199" t="n"/>
      <c r="AE541" s="199" t="n"/>
      <c r="AF541" s="199" t="n"/>
      <c r="AG541" s="199" t="n"/>
    </row>
    <row r="542" ht="22.5" customHeight="1">
      <c r="A542" s="199" t="n"/>
      <c r="B542" s="201" t="n"/>
      <c r="C542" s="200" t="n"/>
      <c r="D542" s="201" t="n"/>
      <c r="E542" s="200" t="n"/>
      <c r="F542" s="201" t="n"/>
      <c r="G542" s="200" t="n"/>
      <c r="H542" s="201" t="n"/>
      <c r="I542" s="200" t="n"/>
      <c r="J542" s="199" t="n"/>
      <c r="K542" s="199" t="n"/>
      <c r="L542" s="199" t="n"/>
      <c r="M542" s="212" t="n"/>
      <c r="N542" s="199" t="n"/>
      <c r="O542" s="199" t="n"/>
      <c r="P542" s="199" t="n"/>
      <c r="Q542" s="199" t="n"/>
      <c r="R542" s="199" t="n"/>
      <c r="S542" s="199" t="n"/>
      <c r="T542" s="199" t="n"/>
      <c r="U542" s="199" t="n"/>
      <c r="V542" s="199" t="n"/>
      <c r="W542" s="199" t="n"/>
      <c r="X542" s="199" t="n"/>
      <c r="Y542" s="199" t="n"/>
      <c r="Z542" s="199" t="n"/>
      <c r="AA542" s="199" t="n"/>
      <c r="AB542" s="199" t="n"/>
      <c r="AC542" s="199" t="n"/>
      <c r="AD542" s="199" t="n"/>
      <c r="AE542" s="199" t="n"/>
      <c r="AF542" s="199" t="n"/>
      <c r="AG542" s="199" t="n"/>
    </row>
    <row r="543" ht="22.5" customHeight="1">
      <c r="A543" s="199" t="n"/>
      <c r="B543" s="201" t="n"/>
      <c r="C543" s="200" t="n"/>
      <c r="D543" s="201" t="n"/>
      <c r="E543" s="200" t="n"/>
      <c r="F543" s="201" t="n"/>
      <c r="G543" s="200" t="n"/>
      <c r="H543" s="201" t="n"/>
      <c r="I543" s="200" t="n"/>
      <c r="J543" s="199" t="n"/>
      <c r="K543" s="199" t="n"/>
      <c r="L543" s="199" t="n"/>
      <c r="M543" s="212" t="n"/>
      <c r="N543" s="199" t="n"/>
      <c r="O543" s="199" t="n"/>
      <c r="P543" s="199" t="n"/>
      <c r="Q543" s="199" t="n"/>
      <c r="R543" s="199" t="n"/>
      <c r="S543" s="199" t="n"/>
      <c r="T543" s="199" t="n"/>
      <c r="U543" s="199" t="n"/>
      <c r="V543" s="199" t="n"/>
      <c r="W543" s="199" t="n"/>
      <c r="X543" s="199" t="n"/>
      <c r="Y543" s="199" t="n"/>
      <c r="Z543" s="199" t="n"/>
      <c r="AA543" s="199" t="n"/>
      <c r="AB543" s="199" t="n"/>
      <c r="AC543" s="199" t="n"/>
      <c r="AD543" s="199" t="n"/>
      <c r="AE543" s="199" t="n"/>
      <c r="AF543" s="199" t="n"/>
      <c r="AG543" s="199" t="n"/>
    </row>
    <row r="544" ht="22.5" customHeight="1">
      <c r="A544" s="199" t="n"/>
      <c r="B544" s="201" t="n"/>
      <c r="C544" s="200" t="n"/>
      <c r="D544" s="201" t="n"/>
      <c r="E544" s="200" t="n"/>
      <c r="F544" s="201" t="n"/>
      <c r="G544" s="200" t="n"/>
      <c r="H544" s="201" t="n"/>
      <c r="I544" s="200" t="n"/>
      <c r="J544" s="199" t="n"/>
      <c r="K544" s="199" t="n"/>
      <c r="L544" s="199" t="n"/>
      <c r="M544" s="212" t="n"/>
      <c r="N544" s="199" t="n"/>
      <c r="O544" s="199" t="n"/>
      <c r="P544" s="199" t="n"/>
      <c r="Q544" s="199" t="n"/>
      <c r="R544" s="199" t="n"/>
      <c r="S544" s="199" t="n"/>
      <c r="T544" s="199" t="n"/>
      <c r="U544" s="199" t="n"/>
      <c r="V544" s="199" t="n"/>
      <c r="W544" s="199" t="n"/>
      <c r="X544" s="199" t="n"/>
      <c r="Y544" s="199" t="n"/>
      <c r="Z544" s="199" t="n"/>
      <c r="AA544" s="199" t="n"/>
      <c r="AB544" s="199" t="n"/>
      <c r="AC544" s="199" t="n"/>
      <c r="AD544" s="199" t="n"/>
      <c r="AE544" s="199" t="n"/>
      <c r="AF544" s="199" t="n"/>
      <c r="AG544" s="199" t="n"/>
    </row>
    <row r="545" ht="22.5" customHeight="1">
      <c r="A545" s="199" t="n"/>
      <c r="B545" s="201" t="n"/>
      <c r="C545" s="200" t="n"/>
      <c r="D545" s="201" t="n"/>
      <c r="E545" s="200" t="n"/>
      <c r="F545" s="201" t="n"/>
      <c r="G545" s="200" t="n"/>
      <c r="H545" s="201" t="n"/>
      <c r="I545" s="200" t="n"/>
      <c r="J545" s="199" t="n"/>
      <c r="K545" s="199" t="n"/>
      <c r="L545" s="199" t="n"/>
      <c r="M545" s="212" t="n"/>
      <c r="N545" s="199" t="n"/>
      <c r="O545" s="199" t="n"/>
      <c r="P545" s="199" t="n"/>
      <c r="Q545" s="199" t="n"/>
      <c r="R545" s="199" t="n"/>
      <c r="S545" s="199" t="n"/>
      <c r="T545" s="199" t="n"/>
      <c r="U545" s="199" t="n"/>
      <c r="V545" s="199" t="n"/>
      <c r="W545" s="199" t="n"/>
      <c r="X545" s="199" t="n"/>
      <c r="Y545" s="199" t="n"/>
      <c r="Z545" s="199" t="n"/>
      <c r="AA545" s="199" t="n"/>
      <c r="AB545" s="199" t="n"/>
      <c r="AC545" s="199" t="n"/>
      <c r="AD545" s="199" t="n"/>
      <c r="AE545" s="199" t="n"/>
      <c r="AF545" s="199" t="n"/>
      <c r="AG545" s="199" t="n"/>
    </row>
    <row r="546" ht="22.5" customHeight="1">
      <c r="A546" s="199" t="n"/>
      <c r="B546" s="201" t="n"/>
      <c r="C546" s="200" t="n"/>
      <c r="D546" s="201" t="n"/>
      <c r="E546" s="200" t="n"/>
      <c r="F546" s="201" t="n"/>
      <c r="G546" s="200" t="n"/>
      <c r="H546" s="201" t="n"/>
      <c r="I546" s="200" t="n"/>
      <c r="J546" s="199" t="n"/>
      <c r="K546" s="199" t="n"/>
      <c r="L546" s="199" t="n"/>
      <c r="M546" s="212" t="n"/>
      <c r="N546" s="199" t="n"/>
      <c r="O546" s="199" t="n"/>
      <c r="P546" s="199" t="n"/>
      <c r="Q546" s="199" t="n"/>
      <c r="R546" s="199" t="n"/>
      <c r="S546" s="199" t="n"/>
      <c r="T546" s="199" t="n"/>
      <c r="U546" s="199" t="n"/>
      <c r="V546" s="199" t="n"/>
      <c r="W546" s="199" t="n"/>
      <c r="X546" s="199" t="n"/>
      <c r="Y546" s="199" t="n"/>
      <c r="Z546" s="199" t="n"/>
      <c r="AA546" s="199" t="n"/>
      <c r="AB546" s="199" t="n"/>
      <c r="AC546" s="199" t="n"/>
      <c r="AD546" s="199" t="n"/>
      <c r="AE546" s="199" t="n"/>
      <c r="AF546" s="199" t="n"/>
      <c r="AG546" s="199" t="n"/>
    </row>
    <row r="547" ht="22.5" customHeight="1">
      <c r="A547" s="199" t="n"/>
      <c r="B547" s="201" t="n"/>
      <c r="C547" s="200" t="n"/>
      <c r="D547" s="201" t="n"/>
      <c r="E547" s="200" t="n"/>
      <c r="F547" s="201" t="n"/>
      <c r="G547" s="200" t="n"/>
      <c r="H547" s="201" t="n"/>
      <c r="I547" s="200" t="n"/>
      <c r="J547" s="199" t="n"/>
      <c r="K547" s="199" t="n"/>
      <c r="L547" s="199" t="n"/>
      <c r="M547" s="212" t="n"/>
      <c r="N547" s="199" t="n"/>
      <c r="O547" s="199" t="n"/>
      <c r="P547" s="199" t="n"/>
      <c r="Q547" s="199" t="n"/>
      <c r="R547" s="199" t="n"/>
      <c r="S547" s="199" t="n"/>
      <c r="T547" s="199" t="n"/>
      <c r="U547" s="199" t="n"/>
      <c r="V547" s="199" t="n"/>
      <c r="W547" s="199" t="n"/>
      <c r="X547" s="199" t="n"/>
      <c r="Y547" s="199" t="n"/>
      <c r="Z547" s="199" t="n"/>
      <c r="AA547" s="199" t="n"/>
      <c r="AB547" s="199" t="n"/>
      <c r="AC547" s="199" t="n"/>
      <c r="AD547" s="199" t="n"/>
      <c r="AE547" s="199" t="n"/>
      <c r="AF547" s="199" t="n"/>
      <c r="AG547" s="199" t="n"/>
    </row>
    <row r="548" ht="22.5" customHeight="1">
      <c r="A548" s="199" t="n"/>
      <c r="B548" s="201" t="n"/>
      <c r="C548" s="200" t="n"/>
      <c r="D548" s="201" t="n"/>
      <c r="E548" s="200" t="n"/>
      <c r="F548" s="201" t="n"/>
      <c r="G548" s="200" t="n"/>
      <c r="H548" s="201" t="n"/>
      <c r="I548" s="200" t="n"/>
      <c r="J548" s="199" t="n"/>
      <c r="K548" s="199" t="n"/>
      <c r="L548" s="199" t="n"/>
      <c r="M548" s="212" t="n"/>
      <c r="N548" s="199" t="n"/>
      <c r="O548" s="199" t="n"/>
      <c r="P548" s="199" t="n"/>
      <c r="Q548" s="199" t="n"/>
      <c r="R548" s="199" t="n"/>
      <c r="S548" s="199" t="n"/>
      <c r="T548" s="199" t="n"/>
      <c r="U548" s="199" t="n"/>
      <c r="V548" s="199" t="n"/>
      <c r="W548" s="199" t="n"/>
      <c r="X548" s="199" t="n"/>
      <c r="Y548" s="199" t="n"/>
      <c r="Z548" s="199" t="n"/>
      <c r="AA548" s="199" t="n"/>
      <c r="AB548" s="199" t="n"/>
      <c r="AC548" s="199" t="n"/>
      <c r="AD548" s="199" t="n"/>
      <c r="AE548" s="199" t="n"/>
      <c r="AF548" s="199" t="n"/>
      <c r="AG548" s="199" t="n"/>
    </row>
    <row r="549" ht="22.5" customHeight="1">
      <c r="A549" s="199" t="n"/>
      <c r="B549" s="201" t="n"/>
      <c r="C549" s="200" t="n"/>
      <c r="D549" s="201" t="n"/>
      <c r="E549" s="200" t="n"/>
      <c r="F549" s="201" t="n"/>
      <c r="G549" s="200" t="n"/>
      <c r="H549" s="201" t="n"/>
      <c r="I549" s="200" t="n"/>
      <c r="J549" s="199" t="n"/>
      <c r="K549" s="199" t="n"/>
      <c r="L549" s="199" t="n"/>
      <c r="M549" s="212" t="n"/>
      <c r="N549" s="199" t="n"/>
      <c r="O549" s="199" t="n"/>
      <c r="P549" s="199" t="n"/>
      <c r="Q549" s="199" t="n"/>
      <c r="R549" s="199" t="n"/>
      <c r="S549" s="199" t="n"/>
      <c r="T549" s="199" t="n"/>
      <c r="U549" s="199" t="n"/>
      <c r="V549" s="199" t="n"/>
      <c r="W549" s="199" t="n"/>
      <c r="X549" s="199" t="n"/>
      <c r="Y549" s="199" t="n"/>
      <c r="Z549" s="199" t="n"/>
      <c r="AA549" s="199" t="n"/>
      <c r="AB549" s="199" t="n"/>
      <c r="AC549" s="199" t="n"/>
      <c r="AD549" s="199" t="n"/>
      <c r="AE549" s="199" t="n"/>
      <c r="AF549" s="199" t="n"/>
      <c r="AG549" s="199" t="n"/>
    </row>
    <row r="550" ht="22.5" customHeight="1">
      <c r="A550" s="199" t="n"/>
      <c r="B550" s="201" t="n"/>
      <c r="C550" s="200" t="n"/>
      <c r="D550" s="201" t="n"/>
      <c r="E550" s="200" t="n"/>
      <c r="F550" s="201" t="n"/>
      <c r="G550" s="200" t="n"/>
      <c r="H550" s="201" t="n"/>
      <c r="I550" s="200" t="n"/>
      <c r="J550" s="199" t="n"/>
      <c r="K550" s="199" t="n"/>
      <c r="L550" s="199" t="n"/>
      <c r="M550" s="212" t="n"/>
      <c r="N550" s="199" t="n"/>
      <c r="O550" s="199" t="n"/>
      <c r="P550" s="199" t="n"/>
      <c r="Q550" s="199" t="n"/>
      <c r="R550" s="199" t="n"/>
      <c r="S550" s="199" t="n"/>
      <c r="T550" s="199" t="n"/>
      <c r="U550" s="199" t="n"/>
      <c r="V550" s="199" t="n"/>
      <c r="W550" s="199" t="n"/>
      <c r="X550" s="199" t="n"/>
      <c r="Y550" s="199" t="n"/>
      <c r="Z550" s="199" t="n"/>
      <c r="AA550" s="199" t="n"/>
      <c r="AB550" s="199" t="n"/>
      <c r="AC550" s="199" t="n"/>
      <c r="AD550" s="199" t="n"/>
      <c r="AE550" s="199" t="n"/>
      <c r="AF550" s="199" t="n"/>
      <c r="AG550" s="199" t="n"/>
    </row>
    <row r="551" ht="22.5" customHeight="1">
      <c r="A551" s="199" t="n"/>
      <c r="B551" s="201" t="n"/>
      <c r="C551" s="200" t="n"/>
      <c r="D551" s="201" t="n"/>
      <c r="E551" s="200" t="n"/>
      <c r="F551" s="201" t="n"/>
      <c r="G551" s="200" t="n"/>
      <c r="H551" s="201" t="n"/>
      <c r="I551" s="200" t="n"/>
      <c r="J551" s="199" t="n"/>
      <c r="K551" s="199" t="n"/>
      <c r="L551" s="199" t="n"/>
      <c r="M551" s="212" t="n"/>
      <c r="N551" s="199" t="n"/>
      <c r="O551" s="199" t="n"/>
      <c r="P551" s="199" t="n"/>
      <c r="Q551" s="199" t="n"/>
      <c r="R551" s="199" t="n"/>
      <c r="S551" s="199" t="n"/>
      <c r="T551" s="199" t="n"/>
      <c r="U551" s="199" t="n"/>
      <c r="V551" s="199" t="n"/>
      <c r="W551" s="199" t="n"/>
      <c r="X551" s="199" t="n"/>
      <c r="Y551" s="199" t="n"/>
      <c r="Z551" s="199" t="n"/>
      <c r="AA551" s="199" t="n"/>
      <c r="AB551" s="199" t="n"/>
      <c r="AC551" s="199" t="n"/>
      <c r="AD551" s="199" t="n"/>
      <c r="AE551" s="199" t="n"/>
      <c r="AF551" s="199" t="n"/>
      <c r="AG551" s="199" t="n"/>
    </row>
    <row r="552" ht="22.5" customHeight="1">
      <c r="A552" s="199" t="n"/>
      <c r="B552" s="201" t="n"/>
      <c r="C552" s="200" t="n"/>
      <c r="D552" s="201" t="n"/>
      <c r="E552" s="200" t="n"/>
      <c r="F552" s="201" t="n"/>
      <c r="G552" s="200" t="n"/>
      <c r="H552" s="201" t="n"/>
      <c r="I552" s="200" t="n"/>
      <c r="J552" s="199" t="n"/>
      <c r="K552" s="199" t="n"/>
      <c r="L552" s="199" t="n"/>
      <c r="M552" s="212" t="n"/>
      <c r="N552" s="199" t="n"/>
      <c r="O552" s="199" t="n"/>
      <c r="P552" s="199" t="n"/>
      <c r="Q552" s="199" t="n"/>
      <c r="R552" s="199" t="n"/>
      <c r="S552" s="199" t="n"/>
      <c r="T552" s="199" t="n"/>
      <c r="U552" s="199" t="n"/>
      <c r="V552" s="199" t="n"/>
      <c r="W552" s="199" t="n"/>
      <c r="X552" s="199" t="n"/>
      <c r="Y552" s="199" t="n"/>
      <c r="Z552" s="199" t="n"/>
      <c r="AA552" s="199" t="n"/>
      <c r="AB552" s="199" t="n"/>
      <c r="AC552" s="199" t="n"/>
      <c r="AD552" s="199" t="n"/>
      <c r="AE552" s="199" t="n"/>
      <c r="AF552" s="199" t="n"/>
      <c r="AG552" s="199" t="n"/>
    </row>
    <row r="553" ht="22.5" customHeight="1">
      <c r="A553" s="199" t="n"/>
      <c r="B553" s="201" t="n"/>
      <c r="C553" s="200" t="n"/>
      <c r="D553" s="201" t="n"/>
      <c r="E553" s="200" t="n"/>
      <c r="F553" s="201" t="n"/>
      <c r="G553" s="200" t="n"/>
      <c r="H553" s="201" t="n"/>
      <c r="I553" s="200" t="n"/>
      <c r="J553" s="199" t="n"/>
      <c r="K553" s="199" t="n"/>
      <c r="L553" s="199" t="n"/>
      <c r="M553" s="212" t="n"/>
      <c r="N553" s="199" t="n"/>
      <c r="O553" s="199" t="n"/>
      <c r="P553" s="199" t="n"/>
      <c r="Q553" s="199" t="n"/>
      <c r="R553" s="199" t="n"/>
      <c r="S553" s="199" t="n"/>
      <c r="T553" s="199" t="n"/>
      <c r="U553" s="199" t="n"/>
      <c r="V553" s="199" t="n"/>
      <c r="W553" s="199" t="n"/>
      <c r="X553" s="199" t="n"/>
      <c r="Y553" s="199" t="n"/>
      <c r="Z553" s="199" t="n"/>
      <c r="AA553" s="199" t="n"/>
      <c r="AB553" s="199" t="n"/>
      <c r="AC553" s="199" t="n"/>
      <c r="AD553" s="199" t="n"/>
      <c r="AE553" s="199" t="n"/>
      <c r="AF553" s="199" t="n"/>
      <c r="AG553" s="199" t="n"/>
    </row>
    <row r="554" ht="22.5" customHeight="1">
      <c r="A554" s="199" t="n"/>
      <c r="B554" s="201" t="n"/>
      <c r="C554" s="200" t="n"/>
      <c r="D554" s="201" t="n"/>
      <c r="E554" s="200" t="n"/>
      <c r="F554" s="201" t="n"/>
      <c r="G554" s="200" t="n"/>
      <c r="H554" s="201" t="n"/>
      <c r="I554" s="200" t="n"/>
      <c r="J554" s="199" t="n"/>
      <c r="K554" s="199" t="n"/>
      <c r="L554" s="199" t="n"/>
      <c r="M554" s="212" t="n"/>
      <c r="N554" s="199" t="n"/>
      <c r="O554" s="199" t="n"/>
      <c r="P554" s="199" t="n"/>
      <c r="Q554" s="199" t="n"/>
      <c r="R554" s="199" t="n"/>
      <c r="S554" s="199" t="n"/>
      <c r="T554" s="199" t="n"/>
      <c r="U554" s="199" t="n"/>
      <c r="V554" s="199" t="n"/>
      <c r="W554" s="199" t="n"/>
      <c r="X554" s="199" t="n"/>
      <c r="Y554" s="199" t="n"/>
      <c r="Z554" s="199" t="n"/>
      <c r="AA554" s="199" t="n"/>
      <c r="AB554" s="199" t="n"/>
      <c r="AC554" s="199" t="n"/>
      <c r="AD554" s="199" t="n"/>
      <c r="AE554" s="199" t="n"/>
      <c r="AF554" s="199" t="n"/>
      <c r="AG554" s="199" t="n"/>
    </row>
    <row r="555" ht="22.5" customHeight="1">
      <c r="A555" s="199" t="n"/>
      <c r="B555" s="201" t="n"/>
      <c r="C555" s="200" t="n"/>
      <c r="D555" s="201" t="n"/>
      <c r="E555" s="200" t="n"/>
      <c r="F555" s="201" t="n"/>
      <c r="G555" s="200" t="n"/>
      <c r="H555" s="201" t="n"/>
      <c r="I555" s="200" t="n"/>
      <c r="J555" s="199" t="n"/>
      <c r="K555" s="199" t="n"/>
      <c r="L555" s="199" t="n"/>
      <c r="M555" s="212" t="n"/>
      <c r="N555" s="199" t="n"/>
      <c r="O555" s="199" t="n"/>
      <c r="P555" s="199" t="n"/>
      <c r="Q555" s="199" t="n"/>
      <c r="R555" s="199" t="n"/>
      <c r="S555" s="199" t="n"/>
      <c r="T555" s="199" t="n"/>
      <c r="U555" s="199" t="n"/>
      <c r="V555" s="199" t="n"/>
      <c r="W555" s="199" t="n"/>
      <c r="X555" s="199" t="n"/>
      <c r="Y555" s="199" t="n"/>
      <c r="Z555" s="199" t="n"/>
      <c r="AA555" s="199" t="n"/>
      <c r="AB555" s="199" t="n"/>
      <c r="AC555" s="199" t="n"/>
      <c r="AD555" s="199" t="n"/>
      <c r="AE555" s="199" t="n"/>
      <c r="AF555" s="199" t="n"/>
      <c r="AG555" s="199" t="n"/>
    </row>
    <row r="556" ht="22.5" customHeight="1">
      <c r="A556" s="199" t="n"/>
      <c r="B556" s="201" t="n"/>
      <c r="C556" s="200" t="n"/>
      <c r="D556" s="201" t="n"/>
      <c r="E556" s="200" t="n"/>
      <c r="F556" s="201" t="n"/>
      <c r="G556" s="200" t="n"/>
      <c r="H556" s="201" t="n"/>
      <c r="I556" s="200" t="n"/>
      <c r="J556" s="199" t="n"/>
      <c r="K556" s="199" t="n"/>
      <c r="L556" s="199" t="n"/>
      <c r="M556" s="212" t="n"/>
      <c r="N556" s="199" t="n"/>
      <c r="O556" s="199" t="n"/>
      <c r="P556" s="199" t="n"/>
      <c r="Q556" s="199" t="n"/>
      <c r="R556" s="199" t="n"/>
      <c r="S556" s="199" t="n"/>
      <c r="T556" s="199" t="n"/>
      <c r="U556" s="199" t="n"/>
      <c r="V556" s="199" t="n"/>
      <c r="W556" s="199" t="n"/>
      <c r="X556" s="199" t="n"/>
      <c r="Y556" s="199" t="n"/>
      <c r="Z556" s="199" t="n"/>
      <c r="AA556" s="199" t="n"/>
      <c r="AB556" s="199" t="n"/>
      <c r="AC556" s="199" t="n"/>
      <c r="AD556" s="199" t="n"/>
      <c r="AE556" s="199" t="n"/>
      <c r="AF556" s="199" t="n"/>
      <c r="AG556" s="199" t="n"/>
    </row>
    <row r="557" ht="22.5" customHeight="1">
      <c r="A557" s="199" t="n"/>
      <c r="B557" s="201" t="n"/>
      <c r="C557" s="200" t="n"/>
      <c r="D557" s="201" t="n"/>
      <c r="E557" s="200" t="n"/>
      <c r="F557" s="201" t="n"/>
      <c r="G557" s="200" t="n"/>
      <c r="H557" s="201" t="n"/>
      <c r="I557" s="200" t="n"/>
      <c r="J557" s="199" t="n"/>
      <c r="K557" s="199" t="n"/>
      <c r="L557" s="199" t="n"/>
      <c r="M557" s="212" t="n"/>
      <c r="N557" s="199" t="n"/>
      <c r="O557" s="199" t="n"/>
      <c r="P557" s="199" t="n"/>
      <c r="Q557" s="199" t="n"/>
      <c r="R557" s="199" t="n"/>
      <c r="S557" s="199" t="n"/>
      <c r="T557" s="199" t="n"/>
      <c r="U557" s="199" t="n"/>
      <c r="V557" s="199" t="n"/>
      <c r="W557" s="199" t="n"/>
      <c r="X557" s="199" t="n"/>
      <c r="Y557" s="199" t="n"/>
      <c r="Z557" s="199" t="n"/>
      <c r="AA557" s="199" t="n"/>
      <c r="AB557" s="199" t="n"/>
      <c r="AC557" s="199" t="n"/>
      <c r="AD557" s="199" t="n"/>
      <c r="AE557" s="199" t="n"/>
      <c r="AF557" s="199" t="n"/>
      <c r="AG557" s="199" t="n"/>
    </row>
    <row r="558" ht="22.5" customHeight="1">
      <c r="A558" s="199" t="n"/>
      <c r="B558" s="201" t="n"/>
      <c r="C558" s="200" t="n"/>
      <c r="D558" s="201" t="n"/>
      <c r="E558" s="200" t="n"/>
      <c r="F558" s="201" t="n"/>
      <c r="G558" s="200" t="n"/>
      <c r="H558" s="201" t="n"/>
      <c r="I558" s="200" t="n"/>
      <c r="J558" s="199" t="n"/>
      <c r="K558" s="199" t="n"/>
      <c r="L558" s="199" t="n"/>
      <c r="M558" s="212" t="n"/>
      <c r="N558" s="199" t="n"/>
      <c r="O558" s="199" t="n"/>
      <c r="P558" s="199" t="n"/>
      <c r="Q558" s="199" t="n"/>
      <c r="R558" s="199" t="n"/>
      <c r="S558" s="199" t="n"/>
      <c r="T558" s="199" t="n"/>
      <c r="U558" s="199" t="n"/>
      <c r="V558" s="199" t="n"/>
      <c r="W558" s="199" t="n"/>
      <c r="X558" s="199" t="n"/>
      <c r="Y558" s="199" t="n"/>
      <c r="Z558" s="199" t="n"/>
      <c r="AA558" s="199" t="n"/>
      <c r="AB558" s="199" t="n"/>
      <c r="AC558" s="199" t="n"/>
      <c r="AD558" s="199" t="n"/>
      <c r="AE558" s="199" t="n"/>
      <c r="AF558" s="199" t="n"/>
      <c r="AG558" s="199" t="n"/>
    </row>
    <row r="559" ht="22.5" customHeight="1">
      <c r="A559" s="199" t="n"/>
      <c r="B559" s="201" t="n"/>
      <c r="C559" s="200" t="n"/>
      <c r="D559" s="201" t="n"/>
      <c r="E559" s="200" t="n"/>
      <c r="F559" s="201" t="n"/>
      <c r="G559" s="200" t="n"/>
      <c r="H559" s="201" t="n"/>
      <c r="I559" s="200" t="n"/>
      <c r="J559" s="199" t="n"/>
      <c r="K559" s="199" t="n"/>
      <c r="L559" s="199" t="n"/>
      <c r="M559" s="212" t="n"/>
      <c r="N559" s="199" t="n"/>
      <c r="O559" s="199" t="n"/>
      <c r="P559" s="199" t="n"/>
      <c r="Q559" s="199" t="n"/>
      <c r="R559" s="199" t="n"/>
      <c r="S559" s="199" t="n"/>
      <c r="T559" s="199" t="n"/>
      <c r="U559" s="199" t="n"/>
      <c r="V559" s="199" t="n"/>
      <c r="W559" s="199" t="n"/>
      <c r="X559" s="199" t="n"/>
      <c r="Y559" s="199" t="n"/>
      <c r="Z559" s="199" t="n"/>
      <c r="AA559" s="199" t="n"/>
      <c r="AB559" s="199" t="n"/>
      <c r="AC559" s="199" t="n"/>
      <c r="AD559" s="199" t="n"/>
      <c r="AE559" s="199" t="n"/>
      <c r="AF559" s="199" t="n"/>
      <c r="AG559" s="199" t="n"/>
    </row>
    <row r="560" ht="22.5" customHeight="1">
      <c r="A560" s="199" t="n"/>
      <c r="B560" s="201" t="n"/>
      <c r="C560" s="200" t="n"/>
      <c r="D560" s="201" t="n"/>
      <c r="E560" s="200" t="n"/>
      <c r="F560" s="201" t="n"/>
      <c r="G560" s="200" t="n"/>
      <c r="H560" s="201" t="n"/>
      <c r="I560" s="200" t="n"/>
      <c r="J560" s="199" t="n"/>
      <c r="K560" s="199" t="n"/>
      <c r="L560" s="199" t="n"/>
      <c r="M560" s="212" t="n"/>
      <c r="N560" s="199" t="n"/>
      <c r="O560" s="199" t="n"/>
      <c r="P560" s="199" t="n"/>
      <c r="Q560" s="199" t="n"/>
      <c r="R560" s="199" t="n"/>
      <c r="S560" s="199" t="n"/>
      <c r="T560" s="199" t="n"/>
      <c r="U560" s="199" t="n"/>
      <c r="V560" s="199" t="n"/>
      <c r="W560" s="199" t="n"/>
      <c r="X560" s="199" t="n"/>
      <c r="Y560" s="199" t="n"/>
      <c r="Z560" s="199" t="n"/>
      <c r="AA560" s="199" t="n"/>
      <c r="AB560" s="199" t="n"/>
      <c r="AC560" s="199" t="n"/>
      <c r="AD560" s="199" t="n"/>
      <c r="AE560" s="199" t="n"/>
      <c r="AF560" s="199" t="n"/>
      <c r="AG560" s="199" t="n"/>
    </row>
    <row r="561" ht="22.5" customHeight="1">
      <c r="A561" s="199" t="n"/>
      <c r="B561" s="201" t="n"/>
      <c r="C561" s="200" t="n"/>
      <c r="D561" s="201" t="n"/>
      <c r="E561" s="200" t="n"/>
      <c r="F561" s="201" t="n"/>
      <c r="G561" s="200" t="n"/>
      <c r="H561" s="201" t="n"/>
      <c r="I561" s="200" t="n"/>
      <c r="J561" s="199" t="n"/>
      <c r="K561" s="199" t="n"/>
      <c r="L561" s="199" t="n"/>
      <c r="M561" s="212" t="n"/>
      <c r="N561" s="199" t="n"/>
      <c r="O561" s="199" t="n"/>
      <c r="P561" s="199" t="n"/>
      <c r="Q561" s="199" t="n"/>
      <c r="R561" s="199" t="n"/>
      <c r="S561" s="199" t="n"/>
      <c r="T561" s="199" t="n"/>
      <c r="U561" s="199" t="n"/>
      <c r="V561" s="199" t="n"/>
      <c r="W561" s="199" t="n"/>
      <c r="X561" s="199" t="n"/>
      <c r="Y561" s="199" t="n"/>
      <c r="Z561" s="199" t="n"/>
      <c r="AA561" s="199" t="n"/>
      <c r="AB561" s="199" t="n"/>
      <c r="AC561" s="199" t="n"/>
      <c r="AD561" s="199" t="n"/>
      <c r="AE561" s="199" t="n"/>
      <c r="AF561" s="199" t="n"/>
      <c r="AG561" s="199" t="n"/>
    </row>
    <row r="562" ht="22.5" customHeight="1">
      <c r="A562" s="199" t="n"/>
      <c r="B562" s="201" t="n"/>
      <c r="C562" s="200" t="n"/>
      <c r="D562" s="201" t="n"/>
      <c r="E562" s="200" t="n"/>
      <c r="F562" s="201" t="n"/>
      <c r="G562" s="200" t="n"/>
      <c r="H562" s="201" t="n"/>
      <c r="I562" s="200" t="n"/>
      <c r="J562" s="199" t="n"/>
      <c r="K562" s="199" t="n"/>
      <c r="L562" s="199" t="n"/>
      <c r="M562" s="212" t="n"/>
      <c r="N562" s="199" t="n"/>
      <c r="O562" s="199" t="n"/>
      <c r="P562" s="199" t="n"/>
      <c r="Q562" s="199" t="n"/>
      <c r="R562" s="199" t="n"/>
      <c r="S562" s="199" t="n"/>
      <c r="T562" s="199" t="n"/>
      <c r="U562" s="199" t="n"/>
      <c r="V562" s="199" t="n"/>
      <c r="W562" s="199" t="n"/>
      <c r="X562" s="199" t="n"/>
      <c r="Y562" s="199" t="n"/>
      <c r="Z562" s="199" t="n"/>
      <c r="AA562" s="199" t="n"/>
      <c r="AB562" s="199" t="n"/>
      <c r="AC562" s="199" t="n"/>
      <c r="AD562" s="199" t="n"/>
      <c r="AE562" s="199" t="n"/>
      <c r="AF562" s="199" t="n"/>
      <c r="AG562" s="199" t="n"/>
    </row>
    <row r="563" ht="22.5" customHeight="1">
      <c r="A563" s="199" t="n"/>
      <c r="B563" s="201" t="n"/>
      <c r="C563" s="200" t="n"/>
      <c r="D563" s="201" t="n"/>
      <c r="E563" s="200" t="n"/>
      <c r="F563" s="201" t="n"/>
      <c r="G563" s="200" t="n"/>
      <c r="H563" s="201" t="n"/>
      <c r="I563" s="200" t="n"/>
      <c r="J563" s="199" t="n"/>
      <c r="K563" s="199" t="n"/>
      <c r="L563" s="199" t="n"/>
      <c r="M563" s="212" t="n"/>
      <c r="N563" s="199" t="n"/>
      <c r="O563" s="199" t="n"/>
      <c r="P563" s="199" t="n"/>
      <c r="Q563" s="199" t="n"/>
      <c r="R563" s="199" t="n"/>
      <c r="S563" s="199" t="n"/>
      <c r="T563" s="199" t="n"/>
      <c r="U563" s="199" t="n"/>
      <c r="V563" s="199" t="n"/>
      <c r="W563" s="199" t="n"/>
      <c r="X563" s="199" t="n"/>
      <c r="Y563" s="199" t="n"/>
      <c r="Z563" s="199" t="n"/>
      <c r="AA563" s="199" t="n"/>
      <c r="AB563" s="199" t="n"/>
      <c r="AC563" s="199" t="n"/>
      <c r="AD563" s="199" t="n"/>
      <c r="AE563" s="199" t="n"/>
      <c r="AF563" s="199" t="n"/>
      <c r="AG563" s="199" t="n"/>
    </row>
    <row r="564" ht="22.5" customHeight="1">
      <c r="A564" s="199" t="n"/>
      <c r="B564" s="201" t="n"/>
      <c r="C564" s="200" t="n"/>
      <c r="D564" s="201" t="n"/>
      <c r="E564" s="200" t="n"/>
      <c r="F564" s="201" t="n"/>
      <c r="G564" s="200" t="n"/>
      <c r="H564" s="201" t="n"/>
      <c r="I564" s="200" t="n"/>
      <c r="J564" s="199" t="n"/>
      <c r="K564" s="199" t="n"/>
      <c r="L564" s="199" t="n"/>
      <c r="M564" s="212" t="n"/>
      <c r="N564" s="199" t="n"/>
      <c r="O564" s="199" t="n"/>
      <c r="P564" s="199" t="n"/>
      <c r="Q564" s="199" t="n"/>
      <c r="R564" s="199" t="n"/>
      <c r="S564" s="199" t="n"/>
      <c r="T564" s="199" t="n"/>
      <c r="U564" s="199" t="n"/>
      <c r="V564" s="199" t="n"/>
      <c r="W564" s="199" t="n"/>
      <c r="X564" s="199" t="n"/>
      <c r="Y564" s="199" t="n"/>
      <c r="Z564" s="199" t="n"/>
      <c r="AA564" s="199" t="n"/>
      <c r="AB564" s="199" t="n"/>
      <c r="AC564" s="199" t="n"/>
      <c r="AD564" s="199" t="n"/>
      <c r="AE564" s="199" t="n"/>
      <c r="AF564" s="199" t="n"/>
      <c r="AG564" s="199" t="n"/>
    </row>
    <row r="565" ht="22.5" customHeight="1">
      <c r="A565" s="199" t="n"/>
      <c r="B565" s="201" t="n"/>
      <c r="C565" s="200" t="n"/>
      <c r="D565" s="201" t="n"/>
      <c r="E565" s="200" t="n"/>
      <c r="F565" s="201" t="n"/>
      <c r="G565" s="200" t="n"/>
      <c r="H565" s="201" t="n"/>
      <c r="I565" s="200" t="n"/>
      <c r="J565" s="199" t="n"/>
      <c r="K565" s="199" t="n"/>
      <c r="L565" s="199" t="n"/>
      <c r="M565" s="212" t="n"/>
      <c r="N565" s="199" t="n"/>
      <c r="O565" s="199" t="n"/>
      <c r="P565" s="199" t="n"/>
      <c r="Q565" s="199" t="n"/>
      <c r="R565" s="199" t="n"/>
      <c r="S565" s="199" t="n"/>
      <c r="T565" s="199" t="n"/>
      <c r="U565" s="199" t="n"/>
      <c r="V565" s="199" t="n"/>
      <c r="W565" s="199" t="n"/>
      <c r="X565" s="199" t="n"/>
      <c r="Y565" s="199" t="n"/>
      <c r="Z565" s="199" t="n"/>
      <c r="AA565" s="199" t="n"/>
      <c r="AB565" s="199" t="n"/>
      <c r="AC565" s="199" t="n"/>
      <c r="AD565" s="199" t="n"/>
      <c r="AE565" s="199" t="n"/>
      <c r="AF565" s="199" t="n"/>
      <c r="AG565" s="199" t="n"/>
    </row>
    <row r="566" ht="22.5" customHeight="1">
      <c r="A566" s="199" t="n"/>
      <c r="B566" s="201" t="n"/>
      <c r="C566" s="200" t="n"/>
      <c r="D566" s="201" t="n"/>
      <c r="E566" s="200" t="n"/>
      <c r="F566" s="201" t="n"/>
      <c r="G566" s="200" t="n"/>
      <c r="H566" s="201" t="n"/>
      <c r="I566" s="200" t="n"/>
      <c r="J566" s="199" t="n"/>
      <c r="K566" s="199" t="n"/>
      <c r="L566" s="199" t="n"/>
      <c r="M566" s="212" t="n"/>
      <c r="N566" s="199" t="n"/>
      <c r="O566" s="199" t="n"/>
      <c r="P566" s="199" t="n"/>
      <c r="Q566" s="199" t="n"/>
      <c r="R566" s="199" t="n"/>
      <c r="S566" s="199" t="n"/>
      <c r="T566" s="199" t="n"/>
      <c r="U566" s="199" t="n"/>
      <c r="V566" s="199" t="n"/>
      <c r="W566" s="199" t="n"/>
      <c r="X566" s="199" t="n"/>
      <c r="Y566" s="199" t="n"/>
      <c r="Z566" s="199" t="n"/>
      <c r="AA566" s="199" t="n"/>
      <c r="AB566" s="199" t="n"/>
      <c r="AC566" s="199" t="n"/>
      <c r="AD566" s="199" t="n"/>
      <c r="AE566" s="199" t="n"/>
      <c r="AF566" s="199" t="n"/>
      <c r="AG566" s="199" t="n"/>
    </row>
    <row r="567" ht="22.5" customHeight="1">
      <c r="A567" s="199" t="n"/>
      <c r="B567" s="201" t="n"/>
      <c r="C567" s="200" t="n"/>
      <c r="D567" s="201" t="n"/>
      <c r="E567" s="200" t="n"/>
      <c r="F567" s="201" t="n"/>
      <c r="G567" s="200" t="n"/>
      <c r="H567" s="201" t="n"/>
      <c r="I567" s="200" t="n"/>
      <c r="J567" s="199" t="n"/>
      <c r="K567" s="199" t="n"/>
      <c r="L567" s="199" t="n"/>
      <c r="M567" s="212" t="n"/>
      <c r="N567" s="199" t="n"/>
      <c r="O567" s="199" t="n"/>
      <c r="P567" s="199" t="n"/>
      <c r="Q567" s="199" t="n"/>
      <c r="R567" s="199" t="n"/>
      <c r="S567" s="199" t="n"/>
      <c r="T567" s="199" t="n"/>
      <c r="U567" s="199" t="n"/>
      <c r="V567" s="199" t="n"/>
      <c r="W567" s="199" t="n"/>
      <c r="X567" s="199" t="n"/>
      <c r="Y567" s="199" t="n"/>
      <c r="Z567" s="199" t="n"/>
      <c r="AA567" s="199" t="n"/>
      <c r="AB567" s="199" t="n"/>
      <c r="AC567" s="199" t="n"/>
      <c r="AD567" s="199" t="n"/>
      <c r="AE567" s="199" t="n"/>
      <c r="AF567" s="199" t="n"/>
      <c r="AG567" s="199" t="n"/>
    </row>
    <row r="568" ht="22.5" customHeight="1">
      <c r="A568" s="199" t="n"/>
      <c r="B568" s="201" t="n"/>
      <c r="C568" s="200" t="n"/>
      <c r="D568" s="201" t="n"/>
      <c r="E568" s="200" t="n"/>
      <c r="F568" s="201" t="n"/>
      <c r="G568" s="200" t="n"/>
      <c r="H568" s="201" t="n"/>
      <c r="I568" s="200" t="n"/>
      <c r="J568" s="199" t="n"/>
      <c r="K568" s="199" t="n"/>
      <c r="L568" s="199" t="n"/>
      <c r="M568" s="212" t="n"/>
      <c r="N568" s="199" t="n"/>
      <c r="O568" s="199" t="n"/>
      <c r="P568" s="199" t="n"/>
      <c r="Q568" s="199" t="n"/>
      <c r="R568" s="199" t="n"/>
      <c r="S568" s="199" t="n"/>
      <c r="T568" s="199" t="n"/>
      <c r="U568" s="199" t="n"/>
      <c r="V568" s="199" t="n"/>
      <c r="W568" s="199" t="n"/>
      <c r="X568" s="199" t="n"/>
      <c r="Y568" s="199" t="n"/>
      <c r="Z568" s="199" t="n"/>
      <c r="AA568" s="199" t="n"/>
      <c r="AB568" s="199" t="n"/>
      <c r="AC568" s="199" t="n"/>
      <c r="AD568" s="199" t="n"/>
      <c r="AE568" s="199" t="n"/>
      <c r="AF568" s="199" t="n"/>
      <c r="AG568" s="199" t="n"/>
    </row>
    <row r="569" ht="22.5" customHeight="1">
      <c r="A569" s="199" t="n"/>
      <c r="B569" s="201" t="n"/>
      <c r="C569" s="200" t="n"/>
      <c r="D569" s="201" t="n"/>
      <c r="E569" s="200" t="n"/>
      <c r="F569" s="201" t="n"/>
      <c r="G569" s="200" t="n"/>
      <c r="H569" s="201" t="n"/>
      <c r="I569" s="200" t="n"/>
      <c r="J569" s="199" t="n"/>
      <c r="K569" s="199" t="n"/>
      <c r="L569" s="199" t="n"/>
      <c r="M569" s="212" t="n"/>
      <c r="N569" s="199" t="n"/>
      <c r="O569" s="199" t="n"/>
      <c r="P569" s="199" t="n"/>
      <c r="Q569" s="199" t="n"/>
      <c r="R569" s="199" t="n"/>
      <c r="S569" s="199" t="n"/>
      <c r="T569" s="199" t="n"/>
      <c r="U569" s="199" t="n"/>
      <c r="V569" s="199" t="n"/>
      <c r="W569" s="199" t="n"/>
      <c r="X569" s="199" t="n"/>
      <c r="Y569" s="199" t="n"/>
      <c r="Z569" s="199" t="n"/>
      <c r="AA569" s="199" t="n"/>
      <c r="AB569" s="199" t="n"/>
      <c r="AC569" s="199" t="n"/>
      <c r="AD569" s="199" t="n"/>
      <c r="AE569" s="199" t="n"/>
      <c r="AF569" s="199" t="n"/>
      <c r="AG569" s="199" t="n"/>
    </row>
    <row r="570" ht="22.5" customHeight="1">
      <c r="A570" s="199" t="n"/>
      <c r="B570" s="201" t="n"/>
      <c r="C570" s="200" t="n"/>
      <c r="D570" s="201" t="n"/>
      <c r="E570" s="200" t="n"/>
      <c r="F570" s="201" t="n"/>
      <c r="G570" s="200" t="n"/>
      <c r="H570" s="201" t="n"/>
      <c r="I570" s="200" t="n"/>
      <c r="J570" s="199" t="n"/>
      <c r="K570" s="199" t="n"/>
      <c r="L570" s="199" t="n"/>
      <c r="M570" s="212" t="n"/>
      <c r="N570" s="199" t="n"/>
      <c r="O570" s="199" t="n"/>
      <c r="P570" s="199" t="n"/>
      <c r="Q570" s="199" t="n"/>
      <c r="R570" s="199" t="n"/>
      <c r="S570" s="199" t="n"/>
      <c r="T570" s="199" t="n"/>
      <c r="U570" s="199" t="n"/>
      <c r="V570" s="199" t="n"/>
      <c r="W570" s="199" t="n"/>
      <c r="X570" s="199" t="n"/>
      <c r="Y570" s="199" t="n"/>
      <c r="Z570" s="199" t="n"/>
      <c r="AA570" s="199" t="n"/>
      <c r="AB570" s="199" t="n"/>
      <c r="AC570" s="199" t="n"/>
      <c r="AD570" s="199" t="n"/>
      <c r="AE570" s="199" t="n"/>
      <c r="AF570" s="199" t="n"/>
      <c r="AG570" s="199" t="n"/>
    </row>
    <row r="571" ht="22.5" customHeight="1">
      <c r="A571" s="199" t="n"/>
      <c r="B571" s="201" t="n"/>
      <c r="C571" s="200" t="n"/>
      <c r="D571" s="201" t="n"/>
      <c r="E571" s="200" t="n"/>
      <c r="F571" s="201" t="n"/>
      <c r="G571" s="200" t="n"/>
      <c r="H571" s="201" t="n"/>
      <c r="I571" s="200" t="n"/>
      <c r="J571" s="199" t="n"/>
      <c r="K571" s="199" t="n"/>
      <c r="L571" s="199" t="n"/>
      <c r="M571" s="212" t="n"/>
      <c r="N571" s="199" t="n"/>
      <c r="O571" s="199" t="n"/>
      <c r="P571" s="199" t="n"/>
      <c r="Q571" s="199" t="n"/>
      <c r="R571" s="199" t="n"/>
      <c r="S571" s="199" t="n"/>
      <c r="T571" s="199" t="n"/>
      <c r="U571" s="199" t="n"/>
      <c r="V571" s="199" t="n"/>
      <c r="W571" s="199" t="n"/>
      <c r="X571" s="199" t="n"/>
      <c r="Y571" s="199" t="n"/>
      <c r="Z571" s="199" t="n"/>
      <c r="AA571" s="199" t="n"/>
      <c r="AB571" s="199" t="n"/>
      <c r="AC571" s="199" t="n"/>
      <c r="AD571" s="199" t="n"/>
      <c r="AE571" s="199" t="n"/>
      <c r="AF571" s="199" t="n"/>
      <c r="AG571" s="199" t="n"/>
    </row>
    <row r="572" ht="22.5" customHeight="1">
      <c r="A572" s="199" t="n"/>
      <c r="B572" s="201" t="n"/>
      <c r="C572" s="200" t="n"/>
      <c r="D572" s="201" t="n"/>
      <c r="E572" s="200" t="n"/>
      <c r="F572" s="201" t="n"/>
      <c r="G572" s="200" t="n"/>
      <c r="H572" s="201" t="n"/>
      <c r="I572" s="200" t="n"/>
      <c r="J572" s="199" t="n"/>
      <c r="K572" s="199" t="n"/>
      <c r="L572" s="199" t="n"/>
      <c r="M572" s="212" t="n"/>
      <c r="N572" s="199" t="n"/>
      <c r="O572" s="199" t="n"/>
      <c r="P572" s="199" t="n"/>
      <c r="Q572" s="199" t="n"/>
      <c r="R572" s="199" t="n"/>
      <c r="S572" s="199" t="n"/>
      <c r="T572" s="199" t="n"/>
      <c r="U572" s="199" t="n"/>
      <c r="V572" s="199" t="n"/>
      <c r="W572" s="199" t="n"/>
      <c r="X572" s="199" t="n"/>
      <c r="Y572" s="199" t="n"/>
      <c r="Z572" s="199" t="n"/>
      <c r="AA572" s="199" t="n"/>
      <c r="AB572" s="199" t="n"/>
      <c r="AC572" s="199" t="n"/>
      <c r="AD572" s="199" t="n"/>
      <c r="AE572" s="199" t="n"/>
      <c r="AF572" s="199" t="n"/>
      <c r="AG572" s="199" t="n"/>
    </row>
    <row r="573" ht="22.5" customHeight="1">
      <c r="A573" s="199" t="n"/>
      <c r="B573" s="201" t="n"/>
      <c r="C573" s="200" t="n"/>
      <c r="D573" s="201" t="n"/>
      <c r="E573" s="200" t="n"/>
      <c r="F573" s="201" t="n"/>
      <c r="G573" s="200" t="n"/>
      <c r="H573" s="201" t="n"/>
      <c r="I573" s="200" t="n"/>
      <c r="J573" s="199" t="n"/>
      <c r="K573" s="199" t="n"/>
      <c r="L573" s="199" t="n"/>
      <c r="M573" s="212" t="n"/>
      <c r="N573" s="199" t="n"/>
      <c r="O573" s="199" t="n"/>
      <c r="P573" s="199" t="n"/>
      <c r="Q573" s="199" t="n"/>
      <c r="R573" s="199" t="n"/>
      <c r="S573" s="199" t="n"/>
      <c r="T573" s="199" t="n"/>
      <c r="U573" s="199" t="n"/>
      <c r="V573" s="199" t="n"/>
      <c r="W573" s="199" t="n"/>
      <c r="X573" s="199" t="n"/>
      <c r="Y573" s="199" t="n"/>
      <c r="Z573" s="199" t="n"/>
      <c r="AA573" s="199" t="n"/>
      <c r="AB573" s="199" t="n"/>
      <c r="AC573" s="199" t="n"/>
      <c r="AD573" s="199" t="n"/>
      <c r="AE573" s="199" t="n"/>
      <c r="AF573" s="199" t="n"/>
      <c r="AG573" s="199" t="n"/>
    </row>
    <row r="574" ht="22.5" customHeight="1">
      <c r="A574" s="199" t="n"/>
      <c r="B574" s="201" t="n"/>
      <c r="C574" s="200" t="n"/>
      <c r="D574" s="201" t="n"/>
      <c r="E574" s="200" t="n"/>
      <c r="F574" s="201" t="n"/>
      <c r="G574" s="200" t="n"/>
      <c r="H574" s="201" t="n"/>
      <c r="I574" s="200" t="n"/>
      <c r="J574" s="199" t="n"/>
      <c r="K574" s="199" t="n"/>
      <c r="L574" s="199" t="n"/>
      <c r="M574" s="212" t="n"/>
      <c r="N574" s="199" t="n"/>
      <c r="O574" s="199" t="n"/>
      <c r="P574" s="199" t="n"/>
      <c r="Q574" s="199" t="n"/>
      <c r="R574" s="199" t="n"/>
      <c r="S574" s="199" t="n"/>
      <c r="T574" s="199" t="n"/>
      <c r="U574" s="199" t="n"/>
      <c r="V574" s="199" t="n"/>
      <c r="W574" s="199" t="n"/>
      <c r="X574" s="199" t="n"/>
      <c r="Y574" s="199" t="n"/>
      <c r="Z574" s="199" t="n"/>
      <c r="AA574" s="199" t="n"/>
      <c r="AB574" s="199" t="n"/>
      <c r="AC574" s="199" t="n"/>
      <c r="AD574" s="199" t="n"/>
      <c r="AE574" s="199" t="n"/>
      <c r="AF574" s="199" t="n"/>
      <c r="AG574" s="199" t="n"/>
    </row>
    <row r="575" ht="22.5" customHeight="1">
      <c r="A575" s="199" t="n"/>
      <c r="B575" s="201" t="n"/>
      <c r="C575" s="200" t="n"/>
      <c r="D575" s="201" t="n"/>
      <c r="E575" s="200" t="n"/>
      <c r="F575" s="201" t="n"/>
      <c r="G575" s="200" t="n"/>
      <c r="H575" s="201" t="n"/>
      <c r="I575" s="200" t="n"/>
      <c r="J575" s="199" t="n"/>
      <c r="K575" s="199" t="n"/>
      <c r="L575" s="199" t="n"/>
      <c r="M575" s="212" t="n"/>
      <c r="N575" s="199" t="n"/>
      <c r="O575" s="199" t="n"/>
      <c r="P575" s="199" t="n"/>
      <c r="Q575" s="199" t="n"/>
      <c r="R575" s="199" t="n"/>
      <c r="S575" s="199" t="n"/>
      <c r="T575" s="199" t="n"/>
      <c r="U575" s="199" t="n"/>
      <c r="V575" s="199" t="n"/>
      <c r="W575" s="199" t="n"/>
      <c r="X575" s="199" t="n"/>
      <c r="Y575" s="199" t="n"/>
      <c r="Z575" s="199" t="n"/>
      <c r="AA575" s="199" t="n"/>
      <c r="AB575" s="199" t="n"/>
      <c r="AC575" s="199" t="n"/>
      <c r="AD575" s="199" t="n"/>
      <c r="AE575" s="199" t="n"/>
      <c r="AF575" s="199" t="n"/>
      <c r="AG575" s="199" t="n"/>
    </row>
    <row r="576" ht="22.5" customHeight="1">
      <c r="A576" s="199" t="n"/>
      <c r="B576" s="201" t="n"/>
      <c r="C576" s="200" t="n"/>
      <c r="D576" s="201" t="n"/>
      <c r="E576" s="200" t="n"/>
      <c r="F576" s="201" t="n"/>
      <c r="G576" s="200" t="n"/>
      <c r="H576" s="201" t="n"/>
      <c r="I576" s="200" t="n"/>
      <c r="J576" s="199" t="n"/>
      <c r="K576" s="199" t="n"/>
      <c r="L576" s="199" t="n"/>
      <c r="M576" s="212" t="n"/>
      <c r="N576" s="199" t="n"/>
      <c r="O576" s="199" t="n"/>
      <c r="P576" s="199" t="n"/>
      <c r="Q576" s="199" t="n"/>
      <c r="R576" s="199" t="n"/>
      <c r="S576" s="199" t="n"/>
      <c r="T576" s="199" t="n"/>
      <c r="U576" s="199" t="n"/>
      <c r="V576" s="199" t="n"/>
      <c r="W576" s="199" t="n"/>
      <c r="X576" s="199" t="n"/>
      <c r="Y576" s="199" t="n"/>
      <c r="Z576" s="199" t="n"/>
      <c r="AA576" s="199" t="n"/>
      <c r="AB576" s="199" t="n"/>
      <c r="AC576" s="199" t="n"/>
      <c r="AD576" s="199" t="n"/>
      <c r="AE576" s="199" t="n"/>
      <c r="AF576" s="199" t="n"/>
      <c r="AG576" s="199" t="n"/>
    </row>
    <row r="577" ht="22.5" customHeight="1">
      <c r="A577" s="199" t="n"/>
      <c r="B577" s="201" t="n"/>
      <c r="C577" s="200" t="n"/>
      <c r="D577" s="201" t="n"/>
      <c r="E577" s="200" t="n"/>
      <c r="F577" s="201" t="n"/>
      <c r="G577" s="200" t="n"/>
      <c r="H577" s="201" t="n"/>
      <c r="I577" s="200" t="n"/>
      <c r="J577" s="199" t="n"/>
      <c r="K577" s="199" t="n"/>
      <c r="L577" s="199" t="n"/>
      <c r="M577" s="212" t="n"/>
      <c r="N577" s="199" t="n"/>
      <c r="O577" s="199" t="n"/>
      <c r="P577" s="199" t="n"/>
      <c r="Q577" s="199" t="n"/>
      <c r="R577" s="199" t="n"/>
      <c r="S577" s="199" t="n"/>
      <c r="T577" s="199" t="n"/>
      <c r="U577" s="199" t="n"/>
      <c r="V577" s="199" t="n"/>
      <c r="W577" s="199" t="n"/>
      <c r="X577" s="199" t="n"/>
      <c r="Y577" s="199" t="n"/>
      <c r="Z577" s="199" t="n"/>
      <c r="AA577" s="199" t="n"/>
      <c r="AB577" s="199" t="n"/>
      <c r="AC577" s="199" t="n"/>
      <c r="AD577" s="199" t="n"/>
      <c r="AE577" s="199" t="n"/>
      <c r="AF577" s="199" t="n"/>
      <c r="AG577" s="199" t="n"/>
    </row>
    <row r="578" ht="22.5" customHeight="1">
      <c r="A578" s="199" t="n"/>
      <c r="B578" s="201" t="n"/>
      <c r="C578" s="200" t="n"/>
      <c r="D578" s="201" t="n"/>
      <c r="E578" s="200" t="n"/>
      <c r="F578" s="201" t="n"/>
      <c r="G578" s="200" t="n"/>
      <c r="H578" s="201" t="n"/>
      <c r="I578" s="200" t="n"/>
      <c r="J578" s="199" t="n"/>
      <c r="K578" s="199" t="n"/>
      <c r="L578" s="199" t="n"/>
      <c r="M578" s="212" t="n"/>
      <c r="N578" s="199" t="n"/>
      <c r="O578" s="199" t="n"/>
      <c r="P578" s="199" t="n"/>
      <c r="Q578" s="199" t="n"/>
      <c r="R578" s="199" t="n"/>
      <c r="S578" s="199" t="n"/>
      <c r="T578" s="199" t="n"/>
      <c r="U578" s="199" t="n"/>
      <c r="V578" s="199" t="n"/>
      <c r="W578" s="199" t="n"/>
      <c r="X578" s="199" t="n"/>
      <c r="Y578" s="199" t="n"/>
      <c r="Z578" s="199" t="n"/>
      <c r="AA578" s="199" t="n"/>
      <c r="AB578" s="199" t="n"/>
      <c r="AC578" s="199" t="n"/>
      <c r="AD578" s="199" t="n"/>
      <c r="AE578" s="199" t="n"/>
      <c r="AF578" s="199" t="n"/>
      <c r="AG578" s="199" t="n"/>
    </row>
    <row r="579" ht="22.5" customHeight="1">
      <c r="A579" s="199" t="n"/>
      <c r="B579" s="201" t="n"/>
      <c r="C579" s="200" t="n"/>
      <c r="D579" s="201" t="n"/>
      <c r="E579" s="200" t="n"/>
      <c r="F579" s="201" t="n"/>
      <c r="G579" s="200" t="n"/>
      <c r="H579" s="201" t="n"/>
      <c r="I579" s="200" t="n"/>
      <c r="J579" s="199" t="n"/>
      <c r="K579" s="199" t="n"/>
      <c r="L579" s="199" t="n"/>
      <c r="M579" s="212" t="n"/>
      <c r="N579" s="199" t="n"/>
      <c r="O579" s="199" t="n"/>
      <c r="P579" s="199" t="n"/>
      <c r="Q579" s="199" t="n"/>
      <c r="R579" s="199" t="n"/>
      <c r="S579" s="199" t="n"/>
      <c r="T579" s="199" t="n"/>
      <c r="U579" s="199" t="n"/>
      <c r="V579" s="199" t="n"/>
      <c r="W579" s="199" t="n"/>
      <c r="X579" s="199" t="n"/>
      <c r="Y579" s="199" t="n"/>
      <c r="Z579" s="199" t="n"/>
      <c r="AA579" s="199" t="n"/>
      <c r="AB579" s="199" t="n"/>
      <c r="AC579" s="199" t="n"/>
      <c r="AD579" s="199" t="n"/>
      <c r="AE579" s="199" t="n"/>
      <c r="AF579" s="199" t="n"/>
      <c r="AG579" s="199" t="n"/>
    </row>
    <row r="580" ht="22.5" customHeight="1">
      <c r="A580" s="199" t="n"/>
      <c r="B580" s="201" t="n"/>
      <c r="C580" s="200" t="n"/>
      <c r="D580" s="201" t="n"/>
      <c r="E580" s="200" t="n"/>
      <c r="F580" s="201" t="n"/>
      <c r="G580" s="200" t="n"/>
      <c r="H580" s="201" t="n"/>
      <c r="I580" s="200" t="n"/>
      <c r="J580" s="199" t="n"/>
      <c r="K580" s="199" t="n"/>
      <c r="L580" s="199" t="n"/>
      <c r="M580" s="212" t="n"/>
      <c r="N580" s="199" t="n"/>
      <c r="O580" s="199" t="n"/>
      <c r="P580" s="199" t="n"/>
      <c r="Q580" s="199" t="n"/>
      <c r="R580" s="199" t="n"/>
      <c r="S580" s="199" t="n"/>
      <c r="T580" s="199" t="n"/>
      <c r="U580" s="199" t="n"/>
      <c r="V580" s="199" t="n"/>
      <c r="W580" s="199" t="n"/>
      <c r="X580" s="199" t="n"/>
      <c r="Y580" s="199" t="n"/>
      <c r="Z580" s="199" t="n"/>
      <c r="AA580" s="199" t="n"/>
      <c r="AB580" s="199" t="n"/>
      <c r="AC580" s="199" t="n"/>
      <c r="AD580" s="199" t="n"/>
      <c r="AE580" s="199" t="n"/>
      <c r="AF580" s="199" t="n"/>
      <c r="AG580" s="199" t="n"/>
    </row>
    <row r="581" ht="22.5" customHeight="1">
      <c r="A581" s="199" t="n"/>
      <c r="B581" s="201" t="n"/>
      <c r="C581" s="200" t="n"/>
      <c r="D581" s="201" t="n"/>
      <c r="E581" s="200" t="n"/>
      <c r="F581" s="201" t="n"/>
      <c r="G581" s="200" t="n"/>
      <c r="H581" s="201" t="n"/>
      <c r="I581" s="200" t="n"/>
      <c r="J581" s="199" t="n"/>
      <c r="K581" s="199" t="n"/>
      <c r="L581" s="199" t="n"/>
      <c r="M581" s="212" t="n"/>
      <c r="N581" s="199" t="n"/>
      <c r="O581" s="199" t="n"/>
      <c r="P581" s="199" t="n"/>
      <c r="Q581" s="199" t="n"/>
      <c r="R581" s="199" t="n"/>
      <c r="S581" s="199" t="n"/>
      <c r="T581" s="199" t="n"/>
      <c r="U581" s="199" t="n"/>
      <c r="V581" s="199" t="n"/>
      <c r="W581" s="199" t="n"/>
      <c r="X581" s="199" t="n"/>
      <c r="Y581" s="199" t="n"/>
      <c r="Z581" s="199" t="n"/>
      <c r="AA581" s="199" t="n"/>
      <c r="AB581" s="199" t="n"/>
      <c r="AC581" s="199" t="n"/>
      <c r="AD581" s="199" t="n"/>
      <c r="AE581" s="199" t="n"/>
      <c r="AF581" s="199" t="n"/>
      <c r="AG581" s="199" t="n"/>
    </row>
    <row r="582" ht="22.5" customHeight="1">
      <c r="A582" s="199" t="n"/>
      <c r="B582" s="201" t="n"/>
      <c r="C582" s="200" t="n"/>
      <c r="D582" s="201" t="n"/>
      <c r="E582" s="200" t="n"/>
      <c r="F582" s="201" t="n"/>
      <c r="G582" s="200" t="n"/>
      <c r="H582" s="201" t="n"/>
      <c r="I582" s="200" t="n"/>
      <c r="J582" s="199" t="n"/>
      <c r="K582" s="199" t="n"/>
      <c r="L582" s="199" t="n"/>
      <c r="M582" s="212" t="n"/>
      <c r="N582" s="199" t="n"/>
      <c r="O582" s="199" t="n"/>
      <c r="P582" s="199" t="n"/>
      <c r="Q582" s="199" t="n"/>
      <c r="R582" s="199" t="n"/>
      <c r="S582" s="199" t="n"/>
      <c r="T582" s="199" t="n"/>
      <c r="U582" s="199" t="n"/>
      <c r="V582" s="199" t="n"/>
      <c r="W582" s="199" t="n"/>
      <c r="X582" s="199" t="n"/>
      <c r="Y582" s="199" t="n"/>
      <c r="Z582" s="199" t="n"/>
      <c r="AA582" s="199" t="n"/>
      <c r="AB582" s="199" t="n"/>
      <c r="AC582" s="199" t="n"/>
      <c r="AD582" s="199" t="n"/>
      <c r="AE582" s="199" t="n"/>
      <c r="AF582" s="199" t="n"/>
      <c r="AG582" s="199" t="n"/>
    </row>
    <row r="583" ht="22.5" customHeight="1">
      <c r="A583" s="199" t="n"/>
      <c r="B583" s="201" t="n"/>
      <c r="C583" s="200" t="n"/>
      <c r="D583" s="201" t="n"/>
      <c r="E583" s="200" t="n"/>
      <c r="F583" s="201" t="n"/>
      <c r="G583" s="200" t="n"/>
      <c r="H583" s="201" t="n"/>
      <c r="I583" s="200" t="n"/>
      <c r="J583" s="199" t="n"/>
      <c r="K583" s="199" t="n"/>
      <c r="L583" s="199" t="n"/>
      <c r="M583" s="212" t="n"/>
      <c r="N583" s="199" t="n"/>
      <c r="O583" s="199" t="n"/>
      <c r="P583" s="199" t="n"/>
      <c r="Q583" s="199" t="n"/>
      <c r="R583" s="199" t="n"/>
      <c r="S583" s="199" t="n"/>
      <c r="T583" s="199" t="n"/>
      <c r="U583" s="199" t="n"/>
      <c r="V583" s="199" t="n"/>
      <c r="W583" s="199" t="n"/>
      <c r="X583" s="199" t="n"/>
      <c r="Y583" s="199" t="n"/>
      <c r="Z583" s="199" t="n"/>
      <c r="AA583" s="199" t="n"/>
      <c r="AB583" s="199" t="n"/>
      <c r="AC583" s="199" t="n"/>
      <c r="AD583" s="199" t="n"/>
      <c r="AE583" s="199" t="n"/>
      <c r="AF583" s="199" t="n"/>
      <c r="AG583" s="199" t="n"/>
    </row>
    <row r="584" ht="22.5" customHeight="1">
      <c r="A584" s="199" t="n"/>
      <c r="B584" s="201" t="n"/>
      <c r="C584" s="200" t="n"/>
      <c r="D584" s="201" t="n"/>
      <c r="E584" s="200" t="n"/>
      <c r="F584" s="201" t="n"/>
      <c r="G584" s="200" t="n"/>
      <c r="H584" s="201" t="n"/>
      <c r="I584" s="200" t="n"/>
      <c r="J584" s="199" t="n"/>
      <c r="K584" s="199" t="n"/>
      <c r="L584" s="199" t="n"/>
      <c r="M584" s="212" t="n"/>
      <c r="N584" s="199" t="n"/>
      <c r="O584" s="199" t="n"/>
      <c r="P584" s="199" t="n"/>
      <c r="Q584" s="199" t="n"/>
      <c r="R584" s="199" t="n"/>
      <c r="S584" s="199" t="n"/>
      <c r="T584" s="199" t="n"/>
      <c r="U584" s="199" t="n"/>
      <c r="V584" s="199" t="n"/>
      <c r="W584" s="199" t="n"/>
      <c r="X584" s="199" t="n"/>
      <c r="Y584" s="199" t="n"/>
      <c r="Z584" s="199" t="n"/>
      <c r="AA584" s="199" t="n"/>
      <c r="AB584" s="199" t="n"/>
      <c r="AC584" s="199" t="n"/>
      <c r="AD584" s="199" t="n"/>
      <c r="AE584" s="199" t="n"/>
      <c r="AF584" s="199" t="n"/>
      <c r="AG584" s="199" t="n"/>
    </row>
    <row r="585" ht="22.5" customHeight="1">
      <c r="A585" s="199" t="n"/>
      <c r="B585" s="201" t="n"/>
      <c r="C585" s="200" t="n"/>
      <c r="D585" s="201" t="n"/>
      <c r="E585" s="200" t="n"/>
      <c r="F585" s="201" t="n"/>
      <c r="G585" s="200" t="n"/>
      <c r="H585" s="201" t="n"/>
      <c r="I585" s="200" t="n"/>
      <c r="J585" s="199" t="n"/>
      <c r="K585" s="199" t="n"/>
      <c r="L585" s="199" t="n"/>
      <c r="M585" s="212" t="n"/>
      <c r="N585" s="199" t="n"/>
      <c r="O585" s="199" t="n"/>
      <c r="P585" s="199" t="n"/>
      <c r="Q585" s="199" t="n"/>
      <c r="R585" s="199" t="n"/>
      <c r="S585" s="199" t="n"/>
      <c r="T585" s="199" t="n"/>
      <c r="U585" s="199" t="n"/>
      <c r="V585" s="199" t="n"/>
      <c r="W585" s="199" t="n"/>
      <c r="X585" s="199" t="n"/>
      <c r="Y585" s="199" t="n"/>
      <c r="Z585" s="199" t="n"/>
      <c r="AA585" s="199" t="n"/>
      <c r="AB585" s="199" t="n"/>
      <c r="AC585" s="199" t="n"/>
      <c r="AD585" s="199" t="n"/>
      <c r="AE585" s="199" t="n"/>
      <c r="AF585" s="199" t="n"/>
      <c r="AG585" s="199" t="n"/>
    </row>
    <row r="586" ht="22.5" customHeight="1">
      <c r="A586" s="199" t="n"/>
      <c r="B586" s="201" t="n"/>
      <c r="C586" s="200" t="n"/>
      <c r="D586" s="201" t="n"/>
      <c r="E586" s="200" t="n"/>
      <c r="F586" s="201" t="n"/>
      <c r="G586" s="200" t="n"/>
      <c r="H586" s="201" t="n"/>
      <c r="I586" s="200" t="n"/>
      <c r="J586" s="199" t="n"/>
      <c r="K586" s="199" t="n"/>
      <c r="L586" s="199" t="n"/>
      <c r="M586" s="212" t="n"/>
      <c r="N586" s="199" t="n"/>
      <c r="O586" s="199" t="n"/>
      <c r="P586" s="199" t="n"/>
      <c r="Q586" s="199" t="n"/>
      <c r="R586" s="199" t="n"/>
      <c r="S586" s="199" t="n"/>
      <c r="T586" s="199" t="n"/>
      <c r="U586" s="199" t="n"/>
      <c r="V586" s="199" t="n"/>
      <c r="W586" s="199" t="n"/>
      <c r="X586" s="199" t="n"/>
      <c r="Y586" s="199" t="n"/>
      <c r="Z586" s="199" t="n"/>
      <c r="AA586" s="199" t="n"/>
      <c r="AB586" s="199" t="n"/>
      <c r="AC586" s="199" t="n"/>
      <c r="AD586" s="199" t="n"/>
      <c r="AE586" s="199" t="n"/>
      <c r="AF586" s="199" t="n"/>
      <c r="AG586" s="199" t="n"/>
    </row>
    <row r="587" ht="22.5" customHeight="1">
      <c r="A587" s="199" t="n"/>
      <c r="B587" s="201" t="n"/>
      <c r="C587" s="200" t="n"/>
      <c r="D587" s="201" t="n"/>
      <c r="E587" s="200" t="n"/>
      <c r="F587" s="201" t="n"/>
      <c r="G587" s="200" t="n"/>
      <c r="H587" s="201" t="n"/>
      <c r="I587" s="200" t="n"/>
      <c r="J587" s="199" t="n"/>
      <c r="K587" s="199" t="n"/>
      <c r="L587" s="199" t="n"/>
      <c r="M587" s="212" t="n"/>
      <c r="N587" s="199" t="n"/>
      <c r="O587" s="199" t="n"/>
      <c r="P587" s="199" t="n"/>
      <c r="Q587" s="199" t="n"/>
      <c r="R587" s="199" t="n"/>
      <c r="S587" s="199" t="n"/>
      <c r="T587" s="199" t="n"/>
      <c r="U587" s="199" t="n"/>
      <c r="V587" s="199" t="n"/>
      <c r="W587" s="199" t="n"/>
      <c r="X587" s="199" t="n"/>
      <c r="Y587" s="199" t="n"/>
      <c r="Z587" s="199" t="n"/>
      <c r="AA587" s="199" t="n"/>
      <c r="AB587" s="199" t="n"/>
      <c r="AC587" s="199" t="n"/>
      <c r="AD587" s="199" t="n"/>
      <c r="AE587" s="199" t="n"/>
      <c r="AF587" s="199" t="n"/>
      <c r="AG587" s="199" t="n"/>
    </row>
    <row r="588" ht="22.5" customHeight="1">
      <c r="A588" s="199" t="n"/>
      <c r="B588" s="201" t="n"/>
      <c r="C588" s="200" t="n"/>
      <c r="D588" s="201" t="n"/>
      <c r="E588" s="200" t="n"/>
      <c r="F588" s="201" t="n"/>
      <c r="G588" s="200" t="n"/>
      <c r="H588" s="201" t="n"/>
      <c r="I588" s="200" t="n"/>
      <c r="J588" s="199" t="n"/>
      <c r="K588" s="199" t="n"/>
      <c r="L588" s="199" t="n"/>
      <c r="M588" s="212" t="n"/>
      <c r="N588" s="199" t="n"/>
      <c r="O588" s="199" t="n"/>
      <c r="P588" s="199" t="n"/>
      <c r="Q588" s="199" t="n"/>
      <c r="R588" s="199" t="n"/>
      <c r="S588" s="199" t="n"/>
      <c r="T588" s="199" t="n"/>
      <c r="U588" s="199" t="n"/>
      <c r="V588" s="199" t="n"/>
      <c r="W588" s="199" t="n"/>
      <c r="X588" s="199" t="n"/>
      <c r="Y588" s="199" t="n"/>
      <c r="Z588" s="199" t="n"/>
      <c r="AA588" s="199" t="n"/>
      <c r="AB588" s="199" t="n"/>
      <c r="AC588" s="199" t="n"/>
      <c r="AD588" s="199" t="n"/>
      <c r="AE588" s="199" t="n"/>
      <c r="AF588" s="199" t="n"/>
      <c r="AG588" s="199" t="n"/>
    </row>
    <row r="589" ht="22.5" customHeight="1">
      <c r="A589" s="199" t="n"/>
      <c r="B589" s="201" t="n"/>
      <c r="C589" s="200" t="n"/>
      <c r="D589" s="201" t="n"/>
      <c r="E589" s="200" t="n"/>
      <c r="F589" s="201" t="n"/>
      <c r="G589" s="200" t="n"/>
      <c r="H589" s="201" t="n"/>
      <c r="I589" s="200" t="n"/>
      <c r="J589" s="199" t="n"/>
      <c r="K589" s="199" t="n"/>
      <c r="L589" s="199" t="n"/>
      <c r="M589" s="212" t="n"/>
      <c r="N589" s="199" t="n"/>
      <c r="O589" s="199" t="n"/>
      <c r="P589" s="199" t="n"/>
      <c r="Q589" s="199" t="n"/>
      <c r="R589" s="199" t="n"/>
      <c r="S589" s="199" t="n"/>
      <c r="T589" s="199" t="n"/>
      <c r="U589" s="199" t="n"/>
      <c r="V589" s="199" t="n"/>
      <c r="W589" s="199" t="n"/>
      <c r="X589" s="199" t="n"/>
      <c r="Y589" s="199" t="n"/>
      <c r="Z589" s="199" t="n"/>
      <c r="AA589" s="199" t="n"/>
      <c r="AB589" s="199" t="n"/>
      <c r="AC589" s="199" t="n"/>
      <c r="AD589" s="199" t="n"/>
      <c r="AE589" s="199" t="n"/>
      <c r="AF589" s="199" t="n"/>
      <c r="AG589" s="199" t="n"/>
    </row>
    <row r="590" ht="22.5" customHeight="1">
      <c r="A590" s="199" t="n"/>
      <c r="B590" s="201" t="n"/>
      <c r="C590" s="200" t="n"/>
      <c r="D590" s="201" t="n"/>
      <c r="E590" s="200" t="n"/>
      <c r="F590" s="201" t="n"/>
      <c r="G590" s="200" t="n"/>
      <c r="H590" s="201" t="n"/>
      <c r="I590" s="200" t="n"/>
      <c r="J590" s="199" t="n"/>
      <c r="K590" s="199" t="n"/>
      <c r="L590" s="199" t="n"/>
      <c r="M590" s="212" t="n"/>
      <c r="N590" s="199" t="n"/>
      <c r="O590" s="199" t="n"/>
      <c r="P590" s="199" t="n"/>
      <c r="Q590" s="199" t="n"/>
      <c r="R590" s="199" t="n"/>
      <c r="S590" s="199" t="n"/>
      <c r="T590" s="199" t="n"/>
      <c r="U590" s="199" t="n"/>
      <c r="V590" s="199" t="n"/>
      <c r="W590" s="199" t="n"/>
      <c r="X590" s="199" t="n"/>
      <c r="Y590" s="199" t="n"/>
      <c r="Z590" s="199" t="n"/>
      <c r="AA590" s="199" t="n"/>
      <c r="AB590" s="199" t="n"/>
      <c r="AC590" s="199" t="n"/>
      <c r="AD590" s="199" t="n"/>
      <c r="AE590" s="199" t="n"/>
      <c r="AF590" s="199" t="n"/>
      <c r="AG590" s="199" t="n"/>
    </row>
    <row r="591" ht="22.5" customHeight="1">
      <c r="A591" s="199" t="n"/>
      <c r="B591" s="201" t="n"/>
      <c r="C591" s="200" t="n"/>
      <c r="D591" s="201" t="n"/>
      <c r="E591" s="200" t="n"/>
      <c r="F591" s="201" t="n"/>
      <c r="G591" s="200" t="n"/>
      <c r="H591" s="201" t="n"/>
      <c r="I591" s="200" t="n"/>
      <c r="J591" s="199" t="n"/>
      <c r="K591" s="199" t="n"/>
      <c r="L591" s="199" t="n"/>
      <c r="M591" s="212" t="n"/>
      <c r="N591" s="199" t="n"/>
      <c r="O591" s="199" t="n"/>
      <c r="P591" s="199" t="n"/>
      <c r="Q591" s="199" t="n"/>
      <c r="R591" s="199" t="n"/>
      <c r="S591" s="199" t="n"/>
      <c r="T591" s="199" t="n"/>
      <c r="U591" s="199" t="n"/>
      <c r="V591" s="199" t="n"/>
      <c r="W591" s="199" t="n"/>
      <c r="X591" s="199" t="n"/>
      <c r="Y591" s="199" t="n"/>
      <c r="Z591" s="199" t="n"/>
      <c r="AA591" s="199" t="n"/>
      <c r="AB591" s="199" t="n"/>
      <c r="AC591" s="199" t="n"/>
      <c r="AD591" s="199" t="n"/>
      <c r="AE591" s="199" t="n"/>
      <c r="AF591" s="199" t="n"/>
      <c r="AG591" s="199" t="n"/>
    </row>
    <row r="592" ht="22.5" customHeight="1">
      <c r="A592" s="199" t="n"/>
      <c r="B592" s="201" t="n"/>
      <c r="C592" s="200" t="n"/>
      <c r="D592" s="201" t="n"/>
      <c r="E592" s="200" t="n"/>
      <c r="F592" s="201" t="n"/>
      <c r="G592" s="200" t="n"/>
      <c r="H592" s="201" t="n"/>
      <c r="I592" s="200" t="n"/>
      <c r="J592" s="199" t="n"/>
      <c r="K592" s="199" t="n"/>
      <c r="L592" s="199" t="n"/>
      <c r="M592" s="212" t="n"/>
      <c r="N592" s="199" t="n"/>
      <c r="O592" s="199" t="n"/>
      <c r="P592" s="199" t="n"/>
      <c r="Q592" s="199" t="n"/>
      <c r="R592" s="199" t="n"/>
      <c r="S592" s="199" t="n"/>
      <c r="T592" s="199" t="n"/>
      <c r="U592" s="199" t="n"/>
      <c r="V592" s="199" t="n"/>
      <c r="W592" s="199" t="n"/>
      <c r="X592" s="199" t="n"/>
      <c r="Y592" s="199" t="n"/>
      <c r="Z592" s="199" t="n"/>
      <c r="AA592" s="199" t="n"/>
      <c r="AB592" s="199" t="n"/>
      <c r="AC592" s="199" t="n"/>
      <c r="AD592" s="199" t="n"/>
      <c r="AE592" s="199" t="n"/>
      <c r="AF592" s="199" t="n"/>
      <c r="AG592" s="199" t="n"/>
    </row>
    <row r="593" ht="22.5" customHeight="1">
      <c r="A593" s="199" t="n"/>
      <c r="B593" s="201" t="n"/>
      <c r="C593" s="200" t="n"/>
      <c r="D593" s="201" t="n"/>
      <c r="E593" s="200" t="n"/>
      <c r="F593" s="201" t="n"/>
      <c r="G593" s="200" t="n"/>
      <c r="H593" s="201" t="n"/>
      <c r="I593" s="200" t="n"/>
      <c r="J593" s="199" t="n"/>
      <c r="K593" s="199" t="n"/>
      <c r="L593" s="199" t="n"/>
      <c r="M593" s="212" t="n"/>
      <c r="N593" s="199" t="n"/>
      <c r="O593" s="199" t="n"/>
      <c r="P593" s="199" t="n"/>
      <c r="Q593" s="199" t="n"/>
      <c r="R593" s="199" t="n"/>
      <c r="S593" s="199" t="n"/>
      <c r="T593" s="199" t="n"/>
      <c r="U593" s="199" t="n"/>
      <c r="V593" s="199" t="n"/>
      <c r="W593" s="199" t="n"/>
      <c r="X593" s="199" t="n"/>
      <c r="Y593" s="199" t="n"/>
      <c r="Z593" s="199" t="n"/>
      <c r="AA593" s="199" t="n"/>
      <c r="AB593" s="199" t="n"/>
      <c r="AC593" s="199" t="n"/>
      <c r="AD593" s="199" t="n"/>
      <c r="AE593" s="199" t="n"/>
      <c r="AF593" s="199" t="n"/>
      <c r="AG593" s="199" t="n"/>
    </row>
    <row r="594" ht="22.5" customHeight="1">
      <c r="A594" s="199" t="n"/>
      <c r="B594" s="201" t="n"/>
      <c r="C594" s="200" t="n"/>
      <c r="D594" s="201" t="n"/>
      <c r="E594" s="200" t="n"/>
      <c r="F594" s="201" t="n"/>
      <c r="G594" s="200" t="n"/>
      <c r="H594" s="201" t="n"/>
      <c r="I594" s="200" t="n"/>
      <c r="J594" s="199" t="n"/>
      <c r="K594" s="199" t="n"/>
      <c r="L594" s="199" t="n"/>
      <c r="M594" s="212" t="n"/>
      <c r="N594" s="199" t="n"/>
      <c r="O594" s="199" t="n"/>
      <c r="P594" s="199" t="n"/>
      <c r="Q594" s="199" t="n"/>
      <c r="R594" s="199" t="n"/>
      <c r="S594" s="199" t="n"/>
      <c r="T594" s="199" t="n"/>
      <c r="U594" s="199" t="n"/>
      <c r="V594" s="199" t="n"/>
      <c r="W594" s="199" t="n"/>
      <c r="X594" s="199" t="n"/>
      <c r="Y594" s="199" t="n"/>
      <c r="Z594" s="199" t="n"/>
      <c r="AA594" s="199" t="n"/>
      <c r="AB594" s="199" t="n"/>
      <c r="AC594" s="199" t="n"/>
      <c r="AD594" s="199" t="n"/>
      <c r="AE594" s="199" t="n"/>
      <c r="AF594" s="199" t="n"/>
      <c r="AG594" s="199" t="n"/>
    </row>
    <row r="595" ht="22.5" customHeight="1">
      <c r="A595" s="199" t="n"/>
      <c r="B595" s="201" t="n"/>
      <c r="C595" s="200" t="n"/>
      <c r="D595" s="201" t="n"/>
      <c r="E595" s="200" t="n"/>
      <c r="F595" s="201" t="n"/>
      <c r="G595" s="200" t="n"/>
      <c r="H595" s="201" t="n"/>
      <c r="I595" s="200" t="n"/>
      <c r="J595" s="199" t="n"/>
      <c r="K595" s="199" t="n"/>
      <c r="L595" s="199" t="n"/>
      <c r="M595" s="212" t="n"/>
      <c r="N595" s="199" t="n"/>
      <c r="O595" s="199" t="n"/>
      <c r="P595" s="199" t="n"/>
      <c r="Q595" s="199" t="n"/>
      <c r="R595" s="199" t="n"/>
      <c r="S595" s="199" t="n"/>
      <c r="T595" s="199" t="n"/>
      <c r="U595" s="199" t="n"/>
      <c r="V595" s="199" t="n"/>
      <c r="W595" s="199" t="n"/>
      <c r="X595" s="199" t="n"/>
      <c r="Y595" s="199" t="n"/>
      <c r="Z595" s="199" t="n"/>
      <c r="AA595" s="199" t="n"/>
      <c r="AB595" s="199" t="n"/>
      <c r="AC595" s="199" t="n"/>
      <c r="AD595" s="199" t="n"/>
      <c r="AE595" s="199" t="n"/>
      <c r="AF595" s="199" t="n"/>
      <c r="AG595" s="199" t="n"/>
    </row>
    <row r="596" ht="22.5" customHeight="1">
      <c r="A596" s="199" t="n"/>
      <c r="B596" s="201" t="n"/>
      <c r="C596" s="200" t="n"/>
      <c r="D596" s="201" t="n"/>
      <c r="E596" s="200" t="n"/>
      <c r="F596" s="201" t="n"/>
      <c r="G596" s="200" t="n"/>
      <c r="H596" s="201" t="n"/>
      <c r="I596" s="200" t="n"/>
      <c r="J596" s="199" t="n"/>
      <c r="K596" s="199" t="n"/>
      <c r="L596" s="199" t="n"/>
      <c r="M596" s="212" t="n"/>
      <c r="N596" s="199" t="n"/>
      <c r="O596" s="199" t="n"/>
      <c r="P596" s="199" t="n"/>
      <c r="Q596" s="199" t="n"/>
      <c r="R596" s="199" t="n"/>
      <c r="S596" s="199" t="n"/>
      <c r="T596" s="199" t="n"/>
      <c r="U596" s="199" t="n"/>
      <c r="V596" s="199" t="n"/>
      <c r="W596" s="199" t="n"/>
      <c r="X596" s="199" t="n"/>
      <c r="Y596" s="199" t="n"/>
      <c r="Z596" s="199" t="n"/>
      <c r="AA596" s="199" t="n"/>
      <c r="AB596" s="199" t="n"/>
      <c r="AC596" s="199" t="n"/>
      <c r="AD596" s="199" t="n"/>
      <c r="AE596" s="199" t="n"/>
      <c r="AF596" s="199" t="n"/>
      <c r="AG596" s="199" t="n"/>
    </row>
    <row r="597" ht="22.5" customHeight="1">
      <c r="A597" s="199" t="n"/>
      <c r="B597" s="201" t="n"/>
      <c r="C597" s="200" t="n"/>
      <c r="D597" s="201" t="n"/>
      <c r="E597" s="200" t="n"/>
      <c r="F597" s="201" t="n"/>
      <c r="G597" s="200" t="n"/>
      <c r="H597" s="201" t="n"/>
      <c r="I597" s="200" t="n"/>
      <c r="J597" s="199" t="n"/>
      <c r="K597" s="199" t="n"/>
      <c r="L597" s="199" t="n"/>
      <c r="M597" s="212" t="n"/>
      <c r="N597" s="199" t="n"/>
      <c r="O597" s="199" t="n"/>
      <c r="P597" s="199" t="n"/>
      <c r="Q597" s="199" t="n"/>
      <c r="R597" s="199" t="n"/>
      <c r="S597" s="199" t="n"/>
      <c r="T597" s="199" t="n"/>
      <c r="U597" s="199" t="n"/>
      <c r="V597" s="199" t="n"/>
      <c r="W597" s="199" t="n"/>
      <c r="X597" s="199" t="n"/>
      <c r="Y597" s="199" t="n"/>
      <c r="Z597" s="199" t="n"/>
      <c r="AA597" s="199" t="n"/>
      <c r="AB597" s="199" t="n"/>
      <c r="AC597" s="199" t="n"/>
      <c r="AD597" s="199" t="n"/>
      <c r="AE597" s="199" t="n"/>
      <c r="AF597" s="199" t="n"/>
      <c r="AG597" s="199" t="n"/>
    </row>
    <row r="598" ht="22.5" customHeight="1">
      <c r="A598" s="199" t="n"/>
      <c r="B598" s="201" t="n"/>
      <c r="C598" s="200" t="n"/>
      <c r="D598" s="201" t="n"/>
      <c r="E598" s="200" t="n"/>
      <c r="F598" s="201" t="n"/>
      <c r="G598" s="200" t="n"/>
      <c r="H598" s="201" t="n"/>
      <c r="I598" s="200" t="n"/>
      <c r="J598" s="199" t="n"/>
      <c r="K598" s="199" t="n"/>
      <c r="L598" s="199" t="n"/>
      <c r="M598" s="212" t="n"/>
      <c r="N598" s="199" t="n"/>
      <c r="O598" s="199" t="n"/>
      <c r="P598" s="199" t="n"/>
      <c r="Q598" s="199" t="n"/>
      <c r="R598" s="199" t="n"/>
      <c r="S598" s="199" t="n"/>
      <c r="T598" s="199" t="n"/>
      <c r="U598" s="199" t="n"/>
      <c r="V598" s="199" t="n"/>
      <c r="W598" s="199" t="n"/>
      <c r="X598" s="199" t="n"/>
      <c r="Y598" s="199" t="n"/>
      <c r="Z598" s="199" t="n"/>
      <c r="AA598" s="199" t="n"/>
      <c r="AB598" s="199" t="n"/>
      <c r="AC598" s="199" t="n"/>
      <c r="AD598" s="199" t="n"/>
      <c r="AE598" s="199" t="n"/>
      <c r="AF598" s="199" t="n"/>
      <c r="AG598" s="199" t="n"/>
    </row>
    <row r="599" ht="22.5" customHeight="1">
      <c r="A599" s="199" t="n"/>
      <c r="B599" s="201" t="n"/>
      <c r="C599" s="200" t="n"/>
      <c r="D599" s="201" t="n"/>
      <c r="E599" s="200" t="n"/>
      <c r="F599" s="201" t="n"/>
      <c r="G599" s="200" t="n"/>
      <c r="H599" s="201" t="n"/>
      <c r="I599" s="200" t="n"/>
      <c r="J599" s="199" t="n"/>
      <c r="K599" s="199" t="n"/>
      <c r="L599" s="199" t="n"/>
      <c r="M599" s="212" t="n"/>
      <c r="N599" s="199" t="n"/>
      <c r="O599" s="199" t="n"/>
      <c r="P599" s="199" t="n"/>
      <c r="Q599" s="199" t="n"/>
      <c r="R599" s="199" t="n"/>
      <c r="S599" s="199" t="n"/>
      <c r="T599" s="199" t="n"/>
      <c r="U599" s="199" t="n"/>
      <c r="V599" s="199" t="n"/>
      <c r="W599" s="199" t="n"/>
      <c r="X599" s="199" t="n"/>
      <c r="Y599" s="199" t="n"/>
      <c r="Z599" s="199" t="n"/>
      <c r="AA599" s="199" t="n"/>
      <c r="AB599" s="199" t="n"/>
      <c r="AC599" s="199" t="n"/>
      <c r="AD599" s="199" t="n"/>
      <c r="AE599" s="199" t="n"/>
      <c r="AF599" s="199" t="n"/>
      <c r="AG599" s="199" t="n"/>
    </row>
    <row r="600" ht="22.5" customHeight="1">
      <c r="A600" s="199" t="n"/>
      <c r="B600" s="201" t="n"/>
      <c r="C600" s="200" t="n"/>
      <c r="D600" s="201" t="n"/>
      <c r="E600" s="200" t="n"/>
      <c r="F600" s="201" t="n"/>
      <c r="G600" s="200" t="n"/>
      <c r="H600" s="201" t="n"/>
      <c r="I600" s="200" t="n"/>
      <c r="J600" s="199" t="n"/>
      <c r="K600" s="199" t="n"/>
      <c r="L600" s="199" t="n"/>
      <c r="M600" s="212" t="n"/>
      <c r="N600" s="199" t="n"/>
      <c r="O600" s="199" t="n"/>
      <c r="P600" s="199" t="n"/>
      <c r="Q600" s="199" t="n"/>
      <c r="R600" s="199" t="n"/>
      <c r="S600" s="199" t="n"/>
      <c r="T600" s="199" t="n"/>
      <c r="U600" s="199" t="n"/>
      <c r="V600" s="199" t="n"/>
      <c r="W600" s="199" t="n"/>
      <c r="X600" s="199" t="n"/>
      <c r="Y600" s="199" t="n"/>
      <c r="Z600" s="199" t="n"/>
      <c r="AA600" s="199" t="n"/>
      <c r="AB600" s="199" t="n"/>
      <c r="AC600" s="199" t="n"/>
      <c r="AD600" s="199" t="n"/>
      <c r="AE600" s="199" t="n"/>
      <c r="AF600" s="199" t="n"/>
      <c r="AG600" s="199" t="n"/>
    </row>
    <row r="601" ht="22.5" customHeight="1">
      <c r="A601" s="199" t="n"/>
      <c r="B601" s="201" t="n"/>
      <c r="C601" s="200" t="n"/>
      <c r="D601" s="201" t="n"/>
      <c r="E601" s="200" t="n"/>
      <c r="F601" s="201" t="n"/>
      <c r="G601" s="200" t="n"/>
      <c r="H601" s="201" t="n"/>
      <c r="I601" s="200" t="n"/>
      <c r="J601" s="199" t="n"/>
      <c r="K601" s="199" t="n"/>
      <c r="L601" s="199" t="n"/>
      <c r="M601" s="212" t="n"/>
      <c r="N601" s="199" t="n"/>
      <c r="O601" s="199" t="n"/>
      <c r="P601" s="199" t="n"/>
      <c r="Q601" s="199" t="n"/>
      <c r="R601" s="199" t="n"/>
      <c r="S601" s="199" t="n"/>
      <c r="T601" s="199" t="n"/>
      <c r="U601" s="199" t="n"/>
      <c r="V601" s="199" t="n"/>
      <c r="W601" s="199" t="n"/>
      <c r="X601" s="199" t="n"/>
      <c r="Y601" s="199" t="n"/>
      <c r="Z601" s="199" t="n"/>
      <c r="AA601" s="199" t="n"/>
      <c r="AB601" s="199" t="n"/>
      <c r="AC601" s="199" t="n"/>
      <c r="AD601" s="199" t="n"/>
      <c r="AE601" s="199" t="n"/>
      <c r="AF601" s="199" t="n"/>
      <c r="AG601" s="199" t="n"/>
    </row>
    <row r="602" ht="22.5" customHeight="1">
      <c r="A602" s="199" t="n"/>
      <c r="B602" s="201" t="n"/>
      <c r="C602" s="200" t="n"/>
      <c r="D602" s="201" t="n"/>
      <c r="E602" s="200" t="n"/>
      <c r="F602" s="201" t="n"/>
      <c r="G602" s="200" t="n"/>
      <c r="H602" s="201" t="n"/>
      <c r="I602" s="200" t="n"/>
      <c r="J602" s="199" t="n"/>
      <c r="K602" s="199" t="n"/>
      <c r="L602" s="199" t="n"/>
      <c r="M602" s="212" t="n"/>
      <c r="N602" s="199" t="n"/>
      <c r="O602" s="199" t="n"/>
      <c r="P602" s="199" t="n"/>
      <c r="Q602" s="199" t="n"/>
      <c r="R602" s="199" t="n"/>
      <c r="S602" s="199" t="n"/>
      <c r="T602" s="199" t="n"/>
      <c r="U602" s="199" t="n"/>
      <c r="V602" s="199" t="n"/>
      <c r="W602" s="199" t="n"/>
      <c r="X602" s="199" t="n"/>
      <c r="Y602" s="199" t="n"/>
      <c r="Z602" s="199" t="n"/>
      <c r="AA602" s="199" t="n"/>
      <c r="AB602" s="199" t="n"/>
      <c r="AC602" s="199" t="n"/>
      <c r="AD602" s="199" t="n"/>
      <c r="AE602" s="199" t="n"/>
      <c r="AF602" s="199" t="n"/>
      <c r="AG602" s="199" t="n"/>
    </row>
    <row r="603" ht="22.5" customHeight="1">
      <c r="A603" s="199" t="n"/>
      <c r="B603" s="201" t="n"/>
      <c r="C603" s="200" t="n"/>
      <c r="D603" s="201" t="n"/>
      <c r="E603" s="200" t="n"/>
      <c r="F603" s="201" t="n"/>
      <c r="G603" s="200" t="n"/>
      <c r="H603" s="201" t="n"/>
      <c r="I603" s="200" t="n"/>
      <c r="J603" s="199" t="n"/>
      <c r="K603" s="199" t="n"/>
      <c r="L603" s="199" t="n"/>
      <c r="M603" s="212" t="n"/>
      <c r="N603" s="199" t="n"/>
      <c r="O603" s="199" t="n"/>
      <c r="P603" s="199" t="n"/>
      <c r="Q603" s="199" t="n"/>
      <c r="R603" s="199" t="n"/>
      <c r="S603" s="199" t="n"/>
      <c r="T603" s="199" t="n"/>
      <c r="U603" s="199" t="n"/>
      <c r="V603" s="199" t="n"/>
      <c r="W603" s="199" t="n"/>
      <c r="X603" s="199" t="n"/>
      <c r="Y603" s="199" t="n"/>
      <c r="Z603" s="199" t="n"/>
      <c r="AA603" s="199" t="n"/>
      <c r="AB603" s="199" t="n"/>
      <c r="AC603" s="199" t="n"/>
      <c r="AD603" s="199" t="n"/>
      <c r="AE603" s="199" t="n"/>
      <c r="AF603" s="199" t="n"/>
      <c r="AG603" s="199" t="n"/>
    </row>
    <row r="604" ht="22.5" customHeight="1">
      <c r="A604" s="199" t="n"/>
      <c r="B604" s="201" t="n"/>
      <c r="C604" s="200" t="n"/>
      <c r="D604" s="201" t="n"/>
      <c r="E604" s="200" t="n"/>
      <c r="F604" s="201" t="n"/>
      <c r="G604" s="200" t="n"/>
      <c r="H604" s="201" t="n"/>
      <c r="I604" s="200" t="n"/>
      <c r="J604" s="199" t="n"/>
      <c r="K604" s="199" t="n"/>
      <c r="L604" s="199" t="n"/>
      <c r="M604" s="212" t="n"/>
      <c r="N604" s="199" t="n"/>
      <c r="O604" s="199" t="n"/>
      <c r="P604" s="199" t="n"/>
      <c r="Q604" s="199" t="n"/>
      <c r="R604" s="199" t="n"/>
      <c r="S604" s="199" t="n"/>
      <c r="T604" s="199" t="n"/>
      <c r="U604" s="199" t="n"/>
      <c r="V604" s="199" t="n"/>
      <c r="W604" s="199" t="n"/>
      <c r="X604" s="199" t="n"/>
      <c r="Y604" s="199" t="n"/>
      <c r="Z604" s="199" t="n"/>
      <c r="AA604" s="199" t="n"/>
      <c r="AB604" s="199" t="n"/>
      <c r="AC604" s="199" t="n"/>
      <c r="AD604" s="199" t="n"/>
      <c r="AE604" s="199" t="n"/>
      <c r="AF604" s="199" t="n"/>
      <c r="AG604" s="199" t="n"/>
    </row>
    <row r="605" ht="22.5" customHeight="1">
      <c r="A605" s="199" t="n"/>
      <c r="B605" s="201" t="n"/>
      <c r="C605" s="200" t="n"/>
      <c r="D605" s="201" t="n"/>
      <c r="E605" s="200" t="n"/>
      <c r="F605" s="201" t="n"/>
      <c r="G605" s="200" t="n"/>
      <c r="H605" s="201" t="n"/>
      <c r="I605" s="200" t="n"/>
      <c r="J605" s="199" t="n"/>
      <c r="K605" s="199" t="n"/>
      <c r="L605" s="199" t="n"/>
      <c r="M605" s="212" t="n"/>
      <c r="N605" s="199" t="n"/>
      <c r="O605" s="199" t="n"/>
      <c r="P605" s="199" t="n"/>
      <c r="Q605" s="199" t="n"/>
      <c r="R605" s="199" t="n"/>
      <c r="S605" s="199" t="n"/>
      <c r="T605" s="199" t="n"/>
      <c r="U605" s="199" t="n"/>
      <c r="V605" s="199" t="n"/>
      <c r="W605" s="199" t="n"/>
      <c r="X605" s="199" t="n"/>
      <c r="Y605" s="199" t="n"/>
      <c r="Z605" s="199" t="n"/>
      <c r="AA605" s="199" t="n"/>
      <c r="AB605" s="199" t="n"/>
      <c r="AC605" s="199" t="n"/>
      <c r="AD605" s="199" t="n"/>
      <c r="AE605" s="199" t="n"/>
      <c r="AF605" s="199" t="n"/>
      <c r="AG605" s="199" t="n"/>
    </row>
    <row r="606" ht="22.5" customHeight="1">
      <c r="A606" s="199" t="n"/>
      <c r="B606" s="201" t="n"/>
      <c r="C606" s="200" t="n"/>
      <c r="D606" s="201" t="n"/>
      <c r="E606" s="200" t="n"/>
      <c r="F606" s="201" t="n"/>
      <c r="G606" s="200" t="n"/>
      <c r="H606" s="201" t="n"/>
      <c r="I606" s="200" t="n"/>
      <c r="J606" s="199" t="n"/>
      <c r="K606" s="199" t="n"/>
      <c r="L606" s="199" t="n"/>
      <c r="M606" s="212" t="n"/>
      <c r="N606" s="199" t="n"/>
      <c r="O606" s="199" t="n"/>
      <c r="P606" s="199" t="n"/>
      <c r="Q606" s="199" t="n"/>
      <c r="R606" s="199" t="n"/>
      <c r="S606" s="199" t="n"/>
      <c r="T606" s="199" t="n"/>
      <c r="U606" s="199" t="n"/>
      <c r="V606" s="199" t="n"/>
      <c r="W606" s="199" t="n"/>
      <c r="X606" s="199" t="n"/>
      <c r="Y606" s="199" t="n"/>
      <c r="Z606" s="199" t="n"/>
      <c r="AA606" s="199" t="n"/>
      <c r="AB606" s="199" t="n"/>
      <c r="AC606" s="199" t="n"/>
      <c r="AD606" s="199" t="n"/>
      <c r="AE606" s="199" t="n"/>
      <c r="AF606" s="199" t="n"/>
      <c r="AG606" s="199" t="n"/>
    </row>
    <row r="607" ht="22.5" customHeight="1">
      <c r="A607" s="199" t="n"/>
      <c r="B607" s="201" t="n"/>
      <c r="C607" s="200" t="n"/>
      <c r="D607" s="201" t="n"/>
      <c r="E607" s="200" t="n"/>
      <c r="F607" s="201" t="n"/>
      <c r="G607" s="200" t="n"/>
      <c r="H607" s="201" t="n"/>
      <c r="I607" s="200" t="n"/>
      <c r="J607" s="199" t="n"/>
      <c r="K607" s="199" t="n"/>
      <c r="L607" s="199" t="n"/>
      <c r="M607" s="212" t="n"/>
      <c r="N607" s="199" t="n"/>
      <c r="O607" s="199" t="n"/>
      <c r="P607" s="199" t="n"/>
      <c r="Q607" s="199" t="n"/>
      <c r="R607" s="199" t="n"/>
      <c r="S607" s="199" t="n"/>
      <c r="T607" s="199" t="n"/>
      <c r="U607" s="199" t="n"/>
      <c r="V607" s="199" t="n"/>
      <c r="W607" s="199" t="n"/>
      <c r="X607" s="199" t="n"/>
      <c r="Y607" s="199" t="n"/>
      <c r="Z607" s="199" t="n"/>
      <c r="AA607" s="199" t="n"/>
      <c r="AB607" s="199" t="n"/>
      <c r="AC607" s="199" t="n"/>
      <c r="AD607" s="199" t="n"/>
      <c r="AE607" s="199" t="n"/>
      <c r="AF607" s="199" t="n"/>
      <c r="AG607" s="199" t="n"/>
    </row>
    <row r="608" ht="22.5" customHeight="1">
      <c r="A608" s="199" t="n"/>
      <c r="B608" s="201" t="n"/>
      <c r="C608" s="200" t="n"/>
      <c r="D608" s="201" t="n"/>
      <c r="E608" s="200" t="n"/>
      <c r="F608" s="201" t="n"/>
      <c r="G608" s="200" t="n"/>
      <c r="H608" s="201" t="n"/>
      <c r="I608" s="200" t="n"/>
      <c r="J608" s="199" t="n"/>
      <c r="K608" s="199" t="n"/>
      <c r="L608" s="199" t="n"/>
      <c r="M608" s="212" t="n"/>
      <c r="N608" s="199" t="n"/>
      <c r="O608" s="199" t="n"/>
      <c r="P608" s="199" t="n"/>
      <c r="Q608" s="199" t="n"/>
      <c r="R608" s="199" t="n"/>
      <c r="S608" s="199" t="n"/>
      <c r="T608" s="199" t="n"/>
      <c r="U608" s="199" t="n"/>
      <c r="V608" s="199" t="n"/>
      <c r="W608" s="199" t="n"/>
      <c r="X608" s="199" t="n"/>
      <c r="Y608" s="199" t="n"/>
      <c r="Z608" s="199" t="n"/>
      <c r="AA608" s="199" t="n"/>
      <c r="AB608" s="199" t="n"/>
      <c r="AC608" s="199" t="n"/>
      <c r="AD608" s="199" t="n"/>
      <c r="AE608" s="199" t="n"/>
      <c r="AF608" s="199" t="n"/>
      <c r="AG608" s="199" t="n"/>
    </row>
    <row r="609" ht="22.5" customHeight="1">
      <c r="A609" s="199" t="n"/>
      <c r="B609" s="201" t="n"/>
      <c r="C609" s="200" t="n"/>
      <c r="D609" s="201" t="n"/>
      <c r="E609" s="200" t="n"/>
      <c r="F609" s="201" t="n"/>
      <c r="G609" s="200" t="n"/>
      <c r="H609" s="201" t="n"/>
      <c r="I609" s="200" t="n"/>
      <c r="J609" s="199" t="n"/>
      <c r="K609" s="199" t="n"/>
      <c r="L609" s="199" t="n"/>
      <c r="M609" s="212" t="n"/>
      <c r="N609" s="199" t="n"/>
      <c r="O609" s="199" t="n"/>
      <c r="P609" s="199" t="n"/>
      <c r="Q609" s="199" t="n"/>
      <c r="R609" s="199" t="n"/>
      <c r="S609" s="199" t="n"/>
      <c r="T609" s="199" t="n"/>
      <c r="U609" s="199" t="n"/>
      <c r="V609" s="199" t="n"/>
      <c r="W609" s="199" t="n"/>
      <c r="X609" s="199" t="n"/>
      <c r="Y609" s="199" t="n"/>
      <c r="Z609" s="199" t="n"/>
      <c r="AA609" s="199" t="n"/>
      <c r="AB609" s="199" t="n"/>
      <c r="AC609" s="199" t="n"/>
      <c r="AD609" s="199" t="n"/>
      <c r="AE609" s="199" t="n"/>
      <c r="AF609" s="199" t="n"/>
      <c r="AG609" s="199" t="n"/>
    </row>
    <row r="610" ht="22.5" customHeight="1">
      <c r="A610" s="199" t="n"/>
      <c r="B610" s="201" t="n"/>
      <c r="C610" s="200" t="n"/>
      <c r="D610" s="201" t="n"/>
      <c r="E610" s="200" t="n"/>
      <c r="F610" s="201" t="n"/>
      <c r="G610" s="200" t="n"/>
      <c r="H610" s="201" t="n"/>
      <c r="I610" s="200" t="n"/>
      <c r="J610" s="199" t="n"/>
      <c r="K610" s="199" t="n"/>
      <c r="L610" s="199" t="n"/>
      <c r="M610" s="212" t="n"/>
      <c r="N610" s="199" t="n"/>
      <c r="O610" s="199" t="n"/>
      <c r="P610" s="199" t="n"/>
      <c r="Q610" s="199" t="n"/>
      <c r="R610" s="199" t="n"/>
      <c r="S610" s="199" t="n"/>
      <c r="T610" s="199" t="n"/>
      <c r="U610" s="199" t="n"/>
      <c r="V610" s="199" t="n"/>
      <c r="W610" s="199" t="n"/>
      <c r="X610" s="199" t="n"/>
      <c r="Y610" s="199" t="n"/>
      <c r="Z610" s="199" t="n"/>
      <c r="AA610" s="199" t="n"/>
      <c r="AB610" s="199" t="n"/>
      <c r="AC610" s="199" t="n"/>
      <c r="AD610" s="199" t="n"/>
      <c r="AE610" s="199" t="n"/>
      <c r="AF610" s="199" t="n"/>
      <c r="AG610" s="199" t="n"/>
    </row>
    <row r="611" ht="22.5" customHeight="1">
      <c r="A611" s="199" t="n"/>
      <c r="B611" s="201" t="n"/>
      <c r="C611" s="200" t="n"/>
      <c r="D611" s="201" t="n"/>
      <c r="E611" s="200" t="n"/>
      <c r="F611" s="201" t="n"/>
      <c r="G611" s="200" t="n"/>
      <c r="H611" s="201" t="n"/>
      <c r="I611" s="200" t="n"/>
      <c r="J611" s="199" t="n"/>
      <c r="K611" s="199" t="n"/>
      <c r="L611" s="199" t="n"/>
      <c r="M611" s="212" t="n"/>
      <c r="N611" s="199" t="n"/>
      <c r="O611" s="199" t="n"/>
      <c r="P611" s="199" t="n"/>
      <c r="Q611" s="199" t="n"/>
      <c r="R611" s="199" t="n"/>
      <c r="S611" s="199" t="n"/>
      <c r="T611" s="199" t="n"/>
      <c r="U611" s="199" t="n"/>
      <c r="V611" s="199" t="n"/>
      <c r="W611" s="199" t="n"/>
      <c r="X611" s="199" t="n"/>
      <c r="Y611" s="199" t="n"/>
      <c r="Z611" s="199" t="n"/>
      <c r="AA611" s="199" t="n"/>
      <c r="AB611" s="199" t="n"/>
      <c r="AC611" s="199" t="n"/>
      <c r="AD611" s="199" t="n"/>
      <c r="AE611" s="199" t="n"/>
      <c r="AF611" s="199" t="n"/>
      <c r="AG611" s="199" t="n"/>
    </row>
    <row r="612" ht="22.5" customHeight="1">
      <c r="A612" s="199" t="n"/>
      <c r="B612" s="201" t="n"/>
      <c r="C612" s="200" t="n"/>
      <c r="D612" s="201" t="n"/>
      <c r="E612" s="200" t="n"/>
      <c r="F612" s="201" t="n"/>
      <c r="G612" s="200" t="n"/>
      <c r="H612" s="201" t="n"/>
      <c r="I612" s="200" t="n"/>
      <c r="J612" s="199" t="n"/>
      <c r="K612" s="199" t="n"/>
      <c r="L612" s="199" t="n"/>
      <c r="M612" s="212" t="n"/>
      <c r="N612" s="199" t="n"/>
      <c r="O612" s="199" t="n"/>
      <c r="P612" s="199" t="n"/>
      <c r="Q612" s="199" t="n"/>
      <c r="R612" s="199" t="n"/>
      <c r="S612" s="199" t="n"/>
      <c r="T612" s="199" t="n"/>
      <c r="U612" s="199" t="n"/>
      <c r="V612" s="199" t="n"/>
      <c r="W612" s="199" t="n"/>
      <c r="X612" s="199" t="n"/>
      <c r="Y612" s="199" t="n"/>
      <c r="Z612" s="199" t="n"/>
      <c r="AA612" s="199" t="n"/>
      <c r="AB612" s="199" t="n"/>
      <c r="AC612" s="199" t="n"/>
      <c r="AD612" s="199" t="n"/>
      <c r="AE612" s="199" t="n"/>
      <c r="AF612" s="199" t="n"/>
      <c r="AG612" s="199" t="n"/>
    </row>
    <row r="613" ht="22.5" customHeight="1">
      <c r="A613" s="199" t="n"/>
      <c r="B613" s="201" t="n"/>
      <c r="C613" s="200" t="n"/>
      <c r="D613" s="201" t="n"/>
      <c r="E613" s="200" t="n"/>
      <c r="F613" s="201" t="n"/>
      <c r="G613" s="200" t="n"/>
      <c r="H613" s="201" t="n"/>
      <c r="I613" s="200" t="n"/>
      <c r="J613" s="199" t="n"/>
      <c r="K613" s="199" t="n"/>
      <c r="L613" s="199" t="n"/>
      <c r="M613" s="212" t="n"/>
      <c r="N613" s="199" t="n"/>
      <c r="O613" s="199" t="n"/>
      <c r="P613" s="199" t="n"/>
      <c r="Q613" s="199" t="n"/>
      <c r="R613" s="199" t="n"/>
      <c r="S613" s="199" t="n"/>
      <c r="T613" s="199" t="n"/>
      <c r="U613" s="199" t="n"/>
      <c r="V613" s="199" t="n"/>
      <c r="W613" s="199" t="n"/>
      <c r="X613" s="199" t="n"/>
      <c r="Y613" s="199" t="n"/>
      <c r="Z613" s="199" t="n"/>
      <c r="AA613" s="199" t="n"/>
      <c r="AB613" s="199" t="n"/>
      <c r="AC613" s="199" t="n"/>
      <c r="AD613" s="199" t="n"/>
      <c r="AE613" s="199" t="n"/>
      <c r="AF613" s="199" t="n"/>
      <c r="AG613" s="199" t="n"/>
    </row>
    <row r="614" ht="22.5" customHeight="1">
      <c r="A614" s="199" t="n"/>
      <c r="B614" s="201" t="n"/>
      <c r="C614" s="200" t="n"/>
      <c r="D614" s="201" t="n"/>
      <c r="E614" s="200" t="n"/>
      <c r="F614" s="201" t="n"/>
      <c r="G614" s="200" t="n"/>
      <c r="H614" s="201" t="n"/>
      <c r="I614" s="200" t="n"/>
      <c r="J614" s="199" t="n"/>
      <c r="K614" s="199" t="n"/>
      <c r="L614" s="199" t="n"/>
      <c r="M614" s="212" t="n"/>
      <c r="N614" s="199" t="n"/>
      <c r="O614" s="199" t="n"/>
      <c r="P614" s="199" t="n"/>
      <c r="Q614" s="199" t="n"/>
      <c r="R614" s="199" t="n"/>
      <c r="S614" s="199" t="n"/>
      <c r="T614" s="199" t="n"/>
      <c r="U614" s="199" t="n"/>
      <c r="V614" s="199" t="n"/>
      <c r="W614" s="199" t="n"/>
      <c r="X614" s="199" t="n"/>
      <c r="Y614" s="199" t="n"/>
      <c r="Z614" s="199" t="n"/>
      <c r="AA614" s="199" t="n"/>
      <c r="AB614" s="199" t="n"/>
      <c r="AC614" s="199" t="n"/>
      <c r="AD614" s="199" t="n"/>
      <c r="AE614" s="199" t="n"/>
      <c r="AF614" s="199" t="n"/>
      <c r="AG614" s="199" t="n"/>
    </row>
    <row r="615" ht="22.5" customHeight="1">
      <c r="A615" s="199" t="n"/>
      <c r="B615" s="201" t="n"/>
      <c r="C615" s="200" t="n"/>
      <c r="D615" s="201" t="n"/>
      <c r="E615" s="200" t="n"/>
      <c r="F615" s="201" t="n"/>
      <c r="G615" s="200" t="n"/>
      <c r="H615" s="201" t="n"/>
      <c r="I615" s="200" t="n"/>
      <c r="J615" s="199" t="n"/>
      <c r="K615" s="199" t="n"/>
      <c r="L615" s="199" t="n"/>
      <c r="M615" s="212" t="n"/>
      <c r="N615" s="199" t="n"/>
      <c r="O615" s="199" t="n"/>
      <c r="P615" s="199" t="n"/>
      <c r="Q615" s="199" t="n"/>
      <c r="R615" s="199" t="n"/>
      <c r="S615" s="199" t="n"/>
      <c r="T615" s="199" t="n"/>
      <c r="U615" s="199" t="n"/>
      <c r="V615" s="199" t="n"/>
      <c r="W615" s="199" t="n"/>
      <c r="X615" s="199" t="n"/>
      <c r="Y615" s="199" t="n"/>
      <c r="Z615" s="199" t="n"/>
      <c r="AA615" s="199" t="n"/>
      <c r="AB615" s="199" t="n"/>
      <c r="AC615" s="199" t="n"/>
      <c r="AD615" s="199" t="n"/>
      <c r="AE615" s="199" t="n"/>
      <c r="AF615" s="199" t="n"/>
      <c r="AG615" s="199" t="n"/>
    </row>
    <row r="616" ht="22.5" customHeight="1">
      <c r="A616" s="199" t="n"/>
      <c r="B616" s="201" t="n"/>
      <c r="C616" s="200" t="n"/>
      <c r="D616" s="201" t="n"/>
      <c r="E616" s="200" t="n"/>
      <c r="F616" s="201" t="n"/>
      <c r="G616" s="200" t="n"/>
      <c r="H616" s="201" t="n"/>
      <c r="I616" s="200" t="n"/>
      <c r="J616" s="199" t="n"/>
      <c r="K616" s="199" t="n"/>
      <c r="L616" s="199" t="n"/>
      <c r="M616" s="212" t="n"/>
      <c r="N616" s="199" t="n"/>
      <c r="O616" s="199" t="n"/>
      <c r="P616" s="199" t="n"/>
      <c r="Q616" s="199" t="n"/>
      <c r="R616" s="199" t="n"/>
      <c r="S616" s="199" t="n"/>
      <c r="T616" s="199" t="n"/>
      <c r="U616" s="199" t="n"/>
      <c r="V616" s="199" t="n"/>
      <c r="W616" s="199" t="n"/>
      <c r="X616" s="199" t="n"/>
      <c r="Y616" s="199" t="n"/>
      <c r="Z616" s="199" t="n"/>
      <c r="AA616" s="199" t="n"/>
      <c r="AB616" s="199" t="n"/>
      <c r="AC616" s="199" t="n"/>
      <c r="AD616" s="199" t="n"/>
      <c r="AE616" s="199" t="n"/>
      <c r="AF616" s="199" t="n"/>
      <c r="AG616" s="199" t="n"/>
    </row>
    <row r="617" ht="22.5" customHeight="1">
      <c r="A617" s="199" t="n"/>
      <c r="B617" s="201" t="n"/>
      <c r="C617" s="200" t="n"/>
      <c r="D617" s="201" t="n"/>
      <c r="E617" s="200" t="n"/>
      <c r="F617" s="201" t="n"/>
      <c r="G617" s="200" t="n"/>
      <c r="H617" s="201" t="n"/>
      <c r="I617" s="200" t="n"/>
      <c r="J617" s="199" t="n"/>
      <c r="K617" s="199" t="n"/>
      <c r="L617" s="199" t="n"/>
      <c r="M617" s="212" t="n"/>
      <c r="N617" s="199" t="n"/>
      <c r="O617" s="199" t="n"/>
      <c r="P617" s="199" t="n"/>
      <c r="Q617" s="199" t="n"/>
      <c r="R617" s="199" t="n"/>
      <c r="S617" s="199" t="n"/>
      <c r="T617" s="199" t="n"/>
      <c r="U617" s="199" t="n"/>
      <c r="V617" s="199" t="n"/>
      <c r="W617" s="199" t="n"/>
      <c r="X617" s="199" t="n"/>
      <c r="Y617" s="199" t="n"/>
      <c r="Z617" s="199" t="n"/>
      <c r="AA617" s="199" t="n"/>
      <c r="AB617" s="199" t="n"/>
      <c r="AC617" s="199" t="n"/>
      <c r="AD617" s="199" t="n"/>
      <c r="AE617" s="199" t="n"/>
      <c r="AF617" s="199" t="n"/>
      <c r="AG617" s="199" t="n"/>
    </row>
    <row r="618" ht="22.5" customHeight="1">
      <c r="A618" s="199" t="n"/>
      <c r="B618" s="201" t="n"/>
      <c r="C618" s="200" t="n"/>
      <c r="D618" s="201" t="n"/>
      <c r="E618" s="200" t="n"/>
      <c r="F618" s="201" t="n"/>
      <c r="G618" s="200" t="n"/>
      <c r="H618" s="201" t="n"/>
      <c r="I618" s="200" t="n"/>
      <c r="J618" s="199" t="n"/>
      <c r="K618" s="199" t="n"/>
      <c r="L618" s="199" t="n"/>
      <c r="M618" s="212" t="n"/>
      <c r="N618" s="199" t="n"/>
      <c r="O618" s="199" t="n"/>
      <c r="P618" s="199" t="n"/>
      <c r="Q618" s="199" t="n"/>
      <c r="R618" s="199" t="n"/>
      <c r="S618" s="199" t="n"/>
      <c r="T618" s="199" t="n"/>
      <c r="U618" s="199" t="n"/>
      <c r="V618" s="199" t="n"/>
      <c r="W618" s="199" t="n"/>
      <c r="X618" s="199" t="n"/>
      <c r="Y618" s="199" t="n"/>
      <c r="Z618" s="199" t="n"/>
      <c r="AA618" s="199" t="n"/>
      <c r="AB618" s="199" t="n"/>
      <c r="AC618" s="199" t="n"/>
      <c r="AD618" s="199" t="n"/>
      <c r="AE618" s="199" t="n"/>
      <c r="AF618" s="199" t="n"/>
      <c r="AG618" s="199" t="n"/>
    </row>
    <row r="619" ht="22.5" customHeight="1">
      <c r="A619" s="199" t="n"/>
      <c r="B619" s="201" t="n"/>
      <c r="C619" s="200" t="n"/>
      <c r="D619" s="201" t="n"/>
      <c r="E619" s="200" t="n"/>
      <c r="F619" s="201" t="n"/>
      <c r="G619" s="200" t="n"/>
      <c r="H619" s="201" t="n"/>
      <c r="I619" s="200" t="n"/>
      <c r="J619" s="199" t="n"/>
      <c r="K619" s="199" t="n"/>
      <c r="L619" s="199" t="n"/>
      <c r="M619" s="212" t="n"/>
      <c r="N619" s="199" t="n"/>
      <c r="O619" s="199" t="n"/>
      <c r="P619" s="199" t="n"/>
      <c r="Q619" s="199" t="n"/>
      <c r="R619" s="199" t="n"/>
      <c r="S619" s="199" t="n"/>
      <c r="T619" s="199" t="n"/>
      <c r="U619" s="199" t="n"/>
      <c r="V619" s="199" t="n"/>
      <c r="W619" s="199" t="n"/>
      <c r="X619" s="199" t="n"/>
      <c r="Y619" s="199" t="n"/>
      <c r="Z619" s="199" t="n"/>
      <c r="AA619" s="199" t="n"/>
      <c r="AB619" s="199" t="n"/>
      <c r="AC619" s="199" t="n"/>
      <c r="AD619" s="199" t="n"/>
      <c r="AE619" s="199" t="n"/>
      <c r="AF619" s="199" t="n"/>
      <c r="AG619" s="199" t="n"/>
    </row>
    <row r="620" ht="22.5" customHeight="1">
      <c r="A620" s="199" t="n"/>
      <c r="B620" s="201" t="n"/>
      <c r="C620" s="200" t="n"/>
      <c r="D620" s="201" t="n"/>
      <c r="E620" s="200" t="n"/>
      <c r="F620" s="201" t="n"/>
      <c r="G620" s="200" t="n"/>
      <c r="H620" s="201" t="n"/>
      <c r="I620" s="200" t="n"/>
      <c r="J620" s="199" t="n"/>
      <c r="K620" s="199" t="n"/>
      <c r="L620" s="199" t="n"/>
      <c r="M620" s="212" t="n"/>
      <c r="N620" s="199" t="n"/>
      <c r="O620" s="199" t="n"/>
      <c r="P620" s="199" t="n"/>
      <c r="Q620" s="199" t="n"/>
      <c r="R620" s="199" t="n"/>
      <c r="S620" s="199" t="n"/>
      <c r="T620" s="199" t="n"/>
      <c r="U620" s="199" t="n"/>
      <c r="V620" s="199" t="n"/>
      <c r="W620" s="199" t="n"/>
      <c r="X620" s="199" t="n"/>
      <c r="Y620" s="199" t="n"/>
      <c r="Z620" s="199" t="n"/>
      <c r="AA620" s="199" t="n"/>
      <c r="AB620" s="199" t="n"/>
      <c r="AC620" s="199" t="n"/>
      <c r="AD620" s="199" t="n"/>
      <c r="AE620" s="199" t="n"/>
      <c r="AF620" s="199" t="n"/>
      <c r="AG620" s="199" t="n"/>
    </row>
    <row r="621" ht="22.5" customHeight="1">
      <c r="A621" s="199" t="n"/>
      <c r="B621" s="201" t="n"/>
      <c r="C621" s="200" t="n"/>
      <c r="D621" s="201" t="n"/>
      <c r="E621" s="200" t="n"/>
      <c r="F621" s="201" t="n"/>
      <c r="G621" s="200" t="n"/>
      <c r="H621" s="201" t="n"/>
      <c r="I621" s="200" t="n"/>
      <c r="J621" s="199" t="n"/>
      <c r="K621" s="199" t="n"/>
      <c r="L621" s="199" t="n"/>
      <c r="M621" s="212" t="n"/>
      <c r="N621" s="199" t="n"/>
      <c r="O621" s="199" t="n"/>
      <c r="P621" s="199" t="n"/>
      <c r="Q621" s="199" t="n"/>
      <c r="R621" s="199" t="n"/>
      <c r="S621" s="199" t="n"/>
      <c r="T621" s="199" t="n"/>
      <c r="U621" s="199" t="n"/>
      <c r="V621" s="199" t="n"/>
      <c r="W621" s="199" t="n"/>
      <c r="X621" s="199" t="n"/>
      <c r="Y621" s="199" t="n"/>
      <c r="Z621" s="199" t="n"/>
      <c r="AA621" s="199" t="n"/>
      <c r="AB621" s="199" t="n"/>
      <c r="AC621" s="199" t="n"/>
      <c r="AD621" s="199" t="n"/>
      <c r="AE621" s="199" t="n"/>
      <c r="AF621" s="199" t="n"/>
      <c r="AG621" s="199" t="n"/>
    </row>
    <row r="622" ht="22.5" customHeight="1">
      <c r="A622" s="199" t="n"/>
      <c r="B622" s="201" t="n"/>
      <c r="C622" s="200" t="n"/>
      <c r="D622" s="201" t="n"/>
      <c r="E622" s="200" t="n"/>
      <c r="F622" s="201" t="n"/>
      <c r="G622" s="200" t="n"/>
      <c r="H622" s="201" t="n"/>
      <c r="I622" s="200" t="n"/>
      <c r="J622" s="199" t="n"/>
      <c r="K622" s="199" t="n"/>
      <c r="L622" s="199" t="n"/>
      <c r="M622" s="212" t="n"/>
      <c r="N622" s="199" t="n"/>
      <c r="O622" s="199" t="n"/>
      <c r="P622" s="199" t="n"/>
      <c r="Q622" s="199" t="n"/>
      <c r="R622" s="199" t="n"/>
      <c r="S622" s="199" t="n"/>
      <c r="T622" s="199" t="n"/>
      <c r="U622" s="199" t="n"/>
      <c r="V622" s="199" t="n"/>
      <c r="W622" s="199" t="n"/>
      <c r="X622" s="199" t="n"/>
      <c r="Y622" s="199" t="n"/>
      <c r="Z622" s="199" t="n"/>
      <c r="AA622" s="199" t="n"/>
      <c r="AB622" s="199" t="n"/>
      <c r="AC622" s="199" t="n"/>
      <c r="AD622" s="199" t="n"/>
      <c r="AE622" s="199" t="n"/>
      <c r="AF622" s="199" t="n"/>
      <c r="AG622" s="199" t="n"/>
    </row>
    <row r="623" ht="22.5" customHeight="1">
      <c r="A623" s="199" t="n"/>
      <c r="B623" s="201" t="n"/>
      <c r="C623" s="200" t="n"/>
      <c r="D623" s="201" t="n"/>
      <c r="E623" s="200" t="n"/>
      <c r="F623" s="201" t="n"/>
      <c r="G623" s="200" t="n"/>
      <c r="H623" s="201" t="n"/>
      <c r="I623" s="200" t="n"/>
      <c r="J623" s="199" t="n"/>
      <c r="K623" s="199" t="n"/>
      <c r="L623" s="199" t="n"/>
      <c r="M623" s="212" t="n"/>
      <c r="N623" s="199" t="n"/>
      <c r="O623" s="199" t="n"/>
      <c r="P623" s="199" t="n"/>
      <c r="Q623" s="199" t="n"/>
      <c r="R623" s="199" t="n"/>
      <c r="S623" s="199" t="n"/>
      <c r="T623" s="199" t="n"/>
      <c r="U623" s="199" t="n"/>
      <c r="V623" s="199" t="n"/>
      <c r="W623" s="199" t="n"/>
      <c r="X623" s="199" t="n"/>
      <c r="Y623" s="199" t="n"/>
      <c r="Z623" s="199" t="n"/>
      <c r="AA623" s="199" t="n"/>
      <c r="AB623" s="199" t="n"/>
      <c r="AC623" s="199" t="n"/>
      <c r="AD623" s="199" t="n"/>
      <c r="AE623" s="199" t="n"/>
      <c r="AF623" s="199" t="n"/>
      <c r="AG623" s="199" t="n"/>
    </row>
    <row r="624" ht="22.5" customHeight="1">
      <c r="A624" s="199" t="n"/>
      <c r="B624" s="201" t="n"/>
      <c r="C624" s="200" t="n"/>
      <c r="D624" s="201" t="n"/>
      <c r="E624" s="200" t="n"/>
      <c r="F624" s="201" t="n"/>
      <c r="G624" s="200" t="n"/>
      <c r="H624" s="201" t="n"/>
      <c r="I624" s="200" t="n"/>
      <c r="J624" s="199" t="n"/>
      <c r="K624" s="199" t="n"/>
      <c r="L624" s="199" t="n"/>
      <c r="M624" s="212" t="n"/>
      <c r="N624" s="199" t="n"/>
      <c r="O624" s="199" t="n"/>
      <c r="P624" s="199" t="n"/>
      <c r="Q624" s="199" t="n"/>
      <c r="R624" s="199" t="n"/>
      <c r="S624" s="199" t="n"/>
      <c r="T624" s="199" t="n"/>
      <c r="U624" s="199" t="n"/>
      <c r="V624" s="199" t="n"/>
      <c r="W624" s="199" t="n"/>
      <c r="X624" s="199" t="n"/>
      <c r="Y624" s="199" t="n"/>
      <c r="Z624" s="199" t="n"/>
      <c r="AA624" s="199" t="n"/>
      <c r="AB624" s="199" t="n"/>
      <c r="AC624" s="199" t="n"/>
      <c r="AD624" s="199" t="n"/>
      <c r="AE624" s="199" t="n"/>
      <c r="AF624" s="199" t="n"/>
      <c r="AG624" s="199" t="n"/>
    </row>
    <row r="625" ht="22.5" customHeight="1">
      <c r="A625" s="199" t="n"/>
      <c r="B625" s="201" t="n"/>
      <c r="C625" s="200" t="n"/>
      <c r="D625" s="201" t="n"/>
      <c r="E625" s="200" t="n"/>
      <c r="F625" s="201" t="n"/>
      <c r="G625" s="200" t="n"/>
      <c r="H625" s="201" t="n"/>
      <c r="I625" s="200" t="n"/>
      <c r="J625" s="199" t="n"/>
      <c r="K625" s="199" t="n"/>
      <c r="L625" s="199" t="n"/>
      <c r="M625" s="212" t="n"/>
      <c r="N625" s="199" t="n"/>
      <c r="O625" s="199" t="n"/>
      <c r="P625" s="199" t="n"/>
      <c r="Q625" s="199" t="n"/>
      <c r="R625" s="199" t="n"/>
      <c r="S625" s="199" t="n"/>
      <c r="T625" s="199" t="n"/>
      <c r="U625" s="199" t="n"/>
      <c r="V625" s="199" t="n"/>
      <c r="W625" s="199" t="n"/>
      <c r="X625" s="199" t="n"/>
      <c r="Y625" s="199" t="n"/>
      <c r="Z625" s="199" t="n"/>
      <c r="AA625" s="199" t="n"/>
      <c r="AB625" s="199" t="n"/>
      <c r="AC625" s="199" t="n"/>
      <c r="AD625" s="199" t="n"/>
      <c r="AE625" s="199" t="n"/>
      <c r="AF625" s="199" t="n"/>
      <c r="AG625" s="199" t="n"/>
    </row>
    <row r="626" ht="22.5" customHeight="1">
      <c r="A626" s="199" t="n"/>
      <c r="B626" s="201" t="n"/>
      <c r="C626" s="200" t="n"/>
      <c r="D626" s="201" t="n"/>
      <c r="E626" s="200" t="n"/>
      <c r="F626" s="201" t="n"/>
      <c r="G626" s="200" t="n"/>
      <c r="H626" s="201" t="n"/>
      <c r="I626" s="200" t="n"/>
      <c r="J626" s="199" t="n"/>
      <c r="K626" s="199" t="n"/>
      <c r="L626" s="199" t="n"/>
      <c r="M626" s="212" t="n"/>
      <c r="N626" s="199" t="n"/>
      <c r="O626" s="199" t="n"/>
      <c r="P626" s="199" t="n"/>
      <c r="Q626" s="199" t="n"/>
      <c r="R626" s="199" t="n"/>
      <c r="S626" s="199" t="n"/>
      <c r="T626" s="199" t="n"/>
      <c r="U626" s="199" t="n"/>
      <c r="V626" s="199" t="n"/>
      <c r="W626" s="199" t="n"/>
      <c r="X626" s="199" t="n"/>
      <c r="Y626" s="199" t="n"/>
      <c r="Z626" s="199" t="n"/>
      <c r="AA626" s="199" t="n"/>
      <c r="AB626" s="199" t="n"/>
      <c r="AC626" s="199" t="n"/>
      <c r="AD626" s="199" t="n"/>
      <c r="AE626" s="199" t="n"/>
      <c r="AF626" s="199" t="n"/>
      <c r="AG626" s="199" t="n"/>
    </row>
    <row r="627" ht="22.5" customHeight="1">
      <c r="A627" s="199" t="n"/>
      <c r="B627" s="201" t="n"/>
      <c r="C627" s="200" t="n"/>
      <c r="D627" s="201" t="n"/>
      <c r="E627" s="200" t="n"/>
      <c r="F627" s="201" t="n"/>
      <c r="G627" s="200" t="n"/>
      <c r="H627" s="201" t="n"/>
      <c r="I627" s="200" t="n"/>
      <c r="J627" s="199" t="n"/>
      <c r="K627" s="199" t="n"/>
      <c r="L627" s="199" t="n"/>
      <c r="M627" s="212" t="n"/>
      <c r="N627" s="199" t="n"/>
      <c r="O627" s="199" t="n"/>
      <c r="P627" s="199" t="n"/>
      <c r="Q627" s="199" t="n"/>
      <c r="R627" s="199" t="n"/>
      <c r="S627" s="199" t="n"/>
      <c r="T627" s="199" t="n"/>
      <c r="U627" s="199" t="n"/>
      <c r="V627" s="199" t="n"/>
      <c r="W627" s="199" t="n"/>
      <c r="X627" s="199" t="n"/>
      <c r="Y627" s="199" t="n"/>
      <c r="Z627" s="199" t="n"/>
      <c r="AA627" s="199" t="n"/>
      <c r="AB627" s="199" t="n"/>
      <c r="AC627" s="199" t="n"/>
      <c r="AD627" s="199" t="n"/>
      <c r="AE627" s="199" t="n"/>
      <c r="AF627" s="199" t="n"/>
      <c r="AG627" s="199" t="n"/>
    </row>
    <row r="628" ht="22.5" customHeight="1">
      <c r="A628" s="199" t="n"/>
      <c r="B628" s="201" t="n"/>
      <c r="C628" s="200" t="n"/>
      <c r="D628" s="201" t="n"/>
      <c r="E628" s="200" t="n"/>
      <c r="F628" s="201" t="n"/>
      <c r="G628" s="200" t="n"/>
      <c r="H628" s="201" t="n"/>
      <c r="I628" s="200" t="n"/>
      <c r="J628" s="199" t="n"/>
      <c r="K628" s="199" t="n"/>
      <c r="L628" s="199" t="n"/>
      <c r="M628" s="212" t="n"/>
      <c r="N628" s="199" t="n"/>
      <c r="O628" s="199" t="n"/>
      <c r="P628" s="199" t="n"/>
      <c r="Q628" s="199" t="n"/>
      <c r="R628" s="199" t="n"/>
      <c r="S628" s="199" t="n"/>
      <c r="T628" s="199" t="n"/>
      <c r="U628" s="199" t="n"/>
      <c r="V628" s="199" t="n"/>
      <c r="W628" s="199" t="n"/>
      <c r="X628" s="199" t="n"/>
      <c r="Y628" s="199" t="n"/>
      <c r="Z628" s="199" t="n"/>
      <c r="AA628" s="199" t="n"/>
      <c r="AB628" s="199" t="n"/>
      <c r="AC628" s="199" t="n"/>
      <c r="AD628" s="199" t="n"/>
      <c r="AE628" s="199" t="n"/>
      <c r="AF628" s="199" t="n"/>
      <c r="AG628" s="199" t="n"/>
    </row>
    <row r="629" ht="22.5" customHeight="1">
      <c r="A629" s="199" t="n"/>
      <c r="B629" s="201" t="n"/>
      <c r="C629" s="200" t="n"/>
      <c r="D629" s="201" t="n"/>
      <c r="E629" s="200" t="n"/>
      <c r="F629" s="201" t="n"/>
      <c r="G629" s="200" t="n"/>
      <c r="H629" s="201" t="n"/>
      <c r="I629" s="200" t="n"/>
      <c r="J629" s="199" t="n"/>
      <c r="K629" s="199" t="n"/>
      <c r="L629" s="199" t="n"/>
      <c r="M629" s="212" t="n"/>
      <c r="N629" s="199" t="n"/>
      <c r="O629" s="199" t="n"/>
      <c r="P629" s="199" t="n"/>
      <c r="Q629" s="199" t="n"/>
      <c r="R629" s="199" t="n"/>
      <c r="S629" s="199" t="n"/>
      <c r="T629" s="199" t="n"/>
      <c r="U629" s="199" t="n"/>
      <c r="V629" s="199" t="n"/>
      <c r="W629" s="199" t="n"/>
      <c r="X629" s="199" t="n"/>
      <c r="Y629" s="199" t="n"/>
      <c r="Z629" s="199" t="n"/>
      <c r="AA629" s="199" t="n"/>
      <c r="AB629" s="199" t="n"/>
      <c r="AC629" s="199" t="n"/>
      <c r="AD629" s="199" t="n"/>
      <c r="AE629" s="199" t="n"/>
      <c r="AF629" s="199" t="n"/>
      <c r="AG629" s="199" t="n"/>
    </row>
    <row r="630" ht="22.5" customHeight="1">
      <c r="A630" s="199" t="n"/>
      <c r="B630" s="201" t="n"/>
      <c r="C630" s="200" t="n"/>
      <c r="D630" s="201" t="n"/>
      <c r="E630" s="200" t="n"/>
      <c r="F630" s="201" t="n"/>
      <c r="G630" s="200" t="n"/>
      <c r="H630" s="201" t="n"/>
      <c r="I630" s="200" t="n"/>
      <c r="J630" s="199" t="n"/>
      <c r="K630" s="199" t="n"/>
      <c r="L630" s="199" t="n"/>
      <c r="M630" s="212" t="n"/>
      <c r="N630" s="199" t="n"/>
      <c r="O630" s="199" t="n"/>
      <c r="P630" s="199" t="n"/>
      <c r="Q630" s="199" t="n"/>
      <c r="R630" s="199" t="n"/>
      <c r="S630" s="199" t="n"/>
      <c r="T630" s="199" t="n"/>
      <c r="U630" s="199" t="n"/>
      <c r="V630" s="199" t="n"/>
      <c r="W630" s="199" t="n"/>
      <c r="X630" s="199" t="n"/>
      <c r="Y630" s="199" t="n"/>
      <c r="Z630" s="199" t="n"/>
      <c r="AA630" s="199" t="n"/>
      <c r="AB630" s="199" t="n"/>
      <c r="AC630" s="199" t="n"/>
      <c r="AD630" s="199" t="n"/>
      <c r="AE630" s="199" t="n"/>
      <c r="AF630" s="199" t="n"/>
      <c r="AG630" s="199" t="n"/>
    </row>
    <row r="631" ht="22.5" customHeight="1">
      <c r="A631" s="199" t="n"/>
      <c r="B631" s="201" t="n"/>
      <c r="C631" s="200" t="n"/>
      <c r="D631" s="201" t="n"/>
      <c r="E631" s="200" t="n"/>
      <c r="F631" s="201" t="n"/>
      <c r="G631" s="200" t="n"/>
      <c r="H631" s="201" t="n"/>
      <c r="I631" s="200" t="n"/>
      <c r="J631" s="199" t="n"/>
      <c r="K631" s="199" t="n"/>
      <c r="L631" s="199" t="n"/>
      <c r="M631" s="212" t="n"/>
      <c r="N631" s="199" t="n"/>
      <c r="O631" s="199" t="n"/>
      <c r="P631" s="199" t="n"/>
      <c r="Q631" s="199" t="n"/>
      <c r="R631" s="199" t="n"/>
      <c r="S631" s="199" t="n"/>
      <c r="T631" s="199" t="n"/>
      <c r="U631" s="199" t="n"/>
      <c r="V631" s="199" t="n"/>
      <c r="W631" s="199" t="n"/>
      <c r="X631" s="199" t="n"/>
      <c r="Y631" s="199" t="n"/>
      <c r="Z631" s="199" t="n"/>
      <c r="AA631" s="199" t="n"/>
      <c r="AB631" s="199" t="n"/>
      <c r="AC631" s="199" t="n"/>
      <c r="AD631" s="199" t="n"/>
      <c r="AE631" s="199" t="n"/>
      <c r="AF631" s="199" t="n"/>
      <c r="AG631" s="199" t="n"/>
    </row>
    <row r="632" ht="22.5" customHeight="1">
      <c r="A632" s="199" t="n"/>
      <c r="B632" s="201" t="n"/>
      <c r="C632" s="200" t="n"/>
      <c r="D632" s="201" t="n"/>
      <c r="E632" s="200" t="n"/>
      <c r="F632" s="201" t="n"/>
      <c r="G632" s="200" t="n"/>
      <c r="H632" s="201" t="n"/>
      <c r="I632" s="200" t="n"/>
      <c r="J632" s="199" t="n"/>
      <c r="K632" s="199" t="n"/>
      <c r="L632" s="199" t="n"/>
      <c r="M632" s="212" t="n"/>
      <c r="N632" s="199" t="n"/>
      <c r="O632" s="199" t="n"/>
      <c r="P632" s="199" t="n"/>
      <c r="Q632" s="199" t="n"/>
      <c r="R632" s="199" t="n"/>
      <c r="S632" s="199" t="n"/>
      <c r="T632" s="199" t="n"/>
      <c r="U632" s="199" t="n"/>
      <c r="V632" s="199" t="n"/>
      <c r="W632" s="199" t="n"/>
      <c r="X632" s="199" t="n"/>
      <c r="Y632" s="199" t="n"/>
      <c r="Z632" s="199" t="n"/>
      <c r="AA632" s="199" t="n"/>
      <c r="AB632" s="199" t="n"/>
      <c r="AC632" s="199" t="n"/>
      <c r="AD632" s="199" t="n"/>
      <c r="AE632" s="199" t="n"/>
      <c r="AF632" s="199" t="n"/>
      <c r="AG632" s="199" t="n"/>
    </row>
    <row r="633" ht="22.5" customHeight="1">
      <c r="A633" s="199" t="n"/>
      <c r="B633" s="201" t="n"/>
      <c r="C633" s="200" t="n"/>
      <c r="D633" s="201" t="n"/>
      <c r="E633" s="200" t="n"/>
      <c r="F633" s="201" t="n"/>
      <c r="G633" s="200" t="n"/>
      <c r="H633" s="201" t="n"/>
      <c r="I633" s="200" t="n"/>
      <c r="J633" s="199" t="n"/>
      <c r="K633" s="199" t="n"/>
      <c r="L633" s="199" t="n"/>
      <c r="M633" s="212" t="n"/>
      <c r="N633" s="199" t="n"/>
      <c r="O633" s="199" t="n"/>
      <c r="P633" s="199" t="n"/>
      <c r="Q633" s="199" t="n"/>
      <c r="R633" s="199" t="n"/>
      <c r="S633" s="199" t="n"/>
      <c r="T633" s="199" t="n"/>
      <c r="U633" s="199" t="n"/>
      <c r="V633" s="199" t="n"/>
      <c r="W633" s="199" t="n"/>
      <c r="X633" s="199" t="n"/>
      <c r="Y633" s="199" t="n"/>
      <c r="Z633" s="199" t="n"/>
      <c r="AA633" s="199" t="n"/>
      <c r="AB633" s="199" t="n"/>
      <c r="AC633" s="199" t="n"/>
      <c r="AD633" s="199" t="n"/>
      <c r="AE633" s="199" t="n"/>
      <c r="AF633" s="199" t="n"/>
      <c r="AG633" s="199" t="n"/>
    </row>
    <row r="634" ht="22.5" customHeight="1">
      <c r="A634" s="199" t="n"/>
      <c r="B634" s="201" t="n"/>
      <c r="C634" s="200" t="n"/>
      <c r="D634" s="201" t="n"/>
      <c r="E634" s="200" t="n"/>
      <c r="F634" s="201" t="n"/>
      <c r="G634" s="200" t="n"/>
      <c r="H634" s="201" t="n"/>
      <c r="I634" s="200" t="n"/>
      <c r="J634" s="199" t="n"/>
      <c r="K634" s="199" t="n"/>
      <c r="L634" s="199" t="n"/>
      <c r="M634" s="212" t="n"/>
      <c r="N634" s="199" t="n"/>
      <c r="O634" s="199" t="n"/>
      <c r="P634" s="199" t="n"/>
      <c r="Q634" s="199" t="n"/>
      <c r="R634" s="199" t="n"/>
      <c r="S634" s="199" t="n"/>
      <c r="T634" s="199" t="n"/>
      <c r="U634" s="199" t="n"/>
      <c r="V634" s="199" t="n"/>
      <c r="W634" s="199" t="n"/>
      <c r="X634" s="199" t="n"/>
      <c r="Y634" s="199" t="n"/>
      <c r="Z634" s="199" t="n"/>
      <c r="AA634" s="199" t="n"/>
      <c r="AB634" s="199" t="n"/>
      <c r="AC634" s="199" t="n"/>
      <c r="AD634" s="199" t="n"/>
      <c r="AE634" s="199" t="n"/>
      <c r="AF634" s="199" t="n"/>
      <c r="AG634" s="199" t="n"/>
    </row>
    <row r="635" ht="22.5" customHeight="1">
      <c r="A635" s="199" t="n"/>
      <c r="B635" s="201" t="n"/>
      <c r="C635" s="200" t="n"/>
      <c r="D635" s="201" t="n"/>
      <c r="E635" s="200" t="n"/>
      <c r="F635" s="201" t="n"/>
      <c r="G635" s="200" t="n"/>
      <c r="H635" s="201" t="n"/>
      <c r="I635" s="200" t="n"/>
      <c r="J635" s="199" t="n"/>
      <c r="K635" s="199" t="n"/>
      <c r="L635" s="199" t="n"/>
      <c r="M635" s="212" t="n"/>
      <c r="N635" s="199" t="n"/>
      <c r="O635" s="199" t="n"/>
      <c r="P635" s="199" t="n"/>
      <c r="Q635" s="199" t="n"/>
      <c r="R635" s="199" t="n"/>
      <c r="S635" s="199" t="n"/>
      <c r="T635" s="199" t="n"/>
      <c r="U635" s="199" t="n"/>
      <c r="V635" s="199" t="n"/>
      <c r="W635" s="199" t="n"/>
      <c r="X635" s="199" t="n"/>
      <c r="Y635" s="199" t="n"/>
      <c r="Z635" s="199" t="n"/>
      <c r="AA635" s="199" t="n"/>
      <c r="AB635" s="199" t="n"/>
      <c r="AC635" s="199" t="n"/>
      <c r="AD635" s="199" t="n"/>
      <c r="AE635" s="199" t="n"/>
      <c r="AF635" s="199" t="n"/>
      <c r="AG635" s="199" t="n"/>
    </row>
    <row r="636" ht="22.5" customHeight="1">
      <c r="A636" s="199" t="n"/>
      <c r="B636" s="201" t="n"/>
      <c r="C636" s="200" t="n"/>
      <c r="D636" s="201" t="n"/>
      <c r="E636" s="200" t="n"/>
      <c r="F636" s="201" t="n"/>
      <c r="G636" s="200" t="n"/>
      <c r="H636" s="201" t="n"/>
      <c r="I636" s="200" t="n"/>
      <c r="J636" s="199" t="n"/>
      <c r="K636" s="199" t="n"/>
      <c r="L636" s="199" t="n"/>
      <c r="M636" s="212" t="n"/>
      <c r="N636" s="199" t="n"/>
      <c r="O636" s="199" t="n"/>
      <c r="P636" s="199" t="n"/>
      <c r="Q636" s="199" t="n"/>
      <c r="R636" s="199" t="n"/>
      <c r="S636" s="199" t="n"/>
      <c r="T636" s="199" t="n"/>
      <c r="U636" s="199" t="n"/>
      <c r="V636" s="199" t="n"/>
      <c r="W636" s="199" t="n"/>
      <c r="X636" s="199" t="n"/>
      <c r="Y636" s="199" t="n"/>
      <c r="Z636" s="199" t="n"/>
      <c r="AA636" s="199" t="n"/>
      <c r="AB636" s="199" t="n"/>
      <c r="AC636" s="199" t="n"/>
      <c r="AD636" s="199" t="n"/>
      <c r="AE636" s="199" t="n"/>
      <c r="AF636" s="199" t="n"/>
      <c r="AG636" s="199" t="n"/>
    </row>
    <row r="637" ht="22.5" customHeight="1">
      <c r="A637" s="199" t="n"/>
      <c r="B637" s="201" t="n"/>
      <c r="C637" s="200" t="n"/>
      <c r="D637" s="201" t="n"/>
      <c r="E637" s="200" t="n"/>
      <c r="F637" s="201" t="n"/>
      <c r="G637" s="200" t="n"/>
      <c r="H637" s="201" t="n"/>
      <c r="I637" s="200" t="n"/>
      <c r="J637" s="199" t="n"/>
      <c r="K637" s="199" t="n"/>
      <c r="L637" s="199" t="n"/>
      <c r="M637" s="212" t="n"/>
      <c r="N637" s="199" t="n"/>
      <c r="O637" s="199" t="n"/>
      <c r="P637" s="199" t="n"/>
      <c r="Q637" s="199" t="n"/>
      <c r="R637" s="199" t="n"/>
      <c r="S637" s="199" t="n"/>
      <c r="T637" s="199" t="n"/>
      <c r="U637" s="199" t="n"/>
      <c r="V637" s="199" t="n"/>
      <c r="W637" s="199" t="n"/>
      <c r="X637" s="199" t="n"/>
      <c r="Y637" s="199" t="n"/>
      <c r="Z637" s="199" t="n"/>
      <c r="AA637" s="199" t="n"/>
      <c r="AB637" s="199" t="n"/>
      <c r="AC637" s="199" t="n"/>
      <c r="AD637" s="199" t="n"/>
      <c r="AE637" s="199" t="n"/>
      <c r="AF637" s="199" t="n"/>
      <c r="AG637" s="199" t="n"/>
    </row>
    <row r="638" ht="22.5" customHeight="1">
      <c r="A638" s="199" t="n"/>
      <c r="B638" s="201" t="n"/>
      <c r="C638" s="200" t="n"/>
      <c r="D638" s="201" t="n"/>
      <c r="E638" s="200" t="n"/>
      <c r="F638" s="201" t="n"/>
      <c r="G638" s="200" t="n"/>
      <c r="H638" s="201" t="n"/>
      <c r="I638" s="200" t="n"/>
      <c r="J638" s="199" t="n"/>
      <c r="K638" s="199" t="n"/>
      <c r="L638" s="199" t="n"/>
      <c r="M638" s="212" t="n"/>
      <c r="N638" s="199" t="n"/>
      <c r="O638" s="199" t="n"/>
      <c r="P638" s="199" t="n"/>
      <c r="Q638" s="199" t="n"/>
      <c r="R638" s="199" t="n"/>
      <c r="S638" s="199" t="n"/>
      <c r="T638" s="199" t="n"/>
      <c r="U638" s="199" t="n"/>
      <c r="V638" s="199" t="n"/>
      <c r="W638" s="199" t="n"/>
      <c r="X638" s="199" t="n"/>
      <c r="Y638" s="199" t="n"/>
      <c r="Z638" s="199" t="n"/>
      <c r="AA638" s="199" t="n"/>
      <c r="AB638" s="199" t="n"/>
      <c r="AC638" s="199" t="n"/>
      <c r="AD638" s="199" t="n"/>
      <c r="AE638" s="199" t="n"/>
      <c r="AF638" s="199" t="n"/>
      <c r="AG638" s="199" t="n"/>
    </row>
    <row r="639" ht="22.5" customHeight="1">
      <c r="A639" s="199" t="n"/>
      <c r="B639" s="201" t="n"/>
      <c r="C639" s="200" t="n"/>
      <c r="D639" s="201" t="n"/>
      <c r="E639" s="200" t="n"/>
      <c r="F639" s="201" t="n"/>
      <c r="G639" s="200" t="n"/>
      <c r="H639" s="201" t="n"/>
      <c r="I639" s="200" t="n"/>
      <c r="J639" s="199" t="n"/>
      <c r="K639" s="199" t="n"/>
      <c r="L639" s="199" t="n"/>
      <c r="M639" s="212" t="n"/>
      <c r="N639" s="199" t="n"/>
      <c r="O639" s="199" t="n"/>
      <c r="P639" s="199" t="n"/>
      <c r="Q639" s="199" t="n"/>
      <c r="R639" s="199" t="n"/>
      <c r="S639" s="199" t="n"/>
      <c r="T639" s="199" t="n"/>
      <c r="U639" s="199" t="n"/>
      <c r="V639" s="199" t="n"/>
      <c r="W639" s="199" t="n"/>
      <c r="X639" s="199" t="n"/>
      <c r="Y639" s="199" t="n"/>
      <c r="Z639" s="199" t="n"/>
      <c r="AA639" s="199" t="n"/>
      <c r="AB639" s="199" t="n"/>
      <c r="AC639" s="199" t="n"/>
      <c r="AD639" s="199" t="n"/>
      <c r="AE639" s="199" t="n"/>
      <c r="AF639" s="199" t="n"/>
      <c r="AG639" s="199" t="n"/>
    </row>
    <row r="640" ht="22.5" customHeight="1">
      <c r="A640" s="199" t="n"/>
      <c r="B640" s="201" t="n"/>
      <c r="C640" s="200" t="n"/>
      <c r="D640" s="201" t="n"/>
      <c r="E640" s="200" t="n"/>
      <c r="F640" s="201" t="n"/>
      <c r="G640" s="200" t="n"/>
      <c r="H640" s="201" t="n"/>
      <c r="I640" s="200" t="n"/>
      <c r="J640" s="199" t="n"/>
      <c r="K640" s="199" t="n"/>
      <c r="L640" s="199" t="n"/>
      <c r="M640" s="212" t="n"/>
      <c r="N640" s="199" t="n"/>
      <c r="O640" s="199" t="n"/>
      <c r="P640" s="199" t="n"/>
      <c r="Q640" s="199" t="n"/>
      <c r="R640" s="199" t="n"/>
      <c r="S640" s="199" t="n"/>
      <c r="T640" s="199" t="n"/>
      <c r="U640" s="199" t="n"/>
      <c r="V640" s="199" t="n"/>
      <c r="W640" s="199" t="n"/>
      <c r="X640" s="199" t="n"/>
      <c r="Y640" s="199" t="n"/>
      <c r="Z640" s="199" t="n"/>
      <c r="AA640" s="199" t="n"/>
      <c r="AB640" s="199" t="n"/>
      <c r="AC640" s="199" t="n"/>
      <c r="AD640" s="199" t="n"/>
      <c r="AE640" s="199" t="n"/>
      <c r="AF640" s="199" t="n"/>
      <c r="AG640" s="199" t="n"/>
    </row>
    <row r="641" ht="22.5" customHeight="1">
      <c r="A641" s="199" t="n"/>
      <c r="B641" s="201" t="n"/>
      <c r="C641" s="200" t="n"/>
      <c r="D641" s="201" t="n"/>
      <c r="E641" s="200" t="n"/>
      <c r="F641" s="201" t="n"/>
      <c r="G641" s="200" t="n"/>
      <c r="H641" s="201" t="n"/>
      <c r="I641" s="200" t="n"/>
      <c r="J641" s="199" t="n"/>
      <c r="K641" s="199" t="n"/>
      <c r="L641" s="199" t="n"/>
      <c r="M641" s="212" t="n"/>
      <c r="N641" s="199" t="n"/>
      <c r="O641" s="199" t="n"/>
      <c r="P641" s="199" t="n"/>
      <c r="Q641" s="199" t="n"/>
      <c r="R641" s="199" t="n"/>
      <c r="S641" s="199" t="n"/>
      <c r="T641" s="199" t="n"/>
      <c r="U641" s="199" t="n"/>
      <c r="V641" s="199" t="n"/>
      <c r="W641" s="199" t="n"/>
      <c r="X641" s="199" t="n"/>
      <c r="Y641" s="199" t="n"/>
      <c r="Z641" s="199" t="n"/>
      <c r="AA641" s="199" t="n"/>
      <c r="AB641" s="199" t="n"/>
      <c r="AC641" s="199" t="n"/>
      <c r="AD641" s="199" t="n"/>
      <c r="AE641" s="199" t="n"/>
      <c r="AF641" s="199" t="n"/>
      <c r="AG641" s="199" t="n"/>
    </row>
    <row r="642" ht="22.5" customHeight="1">
      <c r="A642" s="199" t="n"/>
      <c r="B642" s="201" t="n"/>
      <c r="C642" s="200" t="n"/>
      <c r="D642" s="201" t="n"/>
      <c r="E642" s="200" t="n"/>
      <c r="F642" s="201" t="n"/>
      <c r="G642" s="200" t="n"/>
      <c r="H642" s="201" t="n"/>
      <c r="I642" s="200" t="n"/>
      <c r="J642" s="199" t="n"/>
      <c r="K642" s="199" t="n"/>
      <c r="L642" s="199" t="n"/>
      <c r="M642" s="212" t="n"/>
      <c r="N642" s="199" t="n"/>
      <c r="O642" s="199" t="n"/>
      <c r="P642" s="199" t="n"/>
      <c r="Q642" s="199" t="n"/>
      <c r="R642" s="199" t="n"/>
      <c r="S642" s="199" t="n"/>
      <c r="T642" s="199" t="n"/>
      <c r="U642" s="199" t="n"/>
      <c r="V642" s="199" t="n"/>
      <c r="W642" s="199" t="n"/>
      <c r="X642" s="199" t="n"/>
      <c r="Y642" s="199" t="n"/>
      <c r="Z642" s="199" t="n"/>
      <c r="AA642" s="199" t="n"/>
      <c r="AB642" s="199" t="n"/>
      <c r="AC642" s="199" t="n"/>
      <c r="AD642" s="199" t="n"/>
      <c r="AE642" s="199" t="n"/>
      <c r="AF642" s="199" t="n"/>
      <c r="AG642" s="199" t="n"/>
    </row>
    <row r="643" ht="22.5" customHeight="1">
      <c r="A643" s="199" t="n"/>
      <c r="B643" s="201" t="n"/>
      <c r="C643" s="200" t="n"/>
      <c r="D643" s="201" t="n"/>
      <c r="E643" s="200" t="n"/>
      <c r="F643" s="201" t="n"/>
      <c r="G643" s="200" t="n"/>
      <c r="H643" s="201" t="n"/>
      <c r="I643" s="200" t="n"/>
      <c r="J643" s="199" t="n"/>
      <c r="K643" s="199" t="n"/>
      <c r="L643" s="199" t="n"/>
      <c r="M643" s="212" t="n"/>
      <c r="N643" s="199" t="n"/>
      <c r="O643" s="199" t="n"/>
      <c r="P643" s="199" t="n"/>
      <c r="Q643" s="199" t="n"/>
      <c r="R643" s="199" t="n"/>
      <c r="S643" s="199" t="n"/>
      <c r="T643" s="199" t="n"/>
      <c r="U643" s="199" t="n"/>
      <c r="V643" s="199" t="n"/>
      <c r="W643" s="199" t="n"/>
      <c r="X643" s="199" t="n"/>
      <c r="Y643" s="199" t="n"/>
      <c r="Z643" s="199" t="n"/>
      <c r="AA643" s="199" t="n"/>
      <c r="AB643" s="199" t="n"/>
      <c r="AC643" s="199" t="n"/>
      <c r="AD643" s="199" t="n"/>
      <c r="AE643" s="199" t="n"/>
      <c r="AF643" s="199" t="n"/>
      <c r="AG643" s="199" t="n"/>
    </row>
    <row r="644" ht="22.5" customHeight="1">
      <c r="A644" s="199" t="n"/>
      <c r="B644" s="201" t="n"/>
      <c r="C644" s="200" t="n"/>
      <c r="D644" s="201" t="n"/>
      <c r="E644" s="200" t="n"/>
      <c r="F644" s="201" t="n"/>
      <c r="G644" s="200" t="n"/>
      <c r="H644" s="201" t="n"/>
      <c r="I644" s="200" t="n"/>
      <c r="J644" s="199" t="n"/>
      <c r="K644" s="199" t="n"/>
      <c r="L644" s="199" t="n"/>
      <c r="M644" s="212" t="n"/>
      <c r="N644" s="199" t="n"/>
      <c r="O644" s="199" t="n"/>
      <c r="P644" s="199" t="n"/>
      <c r="Q644" s="199" t="n"/>
      <c r="R644" s="199" t="n"/>
      <c r="S644" s="199" t="n"/>
      <c r="T644" s="199" t="n"/>
      <c r="U644" s="199" t="n"/>
      <c r="V644" s="199" t="n"/>
      <c r="W644" s="199" t="n"/>
      <c r="X644" s="199" t="n"/>
      <c r="Y644" s="199" t="n"/>
      <c r="Z644" s="199" t="n"/>
      <c r="AA644" s="199" t="n"/>
      <c r="AB644" s="199" t="n"/>
      <c r="AC644" s="199" t="n"/>
      <c r="AD644" s="199" t="n"/>
      <c r="AE644" s="199" t="n"/>
      <c r="AF644" s="199" t="n"/>
      <c r="AG644" s="199" t="n"/>
    </row>
    <row r="645" ht="22.5" customHeight="1">
      <c r="A645" s="199" t="n"/>
      <c r="B645" s="201" t="n"/>
      <c r="C645" s="200" t="n"/>
      <c r="D645" s="201" t="n"/>
      <c r="E645" s="200" t="n"/>
      <c r="F645" s="201" t="n"/>
      <c r="G645" s="200" t="n"/>
      <c r="H645" s="201" t="n"/>
      <c r="I645" s="200" t="n"/>
      <c r="J645" s="199" t="n"/>
      <c r="K645" s="199" t="n"/>
      <c r="L645" s="199" t="n"/>
      <c r="M645" s="212" t="n"/>
      <c r="N645" s="199" t="n"/>
      <c r="O645" s="199" t="n"/>
      <c r="P645" s="199" t="n"/>
      <c r="Q645" s="199" t="n"/>
      <c r="R645" s="199" t="n"/>
      <c r="S645" s="199" t="n"/>
      <c r="T645" s="199" t="n"/>
      <c r="U645" s="199" t="n"/>
      <c r="V645" s="199" t="n"/>
      <c r="W645" s="199" t="n"/>
      <c r="X645" s="199" t="n"/>
      <c r="Y645" s="199" t="n"/>
      <c r="Z645" s="199" t="n"/>
      <c r="AA645" s="199" t="n"/>
      <c r="AB645" s="199" t="n"/>
      <c r="AC645" s="199" t="n"/>
      <c r="AD645" s="199" t="n"/>
      <c r="AE645" s="199" t="n"/>
      <c r="AF645" s="199" t="n"/>
      <c r="AG645" s="199" t="n"/>
    </row>
    <row r="646" ht="22.5" customHeight="1">
      <c r="A646" s="199" t="n"/>
      <c r="B646" s="201" t="n"/>
      <c r="C646" s="200" t="n"/>
      <c r="D646" s="201" t="n"/>
      <c r="E646" s="200" t="n"/>
      <c r="F646" s="201" t="n"/>
      <c r="G646" s="200" t="n"/>
      <c r="H646" s="201" t="n"/>
      <c r="I646" s="200" t="n"/>
      <c r="J646" s="199" t="n"/>
      <c r="K646" s="199" t="n"/>
      <c r="L646" s="199" t="n"/>
      <c r="M646" s="212" t="n"/>
      <c r="N646" s="199" t="n"/>
      <c r="O646" s="199" t="n"/>
      <c r="P646" s="199" t="n"/>
      <c r="Q646" s="199" t="n"/>
      <c r="R646" s="199" t="n"/>
      <c r="S646" s="199" t="n"/>
      <c r="T646" s="199" t="n"/>
      <c r="U646" s="199" t="n"/>
      <c r="V646" s="199" t="n"/>
      <c r="W646" s="199" t="n"/>
      <c r="X646" s="199" t="n"/>
      <c r="Y646" s="199" t="n"/>
      <c r="Z646" s="199" t="n"/>
      <c r="AA646" s="199" t="n"/>
      <c r="AB646" s="199" t="n"/>
      <c r="AC646" s="199" t="n"/>
      <c r="AD646" s="199" t="n"/>
      <c r="AE646" s="199" t="n"/>
      <c r="AF646" s="199" t="n"/>
      <c r="AG646" s="199" t="n"/>
    </row>
    <row r="647" ht="22.5" customHeight="1">
      <c r="A647" s="199" t="n"/>
      <c r="B647" s="201" t="n"/>
      <c r="C647" s="200" t="n"/>
      <c r="D647" s="201" t="n"/>
      <c r="E647" s="200" t="n"/>
      <c r="F647" s="201" t="n"/>
      <c r="G647" s="200" t="n"/>
      <c r="H647" s="201" t="n"/>
      <c r="I647" s="200" t="n"/>
      <c r="J647" s="199" t="n"/>
      <c r="K647" s="199" t="n"/>
      <c r="L647" s="199" t="n"/>
      <c r="M647" s="212" t="n"/>
      <c r="N647" s="199" t="n"/>
      <c r="O647" s="199" t="n"/>
      <c r="P647" s="199" t="n"/>
      <c r="Q647" s="199" t="n"/>
      <c r="R647" s="199" t="n"/>
      <c r="S647" s="199" t="n"/>
      <c r="T647" s="199" t="n"/>
      <c r="U647" s="199" t="n"/>
      <c r="V647" s="199" t="n"/>
      <c r="W647" s="199" t="n"/>
      <c r="X647" s="199" t="n"/>
      <c r="Y647" s="199" t="n"/>
      <c r="Z647" s="199" t="n"/>
      <c r="AA647" s="199" t="n"/>
      <c r="AB647" s="199" t="n"/>
      <c r="AC647" s="199" t="n"/>
      <c r="AD647" s="199" t="n"/>
      <c r="AE647" s="199" t="n"/>
      <c r="AF647" s="199" t="n"/>
      <c r="AG647" s="199" t="n"/>
    </row>
    <row r="648" ht="22.5" customHeight="1">
      <c r="A648" s="199" t="n"/>
      <c r="B648" s="201" t="n"/>
      <c r="C648" s="200" t="n"/>
      <c r="D648" s="201" t="n"/>
      <c r="E648" s="200" t="n"/>
      <c r="F648" s="201" t="n"/>
      <c r="G648" s="200" t="n"/>
      <c r="H648" s="201" t="n"/>
      <c r="I648" s="200" t="n"/>
      <c r="J648" s="199" t="n"/>
      <c r="K648" s="199" t="n"/>
      <c r="L648" s="199" t="n"/>
      <c r="M648" s="212" t="n"/>
      <c r="N648" s="199" t="n"/>
      <c r="O648" s="199" t="n"/>
      <c r="P648" s="199" t="n"/>
      <c r="Q648" s="199" t="n"/>
      <c r="R648" s="199" t="n"/>
      <c r="S648" s="199" t="n"/>
      <c r="T648" s="199" t="n"/>
      <c r="U648" s="199" t="n"/>
      <c r="V648" s="199" t="n"/>
      <c r="W648" s="199" t="n"/>
      <c r="X648" s="199" t="n"/>
      <c r="Y648" s="199" t="n"/>
      <c r="Z648" s="199" t="n"/>
      <c r="AA648" s="199" t="n"/>
      <c r="AB648" s="199" t="n"/>
      <c r="AC648" s="199" t="n"/>
      <c r="AD648" s="199" t="n"/>
      <c r="AE648" s="199" t="n"/>
      <c r="AF648" s="199" t="n"/>
      <c r="AG648" s="199" t="n"/>
    </row>
    <row r="649" ht="22.5" customHeight="1">
      <c r="A649" s="199" t="n"/>
      <c r="B649" s="201" t="n"/>
      <c r="C649" s="200" t="n"/>
      <c r="D649" s="201" t="n"/>
      <c r="E649" s="200" t="n"/>
      <c r="F649" s="201" t="n"/>
      <c r="G649" s="200" t="n"/>
      <c r="H649" s="201" t="n"/>
      <c r="I649" s="200" t="n"/>
      <c r="J649" s="199" t="n"/>
      <c r="K649" s="199" t="n"/>
      <c r="L649" s="199" t="n"/>
      <c r="M649" s="212" t="n"/>
      <c r="N649" s="199" t="n"/>
      <c r="O649" s="199" t="n"/>
      <c r="P649" s="199" t="n"/>
      <c r="Q649" s="199" t="n"/>
      <c r="R649" s="199" t="n"/>
      <c r="S649" s="199" t="n"/>
      <c r="T649" s="199" t="n"/>
      <c r="U649" s="199" t="n"/>
      <c r="V649" s="199" t="n"/>
      <c r="W649" s="199" t="n"/>
      <c r="X649" s="199" t="n"/>
      <c r="Y649" s="199" t="n"/>
      <c r="Z649" s="199" t="n"/>
      <c r="AA649" s="199" t="n"/>
      <c r="AB649" s="199" t="n"/>
      <c r="AC649" s="199" t="n"/>
      <c r="AD649" s="199" t="n"/>
      <c r="AE649" s="199" t="n"/>
      <c r="AF649" s="199" t="n"/>
      <c r="AG649" s="199" t="n"/>
    </row>
    <row r="650" ht="22.5" customHeight="1">
      <c r="A650" s="199" t="n"/>
      <c r="B650" s="201" t="n"/>
      <c r="C650" s="200" t="n"/>
      <c r="D650" s="201" t="n"/>
      <c r="E650" s="200" t="n"/>
      <c r="F650" s="201" t="n"/>
      <c r="G650" s="200" t="n"/>
      <c r="H650" s="201" t="n"/>
      <c r="I650" s="200" t="n"/>
      <c r="J650" s="199" t="n"/>
      <c r="K650" s="199" t="n"/>
      <c r="L650" s="199" t="n"/>
      <c r="M650" s="212" t="n"/>
      <c r="N650" s="199" t="n"/>
      <c r="O650" s="199" t="n"/>
      <c r="P650" s="199" t="n"/>
      <c r="Q650" s="199" t="n"/>
      <c r="R650" s="199" t="n"/>
      <c r="S650" s="199" t="n"/>
      <c r="T650" s="199" t="n"/>
      <c r="U650" s="199" t="n"/>
      <c r="V650" s="199" t="n"/>
      <c r="W650" s="199" t="n"/>
      <c r="X650" s="199" t="n"/>
      <c r="Y650" s="199" t="n"/>
      <c r="Z650" s="199" t="n"/>
      <c r="AA650" s="199" t="n"/>
      <c r="AB650" s="199" t="n"/>
      <c r="AC650" s="199" t="n"/>
      <c r="AD650" s="199" t="n"/>
      <c r="AE650" s="199" t="n"/>
      <c r="AF650" s="199" t="n"/>
      <c r="AG650" s="199" t="n"/>
    </row>
    <row r="651" ht="22.5" customHeight="1">
      <c r="A651" s="199" t="n"/>
      <c r="B651" s="201" t="n"/>
      <c r="C651" s="200" t="n"/>
      <c r="D651" s="201" t="n"/>
      <c r="E651" s="200" t="n"/>
      <c r="F651" s="201" t="n"/>
      <c r="G651" s="200" t="n"/>
      <c r="H651" s="201" t="n"/>
      <c r="I651" s="200" t="n"/>
      <c r="J651" s="199" t="n"/>
      <c r="K651" s="199" t="n"/>
      <c r="L651" s="199" t="n"/>
      <c r="M651" s="212" t="n"/>
      <c r="N651" s="199" t="n"/>
      <c r="O651" s="199" t="n"/>
      <c r="P651" s="199" t="n"/>
      <c r="Q651" s="199" t="n"/>
      <c r="R651" s="199" t="n"/>
      <c r="S651" s="199" t="n"/>
      <c r="T651" s="199" t="n"/>
      <c r="U651" s="199" t="n"/>
      <c r="V651" s="199" t="n"/>
      <c r="W651" s="199" t="n"/>
      <c r="X651" s="199" t="n"/>
      <c r="Y651" s="199" t="n"/>
      <c r="Z651" s="199" t="n"/>
      <c r="AA651" s="199" t="n"/>
      <c r="AB651" s="199" t="n"/>
      <c r="AC651" s="199" t="n"/>
      <c r="AD651" s="199" t="n"/>
      <c r="AE651" s="199" t="n"/>
      <c r="AF651" s="199" t="n"/>
      <c r="AG651" s="199" t="n"/>
    </row>
    <row r="652" ht="22.5" customHeight="1">
      <c r="A652" s="199" t="n"/>
      <c r="B652" s="201" t="n"/>
      <c r="C652" s="200" t="n"/>
      <c r="D652" s="201" t="n"/>
      <c r="E652" s="200" t="n"/>
      <c r="F652" s="201" t="n"/>
      <c r="G652" s="200" t="n"/>
      <c r="H652" s="201" t="n"/>
      <c r="I652" s="200" t="n"/>
      <c r="J652" s="199" t="n"/>
      <c r="K652" s="199" t="n"/>
      <c r="L652" s="199" t="n"/>
      <c r="M652" s="212" t="n"/>
      <c r="N652" s="199" t="n"/>
      <c r="O652" s="199" t="n"/>
      <c r="P652" s="199" t="n"/>
      <c r="Q652" s="199" t="n"/>
      <c r="R652" s="199" t="n"/>
      <c r="S652" s="199" t="n"/>
      <c r="T652" s="199" t="n"/>
      <c r="U652" s="199" t="n"/>
      <c r="V652" s="199" t="n"/>
      <c r="W652" s="199" t="n"/>
      <c r="X652" s="199" t="n"/>
      <c r="Y652" s="199" t="n"/>
      <c r="Z652" s="199" t="n"/>
      <c r="AA652" s="199" t="n"/>
      <c r="AB652" s="199" t="n"/>
      <c r="AC652" s="199" t="n"/>
      <c r="AD652" s="199" t="n"/>
      <c r="AE652" s="199" t="n"/>
      <c r="AF652" s="199" t="n"/>
      <c r="AG652" s="199" t="n"/>
    </row>
    <row r="653" ht="22.5" customHeight="1">
      <c r="A653" s="199" t="n"/>
      <c r="B653" s="201" t="n"/>
      <c r="C653" s="200" t="n"/>
      <c r="D653" s="201" t="n"/>
      <c r="E653" s="200" t="n"/>
      <c r="F653" s="201" t="n"/>
      <c r="G653" s="200" t="n"/>
      <c r="H653" s="201" t="n"/>
      <c r="I653" s="200" t="n"/>
      <c r="J653" s="199" t="n"/>
      <c r="K653" s="199" t="n"/>
      <c r="L653" s="199" t="n"/>
      <c r="M653" s="212" t="n"/>
      <c r="N653" s="199" t="n"/>
      <c r="O653" s="199" t="n"/>
      <c r="P653" s="199" t="n"/>
      <c r="Q653" s="199" t="n"/>
      <c r="R653" s="199" t="n"/>
      <c r="S653" s="199" t="n"/>
      <c r="T653" s="199" t="n"/>
      <c r="U653" s="199" t="n"/>
      <c r="V653" s="199" t="n"/>
      <c r="W653" s="199" t="n"/>
      <c r="X653" s="199" t="n"/>
      <c r="Y653" s="199" t="n"/>
      <c r="Z653" s="199" t="n"/>
      <c r="AA653" s="199" t="n"/>
      <c r="AB653" s="199" t="n"/>
      <c r="AC653" s="199" t="n"/>
      <c r="AD653" s="199" t="n"/>
      <c r="AE653" s="199" t="n"/>
      <c r="AF653" s="199" t="n"/>
      <c r="AG653" s="199" t="n"/>
    </row>
    <row r="654" ht="22.5" customHeight="1">
      <c r="A654" s="199" t="n"/>
      <c r="B654" s="201" t="n"/>
      <c r="C654" s="200" t="n"/>
      <c r="D654" s="201" t="n"/>
      <c r="E654" s="200" t="n"/>
      <c r="F654" s="201" t="n"/>
      <c r="G654" s="200" t="n"/>
      <c r="H654" s="201" t="n"/>
      <c r="I654" s="200" t="n"/>
      <c r="J654" s="199" t="n"/>
      <c r="K654" s="199" t="n"/>
      <c r="L654" s="199" t="n"/>
      <c r="M654" s="212" t="n"/>
      <c r="N654" s="199" t="n"/>
      <c r="O654" s="199" t="n"/>
      <c r="P654" s="199" t="n"/>
      <c r="Q654" s="199" t="n"/>
      <c r="R654" s="199" t="n"/>
      <c r="S654" s="199" t="n"/>
      <c r="T654" s="199" t="n"/>
      <c r="U654" s="199" t="n"/>
      <c r="V654" s="199" t="n"/>
      <c r="W654" s="199" t="n"/>
      <c r="X654" s="199" t="n"/>
      <c r="Y654" s="199" t="n"/>
      <c r="Z654" s="199" t="n"/>
      <c r="AA654" s="199" t="n"/>
      <c r="AB654" s="199" t="n"/>
      <c r="AC654" s="199" t="n"/>
      <c r="AD654" s="199" t="n"/>
      <c r="AE654" s="199" t="n"/>
      <c r="AF654" s="199" t="n"/>
      <c r="AG654" s="199" t="n"/>
    </row>
    <row r="655" ht="22.5" customHeight="1">
      <c r="A655" s="199" t="n"/>
      <c r="B655" s="201" t="n"/>
      <c r="C655" s="200" t="n"/>
      <c r="D655" s="201" t="n"/>
      <c r="E655" s="200" t="n"/>
      <c r="F655" s="201" t="n"/>
      <c r="G655" s="200" t="n"/>
      <c r="H655" s="201" t="n"/>
      <c r="I655" s="200" t="n"/>
      <c r="J655" s="199" t="n"/>
      <c r="K655" s="199" t="n"/>
      <c r="L655" s="199" t="n"/>
      <c r="M655" s="212" t="n"/>
      <c r="N655" s="199" t="n"/>
      <c r="O655" s="199" t="n"/>
      <c r="P655" s="199" t="n"/>
      <c r="Q655" s="199" t="n"/>
      <c r="R655" s="199" t="n"/>
      <c r="S655" s="199" t="n"/>
      <c r="T655" s="199" t="n"/>
      <c r="U655" s="199" t="n"/>
      <c r="V655" s="199" t="n"/>
      <c r="W655" s="199" t="n"/>
      <c r="X655" s="199" t="n"/>
      <c r="Y655" s="199" t="n"/>
      <c r="Z655" s="199" t="n"/>
      <c r="AA655" s="199" t="n"/>
      <c r="AB655" s="199" t="n"/>
      <c r="AC655" s="199" t="n"/>
      <c r="AD655" s="199" t="n"/>
      <c r="AE655" s="199" t="n"/>
      <c r="AF655" s="199" t="n"/>
      <c r="AG655" s="199" t="n"/>
    </row>
    <row r="656" ht="22.5" customHeight="1">
      <c r="A656" s="199" t="n"/>
      <c r="B656" s="201" t="n"/>
      <c r="C656" s="200" t="n"/>
      <c r="D656" s="201" t="n"/>
      <c r="E656" s="200" t="n"/>
      <c r="F656" s="201" t="n"/>
      <c r="G656" s="200" t="n"/>
      <c r="H656" s="201" t="n"/>
      <c r="I656" s="200" t="n"/>
      <c r="J656" s="199" t="n"/>
      <c r="K656" s="199" t="n"/>
      <c r="L656" s="199" t="n"/>
      <c r="M656" s="212" t="n"/>
      <c r="N656" s="199" t="n"/>
      <c r="O656" s="199" t="n"/>
      <c r="P656" s="199" t="n"/>
      <c r="Q656" s="199" t="n"/>
      <c r="R656" s="199" t="n"/>
      <c r="S656" s="199" t="n"/>
      <c r="T656" s="199" t="n"/>
      <c r="U656" s="199" t="n"/>
      <c r="V656" s="199" t="n"/>
      <c r="W656" s="199" t="n"/>
      <c r="X656" s="199" t="n"/>
      <c r="Y656" s="199" t="n"/>
      <c r="Z656" s="199" t="n"/>
      <c r="AA656" s="199" t="n"/>
      <c r="AB656" s="199" t="n"/>
      <c r="AC656" s="199" t="n"/>
      <c r="AD656" s="199" t="n"/>
      <c r="AE656" s="199" t="n"/>
      <c r="AF656" s="199" t="n"/>
      <c r="AG656" s="199" t="n"/>
    </row>
    <row r="657" ht="22.5" customHeight="1">
      <c r="A657" s="199" t="n"/>
      <c r="B657" s="201" t="n"/>
      <c r="C657" s="200" t="n"/>
      <c r="D657" s="201" t="n"/>
      <c r="E657" s="200" t="n"/>
      <c r="F657" s="201" t="n"/>
      <c r="G657" s="200" t="n"/>
      <c r="H657" s="201" t="n"/>
      <c r="I657" s="200" t="n"/>
      <c r="J657" s="199" t="n"/>
      <c r="K657" s="199" t="n"/>
      <c r="L657" s="199" t="n"/>
      <c r="M657" s="212" t="n"/>
      <c r="N657" s="199" t="n"/>
      <c r="O657" s="199" t="n"/>
      <c r="P657" s="199" t="n"/>
      <c r="Q657" s="199" t="n"/>
      <c r="R657" s="199" t="n"/>
      <c r="S657" s="199" t="n"/>
      <c r="T657" s="199" t="n"/>
      <c r="U657" s="199" t="n"/>
      <c r="V657" s="199" t="n"/>
      <c r="W657" s="199" t="n"/>
      <c r="X657" s="199" t="n"/>
      <c r="Y657" s="199" t="n"/>
      <c r="Z657" s="199" t="n"/>
      <c r="AA657" s="199" t="n"/>
      <c r="AB657" s="199" t="n"/>
      <c r="AC657" s="199" t="n"/>
      <c r="AD657" s="199" t="n"/>
      <c r="AE657" s="199" t="n"/>
      <c r="AF657" s="199" t="n"/>
      <c r="AG657" s="199" t="n"/>
    </row>
    <row r="658" ht="22.5" customHeight="1">
      <c r="A658" s="199" t="n"/>
      <c r="B658" s="201" t="n"/>
      <c r="C658" s="200" t="n"/>
      <c r="D658" s="201" t="n"/>
      <c r="E658" s="200" t="n"/>
      <c r="F658" s="201" t="n"/>
      <c r="G658" s="200" t="n"/>
      <c r="H658" s="201" t="n"/>
      <c r="I658" s="200" t="n"/>
      <c r="J658" s="199" t="n"/>
      <c r="K658" s="199" t="n"/>
      <c r="L658" s="199" t="n"/>
      <c r="M658" s="212" t="n"/>
      <c r="N658" s="199" t="n"/>
      <c r="O658" s="199" t="n"/>
      <c r="P658" s="199" t="n"/>
      <c r="Q658" s="199" t="n"/>
      <c r="R658" s="199" t="n"/>
      <c r="S658" s="199" t="n"/>
      <c r="T658" s="199" t="n"/>
      <c r="U658" s="199" t="n"/>
      <c r="V658" s="199" t="n"/>
      <c r="W658" s="199" t="n"/>
      <c r="X658" s="199" t="n"/>
      <c r="Y658" s="199" t="n"/>
      <c r="Z658" s="199" t="n"/>
      <c r="AA658" s="199" t="n"/>
      <c r="AB658" s="199" t="n"/>
      <c r="AC658" s="199" t="n"/>
      <c r="AD658" s="199" t="n"/>
      <c r="AE658" s="199" t="n"/>
      <c r="AF658" s="199" t="n"/>
      <c r="AG658" s="199" t="n"/>
    </row>
    <row r="659" ht="22.5" customHeight="1">
      <c r="A659" s="199" t="n"/>
      <c r="B659" s="201" t="n"/>
      <c r="C659" s="200" t="n"/>
      <c r="D659" s="201" t="n"/>
      <c r="E659" s="200" t="n"/>
      <c r="F659" s="201" t="n"/>
      <c r="G659" s="200" t="n"/>
      <c r="H659" s="201" t="n"/>
      <c r="I659" s="200" t="n"/>
      <c r="J659" s="199" t="n"/>
      <c r="K659" s="199" t="n"/>
      <c r="L659" s="199" t="n"/>
      <c r="M659" s="212" t="n"/>
      <c r="N659" s="199" t="n"/>
      <c r="O659" s="199" t="n"/>
      <c r="P659" s="199" t="n"/>
      <c r="Q659" s="199" t="n"/>
      <c r="R659" s="199" t="n"/>
      <c r="S659" s="199" t="n"/>
      <c r="T659" s="199" t="n"/>
      <c r="U659" s="199" t="n"/>
      <c r="V659" s="199" t="n"/>
      <c r="W659" s="199" t="n"/>
      <c r="X659" s="199" t="n"/>
      <c r="Y659" s="199" t="n"/>
      <c r="Z659" s="199" t="n"/>
      <c r="AA659" s="199" t="n"/>
      <c r="AB659" s="199" t="n"/>
      <c r="AC659" s="199" t="n"/>
      <c r="AD659" s="199" t="n"/>
      <c r="AE659" s="199" t="n"/>
      <c r="AF659" s="199" t="n"/>
      <c r="AG659" s="199" t="n"/>
    </row>
    <row r="660" ht="22.5" customHeight="1">
      <c r="A660" s="199" t="n"/>
      <c r="B660" s="201" t="n"/>
      <c r="C660" s="200" t="n"/>
      <c r="D660" s="201" t="n"/>
      <c r="E660" s="200" t="n"/>
      <c r="F660" s="201" t="n"/>
      <c r="G660" s="200" t="n"/>
      <c r="H660" s="201" t="n"/>
      <c r="I660" s="200" t="n"/>
      <c r="J660" s="199" t="n"/>
      <c r="K660" s="199" t="n"/>
      <c r="L660" s="199" t="n"/>
      <c r="M660" s="212" t="n"/>
      <c r="N660" s="199" t="n"/>
      <c r="O660" s="199" t="n"/>
      <c r="P660" s="199" t="n"/>
      <c r="Q660" s="199" t="n"/>
      <c r="R660" s="199" t="n"/>
      <c r="S660" s="199" t="n"/>
      <c r="T660" s="199" t="n"/>
      <c r="U660" s="199" t="n"/>
      <c r="V660" s="199" t="n"/>
      <c r="W660" s="199" t="n"/>
      <c r="X660" s="199" t="n"/>
      <c r="Y660" s="199" t="n"/>
      <c r="Z660" s="199" t="n"/>
      <c r="AA660" s="199" t="n"/>
      <c r="AB660" s="199" t="n"/>
      <c r="AC660" s="199" t="n"/>
      <c r="AD660" s="199" t="n"/>
      <c r="AE660" s="199" t="n"/>
      <c r="AF660" s="199" t="n"/>
      <c r="AG660" s="199" t="n"/>
    </row>
    <row r="661" ht="22.5" customHeight="1">
      <c r="A661" s="199" t="n"/>
      <c r="B661" s="201" t="n"/>
      <c r="C661" s="200" t="n"/>
      <c r="D661" s="201" t="n"/>
      <c r="E661" s="200" t="n"/>
      <c r="F661" s="201" t="n"/>
      <c r="G661" s="200" t="n"/>
      <c r="H661" s="201" t="n"/>
      <c r="I661" s="200" t="n"/>
      <c r="J661" s="199" t="n"/>
      <c r="K661" s="199" t="n"/>
      <c r="L661" s="199" t="n"/>
      <c r="M661" s="212" t="n"/>
      <c r="N661" s="199" t="n"/>
      <c r="O661" s="199" t="n"/>
      <c r="P661" s="199" t="n"/>
      <c r="Q661" s="199" t="n"/>
      <c r="R661" s="199" t="n"/>
      <c r="S661" s="199" t="n"/>
      <c r="T661" s="199" t="n"/>
      <c r="U661" s="199" t="n"/>
      <c r="V661" s="199" t="n"/>
      <c r="W661" s="199" t="n"/>
      <c r="X661" s="199" t="n"/>
      <c r="Y661" s="199" t="n"/>
      <c r="Z661" s="199" t="n"/>
      <c r="AA661" s="199" t="n"/>
      <c r="AB661" s="199" t="n"/>
      <c r="AC661" s="199" t="n"/>
      <c r="AD661" s="199" t="n"/>
      <c r="AE661" s="199" t="n"/>
      <c r="AF661" s="199" t="n"/>
      <c r="AG661" s="199" t="n"/>
    </row>
    <row r="662" ht="22.5" customHeight="1">
      <c r="A662" s="199" t="n"/>
      <c r="B662" s="201" t="n"/>
      <c r="C662" s="200" t="n"/>
      <c r="D662" s="201" t="n"/>
      <c r="E662" s="200" t="n"/>
      <c r="F662" s="201" t="n"/>
      <c r="G662" s="200" t="n"/>
      <c r="H662" s="201" t="n"/>
      <c r="I662" s="200" t="n"/>
      <c r="J662" s="199" t="n"/>
      <c r="K662" s="199" t="n"/>
      <c r="L662" s="199" t="n"/>
      <c r="M662" s="212" t="n"/>
      <c r="N662" s="199" t="n"/>
      <c r="O662" s="199" t="n"/>
      <c r="P662" s="199" t="n"/>
      <c r="Q662" s="199" t="n"/>
      <c r="R662" s="199" t="n"/>
      <c r="S662" s="199" t="n"/>
      <c r="T662" s="199" t="n"/>
      <c r="U662" s="199" t="n"/>
      <c r="V662" s="199" t="n"/>
      <c r="W662" s="199" t="n"/>
      <c r="X662" s="199" t="n"/>
      <c r="Y662" s="199" t="n"/>
      <c r="Z662" s="199" t="n"/>
      <c r="AA662" s="199" t="n"/>
      <c r="AB662" s="199" t="n"/>
      <c r="AC662" s="199" t="n"/>
      <c r="AD662" s="199" t="n"/>
      <c r="AE662" s="199" t="n"/>
      <c r="AF662" s="199" t="n"/>
      <c r="AG662" s="199" t="n"/>
    </row>
    <row r="663" ht="22.5" customHeight="1">
      <c r="A663" s="199" t="n"/>
      <c r="B663" s="201" t="n"/>
      <c r="C663" s="200" t="n"/>
      <c r="D663" s="201" t="n"/>
      <c r="E663" s="200" t="n"/>
      <c r="F663" s="201" t="n"/>
      <c r="G663" s="200" t="n"/>
      <c r="H663" s="201" t="n"/>
      <c r="I663" s="200" t="n"/>
      <c r="J663" s="199" t="n"/>
      <c r="K663" s="199" t="n"/>
      <c r="L663" s="199" t="n"/>
      <c r="M663" s="212" t="n"/>
      <c r="N663" s="199" t="n"/>
      <c r="O663" s="199" t="n"/>
      <c r="P663" s="199" t="n"/>
      <c r="Q663" s="199" t="n"/>
      <c r="R663" s="199" t="n"/>
      <c r="S663" s="199" t="n"/>
      <c r="T663" s="199" t="n"/>
      <c r="U663" s="199" t="n"/>
      <c r="V663" s="199" t="n"/>
      <c r="W663" s="199" t="n"/>
      <c r="X663" s="199" t="n"/>
      <c r="Y663" s="199" t="n"/>
      <c r="Z663" s="199" t="n"/>
      <c r="AA663" s="199" t="n"/>
      <c r="AB663" s="199" t="n"/>
      <c r="AC663" s="199" t="n"/>
      <c r="AD663" s="199" t="n"/>
      <c r="AE663" s="199" t="n"/>
      <c r="AF663" s="199" t="n"/>
      <c r="AG663" s="199" t="n"/>
    </row>
    <row r="664" ht="22.5" customHeight="1">
      <c r="A664" s="199" t="n"/>
      <c r="B664" s="201" t="n"/>
      <c r="C664" s="200" t="n"/>
      <c r="D664" s="201" t="n"/>
      <c r="E664" s="200" t="n"/>
      <c r="F664" s="201" t="n"/>
      <c r="G664" s="200" t="n"/>
      <c r="H664" s="201" t="n"/>
      <c r="I664" s="200" t="n"/>
      <c r="J664" s="199" t="n"/>
      <c r="K664" s="199" t="n"/>
      <c r="L664" s="199" t="n"/>
      <c r="M664" s="212" t="n"/>
      <c r="N664" s="199" t="n"/>
      <c r="O664" s="199" t="n"/>
      <c r="P664" s="199" t="n"/>
      <c r="Q664" s="199" t="n"/>
      <c r="R664" s="199" t="n"/>
      <c r="S664" s="199" t="n"/>
      <c r="T664" s="199" t="n"/>
      <c r="U664" s="199" t="n"/>
      <c r="V664" s="199" t="n"/>
      <c r="W664" s="199" t="n"/>
      <c r="X664" s="199" t="n"/>
      <c r="Y664" s="199" t="n"/>
      <c r="Z664" s="199" t="n"/>
      <c r="AA664" s="199" t="n"/>
      <c r="AB664" s="199" t="n"/>
      <c r="AC664" s="199" t="n"/>
      <c r="AD664" s="199" t="n"/>
      <c r="AE664" s="199" t="n"/>
      <c r="AF664" s="199" t="n"/>
      <c r="AG664" s="199" t="n"/>
    </row>
    <row r="665" ht="22.5" customHeight="1">
      <c r="A665" s="199" t="n"/>
      <c r="B665" s="201" t="n"/>
      <c r="C665" s="200" t="n"/>
      <c r="D665" s="201" t="n"/>
      <c r="E665" s="200" t="n"/>
      <c r="F665" s="201" t="n"/>
      <c r="G665" s="200" t="n"/>
      <c r="H665" s="201" t="n"/>
      <c r="I665" s="200" t="n"/>
      <c r="J665" s="199" t="n"/>
      <c r="K665" s="199" t="n"/>
      <c r="L665" s="199" t="n"/>
      <c r="M665" s="212" t="n"/>
      <c r="N665" s="199" t="n"/>
      <c r="O665" s="199" t="n"/>
      <c r="P665" s="199" t="n"/>
      <c r="Q665" s="199" t="n"/>
      <c r="R665" s="199" t="n"/>
      <c r="S665" s="199" t="n"/>
      <c r="T665" s="199" t="n"/>
      <c r="U665" s="199" t="n"/>
      <c r="V665" s="199" t="n"/>
      <c r="W665" s="199" t="n"/>
      <c r="X665" s="199" t="n"/>
      <c r="Y665" s="199" t="n"/>
      <c r="Z665" s="199" t="n"/>
      <c r="AA665" s="199" t="n"/>
      <c r="AB665" s="199" t="n"/>
      <c r="AC665" s="199" t="n"/>
      <c r="AD665" s="199" t="n"/>
      <c r="AE665" s="199" t="n"/>
      <c r="AF665" s="199" t="n"/>
      <c r="AG665" s="199" t="n"/>
    </row>
    <row r="666" ht="22.5" customHeight="1">
      <c r="A666" s="199" t="n"/>
      <c r="B666" s="201" t="n"/>
      <c r="C666" s="200" t="n"/>
      <c r="D666" s="201" t="n"/>
      <c r="E666" s="200" t="n"/>
      <c r="F666" s="201" t="n"/>
      <c r="G666" s="200" t="n"/>
      <c r="H666" s="201" t="n"/>
      <c r="I666" s="200" t="n"/>
      <c r="J666" s="199" t="n"/>
      <c r="K666" s="199" t="n"/>
      <c r="L666" s="199" t="n"/>
      <c r="M666" s="212" t="n"/>
      <c r="N666" s="199" t="n"/>
      <c r="O666" s="199" t="n"/>
      <c r="P666" s="199" t="n"/>
      <c r="Q666" s="199" t="n"/>
      <c r="R666" s="199" t="n"/>
      <c r="S666" s="199" t="n"/>
      <c r="T666" s="199" t="n"/>
      <c r="U666" s="199" t="n"/>
      <c r="V666" s="199" t="n"/>
      <c r="W666" s="199" t="n"/>
      <c r="X666" s="199" t="n"/>
      <c r="Y666" s="199" t="n"/>
      <c r="Z666" s="199" t="n"/>
      <c r="AA666" s="199" t="n"/>
      <c r="AB666" s="199" t="n"/>
      <c r="AC666" s="199" t="n"/>
      <c r="AD666" s="199" t="n"/>
      <c r="AE666" s="199" t="n"/>
      <c r="AF666" s="199" t="n"/>
      <c r="AG666" s="199" t="n"/>
    </row>
    <row r="667" ht="22.5" customHeight="1">
      <c r="A667" s="199" t="n"/>
      <c r="B667" s="201" t="n"/>
      <c r="C667" s="200" t="n"/>
      <c r="D667" s="201" t="n"/>
      <c r="E667" s="200" t="n"/>
      <c r="F667" s="201" t="n"/>
      <c r="G667" s="200" t="n"/>
      <c r="H667" s="201" t="n"/>
      <c r="I667" s="200" t="n"/>
      <c r="J667" s="199" t="n"/>
      <c r="K667" s="199" t="n"/>
      <c r="L667" s="199" t="n"/>
      <c r="M667" s="212" t="n"/>
      <c r="N667" s="199" t="n"/>
      <c r="O667" s="199" t="n"/>
      <c r="P667" s="199" t="n"/>
      <c r="Q667" s="199" t="n"/>
      <c r="R667" s="199" t="n"/>
      <c r="S667" s="199" t="n"/>
      <c r="T667" s="199" t="n"/>
      <c r="U667" s="199" t="n"/>
      <c r="V667" s="199" t="n"/>
      <c r="W667" s="199" t="n"/>
      <c r="X667" s="199" t="n"/>
      <c r="Y667" s="199" t="n"/>
      <c r="Z667" s="199" t="n"/>
      <c r="AA667" s="199" t="n"/>
      <c r="AB667" s="199" t="n"/>
      <c r="AC667" s="199" t="n"/>
      <c r="AD667" s="199" t="n"/>
      <c r="AE667" s="199" t="n"/>
      <c r="AF667" s="199" t="n"/>
      <c r="AG667" s="199" t="n"/>
    </row>
    <row r="668" ht="22.5" customHeight="1">
      <c r="A668" s="199" t="n"/>
      <c r="B668" s="201" t="n"/>
      <c r="C668" s="200" t="n"/>
      <c r="D668" s="201" t="n"/>
      <c r="E668" s="200" t="n"/>
      <c r="F668" s="201" t="n"/>
      <c r="G668" s="200" t="n"/>
      <c r="H668" s="201" t="n"/>
      <c r="I668" s="200" t="n"/>
      <c r="J668" s="199" t="n"/>
      <c r="K668" s="199" t="n"/>
      <c r="L668" s="199" t="n"/>
      <c r="M668" s="212" t="n"/>
      <c r="N668" s="199" t="n"/>
      <c r="O668" s="199" t="n"/>
      <c r="P668" s="199" t="n"/>
      <c r="Q668" s="199" t="n"/>
      <c r="R668" s="199" t="n"/>
      <c r="S668" s="199" t="n"/>
      <c r="T668" s="199" t="n"/>
      <c r="U668" s="199" t="n"/>
      <c r="V668" s="199" t="n"/>
      <c r="W668" s="199" t="n"/>
      <c r="X668" s="199" t="n"/>
      <c r="Y668" s="199" t="n"/>
      <c r="Z668" s="199" t="n"/>
      <c r="AA668" s="199" t="n"/>
      <c r="AB668" s="199" t="n"/>
      <c r="AC668" s="199" t="n"/>
      <c r="AD668" s="199" t="n"/>
      <c r="AE668" s="199" t="n"/>
      <c r="AF668" s="199" t="n"/>
      <c r="AG668" s="199" t="n"/>
    </row>
    <row r="669" ht="22.5" customHeight="1">
      <c r="A669" s="199" t="n"/>
      <c r="B669" s="201" t="n"/>
      <c r="C669" s="200" t="n"/>
      <c r="D669" s="201" t="n"/>
      <c r="E669" s="200" t="n"/>
      <c r="F669" s="201" t="n"/>
      <c r="G669" s="200" t="n"/>
      <c r="H669" s="201" t="n"/>
      <c r="I669" s="200" t="n"/>
      <c r="J669" s="199" t="n"/>
      <c r="K669" s="199" t="n"/>
      <c r="L669" s="199" t="n"/>
      <c r="M669" s="212" t="n"/>
      <c r="N669" s="199" t="n"/>
      <c r="O669" s="199" t="n"/>
      <c r="P669" s="199" t="n"/>
      <c r="Q669" s="199" t="n"/>
      <c r="R669" s="199" t="n"/>
      <c r="S669" s="199" t="n"/>
      <c r="T669" s="199" t="n"/>
      <c r="U669" s="199" t="n"/>
      <c r="V669" s="199" t="n"/>
      <c r="W669" s="199" t="n"/>
      <c r="X669" s="199" t="n"/>
      <c r="Y669" s="199" t="n"/>
      <c r="Z669" s="199" t="n"/>
      <c r="AA669" s="199" t="n"/>
      <c r="AB669" s="199" t="n"/>
      <c r="AC669" s="199" t="n"/>
      <c r="AD669" s="199" t="n"/>
      <c r="AE669" s="199" t="n"/>
      <c r="AF669" s="199" t="n"/>
      <c r="AG669" s="199" t="n"/>
    </row>
    <row r="670" ht="22.5" customHeight="1">
      <c r="A670" s="199" t="n"/>
      <c r="B670" s="201" t="n"/>
      <c r="C670" s="200" t="n"/>
      <c r="D670" s="201" t="n"/>
      <c r="E670" s="200" t="n"/>
      <c r="F670" s="201" t="n"/>
      <c r="G670" s="200" t="n"/>
      <c r="H670" s="201" t="n"/>
      <c r="I670" s="200" t="n"/>
      <c r="J670" s="199" t="n"/>
      <c r="K670" s="199" t="n"/>
      <c r="L670" s="199" t="n"/>
      <c r="M670" s="212" t="n"/>
      <c r="N670" s="199" t="n"/>
      <c r="O670" s="199" t="n"/>
      <c r="P670" s="199" t="n"/>
      <c r="Q670" s="199" t="n"/>
      <c r="R670" s="199" t="n"/>
      <c r="S670" s="199" t="n"/>
      <c r="T670" s="199" t="n"/>
      <c r="U670" s="199" t="n"/>
      <c r="V670" s="199" t="n"/>
      <c r="W670" s="199" t="n"/>
      <c r="X670" s="199" t="n"/>
      <c r="Y670" s="199" t="n"/>
      <c r="Z670" s="199" t="n"/>
      <c r="AA670" s="199" t="n"/>
      <c r="AB670" s="199" t="n"/>
      <c r="AC670" s="199" t="n"/>
      <c r="AD670" s="199" t="n"/>
      <c r="AE670" s="199" t="n"/>
      <c r="AF670" s="199" t="n"/>
      <c r="AG670" s="199" t="n"/>
    </row>
    <row r="671" ht="22.5" customHeight="1">
      <c r="A671" s="199" t="n"/>
      <c r="B671" s="201" t="n"/>
      <c r="C671" s="200" t="n"/>
      <c r="D671" s="201" t="n"/>
      <c r="E671" s="200" t="n"/>
      <c r="F671" s="201" t="n"/>
      <c r="G671" s="200" t="n"/>
      <c r="H671" s="201" t="n"/>
      <c r="I671" s="200" t="n"/>
      <c r="J671" s="199" t="n"/>
      <c r="K671" s="199" t="n"/>
      <c r="L671" s="199" t="n"/>
      <c r="M671" s="212" t="n"/>
      <c r="N671" s="199" t="n"/>
      <c r="O671" s="199" t="n"/>
      <c r="P671" s="199" t="n"/>
      <c r="Q671" s="199" t="n"/>
      <c r="R671" s="199" t="n"/>
      <c r="S671" s="199" t="n"/>
      <c r="T671" s="199" t="n"/>
      <c r="U671" s="199" t="n"/>
      <c r="V671" s="199" t="n"/>
      <c r="W671" s="199" t="n"/>
      <c r="X671" s="199" t="n"/>
      <c r="Y671" s="199" t="n"/>
      <c r="Z671" s="199" t="n"/>
      <c r="AA671" s="199" t="n"/>
      <c r="AB671" s="199" t="n"/>
      <c r="AC671" s="199" t="n"/>
      <c r="AD671" s="199" t="n"/>
      <c r="AE671" s="199" t="n"/>
      <c r="AF671" s="199" t="n"/>
      <c r="AG671" s="199" t="n"/>
    </row>
    <row r="672" ht="22.5" customHeight="1">
      <c r="A672" s="199" t="n"/>
      <c r="B672" s="201" t="n"/>
      <c r="C672" s="200" t="n"/>
      <c r="D672" s="201" t="n"/>
      <c r="E672" s="200" t="n"/>
      <c r="F672" s="201" t="n"/>
      <c r="G672" s="200" t="n"/>
      <c r="H672" s="201" t="n"/>
      <c r="I672" s="200" t="n"/>
      <c r="J672" s="199" t="n"/>
      <c r="K672" s="199" t="n"/>
      <c r="L672" s="199" t="n"/>
      <c r="M672" s="212" t="n"/>
      <c r="N672" s="199" t="n"/>
      <c r="O672" s="199" t="n"/>
      <c r="P672" s="199" t="n"/>
      <c r="Q672" s="199" t="n"/>
      <c r="R672" s="199" t="n"/>
      <c r="S672" s="199" t="n"/>
      <c r="T672" s="199" t="n"/>
      <c r="U672" s="199" t="n"/>
      <c r="V672" s="199" t="n"/>
      <c r="W672" s="199" t="n"/>
      <c r="X672" s="199" t="n"/>
      <c r="Y672" s="199" t="n"/>
      <c r="Z672" s="199" t="n"/>
      <c r="AA672" s="199" t="n"/>
      <c r="AB672" s="199" t="n"/>
      <c r="AC672" s="199" t="n"/>
      <c r="AD672" s="199" t="n"/>
      <c r="AE672" s="199" t="n"/>
      <c r="AF672" s="199" t="n"/>
      <c r="AG672" s="199" t="n"/>
    </row>
    <row r="673" ht="22.5" customHeight="1">
      <c r="A673" s="199" t="n"/>
      <c r="B673" s="201" t="n"/>
      <c r="C673" s="200" t="n"/>
      <c r="D673" s="201" t="n"/>
      <c r="E673" s="200" t="n"/>
      <c r="F673" s="201" t="n"/>
      <c r="G673" s="200" t="n"/>
      <c r="H673" s="201" t="n"/>
      <c r="I673" s="200" t="n"/>
      <c r="J673" s="199" t="n"/>
      <c r="K673" s="199" t="n"/>
      <c r="L673" s="199" t="n"/>
      <c r="M673" s="212" t="n"/>
      <c r="N673" s="199" t="n"/>
      <c r="O673" s="199" t="n"/>
      <c r="P673" s="199" t="n"/>
      <c r="Q673" s="199" t="n"/>
      <c r="R673" s="199" t="n"/>
      <c r="S673" s="199" t="n"/>
      <c r="T673" s="199" t="n"/>
      <c r="U673" s="199" t="n"/>
      <c r="V673" s="199" t="n"/>
      <c r="W673" s="199" t="n"/>
      <c r="X673" s="199" t="n"/>
      <c r="Y673" s="199" t="n"/>
      <c r="Z673" s="199" t="n"/>
      <c r="AA673" s="199" t="n"/>
      <c r="AB673" s="199" t="n"/>
      <c r="AC673" s="199" t="n"/>
      <c r="AD673" s="199" t="n"/>
      <c r="AE673" s="199" t="n"/>
      <c r="AF673" s="199" t="n"/>
      <c r="AG673" s="199" t="n"/>
    </row>
    <row r="674" ht="22.5" customHeight="1">
      <c r="A674" s="199" t="n"/>
      <c r="B674" s="201" t="n"/>
      <c r="C674" s="200" t="n"/>
      <c r="D674" s="201" t="n"/>
      <c r="E674" s="200" t="n"/>
      <c r="F674" s="201" t="n"/>
      <c r="G674" s="200" t="n"/>
      <c r="H674" s="201" t="n"/>
      <c r="I674" s="200" t="n"/>
      <c r="J674" s="199" t="n"/>
      <c r="K674" s="199" t="n"/>
      <c r="L674" s="199" t="n"/>
      <c r="M674" s="212" t="n"/>
      <c r="N674" s="199" t="n"/>
      <c r="O674" s="199" t="n"/>
      <c r="P674" s="199" t="n"/>
      <c r="Q674" s="199" t="n"/>
      <c r="R674" s="199" t="n"/>
      <c r="S674" s="199" t="n"/>
      <c r="T674" s="199" t="n"/>
      <c r="U674" s="199" t="n"/>
      <c r="V674" s="199" t="n"/>
      <c r="W674" s="199" t="n"/>
      <c r="X674" s="199" t="n"/>
      <c r="Y674" s="199" t="n"/>
      <c r="Z674" s="199" t="n"/>
      <c r="AA674" s="199" t="n"/>
      <c r="AB674" s="199" t="n"/>
      <c r="AC674" s="199" t="n"/>
      <c r="AD674" s="199" t="n"/>
      <c r="AE674" s="199" t="n"/>
      <c r="AF674" s="199" t="n"/>
      <c r="AG674" s="199" t="n"/>
    </row>
    <row r="675" ht="22.5" customHeight="1">
      <c r="A675" s="199" t="n"/>
      <c r="B675" s="201" t="n"/>
      <c r="C675" s="200" t="n"/>
      <c r="D675" s="201" t="n"/>
      <c r="E675" s="200" t="n"/>
      <c r="F675" s="201" t="n"/>
      <c r="G675" s="200" t="n"/>
      <c r="H675" s="201" t="n"/>
      <c r="I675" s="200" t="n"/>
      <c r="J675" s="199" t="n"/>
      <c r="K675" s="199" t="n"/>
      <c r="L675" s="199" t="n"/>
      <c r="M675" s="212" t="n"/>
      <c r="N675" s="199" t="n"/>
      <c r="O675" s="199" t="n"/>
      <c r="P675" s="199" t="n"/>
      <c r="Q675" s="199" t="n"/>
      <c r="R675" s="199" t="n"/>
      <c r="S675" s="199" t="n"/>
      <c r="T675" s="199" t="n"/>
      <c r="U675" s="199" t="n"/>
      <c r="V675" s="199" t="n"/>
      <c r="W675" s="199" t="n"/>
      <c r="X675" s="199" t="n"/>
      <c r="Y675" s="199" t="n"/>
      <c r="Z675" s="199" t="n"/>
      <c r="AA675" s="199" t="n"/>
      <c r="AB675" s="199" t="n"/>
      <c r="AC675" s="199" t="n"/>
      <c r="AD675" s="199" t="n"/>
      <c r="AE675" s="199" t="n"/>
      <c r="AF675" s="199" t="n"/>
      <c r="AG675" s="199" t="n"/>
    </row>
    <row r="676" ht="22.5" customHeight="1">
      <c r="A676" s="199" t="n"/>
      <c r="B676" s="201" t="n"/>
      <c r="C676" s="200" t="n"/>
      <c r="D676" s="201" t="n"/>
      <c r="E676" s="200" t="n"/>
      <c r="F676" s="201" t="n"/>
      <c r="G676" s="200" t="n"/>
      <c r="H676" s="201" t="n"/>
      <c r="I676" s="200" t="n"/>
      <c r="J676" s="199" t="n"/>
      <c r="K676" s="199" t="n"/>
      <c r="L676" s="199" t="n"/>
      <c r="M676" s="212" t="n"/>
      <c r="N676" s="199" t="n"/>
      <c r="O676" s="199" t="n"/>
      <c r="P676" s="199" t="n"/>
      <c r="Q676" s="199" t="n"/>
      <c r="R676" s="199" t="n"/>
      <c r="S676" s="199" t="n"/>
      <c r="T676" s="199" t="n"/>
      <c r="U676" s="199" t="n"/>
      <c r="V676" s="199" t="n"/>
      <c r="W676" s="199" t="n"/>
      <c r="X676" s="199" t="n"/>
      <c r="Y676" s="199" t="n"/>
      <c r="Z676" s="199" t="n"/>
      <c r="AA676" s="199" t="n"/>
      <c r="AB676" s="199" t="n"/>
      <c r="AC676" s="199" t="n"/>
      <c r="AD676" s="199" t="n"/>
      <c r="AE676" s="199" t="n"/>
      <c r="AF676" s="199" t="n"/>
      <c r="AG676" s="199" t="n"/>
    </row>
    <row r="677" ht="22.5" customHeight="1">
      <c r="A677" s="199" t="n"/>
      <c r="B677" s="201" t="n"/>
      <c r="C677" s="200" t="n"/>
      <c r="D677" s="201" t="n"/>
      <c r="E677" s="200" t="n"/>
      <c r="F677" s="201" t="n"/>
      <c r="G677" s="200" t="n"/>
      <c r="H677" s="201" t="n"/>
      <c r="I677" s="200" t="n"/>
      <c r="J677" s="199" t="n"/>
      <c r="K677" s="199" t="n"/>
      <c r="L677" s="199" t="n"/>
      <c r="M677" s="212" t="n"/>
      <c r="N677" s="199" t="n"/>
      <c r="O677" s="199" t="n"/>
      <c r="P677" s="199" t="n"/>
      <c r="Q677" s="199" t="n"/>
      <c r="R677" s="199" t="n"/>
      <c r="S677" s="199" t="n"/>
      <c r="T677" s="199" t="n"/>
      <c r="U677" s="199" t="n"/>
      <c r="V677" s="199" t="n"/>
      <c r="W677" s="199" t="n"/>
      <c r="X677" s="199" t="n"/>
      <c r="Y677" s="199" t="n"/>
      <c r="Z677" s="199" t="n"/>
      <c r="AA677" s="199" t="n"/>
      <c r="AB677" s="199" t="n"/>
      <c r="AC677" s="199" t="n"/>
      <c r="AD677" s="199" t="n"/>
      <c r="AE677" s="199" t="n"/>
      <c r="AF677" s="199" t="n"/>
      <c r="AG677" s="199" t="n"/>
    </row>
    <row r="678" ht="22.5" customHeight="1">
      <c r="A678" s="199" t="n"/>
      <c r="B678" s="201" t="n"/>
      <c r="C678" s="200" t="n"/>
      <c r="D678" s="201" t="n"/>
      <c r="E678" s="200" t="n"/>
      <c r="F678" s="201" t="n"/>
      <c r="G678" s="200" t="n"/>
      <c r="H678" s="201" t="n"/>
      <c r="I678" s="200" t="n"/>
      <c r="J678" s="199" t="n"/>
      <c r="K678" s="199" t="n"/>
      <c r="L678" s="199" t="n"/>
      <c r="M678" s="212" t="n"/>
      <c r="N678" s="199" t="n"/>
      <c r="O678" s="199" t="n"/>
      <c r="P678" s="199" t="n"/>
      <c r="Q678" s="199" t="n"/>
      <c r="R678" s="199" t="n"/>
      <c r="S678" s="199" t="n"/>
      <c r="T678" s="199" t="n"/>
      <c r="U678" s="199" t="n"/>
      <c r="V678" s="199" t="n"/>
      <c r="W678" s="199" t="n"/>
      <c r="X678" s="199" t="n"/>
      <c r="Y678" s="199" t="n"/>
      <c r="Z678" s="199" t="n"/>
      <c r="AA678" s="199" t="n"/>
      <c r="AB678" s="199" t="n"/>
      <c r="AC678" s="199" t="n"/>
      <c r="AD678" s="199" t="n"/>
      <c r="AE678" s="199" t="n"/>
      <c r="AF678" s="199" t="n"/>
      <c r="AG678" s="199" t="n"/>
    </row>
    <row r="679" ht="22.5" customHeight="1">
      <c r="A679" s="199" t="n"/>
      <c r="B679" s="201" t="n"/>
      <c r="C679" s="200" t="n"/>
      <c r="D679" s="201" t="n"/>
      <c r="E679" s="200" t="n"/>
      <c r="F679" s="201" t="n"/>
      <c r="G679" s="200" t="n"/>
      <c r="H679" s="201" t="n"/>
      <c r="I679" s="200" t="n"/>
      <c r="J679" s="199" t="n"/>
      <c r="K679" s="199" t="n"/>
      <c r="L679" s="199" t="n"/>
      <c r="M679" s="212" t="n"/>
      <c r="N679" s="199" t="n"/>
      <c r="O679" s="199" t="n"/>
      <c r="P679" s="199" t="n"/>
      <c r="Q679" s="199" t="n"/>
      <c r="R679" s="199" t="n"/>
      <c r="S679" s="199" t="n"/>
      <c r="T679" s="199" t="n"/>
      <c r="U679" s="199" t="n"/>
      <c r="V679" s="199" t="n"/>
      <c r="W679" s="199" t="n"/>
      <c r="X679" s="199" t="n"/>
      <c r="Y679" s="199" t="n"/>
      <c r="Z679" s="199" t="n"/>
      <c r="AA679" s="199" t="n"/>
      <c r="AB679" s="199" t="n"/>
      <c r="AC679" s="199" t="n"/>
      <c r="AD679" s="199" t="n"/>
      <c r="AE679" s="199" t="n"/>
      <c r="AF679" s="199" t="n"/>
      <c r="AG679" s="199" t="n"/>
    </row>
    <row r="680" ht="22.5" customHeight="1">
      <c r="A680" s="199" t="n"/>
      <c r="B680" s="201" t="n"/>
      <c r="C680" s="200" t="n"/>
      <c r="D680" s="201" t="n"/>
      <c r="E680" s="200" t="n"/>
      <c r="F680" s="201" t="n"/>
      <c r="G680" s="200" t="n"/>
      <c r="H680" s="201" t="n"/>
      <c r="I680" s="200" t="n"/>
      <c r="J680" s="199" t="n"/>
      <c r="K680" s="199" t="n"/>
      <c r="L680" s="199" t="n"/>
      <c r="M680" s="212" t="n"/>
      <c r="N680" s="199" t="n"/>
      <c r="O680" s="199" t="n"/>
      <c r="P680" s="199" t="n"/>
      <c r="Q680" s="199" t="n"/>
      <c r="R680" s="199" t="n"/>
      <c r="S680" s="199" t="n"/>
      <c r="T680" s="199" t="n"/>
      <c r="U680" s="199" t="n"/>
      <c r="V680" s="199" t="n"/>
      <c r="W680" s="199" t="n"/>
      <c r="X680" s="199" t="n"/>
      <c r="Y680" s="199" t="n"/>
      <c r="Z680" s="199" t="n"/>
      <c r="AA680" s="199" t="n"/>
      <c r="AB680" s="199" t="n"/>
      <c r="AC680" s="199" t="n"/>
      <c r="AD680" s="199" t="n"/>
      <c r="AE680" s="199" t="n"/>
      <c r="AF680" s="199" t="n"/>
      <c r="AG680" s="199" t="n"/>
    </row>
    <row r="681" ht="22.5" customHeight="1">
      <c r="A681" s="199" t="n"/>
      <c r="B681" s="201" t="n"/>
      <c r="C681" s="200" t="n"/>
      <c r="D681" s="201" t="n"/>
      <c r="E681" s="200" t="n"/>
      <c r="F681" s="201" t="n"/>
      <c r="G681" s="200" t="n"/>
      <c r="H681" s="201" t="n"/>
      <c r="I681" s="200" t="n"/>
      <c r="J681" s="199" t="n"/>
      <c r="K681" s="199" t="n"/>
      <c r="L681" s="199" t="n"/>
      <c r="M681" s="212" t="n"/>
      <c r="N681" s="199" t="n"/>
      <c r="O681" s="199" t="n"/>
      <c r="P681" s="199" t="n"/>
      <c r="Q681" s="199" t="n"/>
      <c r="R681" s="199" t="n"/>
      <c r="S681" s="199" t="n"/>
      <c r="T681" s="199" t="n"/>
      <c r="U681" s="199" t="n"/>
      <c r="V681" s="199" t="n"/>
      <c r="W681" s="199" t="n"/>
      <c r="X681" s="199" t="n"/>
      <c r="Y681" s="199" t="n"/>
      <c r="Z681" s="199" t="n"/>
      <c r="AA681" s="199" t="n"/>
      <c r="AB681" s="199" t="n"/>
      <c r="AC681" s="199" t="n"/>
      <c r="AD681" s="199" t="n"/>
      <c r="AE681" s="199" t="n"/>
      <c r="AF681" s="199" t="n"/>
      <c r="AG681" s="199" t="n"/>
    </row>
    <row r="682" ht="22.5" customHeight="1">
      <c r="A682" s="199" t="n"/>
      <c r="B682" s="201" t="n"/>
      <c r="C682" s="200" t="n"/>
      <c r="D682" s="201" t="n"/>
      <c r="E682" s="200" t="n"/>
      <c r="F682" s="201" t="n"/>
      <c r="G682" s="200" t="n"/>
      <c r="H682" s="201" t="n"/>
      <c r="I682" s="200" t="n"/>
      <c r="J682" s="199" t="n"/>
      <c r="K682" s="199" t="n"/>
      <c r="L682" s="199" t="n"/>
      <c r="M682" s="212" t="n"/>
      <c r="N682" s="199" t="n"/>
      <c r="O682" s="199" t="n"/>
      <c r="P682" s="199" t="n"/>
      <c r="Q682" s="199" t="n"/>
      <c r="R682" s="199" t="n"/>
      <c r="S682" s="199" t="n"/>
      <c r="T682" s="199" t="n"/>
      <c r="U682" s="199" t="n"/>
      <c r="V682" s="199" t="n"/>
      <c r="W682" s="199" t="n"/>
      <c r="X682" s="199" t="n"/>
      <c r="Y682" s="199" t="n"/>
      <c r="Z682" s="199" t="n"/>
      <c r="AA682" s="199" t="n"/>
      <c r="AB682" s="199" t="n"/>
      <c r="AC682" s="199" t="n"/>
      <c r="AD682" s="199" t="n"/>
      <c r="AE682" s="199" t="n"/>
      <c r="AF682" s="199" t="n"/>
      <c r="AG682" s="199" t="n"/>
    </row>
    <row r="683" ht="22.5" customHeight="1">
      <c r="A683" s="199" t="n"/>
      <c r="B683" s="201" t="n"/>
      <c r="C683" s="200" t="n"/>
      <c r="D683" s="201" t="n"/>
      <c r="E683" s="200" t="n"/>
      <c r="F683" s="201" t="n"/>
      <c r="G683" s="200" t="n"/>
      <c r="H683" s="201" t="n"/>
      <c r="I683" s="200" t="n"/>
      <c r="J683" s="199" t="n"/>
      <c r="K683" s="199" t="n"/>
      <c r="L683" s="199" t="n"/>
      <c r="M683" s="212" t="n"/>
      <c r="N683" s="199" t="n"/>
      <c r="O683" s="199" t="n"/>
      <c r="P683" s="199" t="n"/>
      <c r="Q683" s="199" t="n"/>
      <c r="R683" s="199" t="n"/>
      <c r="S683" s="199" t="n"/>
      <c r="T683" s="199" t="n"/>
      <c r="U683" s="199" t="n"/>
      <c r="V683" s="199" t="n"/>
      <c r="W683" s="199" t="n"/>
      <c r="X683" s="199" t="n"/>
      <c r="Y683" s="199" t="n"/>
      <c r="Z683" s="199" t="n"/>
      <c r="AA683" s="199" t="n"/>
      <c r="AB683" s="199" t="n"/>
      <c r="AC683" s="199" t="n"/>
      <c r="AD683" s="199" t="n"/>
      <c r="AE683" s="199" t="n"/>
      <c r="AF683" s="199" t="n"/>
      <c r="AG683" s="199" t="n"/>
    </row>
    <row r="684" ht="22.5" customHeight="1">
      <c r="A684" s="199" t="n"/>
      <c r="B684" s="201" t="n"/>
      <c r="C684" s="200" t="n"/>
      <c r="D684" s="201" t="n"/>
      <c r="E684" s="200" t="n"/>
      <c r="F684" s="201" t="n"/>
      <c r="G684" s="200" t="n"/>
      <c r="H684" s="201" t="n"/>
      <c r="I684" s="200" t="n"/>
      <c r="J684" s="199" t="n"/>
      <c r="K684" s="199" t="n"/>
      <c r="L684" s="199" t="n"/>
      <c r="M684" s="212" t="n"/>
      <c r="N684" s="199" t="n"/>
      <c r="O684" s="199" t="n"/>
      <c r="P684" s="199" t="n"/>
      <c r="Q684" s="199" t="n"/>
      <c r="R684" s="199" t="n"/>
      <c r="S684" s="199" t="n"/>
      <c r="T684" s="199" t="n"/>
      <c r="U684" s="199" t="n"/>
      <c r="V684" s="199" t="n"/>
      <c r="W684" s="199" t="n"/>
      <c r="X684" s="199" t="n"/>
      <c r="Y684" s="199" t="n"/>
      <c r="Z684" s="199" t="n"/>
      <c r="AA684" s="199" t="n"/>
      <c r="AB684" s="199" t="n"/>
      <c r="AC684" s="199" t="n"/>
      <c r="AD684" s="199" t="n"/>
      <c r="AE684" s="199" t="n"/>
      <c r="AF684" s="199" t="n"/>
      <c r="AG684" s="199" t="n"/>
    </row>
    <row r="685" ht="22.5" customHeight="1">
      <c r="A685" s="199" t="n"/>
      <c r="B685" s="201" t="n"/>
      <c r="C685" s="200" t="n"/>
      <c r="D685" s="201" t="n"/>
      <c r="E685" s="200" t="n"/>
      <c r="F685" s="201" t="n"/>
      <c r="G685" s="200" t="n"/>
      <c r="H685" s="201" t="n"/>
      <c r="I685" s="200" t="n"/>
      <c r="J685" s="199" t="n"/>
      <c r="K685" s="199" t="n"/>
      <c r="L685" s="199" t="n"/>
      <c r="M685" s="212" t="n"/>
      <c r="N685" s="199" t="n"/>
      <c r="O685" s="199" t="n"/>
      <c r="P685" s="199" t="n"/>
      <c r="Q685" s="199" t="n"/>
      <c r="R685" s="199" t="n"/>
      <c r="S685" s="199" t="n"/>
      <c r="T685" s="199" t="n"/>
      <c r="U685" s="199" t="n"/>
      <c r="V685" s="199" t="n"/>
      <c r="W685" s="199" t="n"/>
      <c r="X685" s="199" t="n"/>
      <c r="Y685" s="199" t="n"/>
      <c r="Z685" s="199" t="n"/>
      <c r="AA685" s="199" t="n"/>
      <c r="AB685" s="199" t="n"/>
      <c r="AC685" s="199" t="n"/>
      <c r="AD685" s="199" t="n"/>
      <c r="AE685" s="199" t="n"/>
      <c r="AF685" s="199" t="n"/>
      <c r="AG685" s="199" t="n"/>
    </row>
    <row r="686" ht="22.5" customHeight="1">
      <c r="A686" s="199" t="n"/>
      <c r="B686" s="201" t="n"/>
      <c r="C686" s="200" t="n"/>
      <c r="D686" s="201" t="n"/>
      <c r="E686" s="200" t="n"/>
      <c r="F686" s="201" t="n"/>
      <c r="G686" s="200" t="n"/>
      <c r="H686" s="201" t="n"/>
      <c r="I686" s="200" t="n"/>
      <c r="J686" s="199" t="n"/>
      <c r="K686" s="199" t="n"/>
      <c r="L686" s="199" t="n"/>
      <c r="M686" s="212" t="n"/>
      <c r="N686" s="199" t="n"/>
      <c r="O686" s="199" t="n"/>
      <c r="P686" s="199" t="n"/>
      <c r="Q686" s="199" t="n"/>
      <c r="R686" s="199" t="n"/>
      <c r="S686" s="199" t="n"/>
      <c r="T686" s="199" t="n"/>
      <c r="U686" s="199" t="n"/>
      <c r="V686" s="199" t="n"/>
      <c r="W686" s="199" t="n"/>
      <c r="X686" s="199" t="n"/>
      <c r="Y686" s="199" t="n"/>
      <c r="Z686" s="199" t="n"/>
      <c r="AA686" s="199" t="n"/>
      <c r="AB686" s="199" t="n"/>
      <c r="AC686" s="199" t="n"/>
      <c r="AD686" s="199" t="n"/>
      <c r="AE686" s="199" t="n"/>
      <c r="AF686" s="199" t="n"/>
      <c r="AG686" s="199" t="n"/>
    </row>
    <row r="687" ht="22.5" customHeight="1">
      <c r="A687" s="199" t="n"/>
      <c r="B687" s="201" t="n"/>
      <c r="C687" s="200" t="n"/>
      <c r="D687" s="201" t="n"/>
      <c r="E687" s="200" t="n"/>
      <c r="F687" s="201" t="n"/>
      <c r="G687" s="200" t="n"/>
      <c r="H687" s="201" t="n"/>
      <c r="I687" s="200" t="n"/>
      <c r="J687" s="199" t="n"/>
      <c r="K687" s="199" t="n"/>
      <c r="L687" s="199" t="n"/>
      <c r="M687" s="212" t="n"/>
      <c r="N687" s="199" t="n"/>
      <c r="O687" s="199" t="n"/>
      <c r="P687" s="199" t="n"/>
      <c r="Q687" s="199" t="n"/>
      <c r="R687" s="199" t="n"/>
      <c r="S687" s="199" t="n"/>
      <c r="T687" s="199" t="n"/>
      <c r="U687" s="199" t="n"/>
      <c r="V687" s="199" t="n"/>
      <c r="W687" s="199" t="n"/>
      <c r="X687" s="199" t="n"/>
      <c r="Y687" s="199" t="n"/>
      <c r="Z687" s="199" t="n"/>
      <c r="AA687" s="199" t="n"/>
      <c r="AB687" s="199" t="n"/>
      <c r="AC687" s="199" t="n"/>
      <c r="AD687" s="199" t="n"/>
      <c r="AE687" s="199" t="n"/>
      <c r="AF687" s="199" t="n"/>
      <c r="AG687" s="199" t="n"/>
    </row>
    <row r="688" ht="22.5" customHeight="1">
      <c r="A688" s="199" t="n"/>
      <c r="B688" s="201" t="n"/>
      <c r="C688" s="200" t="n"/>
      <c r="D688" s="201" t="n"/>
      <c r="E688" s="200" t="n"/>
      <c r="F688" s="201" t="n"/>
      <c r="G688" s="200" t="n"/>
      <c r="H688" s="201" t="n"/>
      <c r="I688" s="200" t="n"/>
      <c r="J688" s="199" t="n"/>
      <c r="K688" s="199" t="n"/>
      <c r="L688" s="199" t="n"/>
      <c r="M688" s="212" t="n"/>
      <c r="N688" s="199" t="n"/>
      <c r="O688" s="199" t="n"/>
      <c r="P688" s="199" t="n"/>
      <c r="Q688" s="199" t="n"/>
      <c r="R688" s="199" t="n"/>
      <c r="S688" s="199" t="n"/>
      <c r="T688" s="199" t="n"/>
      <c r="U688" s="199" t="n"/>
      <c r="V688" s="199" t="n"/>
      <c r="W688" s="199" t="n"/>
      <c r="X688" s="199" t="n"/>
      <c r="Y688" s="199" t="n"/>
      <c r="Z688" s="199" t="n"/>
      <c r="AA688" s="199" t="n"/>
      <c r="AB688" s="199" t="n"/>
      <c r="AC688" s="199" t="n"/>
      <c r="AD688" s="199" t="n"/>
      <c r="AE688" s="199" t="n"/>
      <c r="AF688" s="199" t="n"/>
      <c r="AG688" s="199" t="n"/>
    </row>
    <row r="689" ht="22.5" customHeight="1">
      <c r="A689" s="199" t="n"/>
      <c r="B689" s="201" t="n"/>
      <c r="C689" s="200" t="n"/>
      <c r="D689" s="201" t="n"/>
      <c r="E689" s="200" t="n"/>
      <c r="F689" s="201" t="n"/>
      <c r="G689" s="200" t="n"/>
      <c r="H689" s="201" t="n"/>
      <c r="I689" s="200" t="n"/>
      <c r="J689" s="199" t="n"/>
      <c r="K689" s="199" t="n"/>
      <c r="L689" s="199" t="n"/>
      <c r="M689" s="212" t="n"/>
      <c r="N689" s="199" t="n"/>
      <c r="O689" s="199" t="n"/>
      <c r="P689" s="199" t="n"/>
      <c r="Q689" s="199" t="n"/>
      <c r="R689" s="199" t="n"/>
      <c r="S689" s="199" t="n"/>
      <c r="T689" s="199" t="n"/>
      <c r="U689" s="199" t="n"/>
      <c r="V689" s="199" t="n"/>
      <c r="W689" s="199" t="n"/>
      <c r="X689" s="199" t="n"/>
      <c r="Y689" s="199" t="n"/>
      <c r="Z689" s="199" t="n"/>
      <c r="AA689" s="199" t="n"/>
      <c r="AB689" s="199" t="n"/>
      <c r="AC689" s="199" t="n"/>
      <c r="AD689" s="199" t="n"/>
      <c r="AE689" s="199" t="n"/>
      <c r="AF689" s="199" t="n"/>
      <c r="AG689" s="199" t="n"/>
    </row>
    <row r="690" ht="22.5" customHeight="1">
      <c r="A690" s="199" t="n"/>
      <c r="B690" s="201" t="n"/>
      <c r="C690" s="200" t="n"/>
      <c r="D690" s="201" t="n"/>
      <c r="E690" s="200" t="n"/>
      <c r="F690" s="201" t="n"/>
      <c r="G690" s="200" t="n"/>
      <c r="H690" s="201" t="n"/>
      <c r="I690" s="200" t="n"/>
      <c r="J690" s="199" t="n"/>
      <c r="K690" s="199" t="n"/>
      <c r="L690" s="199" t="n"/>
      <c r="M690" s="212" t="n"/>
      <c r="N690" s="199" t="n"/>
      <c r="O690" s="199" t="n"/>
      <c r="P690" s="199" t="n"/>
      <c r="Q690" s="199" t="n"/>
      <c r="R690" s="199" t="n"/>
      <c r="S690" s="199" t="n"/>
      <c r="T690" s="199" t="n"/>
      <c r="U690" s="199" t="n"/>
      <c r="V690" s="199" t="n"/>
      <c r="W690" s="199" t="n"/>
      <c r="X690" s="199" t="n"/>
      <c r="Y690" s="199" t="n"/>
      <c r="Z690" s="199" t="n"/>
      <c r="AA690" s="199" t="n"/>
      <c r="AB690" s="199" t="n"/>
      <c r="AC690" s="199" t="n"/>
      <c r="AD690" s="199" t="n"/>
      <c r="AE690" s="199" t="n"/>
      <c r="AF690" s="199" t="n"/>
      <c r="AG690" s="199" t="n"/>
    </row>
    <row r="691" ht="22.5" customHeight="1">
      <c r="A691" s="199" t="n"/>
      <c r="B691" s="201" t="n"/>
      <c r="C691" s="200" t="n"/>
      <c r="D691" s="201" t="n"/>
      <c r="E691" s="200" t="n"/>
      <c r="F691" s="201" t="n"/>
      <c r="G691" s="200" t="n"/>
      <c r="H691" s="201" t="n"/>
      <c r="I691" s="200" t="n"/>
      <c r="J691" s="199" t="n"/>
      <c r="K691" s="199" t="n"/>
      <c r="L691" s="199" t="n"/>
      <c r="M691" s="212" t="n"/>
      <c r="N691" s="199" t="n"/>
      <c r="O691" s="199" t="n"/>
      <c r="P691" s="199" t="n"/>
      <c r="Q691" s="199" t="n"/>
      <c r="R691" s="199" t="n"/>
      <c r="S691" s="199" t="n"/>
      <c r="T691" s="199" t="n"/>
      <c r="U691" s="199" t="n"/>
      <c r="V691" s="199" t="n"/>
      <c r="W691" s="199" t="n"/>
      <c r="X691" s="199" t="n"/>
      <c r="Y691" s="199" t="n"/>
      <c r="Z691" s="199" t="n"/>
      <c r="AA691" s="199" t="n"/>
      <c r="AB691" s="199" t="n"/>
      <c r="AC691" s="199" t="n"/>
      <c r="AD691" s="199" t="n"/>
      <c r="AE691" s="199" t="n"/>
      <c r="AF691" s="199" t="n"/>
      <c r="AG691" s="199" t="n"/>
    </row>
    <row r="692" ht="22.5" customHeight="1">
      <c r="A692" s="199" t="n"/>
      <c r="B692" s="201" t="n"/>
      <c r="C692" s="200" t="n"/>
      <c r="D692" s="201" t="n"/>
      <c r="E692" s="200" t="n"/>
      <c r="F692" s="201" t="n"/>
      <c r="G692" s="200" t="n"/>
      <c r="H692" s="201" t="n"/>
      <c r="I692" s="200" t="n"/>
      <c r="J692" s="199" t="n"/>
      <c r="K692" s="199" t="n"/>
      <c r="L692" s="199" t="n"/>
      <c r="M692" s="212" t="n"/>
      <c r="N692" s="199" t="n"/>
      <c r="O692" s="199" t="n"/>
      <c r="P692" s="199" t="n"/>
      <c r="Q692" s="199" t="n"/>
      <c r="R692" s="199" t="n"/>
      <c r="S692" s="199" t="n"/>
      <c r="T692" s="199" t="n"/>
      <c r="U692" s="199" t="n"/>
      <c r="V692" s="199" t="n"/>
      <c r="W692" s="199" t="n"/>
      <c r="X692" s="199" t="n"/>
      <c r="Y692" s="199" t="n"/>
      <c r="Z692" s="199" t="n"/>
      <c r="AA692" s="199" t="n"/>
      <c r="AB692" s="199" t="n"/>
      <c r="AC692" s="199" t="n"/>
      <c r="AD692" s="199" t="n"/>
      <c r="AE692" s="199" t="n"/>
      <c r="AF692" s="199" t="n"/>
      <c r="AG692" s="199" t="n"/>
    </row>
    <row r="693" ht="22.5" customHeight="1">
      <c r="A693" s="199" t="n"/>
      <c r="B693" s="201" t="n"/>
      <c r="C693" s="200" t="n"/>
      <c r="D693" s="201" t="n"/>
      <c r="E693" s="200" t="n"/>
      <c r="F693" s="201" t="n"/>
      <c r="G693" s="200" t="n"/>
      <c r="H693" s="201" t="n"/>
      <c r="I693" s="200" t="n"/>
      <c r="J693" s="199" t="n"/>
      <c r="K693" s="199" t="n"/>
      <c r="L693" s="199" t="n"/>
      <c r="M693" s="212" t="n"/>
      <c r="N693" s="199" t="n"/>
      <c r="O693" s="199" t="n"/>
      <c r="P693" s="199" t="n"/>
      <c r="Q693" s="199" t="n"/>
      <c r="R693" s="199" t="n"/>
      <c r="S693" s="199" t="n"/>
      <c r="T693" s="199" t="n"/>
      <c r="U693" s="199" t="n"/>
      <c r="V693" s="199" t="n"/>
      <c r="W693" s="199" t="n"/>
      <c r="X693" s="199" t="n"/>
      <c r="Y693" s="199" t="n"/>
      <c r="Z693" s="199" t="n"/>
      <c r="AA693" s="199" t="n"/>
      <c r="AB693" s="199" t="n"/>
      <c r="AC693" s="199" t="n"/>
      <c r="AD693" s="199" t="n"/>
      <c r="AE693" s="199" t="n"/>
      <c r="AF693" s="199" t="n"/>
      <c r="AG693" s="199" t="n"/>
    </row>
    <row r="694" ht="22.5" customHeight="1">
      <c r="A694" s="199" t="n"/>
      <c r="B694" s="201" t="n"/>
      <c r="C694" s="200" t="n"/>
      <c r="D694" s="201" t="n"/>
      <c r="E694" s="200" t="n"/>
      <c r="F694" s="201" t="n"/>
      <c r="G694" s="200" t="n"/>
      <c r="H694" s="201" t="n"/>
      <c r="I694" s="200" t="n"/>
      <c r="J694" s="199" t="n"/>
      <c r="K694" s="199" t="n"/>
      <c r="L694" s="199" t="n"/>
      <c r="M694" s="212" t="n"/>
      <c r="N694" s="199" t="n"/>
      <c r="O694" s="199" t="n"/>
      <c r="P694" s="199" t="n"/>
      <c r="Q694" s="199" t="n"/>
      <c r="R694" s="199" t="n"/>
      <c r="S694" s="199" t="n"/>
      <c r="T694" s="199" t="n"/>
      <c r="U694" s="199" t="n"/>
      <c r="V694" s="199" t="n"/>
      <c r="W694" s="199" t="n"/>
      <c r="X694" s="199" t="n"/>
      <c r="Y694" s="199" t="n"/>
      <c r="Z694" s="199" t="n"/>
      <c r="AA694" s="199" t="n"/>
      <c r="AB694" s="199" t="n"/>
      <c r="AC694" s="199" t="n"/>
      <c r="AD694" s="199" t="n"/>
      <c r="AE694" s="199" t="n"/>
      <c r="AF694" s="199" t="n"/>
      <c r="AG694" s="199" t="n"/>
    </row>
    <row r="695" ht="22.5" customHeight="1">
      <c r="A695" s="199" t="n"/>
      <c r="B695" s="201" t="n"/>
      <c r="C695" s="200" t="n"/>
      <c r="D695" s="201" t="n"/>
      <c r="E695" s="200" t="n"/>
      <c r="F695" s="201" t="n"/>
      <c r="G695" s="200" t="n"/>
      <c r="H695" s="201" t="n"/>
      <c r="I695" s="200" t="n"/>
      <c r="J695" s="199" t="n"/>
      <c r="K695" s="199" t="n"/>
      <c r="L695" s="199" t="n"/>
      <c r="M695" s="212" t="n"/>
      <c r="N695" s="199" t="n"/>
      <c r="O695" s="199" t="n"/>
      <c r="P695" s="199" t="n"/>
      <c r="Q695" s="199" t="n"/>
      <c r="R695" s="199" t="n"/>
      <c r="S695" s="199" t="n"/>
      <c r="T695" s="199" t="n"/>
      <c r="U695" s="199" t="n"/>
      <c r="V695" s="199" t="n"/>
      <c r="W695" s="199" t="n"/>
      <c r="X695" s="199" t="n"/>
      <c r="Y695" s="199" t="n"/>
      <c r="Z695" s="199" t="n"/>
      <c r="AA695" s="199" t="n"/>
      <c r="AB695" s="199" t="n"/>
      <c r="AC695" s="199" t="n"/>
      <c r="AD695" s="199" t="n"/>
      <c r="AE695" s="199" t="n"/>
      <c r="AF695" s="199" t="n"/>
      <c r="AG695" s="199" t="n"/>
    </row>
    <row r="696" ht="22.5" customHeight="1">
      <c r="A696" s="199" t="n"/>
      <c r="B696" s="201" t="n"/>
      <c r="C696" s="200" t="n"/>
      <c r="D696" s="201" t="n"/>
      <c r="E696" s="200" t="n"/>
      <c r="F696" s="201" t="n"/>
      <c r="G696" s="200" t="n"/>
      <c r="H696" s="201" t="n"/>
      <c r="I696" s="200" t="n"/>
      <c r="J696" s="199" t="n"/>
      <c r="K696" s="199" t="n"/>
      <c r="L696" s="199" t="n"/>
      <c r="M696" s="212" t="n"/>
      <c r="N696" s="199" t="n"/>
      <c r="O696" s="199" t="n"/>
      <c r="P696" s="199" t="n"/>
      <c r="Q696" s="199" t="n"/>
      <c r="R696" s="199" t="n"/>
      <c r="S696" s="199" t="n"/>
      <c r="T696" s="199" t="n"/>
      <c r="U696" s="199" t="n"/>
      <c r="V696" s="199" t="n"/>
      <c r="W696" s="199" t="n"/>
      <c r="X696" s="199" t="n"/>
      <c r="Y696" s="199" t="n"/>
      <c r="Z696" s="199" t="n"/>
      <c r="AA696" s="199" t="n"/>
      <c r="AB696" s="199" t="n"/>
      <c r="AC696" s="199" t="n"/>
      <c r="AD696" s="199" t="n"/>
      <c r="AE696" s="199" t="n"/>
      <c r="AF696" s="199" t="n"/>
      <c r="AG696" s="199" t="n"/>
    </row>
    <row r="697" ht="22.5" customHeight="1">
      <c r="A697" s="199" t="n"/>
      <c r="B697" s="201" t="n"/>
      <c r="C697" s="200" t="n"/>
      <c r="D697" s="201" t="n"/>
      <c r="E697" s="200" t="n"/>
      <c r="F697" s="201" t="n"/>
      <c r="G697" s="200" t="n"/>
      <c r="H697" s="201" t="n"/>
      <c r="I697" s="200" t="n"/>
      <c r="J697" s="199" t="n"/>
      <c r="K697" s="199" t="n"/>
      <c r="L697" s="199" t="n"/>
      <c r="M697" s="212" t="n"/>
      <c r="N697" s="199" t="n"/>
      <c r="O697" s="199" t="n"/>
      <c r="P697" s="199" t="n"/>
      <c r="Q697" s="199" t="n"/>
      <c r="R697" s="199" t="n"/>
      <c r="S697" s="199" t="n"/>
      <c r="T697" s="199" t="n"/>
      <c r="U697" s="199" t="n"/>
      <c r="V697" s="199" t="n"/>
      <c r="W697" s="199" t="n"/>
      <c r="X697" s="199" t="n"/>
      <c r="Y697" s="199" t="n"/>
      <c r="Z697" s="199" t="n"/>
      <c r="AA697" s="199" t="n"/>
      <c r="AB697" s="199" t="n"/>
      <c r="AC697" s="199" t="n"/>
      <c r="AD697" s="199" t="n"/>
      <c r="AE697" s="199" t="n"/>
      <c r="AF697" s="199" t="n"/>
      <c r="AG697" s="199" t="n"/>
    </row>
    <row r="698" ht="22.5" customHeight="1">
      <c r="A698" s="199" t="n"/>
      <c r="B698" s="201" t="n"/>
      <c r="C698" s="200" t="n"/>
      <c r="D698" s="201" t="n"/>
      <c r="E698" s="200" t="n"/>
      <c r="F698" s="201" t="n"/>
      <c r="G698" s="200" t="n"/>
      <c r="H698" s="201" t="n"/>
      <c r="I698" s="200" t="n"/>
      <c r="J698" s="199" t="n"/>
      <c r="K698" s="199" t="n"/>
      <c r="L698" s="199" t="n"/>
      <c r="M698" s="212" t="n"/>
      <c r="N698" s="199" t="n"/>
      <c r="O698" s="199" t="n"/>
      <c r="P698" s="199" t="n"/>
      <c r="Q698" s="199" t="n"/>
      <c r="R698" s="199" t="n"/>
      <c r="S698" s="199" t="n"/>
      <c r="T698" s="199" t="n"/>
      <c r="U698" s="199" t="n"/>
      <c r="V698" s="199" t="n"/>
      <c r="W698" s="199" t="n"/>
      <c r="X698" s="199" t="n"/>
      <c r="Y698" s="199" t="n"/>
      <c r="Z698" s="199" t="n"/>
      <c r="AA698" s="199" t="n"/>
      <c r="AB698" s="199" t="n"/>
      <c r="AC698" s="199" t="n"/>
      <c r="AD698" s="199" t="n"/>
      <c r="AE698" s="199" t="n"/>
      <c r="AF698" s="199" t="n"/>
      <c r="AG698" s="199" t="n"/>
    </row>
    <row r="699" ht="22.5" customHeight="1">
      <c r="A699" s="199" t="n"/>
      <c r="B699" s="201" t="n"/>
      <c r="C699" s="200" t="n"/>
      <c r="D699" s="201" t="n"/>
      <c r="E699" s="200" t="n"/>
      <c r="F699" s="201" t="n"/>
      <c r="G699" s="200" t="n"/>
      <c r="H699" s="201" t="n"/>
      <c r="I699" s="200" t="n"/>
      <c r="J699" s="199" t="n"/>
      <c r="K699" s="199" t="n"/>
      <c r="L699" s="199" t="n"/>
      <c r="M699" s="212" t="n"/>
      <c r="N699" s="199" t="n"/>
      <c r="O699" s="199" t="n"/>
      <c r="P699" s="199" t="n"/>
      <c r="Q699" s="199" t="n"/>
      <c r="R699" s="199" t="n"/>
      <c r="S699" s="199" t="n"/>
      <c r="T699" s="199" t="n"/>
      <c r="U699" s="199" t="n"/>
      <c r="V699" s="199" t="n"/>
      <c r="W699" s="199" t="n"/>
      <c r="X699" s="199" t="n"/>
      <c r="Y699" s="199" t="n"/>
      <c r="Z699" s="199" t="n"/>
      <c r="AA699" s="199" t="n"/>
      <c r="AB699" s="199" t="n"/>
      <c r="AC699" s="199" t="n"/>
      <c r="AD699" s="199" t="n"/>
      <c r="AE699" s="199" t="n"/>
      <c r="AF699" s="199" t="n"/>
      <c r="AG699" s="199" t="n"/>
    </row>
    <row r="700" ht="22.5" customHeight="1">
      <c r="A700" s="199" t="n"/>
      <c r="B700" s="201" t="n"/>
      <c r="C700" s="200" t="n"/>
      <c r="D700" s="201" t="n"/>
      <c r="E700" s="200" t="n"/>
      <c r="F700" s="201" t="n"/>
      <c r="G700" s="200" t="n"/>
      <c r="H700" s="201" t="n"/>
      <c r="I700" s="200" t="n"/>
      <c r="J700" s="199" t="n"/>
      <c r="K700" s="199" t="n"/>
      <c r="L700" s="199" t="n"/>
      <c r="M700" s="212" t="n"/>
      <c r="N700" s="199" t="n"/>
      <c r="O700" s="199" t="n"/>
      <c r="P700" s="199" t="n"/>
      <c r="Q700" s="199" t="n"/>
      <c r="R700" s="199" t="n"/>
      <c r="S700" s="199" t="n"/>
      <c r="T700" s="199" t="n"/>
      <c r="U700" s="199" t="n"/>
      <c r="V700" s="199" t="n"/>
      <c r="W700" s="199" t="n"/>
      <c r="X700" s="199" t="n"/>
      <c r="Y700" s="199" t="n"/>
      <c r="Z700" s="199" t="n"/>
      <c r="AA700" s="199" t="n"/>
      <c r="AB700" s="199" t="n"/>
      <c r="AC700" s="199" t="n"/>
      <c r="AD700" s="199" t="n"/>
      <c r="AE700" s="199" t="n"/>
      <c r="AF700" s="199" t="n"/>
      <c r="AG700" s="199" t="n"/>
    </row>
    <row r="701" ht="22.5" customHeight="1">
      <c r="A701" s="199" t="n"/>
      <c r="B701" s="201" t="n"/>
      <c r="C701" s="200" t="n"/>
      <c r="D701" s="201" t="n"/>
      <c r="E701" s="200" t="n"/>
      <c r="F701" s="201" t="n"/>
      <c r="G701" s="200" t="n"/>
      <c r="H701" s="201" t="n"/>
      <c r="I701" s="200" t="n"/>
      <c r="J701" s="199" t="n"/>
      <c r="K701" s="199" t="n"/>
      <c r="L701" s="199" t="n"/>
      <c r="M701" s="212" t="n"/>
      <c r="N701" s="199" t="n"/>
      <c r="O701" s="199" t="n"/>
      <c r="P701" s="199" t="n"/>
      <c r="Q701" s="199" t="n"/>
      <c r="R701" s="199" t="n"/>
      <c r="S701" s="199" t="n"/>
      <c r="T701" s="199" t="n"/>
      <c r="U701" s="199" t="n"/>
      <c r="V701" s="199" t="n"/>
      <c r="W701" s="199" t="n"/>
      <c r="X701" s="199" t="n"/>
      <c r="Y701" s="199" t="n"/>
      <c r="Z701" s="199" t="n"/>
      <c r="AA701" s="199" t="n"/>
      <c r="AB701" s="199" t="n"/>
      <c r="AC701" s="199" t="n"/>
      <c r="AD701" s="199" t="n"/>
      <c r="AE701" s="199" t="n"/>
      <c r="AF701" s="199" t="n"/>
      <c r="AG701" s="199" t="n"/>
    </row>
    <row r="702" ht="22.5" customHeight="1">
      <c r="A702" s="199" t="n"/>
      <c r="B702" s="201" t="n"/>
      <c r="C702" s="200" t="n"/>
      <c r="D702" s="201" t="n"/>
      <c r="E702" s="200" t="n"/>
      <c r="F702" s="201" t="n"/>
      <c r="G702" s="200" t="n"/>
      <c r="H702" s="201" t="n"/>
      <c r="I702" s="200" t="n"/>
      <c r="J702" s="199" t="n"/>
      <c r="K702" s="199" t="n"/>
      <c r="L702" s="199" t="n"/>
      <c r="M702" s="212" t="n"/>
      <c r="N702" s="199" t="n"/>
      <c r="O702" s="199" t="n"/>
      <c r="P702" s="199" t="n"/>
      <c r="Q702" s="199" t="n"/>
      <c r="R702" s="199" t="n"/>
      <c r="S702" s="199" t="n"/>
      <c r="T702" s="199" t="n"/>
      <c r="U702" s="199" t="n"/>
      <c r="V702" s="199" t="n"/>
      <c r="W702" s="199" t="n"/>
      <c r="X702" s="199" t="n"/>
      <c r="Y702" s="199" t="n"/>
      <c r="Z702" s="199" t="n"/>
      <c r="AA702" s="199" t="n"/>
      <c r="AB702" s="199" t="n"/>
      <c r="AC702" s="199" t="n"/>
      <c r="AD702" s="199" t="n"/>
      <c r="AE702" s="199" t="n"/>
      <c r="AF702" s="199" t="n"/>
      <c r="AG702" s="199" t="n"/>
    </row>
    <row r="703" ht="22.5" customHeight="1">
      <c r="A703" s="199" t="n"/>
      <c r="B703" s="201" t="n"/>
      <c r="C703" s="200" t="n"/>
      <c r="D703" s="201" t="n"/>
      <c r="E703" s="200" t="n"/>
      <c r="F703" s="201" t="n"/>
      <c r="G703" s="200" t="n"/>
      <c r="H703" s="201" t="n"/>
      <c r="I703" s="200" t="n"/>
      <c r="J703" s="199" t="n"/>
      <c r="K703" s="199" t="n"/>
      <c r="L703" s="199" t="n"/>
      <c r="M703" s="212" t="n"/>
      <c r="N703" s="199" t="n"/>
      <c r="O703" s="199" t="n"/>
      <c r="P703" s="199" t="n"/>
      <c r="Q703" s="199" t="n"/>
      <c r="R703" s="199" t="n"/>
      <c r="S703" s="199" t="n"/>
      <c r="T703" s="199" t="n"/>
      <c r="U703" s="199" t="n"/>
      <c r="V703" s="199" t="n"/>
      <c r="W703" s="199" t="n"/>
      <c r="X703" s="199" t="n"/>
      <c r="Y703" s="199" t="n"/>
      <c r="Z703" s="199" t="n"/>
      <c r="AA703" s="199" t="n"/>
      <c r="AB703" s="199" t="n"/>
      <c r="AC703" s="199" t="n"/>
      <c r="AD703" s="199" t="n"/>
      <c r="AE703" s="199" t="n"/>
      <c r="AF703" s="199" t="n"/>
      <c r="AG703" s="199" t="n"/>
    </row>
    <row r="704" ht="22.5" customHeight="1">
      <c r="A704" s="199" t="n"/>
      <c r="B704" s="201" t="n"/>
      <c r="C704" s="200" t="n"/>
      <c r="D704" s="201" t="n"/>
      <c r="E704" s="200" t="n"/>
      <c r="F704" s="201" t="n"/>
      <c r="G704" s="200" t="n"/>
      <c r="H704" s="201" t="n"/>
      <c r="I704" s="200" t="n"/>
      <c r="J704" s="199" t="n"/>
      <c r="K704" s="199" t="n"/>
      <c r="L704" s="199" t="n"/>
      <c r="M704" s="212" t="n"/>
      <c r="N704" s="199" t="n"/>
      <c r="O704" s="199" t="n"/>
      <c r="P704" s="199" t="n"/>
      <c r="Q704" s="199" t="n"/>
      <c r="R704" s="199" t="n"/>
      <c r="S704" s="199" t="n"/>
      <c r="T704" s="199" t="n"/>
      <c r="U704" s="199" t="n"/>
      <c r="V704" s="199" t="n"/>
      <c r="W704" s="199" t="n"/>
      <c r="X704" s="199" t="n"/>
      <c r="Y704" s="199" t="n"/>
      <c r="Z704" s="199" t="n"/>
      <c r="AA704" s="199" t="n"/>
      <c r="AB704" s="199" t="n"/>
      <c r="AC704" s="199" t="n"/>
      <c r="AD704" s="199" t="n"/>
      <c r="AE704" s="199" t="n"/>
      <c r="AF704" s="199" t="n"/>
      <c r="AG704" s="199" t="n"/>
    </row>
    <row r="705" ht="22.5" customHeight="1">
      <c r="A705" s="199" t="n"/>
      <c r="B705" s="201" t="n"/>
      <c r="C705" s="200" t="n"/>
      <c r="D705" s="201" t="n"/>
      <c r="E705" s="200" t="n"/>
      <c r="F705" s="201" t="n"/>
      <c r="G705" s="200" t="n"/>
      <c r="H705" s="201" t="n"/>
      <c r="I705" s="200" t="n"/>
      <c r="J705" s="199" t="n"/>
      <c r="K705" s="199" t="n"/>
      <c r="L705" s="199" t="n"/>
      <c r="M705" s="212" t="n"/>
      <c r="N705" s="199" t="n"/>
      <c r="O705" s="199" t="n"/>
      <c r="P705" s="199" t="n"/>
      <c r="Q705" s="199" t="n"/>
      <c r="R705" s="199" t="n"/>
      <c r="S705" s="199" t="n"/>
      <c r="T705" s="199" t="n"/>
      <c r="U705" s="199" t="n"/>
      <c r="V705" s="199" t="n"/>
      <c r="W705" s="199" t="n"/>
      <c r="X705" s="199" t="n"/>
      <c r="Y705" s="199" t="n"/>
      <c r="Z705" s="199" t="n"/>
      <c r="AA705" s="199" t="n"/>
      <c r="AB705" s="199" t="n"/>
      <c r="AC705" s="199" t="n"/>
      <c r="AD705" s="199" t="n"/>
      <c r="AE705" s="199" t="n"/>
      <c r="AF705" s="199" t="n"/>
      <c r="AG705" s="199" t="n"/>
    </row>
    <row r="706" ht="22.5" customHeight="1">
      <c r="A706" s="199" t="n"/>
      <c r="B706" s="201" t="n"/>
      <c r="C706" s="200" t="n"/>
      <c r="D706" s="201" t="n"/>
      <c r="E706" s="200" t="n"/>
      <c r="F706" s="201" t="n"/>
      <c r="G706" s="200" t="n"/>
      <c r="H706" s="201" t="n"/>
      <c r="I706" s="200" t="n"/>
      <c r="J706" s="199" t="n"/>
      <c r="K706" s="199" t="n"/>
      <c r="L706" s="199" t="n"/>
      <c r="M706" s="212" t="n"/>
      <c r="N706" s="199" t="n"/>
      <c r="O706" s="199" t="n"/>
      <c r="P706" s="199" t="n"/>
      <c r="Q706" s="199" t="n"/>
      <c r="R706" s="199" t="n"/>
      <c r="S706" s="199" t="n"/>
      <c r="T706" s="199" t="n"/>
      <c r="U706" s="199" t="n"/>
      <c r="V706" s="199" t="n"/>
      <c r="W706" s="199" t="n"/>
      <c r="X706" s="199" t="n"/>
      <c r="Y706" s="199" t="n"/>
      <c r="Z706" s="199" t="n"/>
      <c r="AA706" s="199" t="n"/>
      <c r="AB706" s="199" t="n"/>
      <c r="AC706" s="199" t="n"/>
      <c r="AD706" s="199" t="n"/>
      <c r="AE706" s="199" t="n"/>
      <c r="AF706" s="199" t="n"/>
      <c r="AG706" s="199" t="n"/>
    </row>
    <row r="707" ht="22.5" customHeight="1">
      <c r="A707" s="199" t="n"/>
      <c r="B707" s="201" t="n"/>
      <c r="C707" s="200" t="n"/>
      <c r="D707" s="201" t="n"/>
      <c r="E707" s="200" t="n"/>
      <c r="F707" s="201" t="n"/>
      <c r="G707" s="200" t="n"/>
      <c r="H707" s="201" t="n"/>
      <c r="I707" s="200" t="n"/>
      <c r="J707" s="199" t="n"/>
      <c r="K707" s="199" t="n"/>
      <c r="L707" s="199" t="n"/>
      <c r="M707" s="212" t="n"/>
      <c r="N707" s="199" t="n"/>
      <c r="O707" s="199" t="n"/>
      <c r="P707" s="199" t="n"/>
      <c r="Q707" s="199" t="n"/>
      <c r="R707" s="199" t="n"/>
      <c r="S707" s="199" t="n"/>
      <c r="T707" s="199" t="n"/>
      <c r="U707" s="199" t="n"/>
      <c r="V707" s="199" t="n"/>
      <c r="W707" s="199" t="n"/>
      <c r="X707" s="199" t="n"/>
      <c r="Y707" s="199" t="n"/>
      <c r="Z707" s="199" t="n"/>
      <c r="AA707" s="199" t="n"/>
      <c r="AB707" s="199" t="n"/>
      <c r="AC707" s="199" t="n"/>
      <c r="AD707" s="199" t="n"/>
      <c r="AE707" s="199" t="n"/>
      <c r="AF707" s="199" t="n"/>
      <c r="AG707" s="199" t="n"/>
    </row>
    <row r="708" ht="22.5" customHeight="1">
      <c r="A708" s="199" t="n"/>
      <c r="B708" s="201" t="n"/>
      <c r="C708" s="200" t="n"/>
      <c r="D708" s="201" t="n"/>
      <c r="E708" s="200" t="n"/>
      <c r="F708" s="201" t="n"/>
      <c r="G708" s="200" t="n"/>
      <c r="H708" s="201" t="n"/>
      <c r="I708" s="200" t="n"/>
      <c r="J708" s="199" t="n"/>
      <c r="K708" s="199" t="n"/>
      <c r="L708" s="199" t="n"/>
      <c r="M708" s="212" t="n"/>
      <c r="N708" s="199" t="n"/>
      <c r="O708" s="199" t="n"/>
      <c r="P708" s="199" t="n"/>
      <c r="Q708" s="199" t="n"/>
      <c r="R708" s="199" t="n"/>
      <c r="S708" s="199" t="n"/>
      <c r="T708" s="199" t="n"/>
      <c r="U708" s="199" t="n"/>
      <c r="V708" s="199" t="n"/>
      <c r="W708" s="199" t="n"/>
      <c r="X708" s="199" t="n"/>
      <c r="Y708" s="199" t="n"/>
      <c r="Z708" s="199" t="n"/>
      <c r="AA708" s="199" t="n"/>
      <c r="AB708" s="199" t="n"/>
      <c r="AC708" s="199" t="n"/>
      <c r="AD708" s="199" t="n"/>
      <c r="AE708" s="199" t="n"/>
      <c r="AF708" s="199" t="n"/>
      <c r="AG708" s="199" t="n"/>
    </row>
    <row r="709" ht="22.5" customHeight="1">
      <c r="A709" s="199" t="n"/>
      <c r="B709" s="201" t="n"/>
      <c r="C709" s="200" t="n"/>
      <c r="D709" s="201" t="n"/>
      <c r="E709" s="200" t="n"/>
      <c r="F709" s="201" t="n"/>
      <c r="G709" s="200" t="n"/>
      <c r="H709" s="201" t="n"/>
      <c r="I709" s="200" t="n"/>
      <c r="J709" s="199" t="n"/>
      <c r="K709" s="199" t="n"/>
      <c r="L709" s="199" t="n"/>
      <c r="M709" s="212" t="n"/>
      <c r="N709" s="199" t="n"/>
      <c r="O709" s="199" t="n"/>
      <c r="P709" s="199" t="n"/>
      <c r="Q709" s="199" t="n"/>
      <c r="R709" s="199" t="n"/>
      <c r="S709" s="199" t="n"/>
      <c r="T709" s="199" t="n"/>
      <c r="U709" s="199" t="n"/>
      <c r="V709" s="199" t="n"/>
      <c r="W709" s="199" t="n"/>
      <c r="X709" s="199" t="n"/>
      <c r="Y709" s="199" t="n"/>
      <c r="Z709" s="199" t="n"/>
      <c r="AA709" s="199" t="n"/>
      <c r="AB709" s="199" t="n"/>
      <c r="AC709" s="199" t="n"/>
      <c r="AD709" s="199" t="n"/>
      <c r="AE709" s="199" t="n"/>
      <c r="AF709" s="199" t="n"/>
      <c r="AG709" s="199" t="n"/>
    </row>
    <row r="710" ht="22.5" customHeight="1">
      <c r="A710" s="199" t="n"/>
      <c r="B710" s="201" t="n"/>
      <c r="C710" s="200" t="n"/>
      <c r="D710" s="201" t="n"/>
      <c r="E710" s="200" t="n"/>
      <c r="F710" s="201" t="n"/>
      <c r="G710" s="200" t="n"/>
      <c r="H710" s="201" t="n"/>
      <c r="I710" s="200" t="n"/>
      <c r="J710" s="199" t="n"/>
      <c r="K710" s="199" t="n"/>
      <c r="L710" s="199" t="n"/>
      <c r="M710" s="212" t="n"/>
      <c r="N710" s="199" t="n"/>
      <c r="O710" s="199" t="n"/>
      <c r="P710" s="199" t="n"/>
      <c r="Q710" s="199" t="n"/>
      <c r="R710" s="199" t="n"/>
      <c r="S710" s="199" t="n"/>
      <c r="T710" s="199" t="n"/>
      <c r="U710" s="199" t="n"/>
      <c r="V710" s="199" t="n"/>
      <c r="W710" s="199" t="n"/>
      <c r="X710" s="199" t="n"/>
      <c r="Y710" s="199" t="n"/>
      <c r="Z710" s="199" t="n"/>
      <c r="AA710" s="199" t="n"/>
      <c r="AB710" s="199" t="n"/>
      <c r="AC710" s="199" t="n"/>
      <c r="AD710" s="199" t="n"/>
      <c r="AE710" s="199" t="n"/>
      <c r="AF710" s="199" t="n"/>
      <c r="AG710" s="199" t="n"/>
    </row>
    <row r="711" ht="22.5" customHeight="1">
      <c r="A711" s="199" t="n"/>
      <c r="B711" s="201" t="n"/>
      <c r="C711" s="200" t="n"/>
      <c r="D711" s="201" t="n"/>
      <c r="E711" s="200" t="n"/>
      <c r="F711" s="201" t="n"/>
      <c r="G711" s="200" t="n"/>
      <c r="H711" s="201" t="n"/>
      <c r="I711" s="200" t="n"/>
      <c r="J711" s="199" t="n"/>
      <c r="K711" s="199" t="n"/>
      <c r="L711" s="199" t="n"/>
      <c r="M711" s="212" t="n"/>
      <c r="N711" s="199" t="n"/>
      <c r="O711" s="199" t="n"/>
      <c r="P711" s="199" t="n"/>
      <c r="Q711" s="199" t="n"/>
      <c r="R711" s="199" t="n"/>
      <c r="S711" s="199" t="n"/>
      <c r="T711" s="199" t="n"/>
      <c r="U711" s="199" t="n"/>
      <c r="V711" s="199" t="n"/>
      <c r="W711" s="199" t="n"/>
      <c r="X711" s="199" t="n"/>
      <c r="Y711" s="199" t="n"/>
      <c r="Z711" s="199" t="n"/>
      <c r="AA711" s="199" t="n"/>
      <c r="AB711" s="199" t="n"/>
      <c r="AC711" s="199" t="n"/>
      <c r="AD711" s="199" t="n"/>
      <c r="AE711" s="199" t="n"/>
      <c r="AF711" s="199" t="n"/>
      <c r="AG711" s="199" t="n"/>
    </row>
    <row r="712" ht="22.5" customHeight="1">
      <c r="A712" s="199" t="n"/>
      <c r="B712" s="201" t="n"/>
      <c r="C712" s="200" t="n"/>
      <c r="D712" s="201" t="n"/>
      <c r="E712" s="200" t="n"/>
      <c r="F712" s="201" t="n"/>
      <c r="G712" s="200" t="n"/>
      <c r="H712" s="201" t="n"/>
      <c r="I712" s="200" t="n"/>
      <c r="J712" s="199" t="n"/>
      <c r="K712" s="199" t="n"/>
      <c r="L712" s="199" t="n"/>
      <c r="M712" s="212" t="n"/>
      <c r="N712" s="199" t="n"/>
      <c r="O712" s="199" t="n"/>
      <c r="P712" s="199" t="n"/>
      <c r="Q712" s="199" t="n"/>
      <c r="R712" s="199" t="n"/>
      <c r="S712" s="199" t="n"/>
      <c r="T712" s="199" t="n"/>
      <c r="U712" s="199" t="n"/>
      <c r="V712" s="199" t="n"/>
      <c r="W712" s="199" t="n"/>
      <c r="X712" s="199" t="n"/>
      <c r="Y712" s="199" t="n"/>
      <c r="Z712" s="199" t="n"/>
      <c r="AA712" s="199" t="n"/>
      <c r="AB712" s="199" t="n"/>
      <c r="AC712" s="199" t="n"/>
      <c r="AD712" s="199" t="n"/>
      <c r="AE712" s="199" t="n"/>
      <c r="AF712" s="199" t="n"/>
      <c r="AG712" s="199" t="n"/>
    </row>
    <row r="713" ht="22.5" customHeight="1">
      <c r="A713" s="199" t="n"/>
      <c r="B713" s="201" t="n"/>
      <c r="C713" s="200" t="n"/>
      <c r="D713" s="201" t="n"/>
      <c r="E713" s="200" t="n"/>
      <c r="F713" s="201" t="n"/>
      <c r="G713" s="200" t="n"/>
      <c r="H713" s="201" t="n"/>
      <c r="I713" s="200" t="n"/>
      <c r="J713" s="199" t="n"/>
      <c r="K713" s="199" t="n"/>
      <c r="L713" s="199" t="n"/>
      <c r="M713" s="212" t="n"/>
      <c r="N713" s="199" t="n"/>
      <c r="O713" s="199" t="n"/>
      <c r="P713" s="199" t="n"/>
      <c r="Q713" s="199" t="n"/>
      <c r="R713" s="199" t="n"/>
      <c r="S713" s="199" t="n"/>
      <c r="T713" s="199" t="n"/>
      <c r="U713" s="199" t="n"/>
      <c r="V713" s="199" t="n"/>
      <c r="W713" s="199" t="n"/>
      <c r="X713" s="199" t="n"/>
      <c r="Y713" s="199" t="n"/>
      <c r="Z713" s="199" t="n"/>
      <c r="AA713" s="199" t="n"/>
      <c r="AB713" s="199" t="n"/>
      <c r="AC713" s="199" t="n"/>
      <c r="AD713" s="199" t="n"/>
      <c r="AE713" s="199" t="n"/>
      <c r="AF713" s="199" t="n"/>
      <c r="AG713" s="199" t="n"/>
    </row>
    <row r="714" ht="22.5" customHeight="1">
      <c r="A714" s="199" t="n"/>
      <c r="B714" s="201" t="n"/>
      <c r="C714" s="200" t="n"/>
      <c r="D714" s="201" t="n"/>
      <c r="E714" s="200" t="n"/>
      <c r="F714" s="201" t="n"/>
      <c r="G714" s="200" t="n"/>
      <c r="H714" s="201" t="n"/>
      <c r="I714" s="200" t="n"/>
      <c r="J714" s="199" t="n"/>
      <c r="K714" s="199" t="n"/>
      <c r="L714" s="199" t="n"/>
      <c r="M714" s="212" t="n"/>
      <c r="N714" s="199" t="n"/>
      <c r="O714" s="199" t="n"/>
      <c r="P714" s="199" t="n"/>
      <c r="Q714" s="199" t="n"/>
      <c r="R714" s="199" t="n"/>
      <c r="S714" s="199" t="n"/>
      <c r="T714" s="199" t="n"/>
      <c r="U714" s="199" t="n"/>
      <c r="V714" s="199" t="n"/>
      <c r="W714" s="199" t="n"/>
      <c r="X714" s="199" t="n"/>
      <c r="Y714" s="199" t="n"/>
      <c r="Z714" s="199" t="n"/>
      <c r="AA714" s="199" t="n"/>
      <c r="AB714" s="199" t="n"/>
      <c r="AC714" s="199" t="n"/>
      <c r="AD714" s="199" t="n"/>
      <c r="AE714" s="199" t="n"/>
      <c r="AF714" s="199" t="n"/>
      <c r="AG714" s="199" t="n"/>
    </row>
    <row r="715" ht="22.5" customHeight="1">
      <c r="A715" s="199" t="n"/>
      <c r="B715" s="201" t="n"/>
      <c r="C715" s="200" t="n"/>
      <c r="D715" s="201" t="n"/>
      <c r="E715" s="200" t="n"/>
      <c r="F715" s="201" t="n"/>
      <c r="G715" s="200" t="n"/>
      <c r="H715" s="201" t="n"/>
      <c r="I715" s="200" t="n"/>
      <c r="J715" s="199" t="n"/>
      <c r="K715" s="199" t="n"/>
      <c r="L715" s="199" t="n"/>
      <c r="M715" s="212" t="n"/>
      <c r="N715" s="199" t="n"/>
      <c r="O715" s="199" t="n"/>
      <c r="P715" s="199" t="n"/>
      <c r="Q715" s="199" t="n"/>
      <c r="R715" s="199" t="n"/>
      <c r="S715" s="199" t="n"/>
      <c r="T715" s="199" t="n"/>
      <c r="U715" s="199" t="n"/>
      <c r="V715" s="199" t="n"/>
      <c r="W715" s="199" t="n"/>
      <c r="X715" s="199" t="n"/>
      <c r="Y715" s="199" t="n"/>
      <c r="Z715" s="199" t="n"/>
      <c r="AA715" s="199" t="n"/>
      <c r="AB715" s="199" t="n"/>
      <c r="AC715" s="199" t="n"/>
      <c r="AD715" s="199" t="n"/>
      <c r="AE715" s="199" t="n"/>
      <c r="AF715" s="199" t="n"/>
      <c r="AG715" s="199" t="n"/>
    </row>
    <row r="716" ht="22.5" customHeight="1">
      <c r="A716" s="199" t="n"/>
      <c r="B716" s="201" t="n"/>
      <c r="C716" s="200" t="n"/>
      <c r="D716" s="201" t="n"/>
      <c r="E716" s="200" t="n"/>
      <c r="F716" s="201" t="n"/>
      <c r="G716" s="200" t="n"/>
      <c r="H716" s="201" t="n"/>
      <c r="I716" s="200" t="n"/>
      <c r="J716" s="199" t="n"/>
      <c r="K716" s="199" t="n"/>
      <c r="L716" s="199" t="n"/>
      <c r="M716" s="212" t="n"/>
      <c r="N716" s="199" t="n"/>
      <c r="O716" s="199" t="n"/>
      <c r="P716" s="199" t="n"/>
      <c r="Q716" s="199" t="n"/>
      <c r="R716" s="199" t="n"/>
      <c r="S716" s="199" t="n"/>
      <c r="T716" s="199" t="n"/>
      <c r="U716" s="199" t="n"/>
      <c r="V716" s="199" t="n"/>
      <c r="W716" s="199" t="n"/>
      <c r="X716" s="199" t="n"/>
      <c r="Y716" s="199" t="n"/>
      <c r="Z716" s="199" t="n"/>
      <c r="AA716" s="199" t="n"/>
      <c r="AB716" s="199" t="n"/>
      <c r="AC716" s="199" t="n"/>
      <c r="AD716" s="199" t="n"/>
      <c r="AE716" s="199" t="n"/>
      <c r="AF716" s="199" t="n"/>
      <c r="AG716" s="199" t="n"/>
    </row>
    <row r="717" ht="22.5" customHeight="1">
      <c r="A717" s="199" t="n"/>
      <c r="B717" s="201" t="n"/>
      <c r="C717" s="200" t="n"/>
      <c r="D717" s="201" t="n"/>
      <c r="E717" s="200" t="n"/>
      <c r="F717" s="201" t="n"/>
      <c r="G717" s="200" t="n"/>
      <c r="H717" s="201" t="n"/>
      <c r="I717" s="200" t="n"/>
      <c r="J717" s="199" t="n"/>
      <c r="K717" s="199" t="n"/>
      <c r="L717" s="199" t="n"/>
      <c r="M717" s="212" t="n"/>
      <c r="N717" s="199" t="n"/>
      <c r="O717" s="199" t="n"/>
      <c r="P717" s="199" t="n"/>
      <c r="Q717" s="199" t="n"/>
      <c r="R717" s="199" t="n"/>
      <c r="S717" s="199" t="n"/>
      <c r="T717" s="199" t="n"/>
      <c r="U717" s="199" t="n"/>
      <c r="V717" s="199" t="n"/>
      <c r="W717" s="199" t="n"/>
      <c r="X717" s="199" t="n"/>
      <c r="Y717" s="199" t="n"/>
      <c r="Z717" s="199" t="n"/>
      <c r="AA717" s="199" t="n"/>
      <c r="AB717" s="199" t="n"/>
      <c r="AC717" s="199" t="n"/>
      <c r="AD717" s="199" t="n"/>
      <c r="AE717" s="199" t="n"/>
      <c r="AF717" s="199" t="n"/>
      <c r="AG717" s="199" t="n"/>
    </row>
    <row r="718" ht="22.5" customHeight="1">
      <c r="A718" s="199" t="n"/>
      <c r="B718" s="201" t="n"/>
      <c r="C718" s="200" t="n"/>
      <c r="D718" s="201" t="n"/>
      <c r="E718" s="200" t="n"/>
      <c r="F718" s="201" t="n"/>
      <c r="G718" s="200" t="n"/>
      <c r="H718" s="201" t="n"/>
      <c r="I718" s="200" t="n"/>
      <c r="J718" s="199" t="n"/>
      <c r="K718" s="199" t="n"/>
      <c r="L718" s="199" t="n"/>
      <c r="M718" s="212" t="n"/>
      <c r="N718" s="199" t="n"/>
      <c r="O718" s="199" t="n"/>
      <c r="P718" s="199" t="n"/>
      <c r="Q718" s="199" t="n"/>
      <c r="R718" s="199" t="n"/>
      <c r="S718" s="199" t="n"/>
      <c r="T718" s="199" t="n"/>
      <c r="U718" s="199" t="n"/>
      <c r="V718" s="199" t="n"/>
      <c r="W718" s="199" t="n"/>
      <c r="X718" s="199" t="n"/>
      <c r="Y718" s="199" t="n"/>
      <c r="Z718" s="199" t="n"/>
      <c r="AA718" s="199" t="n"/>
      <c r="AB718" s="199" t="n"/>
      <c r="AC718" s="199" t="n"/>
      <c r="AD718" s="199" t="n"/>
      <c r="AE718" s="199" t="n"/>
      <c r="AF718" s="199" t="n"/>
      <c r="AG718" s="199" t="n"/>
    </row>
    <row r="719" ht="22.5" customHeight="1">
      <c r="A719" s="199" t="n"/>
      <c r="B719" s="201" t="n"/>
      <c r="C719" s="200" t="n"/>
      <c r="D719" s="201" t="n"/>
      <c r="E719" s="200" t="n"/>
      <c r="F719" s="201" t="n"/>
      <c r="G719" s="200" t="n"/>
      <c r="H719" s="201" t="n"/>
      <c r="I719" s="200" t="n"/>
      <c r="J719" s="199" t="n"/>
      <c r="K719" s="199" t="n"/>
      <c r="L719" s="199" t="n"/>
      <c r="M719" s="212" t="n"/>
      <c r="N719" s="199" t="n"/>
      <c r="O719" s="199" t="n"/>
      <c r="P719" s="199" t="n"/>
      <c r="Q719" s="199" t="n"/>
      <c r="R719" s="199" t="n"/>
      <c r="S719" s="199" t="n"/>
      <c r="T719" s="199" t="n"/>
      <c r="U719" s="199" t="n"/>
      <c r="V719" s="199" t="n"/>
      <c r="W719" s="199" t="n"/>
      <c r="X719" s="199" t="n"/>
      <c r="Y719" s="199" t="n"/>
      <c r="Z719" s="199" t="n"/>
      <c r="AA719" s="199" t="n"/>
      <c r="AB719" s="199" t="n"/>
      <c r="AC719" s="199" t="n"/>
      <c r="AD719" s="199" t="n"/>
      <c r="AE719" s="199" t="n"/>
      <c r="AF719" s="199" t="n"/>
      <c r="AG719" s="199" t="n"/>
    </row>
    <row r="720" ht="22.5" customHeight="1">
      <c r="A720" s="199" t="n"/>
      <c r="B720" s="201" t="n"/>
      <c r="C720" s="200" t="n"/>
      <c r="D720" s="201" t="n"/>
      <c r="E720" s="200" t="n"/>
      <c r="F720" s="201" t="n"/>
      <c r="G720" s="200" t="n"/>
      <c r="H720" s="201" t="n"/>
      <c r="I720" s="200" t="n"/>
      <c r="J720" s="199" t="n"/>
      <c r="K720" s="199" t="n"/>
      <c r="L720" s="199" t="n"/>
      <c r="M720" s="212" t="n"/>
      <c r="N720" s="199" t="n"/>
      <c r="O720" s="199" t="n"/>
      <c r="P720" s="199" t="n"/>
      <c r="Q720" s="199" t="n"/>
      <c r="R720" s="199" t="n"/>
      <c r="S720" s="199" t="n"/>
      <c r="T720" s="199" t="n"/>
      <c r="U720" s="199" t="n"/>
      <c r="V720" s="199" t="n"/>
      <c r="W720" s="199" t="n"/>
      <c r="X720" s="199" t="n"/>
      <c r="Y720" s="199" t="n"/>
      <c r="Z720" s="199" t="n"/>
      <c r="AA720" s="199" t="n"/>
      <c r="AB720" s="199" t="n"/>
      <c r="AC720" s="199" t="n"/>
      <c r="AD720" s="199" t="n"/>
      <c r="AE720" s="199" t="n"/>
      <c r="AF720" s="199" t="n"/>
      <c r="AG720" s="199" t="n"/>
    </row>
    <row r="721" ht="22.5" customHeight="1">
      <c r="A721" s="199" t="n"/>
      <c r="B721" s="201" t="n"/>
      <c r="C721" s="200" t="n"/>
      <c r="D721" s="201" t="n"/>
      <c r="E721" s="200" t="n"/>
      <c r="F721" s="201" t="n"/>
      <c r="G721" s="200" t="n"/>
      <c r="H721" s="201" t="n"/>
      <c r="I721" s="200" t="n"/>
      <c r="J721" s="199" t="n"/>
      <c r="K721" s="199" t="n"/>
      <c r="L721" s="199" t="n"/>
      <c r="M721" s="212" t="n"/>
      <c r="N721" s="199" t="n"/>
      <c r="O721" s="199" t="n"/>
      <c r="P721" s="199" t="n"/>
      <c r="Q721" s="199" t="n"/>
      <c r="R721" s="199" t="n"/>
      <c r="S721" s="199" t="n"/>
      <c r="T721" s="199" t="n"/>
      <c r="U721" s="199" t="n"/>
      <c r="V721" s="199" t="n"/>
      <c r="W721" s="199" t="n"/>
      <c r="X721" s="199" t="n"/>
      <c r="Y721" s="199" t="n"/>
      <c r="Z721" s="199" t="n"/>
      <c r="AA721" s="199" t="n"/>
      <c r="AB721" s="199" t="n"/>
      <c r="AC721" s="199" t="n"/>
      <c r="AD721" s="199" t="n"/>
      <c r="AE721" s="199" t="n"/>
      <c r="AF721" s="199" t="n"/>
      <c r="AG721" s="199" t="n"/>
    </row>
    <row r="722" ht="22.5" customHeight="1">
      <c r="A722" s="199" t="n"/>
      <c r="B722" s="201" t="n"/>
      <c r="C722" s="200" t="n"/>
      <c r="D722" s="201" t="n"/>
      <c r="E722" s="200" t="n"/>
      <c r="F722" s="201" t="n"/>
      <c r="G722" s="200" t="n"/>
      <c r="H722" s="201" t="n"/>
      <c r="I722" s="200" t="n"/>
      <c r="J722" s="199" t="n"/>
      <c r="K722" s="199" t="n"/>
      <c r="L722" s="199" t="n"/>
      <c r="M722" s="212" t="n"/>
      <c r="N722" s="199" t="n"/>
      <c r="O722" s="199" t="n"/>
      <c r="P722" s="199" t="n"/>
      <c r="Q722" s="199" t="n"/>
      <c r="R722" s="199" t="n"/>
      <c r="S722" s="199" t="n"/>
      <c r="T722" s="199" t="n"/>
      <c r="U722" s="199" t="n"/>
      <c r="V722" s="199" t="n"/>
      <c r="W722" s="199" t="n"/>
      <c r="X722" s="199" t="n"/>
      <c r="Y722" s="199" t="n"/>
      <c r="Z722" s="199" t="n"/>
      <c r="AA722" s="199" t="n"/>
      <c r="AB722" s="199" t="n"/>
      <c r="AC722" s="199" t="n"/>
      <c r="AD722" s="199" t="n"/>
      <c r="AE722" s="199" t="n"/>
      <c r="AF722" s="199" t="n"/>
      <c r="AG722" s="199" t="n"/>
    </row>
    <row r="723" ht="22.5" customHeight="1">
      <c r="A723" s="199" t="n"/>
      <c r="B723" s="201" t="n"/>
      <c r="C723" s="200" t="n"/>
      <c r="D723" s="201" t="n"/>
      <c r="E723" s="200" t="n"/>
      <c r="F723" s="201" t="n"/>
      <c r="G723" s="200" t="n"/>
      <c r="H723" s="201" t="n"/>
      <c r="I723" s="200" t="n"/>
      <c r="J723" s="199" t="n"/>
      <c r="K723" s="199" t="n"/>
      <c r="L723" s="199" t="n"/>
      <c r="M723" s="212" t="n"/>
      <c r="N723" s="199" t="n"/>
      <c r="O723" s="199" t="n"/>
      <c r="P723" s="199" t="n"/>
      <c r="Q723" s="199" t="n"/>
      <c r="R723" s="199" t="n"/>
      <c r="S723" s="199" t="n"/>
      <c r="T723" s="199" t="n"/>
      <c r="U723" s="199" t="n"/>
      <c r="V723" s="199" t="n"/>
      <c r="W723" s="199" t="n"/>
      <c r="X723" s="199" t="n"/>
      <c r="Y723" s="199" t="n"/>
      <c r="Z723" s="199" t="n"/>
      <c r="AA723" s="199" t="n"/>
      <c r="AB723" s="199" t="n"/>
      <c r="AC723" s="199" t="n"/>
      <c r="AD723" s="199" t="n"/>
      <c r="AE723" s="199" t="n"/>
      <c r="AF723" s="199" t="n"/>
      <c r="AG723" s="199" t="n"/>
    </row>
    <row r="724" ht="22.5" customHeight="1">
      <c r="A724" s="199" t="n"/>
      <c r="B724" s="201" t="n"/>
      <c r="C724" s="200" t="n"/>
      <c r="D724" s="201" t="n"/>
      <c r="E724" s="200" t="n"/>
      <c r="F724" s="201" t="n"/>
      <c r="G724" s="200" t="n"/>
      <c r="H724" s="201" t="n"/>
      <c r="I724" s="200" t="n"/>
      <c r="J724" s="199" t="n"/>
      <c r="K724" s="199" t="n"/>
      <c r="L724" s="199" t="n"/>
      <c r="M724" s="212" t="n"/>
      <c r="N724" s="199" t="n"/>
      <c r="O724" s="199" t="n"/>
      <c r="P724" s="199" t="n"/>
      <c r="Q724" s="199" t="n"/>
      <c r="R724" s="199" t="n"/>
      <c r="S724" s="199" t="n"/>
      <c r="T724" s="199" t="n"/>
      <c r="U724" s="199" t="n"/>
      <c r="V724" s="199" t="n"/>
      <c r="W724" s="199" t="n"/>
      <c r="X724" s="199" t="n"/>
      <c r="Y724" s="199" t="n"/>
      <c r="Z724" s="199" t="n"/>
      <c r="AA724" s="199" t="n"/>
      <c r="AB724" s="199" t="n"/>
      <c r="AC724" s="199" t="n"/>
      <c r="AD724" s="199" t="n"/>
      <c r="AE724" s="199" t="n"/>
      <c r="AF724" s="199" t="n"/>
      <c r="AG724" s="199" t="n"/>
    </row>
    <row r="725" ht="22.5" customHeight="1">
      <c r="A725" s="199" t="n"/>
      <c r="B725" s="201" t="n"/>
      <c r="C725" s="200" t="n"/>
      <c r="D725" s="201" t="n"/>
      <c r="E725" s="200" t="n"/>
      <c r="F725" s="201" t="n"/>
      <c r="G725" s="200" t="n"/>
      <c r="H725" s="201" t="n"/>
      <c r="I725" s="200" t="n"/>
      <c r="J725" s="199" t="n"/>
      <c r="K725" s="199" t="n"/>
      <c r="L725" s="199" t="n"/>
      <c r="M725" s="212" t="n"/>
      <c r="N725" s="199" t="n"/>
      <c r="O725" s="199" t="n"/>
      <c r="P725" s="199" t="n"/>
      <c r="Q725" s="199" t="n"/>
      <c r="R725" s="199" t="n"/>
      <c r="S725" s="199" t="n"/>
      <c r="T725" s="199" t="n"/>
      <c r="U725" s="199" t="n"/>
      <c r="V725" s="199" t="n"/>
      <c r="W725" s="199" t="n"/>
      <c r="X725" s="199" t="n"/>
      <c r="Y725" s="199" t="n"/>
      <c r="Z725" s="199" t="n"/>
      <c r="AA725" s="199" t="n"/>
      <c r="AB725" s="199" t="n"/>
      <c r="AC725" s="199" t="n"/>
      <c r="AD725" s="199" t="n"/>
      <c r="AE725" s="199" t="n"/>
      <c r="AF725" s="199" t="n"/>
      <c r="AG725" s="199" t="n"/>
    </row>
    <row r="726" ht="22.5" customHeight="1">
      <c r="A726" s="199" t="n"/>
      <c r="B726" s="201" t="n"/>
      <c r="C726" s="200" t="n"/>
      <c r="D726" s="201" t="n"/>
      <c r="E726" s="200" t="n"/>
      <c r="F726" s="201" t="n"/>
      <c r="G726" s="200" t="n"/>
      <c r="H726" s="201" t="n"/>
      <c r="I726" s="200" t="n"/>
      <c r="J726" s="199" t="n"/>
      <c r="K726" s="199" t="n"/>
      <c r="L726" s="199" t="n"/>
      <c r="M726" s="212" t="n"/>
      <c r="N726" s="199" t="n"/>
      <c r="O726" s="199" t="n"/>
      <c r="P726" s="199" t="n"/>
      <c r="Q726" s="199" t="n"/>
      <c r="R726" s="199" t="n"/>
      <c r="S726" s="199" t="n"/>
      <c r="T726" s="199" t="n"/>
      <c r="U726" s="199" t="n"/>
      <c r="V726" s="199" t="n"/>
      <c r="W726" s="199" t="n"/>
      <c r="X726" s="199" t="n"/>
      <c r="Y726" s="199" t="n"/>
      <c r="Z726" s="199" t="n"/>
      <c r="AA726" s="199" t="n"/>
      <c r="AB726" s="199" t="n"/>
      <c r="AC726" s="199" t="n"/>
      <c r="AD726" s="199" t="n"/>
      <c r="AE726" s="199" t="n"/>
      <c r="AF726" s="199" t="n"/>
      <c r="AG726" s="199" t="n"/>
    </row>
    <row r="727" ht="22.5" customHeight="1">
      <c r="A727" s="199" t="n"/>
      <c r="B727" s="201" t="n"/>
      <c r="C727" s="200" t="n"/>
      <c r="D727" s="201" t="n"/>
      <c r="E727" s="200" t="n"/>
      <c r="F727" s="201" t="n"/>
      <c r="G727" s="200" t="n"/>
      <c r="H727" s="201" t="n"/>
      <c r="I727" s="200" t="n"/>
      <c r="J727" s="199" t="n"/>
      <c r="K727" s="199" t="n"/>
      <c r="L727" s="199" t="n"/>
      <c r="M727" s="212" t="n"/>
      <c r="N727" s="199" t="n"/>
      <c r="O727" s="199" t="n"/>
      <c r="P727" s="199" t="n"/>
      <c r="Q727" s="199" t="n"/>
      <c r="R727" s="199" t="n"/>
      <c r="S727" s="199" t="n"/>
      <c r="T727" s="199" t="n"/>
      <c r="U727" s="199" t="n"/>
      <c r="V727" s="199" t="n"/>
      <c r="W727" s="199" t="n"/>
      <c r="X727" s="199" t="n"/>
      <c r="Y727" s="199" t="n"/>
      <c r="Z727" s="199" t="n"/>
      <c r="AA727" s="199" t="n"/>
      <c r="AB727" s="199" t="n"/>
      <c r="AC727" s="199" t="n"/>
      <c r="AD727" s="199" t="n"/>
      <c r="AE727" s="199" t="n"/>
      <c r="AF727" s="199" t="n"/>
      <c r="AG727" s="199" t="n"/>
    </row>
    <row r="728" ht="22.5" customHeight="1">
      <c r="A728" s="199" t="n"/>
      <c r="B728" s="201" t="n"/>
      <c r="C728" s="200" t="n"/>
      <c r="D728" s="201" t="n"/>
      <c r="E728" s="200" t="n"/>
      <c r="F728" s="201" t="n"/>
      <c r="G728" s="200" t="n"/>
      <c r="H728" s="201" t="n"/>
      <c r="I728" s="200" t="n"/>
      <c r="J728" s="199" t="n"/>
      <c r="K728" s="199" t="n"/>
      <c r="L728" s="199" t="n"/>
      <c r="M728" s="212" t="n"/>
      <c r="N728" s="199" t="n"/>
      <c r="O728" s="199" t="n"/>
      <c r="P728" s="199" t="n"/>
      <c r="Q728" s="199" t="n"/>
      <c r="R728" s="199" t="n"/>
      <c r="S728" s="199" t="n"/>
      <c r="T728" s="199" t="n"/>
      <c r="U728" s="199" t="n"/>
      <c r="V728" s="199" t="n"/>
      <c r="W728" s="199" t="n"/>
      <c r="X728" s="199" t="n"/>
      <c r="Y728" s="199" t="n"/>
      <c r="Z728" s="199" t="n"/>
      <c r="AA728" s="199" t="n"/>
      <c r="AB728" s="199" t="n"/>
      <c r="AC728" s="199" t="n"/>
      <c r="AD728" s="199" t="n"/>
      <c r="AE728" s="199" t="n"/>
      <c r="AF728" s="199" t="n"/>
      <c r="AG728" s="199" t="n"/>
    </row>
    <row r="729" ht="22.5" customHeight="1">
      <c r="A729" s="199" t="n"/>
      <c r="B729" s="201" t="n"/>
      <c r="C729" s="200" t="n"/>
      <c r="D729" s="201" t="n"/>
      <c r="E729" s="200" t="n"/>
      <c r="F729" s="201" t="n"/>
      <c r="G729" s="200" t="n"/>
      <c r="H729" s="201" t="n"/>
      <c r="I729" s="200" t="n"/>
      <c r="J729" s="199" t="n"/>
      <c r="K729" s="199" t="n"/>
      <c r="L729" s="199" t="n"/>
      <c r="M729" s="212" t="n"/>
      <c r="N729" s="199" t="n"/>
      <c r="O729" s="199" t="n"/>
      <c r="P729" s="199" t="n"/>
      <c r="Q729" s="199" t="n"/>
      <c r="R729" s="199" t="n"/>
      <c r="S729" s="199" t="n"/>
      <c r="T729" s="199" t="n"/>
      <c r="U729" s="199" t="n"/>
      <c r="V729" s="199" t="n"/>
      <c r="W729" s="199" t="n"/>
      <c r="X729" s="199" t="n"/>
      <c r="Y729" s="199" t="n"/>
      <c r="Z729" s="199" t="n"/>
      <c r="AA729" s="199" t="n"/>
      <c r="AB729" s="199" t="n"/>
      <c r="AC729" s="199" t="n"/>
      <c r="AD729" s="199" t="n"/>
      <c r="AE729" s="199" t="n"/>
      <c r="AF729" s="199" t="n"/>
      <c r="AG729" s="199" t="n"/>
    </row>
    <row r="730" ht="22.5" customHeight="1">
      <c r="A730" s="199" t="n"/>
      <c r="B730" s="201" t="n"/>
      <c r="C730" s="200" t="n"/>
      <c r="D730" s="201" t="n"/>
      <c r="E730" s="200" t="n"/>
      <c r="F730" s="201" t="n"/>
      <c r="G730" s="200" t="n"/>
      <c r="H730" s="201" t="n"/>
      <c r="I730" s="200" t="n"/>
      <c r="J730" s="199" t="n"/>
      <c r="K730" s="199" t="n"/>
      <c r="L730" s="199" t="n"/>
      <c r="M730" s="212" t="n"/>
      <c r="N730" s="199" t="n"/>
      <c r="O730" s="199" t="n"/>
      <c r="P730" s="199" t="n"/>
      <c r="Q730" s="199" t="n"/>
      <c r="R730" s="199" t="n"/>
      <c r="S730" s="199" t="n"/>
      <c r="T730" s="199" t="n"/>
      <c r="U730" s="199" t="n"/>
      <c r="V730" s="199" t="n"/>
      <c r="W730" s="199" t="n"/>
      <c r="X730" s="199" t="n"/>
      <c r="Y730" s="199" t="n"/>
      <c r="Z730" s="199" t="n"/>
      <c r="AA730" s="199" t="n"/>
      <c r="AB730" s="199" t="n"/>
      <c r="AC730" s="199" t="n"/>
      <c r="AD730" s="199" t="n"/>
      <c r="AE730" s="199" t="n"/>
      <c r="AF730" s="199" t="n"/>
      <c r="AG730" s="199" t="n"/>
    </row>
    <row r="731" ht="22.5" customHeight="1">
      <c r="A731" s="199" t="n"/>
      <c r="B731" s="201" t="n"/>
      <c r="C731" s="200" t="n"/>
      <c r="D731" s="201" t="n"/>
      <c r="E731" s="200" t="n"/>
      <c r="F731" s="201" t="n"/>
      <c r="G731" s="200" t="n"/>
      <c r="H731" s="201" t="n"/>
      <c r="I731" s="200" t="n"/>
      <c r="J731" s="199" t="n"/>
      <c r="K731" s="199" t="n"/>
      <c r="L731" s="199" t="n"/>
      <c r="M731" s="212" t="n"/>
      <c r="N731" s="199" t="n"/>
      <c r="O731" s="199" t="n"/>
      <c r="P731" s="199" t="n"/>
      <c r="Q731" s="199" t="n"/>
      <c r="R731" s="199" t="n"/>
      <c r="S731" s="199" t="n"/>
      <c r="T731" s="199" t="n"/>
      <c r="U731" s="199" t="n"/>
      <c r="V731" s="199" t="n"/>
      <c r="W731" s="199" t="n"/>
      <c r="X731" s="199" t="n"/>
      <c r="Y731" s="199" t="n"/>
      <c r="Z731" s="199" t="n"/>
      <c r="AA731" s="199" t="n"/>
      <c r="AB731" s="199" t="n"/>
      <c r="AC731" s="199" t="n"/>
      <c r="AD731" s="199" t="n"/>
      <c r="AE731" s="199" t="n"/>
      <c r="AF731" s="199" t="n"/>
      <c r="AG731" s="199" t="n"/>
    </row>
    <row r="732" ht="22.5" customHeight="1">
      <c r="A732" s="199" t="n"/>
      <c r="B732" s="201" t="n"/>
      <c r="C732" s="200" t="n"/>
      <c r="D732" s="201" t="n"/>
      <c r="E732" s="200" t="n"/>
      <c r="F732" s="201" t="n"/>
      <c r="G732" s="200" t="n"/>
      <c r="H732" s="201" t="n"/>
      <c r="I732" s="200" t="n"/>
      <c r="J732" s="199" t="n"/>
      <c r="K732" s="199" t="n"/>
      <c r="L732" s="199" t="n"/>
      <c r="M732" s="212" t="n"/>
      <c r="N732" s="199" t="n"/>
      <c r="O732" s="199" t="n"/>
      <c r="P732" s="199" t="n"/>
      <c r="Q732" s="199" t="n"/>
      <c r="R732" s="199" t="n"/>
      <c r="S732" s="199" t="n"/>
      <c r="T732" s="199" t="n"/>
      <c r="U732" s="199" t="n"/>
      <c r="V732" s="199" t="n"/>
      <c r="W732" s="199" t="n"/>
      <c r="X732" s="199" t="n"/>
      <c r="Y732" s="199" t="n"/>
      <c r="Z732" s="199" t="n"/>
      <c r="AA732" s="199" t="n"/>
      <c r="AB732" s="199" t="n"/>
      <c r="AC732" s="199" t="n"/>
      <c r="AD732" s="199" t="n"/>
      <c r="AE732" s="199" t="n"/>
      <c r="AF732" s="199" t="n"/>
      <c r="AG732" s="199" t="n"/>
    </row>
    <row r="733" ht="22.5" customHeight="1">
      <c r="A733" s="199" t="n"/>
      <c r="B733" s="201" t="n"/>
      <c r="C733" s="200" t="n"/>
      <c r="D733" s="201" t="n"/>
      <c r="E733" s="200" t="n"/>
      <c r="F733" s="201" t="n"/>
      <c r="G733" s="200" t="n"/>
      <c r="H733" s="201" t="n"/>
      <c r="I733" s="200" t="n"/>
      <c r="J733" s="199" t="n"/>
      <c r="K733" s="199" t="n"/>
      <c r="L733" s="199" t="n"/>
      <c r="M733" s="212" t="n"/>
      <c r="N733" s="199" t="n"/>
      <c r="O733" s="199" t="n"/>
      <c r="P733" s="199" t="n"/>
      <c r="Q733" s="199" t="n"/>
      <c r="R733" s="199" t="n"/>
      <c r="S733" s="199" t="n"/>
      <c r="T733" s="199" t="n"/>
      <c r="U733" s="199" t="n"/>
      <c r="V733" s="199" t="n"/>
      <c r="W733" s="199" t="n"/>
      <c r="X733" s="199" t="n"/>
      <c r="Y733" s="199" t="n"/>
      <c r="Z733" s="199" t="n"/>
      <c r="AA733" s="199" t="n"/>
      <c r="AB733" s="199" t="n"/>
      <c r="AC733" s="199" t="n"/>
      <c r="AD733" s="199" t="n"/>
      <c r="AE733" s="199" t="n"/>
      <c r="AF733" s="199" t="n"/>
      <c r="AG733" s="199" t="n"/>
    </row>
    <row r="734" ht="22.5" customHeight="1">
      <c r="A734" s="199" t="n"/>
      <c r="B734" s="201" t="n"/>
      <c r="C734" s="200" t="n"/>
      <c r="D734" s="201" t="n"/>
      <c r="E734" s="200" t="n"/>
      <c r="F734" s="201" t="n"/>
      <c r="G734" s="200" t="n"/>
      <c r="H734" s="201" t="n"/>
      <c r="I734" s="200" t="n"/>
      <c r="J734" s="199" t="n"/>
      <c r="K734" s="199" t="n"/>
      <c r="L734" s="199" t="n"/>
      <c r="M734" s="212" t="n"/>
      <c r="N734" s="199" t="n"/>
      <c r="O734" s="199" t="n"/>
      <c r="P734" s="199" t="n"/>
      <c r="Q734" s="199" t="n"/>
      <c r="R734" s="199" t="n"/>
      <c r="S734" s="199" t="n"/>
      <c r="T734" s="199" t="n"/>
      <c r="U734" s="199" t="n"/>
      <c r="V734" s="199" t="n"/>
      <c r="W734" s="199" t="n"/>
      <c r="X734" s="199" t="n"/>
      <c r="Y734" s="199" t="n"/>
      <c r="Z734" s="199" t="n"/>
      <c r="AA734" s="199" t="n"/>
      <c r="AB734" s="199" t="n"/>
      <c r="AC734" s="199" t="n"/>
      <c r="AD734" s="199" t="n"/>
      <c r="AE734" s="199" t="n"/>
      <c r="AF734" s="199" t="n"/>
      <c r="AG734" s="199" t="n"/>
    </row>
    <row r="735" ht="22.5" customHeight="1">
      <c r="A735" s="199" t="n"/>
      <c r="B735" s="201" t="n"/>
      <c r="C735" s="200" t="n"/>
      <c r="D735" s="201" t="n"/>
      <c r="E735" s="200" t="n"/>
      <c r="F735" s="201" t="n"/>
      <c r="G735" s="200" t="n"/>
      <c r="H735" s="201" t="n"/>
      <c r="I735" s="200" t="n"/>
      <c r="J735" s="199" t="n"/>
      <c r="K735" s="199" t="n"/>
      <c r="L735" s="199" t="n"/>
      <c r="M735" s="212" t="n"/>
      <c r="N735" s="199" t="n"/>
      <c r="O735" s="199" t="n"/>
      <c r="P735" s="199" t="n"/>
      <c r="Q735" s="199" t="n"/>
      <c r="R735" s="199" t="n"/>
      <c r="S735" s="199" t="n"/>
      <c r="T735" s="199" t="n"/>
      <c r="U735" s="199" t="n"/>
      <c r="V735" s="199" t="n"/>
      <c r="W735" s="199" t="n"/>
      <c r="X735" s="199" t="n"/>
      <c r="Y735" s="199" t="n"/>
      <c r="Z735" s="199" t="n"/>
      <c r="AA735" s="199" t="n"/>
      <c r="AB735" s="199" t="n"/>
      <c r="AC735" s="199" t="n"/>
      <c r="AD735" s="199" t="n"/>
      <c r="AE735" s="199" t="n"/>
      <c r="AF735" s="199" t="n"/>
      <c r="AG735" s="199" t="n"/>
    </row>
    <row r="736" ht="22.5" customHeight="1">
      <c r="A736" s="199" t="n"/>
      <c r="B736" s="201" t="n"/>
      <c r="C736" s="200" t="n"/>
      <c r="D736" s="201" t="n"/>
      <c r="E736" s="200" t="n"/>
      <c r="F736" s="201" t="n"/>
      <c r="G736" s="200" t="n"/>
      <c r="H736" s="201" t="n"/>
      <c r="I736" s="200" t="n"/>
      <c r="J736" s="199" t="n"/>
      <c r="K736" s="199" t="n"/>
      <c r="L736" s="199" t="n"/>
      <c r="M736" s="212" t="n"/>
      <c r="N736" s="199" t="n"/>
      <c r="O736" s="199" t="n"/>
      <c r="P736" s="199" t="n"/>
      <c r="Q736" s="199" t="n"/>
      <c r="R736" s="199" t="n"/>
      <c r="S736" s="199" t="n"/>
      <c r="T736" s="199" t="n"/>
      <c r="U736" s="199" t="n"/>
      <c r="V736" s="199" t="n"/>
      <c r="W736" s="199" t="n"/>
      <c r="X736" s="199" t="n"/>
      <c r="Y736" s="199" t="n"/>
      <c r="Z736" s="199" t="n"/>
      <c r="AA736" s="199" t="n"/>
      <c r="AB736" s="199" t="n"/>
      <c r="AC736" s="199" t="n"/>
      <c r="AD736" s="199" t="n"/>
      <c r="AE736" s="199" t="n"/>
      <c r="AF736" s="199" t="n"/>
      <c r="AG736" s="199" t="n"/>
    </row>
    <row r="737" ht="22.5" customHeight="1">
      <c r="A737" s="199" t="n"/>
      <c r="B737" s="201" t="n"/>
      <c r="C737" s="200" t="n"/>
      <c r="D737" s="201" t="n"/>
      <c r="E737" s="200" t="n"/>
      <c r="F737" s="201" t="n"/>
      <c r="G737" s="200" t="n"/>
      <c r="H737" s="201" t="n"/>
      <c r="I737" s="200" t="n"/>
      <c r="J737" s="199" t="n"/>
      <c r="K737" s="199" t="n"/>
      <c r="L737" s="199" t="n"/>
      <c r="M737" s="212" t="n"/>
      <c r="N737" s="199" t="n"/>
      <c r="O737" s="199" t="n"/>
      <c r="P737" s="199" t="n"/>
      <c r="Q737" s="199" t="n"/>
      <c r="R737" s="199" t="n"/>
      <c r="S737" s="199" t="n"/>
      <c r="T737" s="199" t="n"/>
      <c r="U737" s="199" t="n"/>
      <c r="V737" s="199" t="n"/>
      <c r="W737" s="199" t="n"/>
      <c r="X737" s="199" t="n"/>
      <c r="Y737" s="199" t="n"/>
      <c r="Z737" s="199" t="n"/>
      <c r="AA737" s="199" t="n"/>
      <c r="AB737" s="199" t="n"/>
      <c r="AC737" s="199" t="n"/>
      <c r="AD737" s="199" t="n"/>
      <c r="AE737" s="199" t="n"/>
      <c r="AF737" s="199" t="n"/>
      <c r="AG737" s="199" t="n"/>
    </row>
    <row r="738" ht="22.5" customHeight="1">
      <c r="A738" s="199" t="n"/>
      <c r="B738" s="201" t="n"/>
      <c r="C738" s="200" t="n"/>
      <c r="D738" s="201" t="n"/>
      <c r="E738" s="200" t="n"/>
      <c r="F738" s="201" t="n"/>
      <c r="G738" s="200" t="n"/>
      <c r="H738" s="201" t="n"/>
      <c r="I738" s="200" t="n"/>
      <c r="J738" s="199" t="n"/>
      <c r="K738" s="199" t="n"/>
      <c r="L738" s="199" t="n"/>
      <c r="M738" s="212" t="n"/>
      <c r="N738" s="199" t="n"/>
      <c r="O738" s="199" t="n"/>
      <c r="P738" s="199" t="n"/>
      <c r="Q738" s="199" t="n"/>
      <c r="R738" s="199" t="n"/>
      <c r="S738" s="199" t="n"/>
      <c r="T738" s="199" t="n"/>
      <c r="U738" s="199" t="n"/>
      <c r="V738" s="199" t="n"/>
      <c r="W738" s="199" t="n"/>
      <c r="X738" s="199" t="n"/>
      <c r="Y738" s="199" t="n"/>
      <c r="Z738" s="199" t="n"/>
      <c r="AA738" s="199" t="n"/>
      <c r="AB738" s="199" t="n"/>
      <c r="AC738" s="199" t="n"/>
      <c r="AD738" s="199" t="n"/>
      <c r="AE738" s="199" t="n"/>
      <c r="AF738" s="199" t="n"/>
      <c r="AG738" s="199" t="n"/>
    </row>
    <row r="739" ht="22.5" customHeight="1">
      <c r="A739" s="199" t="n"/>
      <c r="B739" s="201" t="n"/>
      <c r="C739" s="200" t="n"/>
      <c r="D739" s="201" t="n"/>
      <c r="E739" s="200" t="n"/>
      <c r="F739" s="201" t="n"/>
      <c r="G739" s="200" t="n"/>
      <c r="H739" s="201" t="n"/>
      <c r="I739" s="200" t="n"/>
      <c r="J739" s="199" t="n"/>
      <c r="K739" s="199" t="n"/>
      <c r="L739" s="199" t="n"/>
      <c r="M739" s="212" t="n"/>
      <c r="N739" s="199" t="n"/>
      <c r="O739" s="199" t="n"/>
      <c r="P739" s="199" t="n"/>
      <c r="Q739" s="199" t="n"/>
      <c r="R739" s="199" t="n"/>
      <c r="S739" s="199" t="n"/>
      <c r="T739" s="199" t="n"/>
      <c r="U739" s="199" t="n"/>
      <c r="V739" s="199" t="n"/>
      <c r="W739" s="199" t="n"/>
      <c r="X739" s="199" t="n"/>
      <c r="Y739" s="199" t="n"/>
      <c r="Z739" s="199" t="n"/>
      <c r="AA739" s="199" t="n"/>
      <c r="AB739" s="199" t="n"/>
      <c r="AC739" s="199" t="n"/>
      <c r="AD739" s="199" t="n"/>
      <c r="AE739" s="199" t="n"/>
      <c r="AF739" s="199" t="n"/>
      <c r="AG739" s="199" t="n"/>
    </row>
    <row r="740" ht="22.5" customHeight="1">
      <c r="A740" s="199" t="n"/>
      <c r="B740" s="201" t="n"/>
      <c r="C740" s="200" t="n"/>
      <c r="D740" s="201" t="n"/>
      <c r="E740" s="200" t="n"/>
      <c r="F740" s="201" t="n"/>
      <c r="G740" s="200" t="n"/>
      <c r="H740" s="201" t="n"/>
      <c r="I740" s="200" t="n"/>
      <c r="J740" s="199" t="n"/>
      <c r="K740" s="199" t="n"/>
      <c r="L740" s="199" t="n"/>
      <c r="M740" s="212" t="n"/>
      <c r="N740" s="199" t="n"/>
      <c r="O740" s="199" t="n"/>
      <c r="P740" s="199" t="n"/>
      <c r="Q740" s="199" t="n"/>
      <c r="R740" s="199" t="n"/>
      <c r="S740" s="199" t="n"/>
      <c r="T740" s="199" t="n"/>
      <c r="U740" s="199" t="n"/>
      <c r="V740" s="199" t="n"/>
      <c r="W740" s="199" t="n"/>
      <c r="X740" s="199" t="n"/>
      <c r="Y740" s="199" t="n"/>
      <c r="Z740" s="199" t="n"/>
      <c r="AA740" s="199" t="n"/>
      <c r="AB740" s="199" t="n"/>
      <c r="AC740" s="199" t="n"/>
      <c r="AD740" s="199" t="n"/>
      <c r="AE740" s="199" t="n"/>
      <c r="AF740" s="199" t="n"/>
      <c r="AG740" s="199" t="n"/>
    </row>
    <row r="741" ht="22.5" customHeight="1">
      <c r="A741" s="199" t="n"/>
      <c r="B741" s="201" t="n"/>
      <c r="C741" s="200" t="n"/>
      <c r="D741" s="201" t="n"/>
      <c r="E741" s="200" t="n"/>
      <c r="F741" s="201" t="n"/>
      <c r="G741" s="200" t="n"/>
      <c r="H741" s="201" t="n"/>
      <c r="I741" s="200" t="n"/>
      <c r="J741" s="199" t="n"/>
      <c r="K741" s="199" t="n"/>
      <c r="L741" s="199" t="n"/>
      <c r="M741" s="212" t="n"/>
      <c r="N741" s="199" t="n"/>
      <c r="O741" s="199" t="n"/>
      <c r="P741" s="199" t="n"/>
      <c r="Q741" s="199" t="n"/>
      <c r="R741" s="199" t="n"/>
      <c r="S741" s="199" t="n"/>
      <c r="T741" s="199" t="n"/>
      <c r="U741" s="199" t="n"/>
      <c r="V741" s="199" t="n"/>
      <c r="W741" s="199" t="n"/>
      <c r="X741" s="199" t="n"/>
      <c r="Y741" s="199" t="n"/>
      <c r="Z741" s="199" t="n"/>
      <c r="AA741" s="199" t="n"/>
      <c r="AB741" s="199" t="n"/>
      <c r="AC741" s="199" t="n"/>
      <c r="AD741" s="199" t="n"/>
      <c r="AE741" s="199" t="n"/>
      <c r="AF741" s="199" t="n"/>
      <c r="AG741" s="199" t="n"/>
    </row>
    <row r="742" ht="22.5" customHeight="1">
      <c r="A742" s="199" t="n"/>
      <c r="B742" s="201" t="n"/>
      <c r="C742" s="200" t="n"/>
      <c r="D742" s="201" t="n"/>
      <c r="E742" s="200" t="n"/>
      <c r="F742" s="201" t="n"/>
      <c r="G742" s="200" t="n"/>
      <c r="H742" s="201" t="n"/>
      <c r="I742" s="200" t="n"/>
      <c r="J742" s="199" t="n"/>
      <c r="K742" s="199" t="n"/>
      <c r="L742" s="199" t="n"/>
      <c r="M742" s="212" t="n"/>
      <c r="N742" s="199" t="n"/>
      <c r="O742" s="199" t="n"/>
      <c r="P742" s="199" t="n"/>
      <c r="Q742" s="199" t="n"/>
      <c r="R742" s="199" t="n"/>
      <c r="S742" s="199" t="n"/>
      <c r="T742" s="199" t="n"/>
      <c r="U742" s="199" t="n"/>
      <c r="V742" s="199" t="n"/>
      <c r="W742" s="199" t="n"/>
      <c r="X742" s="199" t="n"/>
      <c r="Y742" s="199" t="n"/>
      <c r="Z742" s="199" t="n"/>
      <c r="AA742" s="199" t="n"/>
      <c r="AB742" s="199" t="n"/>
      <c r="AC742" s="199" t="n"/>
      <c r="AD742" s="199" t="n"/>
      <c r="AE742" s="199" t="n"/>
      <c r="AF742" s="199" t="n"/>
      <c r="AG742" s="199" t="n"/>
    </row>
    <row r="743" ht="22.5" customHeight="1">
      <c r="A743" s="199" t="n"/>
      <c r="B743" s="201" t="n"/>
      <c r="C743" s="200" t="n"/>
      <c r="D743" s="201" t="n"/>
      <c r="E743" s="200" t="n"/>
      <c r="F743" s="201" t="n"/>
      <c r="G743" s="200" t="n"/>
      <c r="H743" s="201" t="n"/>
      <c r="I743" s="200" t="n"/>
      <c r="J743" s="199" t="n"/>
      <c r="K743" s="199" t="n"/>
      <c r="L743" s="199" t="n"/>
      <c r="M743" s="212" t="n"/>
      <c r="N743" s="199" t="n"/>
      <c r="O743" s="199" t="n"/>
      <c r="P743" s="199" t="n"/>
      <c r="Q743" s="199" t="n"/>
      <c r="R743" s="199" t="n"/>
      <c r="S743" s="199" t="n"/>
      <c r="T743" s="199" t="n"/>
      <c r="U743" s="199" t="n"/>
      <c r="V743" s="199" t="n"/>
      <c r="W743" s="199" t="n"/>
      <c r="X743" s="199" t="n"/>
      <c r="Y743" s="199" t="n"/>
      <c r="Z743" s="199" t="n"/>
      <c r="AA743" s="199" t="n"/>
      <c r="AB743" s="199" t="n"/>
      <c r="AC743" s="199" t="n"/>
      <c r="AD743" s="199" t="n"/>
      <c r="AE743" s="199" t="n"/>
      <c r="AF743" s="199" t="n"/>
      <c r="AG743" s="199" t="n"/>
    </row>
    <row r="744" ht="22.5" customHeight="1">
      <c r="A744" s="199" t="n"/>
      <c r="B744" s="201" t="n"/>
      <c r="C744" s="200" t="n"/>
      <c r="D744" s="201" t="n"/>
      <c r="E744" s="200" t="n"/>
      <c r="F744" s="201" t="n"/>
      <c r="G744" s="200" t="n"/>
      <c r="H744" s="201" t="n"/>
      <c r="I744" s="200" t="n"/>
      <c r="J744" s="199" t="n"/>
      <c r="K744" s="199" t="n"/>
      <c r="L744" s="199" t="n"/>
      <c r="M744" s="212" t="n"/>
      <c r="N744" s="199" t="n"/>
      <c r="O744" s="199" t="n"/>
      <c r="P744" s="199" t="n"/>
      <c r="Q744" s="199" t="n"/>
      <c r="R744" s="199" t="n"/>
      <c r="S744" s="199" t="n"/>
      <c r="T744" s="199" t="n"/>
      <c r="U744" s="199" t="n"/>
      <c r="V744" s="199" t="n"/>
      <c r="W744" s="199" t="n"/>
      <c r="X744" s="199" t="n"/>
      <c r="Y744" s="199" t="n"/>
      <c r="Z744" s="199" t="n"/>
      <c r="AA744" s="199" t="n"/>
      <c r="AB744" s="199" t="n"/>
      <c r="AC744" s="199" t="n"/>
      <c r="AD744" s="199" t="n"/>
      <c r="AE744" s="199" t="n"/>
      <c r="AF744" s="199" t="n"/>
      <c r="AG744" s="199" t="n"/>
    </row>
    <row r="745" ht="22.5" customHeight="1">
      <c r="A745" s="199" t="n"/>
      <c r="B745" s="201" t="n"/>
      <c r="C745" s="200" t="n"/>
      <c r="D745" s="201" t="n"/>
      <c r="E745" s="200" t="n"/>
      <c r="F745" s="201" t="n"/>
      <c r="G745" s="200" t="n"/>
      <c r="H745" s="201" t="n"/>
      <c r="I745" s="200" t="n"/>
      <c r="J745" s="199" t="n"/>
      <c r="K745" s="199" t="n"/>
      <c r="L745" s="199" t="n"/>
      <c r="M745" s="212" t="n"/>
      <c r="N745" s="199" t="n"/>
      <c r="O745" s="199" t="n"/>
      <c r="P745" s="199" t="n"/>
      <c r="Q745" s="199" t="n"/>
      <c r="R745" s="199" t="n"/>
      <c r="S745" s="199" t="n"/>
      <c r="T745" s="199" t="n"/>
      <c r="U745" s="199" t="n"/>
      <c r="V745" s="199" t="n"/>
      <c r="W745" s="199" t="n"/>
      <c r="X745" s="199" t="n"/>
      <c r="Y745" s="199" t="n"/>
      <c r="Z745" s="199" t="n"/>
      <c r="AA745" s="199" t="n"/>
      <c r="AB745" s="199" t="n"/>
      <c r="AC745" s="199" t="n"/>
      <c r="AD745" s="199" t="n"/>
      <c r="AE745" s="199" t="n"/>
      <c r="AF745" s="199" t="n"/>
      <c r="AG745" s="199" t="n"/>
    </row>
    <row r="746" ht="22.5" customHeight="1">
      <c r="A746" s="199" t="n"/>
      <c r="B746" s="201" t="n"/>
      <c r="C746" s="200" t="n"/>
      <c r="D746" s="201" t="n"/>
      <c r="E746" s="200" t="n"/>
      <c r="F746" s="201" t="n"/>
      <c r="G746" s="200" t="n"/>
      <c r="H746" s="201" t="n"/>
      <c r="I746" s="200" t="n"/>
      <c r="J746" s="199" t="n"/>
      <c r="K746" s="199" t="n"/>
      <c r="L746" s="199" t="n"/>
      <c r="M746" s="212" t="n"/>
      <c r="N746" s="199" t="n"/>
      <c r="O746" s="199" t="n"/>
      <c r="P746" s="199" t="n"/>
      <c r="Q746" s="199" t="n"/>
      <c r="R746" s="199" t="n"/>
      <c r="S746" s="199" t="n"/>
      <c r="T746" s="199" t="n"/>
      <c r="U746" s="199" t="n"/>
      <c r="V746" s="199" t="n"/>
      <c r="W746" s="199" t="n"/>
      <c r="X746" s="199" t="n"/>
      <c r="Y746" s="199" t="n"/>
      <c r="Z746" s="199" t="n"/>
      <c r="AA746" s="199" t="n"/>
      <c r="AB746" s="199" t="n"/>
      <c r="AC746" s="199" t="n"/>
      <c r="AD746" s="199" t="n"/>
      <c r="AE746" s="199" t="n"/>
      <c r="AF746" s="199" t="n"/>
      <c r="AG746" s="199" t="n"/>
    </row>
    <row r="747" ht="22.5" customHeight="1">
      <c r="A747" s="199" t="n"/>
      <c r="B747" s="201" t="n"/>
      <c r="C747" s="200" t="n"/>
      <c r="D747" s="201" t="n"/>
      <c r="E747" s="200" t="n"/>
      <c r="F747" s="201" t="n"/>
      <c r="G747" s="200" t="n"/>
      <c r="H747" s="201" t="n"/>
      <c r="I747" s="200" t="n"/>
      <c r="J747" s="199" t="n"/>
      <c r="K747" s="199" t="n"/>
      <c r="L747" s="199" t="n"/>
      <c r="M747" s="212" t="n"/>
      <c r="N747" s="199" t="n"/>
      <c r="O747" s="199" t="n"/>
      <c r="P747" s="199" t="n"/>
      <c r="Q747" s="199" t="n"/>
      <c r="R747" s="199" t="n"/>
      <c r="S747" s="199" t="n"/>
      <c r="T747" s="199" t="n"/>
      <c r="U747" s="199" t="n"/>
      <c r="V747" s="199" t="n"/>
      <c r="W747" s="199" t="n"/>
      <c r="X747" s="199" t="n"/>
      <c r="Y747" s="199" t="n"/>
      <c r="Z747" s="199" t="n"/>
      <c r="AA747" s="199" t="n"/>
      <c r="AB747" s="199" t="n"/>
      <c r="AC747" s="199" t="n"/>
      <c r="AD747" s="199" t="n"/>
      <c r="AE747" s="199" t="n"/>
      <c r="AF747" s="199" t="n"/>
      <c r="AG747" s="199" t="n"/>
    </row>
    <row r="748" ht="22.5" customHeight="1">
      <c r="A748" s="199" t="n"/>
      <c r="B748" s="201" t="n"/>
      <c r="C748" s="200" t="n"/>
      <c r="D748" s="201" t="n"/>
      <c r="E748" s="200" t="n"/>
      <c r="F748" s="201" t="n"/>
      <c r="G748" s="200" t="n"/>
      <c r="H748" s="201" t="n"/>
      <c r="I748" s="200" t="n"/>
      <c r="J748" s="199" t="n"/>
      <c r="K748" s="199" t="n"/>
      <c r="L748" s="199" t="n"/>
      <c r="M748" s="212" t="n"/>
      <c r="N748" s="199" t="n"/>
      <c r="O748" s="199" t="n"/>
      <c r="P748" s="199" t="n"/>
      <c r="Q748" s="199" t="n"/>
      <c r="R748" s="199" t="n"/>
      <c r="S748" s="199" t="n"/>
      <c r="T748" s="199" t="n"/>
      <c r="U748" s="199" t="n"/>
      <c r="V748" s="199" t="n"/>
      <c r="W748" s="199" t="n"/>
      <c r="X748" s="199" t="n"/>
      <c r="Y748" s="199" t="n"/>
      <c r="Z748" s="199" t="n"/>
      <c r="AA748" s="199" t="n"/>
      <c r="AB748" s="199" t="n"/>
      <c r="AC748" s="199" t="n"/>
      <c r="AD748" s="199" t="n"/>
      <c r="AE748" s="199" t="n"/>
      <c r="AF748" s="199" t="n"/>
      <c r="AG748" s="199" t="n"/>
    </row>
    <row r="749" ht="22.5" customHeight="1">
      <c r="A749" s="199" t="n"/>
      <c r="B749" s="201" t="n"/>
      <c r="C749" s="200" t="n"/>
      <c r="D749" s="201" t="n"/>
      <c r="E749" s="200" t="n"/>
      <c r="F749" s="201" t="n"/>
      <c r="G749" s="200" t="n"/>
      <c r="H749" s="201" t="n"/>
      <c r="I749" s="200" t="n"/>
      <c r="J749" s="199" t="n"/>
      <c r="K749" s="199" t="n"/>
      <c r="L749" s="199" t="n"/>
      <c r="M749" s="212" t="n"/>
      <c r="N749" s="199" t="n"/>
      <c r="O749" s="199" t="n"/>
      <c r="P749" s="199" t="n"/>
      <c r="Q749" s="199" t="n"/>
      <c r="R749" s="199" t="n"/>
      <c r="S749" s="199" t="n"/>
      <c r="T749" s="199" t="n"/>
      <c r="U749" s="199" t="n"/>
      <c r="V749" s="199" t="n"/>
      <c r="W749" s="199" t="n"/>
      <c r="X749" s="199" t="n"/>
      <c r="Y749" s="199" t="n"/>
      <c r="Z749" s="199" t="n"/>
      <c r="AA749" s="199" t="n"/>
      <c r="AB749" s="199" t="n"/>
      <c r="AC749" s="199" t="n"/>
      <c r="AD749" s="199" t="n"/>
      <c r="AE749" s="199" t="n"/>
      <c r="AF749" s="199" t="n"/>
      <c r="AG749" s="199" t="n"/>
    </row>
    <row r="750" ht="22.5" customHeight="1">
      <c r="A750" s="199" t="n"/>
      <c r="B750" s="201" t="n"/>
      <c r="C750" s="200" t="n"/>
      <c r="D750" s="201" t="n"/>
      <c r="E750" s="200" t="n"/>
      <c r="F750" s="201" t="n"/>
      <c r="G750" s="200" t="n"/>
      <c r="H750" s="201" t="n"/>
      <c r="I750" s="200" t="n"/>
      <c r="J750" s="199" t="n"/>
      <c r="K750" s="199" t="n"/>
      <c r="L750" s="199" t="n"/>
      <c r="M750" s="212" t="n"/>
      <c r="N750" s="199" t="n"/>
      <c r="O750" s="199" t="n"/>
      <c r="P750" s="199" t="n"/>
      <c r="Q750" s="199" t="n"/>
      <c r="R750" s="199" t="n"/>
      <c r="S750" s="199" t="n"/>
      <c r="T750" s="199" t="n"/>
      <c r="U750" s="199" t="n"/>
      <c r="V750" s="199" t="n"/>
      <c r="W750" s="199" t="n"/>
      <c r="X750" s="199" t="n"/>
      <c r="Y750" s="199" t="n"/>
      <c r="Z750" s="199" t="n"/>
      <c r="AA750" s="199" t="n"/>
      <c r="AB750" s="199" t="n"/>
      <c r="AC750" s="199" t="n"/>
      <c r="AD750" s="199" t="n"/>
      <c r="AE750" s="199" t="n"/>
      <c r="AF750" s="199" t="n"/>
      <c r="AG750" s="199" t="n"/>
    </row>
    <row r="751" ht="22.5" customHeight="1">
      <c r="A751" s="199" t="n"/>
      <c r="B751" s="201" t="n"/>
      <c r="C751" s="200" t="n"/>
      <c r="D751" s="201" t="n"/>
      <c r="E751" s="200" t="n"/>
      <c r="F751" s="201" t="n"/>
      <c r="G751" s="200" t="n"/>
      <c r="H751" s="201" t="n"/>
      <c r="I751" s="200" t="n"/>
      <c r="J751" s="199" t="n"/>
      <c r="K751" s="199" t="n"/>
      <c r="L751" s="199" t="n"/>
      <c r="M751" s="212" t="n"/>
      <c r="N751" s="199" t="n"/>
      <c r="O751" s="199" t="n"/>
      <c r="P751" s="199" t="n"/>
      <c r="Q751" s="199" t="n"/>
      <c r="R751" s="199" t="n"/>
      <c r="S751" s="199" t="n"/>
      <c r="T751" s="199" t="n"/>
      <c r="U751" s="199" t="n"/>
      <c r="V751" s="199" t="n"/>
      <c r="W751" s="199" t="n"/>
      <c r="X751" s="199" t="n"/>
      <c r="Y751" s="199" t="n"/>
      <c r="Z751" s="199" t="n"/>
      <c r="AA751" s="199" t="n"/>
      <c r="AB751" s="199" t="n"/>
      <c r="AC751" s="199" t="n"/>
      <c r="AD751" s="199" t="n"/>
      <c r="AE751" s="199" t="n"/>
      <c r="AF751" s="199" t="n"/>
      <c r="AG751" s="199" t="n"/>
    </row>
    <row r="752" ht="22.5" customHeight="1">
      <c r="A752" s="199" t="n"/>
      <c r="B752" s="201" t="n"/>
      <c r="C752" s="200" t="n"/>
      <c r="D752" s="201" t="n"/>
      <c r="E752" s="200" t="n"/>
      <c r="F752" s="201" t="n"/>
      <c r="G752" s="200" t="n"/>
      <c r="H752" s="201" t="n"/>
      <c r="I752" s="200" t="n"/>
      <c r="J752" s="199" t="n"/>
      <c r="K752" s="199" t="n"/>
      <c r="L752" s="199" t="n"/>
      <c r="M752" s="212" t="n"/>
      <c r="N752" s="199" t="n"/>
      <c r="O752" s="199" t="n"/>
      <c r="P752" s="199" t="n"/>
      <c r="Q752" s="199" t="n"/>
      <c r="R752" s="199" t="n"/>
      <c r="S752" s="199" t="n"/>
      <c r="T752" s="199" t="n"/>
      <c r="U752" s="199" t="n"/>
      <c r="V752" s="199" t="n"/>
      <c r="W752" s="199" t="n"/>
      <c r="X752" s="199" t="n"/>
      <c r="Y752" s="199" t="n"/>
      <c r="Z752" s="199" t="n"/>
      <c r="AA752" s="199" t="n"/>
      <c r="AB752" s="199" t="n"/>
      <c r="AC752" s="199" t="n"/>
      <c r="AD752" s="199" t="n"/>
      <c r="AE752" s="199" t="n"/>
      <c r="AF752" s="199" t="n"/>
      <c r="AG752" s="199" t="n"/>
    </row>
    <row r="753" ht="22.5" customHeight="1">
      <c r="A753" s="199" t="n"/>
      <c r="B753" s="201" t="n"/>
      <c r="C753" s="200" t="n"/>
      <c r="D753" s="201" t="n"/>
      <c r="E753" s="200" t="n"/>
      <c r="F753" s="201" t="n"/>
      <c r="G753" s="200" t="n"/>
      <c r="H753" s="201" t="n"/>
      <c r="I753" s="200" t="n"/>
      <c r="J753" s="199" t="n"/>
      <c r="K753" s="199" t="n"/>
      <c r="L753" s="199" t="n"/>
      <c r="M753" s="212" t="n"/>
      <c r="N753" s="199" t="n"/>
      <c r="O753" s="199" t="n"/>
      <c r="P753" s="199" t="n"/>
      <c r="Q753" s="199" t="n"/>
      <c r="R753" s="199" t="n"/>
      <c r="S753" s="199" t="n"/>
      <c r="T753" s="199" t="n"/>
      <c r="U753" s="199" t="n"/>
      <c r="V753" s="199" t="n"/>
      <c r="W753" s="199" t="n"/>
      <c r="X753" s="199" t="n"/>
      <c r="Y753" s="199" t="n"/>
      <c r="Z753" s="199" t="n"/>
      <c r="AA753" s="199" t="n"/>
      <c r="AB753" s="199" t="n"/>
      <c r="AC753" s="199" t="n"/>
      <c r="AD753" s="199" t="n"/>
      <c r="AE753" s="199" t="n"/>
      <c r="AF753" s="199" t="n"/>
      <c r="AG753" s="199" t="n"/>
    </row>
    <row r="754" ht="22.5" customHeight="1">
      <c r="A754" s="199" t="n"/>
      <c r="B754" s="201" t="n"/>
      <c r="C754" s="200" t="n"/>
      <c r="D754" s="201" t="n"/>
      <c r="E754" s="200" t="n"/>
      <c r="F754" s="201" t="n"/>
      <c r="G754" s="200" t="n"/>
      <c r="H754" s="201" t="n"/>
      <c r="I754" s="200" t="n"/>
      <c r="J754" s="199" t="n"/>
      <c r="K754" s="199" t="n"/>
      <c r="L754" s="199" t="n"/>
      <c r="M754" s="212" t="n"/>
      <c r="N754" s="199" t="n"/>
      <c r="O754" s="199" t="n"/>
      <c r="P754" s="199" t="n"/>
      <c r="Q754" s="199" t="n"/>
      <c r="R754" s="199" t="n"/>
      <c r="S754" s="199" t="n"/>
      <c r="T754" s="199" t="n"/>
      <c r="U754" s="199" t="n"/>
      <c r="V754" s="199" t="n"/>
      <c r="W754" s="199" t="n"/>
      <c r="X754" s="199" t="n"/>
      <c r="Y754" s="199" t="n"/>
      <c r="Z754" s="199" t="n"/>
      <c r="AA754" s="199" t="n"/>
      <c r="AB754" s="199" t="n"/>
      <c r="AC754" s="199" t="n"/>
      <c r="AD754" s="199" t="n"/>
      <c r="AE754" s="199" t="n"/>
      <c r="AF754" s="199" t="n"/>
      <c r="AG754" s="199" t="n"/>
    </row>
    <row r="755" ht="22.5" customHeight="1">
      <c r="A755" s="199" t="n"/>
      <c r="B755" s="201" t="n"/>
      <c r="C755" s="200" t="n"/>
      <c r="D755" s="201" t="n"/>
      <c r="E755" s="200" t="n"/>
      <c r="F755" s="201" t="n"/>
      <c r="G755" s="200" t="n"/>
      <c r="H755" s="201" t="n"/>
      <c r="I755" s="200" t="n"/>
      <c r="J755" s="199" t="n"/>
      <c r="K755" s="199" t="n"/>
      <c r="L755" s="199" t="n"/>
      <c r="M755" s="212" t="n"/>
      <c r="N755" s="199" t="n"/>
      <c r="O755" s="199" t="n"/>
      <c r="P755" s="199" t="n"/>
      <c r="Q755" s="199" t="n"/>
      <c r="R755" s="199" t="n"/>
      <c r="S755" s="199" t="n"/>
      <c r="T755" s="199" t="n"/>
      <c r="U755" s="199" t="n"/>
      <c r="V755" s="199" t="n"/>
      <c r="W755" s="199" t="n"/>
      <c r="X755" s="199" t="n"/>
      <c r="Y755" s="199" t="n"/>
      <c r="Z755" s="199" t="n"/>
      <c r="AA755" s="199" t="n"/>
      <c r="AB755" s="199" t="n"/>
      <c r="AC755" s="199" t="n"/>
      <c r="AD755" s="199" t="n"/>
      <c r="AE755" s="199" t="n"/>
      <c r="AF755" s="199" t="n"/>
      <c r="AG755" s="199" t="n"/>
    </row>
    <row r="756" ht="22.5" customHeight="1">
      <c r="A756" s="199" t="n"/>
      <c r="B756" s="201" t="n"/>
      <c r="C756" s="200" t="n"/>
      <c r="D756" s="201" t="n"/>
      <c r="E756" s="200" t="n"/>
      <c r="F756" s="201" t="n"/>
      <c r="G756" s="200" t="n"/>
      <c r="H756" s="201" t="n"/>
      <c r="I756" s="200" t="n"/>
      <c r="J756" s="199" t="n"/>
      <c r="K756" s="199" t="n"/>
      <c r="L756" s="199" t="n"/>
      <c r="M756" s="212" t="n"/>
      <c r="N756" s="199" t="n"/>
      <c r="O756" s="199" t="n"/>
      <c r="P756" s="199" t="n"/>
      <c r="Q756" s="199" t="n"/>
      <c r="R756" s="199" t="n"/>
      <c r="S756" s="199" t="n"/>
      <c r="T756" s="199" t="n"/>
      <c r="U756" s="199" t="n"/>
      <c r="V756" s="199" t="n"/>
      <c r="W756" s="199" t="n"/>
      <c r="X756" s="199" t="n"/>
      <c r="Y756" s="199" t="n"/>
      <c r="Z756" s="199" t="n"/>
      <c r="AA756" s="199" t="n"/>
      <c r="AB756" s="199" t="n"/>
      <c r="AC756" s="199" t="n"/>
      <c r="AD756" s="199" t="n"/>
      <c r="AE756" s="199" t="n"/>
      <c r="AF756" s="199" t="n"/>
      <c r="AG756" s="199" t="n"/>
    </row>
    <row r="757" ht="22.5" customHeight="1">
      <c r="A757" s="199" t="n"/>
      <c r="B757" s="201" t="n"/>
      <c r="C757" s="200" t="n"/>
      <c r="D757" s="201" t="n"/>
      <c r="E757" s="200" t="n"/>
      <c r="F757" s="201" t="n"/>
      <c r="G757" s="200" t="n"/>
      <c r="H757" s="201" t="n"/>
      <c r="I757" s="200" t="n"/>
      <c r="J757" s="199" t="n"/>
      <c r="K757" s="199" t="n"/>
      <c r="L757" s="199" t="n"/>
      <c r="M757" s="212" t="n"/>
      <c r="N757" s="199" t="n"/>
      <c r="O757" s="199" t="n"/>
      <c r="P757" s="199" t="n"/>
      <c r="Q757" s="199" t="n"/>
      <c r="R757" s="199" t="n"/>
      <c r="S757" s="199" t="n"/>
      <c r="T757" s="199" t="n"/>
      <c r="U757" s="199" t="n"/>
      <c r="V757" s="199" t="n"/>
      <c r="W757" s="199" t="n"/>
      <c r="X757" s="199" t="n"/>
      <c r="Y757" s="199" t="n"/>
      <c r="Z757" s="199" t="n"/>
      <c r="AA757" s="199" t="n"/>
      <c r="AB757" s="199" t="n"/>
      <c r="AC757" s="199" t="n"/>
      <c r="AD757" s="199" t="n"/>
      <c r="AE757" s="199" t="n"/>
      <c r="AF757" s="199" t="n"/>
      <c r="AG757" s="199" t="n"/>
    </row>
    <row r="758" ht="22.5" customHeight="1">
      <c r="A758" s="199" t="n"/>
      <c r="B758" s="201" t="n"/>
      <c r="C758" s="200" t="n"/>
      <c r="D758" s="201" t="n"/>
      <c r="E758" s="200" t="n"/>
      <c r="F758" s="201" t="n"/>
      <c r="G758" s="200" t="n"/>
      <c r="H758" s="201" t="n"/>
      <c r="I758" s="200" t="n"/>
      <c r="J758" s="199" t="n"/>
      <c r="K758" s="199" t="n"/>
      <c r="L758" s="199" t="n"/>
      <c r="M758" s="212" t="n"/>
      <c r="N758" s="199" t="n"/>
      <c r="O758" s="199" t="n"/>
      <c r="P758" s="199" t="n"/>
      <c r="Q758" s="199" t="n"/>
      <c r="R758" s="199" t="n"/>
      <c r="S758" s="199" t="n"/>
      <c r="T758" s="199" t="n"/>
      <c r="U758" s="199" t="n"/>
      <c r="V758" s="199" t="n"/>
      <c r="W758" s="199" t="n"/>
      <c r="X758" s="199" t="n"/>
      <c r="Y758" s="199" t="n"/>
      <c r="Z758" s="199" t="n"/>
      <c r="AA758" s="199" t="n"/>
      <c r="AB758" s="199" t="n"/>
      <c r="AC758" s="199" t="n"/>
      <c r="AD758" s="199" t="n"/>
      <c r="AE758" s="199" t="n"/>
      <c r="AF758" s="199" t="n"/>
      <c r="AG758" s="199" t="n"/>
    </row>
    <row r="759" ht="22.5" customHeight="1">
      <c r="A759" s="199" t="n"/>
      <c r="B759" s="201" t="n"/>
      <c r="C759" s="200" t="n"/>
      <c r="D759" s="201" t="n"/>
      <c r="E759" s="200" t="n"/>
      <c r="F759" s="201" t="n"/>
      <c r="G759" s="200" t="n"/>
      <c r="H759" s="201" t="n"/>
      <c r="I759" s="200" t="n"/>
      <c r="J759" s="199" t="n"/>
      <c r="K759" s="199" t="n"/>
      <c r="L759" s="199" t="n"/>
      <c r="M759" s="212" t="n"/>
      <c r="N759" s="199" t="n"/>
      <c r="O759" s="199" t="n"/>
      <c r="P759" s="199" t="n"/>
      <c r="Q759" s="199" t="n"/>
      <c r="R759" s="199" t="n"/>
      <c r="S759" s="199" t="n"/>
      <c r="T759" s="199" t="n"/>
      <c r="U759" s="199" t="n"/>
      <c r="V759" s="199" t="n"/>
      <c r="W759" s="199" t="n"/>
      <c r="X759" s="199" t="n"/>
      <c r="Y759" s="199" t="n"/>
      <c r="Z759" s="199" t="n"/>
      <c r="AA759" s="199" t="n"/>
      <c r="AB759" s="199" t="n"/>
      <c r="AC759" s="199" t="n"/>
      <c r="AD759" s="199" t="n"/>
      <c r="AE759" s="199" t="n"/>
      <c r="AF759" s="199" t="n"/>
      <c r="AG759" s="199" t="n"/>
    </row>
    <row r="760" ht="22.5" customHeight="1">
      <c r="A760" s="199" t="n"/>
      <c r="B760" s="201" t="n"/>
      <c r="C760" s="200" t="n"/>
      <c r="D760" s="201" t="n"/>
      <c r="E760" s="200" t="n"/>
      <c r="F760" s="201" t="n"/>
      <c r="G760" s="200" t="n"/>
      <c r="H760" s="201" t="n"/>
      <c r="I760" s="200" t="n"/>
      <c r="J760" s="199" t="n"/>
      <c r="K760" s="199" t="n"/>
      <c r="L760" s="199" t="n"/>
      <c r="M760" s="212" t="n"/>
      <c r="N760" s="199" t="n"/>
      <c r="O760" s="199" t="n"/>
      <c r="P760" s="199" t="n"/>
      <c r="Q760" s="199" t="n"/>
      <c r="R760" s="199" t="n"/>
      <c r="S760" s="199" t="n"/>
      <c r="T760" s="199" t="n"/>
      <c r="U760" s="199" t="n"/>
      <c r="V760" s="199" t="n"/>
      <c r="W760" s="199" t="n"/>
      <c r="X760" s="199" t="n"/>
      <c r="Y760" s="199" t="n"/>
      <c r="Z760" s="199" t="n"/>
      <c r="AA760" s="199" t="n"/>
      <c r="AB760" s="199" t="n"/>
      <c r="AC760" s="199" t="n"/>
      <c r="AD760" s="199" t="n"/>
      <c r="AE760" s="199" t="n"/>
      <c r="AF760" s="199" t="n"/>
      <c r="AG760" s="199" t="n"/>
    </row>
    <row r="761" ht="22.5" customHeight="1">
      <c r="A761" s="199" t="n"/>
      <c r="B761" s="201" t="n"/>
      <c r="C761" s="200" t="n"/>
      <c r="D761" s="201" t="n"/>
      <c r="E761" s="200" t="n"/>
      <c r="F761" s="201" t="n"/>
      <c r="G761" s="200" t="n"/>
      <c r="H761" s="201" t="n"/>
      <c r="I761" s="200" t="n"/>
      <c r="J761" s="199" t="n"/>
      <c r="K761" s="199" t="n"/>
      <c r="L761" s="199" t="n"/>
      <c r="M761" s="212" t="n"/>
      <c r="N761" s="199" t="n"/>
      <c r="O761" s="199" t="n"/>
      <c r="P761" s="199" t="n"/>
      <c r="Q761" s="199" t="n"/>
      <c r="R761" s="199" t="n"/>
      <c r="S761" s="199" t="n"/>
      <c r="T761" s="199" t="n"/>
      <c r="U761" s="199" t="n"/>
      <c r="V761" s="199" t="n"/>
      <c r="W761" s="199" t="n"/>
      <c r="X761" s="199" t="n"/>
      <c r="Y761" s="199" t="n"/>
      <c r="Z761" s="199" t="n"/>
      <c r="AA761" s="199" t="n"/>
      <c r="AB761" s="199" t="n"/>
      <c r="AC761" s="199" t="n"/>
      <c r="AD761" s="199" t="n"/>
      <c r="AE761" s="199" t="n"/>
      <c r="AF761" s="199" t="n"/>
      <c r="AG761" s="199" t="n"/>
    </row>
    <row r="762" ht="22.5" customHeight="1">
      <c r="A762" s="199" t="n"/>
      <c r="B762" s="201" t="n"/>
      <c r="C762" s="200" t="n"/>
      <c r="D762" s="201" t="n"/>
      <c r="E762" s="200" t="n"/>
      <c r="F762" s="201" t="n"/>
      <c r="G762" s="200" t="n"/>
      <c r="H762" s="201" t="n"/>
      <c r="I762" s="200" t="n"/>
      <c r="J762" s="199" t="n"/>
      <c r="K762" s="199" t="n"/>
      <c r="L762" s="199" t="n"/>
      <c r="M762" s="212" t="n"/>
      <c r="N762" s="199" t="n"/>
      <c r="O762" s="199" t="n"/>
      <c r="P762" s="199" t="n"/>
      <c r="Q762" s="199" t="n"/>
      <c r="R762" s="199" t="n"/>
      <c r="S762" s="199" t="n"/>
      <c r="T762" s="199" t="n"/>
      <c r="U762" s="199" t="n"/>
      <c r="V762" s="199" t="n"/>
      <c r="W762" s="199" t="n"/>
      <c r="X762" s="199" t="n"/>
      <c r="Y762" s="199" t="n"/>
      <c r="Z762" s="199" t="n"/>
      <c r="AA762" s="199" t="n"/>
      <c r="AB762" s="199" t="n"/>
      <c r="AC762" s="199" t="n"/>
      <c r="AD762" s="199" t="n"/>
      <c r="AE762" s="199" t="n"/>
      <c r="AF762" s="199" t="n"/>
      <c r="AG762" s="199" t="n"/>
    </row>
    <row r="763" ht="22.5" customHeight="1">
      <c r="A763" s="199" t="n"/>
      <c r="B763" s="201" t="n"/>
      <c r="C763" s="200" t="n"/>
      <c r="D763" s="201" t="n"/>
      <c r="E763" s="200" t="n"/>
      <c r="F763" s="201" t="n"/>
      <c r="G763" s="200" t="n"/>
      <c r="H763" s="201" t="n"/>
      <c r="I763" s="200" t="n"/>
      <c r="J763" s="199" t="n"/>
      <c r="K763" s="199" t="n"/>
      <c r="L763" s="199" t="n"/>
      <c r="M763" s="212" t="n"/>
      <c r="N763" s="199" t="n"/>
      <c r="O763" s="199" t="n"/>
      <c r="P763" s="199" t="n"/>
      <c r="Q763" s="199" t="n"/>
      <c r="R763" s="199" t="n"/>
      <c r="S763" s="199" t="n"/>
      <c r="T763" s="199" t="n"/>
      <c r="U763" s="199" t="n"/>
      <c r="V763" s="199" t="n"/>
      <c r="W763" s="199" t="n"/>
      <c r="X763" s="199" t="n"/>
      <c r="Y763" s="199" t="n"/>
      <c r="Z763" s="199" t="n"/>
      <c r="AA763" s="199" t="n"/>
      <c r="AB763" s="199" t="n"/>
      <c r="AC763" s="199" t="n"/>
      <c r="AD763" s="199" t="n"/>
      <c r="AE763" s="199" t="n"/>
      <c r="AF763" s="199" t="n"/>
      <c r="AG763" s="199" t="n"/>
    </row>
    <row r="764" ht="22.5" customHeight="1">
      <c r="A764" s="199" t="n"/>
      <c r="B764" s="201" t="n"/>
      <c r="C764" s="200" t="n"/>
      <c r="D764" s="201" t="n"/>
      <c r="E764" s="200" t="n"/>
      <c r="F764" s="201" t="n"/>
      <c r="G764" s="200" t="n"/>
      <c r="H764" s="201" t="n"/>
      <c r="I764" s="200" t="n"/>
      <c r="J764" s="199" t="n"/>
      <c r="K764" s="199" t="n"/>
      <c r="L764" s="199" t="n"/>
      <c r="M764" s="212" t="n"/>
      <c r="N764" s="199" t="n"/>
      <c r="O764" s="199" t="n"/>
      <c r="P764" s="199" t="n"/>
      <c r="Q764" s="199" t="n"/>
      <c r="R764" s="199" t="n"/>
      <c r="S764" s="199" t="n"/>
      <c r="T764" s="199" t="n"/>
      <c r="U764" s="199" t="n"/>
      <c r="V764" s="199" t="n"/>
      <c r="W764" s="199" t="n"/>
      <c r="X764" s="199" t="n"/>
      <c r="Y764" s="199" t="n"/>
      <c r="Z764" s="199" t="n"/>
      <c r="AA764" s="199" t="n"/>
      <c r="AB764" s="199" t="n"/>
      <c r="AC764" s="199" t="n"/>
      <c r="AD764" s="199" t="n"/>
      <c r="AE764" s="199" t="n"/>
      <c r="AF764" s="199" t="n"/>
      <c r="AG764" s="199" t="n"/>
    </row>
    <row r="765" ht="22.5" customHeight="1">
      <c r="A765" s="199" t="n"/>
      <c r="B765" s="201" t="n"/>
      <c r="C765" s="200" t="n"/>
      <c r="D765" s="201" t="n"/>
      <c r="E765" s="200" t="n"/>
      <c r="F765" s="201" t="n"/>
      <c r="G765" s="200" t="n"/>
      <c r="H765" s="201" t="n"/>
      <c r="I765" s="200" t="n"/>
      <c r="J765" s="199" t="n"/>
      <c r="K765" s="199" t="n"/>
      <c r="L765" s="199" t="n"/>
      <c r="M765" s="212" t="n"/>
      <c r="N765" s="199" t="n"/>
      <c r="O765" s="199" t="n"/>
      <c r="P765" s="199" t="n"/>
      <c r="Q765" s="199" t="n"/>
      <c r="R765" s="199" t="n"/>
      <c r="S765" s="199" t="n"/>
      <c r="T765" s="199" t="n"/>
      <c r="U765" s="199" t="n"/>
      <c r="V765" s="199" t="n"/>
      <c r="W765" s="199" t="n"/>
      <c r="X765" s="199" t="n"/>
      <c r="Y765" s="199" t="n"/>
      <c r="Z765" s="199" t="n"/>
      <c r="AA765" s="199" t="n"/>
      <c r="AB765" s="199" t="n"/>
      <c r="AC765" s="199" t="n"/>
      <c r="AD765" s="199" t="n"/>
      <c r="AE765" s="199" t="n"/>
      <c r="AF765" s="199" t="n"/>
      <c r="AG765" s="199" t="n"/>
    </row>
    <row r="766" ht="22.5" customHeight="1">
      <c r="A766" s="199" t="n"/>
      <c r="B766" s="201" t="n"/>
      <c r="C766" s="200" t="n"/>
      <c r="D766" s="201" t="n"/>
      <c r="E766" s="200" t="n"/>
      <c r="F766" s="201" t="n"/>
      <c r="G766" s="200" t="n"/>
      <c r="H766" s="201" t="n"/>
      <c r="I766" s="200" t="n"/>
      <c r="J766" s="199" t="n"/>
      <c r="K766" s="199" t="n"/>
      <c r="L766" s="199" t="n"/>
      <c r="M766" s="212" t="n"/>
      <c r="N766" s="199" t="n"/>
      <c r="O766" s="199" t="n"/>
      <c r="P766" s="199" t="n"/>
      <c r="Q766" s="199" t="n"/>
      <c r="R766" s="199" t="n"/>
      <c r="S766" s="199" t="n"/>
      <c r="T766" s="199" t="n"/>
      <c r="U766" s="199" t="n"/>
      <c r="V766" s="199" t="n"/>
      <c r="W766" s="199" t="n"/>
      <c r="X766" s="199" t="n"/>
      <c r="Y766" s="199" t="n"/>
      <c r="Z766" s="199" t="n"/>
      <c r="AA766" s="199" t="n"/>
      <c r="AB766" s="199" t="n"/>
      <c r="AC766" s="199" t="n"/>
      <c r="AD766" s="199" t="n"/>
      <c r="AE766" s="199" t="n"/>
      <c r="AF766" s="199" t="n"/>
      <c r="AG766" s="199" t="n"/>
    </row>
    <row r="767" ht="22.5" customHeight="1">
      <c r="A767" s="199" t="n"/>
      <c r="B767" s="201" t="n"/>
      <c r="C767" s="200" t="n"/>
      <c r="D767" s="201" t="n"/>
      <c r="E767" s="200" t="n"/>
      <c r="F767" s="201" t="n"/>
      <c r="G767" s="200" t="n"/>
      <c r="H767" s="201" t="n"/>
      <c r="I767" s="200" t="n"/>
      <c r="J767" s="199" t="n"/>
      <c r="K767" s="199" t="n"/>
      <c r="L767" s="199" t="n"/>
      <c r="M767" s="212" t="n"/>
      <c r="N767" s="199" t="n"/>
      <c r="O767" s="199" t="n"/>
      <c r="P767" s="199" t="n"/>
      <c r="Q767" s="199" t="n"/>
      <c r="R767" s="199" t="n"/>
      <c r="S767" s="199" t="n"/>
      <c r="T767" s="199" t="n"/>
      <c r="U767" s="199" t="n"/>
      <c r="V767" s="199" t="n"/>
      <c r="W767" s="199" t="n"/>
      <c r="X767" s="199" t="n"/>
      <c r="Y767" s="199" t="n"/>
      <c r="Z767" s="199" t="n"/>
      <c r="AA767" s="199" t="n"/>
      <c r="AB767" s="199" t="n"/>
      <c r="AC767" s="199" t="n"/>
      <c r="AD767" s="199" t="n"/>
      <c r="AE767" s="199" t="n"/>
      <c r="AF767" s="199" t="n"/>
      <c r="AG767" s="199" t="n"/>
    </row>
    <row r="768" ht="22.5" customHeight="1">
      <c r="A768" s="199" t="n"/>
      <c r="B768" s="201" t="n"/>
      <c r="C768" s="200" t="n"/>
      <c r="D768" s="201" t="n"/>
      <c r="E768" s="200" t="n"/>
      <c r="F768" s="201" t="n"/>
      <c r="G768" s="200" t="n"/>
      <c r="H768" s="201" t="n"/>
      <c r="I768" s="200" t="n"/>
      <c r="J768" s="199" t="n"/>
      <c r="K768" s="199" t="n"/>
      <c r="L768" s="199" t="n"/>
      <c r="M768" s="212" t="n"/>
      <c r="N768" s="199" t="n"/>
      <c r="O768" s="199" t="n"/>
      <c r="P768" s="199" t="n"/>
      <c r="Q768" s="199" t="n"/>
      <c r="R768" s="199" t="n"/>
      <c r="S768" s="199" t="n"/>
      <c r="T768" s="199" t="n"/>
      <c r="U768" s="199" t="n"/>
      <c r="V768" s="199" t="n"/>
      <c r="W768" s="199" t="n"/>
      <c r="X768" s="199" t="n"/>
      <c r="Y768" s="199" t="n"/>
      <c r="Z768" s="199" t="n"/>
      <c r="AA768" s="199" t="n"/>
      <c r="AB768" s="199" t="n"/>
      <c r="AC768" s="199" t="n"/>
      <c r="AD768" s="199" t="n"/>
      <c r="AE768" s="199" t="n"/>
      <c r="AF768" s="199" t="n"/>
      <c r="AG768" s="199" t="n"/>
    </row>
    <row r="769" ht="22.5" customHeight="1">
      <c r="A769" s="199" t="n"/>
      <c r="B769" s="201" t="n"/>
      <c r="C769" s="200" t="n"/>
      <c r="D769" s="201" t="n"/>
      <c r="E769" s="200" t="n"/>
      <c r="F769" s="201" t="n"/>
      <c r="G769" s="200" t="n"/>
      <c r="H769" s="201" t="n"/>
      <c r="I769" s="200" t="n"/>
      <c r="J769" s="199" t="n"/>
      <c r="K769" s="199" t="n"/>
      <c r="L769" s="199" t="n"/>
      <c r="M769" s="212" t="n"/>
      <c r="N769" s="199" t="n"/>
      <c r="O769" s="199" t="n"/>
      <c r="P769" s="199" t="n"/>
      <c r="Q769" s="199" t="n"/>
      <c r="R769" s="199" t="n"/>
      <c r="S769" s="199" t="n"/>
      <c r="T769" s="199" t="n"/>
      <c r="U769" s="199" t="n"/>
      <c r="V769" s="199" t="n"/>
      <c r="W769" s="199" t="n"/>
      <c r="X769" s="199" t="n"/>
      <c r="Y769" s="199" t="n"/>
      <c r="Z769" s="199" t="n"/>
      <c r="AA769" s="199" t="n"/>
      <c r="AB769" s="199" t="n"/>
      <c r="AC769" s="199" t="n"/>
      <c r="AD769" s="199" t="n"/>
      <c r="AE769" s="199" t="n"/>
      <c r="AF769" s="199" t="n"/>
      <c r="AG769" s="199" t="n"/>
    </row>
    <row r="770" ht="22.5" customHeight="1">
      <c r="A770" s="199" t="n"/>
      <c r="B770" s="201" t="n"/>
      <c r="C770" s="200" t="n"/>
      <c r="D770" s="201" t="n"/>
      <c r="E770" s="200" t="n"/>
      <c r="F770" s="201" t="n"/>
      <c r="G770" s="200" t="n"/>
      <c r="H770" s="201" t="n"/>
      <c r="I770" s="200" t="n"/>
      <c r="J770" s="199" t="n"/>
      <c r="K770" s="199" t="n"/>
      <c r="L770" s="199" t="n"/>
      <c r="M770" s="212" t="n"/>
      <c r="N770" s="199" t="n"/>
      <c r="O770" s="199" t="n"/>
      <c r="P770" s="199" t="n"/>
      <c r="Q770" s="199" t="n"/>
      <c r="R770" s="199" t="n"/>
      <c r="S770" s="199" t="n"/>
      <c r="T770" s="199" t="n"/>
      <c r="U770" s="199" t="n"/>
      <c r="V770" s="199" t="n"/>
      <c r="W770" s="199" t="n"/>
      <c r="X770" s="199" t="n"/>
      <c r="Y770" s="199" t="n"/>
      <c r="Z770" s="199" t="n"/>
      <c r="AA770" s="199" t="n"/>
      <c r="AB770" s="199" t="n"/>
      <c r="AC770" s="199" t="n"/>
      <c r="AD770" s="199" t="n"/>
      <c r="AE770" s="199" t="n"/>
      <c r="AF770" s="199" t="n"/>
      <c r="AG770" s="199" t="n"/>
    </row>
    <row r="771" ht="22.5" customHeight="1">
      <c r="A771" s="199" t="n"/>
      <c r="B771" s="201" t="n"/>
      <c r="C771" s="200" t="n"/>
      <c r="D771" s="201" t="n"/>
      <c r="E771" s="200" t="n"/>
      <c r="F771" s="201" t="n"/>
      <c r="G771" s="200" t="n"/>
      <c r="H771" s="201" t="n"/>
      <c r="I771" s="200" t="n"/>
      <c r="J771" s="199" t="n"/>
      <c r="K771" s="199" t="n"/>
      <c r="L771" s="199" t="n"/>
      <c r="M771" s="212" t="n"/>
      <c r="N771" s="199" t="n"/>
      <c r="O771" s="199" t="n"/>
      <c r="P771" s="199" t="n"/>
      <c r="Q771" s="199" t="n"/>
      <c r="R771" s="199" t="n"/>
      <c r="S771" s="199" t="n"/>
      <c r="T771" s="199" t="n"/>
      <c r="U771" s="199" t="n"/>
      <c r="V771" s="199" t="n"/>
      <c r="W771" s="199" t="n"/>
      <c r="X771" s="199" t="n"/>
      <c r="Y771" s="199" t="n"/>
      <c r="Z771" s="199" t="n"/>
      <c r="AA771" s="199" t="n"/>
      <c r="AB771" s="199" t="n"/>
      <c r="AC771" s="199" t="n"/>
      <c r="AD771" s="199" t="n"/>
      <c r="AE771" s="199" t="n"/>
      <c r="AF771" s="199" t="n"/>
      <c r="AG771" s="199" t="n"/>
    </row>
    <row r="772" ht="22.5" customHeight="1">
      <c r="A772" s="199" t="n"/>
      <c r="B772" s="201" t="n"/>
      <c r="C772" s="200" t="n"/>
      <c r="D772" s="201" t="n"/>
      <c r="E772" s="200" t="n"/>
      <c r="F772" s="201" t="n"/>
      <c r="G772" s="200" t="n"/>
      <c r="H772" s="201" t="n"/>
      <c r="I772" s="200" t="n"/>
      <c r="J772" s="199" t="n"/>
      <c r="K772" s="199" t="n"/>
      <c r="L772" s="199" t="n"/>
      <c r="M772" s="212" t="n"/>
      <c r="N772" s="199" t="n"/>
      <c r="O772" s="199" t="n"/>
      <c r="P772" s="199" t="n"/>
      <c r="Q772" s="199" t="n"/>
      <c r="R772" s="199" t="n"/>
      <c r="S772" s="199" t="n"/>
      <c r="T772" s="199" t="n"/>
      <c r="U772" s="199" t="n"/>
      <c r="V772" s="199" t="n"/>
      <c r="W772" s="199" t="n"/>
      <c r="X772" s="199" t="n"/>
      <c r="Y772" s="199" t="n"/>
      <c r="Z772" s="199" t="n"/>
      <c r="AA772" s="199" t="n"/>
      <c r="AB772" s="199" t="n"/>
      <c r="AC772" s="199" t="n"/>
      <c r="AD772" s="199" t="n"/>
      <c r="AE772" s="199" t="n"/>
      <c r="AF772" s="199" t="n"/>
      <c r="AG772" s="199" t="n"/>
    </row>
    <row r="773" ht="22.5" customHeight="1">
      <c r="A773" s="199" t="n"/>
      <c r="B773" s="201" t="n"/>
      <c r="C773" s="200" t="n"/>
      <c r="D773" s="201" t="n"/>
      <c r="E773" s="200" t="n"/>
      <c r="F773" s="201" t="n"/>
      <c r="G773" s="200" t="n"/>
      <c r="H773" s="201" t="n"/>
      <c r="I773" s="200" t="n"/>
      <c r="J773" s="199" t="n"/>
      <c r="K773" s="199" t="n"/>
      <c r="L773" s="199" t="n"/>
      <c r="M773" s="212" t="n"/>
      <c r="N773" s="199" t="n"/>
      <c r="O773" s="199" t="n"/>
      <c r="P773" s="199" t="n"/>
      <c r="Q773" s="199" t="n"/>
      <c r="R773" s="199" t="n"/>
      <c r="S773" s="199" t="n"/>
      <c r="T773" s="199" t="n"/>
      <c r="U773" s="199" t="n"/>
      <c r="V773" s="199" t="n"/>
      <c r="W773" s="199" t="n"/>
      <c r="X773" s="199" t="n"/>
      <c r="Y773" s="199" t="n"/>
      <c r="Z773" s="199" t="n"/>
      <c r="AA773" s="199" t="n"/>
      <c r="AB773" s="199" t="n"/>
      <c r="AC773" s="199" t="n"/>
      <c r="AD773" s="199" t="n"/>
      <c r="AE773" s="199" t="n"/>
      <c r="AF773" s="199" t="n"/>
      <c r="AG773" s="199" t="n"/>
    </row>
    <row r="774" ht="22.5" customHeight="1">
      <c r="A774" s="199" t="n"/>
      <c r="B774" s="201" t="n"/>
      <c r="C774" s="200" t="n"/>
      <c r="D774" s="201" t="n"/>
      <c r="E774" s="200" t="n"/>
      <c r="F774" s="201" t="n"/>
      <c r="G774" s="200" t="n"/>
      <c r="H774" s="201" t="n"/>
      <c r="I774" s="200" t="n"/>
      <c r="J774" s="199" t="n"/>
      <c r="K774" s="199" t="n"/>
      <c r="L774" s="199" t="n"/>
      <c r="M774" s="212" t="n"/>
      <c r="N774" s="199" t="n"/>
      <c r="O774" s="199" t="n"/>
      <c r="P774" s="199" t="n"/>
      <c r="Q774" s="199" t="n"/>
      <c r="R774" s="199" t="n"/>
      <c r="S774" s="199" t="n"/>
      <c r="T774" s="199" t="n"/>
      <c r="U774" s="199" t="n"/>
      <c r="V774" s="199" t="n"/>
      <c r="W774" s="199" t="n"/>
      <c r="X774" s="199" t="n"/>
      <c r="Y774" s="199" t="n"/>
      <c r="Z774" s="199" t="n"/>
      <c r="AA774" s="199" t="n"/>
      <c r="AB774" s="199" t="n"/>
      <c r="AC774" s="199" t="n"/>
      <c r="AD774" s="199" t="n"/>
      <c r="AE774" s="199" t="n"/>
      <c r="AF774" s="199" t="n"/>
      <c r="AG774" s="199" t="n"/>
    </row>
    <row r="775" ht="22.5" customHeight="1">
      <c r="A775" s="199" t="n"/>
      <c r="B775" s="201" t="n"/>
      <c r="C775" s="200" t="n"/>
      <c r="D775" s="201" t="n"/>
      <c r="E775" s="200" t="n"/>
      <c r="F775" s="201" t="n"/>
      <c r="G775" s="200" t="n"/>
      <c r="H775" s="201" t="n"/>
      <c r="I775" s="200" t="n"/>
      <c r="J775" s="199" t="n"/>
      <c r="K775" s="199" t="n"/>
      <c r="L775" s="199" t="n"/>
      <c r="M775" s="212" t="n"/>
      <c r="N775" s="199" t="n"/>
      <c r="O775" s="199" t="n"/>
      <c r="P775" s="199" t="n"/>
      <c r="Q775" s="199" t="n"/>
      <c r="R775" s="199" t="n"/>
      <c r="S775" s="199" t="n"/>
      <c r="T775" s="199" t="n"/>
      <c r="U775" s="199" t="n"/>
      <c r="V775" s="199" t="n"/>
      <c r="W775" s="199" t="n"/>
      <c r="X775" s="199" t="n"/>
      <c r="Y775" s="199" t="n"/>
      <c r="Z775" s="199" t="n"/>
      <c r="AA775" s="199" t="n"/>
      <c r="AB775" s="199" t="n"/>
      <c r="AC775" s="199" t="n"/>
      <c r="AD775" s="199" t="n"/>
      <c r="AE775" s="199" t="n"/>
      <c r="AF775" s="199" t="n"/>
      <c r="AG775" s="199" t="n"/>
    </row>
    <row r="776" ht="22.5" customHeight="1">
      <c r="A776" s="199" t="n"/>
      <c r="B776" s="201" t="n"/>
      <c r="C776" s="200" t="n"/>
      <c r="D776" s="201" t="n"/>
      <c r="E776" s="200" t="n"/>
      <c r="F776" s="201" t="n"/>
      <c r="G776" s="200" t="n"/>
      <c r="H776" s="201" t="n"/>
      <c r="I776" s="200" t="n"/>
      <c r="J776" s="199" t="n"/>
      <c r="K776" s="199" t="n"/>
      <c r="L776" s="199" t="n"/>
      <c r="M776" s="212" t="n"/>
      <c r="N776" s="199" t="n"/>
      <c r="O776" s="199" t="n"/>
      <c r="P776" s="199" t="n"/>
      <c r="Q776" s="199" t="n"/>
      <c r="R776" s="199" t="n"/>
      <c r="S776" s="199" t="n"/>
      <c r="T776" s="199" t="n"/>
      <c r="U776" s="199" t="n"/>
      <c r="V776" s="199" t="n"/>
      <c r="W776" s="199" t="n"/>
      <c r="X776" s="199" t="n"/>
      <c r="Y776" s="199" t="n"/>
      <c r="Z776" s="199" t="n"/>
      <c r="AA776" s="199" t="n"/>
      <c r="AB776" s="199" t="n"/>
      <c r="AC776" s="199" t="n"/>
      <c r="AD776" s="199" t="n"/>
      <c r="AE776" s="199" t="n"/>
      <c r="AF776" s="199" t="n"/>
      <c r="AG776" s="199" t="n"/>
    </row>
    <row r="777" ht="22.5" customHeight="1">
      <c r="A777" s="199" t="n"/>
      <c r="B777" s="201" t="n"/>
      <c r="C777" s="200" t="n"/>
      <c r="D777" s="201" t="n"/>
      <c r="E777" s="200" t="n"/>
      <c r="F777" s="201" t="n"/>
      <c r="G777" s="200" t="n"/>
      <c r="H777" s="201" t="n"/>
      <c r="I777" s="200" t="n"/>
      <c r="J777" s="199" t="n"/>
      <c r="K777" s="199" t="n"/>
      <c r="L777" s="199" t="n"/>
      <c r="M777" s="212" t="n"/>
      <c r="N777" s="199" t="n"/>
      <c r="O777" s="199" t="n"/>
      <c r="P777" s="199" t="n"/>
      <c r="Q777" s="199" t="n"/>
      <c r="R777" s="199" t="n"/>
      <c r="S777" s="199" t="n"/>
      <c r="T777" s="199" t="n"/>
      <c r="U777" s="199" t="n"/>
      <c r="V777" s="199" t="n"/>
      <c r="W777" s="199" t="n"/>
      <c r="X777" s="199" t="n"/>
      <c r="Y777" s="199" t="n"/>
      <c r="Z777" s="199" t="n"/>
      <c r="AA777" s="199" t="n"/>
      <c r="AB777" s="199" t="n"/>
      <c r="AC777" s="199" t="n"/>
      <c r="AD777" s="199" t="n"/>
      <c r="AE777" s="199" t="n"/>
      <c r="AF777" s="199" t="n"/>
      <c r="AG777" s="199" t="n"/>
    </row>
    <row r="778" ht="22.5" customHeight="1">
      <c r="A778" s="199" t="n"/>
      <c r="B778" s="201" t="n"/>
      <c r="C778" s="200" t="n"/>
      <c r="D778" s="201" t="n"/>
      <c r="E778" s="200" t="n"/>
      <c r="F778" s="201" t="n"/>
      <c r="G778" s="200" t="n"/>
      <c r="H778" s="201" t="n"/>
      <c r="I778" s="200" t="n"/>
      <c r="J778" s="199" t="n"/>
      <c r="K778" s="199" t="n"/>
      <c r="L778" s="199" t="n"/>
      <c r="M778" s="212" t="n"/>
      <c r="N778" s="199" t="n"/>
      <c r="O778" s="199" t="n"/>
      <c r="P778" s="199" t="n"/>
      <c r="Q778" s="199" t="n"/>
      <c r="R778" s="199" t="n"/>
      <c r="S778" s="199" t="n"/>
      <c r="T778" s="199" t="n"/>
      <c r="U778" s="199" t="n"/>
      <c r="V778" s="199" t="n"/>
      <c r="W778" s="199" t="n"/>
      <c r="X778" s="199" t="n"/>
      <c r="Y778" s="199" t="n"/>
      <c r="Z778" s="199" t="n"/>
      <c r="AA778" s="199" t="n"/>
      <c r="AB778" s="199" t="n"/>
      <c r="AC778" s="199" t="n"/>
      <c r="AD778" s="199" t="n"/>
      <c r="AE778" s="199" t="n"/>
      <c r="AF778" s="199" t="n"/>
      <c r="AG778" s="199" t="n"/>
    </row>
    <row r="779" ht="22.5" customHeight="1">
      <c r="A779" s="199" t="n"/>
      <c r="B779" s="201" t="n"/>
      <c r="C779" s="200" t="n"/>
      <c r="D779" s="201" t="n"/>
      <c r="E779" s="200" t="n"/>
      <c r="F779" s="201" t="n"/>
      <c r="G779" s="200" t="n"/>
      <c r="H779" s="201" t="n"/>
      <c r="I779" s="200" t="n"/>
      <c r="J779" s="199" t="n"/>
      <c r="K779" s="199" t="n"/>
      <c r="L779" s="199" t="n"/>
      <c r="M779" s="212" t="n"/>
      <c r="N779" s="199" t="n"/>
      <c r="O779" s="199" t="n"/>
      <c r="P779" s="199" t="n"/>
      <c r="Q779" s="199" t="n"/>
      <c r="R779" s="199" t="n"/>
      <c r="S779" s="199" t="n"/>
      <c r="T779" s="199" t="n"/>
      <c r="U779" s="199" t="n"/>
      <c r="V779" s="199" t="n"/>
      <c r="W779" s="199" t="n"/>
      <c r="X779" s="199" t="n"/>
      <c r="Y779" s="199" t="n"/>
      <c r="Z779" s="199" t="n"/>
      <c r="AA779" s="199" t="n"/>
      <c r="AB779" s="199" t="n"/>
      <c r="AC779" s="199" t="n"/>
      <c r="AD779" s="199" t="n"/>
      <c r="AE779" s="199" t="n"/>
      <c r="AF779" s="199" t="n"/>
      <c r="AG779" s="199" t="n"/>
    </row>
    <row r="780" ht="22.5" customHeight="1">
      <c r="A780" s="199" t="n"/>
      <c r="B780" s="201" t="n"/>
      <c r="C780" s="200" t="n"/>
      <c r="D780" s="201" t="n"/>
      <c r="E780" s="200" t="n"/>
      <c r="F780" s="201" t="n"/>
      <c r="G780" s="200" t="n"/>
      <c r="H780" s="201" t="n"/>
      <c r="I780" s="200" t="n"/>
      <c r="J780" s="199" t="n"/>
      <c r="K780" s="199" t="n"/>
      <c r="L780" s="199" t="n"/>
      <c r="M780" s="212" t="n"/>
      <c r="N780" s="199" t="n"/>
      <c r="O780" s="199" t="n"/>
      <c r="P780" s="199" t="n"/>
      <c r="Q780" s="199" t="n"/>
      <c r="R780" s="199" t="n"/>
      <c r="S780" s="199" t="n"/>
      <c r="T780" s="199" t="n"/>
      <c r="U780" s="199" t="n"/>
      <c r="V780" s="199" t="n"/>
      <c r="W780" s="199" t="n"/>
      <c r="X780" s="199" t="n"/>
      <c r="Y780" s="199" t="n"/>
      <c r="Z780" s="199" t="n"/>
      <c r="AA780" s="199" t="n"/>
      <c r="AB780" s="199" t="n"/>
      <c r="AC780" s="199" t="n"/>
      <c r="AD780" s="199" t="n"/>
      <c r="AE780" s="199" t="n"/>
      <c r="AF780" s="199" t="n"/>
      <c r="AG780" s="199" t="n"/>
    </row>
    <row r="781" ht="22.5" customHeight="1">
      <c r="A781" s="199" t="n"/>
      <c r="B781" s="201" t="n"/>
      <c r="C781" s="200" t="n"/>
      <c r="D781" s="201" t="n"/>
      <c r="E781" s="200" t="n"/>
      <c r="F781" s="201" t="n"/>
      <c r="G781" s="200" t="n"/>
      <c r="H781" s="201" t="n"/>
      <c r="I781" s="200" t="n"/>
      <c r="J781" s="199" t="n"/>
      <c r="K781" s="199" t="n"/>
      <c r="L781" s="199" t="n"/>
      <c r="M781" s="212" t="n"/>
      <c r="N781" s="199" t="n"/>
      <c r="O781" s="199" t="n"/>
      <c r="P781" s="199" t="n"/>
      <c r="Q781" s="199" t="n"/>
      <c r="R781" s="199" t="n"/>
      <c r="S781" s="199" t="n"/>
      <c r="T781" s="199" t="n"/>
      <c r="U781" s="199" t="n"/>
      <c r="V781" s="199" t="n"/>
      <c r="W781" s="199" t="n"/>
      <c r="X781" s="199" t="n"/>
      <c r="Y781" s="199" t="n"/>
      <c r="Z781" s="199" t="n"/>
      <c r="AA781" s="199" t="n"/>
      <c r="AB781" s="199" t="n"/>
      <c r="AC781" s="199" t="n"/>
      <c r="AD781" s="199" t="n"/>
      <c r="AE781" s="199" t="n"/>
      <c r="AF781" s="199" t="n"/>
      <c r="AG781" s="199" t="n"/>
    </row>
    <row r="782" ht="22.5" customHeight="1">
      <c r="A782" s="199" t="n"/>
      <c r="B782" s="201" t="n"/>
      <c r="C782" s="200" t="n"/>
      <c r="D782" s="201" t="n"/>
      <c r="E782" s="200" t="n"/>
      <c r="F782" s="201" t="n"/>
      <c r="G782" s="200" t="n"/>
      <c r="H782" s="201" t="n"/>
      <c r="I782" s="200" t="n"/>
      <c r="J782" s="199" t="n"/>
      <c r="K782" s="199" t="n"/>
      <c r="L782" s="199" t="n"/>
      <c r="M782" s="212" t="n"/>
      <c r="N782" s="199" t="n"/>
      <c r="O782" s="199" t="n"/>
      <c r="P782" s="199" t="n"/>
      <c r="Q782" s="199" t="n"/>
      <c r="R782" s="199" t="n"/>
      <c r="S782" s="199" t="n"/>
      <c r="T782" s="199" t="n"/>
      <c r="U782" s="199" t="n"/>
      <c r="V782" s="199" t="n"/>
      <c r="W782" s="199" t="n"/>
      <c r="X782" s="199" t="n"/>
      <c r="Y782" s="199" t="n"/>
      <c r="Z782" s="199" t="n"/>
      <c r="AA782" s="199" t="n"/>
      <c r="AB782" s="199" t="n"/>
      <c r="AC782" s="199" t="n"/>
      <c r="AD782" s="199" t="n"/>
      <c r="AE782" s="199" t="n"/>
      <c r="AF782" s="199" t="n"/>
      <c r="AG782" s="199" t="n"/>
    </row>
    <row r="783" ht="22.5" customHeight="1">
      <c r="A783" s="199" t="n"/>
      <c r="B783" s="201" t="n"/>
      <c r="C783" s="200" t="n"/>
      <c r="D783" s="201" t="n"/>
      <c r="E783" s="200" t="n"/>
      <c r="F783" s="201" t="n"/>
      <c r="G783" s="200" t="n"/>
      <c r="H783" s="201" t="n"/>
      <c r="I783" s="200" t="n"/>
      <c r="J783" s="199" t="n"/>
      <c r="K783" s="199" t="n"/>
      <c r="L783" s="199" t="n"/>
      <c r="M783" s="212" t="n"/>
      <c r="N783" s="199" t="n"/>
      <c r="O783" s="199" t="n"/>
      <c r="P783" s="199" t="n"/>
      <c r="Q783" s="199" t="n"/>
      <c r="R783" s="199" t="n"/>
      <c r="S783" s="199" t="n"/>
      <c r="T783" s="199" t="n"/>
      <c r="U783" s="199" t="n"/>
      <c r="V783" s="199" t="n"/>
      <c r="W783" s="199" t="n"/>
      <c r="X783" s="199" t="n"/>
      <c r="Y783" s="199" t="n"/>
      <c r="Z783" s="199" t="n"/>
      <c r="AA783" s="199" t="n"/>
      <c r="AB783" s="199" t="n"/>
      <c r="AC783" s="199" t="n"/>
      <c r="AD783" s="199" t="n"/>
      <c r="AE783" s="199" t="n"/>
      <c r="AF783" s="199" t="n"/>
      <c r="AG783" s="199" t="n"/>
    </row>
    <row r="784" ht="22.5" customHeight="1">
      <c r="A784" s="199" t="n"/>
      <c r="B784" s="201" t="n"/>
      <c r="C784" s="200" t="n"/>
      <c r="D784" s="201" t="n"/>
      <c r="E784" s="200" t="n"/>
      <c r="F784" s="201" t="n"/>
      <c r="G784" s="200" t="n"/>
      <c r="H784" s="201" t="n"/>
      <c r="I784" s="200" t="n"/>
      <c r="J784" s="199" t="n"/>
      <c r="K784" s="199" t="n"/>
      <c r="L784" s="199" t="n"/>
      <c r="M784" s="212" t="n"/>
      <c r="N784" s="199" t="n"/>
      <c r="O784" s="199" t="n"/>
      <c r="P784" s="199" t="n"/>
      <c r="Q784" s="199" t="n"/>
      <c r="R784" s="199" t="n"/>
      <c r="S784" s="199" t="n"/>
      <c r="T784" s="199" t="n"/>
      <c r="U784" s="199" t="n"/>
      <c r="V784" s="199" t="n"/>
      <c r="W784" s="199" t="n"/>
      <c r="X784" s="199" t="n"/>
      <c r="Y784" s="199" t="n"/>
      <c r="Z784" s="199" t="n"/>
      <c r="AA784" s="199" t="n"/>
      <c r="AB784" s="199" t="n"/>
      <c r="AC784" s="199" t="n"/>
      <c r="AD784" s="199" t="n"/>
      <c r="AE784" s="199" t="n"/>
      <c r="AF784" s="199" t="n"/>
      <c r="AG784" s="199" t="n"/>
    </row>
    <row r="785" ht="22.5" customHeight="1">
      <c r="A785" s="199" t="n"/>
      <c r="B785" s="201" t="n"/>
      <c r="C785" s="200" t="n"/>
      <c r="D785" s="201" t="n"/>
      <c r="E785" s="200" t="n"/>
      <c r="F785" s="201" t="n"/>
      <c r="G785" s="200" t="n"/>
      <c r="H785" s="201" t="n"/>
      <c r="I785" s="200" t="n"/>
      <c r="J785" s="199" t="n"/>
      <c r="K785" s="199" t="n"/>
      <c r="L785" s="199" t="n"/>
      <c r="M785" s="212" t="n"/>
      <c r="N785" s="199" t="n"/>
      <c r="O785" s="199" t="n"/>
      <c r="P785" s="199" t="n"/>
      <c r="Q785" s="199" t="n"/>
      <c r="R785" s="199" t="n"/>
      <c r="S785" s="199" t="n"/>
      <c r="T785" s="199" t="n"/>
      <c r="U785" s="199" t="n"/>
      <c r="V785" s="199" t="n"/>
      <c r="W785" s="199" t="n"/>
      <c r="X785" s="199" t="n"/>
      <c r="Y785" s="199" t="n"/>
      <c r="Z785" s="199" t="n"/>
      <c r="AA785" s="199" t="n"/>
      <c r="AB785" s="199" t="n"/>
      <c r="AC785" s="199" t="n"/>
      <c r="AD785" s="199" t="n"/>
      <c r="AE785" s="199" t="n"/>
      <c r="AF785" s="199" t="n"/>
      <c r="AG785" s="199" t="n"/>
    </row>
    <row r="786" ht="22.5" customHeight="1">
      <c r="A786" s="199" t="n"/>
      <c r="B786" s="201" t="n"/>
      <c r="C786" s="200" t="n"/>
      <c r="D786" s="201" t="n"/>
      <c r="E786" s="200" t="n"/>
      <c r="F786" s="201" t="n"/>
      <c r="G786" s="200" t="n"/>
      <c r="H786" s="201" t="n"/>
      <c r="I786" s="200" t="n"/>
      <c r="J786" s="199" t="n"/>
      <c r="K786" s="199" t="n"/>
      <c r="L786" s="199" t="n"/>
      <c r="M786" s="212" t="n"/>
      <c r="N786" s="199" t="n"/>
      <c r="O786" s="199" t="n"/>
      <c r="P786" s="199" t="n"/>
      <c r="Q786" s="199" t="n"/>
      <c r="R786" s="199" t="n"/>
      <c r="S786" s="199" t="n"/>
      <c r="T786" s="199" t="n"/>
      <c r="U786" s="199" t="n"/>
      <c r="V786" s="199" t="n"/>
      <c r="W786" s="199" t="n"/>
      <c r="X786" s="199" t="n"/>
      <c r="Y786" s="199" t="n"/>
      <c r="Z786" s="199" t="n"/>
      <c r="AA786" s="199" t="n"/>
      <c r="AB786" s="199" t="n"/>
      <c r="AC786" s="199" t="n"/>
      <c r="AD786" s="199" t="n"/>
      <c r="AE786" s="199" t="n"/>
      <c r="AF786" s="199" t="n"/>
      <c r="AG786" s="199" t="n"/>
    </row>
    <row r="787" ht="22.5" customHeight="1">
      <c r="A787" s="199" t="n"/>
      <c r="B787" s="201" t="n"/>
      <c r="C787" s="200" t="n"/>
      <c r="D787" s="201" t="n"/>
      <c r="E787" s="200" t="n"/>
      <c r="F787" s="201" t="n"/>
      <c r="G787" s="200" t="n"/>
      <c r="H787" s="201" t="n"/>
      <c r="I787" s="200" t="n"/>
      <c r="J787" s="199" t="n"/>
      <c r="K787" s="199" t="n"/>
      <c r="L787" s="199" t="n"/>
      <c r="M787" s="212" t="n"/>
      <c r="N787" s="199" t="n"/>
      <c r="O787" s="199" t="n"/>
      <c r="P787" s="199" t="n"/>
      <c r="Q787" s="199" t="n"/>
      <c r="R787" s="199" t="n"/>
      <c r="S787" s="199" t="n"/>
      <c r="T787" s="199" t="n"/>
      <c r="U787" s="199" t="n"/>
      <c r="V787" s="199" t="n"/>
      <c r="W787" s="199" t="n"/>
      <c r="X787" s="199" t="n"/>
      <c r="Y787" s="199" t="n"/>
      <c r="Z787" s="199" t="n"/>
      <c r="AA787" s="199" t="n"/>
      <c r="AB787" s="199" t="n"/>
      <c r="AC787" s="199" t="n"/>
      <c r="AD787" s="199" t="n"/>
      <c r="AE787" s="199" t="n"/>
      <c r="AF787" s="199" t="n"/>
      <c r="AG787" s="199" t="n"/>
    </row>
    <row r="788" ht="22.5" customHeight="1">
      <c r="A788" s="199" t="n"/>
      <c r="B788" s="201" t="n"/>
      <c r="C788" s="200" t="n"/>
      <c r="D788" s="201" t="n"/>
      <c r="E788" s="200" t="n"/>
      <c r="F788" s="201" t="n"/>
      <c r="G788" s="200" t="n"/>
      <c r="H788" s="201" t="n"/>
      <c r="I788" s="200" t="n"/>
      <c r="J788" s="199" t="n"/>
      <c r="K788" s="199" t="n"/>
      <c r="L788" s="199" t="n"/>
      <c r="M788" s="212" t="n"/>
      <c r="N788" s="199" t="n"/>
      <c r="O788" s="199" t="n"/>
      <c r="P788" s="199" t="n"/>
      <c r="Q788" s="199" t="n"/>
      <c r="R788" s="199" t="n"/>
      <c r="S788" s="199" t="n"/>
      <c r="T788" s="199" t="n"/>
      <c r="U788" s="199" t="n"/>
      <c r="V788" s="199" t="n"/>
      <c r="W788" s="199" t="n"/>
      <c r="X788" s="199" t="n"/>
      <c r="Y788" s="199" t="n"/>
      <c r="Z788" s="199" t="n"/>
      <c r="AA788" s="199" t="n"/>
      <c r="AB788" s="199" t="n"/>
      <c r="AC788" s="199" t="n"/>
      <c r="AD788" s="199" t="n"/>
      <c r="AE788" s="199" t="n"/>
      <c r="AF788" s="199" t="n"/>
      <c r="AG788" s="199" t="n"/>
    </row>
    <row r="789" ht="22.5" customHeight="1">
      <c r="A789" s="199" t="n"/>
      <c r="B789" s="201" t="n"/>
      <c r="C789" s="200" t="n"/>
      <c r="D789" s="201" t="n"/>
      <c r="E789" s="200" t="n"/>
      <c r="F789" s="201" t="n"/>
      <c r="G789" s="200" t="n"/>
      <c r="H789" s="201" t="n"/>
      <c r="I789" s="200" t="n"/>
      <c r="J789" s="199" t="n"/>
      <c r="K789" s="199" t="n"/>
      <c r="L789" s="199" t="n"/>
      <c r="M789" s="212" t="n"/>
      <c r="N789" s="199" t="n"/>
      <c r="O789" s="199" t="n"/>
      <c r="P789" s="199" t="n"/>
      <c r="Q789" s="199" t="n"/>
      <c r="R789" s="199" t="n"/>
      <c r="S789" s="199" t="n"/>
      <c r="T789" s="199" t="n"/>
      <c r="U789" s="199" t="n"/>
      <c r="V789" s="199" t="n"/>
      <c r="W789" s="199" t="n"/>
      <c r="X789" s="199" t="n"/>
      <c r="Y789" s="199" t="n"/>
      <c r="Z789" s="199" t="n"/>
      <c r="AA789" s="199" t="n"/>
      <c r="AB789" s="199" t="n"/>
      <c r="AC789" s="199" t="n"/>
      <c r="AD789" s="199" t="n"/>
      <c r="AE789" s="199" t="n"/>
      <c r="AF789" s="199" t="n"/>
      <c r="AG789" s="199" t="n"/>
    </row>
    <row r="790" ht="22.5" customHeight="1">
      <c r="A790" s="199" t="n"/>
      <c r="B790" s="201" t="n"/>
      <c r="C790" s="200" t="n"/>
      <c r="D790" s="201" t="n"/>
      <c r="E790" s="200" t="n"/>
      <c r="F790" s="201" t="n"/>
      <c r="G790" s="200" t="n"/>
      <c r="H790" s="201" t="n"/>
      <c r="I790" s="200" t="n"/>
      <c r="J790" s="199" t="n"/>
      <c r="K790" s="199" t="n"/>
      <c r="L790" s="199" t="n"/>
      <c r="M790" s="212" t="n"/>
      <c r="N790" s="199" t="n"/>
      <c r="O790" s="199" t="n"/>
      <c r="P790" s="199" t="n"/>
      <c r="Q790" s="199" t="n"/>
      <c r="R790" s="199" t="n"/>
      <c r="S790" s="199" t="n"/>
      <c r="T790" s="199" t="n"/>
      <c r="U790" s="199" t="n"/>
      <c r="V790" s="199" t="n"/>
      <c r="W790" s="199" t="n"/>
      <c r="X790" s="199" t="n"/>
      <c r="Y790" s="199" t="n"/>
      <c r="Z790" s="199" t="n"/>
      <c r="AA790" s="199" t="n"/>
      <c r="AB790" s="199" t="n"/>
      <c r="AC790" s="199" t="n"/>
      <c r="AD790" s="199" t="n"/>
      <c r="AE790" s="199" t="n"/>
      <c r="AF790" s="199" t="n"/>
      <c r="AG790" s="199" t="n"/>
    </row>
    <row r="791" ht="22.5" customHeight="1">
      <c r="A791" s="199" t="n"/>
      <c r="B791" s="201" t="n"/>
      <c r="C791" s="200" t="n"/>
      <c r="D791" s="201" t="n"/>
      <c r="E791" s="200" t="n"/>
      <c r="F791" s="201" t="n"/>
      <c r="G791" s="200" t="n"/>
      <c r="H791" s="201" t="n"/>
      <c r="I791" s="200" t="n"/>
      <c r="J791" s="199" t="n"/>
      <c r="K791" s="199" t="n"/>
      <c r="L791" s="199" t="n"/>
      <c r="M791" s="212" t="n"/>
      <c r="N791" s="199" t="n"/>
      <c r="O791" s="199" t="n"/>
      <c r="P791" s="199" t="n"/>
      <c r="Q791" s="199" t="n"/>
      <c r="R791" s="199" t="n"/>
      <c r="S791" s="199" t="n"/>
      <c r="T791" s="199" t="n"/>
      <c r="U791" s="199" t="n"/>
      <c r="V791" s="199" t="n"/>
      <c r="W791" s="199" t="n"/>
      <c r="X791" s="199" t="n"/>
      <c r="Y791" s="199" t="n"/>
      <c r="Z791" s="199" t="n"/>
      <c r="AA791" s="199" t="n"/>
      <c r="AB791" s="199" t="n"/>
      <c r="AC791" s="199" t="n"/>
      <c r="AD791" s="199" t="n"/>
      <c r="AE791" s="199" t="n"/>
      <c r="AF791" s="199" t="n"/>
      <c r="AG791" s="199" t="n"/>
    </row>
    <row r="792" ht="22.5" customHeight="1">
      <c r="A792" s="199" t="n"/>
      <c r="B792" s="201" t="n"/>
      <c r="C792" s="200" t="n"/>
      <c r="D792" s="201" t="n"/>
      <c r="E792" s="200" t="n"/>
      <c r="F792" s="201" t="n"/>
      <c r="G792" s="200" t="n"/>
      <c r="H792" s="201" t="n"/>
      <c r="I792" s="200" t="n"/>
      <c r="J792" s="199" t="n"/>
      <c r="K792" s="199" t="n"/>
      <c r="L792" s="199" t="n"/>
      <c r="M792" s="212" t="n"/>
      <c r="N792" s="199" t="n"/>
      <c r="O792" s="199" t="n"/>
      <c r="P792" s="199" t="n"/>
      <c r="Q792" s="199" t="n"/>
      <c r="R792" s="199" t="n"/>
      <c r="S792" s="199" t="n"/>
      <c r="T792" s="199" t="n"/>
      <c r="U792" s="199" t="n"/>
      <c r="V792" s="199" t="n"/>
      <c r="W792" s="199" t="n"/>
      <c r="X792" s="199" t="n"/>
      <c r="Y792" s="199" t="n"/>
      <c r="Z792" s="199" t="n"/>
      <c r="AA792" s="199" t="n"/>
      <c r="AB792" s="199" t="n"/>
      <c r="AC792" s="199" t="n"/>
      <c r="AD792" s="199" t="n"/>
      <c r="AE792" s="199" t="n"/>
      <c r="AF792" s="199" t="n"/>
      <c r="AG792" s="199" t="n"/>
    </row>
    <row r="793" ht="22.5" customHeight="1">
      <c r="A793" s="199" t="n"/>
      <c r="B793" s="201" t="n"/>
      <c r="C793" s="200" t="n"/>
      <c r="D793" s="201" t="n"/>
      <c r="E793" s="200" t="n"/>
      <c r="F793" s="201" t="n"/>
      <c r="G793" s="200" t="n"/>
      <c r="H793" s="201" t="n"/>
      <c r="I793" s="200" t="n"/>
      <c r="J793" s="199" t="n"/>
      <c r="K793" s="199" t="n"/>
      <c r="L793" s="199" t="n"/>
      <c r="M793" s="212" t="n"/>
      <c r="N793" s="199" t="n"/>
      <c r="O793" s="199" t="n"/>
      <c r="P793" s="199" t="n"/>
      <c r="Q793" s="199" t="n"/>
      <c r="R793" s="199" t="n"/>
      <c r="S793" s="199" t="n"/>
      <c r="T793" s="199" t="n"/>
      <c r="U793" s="199" t="n"/>
      <c r="V793" s="199" t="n"/>
      <c r="W793" s="199" t="n"/>
      <c r="X793" s="199" t="n"/>
      <c r="Y793" s="199" t="n"/>
      <c r="Z793" s="199" t="n"/>
      <c r="AA793" s="199" t="n"/>
      <c r="AB793" s="199" t="n"/>
      <c r="AC793" s="199" t="n"/>
      <c r="AD793" s="199" t="n"/>
      <c r="AE793" s="199" t="n"/>
      <c r="AF793" s="199" t="n"/>
      <c r="AG793" s="199" t="n"/>
    </row>
    <row r="794" ht="22.5" customHeight="1">
      <c r="A794" s="199" t="n"/>
      <c r="B794" s="201" t="n"/>
      <c r="C794" s="200" t="n"/>
      <c r="D794" s="201" t="n"/>
      <c r="E794" s="200" t="n"/>
      <c r="F794" s="201" t="n"/>
      <c r="G794" s="200" t="n"/>
      <c r="H794" s="201" t="n"/>
      <c r="I794" s="200" t="n"/>
      <c r="J794" s="199" t="n"/>
      <c r="K794" s="199" t="n"/>
      <c r="L794" s="199" t="n"/>
      <c r="M794" s="212" t="n"/>
      <c r="N794" s="199" t="n"/>
      <c r="O794" s="199" t="n"/>
      <c r="P794" s="199" t="n"/>
      <c r="Q794" s="199" t="n"/>
      <c r="R794" s="199" t="n"/>
      <c r="S794" s="199" t="n"/>
      <c r="T794" s="199" t="n"/>
      <c r="U794" s="199" t="n"/>
      <c r="V794" s="199" t="n"/>
      <c r="W794" s="199" t="n"/>
      <c r="X794" s="199" t="n"/>
      <c r="Y794" s="199" t="n"/>
      <c r="Z794" s="199" t="n"/>
      <c r="AA794" s="199" t="n"/>
      <c r="AB794" s="199" t="n"/>
      <c r="AC794" s="199" t="n"/>
      <c r="AD794" s="199" t="n"/>
      <c r="AE794" s="199" t="n"/>
      <c r="AF794" s="199" t="n"/>
      <c r="AG794" s="199" t="n"/>
    </row>
    <row r="795" ht="22.5" customHeight="1">
      <c r="A795" s="199" t="n"/>
      <c r="B795" s="201" t="n"/>
      <c r="C795" s="200" t="n"/>
      <c r="D795" s="201" t="n"/>
      <c r="E795" s="200" t="n"/>
      <c r="F795" s="201" t="n"/>
      <c r="G795" s="200" t="n"/>
      <c r="H795" s="201" t="n"/>
      <c r="I795" s="200" t="n"/>
      <c r="J795" s="199" t="n"/>
      <c r="K795" s="199" t="n"/>
      <c r="L795" s="199" t="n"/>
      <c r="M795" s="212" t="n"/>
      <c r="N795" s="199" t="n"/>
      <c r="O795" s="199" t="n"/>
      <c r="P795" s="199" t="n"/>
      <c r="Q795" s="199" t="n"/>
      <c r="R795" s="199" t="n"/>
      <c r="S795" s="199" t="n"/>
      <c r="T795" s="199" t="n"/>
      <c r="U795" s="199" t="n"/>
      <c r="V795" s="199" t="n"/>
      <c r="W795" s="199" t="n"/>
      <c r="X795" s="199" t="n"/>
      <c r="Y795" s="199" t="n"/>
      <c r="Z795" s="199" t="n"/>
      <c r="AA795" s="199" t="n"/>
      <c r="AB795" s="199" t="n"/>
      <c r="AC795" s="199" t="n"/>
      <c r="AD795" s="199" t="n"/>
      <c r="AE795" s="199" t="n"/>
      <c r="AF795" s="199" t="n"/>
      <c r="AG795" s="199" t="n"/>
    </row>
    <row r="796" ht="22.5" customHeight="1">
      <c r="A796" s="199" t="n"/>
      <c r="B796" s="201" t="n"/>
      <c r="C796" s="200" t="n"/>
      <c r="D796" s="201" t="n"/>
      <c r="E796" s="200" t="n"/>
      <c r="F796" s="201" t="n"/>
      <c r="G796" s="200" t="n"/>
      <c r="H796" s="201" t="n"/>
      <c r="I796" s="200" t="n"/>
      <c r="J796" s="199" t="n"/>
      <c r="K796" s="199" t="n"/>
      <c r="L796" s="199" t="n"/>
      <c r="M796" s="212" t="n"/>
      <c r="N796" s="199" t="n"/>
      <c r="O796" s="199" t="n"/>
      <c r="P796" s="199" t="n"/>
      <c r="Q796" s="199" t="n"/>
      <c r="R796" s="199" t="n"/>
      <c r="S796" s="199" t="n"/>
      <c r="T796" s="199" t="n"/>
      <c r="U796" s="199" t="n"/>
      <c r="V796" s="199" t="n"/>
      <c r="W796" s="199" t="n"/>
      <c r="X796" s="199" t="n"/>
      <c r="Y796" s="199" t="n"/>
      <c r="Z796" s="199" t="n"/>
      <c r="AA796" s="199" t="n"/>
      <c r="AB796" s="199" t="n"/>
      <c r="AC796" s="199" t="n"/>
      <c r="AD796" s="199" t="n"/>
      <c r="AE796" s="199" t="n"/>
      <c r="AF796" s="199" t="n"/>
      <c r="AG796" s="199" t="n"/>
    </row>
    <row r="797" ht="22.5" customHeight="1">
      <c r="A797" s="199" t="n"/>
      <c r="B797" s="201" t="n"/>
      <c r="C797" s="200" t="n"/>
      <c r="D797" s="201" t="n"/>
      <c r="E797" s="200" t="n"/>
      <c r="F797" s="201" t="n"/>
      <c r="G797" s="200" t="n"/>
      <c r="H797" s="201" t="n"/>
      <c r="I797" s="200" t="n"/>
      <c r="J797" s="199" t="n"/>
      <c r="K797" s="199" t="n"/>
      <c r="L797" s="199" t="n"/>
      <c r="M797" s="212" t="n"/>
      <c r="N797" s="199" t="n"/>
      <c r="O797" s="199" t="n"/>
      <c r="P797" s="199" t="n"/>
      <c r="Q797" s="199" t="n"/>
      <c r="R797" s="199" t="n"/>
      <c r="S797" s="199" t="n"/>
      <c r="T797" s="199" t="n"/>
      <c r="U797" s="199" t="n"/>
      <c r="V797" s="199" t="n"/>
      <c r="W797" s="199" t="n"/>
      <c r="X797" s="199" t="n"/>
      <c r="Y797" s="199" t="n"/>
      <c r="Z797" s="199" t="n"/>
      <c r="AA797" s="199" t="n"/>
      <c r="AB797" s="199" t="n"/>
      <c r="AC797" s="199" t="n"/>
      <c r="AD797" s="199" t="n"/>
      <c r="AE797" s="199" t="n"/>
      <c r="AF797" s="199" t="n"/>
      <c r="AG797" s="199" t="n"/>
    </row>
    <row r="798" ht="22.5" customHeight="1">
      <c r="A798" s="199" t="n"/>
      <c r="B798" s="201" t="n"/>
      <c r="C798" s="200" t="n"/>
      <c r="D798" s="201" t="n"/>
      <c r="E798" s="200" t="n"/>
      <c r="F798" s="201" t="n"/>
      <c r="G798" s="200" t="n"/>
      <c r="H798" s="201" t="n"/>
      <c r="I798" s="200" t="n"/>
      <c r="J798" s="199" t="n"/>
      <c r="K798" s="199" t="n"/>
      <c r="L798" s="199" t="n"/>
      <c r="M798" s="212" t="n"/>
      <c r="N798" s="199" t="n"/>
      <c r="O798" s="199" t="n"/>
      <c r="P798" s="199" t="n"/>
      <c r="Q798" s="199" t="n"/>
      <c r="R798" s="199" t="n"/>
      <c r="S798" s="199" t="n"/>
      <c r="T798" s="199" t="n"/>
      <c r="U798" s="199" t="n"/>
      <c r="V798" s="199" t="n"/>
      <c r="W798" s="199" t="n"/>
      <c r="X798" s="199" t="n"/>
      <c r="Y798" s="199" t="n"/>
      <c r="Z798" s="199" t="n"/>
      <c r="AA798" s="199" t="n"/>
      <c r="AB798" s="199" t="n"/>
      <c r="AC798" s="199" t="n"/>
      <c r="AD798" s="199" t="n"/>
      <c r="AE798" s="199" t="n"/>
      <c r="AF798" s="199" t="n"/>
      <c r="AG798" s="199" t="n"/>
    </row>
    <row r="799" ht="22.5" customHeight="1">
      <c r="A799" s="199" t="n"/>
      <c r="B799" s="201" t="n"/>
      <c r="C799" s="200" t="n"/>
      <c r="D799" s="201" t="n"/>
      <c r="E799" s="200" t="n"/>
      <c r="F799" s="201" t="n"/>
      <c r="G799" s="200" t="n"/>
      <c r="H799" s="201" t="n"/>
      <c r="I799" s="200" t="n"/>
      <c r="J799" s="199" t="n"/>
      <c r="K799" s="199" t="n"/>
      <c r="L799" s="199" t="n"/>
      <c r="M799" s="212" t="n"/>
      <c r="N799" s="199" t="n"/>
      <c r="O799" s="199" t="n"/>
      <c r="P799" s="199" t="n"/>
      <c r="Q799" s="199" t="n"/>
      <c r="R799" s="199" t="n"/>
      <c r="S799" s="199" t="n"/>
      <c r="T799" s="199" t="n"/>
      <c r="U799" s="199" t="n"/>
      <c r="V799" s="199" t="n"/>
      <c r="W799" s="199" t="n"/>
      <c r="X799" s="199" t="n"/>
      <c r="Y799" s="199" t="n"/>
      <c r="Z799" s="199" t="n"/>
      <c r="AA799" s="199" t="n"/>
      <c r="AB799" s="199" t="n"/>
      <c r="AC799" s="199" t="n"/>
      <c r="AD799" s="199" t="n"/>
      <c r="AE799" s="199" t="n"/>
      <c r="AF799" s="199" t="n"/>
      <c r="AG799" s="199" t="n"/>
    </row>
    <row r="800" ht="22.5" customHeight="1">
      <c r="A800" s="199" t="n"/>
      <c r="B800" s="201" t="n"/>
      <c r="C800" s="200" t="n"/>
      <c r="D800" s="201" t="n"/>
      <c r="E800" s="200" t="n"/>
      <c r="F800" s="201" t="n"/>
      <c r="G800" s="200" t="n"/>
      <c r="H800" s="201" t="n"/>
      <c r="I800" s="200" t="n"/>
      <c r="J800" s="199" t="n"/>
      <c r="K800" s="199" t="n"/>
      <c r="L800" s="199" t="n"/>
      <c r="M800" s="212" t="n"/>
      <c r="N800" s="199" t="n"/>
      <c r="O800" s="199" t="n"/>
      <c r="P800" s="199" t="n"/>
      <c r="Q800" s="199" t="n"/>
      <c r="R800" s="199" t="n"/>
      <c r="S800" s="199" t="n"/>
      <c r="T800" s="199" t="n"/>
      <c r="U800" s="199" t="n"/>
      <c r="V800" s="199" t="n"/>
      <c r="W800" s="199" t="n"/>
      <c r="X800" s="199" t="n"/>
      <c r="Y800" s="199" t="n"/>
      <c r="Z800" s="199" t="n"/>
      <c r="AA800" s="199" t="n"/>
      <c r="AB800" s="199" t="n"/>
      <c r="AC800" s="199" t="n"/>
      <c r="AD800" s="199" t="n"/>
      <c r="AE800" s="199" t="n"/>
      <c r="AF800" s="199" t="n"/>
      <c r="AG800" s="199" t="n"/>
    </row>
    <row r="801" ht="22.5" customHeight="1">
      <c r="A801" s="199" t="n"/>
      <c r="B801" s="201" t="n"/>
      <c r="C801" s="200" t="n"/>
      <c r="D801" s="201" t="n"/>
      <c r="E801" s="200" t="n"/>
      <c r="F801" s="201" t="n"/>
      <c r="G801" s="200" t="n"/>
      <c r="H801" s="201" t="n"/>
      <c r="I801" s="200" t="n"/>
      <c r="J801" s="199" t="n"/>
      <c r="K801" s="199" t="n"/>
      <c r="L801" s="199" t="n"/>
      <c r="M801" s="212" t="n"/>
      <c r="N801" s="199" t="n"/>
      <c r="O801" s="199" t="n"/>
      <c r="P801" s="199" t="n"/>
      <c r="Q801" s="199" t="n"/>
      <c r="R801" s="199" t="n"/>
      <c r="S801" s="199" t="n"/>
      <c r="T801" s="199" t="n"/>
      <c r="U801" s="199" t="n"/>
      <c r="V801" s="199" t="n"/>
      <c r="W801" s="199" t="n"/>
      <c r="X801" s="199" t="n"/>
      <c r="Y801" s="199" t="n"/>
      <c r="Z801" s="199" t="n"/>
      <c r="AA801" s="199" t="n"/>
      <c r="AB801" s="199" t="n"/>
      <c r="AC801" s="199" t="n"/>
      <c r="AD801" s="199" t="n"/>
      <c r="AE801" s="199" t="n"/>
      <c r="AF801" s="199" t="n"/>
      <c r="AG801" s="199" t="n"/>
    </row>
    <row r="802" ht="22.5" customHeight="1">
      <c r="A802" s="199" t="n"/>
      <c r="B802" s="201" t="n"/>
      <c r="C802" s="200" t="n"/>
      <c r="D802" s="201" t="n"/>
      <c r="E802" s="200" t="n"/>
      <c r="F802" s="201" t="n"/>
      <c r="G802" s="200" t="n"/>
      <c r="H802" s="201" t="n"/>
      <c r="I802" s="200" t="n"/>
      <c r="J802" s="199" t="n"/>
      <c r="K802" s="199" t="n"/>
      <c r="L802" s="199" t="n"/>
      <c r="M802" s="212" t="n"/>
      <c r="N802" s="199" t="n"/>
      <c r="O802" s="199" t="n"/>
      <c r="P802" s="199" t="n"/>
      <c r="Q802" s="199" t="n"/>
      <c r="R802" s="199" t="n"/>
      <c r="S802" s="199" t="n"/>
      <c r="T802" s="199" t="n"/>
      <c r="U802" s="199" t="n"/>
      <c r="V802" s="199" t="n"/>
      <c r="W802" s="199" t="n"/>
      <c r="X802" s="199" t="n"/>
      <c r="Y802" s="199" t="n"/>
      <c r="Z802" s="199" t="n"/>
      <c r="AA802" s="199" t="n"/>
      <c r="AB802" s="199" t="n"/>
      <c r="AC802" s="199" t="n"/>
      <c r="AD802" s="199" t="n"/>
      <c r="AE802" s="199" t="n"/>
      <c r="AF802" s="199" t="n"/>
      <c r="AG802" s="199" t="n"/>
    </row>
    <row r="803" ht="22.5" customHeight="1">
      <c r="A803" s="199" t="n"/>
      <c r="B803" s="201" t="n"/>
      <c r="C803" s="200" t="n"/>
      <c r="D803" s="201" t="n"/>
      <c r="E803" s="200" t="n"/>
      <c r="F803" s="201" t="n"/>
      <c r="G803" s="200" t="n"/>
      <c r="H803" s="201" t="n"/>
      <c r="I803" s="200" t="n"/>
      <c r="J803" s="199" t="n"/>
      <c r="K803" s="199" t="n"/>
      <c r="L803" s="199" t="n"/>
      <c r="M803" s="212" t="n"/>
      <c r="N803" s="199" t="n"/>
      <c r="O803" s="199" t="n"/>
      <c r="P803" s="199" t="n"/>
      <c r="Q803" s="199" t="n"/>
      <c r="R803" s="199" t="n"/>
      <c r="S803" s="199" t="n"/>
      <c r="T803" s="199" t="n"/>
      <c r="U803" s="199" t="n"/>
      <c r="V803" s="199" t="n"/>
      <c r="W803" s="199" t="n"/>
      <c r="X803" s="199" t="n"/>
      <c r="Y803" s="199" t="n"/>
      <c r="Z803" s="199" t="n"/>
      <c r="AA803" s="199" t="n"/>
      <c r="AB803" s="199" t="n"/>
      <c r="AC803" s="199" t="n"/>
      <c r="AD803" s="199" t="n"/>
      <c r="AE803" s="199" t="n"/>
      <c r="AF803" s="199" t="n"/>
      <c r="AG803" s="199" t="n"/>
    </row>
    <row r="804" ht="22.5" customHeight="1">
      <c r="A804" s="199" t="n"/>
      <c r="B804" s="201" t="n"/>
      <c r="C804" s="200" t="n"/>
      <c r="D804" s="201" t="n"/>
      <c r="E804" s="200" t="n"/>
      <c r="F804" s="201" t="n"/>
      <c r="G804" s="200" t="n"/>
      <c r="H804" s="201" t="n"/>
      <c r="I804" s="200" t="n"/>
      <c r="J804" s="199" t="n"/>
      <c r="K804" s="199" t="n"/>
      <c r="L804" s="199" t="n"/>
      <c r="M804" s="212" t="n"/>
      <c r="N804" s="199" t="n"/>
      <c r="O804" s="199" t="n"/>
      <c r="P804" s="199" t="n"/>
      <c r="Q804" s="199" t="n"/>
      <c r="R804" s="199" t="n"/>
      <c r="S804" s="199" t="n"/>
      <c r="T804" s="199" t="n"/>
      <c r="U804" s="199" t="n"/>
      <c r="V804" s="199" t="n"/>
      <c r="W804" s="199" t="n"/>
      <c r="X804" s="199" t="n"/>
      <c r="Y804" s="199" t="n"/>
      <c r="Z804" s="199" t="n"/>
      <c r="AA804" s="199" t="n"/>
      <c r="AB804" s="199" t="n"/>
      <c r="AC804" s="199" t="n"/>
      <c r="AD804" s="199" t="n"/>
      <c r="AE804" s="199" t="n"/>
      <c r="AF804" s="199" t="n"/>
      <c r="AG804" s="199" t="n"/>
    </row>
    <row r="805" ht="22.5" customHeight="1">
      <c r="A805" s="199" t="n"/>
      <c r="B805" s="201" t="n"/>
      <c r="C805" s="200" t="n"/>
      <c r="D805" s="201" t="n"/>
      <c r="E805" s="200" t="n"/>
      <c r="F805" s="201" t="n"/>
      <c r="G805" s="200" t="n"/>
      <c r="H805" s="201" t="n"/>
      <c r="I805" s="200" t="n"/>
      <c r="J805" s="199" t="n"/>
      <c r="K805" s="199" t="n"/>
      <c r="L805" s="199" t="n"/>
      <c r="M805" s="212" t="n"/>
      <c r="N805" s="199" t="n"/>
      <c r="O805" s="199" t="n"/>
      <c r="P805" s="199" t="n"/>
      <c r="Q805" s="199" t="n"/>
      <c r="R805" s="199" t="n"/>
      <c r="S805" s="199" t="n"/>
      <c r="T805" s="199" t="n"/>
      <c r="U805" s="199" t="n"/>
      <c r="V805" s="199" t="n"/>
      <c r="W805" s="199" t="n"/>
      <c r="X805" s="199" t="n"/>
      <c r="Y805" s="199" t="n"/>
      <c r="Z805" s="199" t="n"/>
      <c r="AA805" s="199" t="n"/>
      <c r="AB805" s="199" t="n"/>
      <c r="AC805" s="199" t="n"/>
      <c r="AD805" s="199" t="n"/>
      <c r="AE805" s="199" t="n"/>
      <c r="AF805" s="199" t="n"/>
      <c r="AG805" s="199" t="n"/>
    </row>
    <row r="806" ht="22.5" customHeight="1">
      <c r="A806" s="199" t="n"/>
      <c r="B806" s="201" t="n"/>
      <c r="C806" s="200" t="n"/>
      <c r="D806" s="201" t="n"/>
      <c r="E806" s="200" t="n"/>
      <c r="F806" s="201" t="n"/>
      <c r="G806" s="200" t="n"/>
      <c r="H806" s="201" t="n"/>
      <c r="I806" s="200" t="n"/>
      <c r="J806" s="199" t="n"/>
      <c r="K806" s="199" t="n"/>
      <c r="L806" s="199" t="n"/>
      <c r="M806" s="212" t="n"/>
      <c r="N806" s="199" t="n"/>
      <c r="O806" s="199" t="n"/>
      <c r="P806" s="199" t="n"/>
      <c r="Q806" s="199" t="n"/>
      <c r="R806" s="199" t="n"/>
      <c r="S806" s="199" t="n"/>
      <c r="T806" s="199" t="n"/>
      <c r="U806" s="199" t="n"/>
      <c r="V806" s="199" t="n"/>
      <c r="W806" s="199" t="n"/>
      <c r="X806" s="199" t="n"/>
      <c r="Y806" s="199" t="n"/>
      <c r="Z806" s="199" t="n"/>
      <c r="AA806" s="199" t="n"/>
      <c r="AB806" s="199" t="n"/>
      <c r="AC806" s="199" t="n"/>
      <c r="AD806" s="199" t="n"/>
      <c r="AE806" s="199" t="n"/>
      <c r="AF806" s="199" t="n"/>
      <c r="AG806" s="199" t="n"/>
    </row>
    <row r="807" ht="22.5" customHeight="1">
      <c r="A807" s="199" t="n"/>
      <c r="B807" s="201" t="n"/>
      <c r="C807" s="200" t="n"/>
      <c r="D807" s="201" t="n"/>
      <c r="E807" s="200" t="n"/>
      <c r="F807" s="201" t="n"/>
      <c r="G807" s="200" t="n"/>
      <c r="H807" s="201" t="n"/>
      <c r="I807" s="200" t="n"/>
      <c r="J807" s="199" t="n"/>
      <c r="K807" s="199" t="n"/>
      <c r="L807" s="199" t="n"/>
      <c r="M807" s="212" t="n"/>
      <c r="N807" s="199" t="n"/>
      <c r="O807" s="199" t="n"/>
      <c r="P807" s="199" t="n"/>
      <c r="Q807" s="199" t="n"/>
      <c r="R807" s="199" t="n"/>
      <c r="S807" s="199" t="n"/>
      <c r="T807" s="199" t="n"/>
      <c r="U807" s="199" t="n"/>
      <c r="V807" s="199" t="n"/>
      <c r="W807" s="199" t="n"/>
      <c r="X807" s="199" t="n"/>
      <c r="Y807" s="199" t="n"/>
      <c r="Z807" s="199" t="n"/>
      <c r="AA807" s="199" t="n"/>
      <c r="AB807" s="199" t="n"/>
      <c r="AC807" s="199" t="n"/>
      <c r="AD807" s="199" t="n"/>
      <c r="AE807" s="199" t="n"/>
      <c r="AF807" s="199" t="n"/>
      <c r="AG807" s="199" t="n"/>
    </row>
    <row r="808" ht="22.5" customHeight="1">
      <c r="A808" s="199" t="n"/>
      <c r="B808" s="201" t="n"/>
      <c r="C808" s="200" t="n"/>
      <c r="D808" s="201" t="n"/>
      <c r="E808" s="200" t="n"/>
      <c r="F808" s="201" t="n"/>
      <c r="G808" s="200" t="n"/>
      <c r="H808" s="201" t="n"/>
      <c r="I808" s="200" t="n"/>
      <c r="J808" s="199" t="n"/>
      <c r="K808" s="199" t="n"/>
      <c r="L808" s="199" t="n"/>
      <c r="M808" s="212" t="n"/>
      <c r="N808" s="199" t="n"/>
      <c r="O808" s="199" t="n"/>
      <c r="P808" s="199" t="n"/>
      <c r="Q808" s="199" t="n"/>
      <c r="R808" s="199" t="n"/>
      <c r="S808" s="199" t="n"/>
      <c r="T808" s="199" t="n"/>
      <c r="U808" s="199" t="n"/>
      <c r="V808" s="199" t="n"/>
      <c r="W808" s="199" t="n"/>
      <c r="X808" s="199" t="n"/>
      <c r="Y808" s="199" t="n"/>
      <c r="Z808" s="199" t="n"/>
      <c r="AA808" s="199" t="n"/>
      <c r="AB808" s="199" t="n"/>
      <c r="AC808" s="199" t="n"/>
      <c r="AD808" s="199" t="n"/>
      <c r="AE808" s="199" t="n"/>
      <c r="AF808" s="199" t="n"/>
      <c r="AG808" s="199" t="n"/>
    </row>
    <row r="809" ht="22.5" customHeight="1">
      <c r="A809" s="199" t="n"/>
      <c r="B809" s="201" t="n"/>
      <c r="C809" s="200" t="n"/>
      <c r="D809" s="201" t="n"/>
      <c r="E809" s="200" t="n"/>
      <c r="F809" s="201" t="n"/>
      <c r="G809" s="200" t="n"/>
      <c r="H809" s="201" t="n"/>
      <c r="I809" s="200" t="n"/>
      <c r="J809" s="199" t="n"/>
      <c r="K809" s="199" t="n"/>
      <c r="L809" s="199" t="n"/>
      <c r="M809" s="212" t="n"/>
      <c r="N809" s="199" t="n"/>
      <c r="O809" s="199" t="n"/>
      <c r="P809" s="199" t="n"/>
      <c r="Q809" s="199" t="n"/>
      <c r="R809" s="199" t="n"/>
      <c r="S809" s="199" t="n"/>
      <c r="T809" s="199" t="n"/>
      <c r="U809" s="199" t="n"/>
      <c r="V809" s="199" t="n"/>
      <c r="W809" s="199" t="n"/>
      <c r="X809" s="199" t="n"/>
      <c r="Y809" s="199" t="n"/>
      <c r="Z809" s="199" t="n"/>
      <c r="AA809" s="199" t="n"/>
      <c r="AB809" s="199" t="n"/>
      <c r="AC809" s="199" t="n"/>
      <c r="AD809" s="199" t="n"/>
      <c r="AE809" s="199" t="n"/>
      <c r="AF809" s="199" t="n"/>
      <c r="AG809" s="199" t="n"/>
    </row>
    <row r="810" ht="22.5" customHeight="1">
      <c r="A810" s="199" t="n"/>
      <c r="B810" s="201" t="n"/>
      <c r="C810" s="200" t="n"/>
      <c r="D810" s="201" t="n"/>
      <c r="E810" s="200" t="n"/>
      <c r="F810" s="201" t="n"/>
      <c r="G810" s="200" t="n"/>
      <c r="H810" s="201" t="n"/>
      <c r="I810" s="200" t="n"/>
      <c r="J810" s="199" t="n"/>
      <c r="K810" s="199" t="n"/>
      <c r="L810" s="199" t="n"/>
      <c r="M810" s="212" t="n"/>
      <c r="N810" s="199" t="n"/>
      <c r="O810" s="199" t="n"/>
      <c r="P810" s="199" t="n"/>
      <c r="Q810" s="199" t="n"/>
      <c r="R810" s="199" t="n"/>
      <c r="S810" s="199" t="n"/>
      <c r="T810" s="199" t="n"/>
      <c r="U810" s="199" t="n"/>
      <c r="V810" s="199" t="n"/>
      <c r="W810" s="199" t="n"/>
      <c r="X810" s="199" t="n"/>
      <c r="Y810" s="199" t="n"/>
      <c r="Z810" s="199" t="n"/>
      <c r="AA810" s="199" t="n"/>
      <c r="AB810" s="199" t="n"/>
      <c r="AC810" s="199" t="n"/>
      <c r="AD810" s="199" t="n"/>
      <c r="AE810" s="199" t="n"/>
      <c r="AF810" s="199" t="n"/>
      <c r="AG810" s="199" t="n"/>
    </row>
    <row r="811" ht="22.5" customHeight="1">
      <c r="A811" s="199" t="n"/>
      <c r="B811" s="201" t="n"/>
      <c r="C811" s="200" t="n"/>
      <c r="D811" s="201" t="n"/>
      <c r="E811" s="200" t="n"/>
      <c r="F811" s="201" t="n"/>
      <c r="G811" s="200" t="n"/>
      <c r="H811" s="201" t="n"/>
      <c r="I811" s="200" t="n"/>
      <c r="J811" s="199" t="n"/>
      <c r="K811" s="199" t="n"/>
      <c r="L811" s="199" t="n"/>
      <c r="M811" s="212" t="n"/>
      <c r="N811" s="199" t="n"/>
      <c r="O811" s="199" t="n"/>
      <c r="P811" s="199" t="n"/>
      <c r="Q811" s="199" t="n"/>
      <c r="R811" s="199" t="n"/>
      <c r="S811" s="199" t="n"/>
      <c r="T811" s="199" t="n"/>
      <c r="U811" s="199" t="n"/>
      <c r="V811" s="199" t="n"/>
      <c r="W811" s="199" t="n"/>
      <c r="X811" s="199" t="n"/>
      <c r="Y811" s="199" t="n"/>
      <c r="Z811" s="199" t="n"/>
      <c r="AA811" s="199" t="n"/>
      <c r="AB811" s="199" t="n"/>
      <c r="AC811" s="199" t="n"/>
      <c r="AD811" s="199" t="n"/>
      <c r="AE811" s="199" t="n"/>
      <c r="AF811" s="199" t="n"/>
      <c r="AG811" s="199" t="n"/>
    </row>
    <row r="812" ht="22.5" customHeight="1">
      <c r="A812" s="199" t="n"/>
      <c r="B812" s="201" t="n"/>
      <c r="C812" s="200" t="n"/>
      <c r="D812" s="201" t="n"/>
      <c r="E812" s="200" t="n"/>
      <c r="F812" s="201" t="n"/>
      <c r="G812" s="200" t="n"/>
      <c r="H812" s="201" t="n"/>
      <c r="I812" s="200" t="n"/>
      <c r="J812" s="199" t="n"/>
      <c r="K812" s="199" t="n"/>
      <c r="L812" s="199" t="n"/>
      <c r="M812" s="212" t="n"/>
      <c r="N812" s="199" t="n"/>
      <c r="O812" s="199" t="n"/>
      <c r="P812" s="199" t="n"/>
      <c r="Q812" s="199" t="n"/>
      <c r="R812" s="199" t="n"/>
      <c r="S812" s="199" t="n"/>
      <c r="T812" s="199" t="n"/>
      <c r="U812" s="199" t="n"/>
      <c r="V812" s="199" t="n"/>
      <c r="W812" s="199" t="n"/>
      <c r="X812" s="199" t="n"/>
      <c r="Y812" s="199" t="n"/>
      <c r="Z812" s="199" t="n"/>
      <c r="AA812" s="199" t="n"/>
      <c r="AB812" s="199" t="n"/>
      <c r="AC812" s="199" t="n"/>
      <c r="AD812" s="199" t="n"/>
      <c r="AE812" s="199" t="n"/>
      <c r="AF812" s="199" t="n"/>
      <c r="AG812" s="199" t="n"/>
    </row>
    <row r="813" ht="22.5" customHeight="1">
      <c r="A813" s="199" t="n"/>
      <c r="B813" s="201" t="n"/>
      <c r="C813" s="200" t="n"/>
      <c r="D813" s="201" t="n"/>
      <c r="E813" s="200" t="n"/>
      <c r="F813" s="201" t="n"/>
      <c r="G813" s="200" t="n"/>
      <c r="H813" s="201" t="n"/>
      <c r="I813" s="200" t="n"/>
      <c r="J813" s="199" t="n"/>
      <c r="K813" s="199" t="n"/>
      <c r="L813" s="199" t="n"/>
      <c r="M813" s="212" t="n"/>
      <c r="N813" s="199" t="n"/>
      <c r="O813" s="199" t="n"/>
      <c r="P813" s="199" t="n"/>
      <c r="Q813" s="199" t="n"/>
      <c r="R813" s="199" t="n"/>
      <c r="S813" s="199" t="n"/>
      <c r="T813" s="199" t="n"/>
      <c r="U813" s="199" t="n"/>
      <c r="V813" s="199" t="n"/>
      <c r="W813" s="199" t="n"/>
      <c r="X813" s="199" t="n"/>
      <c r="Y813" s="199" t="n"/>
      <c r="Z813" s="199" t="n"/>
      <c r="AA813" s="199" t="n"/>
      <c r="AB813" s="199" t="n"/>
      <c r="AC813" s="199" t="n"/>
      <c r="AD813" s="199" t="n"/>
      <c r="AE813" s="199" t="n"/>
      <c r="AF813" s="199" t="n"/>
      <c r="AG813" s="199" t="n"/>
    </row>
    <row r="814" ht="22.5" customHeight="1">
      <c r="A814" s="199" t="n"/>
      <c r="B814" s="201" t="n"/>
      <c r="C814" s="200" t="n"/>
      <c r="D814" s="201" t="n"/>
      <c r="E814" s="200" t="n"/>
      <c r="F814" s="201" t="n"/>
      <c r="G814" s="200" t="n"/>
      <c r="H814" s="201" t="n"/>
      <c r="I814" s="200" t="n"/>
      <c r="J814" s="199" t="n"/>
      <c r="K814" s="199" t="n"/>
      <c r="L814" s="199" t="n"/>
      <c r="M814" s="212" t="n"/>
      <c r="N814" s="199" t="n"/>
      <c r="O814" s="199" t="n"/>
      <c r="P814" s="199" t="n"/>
      <c r="Q814" s="199" t="n"/>
      <c r="R814" s="199" t="n"/>
      <c r="S814" s="199" t="n"/>
      <c r="T814" s="199" t="n"/>
      <c r="U814" s="199" t="n"/>
      <c r="V814" s="199" t="n"/>
      <c r="W814" s="199" t="n"/>
      <c r="X814" s="199" t="n"/>
      <c r="Y814" s="199" t="n"/>
      <c r="Z814" s="199" t="n"/>
      <c r="AA814" s="199" t="n"/>
      <c r="AB814" s="199" t="n"/>
      <c r="AC814" s="199" t="n"/>
      <c r="AD814" s="199" t="n"/>
      <c r="AE814" s="199" t="n"/>
      <c r="AF814" s="199" t="n"/>
      <c r="AG814" s="199" t="n"/>
    </row>
    <row r="815" ht="22.5" customHeight="1">
      <c r="A815" s="199" t="n"/>
      <c r="B815" s="201" t="n"/>
      <c r="C815" s="200" t="n"/>
      <c r="D815" s="201" t="n"/>
      <c r="E815" s="200" t="n"/>
      <c r="F815" s="201" t="n"/>
      <c r="G815" s="200" t="n"/>
      <c r="H815" s="201" t="n"/>
      <c r="I815" s="200" t="n"/>
      <c r="J815" s="199" t="n"/>
      <c r="K815" s="199" t="n"/>
      <c r="L815" s="199" t="n"/>
      <c r="M815" s="212" t="n"/>
      <c r="N815" s="199" t="n"/>
      <c r="O815" s="199" t="n"/>
      <c r="P815" s="199" t="n"/>
      <c r="Q815" s="199" t="n"/>
      <c r="R815" s="199" t="n"/>
      <c r="S815" s="199" t="n"/>
      <c r="T815" s="199" t="n"/>
      <c r="U815" s="199" t="n"/>
      <c r="V815" s="199" t="n"/>
      <c r="W815" s="199" t="n"/>
      <c r="X815" s="199" t="n"/>
      <c r="Y815" s="199" t="n"/>
      <c r="Z815" s="199" t="n"/>
      <c r="AA815" s="199" t="n"/>
      <c r="AB815" s="199" t="n"/>
      <c r="AC815" s="199" t="n"/>
      <c r="AD815" s="199" t="n"/>
      <c r="AE815" s="199" t="n"/>
      <c r="AF815" s="199" t="n"/>
      <c r="AG815" s="199" t="n"/>
    </row>
    <row r="816" ht="22.5" customHeight="1">
      <c r="A816" s="199" t="n"/>
      <c r="B816" s="201" t="n"/>
      <c r="C816" s="200" t="n"/>
      <c r="D816" s="201" t="n"/>
      <c r="E816" s="200" t="n"/>
      <c r="F816" s="201" t="n"/>
      <c r="G816" s="200" t="n"/>
      <c r="H816" s="201" t="n"/>
      <c r="I816" s="200" t="n"/>
      <c r="J816" s="199" t="n"/>
      <c r="K816" s="199" t="n"/>
      <c r="L816" s="199" t="n"/>
      <c r="M816" s="212" t="n"/>
      <c r="N816" s="199" t="n"/>
      <c r="O816" s="199" t="n"/>
      <c r="P816" s="199" t="n"/>
      <c r="Q816" s="199" t="n"/>
      <c r="R816" s="199" t="n"/>
      <c r="S816" s="199" t="n"/>
      <c r="T816" s="199" t="n"/>
      <c r="U816" s="199" t="n"/>
      <c r="V816" s="199" t="n"/>
      <c r="W816" s="199" t="n"/>
      <c r="X816" s="199" t="n"/>
      <c r="Y816" s="199" t="n"/>
      <c r="Z816" s="199" t="n"/>
      <c r="AA816" s="199" t="n"/>
      <c r="AB816" s="199" t="n"/>
      <c r="AC816" s="199" t="n"/>
      <c r="AD816" s="199" t="n"/>
      <c r="AE816" s="199" t="n"/>
      <c r="AF816" s="199" t="n"/>
      <c r="AG816" s="199" t="n"/>
    </row>
    <row r="817" ht="22.5" customHeight="1">
      <c r="A817" s="199" t="n"/>
      <c r="B817" s="201" t="n"/>
      <c r="C817" s="200" t="n"/>
      <c r="D817" s="201" t="n"/>
      <c r="E817" s="200" t="n"/>
      <c r="F817" s="201" t="n"/>
      <c r="G817" s="200" t="n"/>
      <c r="H817" s="201" t="n"/>
      <c r="I817" s="200" t="n"/>
      <c r="J817" s="199" t="n"/>
      <c r="K817" s="199" t="n"/>
      <c r="L817" s="199" t="n"/>
      <c r="M817" s="212" t="n"/>
      <c r="N817" s="199" t="n"/>
      <c r="O817" s="199" t="n"/>
      <c r="P817" s="199" t="n"/>
      <c r="Q817" s="199" t="n"/>
      <c r="R817" s="199" t="n"/>
      <c r="S817" s="199" t="n"/>
      <c r="T817" s="199" t="n"/>
      <c r="U817" s="199" t="n"/>
      <c r="V817" s="199" t="n"/>
      <c r="W817" s="199" t="n"/>
      <c r="X817" s="199" t="n"/>
      <c r="Y817" s="199" t="n"/>
      <c r="Z817" s="199" t="n"/>
      <c r="AA817" s="199" t="n"/>
      <c r="AB817" s="199" t="n"/>
      <c r="AC817" s="199" t="n"/>
      <c r="AD817" s="199" t="n"/>
      <c r="AE817" s="199" t="n"/>
      <c r="AF817" s="199" t="n"/>
      <c r="AG817" s="199" t="n"/>
    </row>
    <row r="818" ht="22.5" customHeight="1">
      <c r="A818" s="199" t="n"/>
      <c r="B818" s="201" t="n"/>
      <c r="C818" s="200" t="n"/>
      <c r="D818" s="201" t="n"/>
      <c r="E818" s="200" t="n"/>
      <c r="F818" s="201" t="n"/>
      <c r="G818" s="200" t="n"/>
      <c r="H818" s="201" t="n"/>
      <c r="I818" s="200" t="n"/>
      <c r="J818" s="199" t="n"/>
      <c r="K818" s="199" t="n"/>
      <c r="L818" s="199" t="n"/>
      <c r="M818" s="212" t="n"/>
      <c r="N818" s="199" t="n"/>
      <c r="O818" s="199" t="n"/>
      <c r="P818" s="199" t="n"/>
      <c r="Q818" s="199" t="n"/>
      <c r="R818" s="199" t="n"/>
      <c r="S818" s="199" t="n"/>
      <c r="T818" s="199" t="n"/>
      <c r="U818" s="199" t="n"/>
      <c r="V818" s="199" t="n"/>
      <c r="W818" s="199" t="n"/>
      <c r="X818" s="199" t="n"/>
      <c r="Y818" s="199" t="n"/>
      <c r="Z818" s="199" t="n"/>
      <c r="AA818" s="199" t="n"/>
      <c r="AB818" s="199" t="n"/>
      <c r="AC818" s="199" t="n"/>
      <c r="AD818" s="199" t="n"/>
      <c r="AE818" s="199" t="n"/>
      <c r="AF818" s="199" t="n"/>
      <c r="AG818" s="199" t="n"/>
    </row>
    <row r="819" ht="22.5" customHeight="1">
      <c r="A819" s="199" t="n"/>
      <c r="B819" s="201" t="n"/>
      <c r="C819" s="200" t="n"/>
      <c r="D819" s="201" t="n"/>
      <c r="E819" s="200" t="n"/>
      <c r="F819" s="201" t="n"/>
      <c r="G819" s="200" t="n"/>
      <c r="H819" s="201" t="n"/>
      <c r="I819" s="200" t="n"/>
      <c r="J819" s="199" t="n"/>
      <c r="K819" s="199" t="n"/>
      <c r="L819" s="199" t="n"/>
      <c r="M819" s="212" t="n"/>
      <c r="N819" s="199" t="n"/>
      <c r="O819" s="199" t="n"/>
      <c r="P819" s="199" t="n"/>
      <c r="Q819" s="199" t="n"/>
      <c r="R819" s="199" t="n"/>
      <c r="S819" s="199" t="n"/>
      <c r="T819" s="199" t="n"/>
      <c r="U819" s="199" t="n"/>
      <c r="V819" s="199" t="n"/>
      <c r="W819" s="199" t="n"/>
      <c r="X819" s="199" t="n"/>
      <c r="Y819" s="199" t="n"/>
      <c r="Z819" s="199" t="n"/>
      <c r="AA819" s="199" t="n"/>
      <c r="AB819" s="199" t="n"/>
      <c r="AC819" s="199" t="n"/>
      <c r="AD819" s="199" t="n"/>
      <c r="AE819" s="199" t="n"/>
      <c r="AF819" s="199" t="n"/>
      <c r="AG819" s="199" t="n"/>
    </row>
    <row r="820" ht="22.5" customHeight="1">
      <c r="A820" s="199" t="n"/>
      <c r="B820" s="201" t="n"/>
      <c r="C820" s="200" t="n"/>
      <c r="D820" s="201" t="n"/>
      <c r="E820" s="200" t="n"/>
      <c r="F820" s="201" t="n"/>
      <c r="G820" s="200" t="n"/>
      <c r="H820" s="201" t="n"/>
      <c r="I820" s="200" t="n"/>
      <c r="J820" s="199" t="n"/>
      <c r="K820" s="199" t="n"/>
      <c r="L820" s="199" t="n"/>
      <c r="M820" s="212" t="n"/>
      <c r="N820" s="199" t="n"/>
      <c r="O820" s="199" t="n"/>
      <c r="P820" s="199" t="n"/>
      <c r="Q820" s="199" t="n"/>
      <c r="R820" s="199" t="n"/>
      <c r="S820" s="199" t="n"/>
      <c r="T820" s="199" t="n"/>
      <c r="U820" s="199" t="n"/>
      <c r="V820" s="199" t="n"/>
      <c r="W820" s="199" t="n"/>
      <c r="X820" s="199" t="n"/>
      <c r="Y820" s="199" t="n"/>
      <c r="Z820" s="199" t="n"/>
      <c r="AA820" s="199" t="n"/>
      <c r="AB820" s="199" t="n"/>
      <c r="AC820" s="199" t="n"/>
      <c r="AD820" s="199" t="n"/>
      <c r="AE820" s="199" t="n"/>
      <c r="AF820" s="199" t="n"/>
      <c r="AG820" s="199" t="n"/>
    </row>
    <row r="821" ht="22.5" customHeight="1">
      <c r="A821" s="199" t="n"/>
      <c r="B821" s="201" t="n"/>
      <c r="C821" s="200" t="n"/>
      <c r="D821" s="201" t="n"/>
      <c r="E821" s="200" t="n"/>
      <c r="F821" s="201" t="n"/>
      <c r="G821" s="200" t="n"/>
      <c r="H821" s="201" t="n"/>
      <c r="I821" s="200" t="n"/>
      <c r="J821" s="199" t="n"/>
      <c r="K821" s="199" t="n"/>
      <c r="L821" s="199" t="n"/>
      <c r="M821" s="212" t="n"/>
      <c r="N821" s="199" t="n"/>
      <c r="O821" s="199" t="n"/>
      <c r="P821" s="199" t="n"/>
      <c r="Q821" s="199" t="n"/>
      <c r="R821" s="199" t="n"/>
      <c r="S821" s="199" t="n"/>
      <c r="T821" s="199" t="n"/>
      <c r="U821" s="199" t="n"/>
      <c r="V821" s="199" t="n"/>
      <c r="W821" s="199" t="n"/>
      <c r="X821" s="199" t="n"/>
      <c r="Y821" s="199" t="n"/>
      <c r="Z821" s="199" t="n"/>
      <c r="AA821" s="199" t="n"/>
      <c r="AB821" s="199" t="n"/>
      <c r="AC821" s="199" t="n"/>
      <c r="AD821" s="199" t="n"/>
      <c r="AE821" s="199" t="n"/>
      <c r="AF821" s="199" t="n"/>
      <c r="AG821" s="199" t="n"/>
    </row>
    <row r="822" ht="22.5" customHeight="1">
      <c r="A822" s="199" t="n"/>
      <c r="B822" s="201" t="n"/>
      <c r="C822" s="200" t="n"/>
      <c r="D822" s="201" t="n"/>
      <c r="E822" s="200" t="n"/>
      <c r="F822" s="201" t="n"/>
      <c r="G822" s="200" t="n"/>
      <c r="H822" s="201" t="n"/>
      <c r="I822" s="200" t="n"/>
      <c r="J822" s="199" t="n"/>
      <c r="K822" s="199" t="n"/>
      <c r="L822" s="199" t="n"/>
      <c r="M822" s="212" t="n"/>
      <c r="N822" s="199" t="n"/>
      <c r="O822" s="199" t="n"/>
      <c r="P822" s="199" t="n"/>
      <c r="Q822" s="199" t="n"/>
      <c r="R822" s="199" t="n"/>
      <c r="S822" s="199" t="n"/>
      <c r="T822" s="199" t="n"/>
      <c r="U822" s="199" t="n"/>
      <c r="V822" s="199" t="n"/>
      <c r="W822" s="199" t="n"/>
      <c r="X822" s="199" t="n"/>
      <c r="Y822" s="199" t="n"/>
      <c r="Z822" s="199" t="n"/>
      <c r="AA822" s="199" t="n"/>
      <c r="AB822" s="199" t="n"/>
      <c r="AC822" s="199" t="n"/>
      <c r="AD822" s="199" t="n"/>
      <c r="AE822" s="199" t="n"/>
      <c r="AF822" s="199" t="n"/>
      <c r="AG822" s="199" t="n"/>
    </row>
    <row r="823" ht="22.5" customHeight="1">
      <c r="A823" s="199" t="n"/>
      <c r="B823" s="201" t="n"/>
      <c r="C823" s="200" t="n"/>
      <c r="D823" s="201" t="n"/>
      <c r="E823" s="200" t="n"/>
      <c r="F823" s="201" t="n"/>
      <c r="G823" s="200" t="n"/>
      <c r="H823" s="201" t="n"/>
      <c r="I823" s="200" t="n"/>
      <c r="J823" s="199" t="n"/>
      <c r="K823" s="199" t="n"/>
      <c r="L823" s="199" t="n"/>
      <c r="M823" s="212" t="n"/>
      <c r="N823" s="199" t="n"/>
      <c r="O823" s="199" t="n"/>
      <c r="P823" s="199" t="n"/>
      <c r="Q823" s="199" t="n"/>
      <c r="R823" s="199" t="n"/>
      <c r="S823" s="199" t="n"/>
      <c r="T823" s="199" t="n"/>
      <c r="U823" s="199" t="n"/>
      <c r="V823" s="199" t="n"/>
      <c r="W823" s="199" t="n"/>
      <c r="X823" s="199" t="n"/>
      <c r="Y823" s="199" t="n"/>
      <c r="Z823" s="199" t="n"/>
      <c r="AA823" s="199" t="n"/>
      <c r="AB823" s="199" t="n"/>
      <c r="AC823" s="199" t="n"/>
      <c r="AD823" s="199" t="n"/>
      <c r="AE823" s="199" t="n"/>
      <c r="AF823" s="199" t="n"/>
      <c r="AG823" s="199" t="n"/>
    </row>
    <row r="824" ht="22.5" customHeight="1">
      <c r="A824" s="199" t="n"/>
      <c r="B824" s="201" t="n"/>
      <c r="C824" s="200" t="n"/>
      <c r="D824" s="201" t="n"/>
      <c r="E824" s="200" t="n"/>
      <c r="F824" s="201" t="n"/>
      <c r="G824" s="200" t="n"/>
      <c r="H824" s="201" t="n"/>
      <c r="I824" s="200" t="n"/>
      <c r="J824" s="199" t="n"/>
      <c r="K824" s="199" t="n"/>
      <c r="L824" s="199" t="n"/>
      <c r="M824" s="212" t="n"/>
      <c r="N824" s="199" t="n"/>
      <c r="O824" s="199" t="n"/>
      <c r="P824" s="199" t="n"/>
      <c r="Q824" s="199" t="n"/>
      <c r="R824" s="199" t="n"/>
      <c r="S824" s="199" t="n"/>
      <c r="T824" s="199" t="n"/>
      <c r="U824" s="199" t="n"/>
      <c r="V824" s="199" t="n"/>
      <c r="W824" s="199" t="n"/>
      <c r="X824" s="199" t="n"/>
      <c r="Y824" s="199" t="n"/>
      <c r="Z824" s="199" t="n"/>
      <c r="AA824" s="199" t="n"/>
      <c r="AB824" s="199" t="n"/>
      <c r="AC824" s="199" t="n"/>
      <c r="AD824" s="199" t="n"/>
      <c r="AE824" s="199" t="n"/>
      <c r="AF824" s="199" t="n"/>
      <c r="AG824" s="199" t="n"/>
    </row>
    <row r="825" ht="22.5" customHeight="1">
      <c r="A825" s="199" t="n"/>
      <c r="B825" s="201" t="n"/>
      <c r="C825" s="200" t="n"/>
      <c r="D825" s="201" t="n"/>
      <c r="E825" s="200" t="n"/>
      <c r="F825" s="201" t="n"/>
      <c r="G825" s="200" t="n"/>
      <c r="H825" s="201" t="n"/>
      <c r="I825" s="200" t="n"/>
      <c r="J825" s="199" t="n"/>
      <c r="K825" s="199" t="n"/>
      <c r="L825" s="199" t="n"/>
      <c r="M825" s="212" t="n"/>
      <c r="N825" s="199" t="n"/>
      <c r="O825" s="199" t="n"/>
      <c r="P825" s="199" t="n"/>
      <c r="Q825" s="199" t="n"/>
      <c r="R825" s="199" t="n"/>
      <c r="S825" s="199" t="n"/>
      <c r="T825" s="199" t="n"/>
      <c r="U825" s="199" t="n"/>
      <c r="V825" s="199" t="n"/>
      <c r="W825" s="199" t="n"/>
      <c r="X825" s="199" t="n"/>
      <c r="Y825" s="199" t="n"/>
      <c r="Z825" s="199" t="n"/>
      <c r="AA825" s="199" t="n"/>
      <c r="AB825" s="199" t="n"/>
      <c r="AC825" s="199" t="n"/>
      <c r="AD825" s="199" t="n"/>
      <c r="AE825" s="199" t="n"/>
      <c r="AF825" s="199" t="n"/>
      <c r="AG825" s="199" t="n"/>
    </row>
    <row r="826" ht="22.5" customHeight="1">
      <c r="A826" s="199" t="n"/>
      <c r="B826" s="201" t="n"/>
      <c r="C826" s="200" t="n"/>
      <c r="D826" s="201" t="n"/>
      <c r="E826" s="200" t="n"/>
      <c r="F826" s="201" t="n"/>
      <c r="G826" s="200" t="n"/>
      <c r="H826" s="201" t="n"/>
      <c r="I826" s="200" t="n"/>
      <c r="J826" s="199" t="n"/>
      <c r="K826" s="199" t="n"/>
      <c r="L826" s="199" t="n"/>
      <c r="M826" s="212" t="n"/>
      <c r="N826" s="199" t="n"/>
      <c r="O826" s="199" t="n"/>
      <c r="P826" s="199" t="n"/>
      <c r="Q826" s="199" t="n"/>
      <c r="R826" s="199" t="n"/>
      <c r="S826" s="199" t="n"/>
      <c r="T826" s="199" t="n"/>
      <c r="U826" s="199" t="n"/>
      <c r="V826" s="199" t="n"/>
      <c r="W826" s="199" t="n"/>
      <c r="X826" s="199" t="n"/>
      <c r="Y826" s="199" t="n"/>
      <c r="Z826" s="199" t="n"/>
      <c r="AA826" s="199" t="n"/>
      <c r="AB826" s="199" t="n"/>
      <c r="AC826" s="199" t="n"/>
      <c r="AD826" s="199" t="n"/>
      <c r="AE826" s="199" t="n"/>
      <c r="AF826" s="199" t="n"/>
      <c r="AG826" s="199" t="n"/>
    </row>
    <row r="827" ht="22.5" customHeight="1">
      <c r="A827" s="199" t="n"/>
      <c r="B827" s="201" t="n"/>
      <c r="C827" s="200" t="n"/>
      <c r="D827" s="201" t="n"/>
      <c r="E827" s="200" t="n"/>
      <c r="F827" s="201" t="n"/>
      <c r="G827" s="200" t="n"/>
      <c r="H827" s="201" t="n"/>
      <c r="I827" s="200" t="n"/>
      <c r="J827" s="199" t="n"/>
      <c r="K827" s="199" t="n"/>
      <c r="L827" s="199" t="n"/>
      <c r="M827" s="212" t="n"/>
      <c r="N827" s="199" t="n"/>
      <c r="O827" s="199" t="n"/>
      <c r="P827" s="199" t="n"/>
      <c r="Q827" s="199" t="n"/>
      <c r="R827" s="199" t="n"/>
      <c r="S827" s="199" t="n"/>
      <c r="T827" s="199" t="n"/>
      <c r="U827" s="199" t="n"/>
      <c r="V827" s="199" t="n"/>
      <c r="W827" s="199" t="n"/>
      <c r="X827" s="199" t="n"/>
      <c r="Y827" s="199" t="n"/>
      <c r="Z827" s="199" t="n"/>
      <c r="AA827" s="199" t="n"/>
      <c r="AB827" s="199" t="n"/>
      <c r="AC827" s="199" t="n"/>
      <c r="AD827" s="199" t="n"/>
      <c r="AE827" s="199" t="n"/>
      <c r="AF827" s="199" t="n"/>
      <c r="AG827" s="199" t="n"/>
    </row>
    <row r="828" ht="22.5" customHeight="1">
      <c r="A828" s="199" t="n"/>
      <c r="B828" s="201" t="n"/>
      <c r="C828" s="200" t="n"/>
      <c r="D828" s="201" t="n"/>
      <c r="E828" s="200" t="n"/>
      <c r="F828" s="201" t="n"/>
      <c r="G828" s="200" t="n"/>
      <c r="H828" s="201" t="n"/>
      <c r="I828" s="200" t="n"/>
      <c r="J828" s="199" t="n"/>
      <c r="K828" s="199" t="n"/>
      <c r="L828" s="199" t="n"/>
      <c r="M828" s="212" t="n"/>
      <c r="N828" s="199" t="n"/>
      <c r="O828" s="199" t="n"/>
      <c r="P828" s="199" t="n"/>
      <c r="Q828" s="199" t="n"/>
      <c r="R828" s="199" t="n"/>
      <c r="S828" s="199" t="n"/>
      <c r="T828" s="199" t="n"/>
      <c r="U828" s="199" t="n"/>
      <c r="V828" s="199" t="n"/>
      <c r="W828" s="199" t="n"/>
      <c r="X828" s="199" t="n"/>
      <c r="Y828" s="199" t="n"/>
      <c r="Z828" s="199" t="n"/>
      <c r="AA828" s="199" t="n"/>
      <c r="AB828" s="199" t="n"/>
      <c r="AC828" s="199" t="n"/>
      <c r="AD828" s="199" t="n"/>
      <c r="AE828" s="199" t="n"/>
      <c r="AF828" s="199" t="n"/>
      <c r="AG828" s="199" t="n"/>
    </row>
    <row r="829" ht="22.5" customHeight="1">
      <c r="A829" s="199" t="n"/>
      <c r="B829" s="201" t="n"/>
      <c r="C829" s="200" t="n"/>
      <c r="D829" s="201" t="n"/>
      <c r="E829" s="200" t="n"/>
      <c r="F829" s="201" t="n"/>
      <c r="G829" s="200" t="n"/>
      <c r="H829" s="201" t="n"/>
      <c r="I829" s="200" t="n"/>
      <c r="J829" s="199" t="n"/>
      <c r="K829" s="199" t="n"/>
      <c r="L829" s="199" t="n"/>
      <c r="M829" s="212" t="n"/>
      <c r="N829" s="199" t="n"/>
      <c r="O829" s="199" t="n"/>
      <c r="P829" s="199" t="n"/>
      <c r="Q829" s="199" t="n"/>
      <c r="R829" s="199" t="n"/>
      <c r="S829" s="199" t="n"/>
      <c r="T829" s="199" t="n"/>
      <c r="U829" s="199" t="n"/>
      <c r="V829" s="199" t="n"/>
      <c r="W829" s="199" t="n"/>
      <c r="X829" s="199" t="n"/>
      <c r="Y829" s="199" t="n"/>
      <c r="Z829" s="199" t="n"/>
      <c r="AA829" s="199" t="n"/>
      <c r="AB829" s="199" t="n"/>
      <c r="AC829" s="199" t="n"/>
      <c r="AD829" s="199" t="n"/>
      <c r="AE829" s="199" t="n"/>
      <c r="AF829" s="199" t="n"/>
      <c r="AG829" s="199" t="n"/>
    </row>
    <row r="830" ht="22.5" customHeight="1">
      <c r="A830" s="199" t="n"/>
      <c r="B830" s="201" t="n"/>
      <c r="C830" s="200" t="n"/>
      <c r="D830" s="201" t="n"/>
      <c r="E830" s="200" t="n"/>
      <c r="F830" s="201" t="n"/>
      <c r="G830" s="200" t="n"/>
      <c r="H830" s="201" t="n"/>
      <c r="I830" s="200" t="n"/>
      <c r="J830" s="199" t="n"/>
      <c r="K830" s="199" t="n"/>
      <c r="L830" s="199" t="n"/>
      <c r="M830" s="212" t="n"/>
      <c r="N830" s="199" t="n"/>
      <c r="O830" s="199" t="n"/>
      <c r="P830" s="199" t="n"/>
      <c r="Q830" s="199" t="n"/>
      <c r="R830" s="199" t="n"/>
      <c r="S830" s="199" t="n"/>
      <c r="T830" s="199" t="n"/>
      <c r="U830" s="199" t="n"/>
      <c r="V830" s="199" t="n"/>
      <c r="W830" s="199" t="n"/>
      <c r="X830" s="199" t="n"/>
      <c r="Y830" s="199" t="n"/>
      <c r="Z830" s="199" t="n"/>
      <c r="AA830" s="199" t="n"/>
      <c r="AB830" s="199" t="n"/>
      <c r="AC830" s="199" t="n"/>
      <c r="AD830" s="199" t="n"/>
      <c r="AE830" s="199" t="n"/>
      <c r="AF830" s="199" t="n"/>
      <c r="AG830" s="199" t="n"/>
    </row>
    <row r="831" ht="22.5" customHeight="1">
      <c r="A831" s="199" t="n"/>
      <c r="B831" s="201" t="n"/>
      <c r="C831" s="200" t="n"/>
      <c r="D831" s="201" t="n"/>
      <c r="E831" s="200" t="n"/>
      <c r="F831" s="201" t="n"/>
      <c r="G831" s="200" t="n"/>
      <c r="H831" s="201" t="n"/>
      <c r="I831" s="200" t="n"/>
      <c r="J831" s="199" t="n"/>
      <c r="K831" s="199" t="n"/>
      <c r="L831" s="199" t="n"/>
      <c r="M831" s="212" t="n"/>
      <c r="N831" s="199" t="n"/>
      <c r="O831" s="199" t="n"/>
      <c r="P831" s="199" t="n"/>
      <c r="Q831" s="199" t="n"/>
      <c r="R831" s="199" t="n"/>
      <c r="S831" s="199" t="n"/>
      <c r="T831" s="199" t="n"/>
      <c r="U831" s="199" t="n"/>
      <c r="V831" s="199" t="n"/>
      <c r="W831" s="199" t="n"/>
      <c r="X831" s="199" t="n"/>
      <c r="Y831" s="199" t="n"/>
      <c r="Z831" s="199" t="n"/>
      <c r="AA831" s="199" t="n"/>
      <c r="AB831" s="199" t="n"/>
      <c r="AC831" s="199" t="n"/>
      <c r="AD831" s="199" t="n"/>
      <c r="AE831" s="199" t="n"/>
      <c r="AF831" s="199" t="n"/>
      <c r="AG831" s="199" t="n"/>
    </row>
    <row r="832" ht="22.5" customHeight="1">
      <c r="A832" s="199" t="n"/>
      <c r="B832" s="201" t="n"/>
      <c r="C832" s="200" t="n"/>
      <c r="D832" s="201" t="n"/>
      <c r="E832" s="200" t="n"/>
      <c r="F832" s="201" t="n"/>
      <c r="G832" s="200" t="n"/>
      <c r="H832" s="201" t="n"/>
      <c r="I832" s="200" t="n"/>
      <c r="J832" s="199" t="n"/>
      <c r="K832" s="199" t="n"/>
      <c r="L832" s="199" t="n"/>
      <c r="M832" s="212" t="n"/>
      <c r="N832" s="199" t="n"/>
      <c r="O832" s="199" t="n"/>
      <c r="P832" s="199" t="n"/>
      <c r="Q832" s="199" t="n"/>
      <c r="R832" s="199" t="n"/>
      <c r="S832" s="199" t="n"/>
      <c r="T832" s="199" t="n"/>
      <c r="U832" s="199" t="n"/>
      <c r="V832" s="199" t="n"/>
      <c r="W832" s="199" t="n"/>
      <c r="X832" s="199" t="n"/>
      <c r="Y832" s="199" t="n"/>
      <c r="Z832" s="199" t="n"/>
      <c r="AA832" s="199" t="n"/>
      <c r="AB832" s="199" t="n"/>
      <c r="AC832" s="199" t="n"/>
      <c r="AD832" s="199" t="n"/>
      <c r="AE832" s="199" t="n"/>
      <c r="AF832" s="199" t="n"/>
      <c r="AG832" s="199" t="n"/>
    </row>
    <row r="833" ht="22.5" customHeight="1">
      <c r="A833" s="199" t="n"/>
      <c r="B833" s="201" t="n"/>
      <c r="C833" s="200" t="n"/>
      <c r="D833" s="201" t="n"/>
      <c r="E833" s="200" t="n"/>
      <c r="F833" s="201" t="n"/>
      <c r="G833" s="200" t="n"/>
      <c r="H833" s="201" t="n"/>
      <c r="I833" s="200" t="n"/>
      <c r="J833" s="199" t="n"/>
      <c r="K833" s="199" t="n"/>
      <c r="L833" s="199" t="n"/>
      <c r="M833" s="212" t="n"/>
      <c r="N833" s="199" t="n"/>
      <c r="O833" s="199" t="n"/>
      <c r="P833" s="199" t="n"/>
      <c r="Q833" s="199" t="n"/>
      <c r="R833" s="199" t="n"/>
      <c r="S833" s="199" t="n"/>
      <c r="T833" s="199" t="n"/>
      <c r="U833" s="199" t="n"/>
      <c r="V833" s="199" t="n"/>
      <c r="W833" s="199" t="n"/>
      <c r="X833" s="199" t="n"/>
      <c r="Y833" s="199" t="n"/>
      <c r="Z833" s="199" t="n"/>
      <c r="AA833" s="199" t="n"/>
      <c r="AB833" s="199" t="n"/>
      <c r="AC833" s="199" t="n"/>
      <c r="AD833" s="199" t="n"/>
      <c r="AE833" s="199" t="n"/>
      <c r="AF833" s="199" t="n"/>
      <c r="AG833" s="199" t="n"/>
    </row>
    <row r="834" ht="22.5" customHeight="1">
      <c r="A834" s="199" t="n"/>
      <c r="B834" s="201" t="n"/>
      <c r="C834" s="200" t="n"/>
      <c r="D834" s="201" t="n"/>
      <c r="E834" s="200" t="n"/>
      <c r="F834" s="201" t="n"/>
      <c r="G834" s="200" t="n"/>
      <c r="H834" s="201" t="n"/>
      <c r="I834" s="200" t="n"/>
      <c r="J834" s="199" t="n"/>
      <c r="K834" s="199" t="n"/>
      <c r="L834" s="199" t="n"/>
      <c r="M834" s="212" t="n"/>
      <c r="N834" s="199" t="n"/>
      <c r="O834" s="199" t="n"/>
      <c r="P834" s="199" t="n"/>
      <c r="Q834" s="199" t="n"/>
      <c r="R834" s="199" t="n"/>
      <c r="S834" s="199" t="n"/>
      <c r="T834" s="199" t="n"/>
      <c r="U834" s="199" t="n"/>
      <c r="V834" s="199" t="n"/>
      <c r="W834" s="199" t="n"/>
      <c r="X834" s="199" t="n"/>
      <c r="Y834" s="199" t="n"/>
      <c r="Z834" s="199" t="n"/>
      <c r="AA834" s="199" t="n"/>
      <c r="AB834" s="199" t="n"/>
      <c r="AC834" s="199" t="n"/>
      <c r="AD834" s="199" t="n"/>
      <c r="AE834" s="199" t="n"/>
      <c r="AF834" s="199" t="n"/>
      <c r="AG834" s="199" t="n"/>
    </row>
    <row r="835" ht="22.5" customHeight="1">
      <c r="A835" s="199" t="n"/>
      <c r="B835" s="201" t="n"/>
      <c r="C835" s="200" t="n"/>
      <c r="D835" s="201" t="n"/>
      <c r="E835" s="200" t="n"/>
      <c r="F835" s="201" t="n"/>
      <c r="G835" s="200" t="n"/>
      <c r="H835" s="201" t="n"/>
      <c r="I835" s="200" t="n"/>
      <c r="J835" s="199" t="n"/>
      <c r="K835" s="199" t="n"/>
      <c r="L835" s="199" t="n"/>
      <c r="M835" s="212" t="n"/>
      <c r="N835" s="199" t="n"/>
      <c r="O835" s="199" t="n"/>
      <c r="P835" s="199" t="n"/>
      <c r="Q835" s="199" t="n"/>
      <c r="R835" s="199" t="n"/>
      <c r="S835" s="199" t="n"/>
      <c r="T835" s="199" t="n"/>
      <c r="U835" s="199" t="n"/>
      <c r="V835" s="199" t="n"/>
      <c r="W835" s="199" t="n"/>
      <c r="X835" s="199" t="n"/>
      <c r="Y835" s="199" t="n"/>
      <c r="Z835" s="199" t="n"/>
      <c r="AA835" s="199" t="n"/>
      <c r="AB835" s="199" t="n"/>
      <c r="AC835" s="199" t="n"/>
      <c r="AD835" s="199" t="n"/>
      <c r="AE835" s="199" t="n"/>
      <c r="AF835" s="199" t="n"/>
      <c r="AG835" s="199" t="n"/>
    </row>
    <row r="836" ht="22.5" customHeight="1">
      <c r="A836" s="199" t="n"/>
      <c r="B836" s="201" t="n"/>
      <c r="C836" s="200" t="n"/>
      <c r="D836" s="201" t="n"/>
      <c r="E836" s="200" t="n"/>
      <c r="F836" s="201" t="n"/>
      <c r="G836" s="200" t="n"/>
      <c r="H836" s="201" t="n"/>
      <c r="I836" s="200" t="n"/>
      <c r="J836" s="199" t="n"/>
      <c r="K836" s="199" t="n"/>
      <c r="L836" s="199" t="n"/>
      <c r="M836" s="212" t="n"/>
      <c r="N836" s="199" t="n"/>
      <c r="O836" s="199" t="n"/>
      <c r="P836" s="199" t="n"/>
      <c r="Q836" s="199" t="n"/>
      <c r="R836" s="199" t="n"/>
      <c r="S836" s="199" t="n"/>
      <c r="T836" s="199" t="n"/>
      <c r="U836" s="199" t="n"/>
      <c r="V836" s="199" t="n"/>
      <c r="W836" s="199" t="n"/>
      <c r="X836" s="199" t="n"/>
      <c r="Y836" s="199" t="n"/>
      <c r="Z836" s="199" t="n"/>
      <c r="AA836" s="199" t="n"/>
      <c r="AB836" s="199" t="n"/>
      <c r="AC836" s="199" t="n"/>
      <c r="AD836" s="199" t="n"/>
      <c r="AE836" s="199" t="n"/>
      <c r="AF836" s="199" t="n"/>
      <c r="AG836" s="199" t="n"/>
    </row>
    <row r="837" ht="22.5" customHeight="1">
      <c r="A837" s="199" t="n"/>
      <c r="B837" s="201" t="n"/>
      <c r="C837" s="200" t="n"/>
      <c r="D837" s="201" t="n"/>
      <c r="E837" s="200" t="n"/>
      <c r="F837" s="201" t="n"/>
      <c r="G837" s="200" t="n"/>
      <c r="H837" s="201" t="n"/>
      <c r="I837" s="200" t="n"/>
      <c r="J837" s="199" t="n"/>
      <c r="K837" s="199" t="n"/>
      <c r="L837" s="199" t="n"/>
      <c r="M837" s="212" t="n"/>
      <c r="N837" s="199" t="n"/>
      <c r="O837" s="199" t="n"/>
      <c r="P837" s="199" t="n"/>
      <c r="Q837" s="199" t="n"/>
      <c r="R837" s="199" t="n"/>
      <c r="S837" s="199" t="n"/>
      <c r="T837" s="199" t="n"/>
      <c r="U837" s="199" t="n"/>
      <c r="V837" s="199" t="n"/>
      <c r="W837" s="199" t="n"/>
      <c r="X837" s="199" t="n"/>
      <c r="Y837" s="199" t="n"/>
      <c r="Z837" s="199" t="n"/>
      <c r="AA837" s="199" t="n"/>
      <c r="AB837" s="199" t="n"/>
      <c r="AC837" s="199" t="n"/>
      <c r="AD837" s="199" t="n"/>
      <c r="AE837" s="199" t="n"/>
      <c r="AF837" s="199" t="n"/>
      <c r="AG837" s="199" t="n"/>
    </row>
    <row r="838" ht="22.5" customHeight="1">
      <c r="A838" s="199" t="n"/>
      <c r="B838" s="201" t="n"/>
      <c r="C838" s="200" t="n"/>
      <c r="D838" s="201" t="n"/>
      <c r="E838" s="200" t="n"/>
      <c r="F838" s="201" t="n"/>
      <c r="G838" s="200" t="n"/>
      <c r="H838" s="201" t="n"/>
      <c r="I838" s="200" t="n"/>
      <c r="J838" s="199" t="n"/>
      <c r="K838" s="199" t="n"/>
      <c r="L838" s="199" t="n"/>
      <c r="M838" s="212" t="n"/>
      <c r="N838" s="199" t="n"/>
      <c r="O838" s="199" t="n"/>
      <c r="P838" s="199" t="n"/>
      <c r="Q838" s="199" t="n"/>
      <c r="R838" s="199" t="n"/>
      <c r="S838" s="199" t="n"/>
      <c r="T838" s="199" t="n"/>
      <c r="U838" s="199" t="n"/>
      <c r="V838" s="199" t="n"/>
      <c r="W838" s="199" t="n"/>
      <c r="X838" s="199" t="n"/>
      <c r="Y838" s="199" t="n"/>
      <c r="Z838" s="199" t="n"/>
      <c r="AA838" s="199" t="n"/>
      <c r="AB838" s="199" t="n"/>
      <c r="AC838" s="199" t="n"/>
      <c r="AD838" s="199" t="n"/>
      <c r="AE838" s="199" t="n"/>
      <c r="AF838" s="199" t="n"/>
      <c r="AG838" s="199" t="n"/>
    </row>
    <row r="839" ht="22.5" customHeight="1">
      <c r="A839" s="199" t="n"/>
      <c r="B839" s="201" t="n"/>
      <c r="C839" s="200" t="n"/>
      <c r="D839" s="201" t="n"/>
      <c r="E839" s="200" t="n"/>
      <c r="F839" s="201" t="n"/>
      <c r="G839" s="200" t="n"/>
      <c r="H839" s="201" t="n"/>
      <c r="I839" s="200" t="n"/>
      <c r="J839" s="199" t="n"/>
      <c r="K839" s="199" t="n"/>
      <c r="L839" s="199" t="n"/>
      <c r="M839" s="212" t="n"/>
      <c r="N839" s="199" t="n"/>
      <c r="O839" s="199" t="n"/>
      <c r="P839" s="199" t="n"/>
      <c r="Q839" s="199" t="n"/>
      <c r="R839" s="199" t="n"/>
      <c r="S839" s="199" t="n"/>
      <c r="T839" s="199" t="n"/>
      <c r="U839" s="199" t="n"/>
      <c r="V839" s="199" t="n"/>
      <c r="W839" s="199" t="n"/>
      <c r="X839" s="199" t="n"/>
      <c r="Y839" s="199" t="n"/>
      <c r="Z839" s="199" t="n"/>
      <c r="AA839" s="199" t="n"/>
      <c r="AB839" s="199" t="n"/>
      <c r="AC839" s="199" t="n"/>
      <c r="AD839" s="199" t="n"/>
      <c r="AE839" s="199" t="n"/>
      <c r="AF839" s="199" t="n"/>
      <c r="AG839" s="199" t="n"/>
    </row>
    <row r="840" ht="22.5" customHeight="1">
      <c r="A840" s="199" t="n"/>
      <c r="B840" s="201" t="n"/>
      <c r="C840" s="200" t="n"/>
      <c r="D840" s="201" t="n"/>
      <c r="E840" s="200" t="n"/>
      <c r="F840" s="201" t="n"/>
      <c r="G840" s="200" t="n"/>
      <c r="H840" s="201" t="n"/>
      <c r="I840" s="200" t="n"/>
      <c r="J840" s="199" t="n"/>
      <c r="K840" s="199" t="n"/>
      <c r="L840" s="199" t="n"/>
      <c r="M840" s="212" t="n"/>
      <c r="N840" s="199" t="n"/>
      <c r="O840" s="199" t="n"/>
      <c r="P840" s="199" t="n"/>
      <c r="Q840" s="199" t="n"/>
      <c r="R840" s="199" t="n"/>
      <c r="S840" s="199" t="n"/>
      <c r="T840" s="199" t="n"/>
      <c r="U840" s="199" t="n"/>
      <c r="V840" s="199" t="n"/>
      <c r="W840" s="199" t="n"/>
      <c r="X840" s="199" t="n"/>
      <c r="Y840" s="199" t="n"/>
      <c r="Z840" s="199" t="n"/>
      <c r="AA840" s="199" t="n"/>
      <c r="AB840" s="199" t="n"/>
      <c r="AC840" s="199" t="n"/>
      <c r="AD840" s="199" t="n"/>
      <c r="AE840" s="199" t="n"/>
      <c r="AF840" s="199" t="n"/>
      <c r="AG840" s="199" t="n"/>
    </row>
    <row r="841" ht="22.5" customHeight="1">
      <c r="A841" s="199" t="n"/>
      <c r="B841" s="201" t="n"/>
      <c r="C841" s="200" t="n"/>
      <c r="D841" s="201" t="n"/>
      <c r="E841" s="200" t="n"/>
      <c r="F841" s="201" t="n"/>
      <c r="G841" s="200" t="n"/>
      <c r="H841" s="201" t="n"/>
      <c r="I841" s="200" t="n"/>
      <c r="J841" s="199" t="n"/>
      <c r="K841" s="199" t="n"/>
      <c r="L841" s="199" t="n"/>
      <c r="M841" s="212" t="n"/>
      <c r="N841" s="199" t="n"/>
      <c r="O841" s="199" t="n"/>
      <c r="P841" s="199" t="n"/>
      <c r="Q841" s="199" t="n"/>
      <c r="R841" s="199" t="n"/>
      <c r="S841" s="199" t="n"/>
      <c r="T841" s="199" t="n"/>
      <c r="U841" s="199" t="n"/>
      <c r="V841" s="199" t="n"/>
      <c r="W841" s="199" t="n"/>
      <c r="X841" s="199" t="n"/>
      <c r="Y841" s="199" t="n"/>
      <c r="Z841" s="199" t="n"/>
      <c r="AA841" s="199" t="n"/>
      <c r="AB841" s="199" t="n"/>
      <c r="AC841" s="199" t="n"/>
      <c r="AD841" s="199" t="n"/>
      <c r="AE841" s="199" t="n"/>
      <c r="AF841" s="199" t="n"/>
      <c r="AG841" s="199" t="n"/>
    </row>
    <row r="842" ht="22.5" customHeight="1">
      <c r="A842" s="199" t="n"/>
      <c r="B842" s="201" t="n"/>
      <c r="C842" s="200" t="n"/>
      <c r="D842" s="201" t="n"/>
      <c r="E842" s="200" t="n"/>
      <c r="F842" s="201" t="n"/>
      <c r="G842" s="200" t="n"/>
      <c r="H842" s="201" t="n"/>
      <c r="I842" s="200" t="n"/>
      <c r="J842" s="199" t="n"/>
      <c r="K842" s="199" t="n"/>
      <c r="L842" s="199" t="n"/>
      <c r="M842" s="212" t="n"/>
      <c r="N842" s="199" t="n"/>
      <c r="O842" s="199" t="n"/>
      <c r="P842" s="199" t="n"/>
      <c r="Q842" s="199" t="n"/>
      <c r="R842" s="199" t="n"/>
      <c r="S842" s="199" t="n"/>
      <c r="T842" s="199" t="n"/>
      <c r="U842" s="199" t="n"/>
      <c r="V842" s="199" t="n"/>
      <c r="W842" s="199" t="n"/>
      <c r="X842" s="199" t="n"/>
      <c r="Y842" s="199" t="n"/>
      <c r="Z842" s="199" t="n"/>
      <c r="AA842" s="199" t="n"/>
      <c r="AB842" s="199" t="n"/>
      <c r="AC842" s="199" t="n"/>
      <c r="AD842" s="199" t="n"/>
      <c r="AE842" s="199" t="n"/>
      <c r="AF842" s="199" t="n"/>
      <c r="AG842" s="199" t="n"/>
    </row>
    <row r="843" ht="22.5" customHeight="1">
      <c r="A843" s="199" t="n"/>
      <c r="B843" s="201" t="n"/>
      <c r="C843" s="200" t="n"/>
      <c r="D843" s="201" t="n"/>
      <c r="E843" s="200" t="n"/>
      <c r="F843" s="201" t="n"/>
      <c r="G843" s="200" t="n"/>
      <c r="H843" s="201" t="n"/>
      <c r="I843" s="200" t="n"/>
      <c r="J843" s="199" t="n"/>
      <c r="K843" s="199" t="n"/>
      <c r="L843" s="199" t="n"/>
      <c r="M843" s="212" t="n"/>
      <c r="N843" s="199" t="n"/>
      <c r="O843" s="199" t="n"/>
      <c r="P843" s="199" t="n"/>
      <c r="Q843" s="199" t="n"/>
      <c r="R843" s="199" t="n"/>
      <c r="S843" s="199" t="n"/>
      <c r="T843" s="199" t="n"/>
      <c r="U843" s="199" t="n"/>
      <c r="V843" s="199" t="n"/>
      <c r="W843" s="199" t="n"/>
      <c r="X843" s="199" t="n"/>
      <c r="Y843" s="199" t="n"/>
      <c r="Z843" s="199" t="n"/>
      <c r="AA843" s="199" t="n"/>
      <c r="AB843" s="199" t="n"/>
      <c r="AC843" s="199" t="n"/>
      <c r="AD843" s="199" t="n"/>
      <c r="AE843" s="199" t="n"/>
      <c r="AF843" s="199" t="n"/>
      <c r="AG843" s="199" t="n"/>
    </row>
    <row r="844" ht="22.5" customHeight="1">
      <c r="A844" s="199" t="n"/>
      <c r="B844" s="201" t="n"/>
      <c r="C844" s="200" t="n"/>
      <c r="D844" s="201" t="n"/>
      <c r="E844" s="200" t="n"/>
      <c r="F844" s="201" t="n"/>
      <c r="G844" s="200" t="n"/>
      <c r="H844" s="201" t="n"/>
      <c r="I844" s="200" t="n"/>
      <c r="J844" s="199" t="n"/>
      <c r="K844" s="199" t="n"/>
      <c r="L844" s="199" t="n"/>
      <c r="M844" s="212" t="n"/>
      <c r="N844" s="199" t="n"/>
      <c r="O844" s="199" t="n"/>
      <c r="P844" s="199" t="n"/>
      <c r="Q844" s="199" t="n"/>
      <c r="R844" s="199" t="n"/>
      <c r="S844" s="199" t="n"/>
      <c r="T844" s="199" t="n"/>
      <c r="U844" s="199" t="n"/>
      <c r="V844" s="199" t="n"/>
      <c r="W844" s="199" t="n"/>
      <c r="X844" s="199" t="n"/>
      <c r="Y844" s="199" t="n"/>
      <c r="Z844" s="199" t="n"/>
      <c r="AA844" s="199" t="n"/>
      <c r="AB844" s="199" t="n"/>
      <c r="AC844" s="199" t="n"/>
      <c r="AD844" s="199" t="n"/>
      <c r="AE844" s="199" t="n"/>
      <c r="AF844" s="199" t="n"/>
      <c r="AG844" s="199" t="n"/>
    </row>
    <row r="845" ht="22.5" customHeight="1">
      <c r="A845" s="199" t="n"/>
      <c r="B845" s="201" t="n"/>
      <c r="C845" s="200" t="n"/>
      <c r="D845" s="201" t="n"/>
      <c r="E845" s="200" t="n"/>
      <c r="F845" s="201" t="n"/>
      <c r="G845" s="200" t="n"/>
      <c r="H845" s="201" t="n"/>
      <c r="I845" s="200" t="n"/>
      <c r="J845" s="199" t="n"/>
      <c r="K845" s="199" t="n"/>
      <c r="L845" s="199" t="n"/>
      <c r="M845" s="212" t="n"/>
      <c r="N845" s="199" t="n"/>
      <c r="O845" s="199" t="n"/>
      <c r="P845" s="199" t="n"/>
      <c r="Q845" s="199" t="n"/>
      <c r="R845" s="199" t="n"/>
      <c r="S845" s="199" t="n"/>
      <c r="T845" s="199" t="n"/>
      <c r="U845" s="199" t="n"/>
      <c r="V845" s="199" t="n"/>
      <c r="W845" s="199" t="n"/>
      <c r="X845" s="199" t="n"/>
      <c r="Y845" s="199" t="n"/>
      <c r="Z845" s="199" t="n"/>
      <c r="AA845" s="199" t="n"/>
      <c r="AB845" s="199" t="n"/>
      <c r="AC845" s="199" t="n"/>
      <c r="AD845" s="199" t="n"/>
      <c r="AE845" s="199" t="n"/>
      <c r="AF845" s="199" t="n"/>
      <c r="AG845" s="199" t="n"/>
    </row>
    <row r="846" ht="22.5" customHeight="1">
      <c r="A846" s="199" t="n"/>
      <c r="B846" s="201" t="n"/>
      <c r="C846" s="200" t="n"/>
      <c r="D846" s="201" t="n"/>
      <c r="E846" s="200" t="n"/>
      <c r="F846" s="201" t="n"/>
      <c r="G846" s="200" t="n"/>
      <c r="H846" s="201" t="n"/>
      <c r="I846" s="200" t="n"/>
      <c r="J846" s="199" t="n"/>
      <c r="K846" s="199" t="n"/>
      <c r="L846" s="199" t="n"/>
      <c r="M846" s="212" t="n"/>
      <c r="N846" s="199" t="n"/>
      <c r="O846" s="199" t="n"/>
      <c r="P846" s="199" t="n"/>
      <c r="Q846" s="199" t="n"/>
      <c r="R846" s="199" t="n"/>
      <c r="S846" s="199" t="n"/>
      <c r="T846" s="199" t="n"/>
      <c r="U846" s="199" t="n"/>
      <c r="V846" s="199" t="n"/>
      <c r="W846" s="199" t="n"/>
      <c r="X846" s="199" t="n"/>
      <c r="Y846" s="199" t="n"/>
      <c r="Z846" s="199" t="n"/>
      <c r="AA846" s="199" t="n"/>
      <c r="AB846" s="199" t="n"/>
      <c r="AC846" s="199" t="n"/>
      <c r="AD846" s="199" t="n"/>
      <c r="AE846" s="199" t="n"/>
      <c r="AF846" s="199" t="n"/>
      <c r="AG846" s="199" t="n"/>
    </row>
    <row r="847" ht="22.5" customHeight="1">
      <c r="A847" s="199" t="n"/>
      <c r="B847" s="201" t="n"/>
      <c r="C847" s="200" t="n"/>
      <c r="D847" s="201" t="n"/>
      <c r="E847" s="200" t="n"/>
      <c r="F847" s="201" t="n"/>
      <c r="G847" s="200" t="n"/>
      <c r="H847" s="201" t="n"/>
      <c r="I847" s="200" t="n"/>
      <c r="J847" s="199" t="n"/>
      <c r="K847" s="199" t="n"/>
      <c r="L847" s="199" t="n"/>
      <c r="M847" s="212" t="n"/>
      <c r="N847" s="199" t="n"/>
      <c r="O847" s="199" t="n"/>
      <c r="P847" s="199" t="n"/>
      <c r="Q847" s="199" t="n"/>
      <c r="R847" s="199" t="n"/>
      <c r="S847" s="199" t="n"/>
      <c r="T847" s="199" t="n"/>
      <c r="U847" s="199" t="n"/>
      <c r="V847" s="199" t="n"/>
      <c r="W847" s="199" t="n"/>
      <c r="X847" s="199" t="n"/>
      <c r="Y847" s="199" t="n"/>
      <c r="Z847" s="199" t="n"/>
      <c r="AA847" s="199" t="n"/>
      <c r="AB847" s="199" t="n"/>
      <c r="AC847" s="199" t="n"/>
      <c r="AD847" s="199" t="n"/>
      <c r="AE847" s="199" t="n"/>
      <c r="AF847" s="199" t="n"/>
      <c r="AG847" s="199" t="n"/>
    </row>
    <row r="848" ht="22.5" customHeight="1">
      <c r="A848" s="199" t="n"/>
      <c r="B848" s="201" t="n"/>
      <c r="C848" s="200" t="n"/>
      <c r="D848" s="201" t="n"/>
      <c r="E848" s="200" t="n"/>
      <c r="F848" s="201" t="n"/>
      <c r="G848" s="200" t="n"/>
      <c r="H848" s="201" t="n"/>
      <c r="I848" s="200" t="n"/>
      <c r="J848" s="199" t="n"/>
      <c r="K848" s="199" t="n"/>
      <c r="L848" s="199" t="n"/>
      <c r="M848" s="212" t="n"/>
      <c r="N848" s="199" t="n"/>
      <c r="O848" s="199" t="n"/>
      <c r="P848" s="199" t="n"/>
      <c r="Q848" s="199" t="n"/>
      <c r="R848" s="199" t="n"/>
      <c r="S848" s="199" t="n"/>
      <c r="T848" s="199" t="n"/>
      <c r="U848" s="199" t="n"/>
      <c r="V848" s="199" t="n"/>
      <c r="W848" s="199" t="n"/>
      <c r="X848" s="199" t="n"/>
      <c r="Y848" s="199" t="n"/>
      <c r="Z848" s="199" t="n"/>
      <c r="AA848" s="199" t="n"/>
      <c r="AB848" s="199" t="n"/>
      <c r="AC848" s="199" t="n"/>
      <c r="AD848" s="199" t="n"/>
      <c r="AE848" s="199" t="n"/>
      <c r="AF848" s="199" t="n"/>
      <c r="AG848" s="199" t="n"/>
    </row>
    <row r="849" ht="22.5" customHeight="1">
      <c r="A849" s="199" t="n"/>
      <c r="B849" s="201" t="n"/>
      <c r="C849" s="200" t="n"/>
      <c r="D849" s="201" t="n"/>
      <c r="E849" s="200" t="n"/>
      <c r="F849" s="201" t="n"/>
      <c r="G849" s="200" t="n"/>
      <c r="H849" s="201" t="n"/>
      <c r="I849" s="200" t="n"/>
      <c r="J849" s="199" t="n"/>
      <c r="K849" s="199" t="n"/>
      <c r="L849" s="199" t="n"/>
      <c r="M849" s="212" t="n"/>
      <c r="N849" s="199" t="n"/>
      <c r="O849" s="199" t="n"/>
      <c r="P849" s="199" t="n"/>
      <c r="Q849" s="199" t="n"/>
      <c r="R849" s="199" t="n"/>
      <c r="S849" s="199" t="n"/>
      <c r="T849" s="199" t="n"/>
      <c r="U849" s="199" t="n"/>
      <c r="V849" s="199" t="n"/>
      <c r="W849" s="199" t="n"/>
      <c r="X849" s="199" t="n"/>
      <c r="Y849" s="199" t="n"/>
      <c r="Z849" s="199" t="n"/>
      <c r="AA849" s="199" t="n"/>
      <c r="AB849" s="199" t="n"/>
      <c r="AC849" s="199" t="n"/>
      <c r="AD849" s="199" t="n"/>
      <c r="AE849" s="199" t="n"/>
      <c r="AF849" s="199" t="n"/>
      <c r="AG849" s="199" t="n"/>
    </row>
    <row r="850" ht="22.5" customHeight="1">
      <c r="A850" s="199" t="n"/>
      <c r="B850" s="201" t="n"/>
      <c r="C850" s="200" t="n"/>
      <c r="D850" s="201" t="n"/>
      <c r="E850" s="200" t="n"/>
      <c r="F850" s="201" t="n"/>
      <c r="G850" s="200" t="n"/>
      <c r="H850" s="201" t="n"/>
      <c r="I850" s="200" t="n"/>
      <c r="J850" s="199" t="n"/>
      <c r="K850" s="199" t="n"/>
      <c r="L850" s="199" t="n"/>
      <c r="M850" s="212" t="n"/>
      <c r="N850" s="199" t="n"/>
      <c r="O850" s="199" t="n"/>
      <c r="P850" s="199" t="n"/>
      <c r="Q850" s="199" t="n"/>
      <c r="R850" s="199" t="n"/>
      <c r="S850" s="199" t="n"/>
      <c r="T850" s="199" t="n"/>
      <c r="U850" s="199" t="n"/>
      <c r="V850" s="199" t="n"/>
      <c r="W850" s="199" t="n"/>
      <c r="X850" s="199" t="n"/>
      <c r="Y850" s="199" t="n"/>
      <c r="Z850" s="199" t="n"/>
      <c r="AA850" s="199" t="n"/>
      <c r="AB850" s="199" t="n"/>
      <c r="AC850" s="199" t="n"/>
      <c r="AD850" s="199" t="n"/>
      <c r="AE850" s="199" t="n"/>
      <c r="AF850" s="199" t="n"/>
      <c r="AG850" s="199" t="n"/>
    </row>
    <row r="851" ht="22.5" customHeight="1">
      <c r="A851" s="199" t="n"/>
      <c r="B851" s="201" t="n"/>
      <c r="C851" s="200" t="n"/>
      <c r="D851" s="201" t="n"/>
      <c r="E851" s="200" t="n"/>
      <c r="F851" s="201" t="n"/>
      <c r="G851" s="200" t="n"/>
      <c r="H851" s="201" t="n"/>
      <c r="I851" s="200" t="n"/>
      <c r="J851" s="199" t="n"/>
      <c r="K851" s="199" t="n"/>
      <c r="L851" s="199" t="n"/>
      <c r="M851" s="212" t="n"/>
      <c r="N851" s="199" t="n"/>
      <c r="O851" s="199" t="n"/>
      <c r="P851" s="199" t="n"/>
      <c r="Q851" s="199" t="n"/>
      <c r="R851" s="199" t="n"/>
      <c r="S851" s="199" t="n"/>
      <c r="T851" s="199" t="n"/>
      <c r="U851" s="199" t="n"/>
      <c r="V851" s="199" t="n"/>
      <c r="W851" s="199" t="n"/>
      <c r="X851" s="199" t="n"/>
      <c r="Y851" s="199" t="n"/>
      <c r="Z851" s="199" t="n"/>
      <c r="AA851" s="199" t="n"/>
      <c r="AB851" s="199" t="n"/>
      <c r="AC851" s="199" t="n"/>
      <c r="AD851" s="199" t="n"/>
      <c r="AE851" s="199" t="n"/>
      <c r="AF851" s="199" t="n"/>
      <c r="AG851" s="199" t="n"/>
    </row>
    <row r="852" ht="22.5" customHeight="1">
      <c r="A852" s="199" t="n"/>
      <c r="B852" s="201" t="n"/>
      <c r="C852" s="200" t="n"/>
      <c r="D852" s="201" t="n"/>
      <c r="E852" s="200" t="n"/>
      <c r="F852" s="201" t="n"/>
      <c r="G852" s="200" t="n"/>
      <c r="H852" s="201" t="n"/>
      <c r="I852" s="200" t="n"/>
      <c r="J852" s="199" t="n"/>
      <c r="K852" s="199" t="n"/>
      <c r="L852" s="199" t="n"/>
      <c r="M852" s="212" t="n"/>
      <c r="N852" s="199" t="n"/>
      <c r="O852" s="199" t="n"/>
      <c r="P852" s="199" t="n"/>
      <c r="Q852" s="199" t="n"/>
      <c r="R852" s="199" t="n"/>
      <c r="S852" s="199" t="n"/>
      <c r="T852" s="199" t="n"/>
      <c r="U852" s="199" t="n"/>
      <c r="V852" s="199" t="n"/>
      <c r="W852" s="199" t="n"/>
      <c r="X852" s="199" t="n"/>
      <c r="Y852" s="199" t="n"/>
      <c r="Z852" s="199" t="n"/>
      <c r="AA852" s="199" t="n"/>
      <c r="AB852" s="199" t="n"/>
      <c r="AC852" s="199" t="n"/>
      <c r="AD852" s="199" t="n"/>
      <c r="AE852" s="199" t="n"/>
      <c r="AF852" s="199" t="n"/>
      <c r="AG852" s="199" t="n"/>
    </row>
    <row r="853" ht="22.5" customHeight="1">
      <c r="A853" s="199" t="n"/>
      <c r="B853" s="201" t="n"/>
      <c r="C853" s="200" t="n"/>
      <c r="D853" s="201" t="n"/>
      <c r="E853" s="200" t="n"/>
      <c r="F853" s="201" t="n"/>
      <c r="G853" s="200" t="n"/>
      <c r="H853" s="201" t="n"/>
      <c r="I853" s="200" t="n"/>
      <c r="J853" s="199" t="n"/>
      <c r="K853" s="199" t="n"/>
      <c r="L853" s="199" t="n"/>
      <c r="M853" s="212" t="n"/>
      <c r="N853" s="199" t="n"/>
      <c r="O853" s="199" t="n"/>
      <c r="P853" s="199" t="n"/>
      <c r="Q853" s="199" t="n"/>
      <c r="R853" s="199" t="n"/>
      <c r="S853" s="199" t="n"/>
      <c r="T853" s="199" t="n"/>
      <c r="U853" s="199" t="n"/>
      <c r="V853" s="199" t="n"/>
      <c r="W853" s="199" t="n"/>
      <c r="X853" s="199" t="n"/>
      <c r="Y853" s="199" t="n"/>
      <c r="Z853" s="199" t="n"/>
      <c r="AA853" s="199" t="n"/>
      <c r="AB853" s="199" t="n"/>
      <c r="AC853" s="199" t="n"/>
      <c r="AD853" s="199" t="n"/>
      <c r="AE853" s="199" t="n"/>
      <c r="AF853" s="199" t="n"/>
      <c r="AG853" s="199" t="n"/>
    </row>
    <row r="854" ht="22.5" customHeight="1">
      <c r="A854" s="199" t="n"/>
      <c r="B854" s="201" t="n"/>
      <c r="C854" s="200" t="n"/>
      <c r="D854" s="201" t="n"/>
      <c r="E854" s="200" t="n"/>
      <c r="F854" s="201" t="n"/>
      <c r="G854" s="200" t="n"/>
      <c r="H854" s="201" t="n"/>
      <c r="I854" s="200" t="n"/>
      <c r="J854" s="199" t="n"/>
      <c r="K854" s="199" t="n"/>
      <c r="L854" s="199" t="n"/>
      <c r="M854" s="212" t="n"/>
      <c r="N854" s="199" t="n"/>
      <c r="O854" s="199" t="n"/>
      <c r="P854" s="199" t="n"/>
      <c r="Q854" s="199" t="n"/>
      <c r="R854" s="199" t="n"/>
      <c r="S854" s="199" t="n"/>
      <c r="T854" s="199" t="n"/>
      <c r="U854" s="199" t="n"/>
      <c r="V854" s="199" t="n"/>
      <c r="W854" s="199" t="n"/>
      <c r="X854" s="199" t="n"/>
      <c r="Y854" s="199" t="n"/>
      <c r="Z854" s="199" t="n"/>
      <c r="AA854" s="199" t="n"/>
      <c r="AB854" s="199" t="n"/>
      <c r="AC854" s="199" t="n"/>
      <c r="AD854" s="199" t="n"/>
      <c r="AE854" s="199" t="n"/>
      <c r="AF854" s="199" t="n"/>
      <c r="AG854" s="199" t="n"/>
    </row>
    <row r="855" ht="22.5" customHeight="1">
      <c r="A855" s="199" t="n"/>
      <c r="B855" s="201" t="n"/>
      <c r="C855" s="200" t="n"/>
      <c r="D855" s="201" t="n"/>
      <c r="E855" s="200" t="n"/>
      <c r="F855" s="201" t="n"/>
      <c r="G855" s="200" t="n"/>
      <c r="H855" s="201" t="n"/>
      <c r="I855" s="200" t="n"/>
      <c r="J855" s="199" t="n"/>
      <c r="K855" s="199" t="n"/>
      <c r="L855" s="199" t="n"/>
      <c r="M855" s="212" t="n"/>
      <c r="N855" s="199" t="n"/>
      <c r="O855" s="199" t="n"/>
      <c r="P855" s="199" t="n"/>
      <c r="Q855" s="199" t="n"/>
      <c r="R855" s="199" t="n"/>
      <c r="S855" s="199" t="n"/>
      <c r="T855" s="199" t="n"/>
      <c r="U855" s="199" t="n"/>
      <c r="V855" s="199" t="n"/>
      <c r="W855" s="199" t="n"/>
      <c r="X855" s="199" t="n"/>
      <c r="Y855" s="199" t="n"/>
      <c r="Z855" s="199" t="n"/>
      <c r="AA855" s="199" t="n"/>
      <c r="AB855" s="199" t="n"/>
      <c r="AC855" s="199" t="n"/>
      <c r="AD855" s="199" t="n"/>
      <c r="AE855" s="199" t="n"/>
      <c r="AF855" s="199" t="n"/>
      <c r="AG855" s="199" t="n"/>
    </row>
    <row r="856" ht="22.5" customHeight="1">
      <c r="A856" s="199" t="n"/>
      <c r="B856" s="201" t="n"/>
      <c r="C856" s="200" t="n"/>
      <c r="D856" s="201" t="n"/>
      <c r="E856" s="200" t="n"/>
      <c r="F856" s="201" t="n"/>
      <c r="G856" s="200" t="n"/>
      <c r="H856" s="201" t="n"/>
      <c r="I856" s="200" t="n"/>
      <c r="J856" s="199" t="n"/>
      <c r="K856" s="199" t="n"/>
      <c r="L856" s="199" t="n"/>
      <c r="M856" s="212" t="n"/>
      <c r="N856" s="199" t="n"/>
      <c r="O856" s="199" t="n"/>
      <c r="P856" s="199" t="n"/>
      <c r="Q856" s="199" t="n"/>
      <c r="R856" s="199" t="n"/>
      <c r="S856" s="199" t="n"/>
      <c r="T856" s="199" t="n"/>
      <c r="U856" s="199" t="n"/>
      <c r="V856" s="199" t="n"/>
      <c r="W856" s="199" t="n"/>
      <c r="X856" s="199" t="n"/>
      <c r="Y856" s="199" t="n"/>
      <c r="Z856" s="199" t="n"/>
      <c r="AA856" s="199" t="n"/>
      <c r="AB856" s="199" t="n"/>
      <c r="AC856" s="199" t="n"/>
      <c r="AD856" s="199" t="n"/>
      <c r="AE856" s="199" t="n"/>
      <c r="AF856" s="199" t="n"/>
      <c r="AG856" s="199" t="n"/>
    </row>
    <row r="857" ht="22.5" customHeight="1">
      <c r="A857" s="199" t="n"/>
      <c r="B857" s="201" t="n"/>
      <c r="C857" s="200" t="n"/>
      <c r="D857" s="201" t="n"/>
      <c r="E857" s="200" t="n"/>
      <c r="F857" s="201" t="n"/>
      <c r="G857" s="200" t="n"/>
      <c r="H857" s="201" t="n"/>
      <c r="I857" s="200" t="n"/>
      <c r="J857" s="199" t="n"/>
      <c r="K857" s="199" t="n"/>
      <c r="L857" s="199" t="n"/>
      <c r="M857" s="212" t="n"/>
      <c r="N857" s="199" t="n"/>
      <c r="O857" s="199" t="n"/>
      <c r="P857" s="199" t="n"/>
      <c r="Q857" s="199" t="n"/>
      <c r="R857" s="199" t="n"/>
      <c r="S857" s="199" t="n"/>
      <c r="T857" s="199" t="n"/>
      <c r="U857" s="199" t="n"/>
      <c r="V857" s="199" t="n"/>
      <c r="W857" s="199" t="n"/>
      <c r="X857" s="199" t="n"/>
      <c r="Y857" s="199" t="n"/>
      <c r="Z857" s="199" t="n"/>
      <c r="AA857" s="199" t="n"/>
      <c r="AB857" s="199" t="n"/>
      <c r="AC857" s="199" t="n"/>
      <c r="AD857" s="199" t="n"/>
      <c r="AE857" s="199" t="n"/>
      <c r="AF857" s="199" t="n"/>
      <c r="AG857" s="199" t="n"/>
    </row>
    <row r="858" ht="22.5" customHeight="1">
      <c r="A858" s="199" t="n"/>
      <c r="B858" s="201" t="n"/>
      <c r="C858" s="200" t="n"/>
      <c r="D858" s="201" t="n"/>
      <c r="E858" s="200" t="n"/>
      <c r="F858" s="201" t="n"/>
      <c r="G858" s="200" t="n"/>
      <c r="H858" s="201" t="n"/>
      <c r="I858" s="200" t="n"/>
      <c r="J858" s="199" t="n"/>
      <c r="K858" s="199" t="n"/>
      <c r="L858" s="199" t="n"/>
      <c r="M858" s="212" t="n"/>
      <c r="N858" s="199" t="n"/>
      <c r="O858" s="199" t="n"/>
      <c r="P858" s="199" t="n"/>
      <c r="Q858" s="199" t="n"/>
      <c r="R858" s="199" t="n"/>
      <c r="S858" s="199" t="n"/>
      <c r="T858" s="199" t="n"/>
      <c r="U858" s="199" t="n"/>
      <c r="V858" s="199" t="n"/>
      <c r="W858" s="199" t="n"/>
      <c r="X858" s="199" t="n"/>
      <c r="Y858" s="199" t="n"/>
      <c r="Z858" s="199" t="n"/>
      <c r="AA858" s="199" t="n"/>
      <c r="AB858" s="199" t="n"/>
      <c r="AC858" s="199" t="n"/>
      <c r="AD858" s="199" t="n"/>
      <c r="AE858" s="199" t="n"/>
      <c r="AF858" s="199" t="n"/>
      <c r="AG858" s="199" t="n"/>
    </row>
    <row r="859" ht="22.5" customHeight="1">
      <c r="A859" s="199" t="n"/>
      <c r="B859" s="201" t="n"/>
      <c r="C859" s="200" t="n"/>
      <c r="D859" s="201" t="n"/>
      <c r="E859" s="200" t="n"/>
      <c r="F859" s="201" t="n"/>
      <c r="G859" s="200" t="n"/>
      <c r="H859" s="201" t="n"/>
      <c r="I859" s="200" t="n"/>
      <c r="J859" s="199" t="n"/>
      <c r="K859" s="199" t="n"/>
      <c r="L859" s="199" t="n"/>
      <c r="M859" s="212" t="n"/>
      <c r="N859" s="199" t="n"/>
      <c r="O859" s="199" t="n"/>
      <c r="P859" s="199" t="n"/>
      <c r="Q859" s="199" t="n"/>
      <c r="R859" s="199" t="n"/>
      <c r="S859" s="199" t="n"/>
      <c r="T859" s="199" t="n"/>
      <c r="U859" s="199" t="n"/>
      <c r="V859" s="199" t="n"/>
      <c r="W859" s="199" t="n"/>
      <c r="X859" s="199" t="n"/>
      <c r="Y859" s="199" t="n"/>
      <c r="Z859" s="199" t="n"/>
      <c r="AA859" s="199" t="n"/>
      <c r="AB859" s="199" t="n"/>
      <c r="AC859" s="199" t="n"/>
      <c r="AD859" s="199" t="n"/>
      <c r="AE859" s="199" t="n"/>
      <c r="AF859" s="199" t="n"/>
      <c r="AG859" s="199" t="n"/>
    </row>
    <row r="860" ht="22.5" customHeight="1">
      <c r="A860" s="199" t="n"/>
      <c r="B860" s="201" t="n"/>
      <c r="C860" s="200" t="n"/>
      <c r="D860" s="201" t="n"/>
      <c r="E860" s="200" t="n"/>
      <c r="F860" s="201" t="n"/>
      <c r="G860" s="200" t="n"/>
      <c r="H860" s="201" t="n"/>
      <c r="I860" s="200" t="n"/>
      <c r="J860" s="199" t="n"/>
      <c r="K860" s="199" t="n"/>
      <c r="L860" s="199" t="n"/>
      <c r="M860" s="212" t="n"/>
      <c r="N860" s="199" t="n"/>
      <c r="O860" s="199" t="n"/>
      <c r="P860" s="199" t="n"/>
      <c r="Q860" s="199" t="n"/>
      <c r="R860" s="199" t="n"/>
      <c r="S860" s="199" t="n"/>
      <c r="T860" s="199" t="n"/>
      <c r="U860" s="199" t="n"/>
      <c r="V860" s="199" t="n"/>
      <c r="W860" s="199" t="n"/>
      <c r="X860" s="199" t="n"/>
      <c r="Y860" s="199" t="n"/>
      <c r="Z860" s="199" t="n"/>
      <c r="AA860" s="199" t="n"/>
      <c r="AB860" s="199" t="n"/>
      <c r="AC860" s="199" t="n"/>
      <c r="AD860" s="199" t="n"/>
      <c r="AE860" s="199" t="n"/>
      <c r="AF860" s="199" t="n"/>
      <c r="AG860" s="199" t="n"/>
    </row>
    <row r="861" ht="22.5" customHeight="1">
      <c r="A861" s="199" t="n"/>
      <c r="B861" s="201" t="n"/>
      <c r="C861" s="200" t="n"/>
      <c r="D861" s="201" t="n"/>
      <c r="E861" s="200" t="n"/>
      <c r="F861" s="201" t="n"/>
      <c r="G861" s="200" t="n"/>
      <c r="H861" s="201" t="n"/>
      <c r="I861" s="200" t="n"/>
      <c r="J861" s="199" t="n"/>
      <c r="K861" s="199" t="n"/>
      <c r="L861" s="199" t="n"/>
      <c r="M861" s="212" t="n"/>
      <c r="N861" s="199" t="n"/>
      <c r="O861" s="199" t="n"/>
      <c r="P861" s="199" t="n"/>
      <c r="Q861" s="199" t="n"/>
      <c r="R861" s="199" t="n"/>
      <c r="S861" s="199" t="n"/>
      <c r="T861" s="199" t="n"/>
      <c r="U861" s="199" t="n"/>
      <c r="V861" s="199" t="n"/>
      <c r="W861" s="199" t="n"/>
      <c r="X861" s="199" t="n"/>
      <c r="Y861" s="199" t="n"/>
      <c r="Z861" s="199" t="n"/>
      <c r="AA861" s="199" t="n"/>
      <c r="AB861" s="199" t="n"/>
      <c r="AC861" s="199" t="n"/>
      <c r="AD861" s="199" t="n"/>
      <c r="AE861" s="199" t="n"/>
      <c r="AF861" s="199" t="n"/>
      <c r="AG861" s="199" t="n"/>
    </row>
    <row r="862" ht="22.5" customHeight="1">
      <c r="A862" s="199" t="n"/>
      <c r="B862" s="201" t="n"/>
      <c r="C862" s="200" t="n"/>
      <c r="D862" s="201" t="n"/>
      <c r="E862" s="200" t="n"/>
      <c r="F862" s="201" t="n"/>
      <c r="G862" s="200" t="n"/>
      <c r="H862" s="201" t="n"/>
      <c r="I862" s="200" t="n"/>
      <c r="J862" s="199" t="n"/>
      <c r="K862" s="199" t="n"/>
      <c r="L862" s="199" t="n"/>
      <c r="M862" s="212" t="n"/>
      <c r="N862" s="199" t="n"/>
      <c r="O862" s="199" t="n"/>
      <c r="P862" s="199" t="n"/>
      <c r="Q862" s="199" t="n"/>
      <c r="R862" s="199" t="n"/>
      <c r="S862" s="199" t="n"/>
      <c r="T862" s="199" t="n"/>
      <c r="U862" s="199" t="n"/>
      <c r="V862" s="199" t="n"/>
      <c r="W862" s="199" t="n"/>
      <c r="X862" s="199" t="n"/>
      <c r="Y862" s="199" t="n"/>
      <c r="Z862" s="199" t="n"/>
      <c r="AA862" s="199" t="n"/>
      <c r="AB862" s="199" t="n"/>
      <c r="AC862" s="199" t="n"/>
      <c r="AD862" s="199" t="n"/>
      <c r="AE862" s="199" t="n"/>
      <c r="AF862" s="199" t="n"/>
      <c r="AG862" s="199" t="n"/>
    </row>
    <row r="863" ht="22.5" customHeight="1">
      <c r="A863" s="199" t="n"/>
      <c r="B863" s="201" t="n"/>
      <c r="C863" s="200" t="n"/>
      <c r="D863" s="201" t="n"/>
      <c r="E863" s="200" t="n"/>
      <c r="F863" s="201" t="n"/>
      <c r="G863" s="200" t="n"/>
      <c r="H863" s="201" t="n"/>
      <c r="I863" s="200" t="n"/>
      <c r="J863" s="199" t="n"/>
      <c r="K863" s="199" t="n"/>
      <c r="L863" s="199" t="n"/>
      <c r="M863" s="212" t="n"/>
      <c r="N863" s="199" t="n"/>
      <c r="O863" s="199" t="n"/>
      <c r="P863" s="199" t="n"/>
      <c r="Q863" s="199" t="n"/>
      <c r="R863" s="199" t="n"/>
      <c r="S863" s="199" t="n"/>
      <c r="T863" s="199" t="n"/>
      <c r="U863" s="199" t="n"/>
      <c r="V863" s="199" t="n"/>
      <c r="W863" s="199" t="n"/>
      <c r="X863" s="199" t="n"/>
      <c r="Y863" s="199" t="n"/>
      <c r="Z863" s="199" t="n"/>
      <c r="AA863" s="199" t="n"/>
      <c r="AB863" s="199" t="n"/>
      <c r="AC863" s="199" t="n"/>
      <c r="AD863" s="199" t="n"/>
      <c r="AE863" s="199" t="n"/>
      <c r="AF863" s="199" t="n"/>
      <c r="AG863" s="199" t="n"/>
    </row>
    <row r="864" ht="22.5" customHeight="1">
      <c r="A864" s="199" t="n"/>
      <c r="B864" s="201" t="n"/>
      <c r="C864" s="200" t="n"/>
      <c r="D864" s="201" t="n"/>
      <c r="E864" s="200" t="n"/>
      <c r="F864" s="201" t="n"/>
      <c r="G864" s="200" t="n"/>
      <c r="H864" s="201" t="n"/>
      <c r="I864" s="200" t="n"/>
      <c r="J864" s="199" t="n"/>
      <c r="K864" s="199" t="n"/>
      <c r="L864" s="199" t="n"/>
      <c r="M864" s="212" t="n"/>
      <c r="N864" s="199" t="n"/>
      <c r="O864" s="199" t="n"/>
      <c r="P864" s="199" t="n"/>
      <c r="Q864" s="199" t="n"/>
      <c r="R864" s="199" t="n"/>
      <c r="S864" s="199" t="n"/>
      <c r="T864" s="199" t="n"/>
      <c r="U864" s="199" t="n"/>
      <c r="V864" s="199" t="n"/>
      <c r="W864" s="199" t="n"/>
      <c r="X864" s="199" t="n"/>
      <c r="Y864" s="199" t="n"/>
      <c r="Z864" s="199" t="n"/>
      <c r="AA864" s="199" t="n"/>
      <c r="AB864" s="199" t="n"/>
      <c r="AC864" s="199" t="n"/>
      <c r="AD864" s="199" t="n"/>
      <c r="AE864" s="199" t="n"/>
      <c r="AF864" s="199" t="n"/>
      <c r="AG864" s="199" t="n"/>
    </row>
    <row r="865" ht="22.5" customHeight="1">
      <c r="A865" s="199" t="n"/>
      <c r="B865" s="201" t="n"/>
      <c r="C865" s="200" t="n"/>
      <c r="D865" s="201" t="n"/>
      <c r="E865" s="200" t="n"/>
      <c r="F865" s="201" t="n"/>
      <c r="G865" s="200" t="n"/>
      <c r="H865" s="201" t="n"/>
      <c r="I865" s="200" t="n"/>
      <c r="J865" s="199" t="n"/>
      <c r="K865" s="199" t="n"/>
      <c r="L865" s="199" t="n"/>
      <c r="M865" s="212" t="n"/>
      <c r="N865" s="199" t="n"/>
      <c r="O865" s="199" t="n"/>
      <c r="P865" s="199" t="n"/>
      <c r="Q865" s="199" t="n"/>
      <c r="R865" s="199" t="n"/>
      <c r="S865" s="199" t="n"/>
      <c r="T865" s="199" t="n"/>
      <c r="U865" s="199" t="n"/>
      <c r="V865" s="199" t="n"/>
      <c r="W865" s="199" t="n"/>
      <c r="X865" s="199" t="n"/>
      <c r="Y865" s="199" t="n"/>
      <c r="Z865" s="199" t="n"/>
      <c r="AA865" s="199" t="n"/>
      <c r="AB865" s="199" t="n"/>
      <c r="AC865" s="199" t="n"/>
      <c r="AD865" s="199" t="n"/>
      <c r="AE865" s="199" t="n"/>
      <c r="AF865" s="199" t="n"/>
      <c r="AG865" s="199" t="n"/>
    </row>
    <row r="866" ht="22.5" customHeight="1">
      <c r="A866" s="199" t="n"/>
      <c r="B866" s="201" t="n"/>
      <c r="C866" s="200" t="n"/>
      <c r="D866" s="201" t="n"/>
      <c r="E866" s="200" t="n"/>
      <c r="F866" s="201" t="n"/>
      <c r="G866" s="200" t="n"/>
      <c r="H866" s="201" t="n"/>
      <c r="I866" s="200" t="n"/>
      <c r="J866" s="199" t="n"/>
      <c r="K866" s="199" t="n"/>
      <c r="L866" s="199" t="n"/>
      <c r="M866" s="212" t="n"/>
      <c r="N866" s="199" t="n"/>
      <c r="O866" s="199" t="n"/>
      <c r="P866" s="199" t="n"/>
      <c r="Q866" s="199" t="n"/>
      <c r="R866" s="199" t="n"/>
      <c r="S866" s="199" t="n"/>
      <c r="T866" s="199" t="n"/>
      <c r="U866" s="199" t="n"/>
      <c r="V866" s="199" t="n"/>
      <c r="W866" s="199" t="n"/>
      <c r="X866" s="199" t="n"/>
      <c r="Y866" s="199" t="n"/>
      <c r="Z866" s="199" t="n"/>
      <c r="AA866" s="199" t="n"/>
      <c r="AB866" s="199" t="n"/>
      <c r="AC866" s="199" t="n"/>
      <c r="AD866" s="199" t="n"/>
      <c r="AE866" s="199" t="n"/>
      <c r="AF866" s="199" t="n"/>
      <c r="AG866" s="199" t="n"/>
    </row>
    <row r="867" ht="22.5" customHeight="1">
      <c r="A867" s="199" t="n"/>
      <c r="B867" s="201" t="n"/>
      <c r="C867" s="200" t="n"/>
      <c r="D867" s="201" t="n"/>
      <c r="E867" s="200" t="n"/>
      <c r="F867" s="201" t="n"/>
      <c r="G867" s="200" t="n"/>
      <c r="H867" s="201" t="n"/>
      <c r="I867" s="200" t="n"/>
      <c r="J867" s="199" t="n"/>
      <c r="K867" s="199" t="n"/>
      <c r="L867" s="199" t="n"/>
      <c r="M867" s="212" t="n"/>
      <c r="N867" s="199" t="n"/>
      <c r="O867" s="199" t="n"/>
      <c r="P867" s="199" t="n"/>
      <c r="Q867" s="199" t="n"/>
      <c r="R867" s="199" t="n"/>
      <c r="S867" s="199" t="n"/>
      <c r="T867" s="199" t="n"/>
      <c r="U867" s="199" t="n"/>
      <c r="V867" s="199" t="n"/>
      <c r="W867" s="199" t="n"/>
      <c r="X867" s="199" t="n"/>
      <c r="Y867" s="199" t="n"/>
      <c r="Z867" s="199" t="n"/>
      <c r="AA867" s="199" t="n"/>
      <c r="AB867" s="199" t="n"/>
      <c r="AC867" s="199" t="n"/>
      <c r="AD867" s="199" t="n"/>
      <c r="AE867" s="199" t="n"/>
      <c r="AF867" s="199" t="n"/>
      <c r="AG867" s="199" t="n"/>
    </row>
    <row r="868" ht="22.5" customHeight="1">
      <c r="A868" s="199" t="n"/>
      <c r="B868" s="201" t="n"/>
      <c r="C868" s="200" t="n"/>
      <c r="D868" s="201" t="n"/>
      <c r="E868" s="200" t="n"/>
      <c r="F868" s="201" t="n"/>
      <c r="G868" s="200" t="n"/>
      <c r="H868" s="201" t="n"/>
      <c r="I868" s="200" t="n"/>
      <c r="J868" s="199" t="n"/>
      <c r="K868" s="199" t="n"/>
      <c r="L868" s="199" t="n"/>
      <c r="M868" s="212" t="n"/>
      <c r="N868" s="199" t="n"/>
      <c r="O868" s="199" t="n"/>
      <c r="P868" s="199" t="n"/>
      <c r="Q868" s="199" t="n"/>
      <c r="R868" s="199" t="n"/>
      <c r="S868" s="199" t="n"/>
      <c r="T868" s="199" t="n"/>
      <c r="U868" s="199" t="n"/>
      <c r="V868" s="199" t="n"/>
      <c r="W868" s="199" t="n"/>
      <c r="X868" s="199" t="n"/>
      <c r="Y868" s="199" t="n"/>
      <c r="Z868" s="199" t="n"/>
      <c r="AA868" s="199" t="n"/>
      <c r="AB868" s="199" t="n"/>
      <c r="AC868" s="199" t="n"/>
      <c r="AD868" s="199" t="n"/>
      <c r="AE868" s="199" t="n"/>
      <c r="AF868" s="199" t="n"/>
      <c r="AG868" s="199" t="n"/>
    </row>
    <row r="869" ht="22.5" customHeight="1">
      <c r="A869" s="199" t="n"/>
      <c r="B869" s="201" t="n"/>
      <c r="C869" s="200" t="n"/>
      <c r="D869" s="201" t="n"/>
      <c r="E869" s="200" t="n"/>
      <c r="F869" s="201" t="n"/>
      <c r="G869" s="200" t="n"/>
      <c r="H869" s="201" t="n"/>
      <c r="I869" s="200" t="n"/>
      <c r="J869" s="199" t="n"/>
      <c r="K869" s="199" t="n"/>
      <c r="L869" s="199" t="n"/>
      <c r="M869" s="212" t="n"/>
      <c r="N869" s="199" t="n"/>
      <c r="O869" s="199" t="n"/>
      <c r="P869" s="199" t="n"/>
      <c r="Q869" s="199" t="n"/>
      <c r="R869" s="199" t="n"/>
      <c r="S869" s="199" t="n"/>
      <c r="T869" s="199" t="n"/>
      <c r="U869" s="199" t="n"/>
      <c r="V869" s="199" t="n"/>
      <c r="W869" s="199" t="n"/>
      <c r="X869" s="199" t="n"/>
      <c r="Y869" s="199" t="n"/>
      <c r="Z869" s="199" t="n"/>
      <c r="AA869" s="199" t="n"/>
      <c r="AB869" s="199" t="n"/>
      <c r="AC869" s="199" t="n"/>
      <c r="AD869" s="199" t="n"/>
      <c r="AE869" s="199" t="n"/>
      <c r="AF869" s="199" t="n"/>
      <c r="AG869" s="199" t="n"/>
    </row>
    <row r="870" ht="22.5" customHeight="1">
      <c r="A870" s="199" t="n"/>
      <c r="B870" s="201" t="n"/>
      <c r="C870" s="200" t="n"/>
      <c r="D870" s="201" t="n"/>
      <c r="E870" s="200" t="n"/>
      <c r="F870" s="201" t="n"/>
      <c r="G870" s="200" t="n"/>
      <c r="H870" s="201" t="n"/>
      <c r="I870" s="200" t="n"/>
      <c r="J870" s="199" t="n"/>
      <c r="K870" s="199" t="n"/>
      <c r="L870" s="199" t="n"/>
      <c r="M870" s="212" t="n"/>
      <c r="N870" s="199" t="n"/>
      <c r="O870" s="199" t="n"/>
      <c r="P870" s="199" t="n"/>
      <c r="Q870" s="199" t="n"/>
      <c r="R870" s="199" t="n"/>
      <c r="S870" s="199" t="n"/>
      <c r="T870" s="199" t="n"/>
      <c r="U870" s="199" t="n"/>
      <c r="V870" s="199" t="n"/>
      <c r="W870" s="199" t="n"/>
      <c r="X870" s="199" t="n"/>
      <c r="Y870" s="199" t="n"/>
      <c r="Z870" s="199" t="n"/>
      <c r="AA870" s="199" t="n"/>
      <c r="AB870" s="199" t="n"/>
      <c r="AC870" s="199" t="n"/>
      <c r="AD870" s="199" t="n"/>
      <c r="AE870" s="199" t="n"/>
      <c r="AF870" s="199" t="n"/>
      <c r="AG870" s="199" t="n"/>
    </row>
    <row r="871" ht="22.5" customHeight="1">
      <c r="A871" s="199" t="n"/>
      <c r="B871" s="201" t="n"/>
      <c r="C871" s="200" t="n"/>
      <c r="D871" s="201" t="n"/>
      <c r="E871" s="200" t="n"/>
      <c r="F871" s="201" t="n"/>
      <c r="G871" s="200" t="n"/>
      <c r="H871" s="201" t="n"/>
      <c r="I871" s="200" t="n"/>
      <c r="J871" s="199" t="n"/>
      <c r="K871" s="199" t="n"/>
      <c r="L871" s="199" t="n"/>
      <c r="M871" s="212" t="n"/>
      <c r="N871" s="199" t="n"/>
      <c r="O871" s="199" t="n"/>
      <c r="P871" s="199" t="n"/>
      <c r="Q871" s="199" t="n"/>
      <c r="R871" s="199" t="n"/>
      <c r="S871" s="199" t="n"/>
      <c r="T871" s="199" t="n"/>
      <c r="U871" s="199" t="n"/>
      <c r="V871" s="199" t="n"/>
      <c r="W871" s="199" t="n"/>
      <c r="X871" s="199" t="n"/>
      <c r="Y871" s="199" t="n"/>
      <c r="Z871" s="199" t="n"/>
      <c r="AA871" s="199" t="n"/>
      <c r="AB871" s="199" t="n"/>
      <c r="AC871" s="199" t="n"/>
      <c r="AD871" s="199" t="n"/>
      <c r="AE871" s="199" t="n"/>
      <c r="AF871" s="199" t="n"/>
      <c r="AG871" s="199" t="n"/>
    </row>
    <row r="872" ht="22.5" customHeight="1">
      <c r="A872" s="199" t="n"/>
      <c r="B872" s="201" t="n"/>
      <c r="C872" s="200" t="n"/>
      <c r="D872" s="201" t="n"/>
      <c r="E872" s="200" t="n"/>
      <c r="F872" s="201" t="n"/>
      <c r="G872" s="200" t="n"/>
      <c r="H872" s="201" t="n"/>
      <c r="I872" s="200" t="n"/>
      <c r="J872" s="199" t="n"/>
      <c r="K872" s="199" t="n"/>
      <c r="L872" s="199" t="n"/>
      <c r="M872" s="212" t="n"/>
      <c r="N872" s="199" t="n"/>
      <c r="O872" s="199" t="n"/>
      <c r="P872" s="199" t="n"/>
      <c r="Q872" s="199" t="n"/>
      <c r="R872" s="199" t="n"/>
      <c r="S872" s="199" t="n"/>
      <c r="T872" s="199" t="n"/>
      <c r="U872" s="199" t="n"/>
      <c r="V872" s="199" t="n"/>
      <c r="W872" s="199" t="n"/>
      <c r="X872" s="199" t="n"/>
      <c r="Y872" s="199" t="n"/>
      <c r="Z872" s="199" t="n"/>
      <c r="AA872" s="199" t="n"/>
      <c r="AB872" s="199" t="n"/>
      <c r="AC872" s="199" t="n"/>
      <c r="AD872" s="199" t="n"/>
      <c r="AE872" s="199" t="n"/>
      <c r="AF872" s="199" t="n"/>
      <c r="AG872" s="199" t="n"/>
    </row>
    <row r="873" ht="22.5" customHeight="1">
      <c r="A873" s="199" t="n"/>
      <c r="B873" s="201" t="n"/>
      <c r="C873" s="200" t="n"/>
      <c r="D873" s="201" t="n"/>
      <c r="E873" s="200" t="n"/>
      <c r="F873" s="201" t="n"/>
      <c r="G873" s="200" t="n"/>
      <c r="H873" s="201" t="n"/>
      <c r="I873" s="200" t="n"/>
      <c r="J873" s="199" t="n"/>
      <c r="K873" s="199" t="n"/>
      <c r="L873" s="199" t="n"/>
      <c r="M873" s="212" t="n"/>
      <c r="N873" s="199" t="n"/>
      <c r="O873" s="199" t="n"/>
      <c r="P873" s="199" t="n"/>
      <c r="Q873" s="199" t="n"/>
      <c r="R873" s="199" t="n"/>
      <c r="S873" s="199" t="n"/>
      <c r="T873" s="199" t="n"/>
      <c r="U873" s="199" t="n"/>
      <c r="V873" s="199" t="n"/>
      <c r="W873" s="199" t="n"/>
      <c r="X873" s="199" t="n"/>
      <c r="Y873" s="199" t="n"/>
      <c r="Z873" s="199" t="n"/>
      <c r="AA873" s="199" t="n"/>
      <c r="AB873" s="199" t="n"/>
      <c r="AC873" s="199" t="n"/>
      <c r="AD873" s="199" t="n"/>
      <c r="AE873" s="199" t="n"/>
      <c r="AF873" s="199" t="n"/>
      <c r="AG873" s="199" t="n"/>
    </row>
    <row r="874" ht="22.5" customHeight="1">
      <c r="A874" s="199" t="n"/>
      <c r="B874" s="201" t="n"/>
      <c r="C874" s="200" t="n"/>
      <c r="D874" s="201" t="n"/>
      <c r="E874" s="200" t="n"/>
      <c r="F874" s="201" t="n"/>
      <c r="G874" s="200" t="n"/>
      <c r="H874" s="201" t="n"/>
      <c r="I874" s="200" t="n"/>
      <c r="J874" s="199" t="n"/>
      <c r="K874" s="199" t="n"/>
      <c r="L874" s="199" t="n"/>
      <c r="M874" s="212" t="n"/>
      <c r="N874" s="199" t="n"/>
      <c r="O874" s="199" t="n"/>
      <c r="P874" s="199" t="n"/>
      <c r="Q874" s="199" t="n"/>
      <c r="R874" s="199" t="n"/>
      <c r="S874" s="199" t="n"/>
      <c r="T874" s="199" t="n"/>
      <c r="U874" s="199" t="n"/>
      <c r="V874" s="199" t="n"/>
      <c r="W874" s="199" t="n"/>
      <c r="X874" s="199" t="n"/>
      <c r="Y874" s="199" t="n"/>
      <c r="Z874" s="199" t="n"/>
      <c r="AA874" s="199" t="n"/>
      <c r="AB874" s="199" t="n"/>
      <c r="AC874" s="199" t="n"/>
      <c r="AD874" s="199" t="n"/>
      <c r="AE874" s="199" t="n"/>
      <c r="AF874" s="199" t="n"/>
      <c r="AG874" s="199" t="n"/>
    </row>
    <row r="875" ht="22.5" customHeight="1">
      <c r="A875" s="199" t="n"/>
      <c r="B875" s="201" t="n"/>
      <c r="C875" s="200" t="n"/>
      <c r="D875" s="201" t="n"/>
      <c r="E875" s="200" t="n"/>
      <c r="F875" s="201" t="n"/>
      <c r="G875" s="200" t="n"/>
      <c r="H875" s="201" t="n"/>
      <c r="I875" s="200" t="n"/>
      <c r="J875" s="199" t="n"/>
      <c r="K875" s="199" t="n"/>
      <c r="L875" s="199" t="n"/>
      <c r="M875" s="212" t="n"/>
      <c r="N875" s="199" t="n"/>
      <c r="O875" s="199" t="n"/>
      <c r="P875" s="199" t="n"/>
      <c r="Q875" s="199" t="n"/>
      <c r="R875" s="199" t="n"/>
      <c r="S875" s="199" t="n"/>
      <c r="T875" s="199" t="n"/>
      <c r="U875" s="199" t="n"/>
      <c r="V875" s="199" t="n"/>
      <c r="W875" s="199" t="n"/>
      <c r="X875" s="199" t="n"/>
      <c r="Y875" s="199" t="n"/>
      <c r="Z875" s="199" t="n"/>
      <c r="AA875" s="199" t="n"/>
      <c r="AB875" s="199" t="n"/>
      <c r="AC875" s="199" t="n"/>
      <c r="AD875" s="199" t="n"/>
      <c r="AE875" s="199" t="n"/>
      <c r="AF875" s="199" t="n"/>
      <c r="AG875" s="199" t="n"/>
    </row>
    <row r="876" ht="22.5" customHeight="1">
      <c r="A876" s="199" t="n"/>
      <c r="B876" s="201" t="n"/>
      <c r="C876" s="200" t="n"/>
      <c r="D876" s="201" t="n"/>
      <c r="E876" s="200" t="n"/>
      <c r="F876" s="201" t="n"/>
      <c r="G876" s="200" t="n"/>
      <c r="H876" s="201" t="n"/>
      <c r="I876" s="200" t="n"/>
      <c r="J876" s="199" t="n"/>
      <c r="K876" s="199" t="n"/>
      <c r="L876" s="199" t="n"/>
      <c r="M876" s="212" t="n"/>
      <c r="N876" s="199" t="n"/>
      <c r="O876" s="199" t="n"/>
      <c r="P876" s="199" t="n"/>
      <c r="Q876" s="199" t="n"/>
      <c r="R876" s="199" t="n"/>
      <c r="S876" s="199" t="n"/>
      <c r="T876" s="199" t="n"/>
      <c r="U876" s="199" t="n"/>
      <c r="V876" s="199" t="n"/>
      <c r="W876" s="199" t="n"/>
      <c r="X876" s="199" t="n"/>
      <c r="Y876" s="199" t="n"/>
      <c r="Z876" s="199" t="n"/>
      <c r="AA876" s="199" t="n"/>
      <c r="AB876" s="199" t="n"/>
      <c r="AC876" s="199" t="n"/>
      <c r="AD876" s="199" t="n"/>
      <c r="AE876" s="199" t="n"/>
      <c r="AF876" s="199" t="n"/>
      <c r="AG876" s="199" t="n"/>
    </row>
    <row r="877" ht="22.5" customHeight="1">
      <c r="A877" s="199" t="n"/>
      <c r="B877" s="201" t="n"/>
      <c r="C877" s="200" t="n"/>
      <c r="D877" s="201" t="n"/>
      <c r="E877" s="200" t="n"/>
      <c r="F877" s="201" t="n"/>
      <c r="G877" s="200" t="n"/>
      <c r="H877" s="201" t="n"/>
      <c r="I877" s="200" t="n"/>
      <c r="J877" s="199" t="n"/>
      <c r="K877" s="199" t="n"/>
      <c r="L877" s="199" t="n"/>
      <c r="M877" s="212" t="n"/>
      <c r="N877" s="199" t="n"/>
      <c r="O877" s="199" t="n"/>
      <c r="P877" s="199" t="n"/>
      <c r="Q877" s="199" t="n"/>
      <c r="R877" s="199" t="n"/>
      <c r="S877" s="199" t="n"/>
      <c r="T877" s="199" t="n"/>
      <c r="U877" s="199" t="n"/>
      <c r="V877" s="199" t="n"/>
      <c r="W877" s="199" t="n"/>
      <c r="X877" s="199" t="n"/>
      <c r="Y877" s="199" t="n"/>
      <c r="Z877" s="199" t="n"/>
      <c r="AA877" s="199" t="n"/>
      <c r="AB877" s="199" t="n"/>
      <c r="AC877" s="199" t="n"/>
      <c r="AD877" s="199" t="n"/>
      <c r="AE877" s="199" t="n"/>
      <c r="AF877" s="199" t="n"/>
      <c r="AG877" s="199" t="n"/>
    </row>
    <row r="878" ht="22.5" customHeight="1">
      <c r="A878" s="199" t="n"/>
      <c r="B878" s="201" t="n"/>
      <c r="C878" s="200" t="n"/>
      <c r="D878" s="201" t="n"/>
      <c r="E878" s="200" t="n"/>
      <c r="F878" s="201" t="n"/>
      <c r="G878" s="200" t="n"/>
      <c r="H878" s="201" t="n"/>
      <c r="I878" s="200" t="n"/>
      <c r="J878" s="199" t="n"/>
      <c r="K878" s="199" t="n"/>
      <c r="L878" s="199" t="n"/>
      <c r="M878" s="212" t="n"/>
      <c r="N878" s="199" t="n"/>
      <c r="O878" s="199" t="n"/>
      <c r="P878" s="199" t="n"/>
      <c r="Q878" s="199" t="n"/>
      <c r="R878" s="199" t="n"/>
      <c r="S878" s="199" t="n"/>
      <c r="T878" s="199" t="n"/>
      <c r="U878" s="199" t="n"/>
      <c r="V878" s="199" t="n"/>
      <c r="W878" s="199" t="n"/>
      <c r="X878" s="199" t="n"/>
      <c r="Y878" s="199" t="n"/>
      <c r="Z878" s="199" t="n"/>
      <c r="AA878" s="199" t="n"/>
      <c r="AB878" s="199" t="n"/>
      <c r="AC878" s="199" t="n"/>
      <c r="AD878" s="199" t="n"/>
      <c r="AE878" s="199" t="n"/>
      <c r="AF878" s="199" t="n"/>
      <c r="AG878" s="199" t="n"/>
    </row>
    <row r="879" ht="22.5" customHeight="1">
      <c r="A879" s="199" t="n"/>
      <c r="B879" s="201" t="n"/>
      <c r="C879" s="200" t="n"/>
      <c r="D879" s="201" t="n"/>
      <c r="E879" s="200" t="n"/>
      <c r="F879" s="201" t="n"/>
      <c r="G879" s="200" t="n"/>
      <c r="H879" s="201" t="n"/>
      <c r="I879" s="200" t="n"/>
      <c r="J879" s="199" t="n"/>
      <c r="K879" s="199" t="n"/>
      <c r="L879" s="199" t="n"/>
      <c r="M879" s="212" t="n"/>
      <c r="N879" s="199" t="n"/>
      <c r="O879" s="199" t="n"/>
      <c r="P879" s="199" t="n"/>
      <c r="Q879" s="199" t="n"/>
      <c r="R879" s="199" t="n"/>
      <c r="S879" s="199" t="n"/>
      <c r="T879" s="199" t="n"/>
      <c r="U879" s="199" t="n"/>
      <c r="V879" s="199" t="n"/>
      <c r="W879" s="199" t="n"/>
      <c r="X879" s="199" t="n"/>
      <c r="Y879" s="199" t="n"/>
      <c r="Z879" s="199" t="n"/>
      <c r="AA879" s="199" t="n"/>
      <c r="AB879" s="199" t="n"/>
      <c r="AC879" s="199" t="n"/>
      <c r="AD879" s="199" t="n"/>
      <c r="AE879" s="199" t="n"/>
      <c r="AF879" s="199" t="n"/>
      <c r="AG879" s="199" t="n"/>
    </row>
    <row r="880" ht="22.5" customHeight="1">
      <c r="A880" s="199" t="n"/>
      <c r="B880" s="201" t="n"/>
      <c r="C880" s="200" t="n"/>
      <c r="D880" s="201" t="n"/>
      <c r="E880" s="200" t="n"/>
      <c r="F880" s="201" t="n"/>
      <c r="G880" s="200" t="n"/>
      <c r="H880" s="201" t="n"/>
      <c r="I880" s="200" t="n"/>
      <c r="J880" s="199" t="n"/>
      <c r="K880" s="199" t="n"/>
      <c r="L880" s="199" t="n"/>
      <c r="M880" s="212" t="n"/>
      <c r="N880" s="199" t="n"/>
      <c r="O880" s="199" t="n"/>
      <c r="P880" s="199" t="n"/>
      <c r="Q880" s="199" t="n"/>
      <c r="R880" s="199" t="n"/>
      <c r="S880" s="199" t="n"/>
      <c r="T880" s="199" t="n"/>
      <c r="U880" s="199" t="n"/>
      <c r="V880" s="199" t="n"/>
      <c r="W880" s="199" t="n"/>
      <c r="X880" s="199" t="n"/>
      <c r="Y880" s="199" t="n"/>
      <c r="Z880" s="199" t="n"/>
      <c r="AA880" s="199" t="n"/>
      <c r="AB880" s="199" t="n"/>
      <c r="AC880" s="199" t="n"/>
      <c r="AD880" s="199" t="n"/>
      <c r="AE880" s="199" t="n"/>
      <c r="AF880" s="199" t="n"/>
      <c r="AG880" s="199" t="n"/>
    </row>
    <row r="881" ht="22.5" customHeight="1">
      <c r="A881" s="199" t="n"/>
      <c r="B881" s="201" t="n"/>
      <c r="C881" s="200" t="n"/>
      <c r="D881" s="201" t="n"/>
      <c r="E881" s="200" t="n"/>
      <c r="F881" s="201" t="n"/>
      <c r="G881" s="200" t="n"/>
      <c r="H881" s="201" t="n"/>
      <c r="I881" s="200" t="n"/>
      <c r="J881" s="199" t="n"/>
      <c r="K881" s="199" t="n"/>
      <c r="L881" s="199" t="n"/>
      <c r="M881" s="212" t="n"/>
      <c r="N881" s="199" t="n"/>
      <c r="O881" s="199" t="n"/>
      <c r="P881" s="199" t="n"/>
      <c r="Q881" s="199" t="n"/>
      <c r="R881" s="199" t="n"/>
      <c r="S881" s="199" t="n"/>
      <c r="T881" s="199" t="n"/>
      <c r="U881" s="199" t="n"/>
      <c r="V881" s="199" t="n"/>
      <c r="W881" s="199" t="n"/>
      <c r="X881" s="199" t="n"/>
      <c r="Y881" s="199" t="n"/>
      <c r="Z881" s="199" t="n"/>
      <c r="AA881" s="199" t="n"/>
      <c r="AB881" s="199" t="n"/>
      <c r="AC881" s="199" t="n"/>
      <c r="AD881" s="199" t="n"/>
      <c r="AE881" s="199" t="n"/>
      <c r="AF881" s="199" t="n"/>
      <c r="AG881" s="199" t="n"/>
    </row>
    <row r="882" ht="22.5" customHeight="1">
      <c r="A882" s="199" t="n"/>
      <c r="B882" s="201" t="n"/>
      <c r="C882" s="200" t="n"/>
      <c r="D882" s="201" t="n"/>
      <c r="E882" s="200" t="n"/>
      <c r="F882" s="201" t="n"/>
      <c r="G882" s="200" t="n"/>
      <c r="H882" s="201" t="n"/>
      <c r="I882" s="200" t="n"/>
      <c r="J882" s="199" t="n"/>
      <c r="K882" s="199" t="n"/>
      <c r="L882" s="199" t="n"/>
      <c r="M882" s="212" t="n"/>
      <c r="N882" s="199" t="n"/>
      <c r="O882" s="199" t="n"/>
      <c r="P882" s="199" t="n"/>
      <c r="Q882" s="199" t="n"/>
      <c r="R882" s="199" t="n"/>
      <c r="S882" s="199" t="n"/>
      <c r="T882" s="199" t="n"/>
      <c r="U882" s="199" t="n"/>
      <c r="V882" s="199" t="n"/>
      <c r="W882" s="199" t="n"/>
      <c r="X882" s="199" t="n"/>
      <c r="Y882" s="199" t="n"/>
      <c r="Z882" s="199" t="n"/>
      <c r="AA882" s="199" t="n"/>
      <c r="AB882" s="199" t="n"/>
      <c r="AC882" s="199" t="n"/>
      <c r="AD882" s="199" t="n"/>
      <c r="AE882" s="199" t="n"/>
      <c r="AF882" s="199" t="n"/>
      <c r="AG882" s="199" t="n"/>
    </row>
    <row r="883" ht="22.5" customHeight="1">
      <c r="A883" s="199" t="n"/>
      <c r="B883" s="201" t="n"/>
      <c r="C883" s="200" t="n"/>
      <c r="D883" s="201" t="n"/>
      <c r="E883" s="200" t="n"/>
      <c r="F883" s="201" t="n"/>
      <c r="G883" s="200" t="n"/>
      <c r="H883" s="201" t="n"/>
      <c r="I883" s="200" t="n"/>
      <c r="J883" s="199" t="n"/>
      <c r="K883" s="199" t="n"/>
      <c r="L883" s="199" t="n"/>
      <c r="M883" s="212" t="n"/>
      <c r="N883" s="199" t="n"/>
      <c r="O883" s="199" t="n"/>
      <c r="P883" s="199" t="n"/>
      <c r="Q883" s="199" t="n"/>
      <c r="R883" s="199" t="n"/>
      <c r="S883" s="199" t="n"/>
      <c r="T883" s="199" t="n"/>
      <c r="U883" s="199" t="n"/>
      <c r="V883" s="199" t="n"/>
      <c r="W883" s="199" t="n"/>
      <c r="X883" s="199" t="n"/>
      <c r="Y883" s="199" t="n"/>
      <c r="Z883" s="199" t="n"/>
      <c r="AA883" s="199" t="n"/>
      <c r="AB883" s="199" t="n"/>
      <c r="AC883" s="199" t="n"/>
      <c r="AD883" s="199" t="n"/>
      <c r="AE883" s="199" t="n"/>
      <c r="AF883" s="199" t="n"/>
      <c r="AG883" s="199" t="n"/>
    </row>
    <row r="884" ht="22.5" customHeight="1">
      <c r="A884" s="199" t="n"/>
      <c r="B884" s="201" t="n"/>
      <c r="C884" s="200" t="n"/>
      <c r="D884" s="201" t="n"/>
      <c r="E884" s="200" t="n"/>
      <c r="F884" s="201" t="n"/>
      <c r="G884" s="200" t="n"/>
      <c r="H884" s="201" t="n"/>
      <c r="I884" s="200" t="n"/>
      <c r="J884" s="199" t="n"/>
      <c r="K884" s="199" t="n"/>
      <c r="L884" s="199" t="n"/>
      <c r="M884" s="212" t="n"/>
      <c r="N884" s="199" t="n"/>
      <c r="O884" s="199" t="n"/>
      <c r="P884" s="199" t="n"/>
      <c r="Q884" s="199" t="n"/>
      <c r="R884" s="199" t="n"/>
      <c r="S884" s="199" t="n"/>
      <c r="T884" s="199" t="n"/>
      <c r="U884" s="199" t="n"/>
      <c r="V884" s="199" t="n"/>
      <c r="W884" s="199" t="n"/>
      <c r="X884" s="199" t="n"/>
      <c r="Y884" s="199" t="n"/>
      <c r="Z884" s="199" t="n"/>
      <c r="AA884" s="199" t="n"/>
      <c r="AB884" s="199" t="n"/>
      <c r="AC884" s="199" t="n"/>
      <c r="AD884" s="199" t="n"/>
      <c r="AE884" s="199" t="n"/>
      <c r="AF884" s="199" t="n"/>
      <c r="AG884" s="199" t="n"/>
    </row>
    <row r="885" ht="22.5" customHeight="1">
      <c r="A885" s="199" t="n"/>
      <c r="B885" s="201" t="n"/>
      <c r="C885" s="200" t="n"/>
      <c r="D885" s="201" t="n"/>
      <c r="E885" s="200" t="n"/>
      <c r="F885" s="201" t="n"/>
      <c r="G885" s="200" t="n"/>
      <c r="H885" s="201" t="n"/>
      <c r="I885" s="200" t="n"/>
      <c r="J885" s="199" t="n"/>
      <c r="K885" s="199" t="n"/>
      <c r="L885" s="199" t="n"/>
      <c r="M885" s="212" t="n"/>
      <c r="N885" s="199" t="n"/>
      <c r="O885" s="199" t="n"/>
      <c r="P885" s="199" t="n"/>
      <c r="Q885" s="199" t="n"/>
      <c r="R885" s="199" t="n"/>
      <c r="S885" s="199" t="n"/>
      <c r="T885" s="199" t="n"/>
      <c r="U885" s="199" t="n"/>
      <c r="V885" s="199" t="n"/>
      <c r="W885" s="199" t="n"/>
      <c r="X885" s="199" t="n"/>
      <c r="Y885" s="199" t="n"/>
      <c r="Z885" s="199" t="n"/>
      <c r="AA885" s="199" t="n"/>
      <c r="AB885" s="199" t="n"/>
      <c r="AC885" s="199" t="n"/>
      <c r="AD885" s="199" t="n"/>
      <c r="AE885" s="199" t="n"/>
      <c r="AF885" s="199" t="n"/>
      <c r="AG885" s="199" t="n"/>
    </row>
    <row r="886" ht="22.5" customHeight="1">
      <c r="A886" s="199" t="n"/>
      <c r="B886" s="201" t="n"/>
      <c r="C886" s="200" t="n"/>
      <c r="D886" s="201" t="n"/>
      <c r="E886" s="200" t="n"/>
      <c r="F886" s="201" t="n"/>
      <c r="G886" s="200" t="n"/>
      <c r="H886" s="201" t="n"/>
      <c r="I886" s="200" t="n"/>
      <c r="J886" s="199" t="n"/>
      <c r="K886" s="199" t="n"/>
      <c r="L886" s="199" t="n"/>
      <c r="M886" s="212" t="n"/>
      <c r="N886" s="199" t="n"/>
      <c r="O886" s="199" t="n"/>
      <c r="P886" s="199" t="n"/>
      <c r="Q886" s="199" t="n"/>
      <c r="R886" s="199" t="n"/>
      <c r="S886" s="199" t="n"/>
      <c r="T886" s="199" t="n"/>
      <c r="U886" s="199" t="n"/>
      <c r="V886" s="199" t="n"/>
      <c r="W886" s="199" t="n"/>
      <c r="X886" s="199" t="n"/>
      <c r="Y886" s="199" t="n"/>
      <c r="Z886" s="199" t="n"/>
      <c r="AA886" s="199" t="n"/>
      <c r="AB886" s="199" t="n"/>
      <c r="AC886" s="199" t="n"/>
      <c r="AD886" s="199" t="n"/>
      <c r="AE886" s="199" t="n"/>
      <c r="AF886" s="199" t="n"/>
      <c r="AG886" s="199" t="n"/>
    </row>
    <row r="887" ht="22.5" customHeight="1">
      <c r="A887" s="199" t="n"/>
      <c r="B887" s="201" t="n"/>
      <c r="C887" s="200" t="n"/>
      <c r="D887" s="201" t="n"/>
      <c r="E887" s="200" t="n"/>
      <c r="F887" s="201" t="n"/>
      <c r="G887" s="200" t="n"/>
      <c r="H887" s="201" t="n"/>
      <c r="I887" s="200" t="n"/>
      <c r="J887" s="199" t="n"/>
      <c r="K887" s="199" t="n"/>
      <c r="L887" s="199" t="n"/>
      <c r="M887" s="212" t="n"/>
      <c r="N887" s="199" t="n"/>
      <c r="O887" s="199" t="n"/>
      <c r="P887" s="199" t="n"/>
      <c r="Q887" s="199" t="n"/>
      <c r="R887" s="199" t="n"/>
      <c r="S887" s="199" t="n"/>
      <c r="T887" s="199" t="n"/>
      <c r="U887" s="199" t="n"/>
      <c r="V887" s="199" t="n"/>
      <c r="W887" s="199" t="n"/>
      <c r="X887" s="199" t="n"/>
      <c r="Y887" s="199" t="n"/>
      <c r="Z887" s="199" t="n"/>
      <c r="AA887" s="199" t="n"/>
      <c r="AB887" s="199" t="n"/>
      <c r="AC887" s="199" t="n"/>
      <c r="AD887" s="199" t="n"/>
      <c r="AE887" s="199" t="n"/>
      <c r="AF887" s="199" t="n"/>
      <c r="AG887" s="199" t="n"/>
    </row>
    <row r="888" ht="22.5" customHeight="1">
      <c r="A888" s="199" t="n"/>
      <c r="B888" s="201" t="n"/>
      <c r="C888" s="200" t="n"/>
      <c r="D888" s="201" t="n"/>
      <c r="E888" s="200" t="n"/>
      <c r="F888" s="201" t="n"/>
      <c r="G888" s="200" t="n"/>
      <c r="H888" s="201" t="n"/>
      <c r="I888" s="200" t="n"/>
      <c r="J888" s="199" t="n"/>
      <c r="K888" s="199" t="n"/>
      <c r="L888" s="199" t="n"/>
      <c r="M888" s="212" t="n"/>
      <c r="N888" s="199" t="n"/>
      <c r="O888" s="199" t="n"/>
      <c r="P888" s="199" t="n"/>
      <c r="Q888" s="199" t="n"/>
      <c r="R888" s="199" t="n"/>
      <c r="S888" s="199" t="n"/>
      <c r="T888" s="199" t="n"/>
      <c r="U888" s="199" t="n"/>
      <c r="V888" s="199" t="n"/>
      <c r="W888" s="199" t="n"/>
      <c r="X888" s="199" t="n"/>
      <c r="Y888" s="199" t="n"/>
      <c r="Z888" s="199" t="n"/>
      <c r="AA888" s="199" t="n"/>
      <c r="AB888" s="199" t="n"/>
      <c r="AC888" s="199" t="n"/>
      <c r="AD888" s="199" t="n"/>
      <c r="AE888" s="199" t="n"/>
      <c r="AF888" s="199" t="n"/>
      <c r="AG888" s="199" t="n"/>
    </row>
    <row r="889" ht="22.5" customHeight="1">
      <c r="A889" s="199" t="n"/>
      <c r="B889" s="201" t="n"/>
      <c r="C889" s="200" t="n"/>
      <c r="D889" s="201" t="n"/>
      <c r="E889" s="200" t="n"/>
      <c r="F889" s="201" t="n"/>
      <c r="G889" s="200" t="n"/>
      <c r="H889" s="201" t="n"/>
      <c r="I889" s="200" t="n"/>
      <c r="J889" s="199" t="n"/>
      <c r="K889" s="199" t="n"/>
      <c r="L889" s="199" t="n"/>
      <c r="M889" s="212" t="n"/>
      <c r="N889" s="199" t="n"/>
      <c r="O889" s="199" t="n"/>
      <c r="P889" s="199" t="n"/>
      <c r="Q889" s="199" t="n"/>
      <c r="R889" s="199" t="n"/>
      <c r="S889" s="199" t="n"/>
      <c r="T889" s="199" t="n"/>
      <c r="U889" s="199" t="n"/>
      <c r="V889" s="199" t="n"/>
      <c r="W889" s="199" t="n"/>
      <c r="X889" s="199" t="n"/>
      <c r="Y889" s="199" t="n"/>
      <c r="Z889" s="199" t="n"/>
      <c r="AA889" s="199" t="n"/>
      <c r="AB889" s="199" t="n"/>
      <c r="AC889" s="199" t="n"/>
      <c r="AD889" s="199" t="n"/>
      <c r="AE889" s="199" t="n"/>
      <c r="AF889" s="199" t="n"/>
      <c r="AG889" s="199" t="n"/>
    </row>
    <row r="890" ht="22.5" customHeight="1">
      <c r="A890" s="199" t="n"/>
      <c r="B890" s="201" t="n"/>
      <c r="C890" s="200" t="n"/>
      <c r="D890" s="201" t="n"/>
      <c r="E890" s="200" t="n"/>
      <c r="F890" s="201" t="n"/>
      <c r="G890" s="200" t="n"/>
      <c r="H890" s="201" t="n"/>
      <c r="I890" s="200" t="n"/>
      <c r="J890" s="199" t="n"/>
      <c r="K890" s="199" t="n"/>
      <c r="L890" s="199" t="n"/>
      <c r="M890" s="212" t="n"/>
      <c r="N890" s="199" t="n"/>
      <c r="O890" s="199" t="n"/>
      <c r="P890" s="199" t="n"/>
      <c r="Q890" s="199" t="n"/>
      <c r="R890" s="199" t="n"/>
      <c r="S890" s="199" t="n"/>
      <c r="T890" s="199" t="n"/>
      <c r="U890" s="199" t="n"/>
      <c r="V890" s="199" t="n"/>
      <c r="W890" s="199" t="n"/>
      <c r="X890" s="199" t="n"/>
      <c r="Y890" s="199" t="n"/>
      <c r="Z890" s="199" t="n"/>
      <c r="AA890" s="199" t="n"/>
      <c r="AB890" s="199" t="n"/>
      <c r="AC890" s="199" t="n"/>
      <c r="AD890" s="199" t="n"/>
      <c r="AE890" s="199" t="n"/>
      <c r="AF890" s="199" t="n"/>
      <c r="AG890" s="199" t="n"/>
    </row>
    <row r="891" ht="22.5" customHeight="1">
      <c r="A891" s="199" t="n"/>
      <c r="B891" s="201" t="n"/>
      <c r="C891" s="200" t="n"/>
      <c r="D891" s="201" t="n"/>
      <c r="E891" s="200" t="n"/>
      <c r="F891" s="201" t="n"/>
      <c r="G891" s="200" t="n"/>
      <c r="H891" s="201" t="n"/>
      <c r="I891" s="200" t="n"/>
      <c r="J891" s="199" t="n"/>
      <c r="K891" s="199" t="n"/>
      <c r="L891" s="199" t="n"/>
      <c r="M891" s="212" t="n"/>
      <c r="N891" s="199" t="n"/>
      <c r="O891" s="199" t="n"/>
      <c r="P891" s="199" t="n"/>
      <c r="Q891" s="199" t="n"/>
      <c r="R891" s="199" t="n"/>
      <c r="S891" s="199" t="n"/>
      <c r="T891" s="199" t="n"/>
      <c r="U891" s="199" t="n"/>
      <c r="V891" s="199" t="n"/>
      <c r="W891" s="199" t="n"/>
      <c r="X891" s="199" t="n"/>
      <c r="Y891" s="199" t="n"/>
      <c r="Z891" s="199" t="n"/>
      <c r="AA891" s="199" t="n"/>
      <c r="AB891" s="199" t="n"/>
      <c r="AC891" s="199" t="n"/>
      <c r="AD891" s="199" t="n"/>
      <c r="AE891" s="199" t="n"/>
      <c r="AF891" s="199" t="n"/>
      <c r="AG891" s="199" t="n"/>
    </row>
    <row r="892" ht="22.5" customHeight="1">
      <c r="A892" s="199" t="n"/>
      <c r="B892" s="201" t="n"/>
      <c r="C892" s="200" t="n"/>
      <c r="D892" s="201" t="n"/>
      <c r="E892" s="200" t="n"/>
      <c r="F892" s="201" t="n"/>
      <c r="G892" s="200" t="n"/>
      <c r="H892" s="201" t="n"/>
      <c r="I892" s="200" t="n"/>
      <c r="J892" s="199" t="n"/>
      <c r="K892" s="199" t="n"/>
      <c r="L892" s="199" t="n"/>
      <c r="M892" s="212" t="n"/>
      <c r="N892" s="199" t="n"/>
      <c r="O892" s="199" t="n"/>
      <c r="P892" s="199" t="n"/>
      <c r="Q892" s="199" t="n"/>
      <c r="R892" s="199" t="n"/>
      <c r="S892" s="199" t="n"/>
      <c r="T892" s="199" t="n"/>
      <c r="U892" s="199" t="n"/>
      <c r="V892" s="199" t="n"/>
      <c r="W892" s="199" t="n"/>
      <c r="X892" s="199" t="n"/>
      <c r="Y892" s="199" t="n"/>
      <c r="Z892" s="199" t="n"/>
      <c r="AA892" s="199" t="n"/>
      <c r="AB892" s="199" t="n"/>
      <c r="AC892" s="199" t="n"/>
      <c r="AD892" s="199" t="n"/>
      <c r="AE892" s="199" t="n"/>
      <c r="AF892" s="199" t="n"/>
      <c r="AG892" s="199" t="n"/>
    </row>
    <row r="893" ht="22.5" customHeight="1">
      <c r="A893" s="199" t="n"/>
      <c r="B893" s="201" t="n"/>
      <c r="C893" s="200" t="n"/>
      <c r="D893" s="201" t="n"/>
      <c r="E893" s="200" t="n"/>
      <c r="F893" s="201" t="n"/>
      <c r="G893" s="200" t="n"/>
      <c r="H893" s="201" t="n"/>
      <c r="I893" s="200" t="n"/>
      <c r="J893" s="199" t="n"/>
      <c r="K893" s="199" t="n"/>
      <c r="L893" s="199" t="n"/>
      <c r="M893" s="212" t="n"/>
      <c r="N893" s="199" t="n"/>
      <c r="O893" s="199" t="n"/>
      <c r="P893" s="199" t="n"/>
      <c r="Q893" s="199" t="n"/>
      <c r="R893" s="199" t="n"/>
      <c r="S893" s="199" t="n"/>
      <c r="T893" s="199" t="n"/>
      <c r="U893" s="199" t="n"/>
      <c r="V893" s="199" t="n"/>
      <c r="W893" s="199" t="n"/>
      <c r="X893" s="199" t="n"/>
      <c r="Y893" s="199" t="n"/>
      <c r="Z893" s="199" t="n"/>
      <c r="AA893" s="199" t="n"/>
      <c r="AB893" s="199" t="n"/>
      <c r="AC893" s="199" t="n"/>
      <c r="AD893" s="199" t="n"/>
      <c r="AE893" s="199" t="n"/>
      <c r="AF893" s="199" t="n"/>
      <c r="AG893" s="199" t="n"/>
    </row>
    <row r="894" ht="22.5" customHeight="1">
      <c r="A894" s="199" t="n"/>
      <c r="B894" s="201" t="n"/>
      <c r="C894" s="200" t="n"/>
      <c r="D894" s="201" t="n"/>
      <c r="E894" s="200" t="n"/>
      <c r="F894" s="201" t="n"/>
      <c r="G894" s="200" t="n"/>
      <c r="H894" s="201" t="n"/>
      <c r="I894" s="200" t="n"/>
      <c r="J894" s="199" t="n"/>
      <c r="K894" s="199" t="n"/>
      <c r="L894" s="199" t="n"/>
      <c r="M894" s="212" t="n"/>
      <c r="N894" s="199" t="n"/>
      <c r="O894" s="199" t="n"/>
      <c r="P894" s="199" t="n"/>
      <c r="Q894" s="199" t="n"/>
      <c r="R894" s="199" t="n"/>
      <c r="S894" s="199" t="n"/>
      <c r="T894" s="199" t="n"/>
      <c r="U894" s="199" t="n"/>
      <c r="V894" s="199" t="n"/>
      <c r="W894" s="199" t="n"/>
      <c r="X894" s="199" t="n"/>
      <c r="Y894" s="199" t="n"/>
      <c r="Z894" s="199" t="n"/>
      <c r="AA894" s="199" t="n"/>
      <c r="AB894" s="199" t="n"/>
      <c r="AC894" s="199" t="n"/>
      <c r="AD894" s="199" t="n"/>
      <c r="AE894" s="199" t="n"/>
      <c r="AF894" s="199" t="n"/>
      <c r="AG894" s="199" t="n"/>
    </row>
    <row r="895" ht="22.5" customHeight="1">
      <c r="A895" s="199" t="n"/>
      <c r="B895" s="201" t="n"/>
      <c r="C895" s="200" t="n"/>
      <c r="D895" s="201" t="n"/>
      <c r="E895" s="200" t="n"/>
      <c r="F895" s="201" t="n"/>
      <c r="G895" s="200" t="n"/>
      <c r="H895" s="201" t="n"/>
      <c r="I895" s="200" t="n"/>
      <c r="J895" s="199" t="n"/>
      <c r="K895" s="199" t="n"/>
      <c r="L895" s="199" t="n"/>
      <c r="M895" s="212" t="n"/>
      <c r="N895" s="199" t="n"/>
      <c r="O895" s="199" t="n"/>
      <c r="P895" s="199" t="n"/>
      <c r="Q895" s="199" t="n"/>
      <c r="R895" s="199" t="n"/>
      <c r="S895" s="199" t="n"/>
      <c r="T895" s="199" t="n"/>
      <c r="U895" s="199" t="n"/>
      <c r="V895" s="199" t="n"/>
      <c r="W895" s="199" t="n"/>
      <c r="X895" s="199" t="n"/>
      <c r="Y895" s="199" t="n"/>
      <c r="Z895" s="199" t="n"/>
      <c r="AA895" s="199" t="n"/>
      <c r="AB895" s="199" t="n"/>
      <c r="AC895" s="199" t="n"/>
      <c r="AD895" s="199" t="n"/>
      <c r="AE895" s="199" t="n"/>
      <c r="AF895" s="199" t="n"/>
      <c r="AG895" s="199" t="n"/>
    </row>
    <row r="896" ht="22.5" customHeight="1">
      <c r="A896" s="199" t="n"/>
      <c r="B896" s="201" t="n"/>
      <c r="C896" s="200" t="n"/>
      <c r="D896" s="201" t="n"/>
      <c r="E896" s="200" t="n"/>
      <c r="F896" s="201" t="n"/>
      <c r="G896" s="200" t="n"/>
      <c r="H896" s="201" t="n"/>
      <c r="I896" s="200" t="n"/>
      <c r="J896" s="199" t="n"/>
      <c r="K896" s="199" t="n"/>
      <c r="L896" s="199" t="n"/>
      <c r="M896" s="212" t="n"/>
      <c r="N896" s="199" t="n"/>
      <c r="O896" s="199" t="n"/>
      <c r="P896" s="199" t="n"/>
      <c r="Q896" s="199" t="n"/>
      <c r="R896" s="199" t="n"/>
      <c r="S896" s="199" t="n"/>
      <c r="T896" s="199" t="n"/>
      <c r="U896" s="199" t="n"/>
      <c r="V896" s="199" t="n"/>
      <c r="W896" s="199" t="n"/>
      <c r="X896" s="199" t="n"/>
      <c r="Y896" s="199" t="n"/>
      <c r="Z896" s="199" t="n"/>
      <c r="AA896" s="199" t="n"/>
      <c r="AB896" s="199" t="n"/>
      <c r="AC896" s="199" t="n"/>
      <c r="AD896" s="199" t="n"/>
      <c r="AE896" s="199" t="n"/>
      <c r="AF896" s="199" t="n"/>
      <c r="AG896" s="199" t="n"/>
    </row>
    <row r="897" ht="22.5" customHeight="1">
      <c r="A897" s="199" t="n"/>
      <c r="B897" s="201" t="n"/>
      <c r="C897" s="200" t="n"/>
      <c r="D897" s="201" t="n"/>
      <c r="E897" s="200" t="n"/>
      <c r="F897" s="201" t="n"/>
      <c r="G897" s="200" t="n"/>
      <c r="H897" s="201" t="n"/>
      <c r="I897" s="200" t="n"/>
      <c r="J897" s="199" t="n"/>
      <c r="K897" s="199" t="n"/>
      <c r="L897" s="199" t="n"/>
      <c r="M897" s="212" t="n"/>
      <c r="N897" s="199" t="n"/>
      <c r="O897" s="199" t="n"/>
      <c r="P897" s="199" t="n"/>
      <c r="Q897" s="199" t="n"/>
      <c r="R897" s="199" t="n"/>
      <c r="S897" s="199" t="n"/>
      <c r="T897" s="199" t="n"/>
      <c r="U897" s="199" t="n"/>
      <c r="V897" s="199" t="n"/>
      <c r="W897" s="199" t="n"/>
      <c r="X897" s="199" t="n"/>
      <c r="Y897" s="199" t="n"/>
      <c r="Z897" s="199" t="n"/>
      <c r="AA897" s="199" t="n"/>
      <c r="AB897" s="199" t="n"/>
      <c r="AC897" s="199" t="n"/>
      <c r="AD897" s="199" t="n"/>
      <c r="AE897" s="199" t="n"/>
      <c r="AF897" s="199" t="n"/>
      <c r="AG897" s="199" t="n"/>
    </row>
    <row r="898" ht="22.5" customHeight="1">
      <c r="A898" s="199" t="n"/>
      <c r="B898" s="201" t="n"/>
      <c r="C898" s="200" t="n"/>
      <c r="D898" s="201" t="n"/>
      <c r="E898" s="200" t="n"/>
      <c r="F898" s="201" t="n"/>
      <c r="G898" s="200" t="n"/>
      <c r="H898" s="201" t="n"/>
      <c r="I898" s="200" t="n"/>
      <c r="J898" s="199" t="n"/>
      <c r="K898" s="199" t="n"/>
      <c r="L898" s="199" t="n"/>
      <c r="M898" s="212" t="n"/>
      <c r="N898" s="199" t="n"/>
      <c r="O898" s="199" t="n"/>
      <c r="P898" s="199" t="n"/>
      <c r="Q898" s="199" t="n"/>
      <c r="R898" s="199" t="n"/>
      <c r="S898" s="199" t="n"/>
      <c r="T898" s="199" t="n"/>
      <c r="U898" s="199" t="n"/>
      <c r="V898" s="199" t="n"/>
      <c r="W898" s="199" t="n"/>
      <c r="X898" s="199" t="n"/>
      <c r="Y898" s="199" t="n"/>
      <c r="Z898" s="199" t="n"/>
      <c r="AA898" s="199" t="n"/>
      <c r="AB898" s="199" t="n"/>
      <c r="AC898" s="199" t="n"/>
      <c r="AD898" s="199" t="n"/>
      <c r="AE898" s="199" t="n"/>
      <c r="AF898" s="199" t="n"/>
      <c r="AG898" s="199" t="n"/>
    </row>
    <row r="899" ht="22.5" customHeight="1">
      <c r="A899" s="199" t="n"/>
      <c r="B899" s="201" t="n"/>
      <c r="C899" s="200" t="n"/>
      <c r="D899" s="201" t="n"/>
      <c r="E899" s="200" t="n"/>
      <c r="F899" s="201" t="n"/>
      <c r="G899" s="200" t="n"/>
      <c r="H899" s="201" t="n"/>
      <c r="I899" s="200" t="n"/>
      <c r="J899" s="199" t="n"/>
      <c r="K899" s="199" t="n"/>
      <c r="L899" s="199" t="n"/>
      <c r="M899" s="212" t="n"/>
      <c r="N899" s="199" t="n"/>
      <c r="O899" s="199" t="n"/>
      <c r="P899" s="199" t="n"/>
      <c r="Q899" s="199" t="n"/>
      <c r="R899" s="199" t="n"/>
      <c r="S899" s="199" t="n"/>
      <c r="T899" s="199" t="n"/>
      <c r="U899" s="199" t="n"/>
      <c r="V899" s="199" t="n"/>
      <c r="W899" s="199" t="n"/>
      <c r="X899" s="199" t="n"/>
      <c r="Y899" s="199" t="n"/>
      <c r="Z899" s="199" t="n"/>
      <c r="AA899" s="199" t="n"/>
      <c r="AB899" s="199" t="n"/>
      <c r="AC899" s="199" t="n"/>
      <c r="AD899" s="199" t="n"/>
      <c r="AE899" s="199" t="n"/>
      <c r="AF899" s="199" t="n"/>
      <c r="AG899" s="199" t="n"/>
    </row>
    <row r="900" ht="22.5" customHeight="1">
      <c r="A900" s="199" t="n"/>
      <c r="B900" s="201" t="n"/>
      <c r="C900" s="200" t="n"/>
      <c r="D900" s="201" t="n"/>
      <c r="E900" s="200" t="n"/>
      <c r="F900" s="201" t="n"/>
      <c r="G900" s="200" t="n"/>
      <c r="H900" s="201" t="n"/>
      <c r="I900" s="200" t="n"/>
      <c r="J900" s="199" t="n"/>
      <c r="K900" s="199" t="n"/>
      <c r="L900" s="199" t="n"/>
      <c r="M900" s="212" t="n"/>
      <c r="N900" s="199" t="n"/>
      <c r="O900" s="199" t="n"/>
      <c r="P900" s="199" t="n"/>
      <c r="Q900" s="199" t="n"/>
      <c r="R900" s="199" t="n"/>
      <c r="S900" s="199" t="n"/>
      <c r="T900" s="199" t="n"/>
      <c r="U900" s="199" t="n"/>
      <c r="V900" s="199" t="n"/>
      <c r="W900" s="199" t="n"/>
      <c r="X900" s="199" t="n"/>
      <c r="Y900" s="199" t="n"/>
      <c r="Z900" s="199" t="n"/>
      <c r="AA900" s="199" t="n"/>
      <c r="AB900" s="199" t="n"/>
      <c r="AC900" s="199" t="n"/>
      <c r="AD900" s="199" t="n"/>
      <c r="AE900" s="199" t="n"/>
      <c r="AF900" s="199" t="n"/>
      <c r="AG900" s="199" t="n"/>
    </row>
    <row r="901" ht="22.5" customHeight="1">
      <c r="A901" s="199" t="n"/>
      <c r="B901" s="201" t="n"/>
      <c r="C901" s="200" t="n"/>
      <c r="D901" s="201" t="n"/>
      <c r="E901" s="200" t="n"/>
      <c r="F901" s="201" t="n"/>
      <c r="G901" s="200" t="n"/>
      <c r="H901" s="201" t="n"/>
      <c r="I901" s="200" t="n"/>
      <c r="J901" s="199" t="n"/>
      <c r="K901" s="199" t="n"/>
      <c r="L901" s="199" t="n"/>
      <c r="M901" s="212" t="n"/>
      <c r="N901" s="199" t="n"/>
      <c r="O901" s="199" t="n"/>
      <c r="P901" s="199" t="n"/>
      <c r="Q901" s="199" t="n"/>
      <c r="R901" s="199" t="n"/>
      <c r="S901" s="199" t="n"/>
      <c r="T901" s="199" t="n"/>
      <c r="U901" s="199" t="n"/>
      <c r="V901" s="199" t="n"/>
      <c r="W901" s="199" t="n"/>
      <c r="X901" s="199" t="n"/>
      <c r="Y901" s="199" t="n"/>
      <c r="Z901" s="199" t="n"/>
      <c r="AA901" s="199" t="n"/>
      <c r="AB901" s="199" t="n"/>
      <c r="AC901" s="199" t="n"/>
      <c r="AD901" s="199" t="n"/>
      <c r="AE901" s="199" t="n"/>
      <c r="AF901" s="199" t="n"/>
      <c r="AG901" s="199" t="n"/>
    </row>
    <row r="902" ht="22.5" customHeight="1">
      <c r="A902" s="199" t="n"/>
      <c r="B902" s="201" t="n"/>
      <c r="C902" s="200" t="n"/>
      <c r="D902" s="201" t="n"/>
      <c r="E902" s="200" t="n"/>
      <c r="F902" s="201" t="n"/>
      <c r="G902" s="200" t="n"/>
      <c r="H902" s="201" t="n"/>
      <c r="I902" s="200" t="n"/>
      <c r="J902" s="199" t="n"/>
      <c r="K902" s="199" t="n"/>
      <c r="L902" s="199" t="n"/>
      <c r="M902" s="212" t="n"/>
      <c r="N902" s="199" t="n"/>
      <c r="O902" s="199" t="n"/>
      <c r="P902" s="199" t="n"/>
      <c r="Q902" s="199" t="n"/>
      <c r="R902" s="199" t="n"/>
      <c r="S902" s="199" t="n"/>
      <c r="T902" s="199" t="n"/>
      <c r="U902" s="199" t="n"/>
      <c r="V902" s="199" t="n"/>
      <c r="W902" s="199" t="n"/>
      <c r="X902" s="199" t="n"/>
      <c r="Y902" s="199" t="n"/>
      <c r="Z902" s="199" t="n"/>
      <c r="AA902" s="199" t="n"/>
      <c r="AB902" s="199" t="n"/>
      <c r="AC902" s="199" t="n"/>
      <c r="AD902" s="199" t="n"/>
      <c r="AE902" s="199" t="n"/>
      <c r="AF902" s="199" t="n"/>
      <c r="AG902" s="199" t="n"/>
    </row>
    <row r="903" ht="22.5" customHeight="1">
      <c r="A903" s="199" t="n"/>
      <c r="B903" s="201" t="n"/>
      <c r="C903" s="200" t="n"/>
      <c r="D903" s="201" t="n"/>
      <c r="E903" s="200" t="n"/>
      <c r="F903" s="201" t="n"/>
      <c r="G903" s="200" t="n"/>
      <c r="H903" s="201" t="n"/>
      <c r="I903" s="200" t="n"/>
      <c r="J903" s="199" t="n"/>
      <c r="K903" s="199" t="n"/>
      <c r="L903" s="199" t="n"/>
      <c r="M903" s="212" t="n"/>
      <c r="N903" s="199" t="n"/>
      <c r="O903" s="199" t="n"/>
      <c r="P903" s="199" t="n"/>
      <c r="Q903" s="199" t="n"/>
      <c r="R903" s="199" t="n"/>
      <c r="S903" s="199" t="n"/>
      <c r="T903" s="199" t="n"/>
      <c r="U903" s="199" t="n"/>
      <c r="V903" s="199" t="n"/>
      <c r="W903" s="199" t="n"/>
      <c r="X903" s="199" t="n"/>
      <c r="Y903" s="199" t="n"/>
      <c r="Z903" s="199" t="n"/>
      <c r="AA903" s="199" t="n"/>
      <c r="AB903" s="199" t="n"/>
      <c r="AC903" s="199" t="n"/>
      <c r="AD903" s="199" t="n"/>
      <c r="AE903" s="199" t="n"/>
      <c r="AF903" s="199" t="n"/>
      <c r="AG903" s="199" t="n"/>
    </row>
    <row r="904" ht="22.5" customHeight="1">
      <c r="A904" s="199" t="n"/>
      <c r="B904" s="201" t="n"/>
      <c r="C904" s="200" t="n"/>
      <c r="D904" s="201" t="n"/>
      <c r="E904" s="200" t="n"/>
      <c r="F904" s="201" t="n"/>
      <c r="G904" s="200" t="n"/>
      <c r="H904" s="201" t="n"/>
      <c r="I904" s="200" t="n"/>
      <c r="J904" s="199" t="n"/>
      <c r="K904" s="199" t="n"/>
      <c r="L904" s="199" t="n"/>
      <c r="M904" s="212" t="n"/>
      <c r="N904" s="199" t="n"/>
      <c r="O904" s="199" t="n"/>
      <c r="P904" s="199" t="n"/>
      <c r="Q904" s="199" t="n"/>
      <c r="R904" s="199" t="n"/>
      <c r="S904" s="199" t="n"/>
      <c r="T904" s="199" t="n"/>
      <c r="U904" s="199" t="n"/>
      <c r="V904" s="199" t="n"/>
      <c r="W904" s="199" t="n"/>
      <c r="X904" s="199" t="n"/>
      <c r="Y904" s="199" t="n"/>
      <c r="Z904" s="199" t="n"/>
      <c r="AA904" s="199" t="n"/>
      <c r="AB904" s="199" t="n"/>
      <c r="AC904" s="199" t="n"/>
      <c r="AD904" s="199" t="n"/>
      <c r="AE904" s="199" t="n"/>
      <c r="AF904" s="199" t="n"/>
      <c r="AG904" s="199" t="n"/>
    </row>
    <row r="905" ht="22.5" customHeight="1">
      <c r="A905" s="199" t="n"/>
      <c r="B905" s="201" t="n"/>
      <c r="C905" s="200" t="n"/>
      <c r="D905" s="201" t="n"/>
      <c r="E905" s="200" t="n"/>
      <c r="F905" s="201" t="n"/>
      <c r="G905" s="200" t="n"/>
      <c r="H905" s="201" t="n"/>
      <c r="I905" s="200" t="n"/>
      <c r="J905" s="199" t="n"/>
      <c r="K905" s="199" t="n"/>
      <c r="L905" s="199" t="n"/>
      <c r="M905" s="212" t="n"/>
      <c r="N905" s="199" t="n"/>
      <c r="O905" s="199" t="n"/>
      <c r="P905" s="199" t="n"/>
      <c r="Q905" s="199" t="n"/>
      <c r="R905" s="199" t="n"/>
      <c r="S905" s="199" t="n"/>
      <c r="T905" s="199" t="n"/>
      <c r="U905" s="199" t="n"/>
      <c r="V905" s="199" t="n"/>
      <c r="W905" s="199" t="n"/>
      <c r="X905" s="199" t="n"/>
      <c r="Y905" s="199" t="n"/>
      <c r="Z905" s="199" t="n"/>
      <c r="AA905" s="199" t="n"/>
      <c r="AB905" s="199" t="n"/>
      <c r="AC905" s="199" t="n"/>
      <c r="AD905" s="199" t="n"/>
      <c r="AE905" s="199" t="n"/>
      <c r="AF905" s="199" t="n"/>
      <c r="AG905" s="199" t="n"/>
    </row>
    <row r="906" ht="22.5" customHeight="1">
      <c r="A906" s="199" t="n"/>
      <c r="B906" s="201" t="n"/>
      <c r="C906" s="200" t="n"/>
      <c r="D906" s="201" t="n"/>
      <c r="E906" s="200" t="n"/>
      <c r="F906" s="201" t="n"/>
      <c r="G906" s="200" t="n"/>
      <c r="H906" s="201" t="n"/>
      <c r="I906" s="200" t="n"/>
      <c r="J906" s="199" t="n"/>
      <c r="K906" s="199" t="n"/>
      <c r="L906" s="199" t="n"/>
      <c r="M906" s="212" t="n"/>
      <c r="N906" s="199" t="n"/>
      <c r="O906" s="199" t="n"/>
      <c r="P906" s="199" t="n"/>
      <c r="Q906" s="199" t="n"/>
      <c r="R906" s="199" t="n"/>
      <c r="S906" s="199" t="n"/>
      <c r="T906" s="199" t="n"/>
      <c r="U906" s="199" t="n"/>
      <c r="V906" s="199" t="n"/>
      <c r="W906" s="199" t="n"/>
      <c r="X906" s="199" t="n"/>
      <c r="Y906" s="199" t="n"/>
      <c r="Z906" s="199" t="n"/>
      <c r="AA906" s="199" t="n"/>
      <c r="AB906" s="199" t="n"/>
      <c r="AC906" s="199" t="n"/>
      <c r="AD906" s="199" t="n"/>
      <c r="AE906" s="199" t="n"/>
      <c r="AF906" s="199" t="n"/>
      <c r="AG906" s="199" t="n"/>
    </row>
    <row r="907" ht="22.5" customHeight="1">
      <c r="A907" s="199" t="n"/>
      <c r="B907" s="201" t="n"/>
      <c r="C907" s="200" t="n"/>
      <c r="D907" s="201" t="n"/>
      <c r="E907" s="200" t="n"/>
      <c r="F907" s="201" t="n"/>
      <c r="G907" s="200" t="n"/>
      <c r="H907" s="201" t="n"/>
      <c r="I907" s="200" t="n"/>
      <c r="J907" s="199" t="n"/>
      <c r="K907" s="199" t="n"/>
      <c r="L907" s="199" t="n"/>
      <c r="M907" s="212" t="n"/>
      <c r="N907" s="199" t="n"/>
      <c r="O907" s="199" t="n"/>
      <c r="P907" s="199" t="n"/>
      <c r="Q907" s="199" t="n"/>
      <c r="R907" s="199" t="n"/>
      <c r="S907" s="199" t="n"/>
      <c r="T907" s="199" t="n"/>
      <c r="U907" s="199" t="n"/>
      <c r="V907" s="199" t="n"/>
      <c r="W907" s="199" t="n"/>
      <c r="X907" s="199" t="n"/>
      <c r="Y907" s="199" t="n"/>
      <c r="Z907" s="199" t="n"/>
      <c r="AA907" s="199" t="n"/>
      <c r="AB907" s="199" t="n"/>
      <c r="AC907" s="199" t="n"/>
      <c r="AD907" s="199" t="n"/>
      <c r="AE907" s="199" t="n"/>
      <c r="AF907" s="199" t="n"/>
      <c r="AG907" s="199" t="n"/>
    </row>
    <row r="908" ht="22.5" customHeight="1">
      <c r="A908" s="199" t="n"/>
      <c r="B908" s="201" t="n"/>
      <c r="C908" s="200" t="n"/>
      <c r="D908" s="201" t="n"/>
      <c r="E908" s="200" t="n"/>
      <c r="F908" s="201" t="n"/>
      <c r="G908" s="200" t="n"/>
      <c r="H908" s="201" t="n"/>
      <c r="I908" s="200" t="n"/>
      <c r="J908" s="199" t="n"/>
      <c r="K908" s="199" t="n"/>
      <c r="L908" s="199" t="n"/>
      <c r="M908" s="212" t="n"/>
      <c r="N908" s="199" t="n"/>
      <c r="O908" s="199" t="n"/>
      <c r="P908" s="199" t="n"/>
      <c r="Q908" s="199" t="n"/>
      <c r="R908" s="199" t="n"/>
      <c r="S908" s="199" t="n"/>
      <c r="T908" s="199" t="n"/>
      <c r="U908" s="199" t="n"/>
      <c r="V908" s="199" t="n"/>
      <c r="W908" s="199" t="n"/>
      <c r="X908" s="199" t="n"/>
      <c r="Y908" s="199" t="n"/>
      <c r="Z908" s="199" t="n"/>
      <c r="AA908" s="199" t="n"/>
      <c r="AB908" s="199" t="n"/>
      <c r="AC908" s="199" t="n"/>
      <c r="AD908" s="199" t="n"/>
      <c r="AE908" s="199" t="n"/>
      <c r="AF908" s="199" t="n"/>
      <c r="AG908" s="199" t="n"/>
    </row>
    <row r="909" ht="22.5" customHeight="1">
      <c r="A909" s="199" t="n"/>
      <c r="B909" s="201" t="n"/>
      <c r="C909" s="200" t="n"/>
      <c r="D909" s="201" t="n"/>
      <c r="E909" s="200" t="n"/>
      <c r="F909" s="201" t="n"/>
      <c r="G909" s="200" t="n"/>
      <c r="H909" s="201" t="n"/>
      <c r="I909" s="200" t="n"/>
      <c r="J909" s="199" t="n"/>
      <c r="K909" s="199" t="n"/>
      <c r="L909" s="199" t="n"/>
      <c r="M909" s="212" t="n"/>
      <c r="N909" s="199" t="n"/>
      <c r="O909" s="199" t="n"/>
      <c r="P909" s="199" t="n"/>
      <c r="Q909" s="199" t="n"/>
      <c r="R909" s="199" t="n"/>
      <c r="S909" s="199" t="n"/>
      <c r="T909" s="199" t="n"/>
      <c r="U909" s="199" t="n"/>
      <c r="V909" s="199" t="n"/>
      <c r="W909" s="199" t="n"/>
      <c r="X909" s="199" t="n"/>
      <c r="Y909" s="199" t="n"/>
      <c r="Z909" s="199" t="n"/>
      <c r="AA909" s="199" t="n"/>
      <c r="AB909" s="199" t="n"/>
      <c r="AC909" s="199" t="n"/>
      <c r="AD909" s="199" t="n"/>
      <c r="AE909" s="199" t="n"/>
      <c r="AF909" s="199" t="n"/>
      <c r="AG909" s="199" t="n"/>
    </row>
    <row r="910" ht="22.5" customHeight="1">
      <c r="A910" s="199" t="n"/>
      <c r="B910" s="201" t="n"/>
      <c r="C910" s="200" t="n"/>
      <c r="D910" s="201" t="n"/>
      <c r="E910" s="200" t="n"/>
      <c r="F910" s="201" t="n"/>
      <c r="G910" s="200" t="n"/>
      <c r="H910" s="201" t="n"/>
      <c r="I910" s="200" t="n"/>
      <c r="J910" s="199" t="n"/>
      <c r="K910" s="199" t="n"/>
      <c r="L910" s="199" t="n"/>
      <c r="M910" s="212" t="n"/>
      <c r="N910" s="199" t="n"/>
      <c r="O910" s="199" t="n"/>
      <c r="P910" s="199" t="n"/>
      <c r="Q910" s="199" t="n"/>
      <c r="R910" s="199" t="n"/>
      <c r="S910" s="199" t="n"/>
      <c r="T910" s="199" t="n"/>
      <c r="U910" s="199" t="n"/>
      <c r="V910" s="199" t="n"/>
      <c r="W910" s="199" t="n"/>
      <c r="X910" s="199" t="n"/>
      <c r="Y910" s="199" t="n"/>
      <c r="Z910" s="199" t="n"/>
      <c r="AA910" s="199" t="n"/>
      <c r="AB910" s="199" t="n"/>
      <c r="AC910" s="199" t="n"/>
      <c r="AD910" s="199" t="n"/>
      <c r="AE910" s="199" t="n"/>
      <c r="AF910" s="199" t="n"/>
      <c r="AG910" s="199" t="n"/>
    </row>
    <row r="911" ht="22.5" customHeight="1">
      <c r="A911" s="199" t="n"/>
      <c r="B911" s="201" t="n"/>
      <c r="C911" s="200" t="n"/>
      <c r="D911" s="201" t="n"/>
      <c r="E911" s="200" t="n"/>
      <c r="F911" s="201" t="n"/>
      <c r="G911" s="200" t="n"/>
      <c r="H911" s="201" t="n"/>
      <c r="I911" s="200" t="n"/>
      <c r="J911" s="199" t="n"/>
      <c r="K911" s="199" t="n"/>
      <c r="L911" s="199" t="n"/>
      <c r="M911" s="212" t="n"/>
      <c r="N911" s="199" t="n"/>
      <c r="O911" s="199" t="n"/>
      <c r="P911" s="199" t="n"/>
      <c r="Q911" s="199" t="n"/>
      <c r="R911" s="199" t="n"/>
      <c r="S911" s="199" t="n"/>
      <c r="T911" s="199" t="n"/>
      <c r="U911" s="199" t="n"/>
      <c r="V911" s="199" t="n"/>
      <c r="W911" s="199" t="n"/>
      <c r="X911" s="199" t="n"/>
      <c r="Y911" s="199" t="n"/>
      <c r="Z911" s="199" t="n"/>
      <c r="AA911" s="199" t="n"/>
      <c r="AB911" s="199" t="n"/>
      <c r="AC911" s="199" t="n"/>
      <c r="AD911" s="199" t="n"/>
      <c r="AE911" s="199" t="n"/>
      <c r="AF911" s="199" t="n"/>
      <c r="AG911" s="199" t="n"/>
    </row>
    <row r="912" ht="22.5" customHeight="1">
      <c r="A912" s="199" t="n"/>
      <c r="B912" s="201" t="n"/>
      <c r="C912" s="200" t="n"/>
      <c r="D912" s="201" t="n"/>
      <c r="E912" s="200" t="n"/>
      <c r="F912" s="201" t="n"/>
      <c r="G912" s="200" t="n"/>
      <c r="H912" s="201" t="n"/>
      <c r="I912" s="200" t="n"/>
      <c r="J912" s="199" t="n"/>
      <c r="K912" s="199" t="n"/>
      <c r="L912" s="199" t="n"/>
      <c r="M912" s="212" t="n"/>
      <c r="N912" s="199" t="n"/>
      <c r="O912" s="199" t="n"/>
      <c r="P912" s="199" t="n"/>
      <c r="Q912" s="199" t="n"/>
      <c r="R912" s="199" t="n"/>
      <c r="S912" s="199" t="n"/>
      <c r="T912" s="199" t="n"/>
      <c r="U912" s="199" t="n"/>
      <c r="V912" s="199" t="n"/>
      <c r="W912" s="199" t="n"/>
      <c r="X912" s="199" t="n"/>
      <c r="Y912" s="199" t="n"/>
      <c r="Z912" s="199" t="n"/>
      <c r="AA912" s="199" t="n"/>
      <c r="AB912" s="199" t="n"/>
      <c r="AC912" s="199" t="n"/>
      <c r="AD912" s="199" t="n"/>
      <c r="AE912" s="199" t="n"/>
      <c r="AF912" s="199" t="n"/>
      <c r="AG912" s="199" t="n"/>
    </row>
    <row r="913" ht="22.5" customHeight="1">
      <c r="A913" s="199" t="n"/>
      <c r="B913" s="201" t="n"/>
      <c r="C913" s="200" t="n"/>
      <c r="D913" s="201" t="n"/>
      <c r="E913" s="200" t="n"/>
      <c r="F913" s="201" t="n"/>
      <c r="G913" s="200" t="n"/>
      <c r="H913" s="201" t="n"/>
      <c r="I913" s="200" t="n"/>
      <c r="J913" s="199" t="n"/>
      <c r="K913" s="199" t="n"/>
      <c r="L913" s="199" t="n"/>
      <c r="M913" s="212" t="n"/>
      <c r="N913" s="199" t="n"/>
      <c r="O913" s="199" t="n"/>
      <c r="P913" s="199" t="n"/>
      <c r="Q913" s="199" t="n"/>
      <c r="R913" s="199" t="n"/>
      <c r="S913" s="199" t="n"/>
      <c r="T913" s="199" t="n"/>
      <c r="U913" s="199" t="n"/>
      <c r="V913" s="199" t="n"/>
      <c r="W913" s="199" t="n"/>
      <c r="X913" s="199" t="n"/>
      <c r="Y913" s="199" t="n"/>
      <c r="Z913" s="199" t="n"/>
      <c r="AA913" s="199" t="n"/>
      <c r="AB913" s="199" t="n"/>
      <c r="AC913" s="199" t="n"/>
      <c r="AD913" s="199" t="n"/>
      <c r="AE913" s="199" t="n"/>
      <c r="AF913" s="199" t="n"/>
      <c r="AG913" s="199" t="n"/>
    </row>
    <row r="914" ht="22.5" customHeight="1">
      <c r="A914" s="199" t="n"/>
      <c r="B914" s="201" t="n"/>
      <c r="C914" s="200" t="n"/>
      <c r="D914" s="201" t="n"/>
      <c r="E914" s="200" t="n"/>
      <c r="F914" s="201" t="n"/>
      <c r="G914" s="200" t="n"/>
      <c r="H914" s="201" t="n"/>
      <c r="I914" s="200" t="n"/>
      <c r="J914" s="199" t="n"/>
      <c r="K914" s="199" t="n"/>
      <c r="L914" s="199" t="n"/>
      <c r="M914" s="212" t="n"/>
      <c r="N914" s="199" t="n"/>
      <c r="O914" s="199" t="n"/>
      <c r="P914" s="199" t="n"/>
      <c r="Q914" s="199" t="n"/>
      <c r="R914" s="199" t="n"/>
      <c r="S914" s="199" t="n"/>
      <c r="T914" s="199" t="n"/>
      <c r="U914" s="199" t="n"/>
      <c r="V914" s="199" t="n"/>
      <c r="W914" s="199" t="n"/>
      <c r="X914" s="199" t="n"/>
      <c r="Y914" s="199" t="n"/>
      <c r="Z914" s="199" t="n"/>
      <c r="AA914" s="199" t="n"/>
      <c r="AB914" s="199" t="n"/>
      <c r="AC914" s="199" t="n"/>
      <c r="AD914" s="199" t="n"/>
      <c r="AE914" s="199" t="n"/>
      <c r="AF914" s="199" t="n"/>
      <c r="AG914" s="199" t="n"/>
    </row>
    <row r="915" ht="22.5" customHeight="1">
      <c r="A915" s="199" t="n"/>
      <c r="B915" s="201" t="n"/>
      <c r="C915" s="200" t="n"/>
      <c r="D915" s="201" t="n"/>
      <c r="E915" s="200" t="n"/>
      <c r="F915" s="201" t="n"/>
      <c r="G915" s="200" t="n"/>
      <c r="H915" s="201" t="n"/>
      <c r="I915" s="200" t="n"/>
      <c r="J915" s="199" t="n"/>
      <c r="K915" s="199" t="n"/>
      <c r="L915" s="199" t="n"/>
      <c r="M915" s="212" t="n"/>
      <c r="N915" s="199" t="n"/>
      <c r="O915" s="199" t="n"/>
      <c r="P915" s="199" t="n"/>
      <c r="Q915" s="199" t="n"/>
      <c r="R915" s="199" t="n"/>
      <c r="S915" s="199" t="n"/>
      <c r="T915" s="199" t="n"/>
      <c r="U915" s="199" t="n"/>
      <c r="V915" s="199" t="n"/>
      <c r="W915" s="199" t="n"/>
      <c r="X915" s="199" t="n"/>
      <c r="Y915" s="199" t="n"/>
      <c r="Z915" s="199" t="n"/>
      <c r="AA915" s="199" t="n"/>
      <c r="AB915" s="199" t="n"/>
      <c r="AC915" s="199" t="n"/>
      <c r="AD915" s="199" t="n"/>
      <c r="AE915" s="199" t="n"/>
      <c r="AF915" s="199" t="n"/>
      <c r="AG915" s="199" t="n"/>
    </row>
    <row r="916" ht="22.5" customHeight="1">
      <c r="A916" s="199" t="n"/>
      <c r="B916" s="201" t="n"/>
      <c r="C916" s="200" t="n"/>
      <c r="D916" s="201" t="n"/>
      <c r="E916" s="200" t="n"/>
      <c r="F916" s="201" t="n"/>
      <c r="G916" s="200" t="n"/>
      <c r="H916" s="201" t="n"/>
      <c r="I916" s="200" t="n"/>
      <c r="J916" s="199" t="n"/>
      <c r="K916" s="199" t="n"/>
      <c r="L916" s="199" t="n"/>
      <c r="M916" s="212" t="n"/>
      <c r="N916" s="199" t="n"/>
      <c r="O916" s="199" t="n"/>
      <c r="P916" s="199" t="n"/>
      <c r="Q916" s="199" t="n"/>
      <c r="R916" s="199" t="n"/>
      <c r="S916" s="199" t="n"/>
      <c r="T916" s="199" t="n"/>
      <c r="U916" s="199" t="n"/>
      <c r="V916" s="199" t="n"/>
      <c r="W916" s="199" t="n"/>
      <c r="X916" s="199" t="n"/>
      <c r="Y916" s="199" t="n"/>
      <c r="Z916" s="199" t="n"/>
      <c r="AA916" s="199" t="n"/>
      <c r="AB916" s="199" t="n"/>
      <c r="AC916" s="199" t="n"/>
      <c r="AD916" s="199" t="n"/>
      <c r="AE916" s="199" t="n"/>
      <c r="AF916" s="199" t="n"/>
      <c r="AG916" s="199" t="n"/>
    </row>
    <row r="917" ht="22.5" customHeight="1">
      <c r="A917" s="199" t="n"/>
      <c r="B917" s="201" t="n"/>
      <c r="C917" s="200" t="n"/>
      <c r="D917" s="201" t="n"/>
      <c r="E917" s="200" t="n"/>
      <c r="F917" s="201" t="n"/>
      <c r="G917" s="200" t="n"/>
      <c r="H917" s="201" t="n"/>
      <c r="I917" s="200" t="n"/>
      <c r="J917" s="199" t="n"/>
      <c r="K917" s="199" t="n"/>
      <c r="L917" s="199" t="n"/>
      <c r="M917" s="212" t="n"/>
      <c r="N917" s="199" t="n"/>
      <c r="O917" s="199" t="n"/>
      <c r="P917" s="199" t="n"/>
      <c r="Q917" s="199" t="n"/>
      <c r="R917" s="199" t="n"/>
      <c r="S917" s="199" t="n"/>
      <c r="T917" s="199" t="n"/>
      <c r="U917" s="199" t="n"/>
      <c r="V917" s="199" t="n"/>
      <c r="W917" s="199" t="n"/>
      <c r="X917" s="199" t="n"/>
      <c r="Y917" s="199" t="n"/>
      <c r="Z917" s="199" t="n"/>
      <c r="AA917" s="199" t="n"/>
      <c r="AB917" s="199" t="n"/>
      <c r="AC917" s="199" t="n"/>
      <c r="AD917" s="199" t="n"/>
      <c r="AE917" s="199" t="n"/>
      <c r="AF917" s="199" t="n"/>
      <c r="AG917" s="199" t="n"/>
    </row>
    <row r="918" ht="22.5" customHeight="1">
      <c r="A918" s="199" t="n"/>
      <c r="B918" s="201" t="n"/>
      <c r="C918" s="200" t="n"/>
      <c r="D918" s="201" t="n"/>
      <c r="E918" s="200" t="n"/>
      <c r="F918" s="201" t="n"/>
      <c r="G918" s="200" t="n"/>
      <c r="H918" s="201" t="n"/>
      <c r="I918" s="200" t="n"/>
      <c r="J918" s="199" t="n"/>
      <c r="K918" s="199" t="n"/>
      <c r="L918" s="199" t="n"/>
      <c r="M918" s="212" t="n"/>
      <c r="N918" s="199" t="n"/>
      <c r="O918" s="199" t="n"/>
      <c r="P918" s="199" t="n"/>
      <c r="Q918" s="199" t="n"/>
      <c r="R918" s="199" t="n"/>
      <c r="S918" s="199" t="n"/>
      <c r="T918" s="199" t="n"/>
      <c r="U918" s="199" t="n"/>
      <c r="V918" s="199" t="n"/>
      <c r="W918" s="199" t="n"/>
      <c r="X918" s="199" t="n"/>
      <c r="Y918" s="199" t="n"/>
      <c r="Z918" s="199" t="n"/>
      <c r="AA918" s="199" t="n"/>
      <c r="AB918" s="199" t="n"/>
      <c r="AC918" s="199" t="n"/>
      <c r="AD918" s="199" t="n"/>
      <c r="AE918" s="199" t="n"/>
      <c r="AF918" s="199" t="n"/>
      <c r="AG918" s="199" t="n"/>
    </row>
    <row r="919" ht="22.5" customHeight="1">
      <c r="A919" s="199" t="n"/>
      <c r="B919" s="201" t="n"/>
      <c r="C919" s="200" t="n"/>
      <c r="D919" s="201" t="n"/>
      <c r="E919" s="200" t="n"/>
      <c r="F919" s="201" t="n"/>
      <c r="G919" s="200" t="n"/>
      <c r="H919" s="201" t="n"/>
      <c r="I919" s="200" t="n"/>
      <c r="J919" s="199" t="n"/>
      <c r="K919" s="199" t="n"/>
      <c r="L919" s="199" t="n"/>
      <c r="M919" s="212" t="n"/>
      <c r="N919" s="199" t="n"/>
      <c r="O919" s="199" t="n"/>
      <c r="P919" s="199" t="n"/>
      <c r="Q919" s="199" t="n"/>
      <c r="R919" s="199" t="n"/>
      <c r="S919" s="199" t="n"/>
      <c r="T919" s="199" t="n"/>
      <c r="U919" s="199" t="n"/>
      <c r="V919" s="199" t="n"/>
      <c r="W919" s="199" t="n"/>
      <c r="X919" s="199" t="n"/>
      <c r="Y919" s="199" t="n"/>
      <c r="Z919" s="199" t="n"/>
      <c r="AA919" s="199" t="n"/>
      <c r="AB919" s="199" t="n"/>
      <c r="AC919" s="199" t="n"/>
      <c r="AD919" s="199" t="n"/>
      <c r="AE919" s="199" t="n"/>
      <c r="AF919" s="199" t="n"/>
      <c r="AG919" s="199" t="n"/>
    </row>
    <row r="920" ht="22.5" customHeight="1">
      <c r="A920" s="199" t="n"/>
      <c r="B920" s="201" t="n"/>
      <c r="C920" s="200" t="n"/>
      <c r="D920" s="201" t="n"/>
      <c r="E920" s="200" t="n"/>
      <c r="F920" s="201" t="n"/>
      <c r="G920" s="200" t="n"/>
      <c r="H920" s="201" t="n"/>
      <c r="I920" s="200" t="n"/>
      <c r="J920" s="199" t="n"/>
      <c r="K920" s="199" t="n"/>
      <c r="L920" s="199" t="n"/>
      <c r="M920" s="212" t="n"/>
      <c r="N920" s="199" t="n"/>
      <c r="O920" s="199" t="n"/>
      <c r="P920" s="199" t="n"/>
      <c r="Q920" s="199" t="n"/>
      <c r="R920" s="199" t="n"/>
      <c r="S920" s="199" t="n"/>
      <c r="T920" s="199" t="n"/>
      <c r="U920" s="199" t="n"/>
      <c r="V920" s="199" t="n"/>
      <c r="W920" s="199" t="n"/>
      <c r="X920" s="199" t="n"/>
      <c r="Y920" s="199" t="n"/>
      <c r="Z920" s="199" t="n"/>
      <c r="AA920" s="199" t="n"/>
      <c r="AB920" s="199" t="n"/>
      <c r="AC920" s="199" t="n"/>
      <c r="AD920" s="199" t="n"/>
      <c r="AE920" s="199" t="n"/>
      <c r="AF920" s="199" t="n"/>
      <c r="AG920" s="199" t="n"/>
    </row>
    <row r="921" ht="22.5" customHeight="1">
      <c r="A921" s="199" t="n"/>
      <c r="B921" s="201" t="n"/>
      <c r="C921" s="200" t="n"/>
      <c r="D921" s="201" t="n"/>
      <c r="E921" s="200" t="n"/>
      <c r="F921" s="201" t="n"/>
      <c r="G921" s="200" t="n"/>
      <c r="H921" s="201" t="n"/>
      <c r="I921" s="200" t="n"/>
      <c r="J921" s="199" t="n"/>
      <c r="K921" s="199" t="n"/>
      <c r="L921" s="199" t="n"/>
      <c r="M921" s="212" t="n"/>
      <c r="N921" s="199" t="n"/>
      <c r="O921" s="199" t="n"/>
      <c r="P921" s="199" t="n"/>
      <c r="Q921" s="199" t="n"/>
      <c r="R921" s="199" t="n"/>
      <c r="S921" s="199" t="n"/>
      <c r="T921" s="199" t="n"/>
      <c r="U921" s="199" t="n"/>
      <c r="V921" s="199" t="n"/>
      <c r="W921" s="199" t="n"/>
      <c r="X921" s="199" t="n"/>
      <c r="Y921" s="199" t="n"/>
      <c r="Z921" s="199" t="n"/>
      <c r="AA921" s="199" t="n"/>
      <c r="AB921" s="199" t="n"/>
      <c r="AC921" s="199" t="n"/>
      <c r="AD921" s="199" t="n"/>
      <c r="AE921" s="199" t="n"/>
      <c r="AF921" s="199" t="n"/>
      <c r="AG921" s="199" t="n"/>
    </row>
    <row r="922" ht="22.5" customHeight="1">
      <c r="A922" s="199" t="n"/>
      <c r="B922" s="201" t="n"/>
      <c r="C922" s="200" t="n"/>
      <c r="D922" s="201" t="n"/>
      <c r="E922" s="200" t="n"/>
      <c r="F922" s="201" t="n"/>
      <c r="G922" s="200" t="n"/>
      <c r="H922" s="201" t="n"/>
      <c r="I922" s="200" t="n"/>
      <c r="J922" s="199" t="n"/>
      <c r="K922" s="199" t="n"/>
      <c r="L922" s="199" t="n"/>
      <c r="M922" s="212" t="n"/>
      <c r="N922" s="199" t="n"/>
      <c r="O922" s="199" t="n"/>
      <c r="P922" s="199" t="n"/>
      <c r="Q922" s="199" t="n"/>
      <c r="R922" s="199" t="n"/>
      <c r="S922" s="199" t="n"/>
      <c r="T922" s="199" t="n"/>
      <c r="U922" s="199" t="n"/>
      <c r="V922" s="199" t="n"/>
      <c r="W922" s="199" t="n"/>
      <c r="X922" s="199" t="n"/>
      <c r="Y922" s="199" t="n"/>
      <c r="Z922" s="199" t="n"/>
      <c r="AA922" s="199" t="n"/>
      <c r="AB922" s="199" t="n"/>
      <c r="AC922" s="199" t="n"/>
      <c r="AD922" s="199" t="n"/>
      <c r="AE922" s="199" t="n"/>
      <c r="AF922" s="199" t="n"/>
      <c r="AG922" s="199" t="n"/>
    </row>
    <row r="923" ht="22.5" customHeight="1">
      <c r="A923" s="199" t="n"/>
      <c r="B923" s="201" t="n"/>
      <c r="C923" s="200" t="n"/>
      <c r="D923" s="201" t="n"/>
      <c r="E923" s="200" t="n"/>
      <c r="F923" s="201" t="n"/>
      <c r="G923" s="200" t="n"/>
      <c r="H923" s="201" t="n"/>
      <c r="I923" s="200" t="n"/>
      <c r="J923" s="199" t="n"/>
      <c r="K923" s="199" t="n"/>
      <c r="L923" s="199" t="n"/>
      <c r="M923" s="212" t="n"/>
      <c r="N923" s="199" t="n"/>
      <c r="O923" s="199" t="n"/>
      <c r="P923" s="199" t="n"/>
      <c r="Q923" s="199" t="n"/>
      <c r="R923" s="199" t="n"/>
      <c r="S923" s="199" t="n"/>
      <c r="T923" s="199" t="n"/>
      <c r="U923" s="199" t="n"/>
      <c r="V923" s="199" t="n"/>
      <c r="W923" s="199" t="n"/>
      <c r="X923" s="199" t="n"/>
      <c r="Y923" s="199" t="n"/>
      <c r="Z923" s="199" t="n"/>
      <c r="AA923" s="199" t="n"/>
      <c r="AB923" s="199" t="n"/>
      <c r="AC923" s="199" t="n"/>
      <c r="AD923" s="199" t="n"/>
      <c r="AE923" s="199" t="n"/>
      <c r="AF923" s="199" t="n"/>
      <c r="AG923" s="199" t="n"/>
    </row>
    <row r="924" ht="22.5" customHeight="1">
      <c r="A924" s="199" t="n"/>
      <c r="B924" s="201" t="n"/>
      <c r="C924" s="200" t="n"/>
      <c r="D924" s="201" t="n"/>
      <c r="E924" s="200" t="n"/>
      <c r="F924" s="201" t="n"/>
      <c r="G924" s="200" t="n"/>
      <c r="H924" s="201" t="n"/>
      <c r="I924" s="200" t="n"/>
      <c r="J924" s="199" t="n"/>
      <c r="K924" s="199" t="n"/>
      <c r="L924" s="199" t="n"/>
      <c r="M924" s="212" t="n"/>
      <c r="N924" s="199" t="n"/>
      <c r="O924" s="199" t="n"/>
      <c r="P924" s="199" t="n"/>
      <c r="Q924" s="199" t="n"/>
      <c r="R924" s="199" t="n"/>
      <c r="S924" s="199" t="n"/>
      <c r="T924" s="199" t="n"/>
      <c r="U924" s="199" t="n"/>
      <c r="V924" s="199" t="n"/>
      <c r="W924" s="199" t="n"/>
      <c r="X924" s="199" t="n"/>
      <c r="Y924" s="199" t="n"/>
      <c r="Z924" s="199" t="n"/>
      <c r="AA924" s="199" t="n"/>
      <c r="AB924" s="199" t="n"/>
      <c r="AC924" s="199" t="n"/>
      <c r="AD924" s="199" t="n"/>
      <c r="AE924" s="199" t="n"/>
      <c r="AF924" s="199" t="n"/>
      <c r="AG924" s="199" t="n"/>
    </row>
    <row r="925" ht="22.5" customHeight="1">
      <c r="A925" s="199" t="n"/>
      <c r="B925" s="201" t="n"/>
      <c r="C925" s="200" t="n"/>
      <c r="D925" s="201" t="n"/>
      <c r="E925" s="200" t="n"/>
      <c r="F925" s="201" t="n"/>
      <c r="G925" s="200" t="n"/>
      <c r="H925" s="201" t="n"/>
      <c r="I925" s="200" t="n"/>
      <c r="J925" s="199" t="n"/>
      <c r="K925" s="199" t="n"/>
      <c r="L925" s="199" t="n"/>
      <c r="M925" s="212" t="n"/>
      <c r="N925" s="199" t="n"/>
      <c r="O925" s="199" t="n"/>
      <c r="P925" s="199" t="n"/>
      <c r="Q925" s="199" t="n"/>
      <c r="R925" s="199" t="n"/>
      <c r="S925" s="199" t="n"/>
      <c r="T925" s="199" t="n"/>
      <c r="U925" s="199" t="n"/>
      <c r="V925" s="199" t="n"/>
      <c r="W925" s="199" t="n"/>
      <c r="X925" s="199" t="n"/>
      <c r="Y925" s="199" t="n"/>
      <c r="Z925" s="199" t="n"/>
      <c r="AA925" s="199" t="n"/>
      <c r="AB925" s="199" t="n"/>
      <c r="AC925" s="199" t="n"/>
      <c r="AD925" s="199" t="n"/>
      <c r="AE925" s="199" t="n"/>
      <c r="AF925" s="199" t="n"/>
      <c r="AG925" s="199" t="n"/>
    </row>
    <row r="926" ht="22.5" customHeight="1">
      <c r="A926" s="199" t="n"/>
      <c r="B926" s="201" t="n"/>
      <c r="C926" s="200" t="n"/>
      <c r="D926" s="201" t="n"/>
      <c r="E926" s="200" t="n"/>
      <c r="F926" s="201" t="n"/>
      <c r="G926" s="200" t="n"/>
      <c r="H926" s="201" t="n"/>
      <c r="I926" s="200" t="n"/>
      <c r="J926" s="199" t="n"/>
      <c r="K926" s="199" t="n"/>
      <c r="L926" s="199" t="n"/>
      <c r="M926" s="212" t="n"/>
      <c r="N926" s="199" t="n"/>
      <c r="O926" s="199" t="n"/>
      <c r="P926" s="199" t="n"/>
      <c r="Q926" s="199" t="n"/>
      <c r="R926" s="199" t="n"/>
      <c r="S926" s="199" t="n"/>
      <c r="T926" s="199" t="n"/>
      <c r="U926" s="199" t="n"/>
      <c r="V926" s="199" t="n"/>
      <c r="W926" s="199" t="n"/>
      <c r="X926" s="199" t="n"/>
      <c r="Y926" s="199" t="n"/>
      <c r="Z926" s="199" t="n"/>
      <c r="AA926" s="199" t="n"/>
      <c r="AB926" s="199" t="n"/>
      <c r="AC926" s="199" t="n"/>
      <c r="AD926" s="199" t="n"/>
      <c r="AE926" s="199" t="n"/>
      <c r="AF926" s="199" t="n"/>
      <c r="AG926" s="199" t="n"/>
    </row>
    <row r="927" ht="22.5" customHeight="1">
      <c r="A927" s="199" t="n"/>
      <c r="B927" s="201" t="n"/>
      <c r="C927" s="200" t="n"/>
      <c r="D927" s="201" t="n"/>
      <c r="E927" s="200" t="n"/>
      <c r="F927" s="201" t="n"/>
      <c r="G927" s="200" t="n"/>
      <c r="H927" s="201" t="n"/>
      <c r="I927" s="200" t="n"/>
      <c r="J927" s="199" t="n"/>
      <c r="K927" s="199" t="n"/>
      <c r="L927" s="199" t="n"/>
      <c r="M927" s="212" t="n"/>
      <c r="N927" s="199" t="n"/>
      <c r="O927" s="199" t="n"/>
      <c r="P927" s="199" t="n"/>
      <c r="Q927" s="199" t="n"/>
      <c r="R927" s="199" t="n"/>
      <c r="S927" s="199" t="n"/>
      <c r="T927" s="199" t="n"/>
      <c r="U927" s="199" t="n"/>
      <c r="V927" s="199" t="n"/>
      <c r="W927" s="199" t="n"/>
      <c r="X927" s="199" t="n"/>
      <c r="Y927" s="199" t="n"/>
      <c r="Z927" s="199" t="n"/>
      <c r="AA927" s="199" t="n"/>
      <c r="AB927" s="199" t="n"/>
      <c r="AC927" s="199" t="n"/>
      <c r="AD927" s="199" t="n"/>
      <c r="AE927" s="199" t="n"/>
      <c r="AF927" s="199" t="n"/>
      <c r="AG927" s="199" t="n"/>
    </row>
    <row r="928" ht="22.5" customHeight="1">
      <c r="A928" s="199" t="n"/>
      <c r="B928" s="201" t="n"/>
      <c r="C928" s="200" t="n"/>
      <c r="D928" s="201" t="n"/>
      <c r="E928" s="200" t="n"/>
      <c r="F928" s="201" t="n"/>
      <c r="G928" s="200" t="n"/>
      <c r="H928" s="201" t="n"/>
      <c r="I928" s="200" t="n"/>
      <c r="J928" s="199" t="n"/>
      <c r="K928" s="199" t="n"/>
      <c r="L928" s="199" t="n"/>
      <c r="M928" s="212" t="n"/>
      <c r="N928" s="199" t="n"/>
      <c r="O928" s="199" t="n"/>
      <c r="P928" s="199" t="n"/>
      <c r="Q928" s="199" t="n"/>
      <c r="R928" s="199" t="n"/>
      <c r="S928" s="199" t="n"/>
      <c r="T928" s="199" t="n"/>
      <c r="U928" s="199" t="n"/>
      <c r="V928" s="199" t="n"/>
      <c r="W928" s="199" t="n"/>
      <c r="X928" s="199" t="n"/>
      <c r="Y928" s="199" t="n"/>
      <c r="Z928" s="199" t="n"/>
      <c r="AA928" s="199" t="n"/>
      <c r="AB928" s="199" t="n"/>
      <c r="AC928" s="199" t="n"/>
      <c r="AD928" s="199" t="n"/>
      <c r="AE928" s="199" t="n"/>
      <c r="AF928" s="199" t="n"/>
      <c r="AG928" s="199" t="n"/>
    </row>
    <row r="929" ht="22.5" customHeight="1">
      <c r="A929" s="199" t="n"/>
      <c r="B929" s="201" t="n"/>
      <c r="C929" s="200" t="n"/>
      <c r="D929" s="201" t="n"/>
      <c r="E929" s="200" t="n"/>
      <c r="F929" s="201" t="n"/>
      <c r="G929" s="200" t="n"/>
      <c r="H929" s="201" t="n"/>
      <c r="I929" s="200" t="n"/>
      <c r="J929" s="199" t="n"/>
      <c r="K929" s="199" t="n"/>
      <c r="L929" s="199" t="n"/>
      <c r="M929" s="212" t="n"/>
      <c r="N929" s="199" t="n"/>
      <c r="O929" s="199" t="n"/>
      <c r="P929" s="199" t="n"/>
      <c r="Q929" s="199" t="n"/>
      <c r="R929" s="199" t="n"/>
      <c r="S929" s="199" t="n"/>
      <c r="T929" s="199" t="n"/>
      <c r="U929" s="199" t="n"/>
      <c r="V929" s="199" t="n"/>
      <c r="W929" s="199" t="n"/>
      <c r="X929" s="199" t="n"/>
      <c r="Y929" s="199" t="n"/>
      <c r="Z929" s="199" t="n"/>
      <c r="AA929" s="199" t="n"/>
      <c r="AB929" s="199" t="n"/>
      <c r="AC929" s="199" t="n"/>
      <c r="AD929" s="199" t="n"/>
      <c r="AE929" s="199" t="n"/>
      <c r="AF929" s="199" t="n"/>
      <c r="AG929" s="199" t="n"/>
    </row>
    <row r="930" ht="22.5" customHeight="1">
      <c r="A930" s="199" t="n"/>
      <c r="B930" s="201" t="n"/>
      <c r="C930" s="200" t="n"/>
      <c r="D930" s="201" t="n"/>
      <c r="E930" s="200" t="n"/>
      <c r="F930" s="201" t="n"/>
      <c r="G930" s="200" t="n"/>
      <c r="H930" s="201" t="n"/>
      <c r="I930" s="200" t="n"/>
      <c r="J930" s="199" t="n"/>
      <c r="K930" s="199" t="n"/>
      <c r="L930" s="199" t="n"/>
      <c r="M930" s="212" t="n"/>
      <c r="N930" s="199" t="n"/>
      <c r="O930" s="199" t="n"/>
      <c r="P930" s="199" t="n"/>
      <c r="Q930" s="199" t="n"/>
      <c r="R930" s="199" t="n"/>
      <c r="S930" s="199" t="n"/>
      <c r="T930" s="199" t="n"/>
      <c r="U930" s="199" t="n"/>
      <c r="V930" s="199" t="n"/>
      <c r="W930" s="199" t="n"/>
      <c r="X930" s="199" t="n"/>
      <c r="Y930" s="199" t="n"/>
      <c r="Z930" s="199" t="n"/>
      <c r="AA930" s="199" t="n"/>
      <c r="AB930" s="199" t="n"/>
      <c r="AC930" s="199" t="n"/>
      <c r="AD930" s="199" t="n"/>
      <c r="AE930" s="199" t="n"/>
      <c r="AF930" s="199" t="n"/>
      <c r="AG930" s="199" t="n"/>
    </row>
    <row r="931" ht="22.5" customHeight="1">
      <c r="A931" s="199" t="n"/>
      <c r="B931" s="201" t="n"/>
      <c r="C931" s="200" t="n"/>
      <c r="D931" s="201" t="n"/>
      <c r="E931" s="200" t="n"/>
      <c r="F931" s="201" t="n"/>
      <c r="G931" s="200" t="n"/>
      <c r="H931" s="201" t="n"/>
      <c r="I931" s="200" t="n"/>
      <c r="J931" s="199" t="n"/>
      <c r="K931" s="199" t="n"/>
      <c r="L931" s="199" t="n"/>
      <c r="M931" s="212" t="n"/>
      <c r="N931" s="199" t="n"/>
      <c r="O931" s="199" t="n"/>
      <c r="P931" s="199" t="n"/>
      <c r="Q931" s="199" t="n"/>
      <c r="R931" s="199" t="n"/>
      <c r="S931" s="199" t="n"/>
      <c r="T931" s="199" t="n"/>
      <c r="U931" s="199" t="n"/>
      <c r="V931" s="199" t="n"/>
      <c r="W931" s="199" t="n"/>
      <c r="X931" s="199" t="n"/>
      <c r="Y931" s="199" t="n"/>
      <c r="Z931" s="199" t="n"/>
      <c r="AA931" s="199" t="n"/>
      <c r="AB931" s="199" t="n"/>
      <c r="AC931" s="199" t="n"/>
      <c r="AD931" s="199" t="n"/>
      <c r="AE931" s="199" t="n"/>
      <c r="AF931" s="199" t="n"/>
      <c r="AG931" s="199" t="n"/>
    </row>
    <row r="932" ht="22.5" customHeight="1">
      <c r="A932" s="199" t="n"/>
      <c r="B932" s="201" t="n"/>
      <c r="C932" s="200" t="n"/>
      <c r="D932" s="201" t="n"/>
      <c r="E932" s="200" t="n"/>
      <c r="F932" s="201" t="n"/>
      <c r="G932" s="200" t="n"/>
      <c r="H932" s="201" t="n"/>
      <c r="I932" s="200" t="n"/>
      <c r="J932" s="199" t="n"/>
      <c r="K932" s="199" t="n"/>
      <c r="L932" s="199" t="n"/>
      <c r="M932" s="212" t="n"/>
      <c r="N932" s="199" t="n"/>
      <c r="O932" s="199" t="n"/>
      <c r="P932" s="199" t="n"/>
      <c r="Q932" s="199" t="n"/>
      <c r="R932" s="199" t="n"/>
      <c r="S932" s="199" t="n"/>
      <c r="T932" s="199" t="n"/>
      <c r="U932" s="199" t="n"/>
      <c r="V932" s="199" t="n"/>
      <c r="W932" s="199" t="n"/>
      <c r="X932" s="199" t="n"/>
      <c r="Y932" s="199" t="n"/>
      <c r="Z932" s="199" t="n"/>
      <c r="AA932" s="199" t="n"/>
      <c r="AB932" s="199" t="n"/>
      <c r="AC932" s="199" t="n"/>
      <c r="AD932" s="199" t="n"/>
      <c r="AE932" s="199" t="n"/>
      <c r="AF932" s="199" t="n"/>
      <c r="AG932" s="199" t="n"/>
    </row>
    <row r="933" ht="22.5" customHeight="1">
      <c r="A933" s="199" t="n"/>
      <c r="B933" s="201" t="n"/>
      <c r="C933" s="200" t="n"/>
      <c r="D933" s="201" t="n"/>
      <c r="E933" s="200" t="n"/>
      <c r="F933" s="201" t="n"/>
      <c r="G933" s="200" t="n"/>
      <c r="H933" s="201" t="n"/>
      <c r="I933" s="200" t="n"/>
      <c r="J933" s="199" t="n"/>
      <c r="K933" s="199" t="n"/>
      <c r="L933" s="199" t="n"/>
      <c r="M933" s="212" t="n"/>
      <c r="N933" s="199" t="n"/>
      <c r="O933" s="199" t="n"/>
      <c r="P933" s="199" t="n"/>
      <c r="Q933" s="199" t="n"/>
      <c r="R933" s="199" t="n"/>
      <c r="S933" s="199" t="n"/>
      <c r="T933" s="199" t="n"/>
      <c r="U933" s="199" t="n"/>
      <c r="V933" s="199" t="n"/>
      <c r="W933" s="199" t="n"/>
      <c r="X933" s="199" t="n"/>
      <c r="Y933" s="199" t="n"/>
      <c r="Z933" s="199" t="n"/>
      <c r="AA933" s="199" t="n"/>
      <c r="AB933" s="199" t="n"/>
      <c r="AC933" s="199" t="n"/>
      <c r="AD933" s="199" t="n"/>
      <c r="AE933" s="199" t="n"/>
      <c r="AF933" s="199" t="n"/>
      <c r="AG933" s="199" t="n"/>
    </row>
    <row r="934" ht="22.5" customHeight="1">
      <c r="A934" s="199" t="n"/>
      <c r="B934" s="201" t="n"/>
      <c r="C934" s="200" t="n"/>
      <c r="D934" s="201" t="n"/>
      <c r="E934" s="200" t="n"/>
      <c r="F934" s="201" t="n"/>
      <c r="G934" s="200" t="n"/>
      <c r="H934" s="201" t="n"/>
      <c r="I934" s="200" t="n"/>
      <c r="J934" s="199" t="n"/>
      <c r="K934" s="199" t="n"/>
      <c r="L934" s="199" t="n"/>
      <c r="M934" s="212" t="n"/>
      <c r="N934" s="199" t="n"/>
      <c r="O934" s="199" t="n"/>
      <c r="P934" s="199" t="n"/>
      <c r="Q934" s="199" t="n"/>
      <c r="R934" s="199" t="n"/>
      <c r="S934" s="199" t="n"/>
      <c r="T934" s="199" t="n"/>
      <c r="U934" s="199" t="n"/>
      <c r="V934" s="199" t="n"/>
      <c r="W934" s="199" t="n"/>
      <c r="X934" s="199" t="n"/>
      <c r="Y934" s="199" t="n"/>
      <c r="Z934" s="199" t="n"/>
      <c r="AA934" s="199" t="n"/>
      <c r="AB934" s="199" t="n"/>
      <c r="AC934" s="199" t="n"/>
      <c r="AD934" s="199" t="n"/>
      <c r="AE934" s="199" t="n"/>
      <c r="AF934" s="199" t="n"/>
      <c r="AG934" s="199" t="n"/>
    </row>
    <row r="935" ht="22.5" customHeight="1">
      <c r="A935" s="199" t="n"/>
      <c r="B935" s="201" t="n"/>
      <c r="C935" s="200" t="n"/>
      <c r="D935" s="201" t="n"/>
      <c r="E935" s="200" t="n"/>
      <c r="F935" s="201" t="n"/>
      <c r="G935" s="200" t="n"/>
      <c r="H935" s="201" t="n"/>
      <c r="I935" s="200" t="n"/>
      <c r="J935" s="199" t="n"/>
      <c r="K935" s="199" t="n"/>
      <c r="L935" s="199" t="n"/>
      <c r="M935" s="212" t="n"/>
      <c r="N935" s="199" t="n"/>
      <c r="O935" s="199" t="n"/>
      <c r="P935" s="199" t="n"/>
      <c r="Q935" s="199" t="n"/>
      <c r="R935" s="199" t="n"/>
      <c r="S935" s="199" t="n"/>
      <c r="T935" s="199" t="n"/>
      <c r="U935" s="199" t="n"/>
      <c r="V935" s="199" t="n"/>
      <c r="W935" s="199" t="n"/>
      <c r="X935" s="199" t="n"/>
      <c r="Y935" s="199" t="n"/>
      <c r="Z935" s="199" t="n"/>
      <c r="AA935" s="199" t="n"/>
      <c r="AB935" s="199" t="n"/>
      <c r="AC935" s="199" t="n"/>
      <c r="AD935" s="199" t="n"/>
      <c r="AE935" s="199" t="n"/>
      <c r="AF935" s="199" t="n"/>
      <c r="AG935" s="199" t="n"/>
    </row>
    <row r="936" ht="22.5" customHeight="1">
      <c r="A936" s="199" t="n"/>
      <c r="B936" s="201" t="n"/>
      <c r="C936" s="200" t="n"/>
      <c r="D936" s="201" t="n"/>
      <c r="E936" s="200" t="n"/>
      <c r="F936" s="201" t="n"/>
      <c r="G936" s="200" t="n"/>
      <c r="H936" s="201" t="n"/>
      <c r="I936" s="200" t="n"/>
      <c r="J936" s="199" t="n"/>
      <c r="K936" s="199" t="n"/>
      <c r="L936" s="199" t="n"/>
      <c r="M936" s="212" t="n"/>
      <c r="N936" s="199" t="n"/>
      <c r="O936" s="199" t="n"/>
      <c r="P936" s="199" t="n"/>
      <c r="Q936" s="199" t="n"/>
      <c r="R936" s="199" t="n"/>
      <c r="S936" s="199" t="n"/>
      <c r="T936" s="199" t="n"/>
      <c r="U936" s="199" t="n"/>
      <c r="V936" s="199" t="n"/>
      <c r="W936" s="199" t="n"/>
      <c r="X936" s="199" t="n"/>
      <c r="Y936" s="199" t="n"/>
      <c r="Z936" s="199" t="n"/>
      <c r="AA936" s="199" t="n"/>
      <c r="AB936" s="199" t="n"/>
      <c r="AC936" s="199" t="n"/>
      <c r="AD936" s="199" t="n"/>
      <c r="AE936" s="199" t="n"/>
      <c r="AF936" s="199" t="n"/>
      <c r="AG936" s="199" t="n"/>
    </row>
    <row r="937" ht="22.5" customHeight="1">
      <c r="A937" s="199" t="n"/>
      <c r="B937" s="201" t="n"/>
      <c r="C937" s="200" t="n"/>
      <c r="D937" s="201" t="n"/>
      <c r="E937" s="200" t="n"/>
      <c r="F937" s="201" t="n"/>
      <c r="G937" s="200" t="n"/>
      <c r="H937" s="201" t="n"/>
      <c r="I937" s="200" t="n"/>
      <c r="J937" s="199" t="n"/>
      <c r="K937" s="199" t="n"/>
      <c r="L937" s="199" t="n"/>
      <c r="M937" s="212" t="n"/>
      <c r="N937" s="199" t="n"/>
      <c r="O937" s="199" t="n"/>
      <c r="P937" s="199" t="n"/>
      <c r="Q937" s="199" t="n"/>
      <c r="R937" s="199" t="n"/>
      <c r="S937" s="199" t="n"/>
      <c r="T937" s="199" t="n"/>
      <c r="U937" s="199" t="n"/>
      <c r="V937" s="199" t="n"/>
      <c r="W937" s="199" t="n"/>
      <c r="X937" s="199" t="n"/>
      <c r="Y937" s="199" t="n"/>
      <c r="Z937" s="199" t="n"/>
      <c r="AA937" s="199" t="n"/>
      <c r="AB937" s="199" t="n"/>
      <c r="AC937" s="199" t="n"/>
      <c r="AD937" s="199" t="n"/>
      <c r="AE937" s="199" t="n"/>
      <c r="AF937" s="199" t="n"/>
      <c r="AG937" s="199" t="n"/>
    </row>
    <row r="938" ht="22.5" customHeight="1">
      <c r="A938" s="199" t="n"/>
      <c r="B938" s="201" t="n"/>
      <c r="C938" s="200" t="n"/>
      <c r="D938" s="201" t="n"/>
      <c r="E938" s="200" t="n"/>
      <c r="F938" s="201" t="n"/>
      <c r="G938" s="200" t="n"/>
      <c r="H938" s="201" t="n"/>
      <c r="I938" s="200" t="n"/>
      <c r="J938" s="199" t="n"/>
      <c r="K938" s="199" t="n"/>
      <c r="L938" s="199" t="n"/>
      <c r="M938" s="212" t="n"/>
      <c r="N938" s="199" t="n"/>
      <c r="O938" s="199" t="n"/>
      <c r="P938" s="199" t="n"/>
      <c r="Q938" s="199" t="n"/>
      <c r="R938" s="199" t="n"/>
      <c r="S938" s="199" t="n"/>
      <c r="T938" s="199" t="n"/>
      <c r="U938" s="199" t="n"/>
      <c r="V938" s="199" t="n"/>
      <c r="W938" s="199" t="n"/>
      <c r="X938" s="199" t="n"/>
      <c r="Y938" s="199" t="n"/>
      <c r="Z938" s="199" t="n"/>
      <c r="AA938" s="199" t="n"/>
      <c r="AB938" s="199" t="n"/>
      <c r="AC938" s="199" t="n"/>
      <c r="AD938" s="199" t="n"/>
      <c r="AE938" s="199" t="n"/>
      <c r="AF938" s="199" t="n"/>
      <c r="AG938" s="199" t="n"/>
    </row>
    <row r="939" ht="22.5" customHeight="1">
      <c r="A939" s="199" t="n"/>
      <c r="B939" s="201" t="n"/>
      <c r="C939" s="200" t="n"/>
      <c r="D939" s="201" t="n"/>
      <c r="E939" s="200" t="n"/>
      <c r="F939" s="201" t="n"/>
      <c r="G939" s="200" t="n"/>
      <c r="H939" s="201" t="n"/>
      <c r="I939" s="200" t="n"/>
      <c r="J939" s="199" t="n"/>
      <c r="K939" s="199" t="n"/>
      <c r="L939" s="199" t="n"/>
      <c r="M939" s="212" t="n"/>
      <c r="N939" s="199" t="n"/>
      <c r="O939" s="199" t="n"/>
      <c r="P939" s="199" t="n"/>
      <c r="Q939" s="199" t="n"/>
      <c r="R939" s="199" t="n"/>
      <c r="S939" s="199" t="n"/>
      <c r="T939" s="199" t="n"/>
      <c r="U939" s="199" t="n"/>
      <c r="V939" s="199" t="n"/>
      <c r="W939" s="199" t="n"/>
      <c r="X939" s="199" t="n"/>
      <c r="Y939" s="199" t="n"/>
      <c r="Z939" s="199" t="n"/>
      <c r="AA939" s="199" t="n"/>
      <c r="AB939" s="199" t="n"/>
      <c r="AC939" s="199" t="n"/>
      <c r="AD939" s="199" t="n"/>
      <c r="AE939" s="199" t="n"/>
      <c r="AF939" s="199" t="n"/>
      <c r="AG939" s="199" t="n"/>
    </row>
    <row r="940" ht="22.5" customHeight="1">
      <c r="A940" s="199" t="n"/>
      <c r="B940" s="201" t="n"/>
      <c r="C940" s="200" t="n"/>
      <c r="D940" s="201" t="n"/>
      <c r="E940" s="200" t="n"/>
      <c r="F940" s="201" t="n"/>
      <c r="G940" s="200" t="n"/>
      <c r="H940" s="201" t="n"/>
      <c r="I940" s="200" t="n"/>
      <c r="J940" s="199" t="n"/>
      <c r="K940" s="199" t="n"/>
      <c r="L940" s="199" t="n"/>
      <c r="M940" s="212" t="n"/>
      <c r="N940" s="199" t="n"/>
      <c r="O940" s="199" t="n"/>
      <c r="P940" s="199" t="n"/>
      <c r="Q940" s="199" t="n"/>
      <c r="R940" s="199" t="n"/>
      <c r="S940" s="199" t="n"/>
      <c r="T940" s="199" t="n"/>
      <c r="U940" s="199" t="n"/>
      <c r="V940" s="199" t="n"/>
      <c r="W940" s="199" t="n"/>
      <c r="X940" s="199" t="n"/>
      <c r="Y940" s="199" t="n"/>
      <c r="Z940" s="199" t="n"/>
      <c r="AA940" s="199" t="n"/>
      <c r="AB940" s="199" t="n"/>
      <c r="AC940" s="199" t="n"/>
      <c r="AD940" s="199" t="n"/>
      <c r="AE940" s="199" t="n"/>
      <c r="AF940" s="199" t="n"/>
      <c r="AG940" s="199" t="n"/>
    </row>
    <row r="941" ht="22.5" customHeight="1">
      <c r="A941" s="199" t="n"/>
      <c r="B941" s="201" t="n"/>
      <c r="C941" s="200" t="n"/>
      <c r="D941" s="201" t="n"/>
      <c r="E941" s="200" t="n"/>
      <c r="F941" s="201" t="n"/>
      <c r="G941" s="200" t="n"/>
      <c r="H941" s="201" t="n"/>
      <c r="I941" s="200" t="n"/>
      <c r="J941" s="199" t="n"/>
      <c r="K941" s="199" t="n"/>
      <c r="L941" s="199" t="n"/>
      <c r="M941" s="212" t="n"/>
      <c r="N941" s="199" t="n"/>
      <c r="O941" s="199" t="n"/>
      <c r="P941" s="199" t="n"/>
      <c r="Q941" s="199" t="n"/>
      <c r="R941" s="199" t="n"/>
      <c r="S941" s="199" t="n"/>
      <c r="T941" s="199" t="n"/>
      <c r="U941" s="199" t="n"/>
      <c r="V941" s="199" t="n"/>
      <c r="W941" s="199" t="n"/>
      <c r="X941" s="199" t="n"/>
      <c r="Y941" s="199" t="n"/>
      <c r="Z941" s="199" t="n"/>
      <c r="AA941" s="199" t="n"/>
      <c r="AB941" s="199" t="n"/>
      <c r="AC941" s="199" t="n"/>
      <c r="AD941" s="199" t="n"/>
      <c r="AE941" s="199" t="n"/>
      <c r="AF941" s="199" t="n"/>
      <c r="AG941" s="199" t="n"/>
    </row>
    <row r="942" ht="22.5" customHeight="1">
      <c r="A942" s="199" t="n"/>
      <c r="B942" s="201" t="n"/>
      <c r="C942" s="200" t="n"/>
      <c r="D942" s="201" t="n"/>
      <c r="E942" s="200" t="n"/>
      <c r="F942" s="201" t="n"/>
      <c r="G942" s="200" t="n"/>
      <c r="H942" s="201" t="n"/>
      <c r="I942" s="200" t="n"/>
      <c r="J942" s="199" t="n"/>
      <c r="K942" s="199" t="n"/>
      <c r="L942" s="199" t="n"/>
      <c r="M942" s="212" t="n"/>
      <c r="N942" s="199" t="n"/>
      <c r="O942" s="199" t="n"/>
      <c r="P942" s="199" t="n"/>
      <c r="Q942" s="199" t="n"/>
      <c r="R942" s="199" t="n"/>
      <c r="S942" s="199" t="n"/>
      <c r="T942" s="199" t="n"/>
      <c r="U942" s="199" t="n"/>
      <c r="V942" s="199" t="n"/>
      <c r="W942" s="199" t="n"/>
      <c r="X942" s="199" t="n"/>
      <c r="Y942" s="199" t="n"/>
      <c r="Z942" s="199" t="n"/>
      <c r="AA942" s="199" t="n"/>
      <c r="AB942" s="199" t="n"/>
      <c r="AC942" s="199" t="n"/>
      <c r="AD942" s="199" t="n"/>
      <c r="AE942" s="199" t="n"/>
      <c r="AF942" s="199" t="n"/>
      <c r="AG942" s="199" t="n"/>
    </row>
    <row r="943" ht="22.5" customHeight="1">
      <c r="A943" s="199" t="n"/>
      <c r="B943" s="201" t="n"/>
      <c r="C943" s="200" t="n"/>
      <c r="D943" s="201" t="n"/>
      <c r="E943" s="200" t="n"/>
      <c r="F943" s="201" t="n"/>
      <c r="G943" s="200" t="n"/>
      <c r="H943" s="201" t="n"/>
      <c r="I943" s="200" t="n"/>
      <c r="J943" s="199" t="n"/>
      <c r="K943" s="199" t="n"/>
      <c r="L943" s="199" t="n"/>
      <c r="M943" s="212" t="n"/>
      <c r="N943" s="199" t="n"/>
      <c r="O943" s="199" t="n"/>
      <c r="P943" s="199" t="n"/>
      <c r="Q943" s="199" t="n"/>
      <c r="R943" s="199" t="n"/>
      <c r="S943" s="199" t="n"/>
      <c r="T943" s="199" t="n"/>
      <c r="U943" s="199" t="n"/>
      <c r="V943" s="199" t="n"/>
      <c r="W943" s="199" t="n"/>
      <c r="X943" s="199" t="n"/>
      <c r="Y943" s="199" t="n"/>
      <c r="Z943" s="199" t="n"/>
      <c r="AA943" s="199" t="n"/>
      <c r="AB943" s="199" t="n"/>
      <c r="AC943" s="199" t="n"/>
      <c r="AD943" s="199" t="n"/>
      <c r="AE943" s="199" t="n"/>
      <c r="AF943" s="199" t="n"/>
      <c r="AG943" s="199" t="n"/>
    </row>
    <row r="944" ht="22.5" customHeight="1">
      <c r="A944" s="199" t="n"/>
      <c r="B944" s="201" t="n"/>
      <c r="C944" s="200" t="n"/>
      <c r="D944" s="201" t="n"/>
      <c r="E944" s="200" t="n"/>
      <c r="F944" s="201" t="n"/>
      <c r="G944" s="200" t="n"/>
      <c r="H944" s="201" t="n"/>
      <c r="I944" s="200" t="n"/>
      <c r="J944" s="199" t="n"/>
      <c r="K944" s="199" t="n"/>
      <c r="L944" s="199" t="n"/>
      <c r="M944" s="212" t="n"/>
      <c r="N944" s="199" t="n"/>
      <c r="O944" s="199" t="n"/>
      <c r="P944" s="199" t="n"/>
      <c r="Q944" s="199" t="n"/>
      <c r="R944" s="199" t="n"/>
      <c r="S944" s="199" t="n"/>
      <c r="T944" s="199" t="n"/>
      <c r="U944" s="199" t="n"/>
      <c r="V944" s="199" t="n"/>
      <c r="W944" s="199" t="n"/>
      <c r="X944" s="199" t="n"/>
      <c r="Y944" s="199" t="n"/>
      <c r="Z944" s="199" t="n"/>
      <c r="AA944" s="199" t="n"/>
      <c r="AB944" s="199" t="n"/>
      <c r="AC944" s="199" t="n"/>
      <c r="AD944" s="199" t="n"/>
      <c r="AE944" s="199" t="n"/>
      <c r="AF944" s="199" t="n"/>
      <c r="AG944" s="199" t="n"/>
    </row>
    <row r="945" ht="22.5" customHeight="1">
      <c r="A945" s="199" t="n"/>
      <c r="B945" s="201" t="n"/>
      <c r="C945" s="200" t="n"/>
      <c r="D945" s="201" t="n"/>
      <c r="E945" s="200" t="n"/>
      <c r="F945" s="201" t="n"/>
      <c r="G945" s="200" t="n"/>
      <c r="H945" s="201" t="n"/>
      <c r="I945" s="200" t="n"/>
      <c r="J945" s="199" t="n"/>
      <c r="K945" s="199" t="n"/>
      <c r="L945" s="199" t="n"/>
      <c r="M945" s="212" t="n"/>
      <c r="N945" s="199" t="n"/>
      <c r="O945" s="199" t="n"/>
      <c r="P945" s="199" t="n"/>
      <c r="Q945" s="199" t="n"/>
      <c r="R945" s="199" t="n"/>
      <c r="S945" s="199" t="n"/>
      <c r="T945" s="199" t="n"/>
      <c r="U945" s="199" t="n"/>
      <c r="V945" s="199" t="n"/>
      <c r="W945" s="199" t="n"/>
      <c r="X945" s="199" t="n"/>
      <c r="Y945" s="199" t="n"/>
      <c r="Z945" s="199" t="n"/>
      <c r="AA945" s="199" t="n"/>
      <c r="AB945" s="199" t="n"/>
      <c r="AC945" s="199" t="n"/>
      <c r="AD945" s="199" t="n"/>
      <c r="AE945" s="199" t="n"/>
      <c r="AF945" s="199" t="n"/>
      <c r="AG945" s="199" t="n"/>
    </row>
    <row r="946" ht="22.5" customHeight="1">
      <c r="A946" s="199" t="n"/>
      <c r="B946" s="201" t="n"/>
      <c r="C946" s="200" t="n"/>
      <c r="D946" s="201" t="n"/>
      <c r="E946" s="200" t="n"/>
      <c r="F946" s="201" t="n"/>
      <c r="G946" s="200" t="n"/>
      <c r="H946" s="201" t="n"/>
      <c r="I946" s="200" t="n"/>
      <c r="J946" s="199" t="n"/>
      <c r="K946" s="199" t="n"/>
      <c r="L946" s="199" t="n"/>
      <c r="M946" s="212" t="n"/>
      <c r="N946" s="199" t="n"/>
      <c r="O946" s="199" t="n"/>
      <c r="P946" s="199" t="n"/>
      <c r="Q946" s="199" t="n"/>
      <c r="R946" s="199" t="n"/>
      <c r="S946" s="199" t="n"/>
      <c r="T946" s="199" t="n"/>
      <c r="U946" s="199" t="n"/>
      <c r="V946" s="199" t="n"/>
      <c r="W946" s="199" t="n"/>
      <c r="X946" s="199" t="n"/>
      <c r="Y946" s="199" t="n"/>
      <c r="Z946" s="199" t="n"/>
      <c r="AA946" s="199" t="n"/>
      <c r="AB946" s="199" t="n"/>
      <c r="AC946" s="199" t="n"/>
      <c r="AD946" s="199" t="n"/>
      <c r="AE946" s="199" t="n"/>
      <c r="AF946" s="199" t="n"/>
      <c r="AG946" s="199" t="n"/>
    </row>
    <row r="947" ht="22.5" customHeight="1">
      <c r="A947" s="199" t="n"/>
      <c r="B947" s="201" t="n"/>
      <c r="C947" s="200" t="n"/>
      <c r="D947" s="201" t="n"/>
      <c r="E947" s="200" t="n"/>
      <c r="F947" s="201" t="n"/>
      <c r="G947" s="200" t="n"/>
      <c r="H947" s="201" t="n"/>
      <c r="I947" s="200" t="n"/>
      <c r="J947" s="199" t="n"/>
      <c r="K947" s="199" t="n"/>
      <c r="L947" s="199" t="n"/>
      <c r="M947" s="212" t="n"/>
      <c r="N947" s="199" t="n"/>
      <c r="O947" s="199" t="n"/>
      <c r="P947" s="199" t="n"/>
      <c r="Q947" s="199" t="n"/>
      <c r="R947" s="199" t="n"/>
      <c r="S947" s="199" t="n"/>
      <c r="T947" s="199" t="n"/>
      <c r="U947" s="199" t="n"/>
      <c r="V947" s="199" t="n"/>
      <c r="W947" s="199" t="n"/>
      <c r="X947" s="199" t="n"/>
      <c r="Y947" s="199" t="n"/>
      <c r="Z947" s="199" t="n"/>
      <c r="AA947" s="199" t="n"/>
      <c r="AB947" s="199" t="n"/>
      <c r="AC947" s="199" t="n"/>
      <c r="AD947" s="199" t="n"/>
      <c r="AE947" s="199" t="n"/>
      <c r="AF947" s="199" t="n"/>
      <c r="AG947" s="199" t="n"/>
    </row>
    <row r="948" ht="22.5" customHeight="1">
      <c r="A948" s="199" t="n"/>
      <c r="B948" s="201" t="n"/>
      <c r="C948" s="200" t="n"/>
      <c r="D948" s="201" t="n"/>
      <c r="E948" s="200" t="n"/>
      <c r="F948" s="201" t="n"/>
      <c r="G948" s="200" t="n"/>
      <c r="H948" s="201" t="n"/>
      <c r="I948" s="200" t="n"/>
      <c r="J948" s="199" t="n"/>
      <c r="K948" s="199" t="n"/>
      <c r="L948" s="199" t="n"/>
      <c r="M948" s="212" t="n"/>
      <c r="N948" s="199" t="n"/>
      <c r="O948" s="199" t="n"/>
      <c r="P948" s="199" t="n"/>
      <c r="Q948" s="199" t="n"/>
      <c r="R948" s="199" t="n"/>
      <c r="S948" s="199" t="n"/>
      <c r="T948" s="199" t="n"/>
      <c r="U948" s="199" t="n"/>
      <c r="V948" s="199" t="n"/>
      <c r="W948" s="199" t="n"/>
      <c r="X948" s="199" t="n"/>
      <c r="Y948" s="199" t="n"/>
      <c r="Z948" s="199" t="n"/>
      <c r="AA948" s="199" t="n"/>
      <c r="AB948" s="199" t="n"/>
      <c r="AC948" s="199" t="n"/>
      <c r="AD948" s="199" t="n"/>
      <c r="AE948" s="199" t="n"/>
      <c r="AF948" s="199" t="n"/>
      <c r="AG948" s="199" t="n"/>
    </row>
    <row r="949" ht="22.5" customHeight="1">
      <c r="A949" s="199" t="n"/>
      <c r="B949" s="201" t="n"/>
      <c r="C949" s="200" t="n"/>
      <c r="D949" s="201" t="n"/>
      <c r="E949" s="200" t="n"/>
      <c r="F949" s="201" t="n"/>
      <c r="G949" s="200" t="n"/>
      <c r="H949" s="201" t="n"/>
      <c r="I949" s="200" t="n"/>
      <c r="J949" s="199" t="n"/>
      <c r="K949" s="199" t="n"/>
      <c r="L949" s="199" t="n"/>
      <c r="M949" s="212" t="n"/>
      <c r="N949" s="199" t="n"/>
      <c r="O949" s="199" t="n"/>
      <c r="P949" s="199" t="n"/>
      <c r="Q949" s="199" t="n"/>
      <c r="R949" s="199" t="n"/>
      <c r="S949" s="199" t="n"/>
      <c r="T949" s="199" t="n"/>
      <c r="U949" s="199" t="n"/>
      <c r="V949" s="199" t="n"/>
      <c r="W949" s="199" t="n"/>
      <c r="X949" s="199" t="n"/>
      <c r="Y949" s="199" t="n"/>
      <c r="Z949" s="199" t="n"/>
      <c r="AA949" s="199" t="n"/>
      <c r="AB949" s="199" t="n"/>
      <c r="AC949" s="199" t="n"/>
      <c r="AD949" s="199" t="n"/>
      <c r="AE949" s="199" t="n"/>
      <c r="AF949" s="199" t="n"/>
      <c r="AG949" s="199" t="n"/>
    </row>
    <row r="950" ht="22.5" customHeight="1">
      <c r="A950" s="199" t="n"/>
      <c r="B950" s="201" t="n"/>
      <c r="C950" s="200" t="n"/>
      <c r="D950" s="201" t="n"/>
      <c r="E950" s="200" t="n"/>
      <c r="F950" s="201" t="n"/>
      <c r="G950" s="200" t="n"/>
      <c r="H950" s="201" t="n"/>
      <c r="I950" s="200" t="n"/>
      <c r="J950" s="199" t="n"/>
      <c r="K950" s="199" t="n"/>
      <c r="L950" s="199" t="n"/>
      <c r="M950" s="212" t="n"/>
      <c r="N950" s="199" t="n"/>
      <c r="O950" s="199" t="n"/>
      <c r="P950" s="199" t="n"/>
      <c r="Q950" s="199" t="n"/>
      <c r="R950" s="199" t="n"/>
      <c r="S950" s="199" t="n"/>
      <c r="T950" s="199" t="n"/>
      <c r="U950" s="199" t="n"/>
      <c r="V950" s="199" t="n"/>
      <c r="W950" s="199" t="n"/>
      <c r="X950" s="199" t="n"/>
      <c r="Y950" s="199" t="n"/>
      <c r="Z950" s="199" t="n"/>
      <c r="AA950" s="199" t="n"/>
      <c r="AB950" s="199" t="n"/>
      <c r="AC950" s="199" t="n"/>
      <c r="AD950" s="199" t="n"/>
      <c r="AE950" s="199" t="n"/>
      <c r="AF950" s="199" t="n"/>
      <c r="AG950" s="199" t="n"/>
    </row>
    <row r="951" ht="22.5" customHeight="1">
      <c r="A951" s="199" t="n"/>
      <c r="B951" s="201" t="n"/>
      <c r="C951" s="200" t="n"/>
      <c r="D951" s="201" t="n"/>
      <c r="E951" s="200" t="n"/>
      <c r="F951" s="201" t="n"/>
      <c r="G951" s="200" t="n"/>
      <c r="H951" s="201" t="n"/>
      <c r="I951" s="200" t="n"/>
      <c r="J951" s="199" t="n"/>
      <c r="K951" s="199" t="n"/>
      <c r="L951" s="199" t="n"/>
      <c r="M951" s="212" t="n"/>
      <c r="N951" s="199" t="n"/>
      <c r="O951" s="199" t="n"/>
      <c r="P951" s="199" t="n"/>
      <c r="Q951" s="199" t="n"/>
      <c r="R951" s="199" t="n"/>
      <c r="S951" s="199" t="n"/>
      <c r="T951" s="199" t="n"/>
      <c r="U951" s="199" t="n"/>
      <c r="V951" s="199" t="n"/>
      <c r="W951" s="199" t="n"/>
      <c r="X951" s="199" t="n"/>
      <c r="Y951" s="199" t="n"/>
      <c r="Z951" s="199" t="n"/>
      <c r="AA951" s="199" t="n"/>
      <c r="AB951" s="199" t="n"/>
      <c r="AC951" s="199" t="n"/>
      <c r="AD951" s="199" t="n"/>
      <c r="AE951" s="199" t="n"/>
      <c r="AF951" s="199" t="n"/>
      <c r="AG951" s="199" t="n"/>
    </row>
    <row r="952" ht="22.5" customHeight="1">
      <c r="A952" s="199" t="n"/>
      <c r="B952" s="201" t="n"/>
      <c r="C952" s="200" t="n"/>
      <c r="D952" s="201" t="n"/>
      <c r="E952" s="200" t="n"/>
      <c r="F952" s="201" t="n"/>
      <c r="G952" s="200" t="n"/>
      <c r="H952" s="201" t="n"/>
      <c r="I952" s="200" t="n"/>
      <c r="J952" s="199" t="n"/>
      <c r="K952" s="199" t="n"/>
      <c r="L952" s="199" t="n"/>
      <c r="M952" s="212" t="n"/>
      <c r="N952" s="199" t="n"/>
      <c r="O952" s="199" t="n"/>
      <c r="P952" s="199" t="n"/>
      <c r="Q952" s="199" t="n"/>
      <c r="R952" s="199" t="n"/>
      <c r="S952" s="199" t="n"/>
      <c r="T952" s="199" t="n"/>
      <c r="U952" s="199" t="n"/>
      <c r="V952" s="199" t="n"/>
      <c r="W952" s="199" t="n"/>
      <c r="X952" s="199" t="n"/>
      <c r="Y952" s="199" t="n"/>
      <c r="Z952" s="199" t="n"/>
      <c r="AA952" s="199" t="n"/>
      <c r="AB952" s="199" t="n"/>
      <c r="AC952" s="199" t="n"/>
      <c r="AD952" s="199" t="n"/>
      <c r="AE952" s="199" t="n"/>
      <c r="AF952" s="199" t="n"/>
      <c r="AG952" s="199" t="n"/>
    </row>
    <row r="953" ht="22.5" customHeight="1">
      <c r="A953" s="199" t="n"/>
      <c r="B953" s="201" t="n"/>
      <c r="C953" s="200" t="n"/>
      <c r="D953" s="201" t="n"/>
      <c r="E953" s="200" t="n"/>
      <c r="F953" s="201" t="n"/>
      <c r="G953" s="200" t="n"/>
      <c r="H953" s="201" t="n"/>
      <c r="I953" s="200" t="n"/>
      <c r="J953" s="199" t="n"/>
      <c r="K953" s="199" t="n"/>
      <c r="L953" s="199" t="n"/>
      <c r="M953" s="212" t="n"/>
      <c r="N953" s="199" t="n"/>
      <c r="O953" s="199" t="n"/>
      <c r="P953" s="199" t="n"/>
      <c r="Q953" s="199" t="n"/>
      <c r="R953" s="199" t="n"/>
      <c r="S953" s="199" t="n"/>
      <c r="T953" s="199" t="n"/>
      <c r="U953" s="199" t="n"/>
      <c r="V953" s="199" t="n"/>
      <c r="W953" s="199" t="n"/>
      <c r="X953" s="199" t="n"/>
      <c r="Y953" s="199" t="n"/>
      <c r="Z953" s="199" t="n"/>
      <c r="AA953" s="199" t="n"/>
      <c r="AB953" s="199" t="n"/>
      <c r="AC953" s="199" t="n"/>
      <c r="AD953" s="199" t="n"/>
      <c r="AE953" s="199" t="n"/>
      <c r="AF953" s="199" t="n"/>
      <c r="AG953" s="199" t="n"/>
    </row>
    <row r="954" ht="22.5" customHeight="1">
      <c r="A954" s="199" t="n"/>
      <c r="B954" s="201" t="n"/>
      <c r="C954" s="200" t="n"/>
      <c r="D954" s="201" t="n"/>
      <c r="E954" s="200" t="n"/>
      <c r="F954" s="201" t="n"/>
      <c r="G954" s="200" t="n"/>
      <c r="H954" s="201" t="n"/>
      <c r="I954" s="200" t="n"/>
      <c r="J954" s="199" t="n"/>
      <c r="K954" s="199" t="n"/>
      <c r="L954" s="199" t="n"/>
      <c r="M954" s="212" t="n"/>
      <c r="N954" s="199" t="n"/>
      <c r="O954" s="199" t="n"/>
      <c r="P954" s="199" t="n"/>
      <c r="Q954" s="199" t="n"/>
      <c r="R954" s="199" t="n"/>
      <c r="S954" s="199" t="n"/>
      <c r="T954" s="199" t="n"/>
      <c r="U954" s="199" t="n"/>
      <c r="V954" s="199" t="n"/>
      <c r="W954" s="199" t="n"/>
      <c r="X954" s="199" t="n"/>
      <c r="Y954" s="199" t="n"/>
      <c r="Z954" s="199" t="n"/>
      <c r="AA954" s="199" t="n"/>
      <c r="AB954" s="199" t="n"/>
      <c r="AC954" s="199" t="n"/>
      <c r="AD954" s="199" t="n"/>
      <c r="AE954" s="199" t="n"/>
      <c r="AF954" s="199" t="n"/>
      <c r="AG954" s="199" t="n"/>
    </row>
    <row r="955" ht="22.5" customHeight="1">
      <c r="A955" s="199" t="n"/>
      <c r="B955" s="201" t="n"/>
      <c r="C955" s="200" t="n"/>
      <c r="D955" s="201" t="n"/>
      <c r="E955" s="200" t="n"/>
      <c r="F955" s="201" t="n"/>
      <c r="G955" s="200" t="n"/>
      <c r="H955" s="201" t="n"/>
      <c r="I955" s="200" t="n"/>
      <c r="J955" s="199" t="n"/>
      <c r="K955" s="199" t="n"/>
      <c r="L955" s="199" t="n"/>
      <c r="M955" s="212" t="n"/>
      <c r="N955" s="199" t="n"/>
      <c r="O955" s="199" t="n"/>
      <c r="P955" s="199" t="n"/>
      <c r="Q955" s="199" t="n"/>
      <c r="R955" s="199" t="n"/>
      <c r="S955" s="199" t="n"/>
      <c r="T955" s="199" t="n"/>
      <c r="U955" s="199" t="n"/>
      <c r="V955" s="199" t="n"/>
      <c r="W955" s="199" t="n"/>
      <c r="X955" s="199" t="n"/>
      <c r="Y955" s="199" t="n"/>
      <c r="Z955" s="199" t="n"/>
      <c r="AA955" s="199" t="n"/>
      <c r="AB955" s="199" t="n"/>
      <c r="AC955" s="199" t="n"/>
      <c r="AD955" s="199" t="n"/>
      <c r="AE955" s="199" t="n"/>
      <c r="AF955" s="199" t="n"/>
      <c r="AG955" s="199" t="n"/>
    </row>
    <row r="956" ht="22.5" customHeight="1">
      <c r="A956" s="199" t="n"/>
      <c r="B956" s="201" t="n"/>
      <c r="C956" s="200" t="n"/>
      <c r="D956" s="201" t="n"/>
      <c r="E956" s="200" t="n"/>
      <c r="F956" s="201" t="n"/>
      <c r="G956" s="200" t="n"/>
      <c r="H956" s="201" t="n"/>
      <c r="I956" s="200" t="n"/>
      <c r="J956" s="199" t="n"/>
      <c r="K956" s="199" t="n"/>
      <c r="L956" s="199" t="n"/>
      <c r="M956" s="212" t="n"/>
      <c r="N956" s="199" t="n"/>
      <c r="O956" s="199" t="n"/>
      <c r="P956" s="199" t="n"/>
      <c r="Q956" s="199" t="n"/>
      <c r="R956" s="199" t="n"/>
      <c r="S956" s="199" t="n"/>
      <c r="T956" s="199" t="n"/>
      <c r="U956" s="199" t="n"/>
      <c r="V956" s="199" t="n"/>
      <c r="W956" s="199" t="n"/>
      <c r="X956" s="199" t="n"/>
      <c r="Y956" s="199" t="n"/>
      <c r="Z956" s="199" t="n"/>
      <c r="AA956" s="199" t="n"/>
      <c r="AB956" s="199" t="n"/>
      <c r="AC956" s="199" t="n"/>
      <c r="AD956" s="199" t="n"/>
      <c r="AE956" s="199" t="n"/>
      <c r="AF956" s="199" t="n"/>
      <c r="AG956" s="199" t="n"/>
    </row>
    <row r="957" ht="22.5" customHeight="1">
      <c r="A957" s="199" t="n"/>
      <c r="B957" s="201" t="n"/>
      <c r="C957" s="200" t="n"/>
      <c r="D957" s="201" t="n"/>
      <c r="E957" s="200" t="n"/>
      <c r="F957" s="201" t="n"/>
      <c r="G957" s="200" t="n"/>
      <c r="H957" s="201" t="n"/>
      <c r="I957" s="200" t="n"/>
      <c r="J957" s="199" t="n"/>
      <c r="K957" s="199" t="n"/>
      <c r="L957" s="199" t="n"/>
      <c r="M957" s="212" t="n"/>
      <c r="N957" s="199" t="n"/>
      <c r="O957" s="199" t="n"/>
      <c r="P957" s="199" t="n"/>
      <c r="Q957" s="199" t="n"/>
      <c r="R957" s="199" t="n"/>
      <c r="S957" s="199" t="n"/>
      <c r="T957" s="199" t="n"/>
      <c r="U957" s="199" t="n"/>
      <c r="V957" s="199" t="n"/>
      <c r="W957" s="199" t="n"/>
      <c r="X957" s="199" t="n"/>
      <c r="Y957" s="199" t="n"/>
      <c r="Z957" s="199" t="n"/>
      <c r="AA957" s="199" t="n"/>
      <c r="AB957" s="199" t="n"/>
      <c r="AC957" s="199" t="n"/>
      <c r="AD957" s="199" t="n"/>
      <c r="AE957" s="199" t="n"/>
      <c r="AF957" s="199" t="n"/>
      <c r="AG957" s="199" t="n"/>
    </row>
    <row r="958" ht="22.5" customHeight="1">
      <c r="A958" s="199" t="n"/>
      <c r="B958" s="201" t="n"/>
      <c r="C958" s="200" t="n"/>
      <c r="D958" s="201" t="n"/>
      <c r="E958" s="200" t="n"/>
      <c r="F958" s="201" t="n"/>
      <c r="G958" s="200" t="n"/>
      <c r="H958" s="201" t="n"/>
      <c r="I958" s="200" t="n"/>
      <c r="J958" s="199" t="n"/>
      <c r="K958" s="199" t="n"/>
      <c r="L958" s="199" t="n"/>
      <c r="M958" s="212" t="n"/>
      <c r="N958" s="199" t="n"/>
      <c r="O958" s="199" t="n"/>
      <c r="P958" s="199" t="n"/>
      <c r="Q958" s="199" t="n"/>
      <c r="R958" s="199" t="n"/>
      <c r="S958" s="199" t="n"/>
      <c r="T958" s="199" t="n"/>
      <c r="U958" s="199" t="n"/>
      <c r="V958" s="199" t="n"/>
      <c r="W958" s="199" t="n"/>
      <c r="X958" s="199" t="n"/>
      <c r="Y958" s="199" t="n"/>
      <c r="Z958" s="199" t="n"/>
      <c r="AA958" s="199" t="n"/>
      <c r="AB958" s="199" t="n"/>
      <c r="AC958" s="199" t="n"/>
      <c r="AD958" s="199" t="n"/>
      <c r="AE958" s="199" t="n"/>
      <c r="AF958" s="199" t="n"/>
      <c r="AG958" s="199" t="n"/>
    </row>
    <row r="959" ht="22.5" customHeight="1">
      <c r="A959" s="199" t="n"/>
      <c r="B959" s="201" t="n"/>
      <c r="C959" s="200" t="n"/>
      <c r="D959" s="201" t="n"/>
      <c r="E959" s="200" t="n"/>
      <c r="F959" s="201" t="n"/>
      <c r="G959" s="200" t="n"/>
      <c r="H959" s="201" t="n"/>
      <c r="I959" s="200" t="n"/>
      <c r="J959" s="199" t="n"/>
      <c r="K959" s="199" t="n"/>
      <c r="L959" s="199" t="n"/>
      <c r="M959" s="212" t="n"/>
      <c r="N959" s="199" t="n"/>
      <c r="O959" s="199" t="n"/>
      <c r="P959" s="199" t="n"/>
      <c r="Q959" s="199" t="n"/>
      <c r="R959" s="199" t="n"/>
      <c r="S959" s="199" t="n"/>
      <c r="T959" s="199" t="n"/>
      <c r="U959" s="199" t="n"/>
      <c r="V959" s="199" t="n"/>
      <c r="W959" s="199" t="n"/>
      <c r="X959" s="199" t="n"/>
      <c r="Y959" s="199" t="n"/>
      <c r="Z959" s="199" t="n"/>
      <c r="AA959" s="199" t="n"/>
      <c r="AB959" s="199" t="n"/>
      <c r="AC959" s="199" t="n"/>
      <c r="AD959" s="199" t="n"/>
      <c r="AE959" s="199" t="n"/>
      <c r="AF959" s="199" t="n"/>
      <c r="AG959" s="199" t="n"/>
    </row>
    <row r="960" ht="22.5" customHeight="1">
      <c r="A960" s="199" t="n"/>
      <c r="B960" s="201" t="n"/>
      <c r="C960" s="200" t="n"/>
      <c r="D960" s="201" t="n"/>
      <c r="E960" s="200" t="n"/>
      <c r="F960" s="201" t="n"/>
      <c r="G960" s="200" t="n"/>
      <c r="H960" s="201" t="n"/>
      <c r="I960" s="200" t="n"/>
      <c r="J960" s="199" t="n"/>
      <c r="K960" s="199" t="n"/>
      <c r="L960" s="199" t="n"/>
      <c r="M960" s="212" t="n"/>
      <c r="N960" s="199" t="n"/>
      <c r="O960" s="199" t="n"/>
      <c r="P960" s="199" t="n"/>
      <c r="Q960" s="199" t="n"/>
      <c r="R960" s="199" t="n"/>
      <c r="S960" s="199" t="n"/>
      <c r="T960" s="199" t="n"/>
      <c r="U960" s="199" t="n"/>
      <c r="V960" s="199" t="n"/>
      <c r="W960" s="199" t="n"/>
      <c r="X960" s="199" t="n"/>
      <c r="Y960" s="199" t="n"/>
      <c r="Z960" s="199" t="n"/>
      <c r="AA960" s="199" t="n"/>
      <c r="AB960" s="199" t="n"/>
      <c r="AC960" s="199" t="n"/>
      <c r="AD960" s="199" t="n"/>
      <c r="AE960" s="199" t="n"/>
      <c r="AF960" s="199" t="n"/>
      <c r="AG960" s="199" t="n"/>
    </row>
    <row r="961" ht="22.5" customHeight="1">
      <c r="A961" s="199" t="n"/>
      <c r="B961" s="201" t="n"/>
      <c r="C961" s="200" t="n"/>
      <c r="D961" s="201" t="n"/>
      <c r="E961" s="200" t="n"/>
      <c r="F961" s="201" t="n"/>
      <c r="G961" s="200" t="n"/>
      <c r="H961" s="201" t="n"/>
      <c r="I961" s="200" t="n"/>
      <c r="J961" s="199" t="n"/>
      <c r="K961" s="199" t="n"/>
      <c r="L961" s="199" t="n"/>
      <c r="M961" s="212" t="n"/>
      <c r="N961" s="199" t="n"/>
      <c r="O961" s="199" t="n"/>
      <c r="P961" s="199" t="n"/>
      <c r="Q961" s="199" t="n"/>
      <c r="R961" s="199" t="n"/>
      <c r="S961" s="199" t="n"/>
      <c r="T961" s="199" t="n"/>
      <c r="U961" s="199" t="n"/>
      <c r="V961" s="199" t="n"/>
      <c r="W961" s="199" t="n"/>
      <c r="X961" s="199" t="n"/>
      <c r="Y961" s="199" t="n"/>
      <c r="Z961" s="199" t="n"/>
      <c r="AA961" s="199" t="n"/>
      <c r="AB961" s="199" t="n"/>
      <c r="AC961" s="199" t="n"/>
      <c r="AD961" s="199" t="n"/>
      <c r="AE961" s="199" t="n"/>
      <c r="AF961" s="199" t="n"/>
      <c r="AG961" s="199" t="n"/>
    </row>
    <row r="962" ht="22.5" customHeight="1">
      <c r="A962" s="199" t="n"/>
      <c r="B962" s="201" t="n"/>
      <c r="C962" s="200" t="n"/>
      <c r="D962" s="201" t="n"/>
      <c r="E962" s="200" t="n"/>
      <c r="F962" s="201" t="n"/>
      <c r="G962" s="200" t="n"/>
      <c r="H962" s="201" t="n"/>
      <c r="I962" s="200" t="n"/>
      <c r="J962" s="199" t="n"/>
      <c r="K962" s="199" t="n"/>
      <c r="L962" s="199" t="n"/>
      <c r="M962" s="212" t="n"/>
      <c r="N962" s="199" t="n"/>
      <c r="O962" s="199" t="n"/>
      <c r="P962" s="199" t="n"/>
      <c r="Q962" s="199" t="n"/>
      <c r="R962" s="199" t="n"/>
      <c r="S962" s="199" t="n"/>
      <c r="T962" s="199" t="n"/>
      <c r="U962" s="199" t="n"/>
      <c r="V962" s="199" t="n"/>
      <c r="W962" s="199" t="n"/>
      <c r="X962" s="199" t="n"/>
      <c r="Y962" s="199" t="n"/>
      <c r="Z962" s="199" t="n"/>
      <c r="AA962" s="199" t="n"/>
      <c r="AB962" s="199" t="n"/>
      <c r="AC962" s="199" t="n"/>
      <c r="AD962" s="199" t="n"/>
      <c r="AE962" s="199" t="n"/>
      <c r="AF962" s="199" t="n"/>
      <c r="AG962" s="199" t="n"/>
    </row>
    <row r="963" ht="22.5" customHeight="1">
      <c r="A963" s="199" t="n"/>
      <c r="B963" s="201" t="n"/>
      <c r="C963" s="200" t="n"/>
      <c r="D963" s="201" t="n"/>
      <c r="E963" s="200" t="n"/>
      <c r="F963" s="201" t="n"/>
      <c r="G963" s="200" t="n"/>
      <c r="H963" s="201" t="n"/>
      <c r="I963" s="200" t="n"/>
      <c r="J963" s="199" t="n"/>
      <c r="K963" s="199" t="n"/>
      <c r="L963" s="199" t="n"/>
      <c r="M963" s="212" t="n"/>
      <c r="N963" s="199" t="n"/>
      <c r="O963" s="199" t="n"/>
      <c r="P963" s="199" t="n"/>
      <c r="Q963" s="199" t="n"/>
      <c r="R963" s="199" t="n"/>
      <c r="S963" s="199" t="n"/>
      <c r="T963" s="199" t="n"/>
      <c r="U963" s="199" t="n"/>
      <c r="V963" s="199" t="n"/>
      <c r="W963" s="199" t="n"/>
      <c r="X963" s="199" t="n"/>
      <c r="Y963" s="199" t="n"/>
      <c r="Z963" s="199" t="n"/>
      <c r="AA963" s="199" t="n"/>
      <c r="AB963" s="199" t="n"/>
      <c r="AC963" s="199" t="n"/>
      <c r="AD963" s="199" t="n"/>
      <c r="AE963" s="199" t="n"/>
      <c r="AF963" s="199" t="n"/>
      <c r="AG963" s="199" t="n"/>
    </row>
    <row r="964" ht="22.5" customHeight="1">
      <c r="A964" s="199" t="n"/>
      <c r="B964" s="201" t="n"/>
      <c r="C964" s="200" t="n"/>
      <c r="D964" s="201" t="n"/>
      <c r="E964" s="200" t="n"/>
      <c r="F964" s="201" t="n"/>
      <c r="G964" s="200" t="n"/>
      <c r="H964" s="201" t="n"/>
      <c r="I964" s="200" t="n"/>
      <c r="J964" s="199" t="n"/>
      <c r="K964" s="199" t="n"/>
      <c r="L964" s="199" t="n"/>
      <c r="M964" s="212" t="n"/>
      <c r="N964" s="199" t="n"/>
      <c r="O964" s="199" t="n"/>
      <c r="P964" s="199" t="n"/>
      <c r="Q964" s="199" t="n"/>
      <c r="R964" s="199" t="n"/>
      <c r="S964" s="199" t="n"/>
      <c r="T964" s="199" t="n"/>
      <c r="U964" s="199" t="n"/>
      <c r="V964" s="199" t="n"/>
      <c r="W964" s="199" t="n"/>
      <c r="X964" s="199" t="n"/>
      <c r="Y964" s="199" t="n"/>
      <c r="Z964" s="199" t="n"/>
      <c r="AA964" s="199" t="n"/>
      <c r="AB964" s="199" t="n"/>
      <c r="AC964" s="199" t="n"/>
      <c r="AD964" s="199" t="n"/>
      <c r="AE964" s="199" t="n"/>
      <c r="AF964" s="199" t="n"/>
      <c r="AG964" s="199" t="n"/>
    </row>
    <row r="965" ht="22.5" customHeight="1">
      <c r="A965" s="199" t="n"/>
      <c r="B965" s="201" t="n"/>
      <c r="C965" s="200" t="n"/>
      <c r="D965" s="201" t="n"/>
      <c r="E965" s="200" t="n"/>
      <c r="F965" s="201" t="n"/>
      <c r="G965" s="200" t="n"/>
      <c r="H965" s="201" t="n"/>
      <c r="I965" s="200" t="n"/>
      <c r="J965" s="199" t="n"/>
      <c r="K965" s="199" t="n"/>
      <c r="L965" s="199" t="n"/>
      <c r="M965" s="212" t="n"/>
      <c r="N965" s="199" t="n"/>
      <c r="O965" s="199" t="n"/>
      <c r="P965" s="199" t="n"/>
      <c r="Q965" s="199" t="n"/>
      <c r="R965" s="199" t="n"/>
      <c r="S965" s="199" t="n"/>
      <c r="T965" s="199" t="n"/>
      <c r="U965" s="199" t="n"/>
      <c r="V965" s="199" t="n"/>
      <c r="W965" s="199" t="n"/>
      <c r="X965" s="199" t="n"/>
      <c r="Y965" s="199" t="n"/>
      <c r="Z965" s="199" t="n"/>
      <c r="AA965" s="199" t="n"/>
      <c r="AB965" s="199" t="n"/>
      <c r="AC965" s="199" t="n"/>
      <c r="AD965" s="199" t="n"/>
      <c r="AE965" s="199" t="n"/>
      <c r="AF965" s="199" t="n"/>
      <c r="AG965" s="199" t="n"/>
    </row>
    <row r="966" ht="22.5" customHeight="1">
      <c r="A966" s="199" t="n"/>
      <c r="B966" s="201" t="n"/>
      <c r="C966" s="200" t="n"/>
      <c r="D966" s="201" t="n"/>
      <c r="E966" s="200" t="n"/>
      <c r="F966" s="201" t="n"/>
      <c r="G966" s="200" t="n"/>
      <c r="H966" s="201" t="n"/>
      <c r="I966" s="200" t="n"/>
      <c r="J966" s="199" t="n"/>
      <c r="K966" s="199" t="n"/>
      <c r="L966" s="199" t="n"/>
      <c r="M966" s="212" t="n"/>
      <c r="N966" s="199" t="n"/>
      <c r="O966" s="199" t="n"/>
      <c r="P966" s="199" t="n"/>
      <c r="Q966" s="199" t="n"/>
      <c r="R966" s="199" t="n"/>
      <c r="S966" s="199" t="n"/>
      <c r="T966" s="199" t="n"/>
      <c r="U966" s="199" t="n"/>
      <c r="V966" s="199" t="n"/>
      <c r="W966" s="199" t="n"/>
      <c r="X966" s="199" t="n"/>
      <c r="Y966" s="199" t="n"/>
      <c r="Z966" s="199" t="n"/>
      <c r="AA966" s="199" t="n"/>
      <c r="AB966" s="199" t="n"/>
      <c r="AC966" s="199" t="n"/>
      <c r="AD966" s="199" t="n"/>
      <c r="AE966" s="199" t="n"/>
      <c r="AF966" s="199" t="n"/>
      <c r="AG966" s="199" t="n"/>
    </row>
    <row r="967" ht="22.5" customHeight="1">
      <c r="A967" s="199" t="n"/>
      <c r="B967" s="201" t="n"/>
      <c r="C967" s="200" t="n"/>
      <c r="D967" s="201" t="n"/>
      <c r="E967" s="200" t="n"/>
      <c r="F967" s="201" t="n"/>
      <c r="G967" s="200" t="n"/>
      <c r="H967" s="201" t="n"/>
      <c r="I967" s="200" t="n"/>
      <c r="J967" s="199" t="n"/>
      <c r="K967" s="199" t="n"/>
      <c r="L967" s="199" t="n"/>
      <c r="M967" s="212" t="n"/>
      <c r="N967" s="199" t="n"/>
      <c r="O967" s="199" t="n"/>
      <c r="P967" s="199" t="n"/>
      <c r="Q967" s="199" t="n"/>
      <c r="R967" s="199" t="n"/>
      <c r="S967" s="199" t="n"/>
      <c r="T967" s="199" t="n"/>
      <c r="U967" s="199" t="n"/>
      <c r="V967" s="199" t="n"/>
      <c r="W967" s="199" t="n"/>
      <c r="X967" s="199" t="n"/>
      <c r="Y967" s="199" t="n"/>
      <c r="Z967" s="199" t="n"/>
      <c r="AA967" s="199" t="n"/>
      <c r="AB967" s="199" t="n"/>
      <c r="AC967" s="199" t="n"/>
      <c r="AD967" s="199" t="n"/>
      <c r="AE967" s="199" t="n"/>
      <c r="AF967" s="199" t="n"/>
      <c r="AG967" s="199" t="n"/>
    </row>
    <row r="968" ht="22.5" customHeight="1">
      <c r="A968" s="199" t="n"/>
      <c r="B968" s="201" t="n"/>
      <c r="C968" s="200" t="n"/>
      <c r="D968" s="201" t="n"/>
      <c r="E968" s="200" t="n"/>
      <c r="F968" s="201" t="n"/>
      <c r="G968" s="200" t="n"/>
      <c r="H968" s="201" t="n"/>
      <c r="I968" s="200" t="n"/>
      <c r="J968" s="199" t="n"/>
      <c r="K968" s="199" t="n"/>
      <c r="L968" s="199" t="n"/>
      <c r="M968" s="212" t="n"/>
      <c r="N968" s="199" t="n"/>
      <c r="O968" s="199" t="n"/>
      <c r="P968" s="199" t="n"/>
      <c r="Q968" s="199" t="n"/>
      <c r="R968" s="199" t="n"/>
      <c r="S968" s="199" t="n"/>
      <c r="T968" s="199" t="n"/>
      <c r="U968" s="199" t="n"/>
      <c r="V968" s="199" t="n"/>
      <c r="W968" s="199" t="n"/>
      <c r="X968" s="199" t="n"/>
      <c r="Y968" s="199" t="n"/>
      <c r="Z968" s="199" t="n"/>
      <c r="AA968" s="199" t="n"/>
      <c r="AB968" s="199" t="n"/>
      <c r="AC968" s="199" t="n"/>
      <c r="AD968" s="199" t="n"/>
      <c r="AE968" s="199" t="n"/>
      <c r="AF968" s="199" t="n"/>
      <c r="AG968" s="199" t="n"/>
    </row>
    <row r="969" ht="22.5" customHeight="1">
      <c r="A969" s="199" t="n"/>
      <c r="B969" s="201" t="n"/>
      <c r="C969" s="200" t="n"/>
      <c r="D969" s="201" t="n"/>
      <c r="E969" s="200" t="n"/>
      <c r="F969" s="201" t="n"/>
      <c r="G969" s="200" t="n"/>
      <c r="H969" s="201" t="n"/>
      <c r="I969" s="200" t="n"/>
      <c r="J969" s="199" t="n"/>
      <c r="K969" s="199" t="n"/>
      <c r="L969" s="199" t="n"/>
      <c r="M969" s="212" t="n"/>
      <c r="N969" s="199" t="n"/>
      <c r="O969" s="199" t="n"/>
      <c r="P969" s="199" t="n"/>
      <c r="Q969" s="199" t="n"/>
      <c r="R969" s="199" t="n"/>
      <c r="S969" s="199" t="n"/>
      <c r="T969" s="199" t="n"/>
      <c r="U969" s="199" t="n"/>
      <c r="V969" s="199" t="n"/>
      <c r="W969" s="199" t="n"/>
      <c r="X969" s="199" t="n"/>
      <c r="Y969" s="199" t="n"/>
      <c r="Z969" s="199" t="n"/>
      <c r="AA969" s="199" t="n"/>
      <c r="AB969" s="199" t="n"/>
      <c r="AC969" s="199" t="n"/>
      <c r="AD969" s="199" t="n"/>
      <c r="AE969" s="199" t="n"/>
      <c r="AF969" s="199" t="n"/>
      <c r="AG969" s="199" t="n"/>
    </row>
    <row r="970" ht="22.5" customHeight="1">
      <c r="A970" s="199" t="n"/>
      <c r="B970" s="201" t="n"/>
      <c r="C970" s="200" t="n"/>
      <c r="D970" s="201" t="n"/>
      <c r="E970" s="200" t="n"/>
      <c r="F970" s="201" t="n"/>
      <c r="G970" s="200" t="n"/>
      <c r="H970" s="201" t="n"/>
      <c r="I970" s="200" t="n"/>
      <c r="J970" s="199" t="n"/>
      <c r="K970" s="199" t="n"/>
      <c r="L970" s="199" t="n"/>
      <c r="M970" s="212" t="n"/>
      <c r="N970" s="199" t="n"/>
      <c r="O970" s="199" t="n"/>
      <c r="P970" s="199" t="n"/>
      <c r="Q970" s="199" t="n"/>
      <c r="R970" s="199" t="n"/>
      <c r="S970" s="199" t="n"/>
      <c r="T970" s="199" t="n"/>
      <c r="U970" s="199" t="n"/>
      <c r="V970" s="199" t="n"/>
      <c r="W970" s="199" t="n"/>
      <c r="X970" s="199" t="n"/>
      <c r="Y970" s="199" t="n"/>
      <c r="Z970" s="199" t="n"/>
      <c r="AA970" s="199" t="n"/>
      <c r="AB970" s="199" t="n"/>
      <c r="AC970" s="199" t="n"/>
      <c r="AD970" s="199" t="n"/>
      <c r="AE970" s="199" t="n"/>
      <c r="AF970" s="199" t="n"/>
      <c r="AG970" s="199" t="n"/>
    </row>
    <row r="971" ht="22.5" customHeight="1">
      <c r="A971" s="199" t="n"/>
      <c r="B971" s="201" t="n"/>
      <c r="C971" s="200" t="n"/>
      <c r="D971" s="201" t="n"/>
      <c r="E971" s="200" t="n"/>
      <c r="F971" s="201" t="n"/>
      <c r="G971" s="200" t="n"/>
      <c r="H971" s="201" t="n"/>
      <c r="I971" s="200" t="n"/>
      <c r="J971" s="199" t="n"/>
      <c r="K971" s="199" t="n"/>
      <c r="L971" s="199" t="n"/>
      <c r="M971" s="212" t="n"/>
      <c r="N971" s="199" t="n"/>
      <c r="O971" s="199" t="n"/>
      <c r="P971" s="199" t="n"/>
      <c r="Q971" s="199" t="n"/>
      <c r="R971" s="199" t="n"/>
      <c r="S971" s="199" t="n"/>
      <c r="T971" s="199" t="n"/>
      <c r="U971" s="199" t="n"/>
      <c r="V971" s="199" t="n"/>
      <c r="W971" s="199" t="n"/>
      <c r="X971" s="199" t="n"/>
      <c r="Y971" s="199" t="n"/>
      <c r="Z971" s="199" t="n"/>
      <c r="AA971" s="199" t="n"/>
      <c r="AB971" s="199" t="n"/>
      <c r="AC971" s="199" t="n"/>
      <c r="AD971" s="199" t="n"/>
      <c r="AE971" s="199" t="n"/>
      <c r="AF971" s="199" t="n"/>
      <c r="AG971" s="199" t="n"/>
    </row>
    <row r="972" ht="22.5" customHeight="1">
      <c r="A972" s="199" t="n"/>
      <c r="B972" s="201" t="n"/>
      <c r="C972" s="200" t="n"/>
      <c r="D972" s="201" t="n"/>
      <c r="E972" s="200" t="n"/>
      <c r="F972" s="201" t="n"/>
      <c r="G972" s="200" t="n"/>
      <c r="H972" s="201" t="n"/>
      <c r="I972" s="200" t="n"/>
      <c r="J972" s="199" t="n"/>
      <c r="K972" s="199" t="n"/>
      <c r="L972" s="199" t="n"/>
      <c r="M972" s="212" t="n"/>
      <c r="N972" s="199" t="n"/>
      <c r="O972" s="199" t="n"/>
      <c r="P972" s="199" t="n"/>
      <c r="Q972" s="199" t="n"/>
      <c r="R972" s="199" t="n"/>
      <c r="S972" s="199" t="n"/>
      <c r="T972" s="199" t="n"/>
      <c r="U972" s="199" t="n"/>
      <c r="V972" s="199" t="n"/>
      <c r="W972" s="199" t="n"/>
      <c r="X972" s="199" t="n"/>
      <c r="Y972" s="199" t="n"/>
      <c r="Z972" s="199" t="n"/>
      <c r="AA972" s="199" t="n"/>
      <c r="AB972" s="199" t="n"/>
      <c r="AC972" s="199" t="n"/>
      <c r="AD972" s="199" t="n"/>
      <c r="AE972" s="199" t="n"/>
      <c r="AF972" s="199" t="n"/>
      <c r="AG972" s="199" t="n"/>
    </row>
    <row r="973" ht="22.5" customHeight="1">
      <c r="A973" s="199" t="n"/>
      <c r="B973" s="201" t="n"/>
      <c r="C973" s="200" t="n"/>
      <c r="D973" s="201" t="n"/>
      <c r="E973" s="200" t="n"/>
      <c r="F973" s="201" t="n"/>
      <c r="G973" s="200" t="n"/>
      <c r="H973" s="201" t="n"/>
      <c r="I973" s="200" t="n"/>
      <c r="J973" s="199" t="n"/>
      <c r="K973" s="199" t="n"/>
      <c r="L973" s="199" t="n"/>
      <c r="M973" s="212" t="n"/>
      <c r="N973" s="199" t="n"/>
      <c r="O973" s="199" t="n"/>
      <c r="P973" s="199" t="n"/>
      <c r="Q973" s="199" t="n"/>
      <c r="R973" s="199" t="n"/>
      <c r="S973" s="199" t="n"/>
      <c r="T973" s="199" t="n"/>
      <c r="U973" s="199" t="n"/>
      <c r="V973" s="199" t="n"/>
      <c r="W973" s="199" t="n"/>
      <c r="X973" s="199" t="n"/>
      <c r="Y973" s="199" t="n"/>
      <c r="Z973" s="199" t="n"/>
      <c r="AA973" s="199" t="n"/>
      <c r="AB973" s="199" t="n"/>
      <c r="AC973" s="199" t="n"/>
      <c r="AD973" s="199" t="n"/>
      <c r="AE973" s="199" t="n"/>
      <c r="AF973" s="199" t="n"/>
      <c r="AG973" s="199" t="n"/>
    </row>
    <row r="974" ht="22.5" customHeight="1">
      <c r="A974" s="199" t="n"/>
      <c r="B974" s="201" t="n"/>
      <c r="C974" s="200" t="n"/>
      <c r="D974" s="201" t="n"/>
      <c r="E974" s="200" t="n"/>
      <c r="F974" s="201" t="n"/>
      <c r="G974" s="200" t="n"/>
      <c r="H974" s="201" t="n"/>
      <c r="I974" s="200" t="n"/>
      <c r="J974" s="199" t="n"/>
      <c r="K974" s="199" t="n"/>
      <c r="L974" s="199" t="n"/>
      <c r="M974" s="212" t="n"/>
      <c r="N974" s="199" t="n"/>
      <c r="O974" s="199" t="n"/>
      <c r="P974" s="199" t="n"/>
      <c r="Q974" s="199" t="n"/>
      <c r="R974" s="199" t="n"/>
      <c r="S974" s="199" t="n"/>
      <c r="T974" s="199" t="n"/>
      <c r="U974" s="199" t="n"/>
      <c r="V974" s="199" t="n"/>
      <c r="W974" s="199" t="n"/>
      <c r="X974" s="199" t="n"/>
      <c r="Y974" s="199" t="n"/>
      <c r="Z974" s="199" t="n"/>
      <c r="AA974" s="199" t="n"/>
      <c r="AB974" s="199" t="n"/>
      <c r="AC974" s="199" t="n"/>
      <c r="AD974" s="199" t="n"/>
      <c r="AE974" s="199" t="n"/>
      <c r="AF974" s="199" t="n"/>
      <c r="AG974" s="199" t="n"/>
    </row>
    <row r="975" ht="22.5" customHeight="1">
      <c r="A975" s="199" t="n"/>
      <c r="B975" s="201" t="n"/>
      <c r="C975" s="200" t="n"/>
      <c r="D975" s="201" t="n"/>
      <c r="E975" s="200" t="n"/>
      <c r="F975" s="201" t="n"/>
      <c r="G975" s="200" t="n"/>
      <c r="H975" s="201" t="n"/>
      <c r="I975" s="200" t="n"/>
      <c r="J975" s="199" t="n"/>
      <c r="K975" s="199" t="n"/>
      <c r="L975" s="199" t="n"/>
      <c r="M975" s="212" t="n"/>
      <c r="N975" s="199" t="n"/>
      <c r="O975" s="199" t="n"/>
      <c r="P975" s="199" t="n"/>
      <c r="Q975" s="199" t="n"/>
      <c r="R975" s="199" t="n"/>
      <c r="S975" s="199" t="n"/>
      <c r="T975" s="199" t="n"/>
      <c r="U975" s="199" t="n"/>
      <c r="V975" s="199" t="n"/>
      <c r="W975" s="199" t="n"/>
      <c r="X975" s="199" t="n"/>
      <c r="Y975" s="199" t="n"/>
      <c r="Z975" s="199" t="n"/>
      <c r="AA975" s="199" t="n"/>
      <c r="AB975" s="199" t="n"/>
      <c r="AC975" s="199" t="n"/>
      <c r="AD975" s="199" t="n"/>
      <c r="AE975" s="199" t="n"/>
      <c r="AF975" s="199" t="n"/>
      <c r="AG975" s="199" t="n"/>
    </row>
    <row r="976" ht="22.5" customHeight="1">
      <c r="A976" s="199" t="n"/>
      <c r="B976" s="201" t="n"/>
      <c r="C976" s="200" t="n"/>
      <c r="D976" s="201" t="n"/>
      <c r="E976" s="200" t="n"/>
      <c r="F976" s="201" t="n"/>
      <c r="G976" s="200" t="n"/>
      <c r="H976" s="201" t="n"/>
      <c r="I976" s="200" t="n"/>
      <c r="J976" s="199" t="n"/>
      <c r="K976" s="199" t="n"/>
      <c r="L976" s="199" t="n"/>
      <c r="M976" s="212" t="n"/>
      <c r="N976" s="199" t="n"/>
      <c r="O976" s="199" t="n"/>
      <c r="P976" s="199" t="n"/>
      <c r="Q976" s="199" t="n"/>
      <c r="R976" s="199" t="n"/>
      <c r="S976" s="199" t="n"/>
      <c r="T976" s="199" t="n"/>
      <c r="U976" s="199" t="n"/>
      <c r="V976" s="199" t="n"/>
      <c r="W976" s="199" t="n"/>
      <c r="X976" s="199" t="n"/>
      <c r="Y976" s="199" t="n"/>
      <c r="Z976" s="199" t="n"/>
      <c r="AA976" s="199" t="n"/>
      <c r="AB976" s="199" t="n"/>
      <c r="AC976" s="199" t="n"/>
      <c r="AD976" s="199" t="n"/>
      <c r="AE976" s="199" t="n"/>
      <c r="AF976" s="199" t="n"/>
      <c r="AG976" s="199" t="n"/>
    </row>
    <row r="977" ht="22.5" customHeight="1">
      <c r="A977" s="199" t="n"/>
      <c r="B977" s="201" t="n"/>
      <c r="C977" s="200" t="n"/>
      <c r="D977" s="201" t="n"/>
      <c r="E977" s="200" t="n"/>
      <c r="F977" s="201" t="n"/>
      <c r="G977" s="200" t="n"/>
      <c r="H977" s="201" t="n"/>
      <c r="I977" s="200" t="n"/>
      <c r="J977" s="199" t="n"/>
      <c r="K977" s="199" t="n"/>
      <c r="L977" s="199" t="n"/>
      <c r="M977" s="212" t="n"/>
      <c r="N977" s="199" t="n"/>
      <c r="O977" s="199" t="n"/>
      <c r="P977" s="199" t="n"/>
      <c r="Q977" s="199" t="n"/>
      <c r="R977" s="199" t="n"/>
      <c r="S977" s="199" t="n"/>
      <c r="T977" s="199" t="n"/>
      <c r="U977" s="199" t="n"/>
      <c r="V977" s="199" t="n"/>
      <c r="W977" s="199" t="n"/>
      <c r="X977" s="199" t="n"/>
      <c r="Y977" s="199" t="n"/>
      <c r="Z977" s="199" t="n"/>
      <c r="AA977" s="199" t="n"/>
      <c r="AB977" s="199" t="n"/>
      <c r="AC977" s="199" t="n"/>
      <c r="AD977" s="199" t="n"/>
      <c r="AE977" s="199" t="n"/>
      <c r="AF977" s="199" t="n"/>
      <c r="AG977" s="199" t="n"/>
    </row>
    <row r="978" ht="22.5" customHeight="1">
      <c r="A978" s="199" t="n"/>
      <c r="B978" s="201" t="n"/>
      <c r="C978" s="200" t="n"/>
      <c r="D978" s="201" t="n"/>
      <c r="E978" s="200" t="n"/>
      <c r="F978" s="201" t="n"/>
      <c r="G978" s="200" t="n"/>
      <c r="H978" s="201" t="n"/>
      <c r="I978" s="200" t="n"/>
      <c r="J978" s="199" t="n"/>
      <c r="K978" s="199" t="n"/>
      <c r="L978" s="199" t="n"/>
      <c r="M978" s="212" t="n"/>
      <c r="N978" s="199" t="n"/>
      <c r="O978" s="199" t="n"/>
      <c r="P978" s="199" t="n"/>
      <c r="Q978" s="199" t="n"/>
      <c r="R978" s="199" t="n"/>
      <c r="S978" s="199" t="n"/>
      <c r="T978" s="199" t="n"/>
      <c r="U978" s="199" t="n"/>
      <c r="V978" s="199" t="n"/>
      <c r="W978" s="199" t="n"/>
      <c r="X978" s="199" t="n"/>
      <c r="Y978" s="199" t="n"/>
      <c r="Z978" s="199" t="n"/>
      <c r="AA978" s="199" t="n"/>
      <c r="AB978" s="199" t="n"/>
      <c r="AC978" s="199" t="n"/>
      <c r="AD978" s="199" t="n"/>
      <c r="AE978" s="199" t="n"/>
      <c r="AF978" s="199" t="n"/>
      <c r="AG978" s="199" t="n"/>
    </row>
    <row r="979" ht="22.5" customHeight="1">
      <c r="A979" s="199" t="n"/>
      <c r="B979" s="201" t="n"/>
      <c r="C979" s="200" t="n"/>
      <c r="D979" s="201" t="n"/>
      <c r="E979" s="200" t="n"/>
      <c r="F979" s="201" t="n"/>
      <c r="G979" s="200" t="n"/>
      <c r="H979" s="201" t="n"/>
      <c r="I979" s="200" t="n"/>
      <c r="J979" s="199" t="n"/>
      <c r="K979" s="199" t="n"/>
      <c r="L979" s="199" t="n"/>
      <c r="M979" s="212" t="n"/>
      <c r="N979" s="199" t="n"/>
      <c r="O979" s="199" t="n"/>
      <c r="P979" s="199" t="n"/>
      <c r="Q979" s="199" t="n"/>
      <c r="R979" s="199" t="n"/>
      <c r="S979" s="199" t="n"/>
      <c r="T979" s="199" t="n"/>
      <c r="U979" s="199" t="n"/>
      <c r="V979" s="199" t="n"/>
      <c r="W979" s="199" t="n"/>
      <c r="X979" s="199" t="n"/>
      <c r="Y979" s="199" t="n"/>
      <c r="Z979" s="199" t="n"/>
      <c r="AA979" s="199" t="n"/>
      <c r="AB979" s="199" t="n"/>
      <c r="AC979" s="199" t="n"/>
      <c r="AD979" s="199" t="n"/>
      <c r="AE979" s="199" t="n"/>
      <c r="AF979" s="199" t="n"/>
      <c r="AG979" s="199" t="n"/>
    </row>
    <row r="980" ht="22.5" customHeight="1">
      <c r="A980" s="199" t="n"/>
      <c r="B980" s="201" t="n"/>
      <c r="C980" s="200" t="n"/>
      <c r="D980" s="201" t="n"/>
      <c r="E980" s="200" t="n"/>
      <c r="F980" s="201" t="n"/>
      <c r="G980" s="200" t="n"/>
      <c r="H980" s="201" t="n"/>
      <c r="I980" s="200" t="n"/>
      <c r="J980" s="199" t="n"/>
      <c r="K980" s="199" t="n"/>
      <c r="L980" s="199" t="n"/>
      <c r="M980" s="212" t="n"/>
      <c r="N980" s="199" t="n"/>
      <c r="O980" s="199" t="n"/>
      <c r="P980" s="199" t="n"/>
      <c r="Q980" s="199" t="n"/>
      <c r="R980" s="199" t="n"/>
      <c r="S980" s="199" t="n"/>
      <c r="T980" s="199" t="n"/>
      <c r="U980" s="199" t="n"/>
      <c r="V980" s="199" t="n"/>
      <c r="W980" s="199" t="n"/>
      <c r="X980" s="199" t="n"/>
      <c r="Y980" s="199" t="n"/>
      <c r="Z980" s="199" t="n"/>
      <c r="AA980" s="199" t="n"/>
      <c r="AB980" s="199" t="n"/>
      <c r="AC980" s="199" t="n"/>
      <c r="AD980" s="199" t="n"/>
      <c r="AE980" s="199" t="n"/>
      <c r="AF980" s="199" t="n"/>
      <c r="AG980" s="199" t="n"/>
    </row>
    <row r="981" ht="22.5" customHeight="1">
      <c r="A981" s="199" t="n"/>
      <c r="B981" s="201" t="n"/>
      <c r="C981" s="200" t="n"/>
      <c r="D981" s="201" t="n"/>
      <c r="E981" s="200" t="n"/>
      <c r="F981" s="201" t="n"/>
      <c r="G981" s="200" t="n"/>
      <c r="H981" s="201" t="n"/>
      <c r="I981" s="200" t="n"/>
      <c r="J981" s="199" t="n"/>
      <c r="K981" s="199" t="n"/>
      <c r="L981" s="199" t="n"/>
      <c r="M981" s="212" t="n"/>
      <c r="N981" s="199" t="n"/>
      <c r="O981" s="199" t="n"/>
      <c r="P981" s="199" t="n"/>
      <c r="Q981" s="199" t="n"/>
      <c r="R981" s="199" t="n"/>
      <c r="S981" s="199" t="n"/>
      <c r="T981" s="199" t="n"/>
      <c r="U981" s="199" t="n"/>
      <c r="V981" s="199" t="n"/>
      <c r="W981" s="199" t="n"/>
      <c r="X981" s="199" t="n"/>
      <c r="Y981" s="199" t="n"/>
      <c r="Z981" s="199" t="n"/>
      <c r="AA981" s="199" t="n"/>
      <c r="AB981" s="199" t="n"/>
      <c r="AC981" s="199" t="n"/>
      <c r="AD981" s="199" t="n"/>
      <c r="AE981" s="199" t="n"/>
      <c r="AF981" s="199" t="n"/>
      <c r="AG981" s="199" t="n"/>
    </row>
    <row r="982" ht="22.5" customHeight="1">
      <c r="A982" s="199" t="n"/>
      <c r="B982" s="201" t="n"/>
      <c r="C982" s="200" t="n"/>
      <c r="D982" s="201" t="n"/>
      <c r="E982" s="200" t="n"/>
      <c r="F982" s="201" t="n"/>
      <c r="G982" s="200" t="n"/>
      <c r="H982" s="201" t="n"/>
      <c r="I982" s="200" t="n"/>
      <c r="J982" s="199" t="n"/>
      <c r="K982" s="199" t="n"/>
      <c r="L982" s="199" t="n"/>
      <c r="M982" s="212" t="n"/>
      <c r="N982" s="199" t="n"/>
      <c r="O982" s="199" t="n"/>
      <c r="P982" s="199" t="n"/>
      <c r="Q982" s="199" t="n"/>
      <c r="R982" s="199" t="n"/>
      <c r="S982" s="199" t="n"/>
      <c r="T982" s="199" t="n"/>
      <c r="U982" s="199" t="n"/>
      <c r="V982" s="199" t="n"/>
      <c r="W982" s="199" t="n"/>
      <c r="X982" s="199" t="n"/>
      <c r="Y982" s="199" t="n"/>
      <c r="Z982" s="199" t="n"/>
      <c r="AA982" s="199" t="n"/>
      <c r="AB982" s="199" t="n"/>
      <c r="AC982" s="199" t="n"/>
      <c r="AD982" s="199" t="n"/>
      <c r="AE982" s="199" t="n"/>
      <c r="AF982" s="199" t="n"/>
      <c r="AG982" s="199" t="n"/>
    </row>
    <row r="983" ht="22.5" customHeight="1">
      <c r="A983" s="199" t="n"/>
      <c r="B983" s="201" t="n"/>
      <c r="C983" s="200" t="n"/>
      <c r="D983" s="201" t="n"/>
      <c r="E983" s="200" t="n"/>
      <c r="F983" s="201" t="n"/>
      <c r="G983" s="200" t="n"/>
      <c r="H983" s="201" t="n"/>
      <c r="I983" s="200" t="n"/>
      <c r="J983" s="199" t="n"/>
      <c r="K983" s="199" t="n"/>
      <c r="L983" s="199" t="n"/>
      <c r="M983" s="212" t="n"/>
      <c r="N983" s="199" t="n"/>
      <c r="O983" s="199" t="n"/>
      <c r="P983" s="199" t="n"/>
      <c r="Q983" s="199" t="n"/>
      <c r="R983" s="199" t="n"/>
      <c r="S983" s="199" t="n"/>
      <c r="T983" s="199" t="n"/>
      <c r="U983" s="199" t="n"/>
      <c r="V983" s="199" t="n"/>
      <c r="W983" s="199" t="n"/>
      <c r="X983" s="199" t="n"/>
      <c r="Y983" s="199" t="n"/>
      <c r="Z983" s="199" t="n"/>
      <c r="AA983" s="199" t="n"/>
      <c r="AB983" s="199" t="n"/>
      <c r="AC983" s="199" t="n"/>
      <c r="AD983" s="199" t="n"/>
      <c r="AE983" s="199" t="n"/>
      <c r="AF983" s="199" t="n"/>
      <c r="AG983" s="199" t="n"/>
    </row>
    <row r="984" ht="22.5" customHeight="1">
      <c r="A984" s="199" t="n"/>
      <c r="B984" s="201" t="n"/>
      <c r="C984" s="200" t="n"/>
      <c r="D984" s="201" t="n"/>
      <c r="E984" s="200" t="n"/>
      <c r="F984" s="201" t="n"/>
      <c r="G984" s="200" t="n"/>
      <c r="H984" s="201" t="n"/>
      <c r="I984" s="200" t="n"/>
      <c r="J984" s="199" t="n"/>
      <c r="K984" s="199" t="n"/>
      <c r="L984" s="199" t="n"/>
      <c r="M984" s="212" t="n"/>
      <c r="N984" s="199" t="n"/>
      <c r="O984" s="199" t="n"/>
      <c r="P984" s="199" t="n"/>
      <c r="Q984" s="199" t="n"/>
      <c r="R984" s="199" t="n"/>
      <c r="S984" s="199" t="n"/>
      <c r="T984" s="199" t="n"/>
      <c r="U984" s="199" t="n"/>
      <c r="V984" s="199" t="n"/>
      <c r="W984" s="199" t="n"/>
      <c r="X984" s="199" t="n"/>
      <c r="Y984" s="199" t="n"/>
      <c r="Z984" s="199" t="n"/>
      <c r="AA984" s="199" t="n"/>
      <c r="AB984" s="199" t="n"/>
      <c r="AC984" s="199" t="n"/>
      <c r="AD984" s="199" t="n"/>
      <c r="AE984" s="199" t="n"/>
      <c r="AF984" s="199" t="n"/>
      <c r="AG984" s="199" t="n"/>
    </row>
    <row r="985" ht="22.5" customHeight="1">
      <c r="A985" s="199" t="n"/>
      <c r="B985" s="201" t="n"/>
      <c r="C985" s="200" t="n"/>
      <c r="D985" s="201" t="n"/>
      <c r="E985" s="200" t="n"/>
      <c r="F985" s="201" t="n"/>
      <c r="G985" s="200" t="n"/>
      <c r="H985" s="201" t="n"/>
      <c r="I985" s="200" t="n"/>
      <c r="J985" s="199" t="n"/>
      <c r="K985" s="199" t="n"/>
      <c r="L985" s="199" t="n"/>
      <c r="M985" s="212" t="n"/>
      <c r="N985" s="199" t="n"/>
      <c r="O985" s="199" t="n"/>
      <c r="P985" s="199" t="n"/>
      <c r="Q985" s="199" t="n"/>
      <c r="R985" s="199" t="n"/>
      <c r="S985" s="199" t="n"/>
      <c r="T985" s="199" t="n"/>
      <c r="U985" s="199" t="n"/>
      <c r="V985" s="199" t="n"/>
      <c r="W985" s="199" t="n"/>
      <c r="X985" s="199" t="n"/>
      <c r="Y985" s="199" t="n"/>
      <c r="Z985" s="199" t="n"/>
      <c r="AA985" s="199" t="n"/>
      <c r="AB985" s="199" t="n"/>
      <c r="AC985" s="199" t="n"/>
      <c r="AD985" s="199" t="n"/>
      <c r="AE985" s="199" t="n"/>
      <c r="AF985" s="199" t="n"/>
      <c r="AG985" s="199" t="n"/>
    </row>
    <row r="986" ht="22.5" customHeight="1">
      <c r="A986" s="199" t="n"/>
      <c r="B986" s="201" t="n"/>
      <c r="C986" s="200" t="n"/>
      <c r="D986" s="201" t="n"/>
      <c r="E986" s="200" t="n"/>
      <c r="F986" s="201" t="n"/>
      <c r="G986" s="200" t="n"/>
      <c r="H986" s="201" t="n"/>
      <c r="I986" s="200" t="n"/>
      <c r="J986" s="199" t="n"/>
      <c r="K986" s="199" t="n"/>
      <c r="L986" s="199" t="n"/>
      <c r="M986" s="212" t="n"/>
      <c r="N986" s="199" t="n"/>
      <c r="O986" s="199" t="n"/>
      <c r="P986" s="199" t="n"/>
      <c r="Q986" s="199" t="n"/>
      <c r="R986" s="199" t="n"/>
      <c r="S986" s="199" t="n"/>
      <c r="T986" s="199" t="n"/>
      <c r="U986" s="199" t="n"/>
      <c r="V986" s="199" t="n"/>
      <c r="W986" s="199" t="n"/>
      <c r="X986" s="199" t="n"/>
      <c r="Y986" s="199" t="n"/>
      <c r="Z986" s="199" t="n"/>
      <c r="AA986" s="199" t="n"/>
      <c r="AB986" s="199" t="n"/>
      <c r="AC986" s="199" t="n"/>
      <c r="AD986" s="199" t="n"/>
      <c r="AE986" s="199" t="n"/>
      <c r="AF986" s="199" t="n"/>
      <c r="AG986" s="199" t="n"/>
    </row>
    <row r="987" ht="22.5" customHeight="1">
      <c r="A987" s="199" t="n"/>
      <c r="B987" s="201" t="n"/>
      <c r="C987" s="200" t="n"/>
      <c r="D987" s="201" t="n"/>
      <c r="E987" s="200" t="n"/>
      <c r="F987" s="201" t="n"/>
      <c r="G987" s="200" t="n"/>
      <c r="H987" s="201" t="n"/>
      <c r="I987" s="200" t="n"/>
      <c r="J987" s="199" t="n"/>
      <c r="K987" s="199" t="n"/>
      <c r="L987" s="199" t="n"/>
      <c r="M987" s="212" t="n"/>
      <c r="N987" s="199" t="n"/>
      <c r="O987" s="199" t="n"/>
      <c r="P987" s="199" t="n"/>
      <c r="Q987" s="199" t="n"/>
      <c r="R987" s="199" t="n"/>
      <c r="S987" s="199" t="n"/>
      <c r="T987" s="199" t="n"/>
      <c r="U987" s="199" t="n"/>
      <c r="V987" s="199" t="n"/>
      <c r="W987" s="199" t="n"/>
      <c r="X987" s="199" t="n"/>
      <c r="Y987" s="199" t="n"/>
      <c r="Z987" s="199" t="n"/>
      <c r="AA987" s="199" t="n"/>
      <c r="AB987" s="199" t="n"/>
      <c r="AC987" s="199" t="n"/>
      <c r="AD987" s="199" t="n"/>
      <c r="AE987" s="199" t="n"/>
      <c r="AF987" s="199" t="n"/>
      <c r="AG987" s="199" t="n"/>
    </row>
    <row r="988" ht="22.5" customHeight="1">
      <c r="A988" s="199" t="n"/>
      <c r="B988" s="201" t="n"/>
      <c r="C988" s="200" t="n"/>
      <c r="D988" s="201" t="n"/>
      <c r="E988" s="200" t="n"/>
      <c r="F988" s="201" t="n"/>
      <c r="G988" s="200" t="n"/>
      <c r="H988" s="201" t="n"/>
      <c r="I988" s="200" t="n"/>
      <c r="J988" s="199" t="n"/>
      <c r="K988" s="199" t="n"/>
      <c r="L988" s="199" t="n"/>
      <c r="M988" s="212" t="n"/>
      <c r="N988" s="199" t="n"/>
      <c r="O988" s="199" t="n"/>
      <c r="P988" s="199" t="n"/>
      <c r="Q988" s="199" t="n"/>
      <c r="R988" s="199" t="n"/>
      <c r="S988" s="199" t="n"/>
      <c r="T988" s="199" t="n"/>
      <c r="U988" s="199" t="n"/>
      <c r="V988" s="199" t="n"/>
      <c r="W988" s="199" t="n"/>
      <c r="X988" s="199" t="n"/>
      <c r="Y988" s="199" t="n"/>
      <c r="Z988" s="199" t="n"/>
      <c r="AA988" s="199" t="n"/>
      <c r="AB988" s="199" t="n"/>
      <c r="AC988" s="199" t="n"/>
      <c r="AD988" s="199" t="n"/>
      <c r="AE988" s="199" t="n"/>
      <c r="AF988" s="199" t="n"/>
      <c r="AG988" s="199" t="n"/>
    </row>
    <row r="989" ht="22.5" customHeight="1">
      <c r="A989" s="199" t="n"/>
      <c r="B989" s="201" t="n"/>
      <c r="C989" s="200" t="n"/>
      <c r="D989" s="201" t="n"/>
      <c r="E989" s="200" t="n"/>
      <c r="F989" s="201" t="n"/>
      <c r="G989" s="200" t="n"/>
      <c r="H989" s="201" t="n"/>
      <c r="I989" s="200" t="n"/>
      <c r="J989" s="199" t="n"/>
      <c r="K989" s="199" t="n"/>
      <c r="L989" s="199" t="n"/>
      <c r="M989" s="212" t="n"/>
      <c r="N989" s="199" t="n"/>
      <c r="O989" s="199" t="n"/>
      <c r="P989" s="199" t="n"/>
      <c r="Q989" s="199" t="n"/>
      <c r="R989" s="199" t="n"/>
      <c r="S989" s="199" t="n"/>
      <c r="T989" s="199" t="n"/>
      <c r="U989" s="199" t="n"/>
      <c r="V989" s="199" t="n"/>
      <c r="W989" s="199" t="n"/>
      <c r="X989" s="199" t="n"/>
      <c r="Y989" s="199" t="n"/>
      <c r="Z989" s="199" t="n"/>
      <c r="AA989" s="199" t="n"/>
      <c r="AB989" s="199" t="n"/>
      <c r="AC989" s="199" t="n"/>
      <c r="AD989" s="199" t="n"/>
      <c r="AE989" s="199" t="n"/>
      <c r="AF989" s="199" t="n"/>
      <c r="AG989" s="199" t="n"/>
    </row>
    <row r="990" ht="22.5" customHeight="1">
      <c r="A990" s="199" t="n"/>
      <c r="B990" s="201" t="n"/>
      <c r="C990" s="200" t="n"/>
      <c r="D990" s="201" t="n"/>
      <c r="E990" s="200" t="n"/>
      <c r="F990" s="201" t="n"/>
      <c r="G990" s="200" t="n"/>
      <c r="H990" s="201" t="n"/>
      <c r="I990" s="200" t="n"/>
      <c r="J990" s="199" t="n"/>
      <c r="K990" s="199" t="n"/>
      <c r="L990" s="199" t="n"/>
      <c r="M990" s="212" t="n"/>
      <c r="N990" s="199" t="n"/>
      <c r="O990" s="199" t="n"/>
      <c r="P990" s="199" t="n"/>
      <c r="Q990" s="199" t="n"/>
      <c r="R990" s="199" t="n"/>
      <c r="S990" s="199" t="n"/>
      <c r="T990" s="199" t="n"/>
      <c r="U990" s="199" t="n"/>
      <c r="V990" s="199" t="n"/>
      <c r="W990" s="199" t="n"/>
      <c r="X990" s="199" t="n"/>
      <c r="Y990" s="199" t="n"/>
      <c r="Z990" s="199" t="n"/>
      <c r="AA990" s="199" t="n"/>
      <c r="AB990" s="199" t="n"/>
      <c r="AC990" s="199" t="n"/>
      <c r="AD990" s="199" t="n"/>
      <c r="AE990" s="199" t="n"/>
      <c r="AF990" s="199" t="n"/>
      <c r="AG990" s="199" t="n"/>
    </row>
    <row r="991" ht="22.5" customHeight="1">
      <c r="A991" s="199" t="n"/>
      <c r="B991" s="201" t="n"/>
      <c r="C991" s="200" t="n"/>
      <c r="D991" s="201" t="n"/>
      <c r="E991" s="200" t="n"/>
      <c r="F991" s="201" t="n"/>
      <c r="G991" s="200" t="n"/>
      <c r="H991" s="201" t="n"/>
      <c r="I991" s="200" t="n"/>
      <c r="J991" s="199" t="n"/>
      <c r="K991" s="199" t="n"/>
      <c r="L991" s="199" t="n"/>
      <c r="M991" s="212" t="n"/>
      <c r="N991" s="199" t="n"/>
      <c r="O991" s="199" t="n"/>
      <c r="P991" s="199" t="n"/>
      <c r="Q991" s="199" t="n"/>
      <c r="R991" s="199" t="n"/>
      <c r="S991" s="199" t="n"/>
      <c r="T991" s="199" t="n"/>
      <c r="U991" s="199" t="n"/>
      <c r="V991" s="199" t="n"/>
      <c r="W991" s="199" t="n"/>
      <c r="X991" s="199" t="n"/>
      <c r="Y991" s="199" t="n"/>
      <c r="Z991" s="199" t="n"/>
      <c r="AA991" s="199" t="n"/>
      <c r="AB991" s="199" t="n"/>
      <c r="AC991" s="199" t="n"/>
      <c r="AD991" s="199" t="n"/>
      <c r="AE991" s="199" t="n"/>
      <c r="AF991" s="199" t="n"/>
      <c r="AG991" s="199" t="n"/>
    </row>
    <row r="992" ht="22.5" customHeight="1">
      <c r="A992" s="199" t="n"/>
      <c r="B992" s="201" t="n"/>
      <c r="C992" s="200" t="n"/>
      <c r="D992" s="201" t="n"/>
      <c r="E992" s="200" t="n"/>
      <c r="F992" s="201" t="n"/>
      <c r="G992" s="200" t="n"/>
      <c r="H992" s="201" t="n"/>
      <c r="I992" s="200" t="n"/>
      <c r="J992" s="199" t="n"/>
      <c r="K992" s="199" t="n"/>
      <c r="L992" s="199" t="n"/>
      <c r="M992" s="212" t="n"/>
      <c r="N992" s="199" t="n"/>
      <c r="O992" s="199" t="n"/>
      <c r="P992" s="199" t="n"/>
      <c r="Q992" s="199" t="n"/>
      <c r="R992" s="199" t="n"/>
      <c r="S992" s="199" t="n"/>
      <c r="T992" s="199" t="n"/>
      <c r="U992" s="199" t="n"/>
      <c r="V992" s="199" t="n"/>
      <c r="W992" s="199" t="n"/>
      <c r="X992" s="199" t="n"/>
      <c r="Y992" s="199" t="n"/>
      <c r="Z992" s="199" t="n"/>
      <c r="AA992" s="199" t="n"/>
      <c r="AB992" s="199" t="n"/>
      <c r="AC992" s="199" t="n"/>
      <c r="AD992" s="199" t="n"/>
      <c r="AE992" s="199" t="n"/>
      <c r="AF992" s="199" t="n"/>
      <c r="AG992" s="199" t="n"/>
    </row>
    <row r="993" ht="22.5" customHeight="1">
      <c r="A993" s="199" t="n"/>
      <c r="B993" s="201" t="n"/>
      <c r="C993" s="200" t="n"/>
      <c r="D993" s="201" t="n"/>
      <c r="E993" s="200" t="n"/>
      <c r="F993" s="201" t="n"/>
      <c r="G993" s="200" t="n"/>
      <c r="H993" s="201" t="n"/>
      <c r="I993" s="200" t="n"/>
      <c r="J993" s="199" t="n"/>
      <c r="K993" s="199" t="n"/>
      <c r="L993" s="199" t="n"/>
      <c r="M993" s="212" t="n"/>
      <c r="N993" s="199" t="n"/>
      <c r="O993" s="199" t="n"/>
      <c r="P993" s="199" t="n"/>
      <c r="Q993" s="199" t="n"/>
      <c r="R993" s="199" t="n"/>
      <c r="S993" s="199" t="n"/>
      <c r="T993" s="199" t="n"/>
      <c r="U993" s="199" t="n"/>
      <c r="V993" s="199" t="n"/>
      <c r="W993" s="199" t="n"/>
      <c r="X993" s="199" t="n"/>
      <c r="Y993" s="199" t="n"/>
      <c r="Z993" s="199" t="n"/>
      <c r="AA993" s="199" t="n"/>
      <c r="AB993" s="199" t="n"/>
      <c r="AC993" s="199" t="n"/>
      <c r="AD993" s="199" t="n"/>
      <c r="AE993" s="199" t="n"/>
      <c r="AF993" s="199" t="n"/>
      <c r="AG993" s="199" t="n"/>
    </row>
    <row r="994" ht="22.5" customHeight="1">
      <c r="A994" s="199" t="n"/>
      <c r="B994" s="201" t="n"/>
      <c r="C994" s="200" t="n"/>
      <c r="D994" s="201" t="n"/>
      <c r="E994" s="200" t="n"/>
      <c r="F994" s="201" t="n"/>
      <c r="G994" s="200" t="n"/>
      <c r="H994" s="201" t="n"/>
      <c r="I994" s="200" t="n"/>
      <c r="J994" s="199" t="n"/>
      <c r="K994" s="199" t="n"/>
      <c r="L994" s="199" t="n"/>
      <c r="M994" s="212" t="n"/>
      <c r="N994" s="199" t="n"/>
      <c r="O994" s="199" t="n"/>
      <c r="P994" s="199" t="n"/>
      <c r="Q994" s="199" t="n"/>
      <c r="R994" s="199" t="n"/>
      <c r="S994" s="199" t="n"/>
      <c r="T994" s="199" t="n"/>
      <c r="U994" s="199" t="n"/>
      <c r="V994" s="199" t="n"/>
      <c r="W994" s="199" t="n"/>
      <c r="X994" s="199" t="n"/>
      <c r="Y994" s="199" t="n"/>
      <c r="Z994" s="199" t="n"/>
      <c r="AA994" s="199" t="n"/>
      <c r="AB994" s="199" t="n"/>
      <c r="AC994" s="199" t="n"/>
      <c r="AD994" s="199" t="n"/>
      <c r="AE994" s="199" t="n"/>
      <c r="AF994" s="199" t="n"/>
      <c r="AG994" s="199" t="n"/>
    </row>
    <row r="995" ht="22.5" customHeight="1">
      <c r="A995" s="199" t="n"/>
      <c r="B995" s="201" t="n"/>
      <c r="C995" s="200" t="n"/>
      <c r="D995" s="201" t="n"/>
      <c r="E995" s="200" t="n"/>
      <c r="F995" s="201" t="n"/>
      <c r="G995" s="200" t="n"/>
      <c r="H995" s="201" t="n"/>
      <c r="I995" s="200" t="n"/>
      <c r="J995" s="199" t="n"/>
      <c r="K995" s="199" t="n"/>
      <c r="L995" s="199" t="n"/>
      <c r="M995" s="212" t="n"/>
      <c r="N995" s="199" t="n"/>
      <c r="O995" s="199" t="n"/>
      <c r="P995" s="199" t="n"/>
      <c r="Q995" s="199" t="n"/>
      <c r="R995" s="199" t="n"/>
      <c r="S995" s="199" t="n"/>
      <c r="T995" s="199" t="n"/>
      <c r="U995" s="199" t="n"/>
      <c r="V995" s="199" t="n"/>
      <c r="W995" s="199" t="n"/>
      <c r="X995" s="199" t="n"/>
      <c r="Y995" s="199" t="n"/>
      <c r="Z995" s="199" t="n"/>
      <c r="AA995" s="199" t="n"/>
      <c r="AB995" s="199" t="n"/>
      <c r="AC995" s="199" t="n"/>
      <c r="AD995" s="199" t="n"/>
      <c r="AE995" s="199" t="n"/>
      <c r="AF995" s="199" t="n"/>
      <c r="AG995" s="199" t="n"/>
    </row>
    <row r="996" ht="22.5" customHeight="1">
      <c r="A996" s="199" t="n"/>
      <c r="B996" s="201" t="n"/>
      <c r="C996" s="200" t="n"/>
      <c r="D996" s="201" t="n"/>
      <c r="E996" s="200" t="n"/>
      <c r="F996" s="201" t="n"/>
      <c r="G996" s="200" t="n"/>
      <c r="H996" s="201" t="n"/>
      <c r="I996" s="200" t="n"/>
      <c r="J996" s="199" t="n"/>
      <c r="K996" s="199" t="n"/>
      <c r="L996" s="199" t="n"/>
      <c r="M996" s="212" t="n"/>
      <c r="N996" s="199" t="n"/>
      <c r="O996" s="199" t="n"/>
      <c r="P996" s="199" t="n"/>
      <c r="Q996" s="199" t="n"/>
      <c r="R996" s="199" t="n"/>
      <c r="S996" s="199" t="n"/>
      <c r="T996" s="199" t="n"/>
      <c r="U996" s="199" t="n"/>
      <c r="V996" s="199" t="n"/>
      <c r="W996" s="199" t="n"/>
      <c r="X996" s="199" t="n"/>
      <c r="Y996" s="199" t="n"/>
      <c r="Z996" s="199" t="n"/>
      <c r="AA996" s="199" t="n"/>
      <c r="AB996" s="199" t="n"/>
      <c r="AC996" s="199" t="n"/>
      <c r="AD996" s="199" t="n"/>
      <c r="AE996" s="199" t="n"/>
      <c r="AF996" s="199" t="n"/>
      <c r="AG996" s="199" t="n"/>
    </row>
    <row r="997" ht="22.5" customHeight="1">
      <c r="A997" s="199" t="n"/>
      <c r="B997" s="201" t="n"/>
      <c r="C997" s="200" t="n"/>
      <c r="D997" s="201" t="n"/>
      <c r="E997" s="200" t="n"/>
      <c r="F997" s="201" t="n"/>
      <c r="G997" s="200" t="n"/>
      <c r="H997" s="201" t="n"/>
      <c r="I997" s="200" t="n"/>
      <c r="J997" s="199" t="n"/>
      <c r="K997" s="199" t="n"/>
      <c r="L997" s="199" t="n"/>
      <c r="M997" s="212" t="n"/>
      <c r="N997" s="199" t="n"/>
      <c r="O997" s="199" t="n"/>
      <c r="P997" s="199" t="n"/>
      <c r="Q997" s="199" t="n"/>
      <c r="R997" s="199" t="n"/>
      <c r="S997" s="199" t="n"/>
      <c r="T997" s="199" t="n"/>
      <c r="U997" s="199" t="n"/>
      <c r="V997" s="199" t="n"/>
      <c r="W997" s="199" t="n"/>
      <c r="X997" s="199" t="n"/>
      <c r="Y997" s="199" t="n"/>
      <c r="Z997" s="199" t="n"/>
      <c r="AA997" s="199" t="n"/>
      <c r="AB997" s="199" t="n"/>
      <c r="AC997" s="199" t="n"/>
      <c r="AD997" s="199" t="n"/>
      <c r="AE997" s="199" t="n"/>
      <c r="AF997" s="199" t="n"/>
      <c r="AG997" s="199" t="n"/>
    </row>
    <row r="998" ht="22.5" customHeight="1">
      <c r="A998" s="199" t="n"/>
      <c r="B998" s="201" t="n"/>
      <c r="C998" s="200" t="n"/>
      <c r="D998" s="201" t="n"/>
      <c r="E998" s="200" t="n"/>
      <c r="F998" s="201" t="n"/>
      <c r="G998" s="200" t="n"/>
      <c r="H998" s="201" t="n"/>
      <c r="I998" s="200" t="n"/>
      <c r="J998" s="199" t="n"/>
      <c r="K998" s="199" t="n"/>
      <c r="L998" s="199" t="n"/>
      <c r="M998" s="212" t="n"/>
      <c r="N998" s="199" t="n"/>
      <c r="O998" s="199" t="n"/>
      <c r="P998" s="199" t="n"/>
      <c r="Q998" s="199" t="n"/>
      <c r="R998" s="199" t="n"/>
      <c r="S998" s="199" t="n"/>
      <c r="T998" s="199" t="n"/>
      <c r="U998" s="199" t="n"/>
      <c r="V998" s="199" t="n"/>
      <c r="W998" s="199" t="n"/>
      <c r="X998" s="199" t="n"/>
      <c r="Y998" s="199" t="n"/>
      <c r="Z998" s="199" t="n"/>
      <c r="AA998" s="199" t="n"/>
      <c r="AB998" s="199" t="n"/>
      <c r="AC998" s="199" t="n"/>
      <c r="AD998" s="199" t="n"/>
      <c r="AE998" s="199" t="n"/>
      <c r="AF998" s="199" t="n"/>
      <c r="AG998" s="199" t="n"/>
    </row>
    <row r="999" ht="22.5" customHeight="1">
      <c r="A999" s="199" t="n"/>
      <c r="B999" s="201" t="n"/>
      <c r="C999" s="200" t="n"/>
      <c r="D999" s="201" t="n"/>
      <c r="E999" s="200" t="n"/>
      <c r="F999" s="201" t="n"/>
      <c r="G999" s="200" t="n"/>
      <c r="H999" s="201" t="n"/>
      <c r="I999" s="200" t="n"/>
      <c r="J999" s="199" t="n"/>
      <c r="K999" s="199" t="n"/>
      <c r="L999" s="199" t="n"/>
      <c r="M999" s="212" t="n"/>
      <c r="N999" s="199" t="n"/>
      <c r="O999" s="199" t="n"/>
      <c r="P999" s="199" t="n"/>
      <c r="Q999" s="199" t="n"/>
      <c r="R999" s="199" t="n"/>
      <c r="S999" s="199" t="n"/>
      <c r="T999" s="199" t="n"/>
      <c r="U999" s="199" t="n"/>
      <c r="V999" s="199" t="n"/>
      <c r="W999" s="199" t="n"/>
      <c r="X999" s="199" t="n"/>
      <c r="Y999" s="199" t="n"/>
      <c r="Z999" s="199" t="n"/>
      <c r="AA999" s="199" t="n"/>
      <c r="AB999" s="199" t="n"/>
      <c r="AC999" s="199" t="n"/>
      <c r="AD999" s="199" t="n"/>
      <c r="AE999" s="199" t="n"/>
      <c r="AF999" s="199" t="n"/>
      <c r="AG999" s="199" t="n"/>
    </row>
    <row r="1000" ht="22.5" customHeight="1">
      <c r="A1000" s="199" t="n"/>
      <c r="B1000" s="201" t="n"/>
      <c r="C1000" s="200" t="n"/>
      <c r="D1000" s="201" t="n"/>
      <c r="E1000" s="200" t="n"/>
      <c r="F1000" s="201" t="n"/>
      <c r="G1000" s="200" t="n"/>
      <c r="H1000" s="201" t="n"/>
      <c r="I1000" s="200" t="n"/>
      <c r="J1000" s="199" t="n"/>
      <c r="K1000" s="199" t="n"/>
      <c r="L1000" s="199" t="n"/>
      <c r="M1000" s="212" t="n"/>
      <c r="N1000" s="199" t="n"/>
      <c r="O1000" s="199" t="n"/>
      <c r="P1000" s="199" t="n"/>
      <c r="Q1000" s="199" t="n"/>
      <c r="R1000" s="199" t="n"/>
      <c r="S1000" s="199" t="n"/>
      <c r="T1000" s="199" t="n"/>
      <c r="U1000" s="199" t="n"/>
      <c r="V1000" s="199" t="n"/>
      <c r="W1000" s="199" t="n"/>
      <c r="X1000" s="199" t="n"/>
      <c r="Y1000" s="199" t="n"/>
      <c r="Z1000" s="199" t="n"/>
      <c r="AA1000" s="199" t="n"/>
      <c r="AB1000" s="199" t="n"/>
      <c r="AC1000" s="199" t="n"/>
      <c r="AD1000" s="199" t="n"/>
      <c r="AE1000" s="199" t="n"/>
      <c r="AF1000" s="199" t="n"/>
      <c r="AG1000" s="199" t="n"/>
    </row>
  </sheetData>
  <pageMargins left="0.7" right="0.7" top="0.75" bottom="0.75" header="0.3" footer="0.3"/>
</worksheet>
</file>

<file path=xl/worksheets/sheet31.xml><?xml version="1.0" encoding="utf-8"?>
<worksheet xmlns="http://schemas.openxmlformats.org/spreadsheetml/2006/main">
  <sheetPr>
    <tabColor rgb="008B6F00"/>
    <outlinePr summaryBelow="0" summaryRight="0"/>
    <pageSetUpPr/>
  </sheetPr>
  <dimension ref="A1:AG100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14.453125" defaultRowHeight="15" customHeight="1"/>
  <cols>
    <col width="11.26953125" customWidth="1" style="16" min="1" max="1"/>
    <col width="8" customWidth="1" style="16" min="2" max="2"/>
    <col width="7.81640625" customWidth="1" style="16" min="3" max="3"/>
    <col width="8" customWidth="1" style="16" min="4" max="4"/>
    <col width="8.81640625" customWidth="1" style="16" min="5" max="5"/>
    <col width="8" customWidth="1" style="16" min="6" max="6"/>
    <col width="8.08984375" customWidth="1" style="16" min="7" max="7"/>
    <col width="7" customWidth="1" style="16" min="8" max="8"/>
    <col width="8.26953125" customWidth="1" style="16" min="9" max="9"/>
    <col width="8" customWidth="1" style="16" min="10" max="10"/>
    <col width="9.26953125" customWidth="1" style="16" min="11" max="11"/>
    <col width="12.26953125" customWidth="1" style="16" min="12" max="12"/>
    <col width="8" customWidth="1" style="16" min="13" max="13"/>
    <col width="10.54296875" customWidth="1" style="16" min="14" max="14"/>
    <col width="17.26953125" customWidth="1" style="16" min="15" max="15"/>
    <col width="12.453125" customWidth="1" style="16" min="16" max="16"/>
    <col width="17.81640625" customWidth="1" style="16" min="17" max="17"/>
    <col width="20.08984375" customWidth="1" style="16" min="18" max="18"/>
    <col width="15" customWidth="1" style="16" min="19" max="20"/>
    <col width="19.54296875" customWidth="1" style="16" min="21" max="33"/>
    <col width="14.453125" customWidth="1" style="16" min="34" max="16384"/>
  </cols>
  <sheetData>
    <row r="1" ht="14.5" customHeight="1">
      <c r="A1" s="192" t="inlineStr">
        <is>
          <t>Date</t>
        </is>
      </c>
      <c r="B1" s="192" t="inlineStr">
        <is>
          <t>SPY</t>
        </is>
      </c>
      <c r="C1" s="233">
        <f>B1&amp;" PnL"</f>
        <v/>
      </c>
      <c r="D1" s="192" t="inlineStr">
        <is>
          <t>EWA</t>
        </is>
      </c>
      <c r="E1" s="233">
        <f>D1&amp;" PnL"</f>
        <v/>
      </c>
      <c r="F1" s="192" t="inlineStr">
        <is>
          <t>EZU</t>
        </is>
      </c>
      <c r="G1" s="233">
        <f>F1&amp;" PnL"</f>
        <v/>
      </c>
      <c r="H1" s="192" t="inlineStr">
        <is>
          <t>EWJ</t>
        </is>
      </c>
      <c r="I1" s="233">
        <f>H1&amp;" PnL"</f>
        <v/>
      </c>
      <c r="J1" s="192" t="inlineStr">
        <is>
          <t>GBTC</t>
        </is>
      </c>
      <c r="K1" s="233">
        <f>J1&amp;" PnL"</f>
        <v/>
      </c>
      <c r="L1" s="233" t="inlineStr">
        <is>
          <t>Equities wBTC Portfolio PnL</t>
        </is>
      </c>
      <c r="M1" s="192" t="inlineStr">
        <is>
          <t>rtn</t>
        </is>
      </c>
      <c r="N1" s="192" t="inlineStr">
        <is>
          <t>stDev(250)</t>
        </is>
      </c>
      <c r="O1" s="192" t="inlineStr">
        <is>
          <t>stDev (annualized)</t>
        </is>
      </c>
      <c r="P1" s="232" t="inlineStr">
        <is>
          <t>riskFree Rate</t>
        </is>
      </c>
      <c r="Q1" s="232" t="inlineStr">
        <is>
          <t>annual Rtn (rolling)</t>
        </is>
      </c>
      <c r="R1" s="232" t="inlineStr">
        <is>
          <t>excessRtn PORTFOLIO</t>
        </is>
      </c>
      <c r="S1" s="232" t="inlineStr">
        <is>
          <t>excessRtn SMA90 PORTFOLIO</t>
        </is>
      </c>
      <c r="T1" s="232" t="inlineStr">
        <is>
          <t>sharpe Portfolio</t>
        </is>
      </c>
      <c r="U1" s="192" t="n"/>
      <c r="V1" s="192" t="n"/>
      <c r="W1" s="192" t="n"/>
      <c r="X1" s="192" t="n"/>
      <c r="Y1" s="192" t="n"/>
      <c r="Z1" s="192" t="n"/>
      <c r="AA1" s="192" t="n"/>
      <c r="AB1" s="192" t="n"/>
      <c r="AC1" s="192" t="n"/>
      <c r="AD1" s="192" t="n"/>
      <c r="AE1" s="192" t="n"/>
      <c r="AF1" s="192" t="n"/>
      <c r="AG1" s="192" t="n"/>
    </row>
    <row r="2" ht="15" customHeight="1">
      <c r="A2" s="188" t="n">
        <v>44369</v>
      </c>
      <c r="B2" s="183">
        <f>INDIRECT(B$1&amp;"!D"&amp;ROW())</f>
        <v/>
      </c>
      <c r="C2" s="224">
        <f>C3*(1+B2)</f>
        <v/>
      </c>
      <c r="D2" s="183">
        <f>INDIRECT(D$1&amp;"!D"&amp;ROW())</f>
        <v/>
      </c>
      <c r="E2" s="224">
        <f>E3*(1+D2)</f>
        <v/>
      </c>
      <c r="F2" s="183">
        <f>INDIRECT(F$1&amp;"!D"&amp;ROW())</f>
        <v/>
      </c>
      <c r="G2" s="224">
        <f>G3*(1+F2)</f>
        <v/>
      </c>
      <c r="H2" s="183">
        <f>INDIRECT(H$1&amp;"!D"&amp;ROW())</f>
        <v/>
      </c>
      <c r="I2" s="224">
        <f>I3*(1+H2)</f>
        <v/>
      </c>
      <c r="J2" s="183">
        <f>INDIRECT(J$1&amp;"!D"&amp;ROW())</f>
        <v/>
      </c>
      <c r="K2" s="224">
        <f>K3*(1+J2)</f>
        <v/>
      </c>
      <c r="L2" s="198">
        <f>SUM(C2,E2,G2,I2,K2)</f>
        <v/>
      </c>
      <c r="M2" s="186">
        <f>L2/L3-1</f>
        <v/>
      </c>
      <c r="N2" s="414">
        <f>_xlfn.STDEV.P(M2:M254)</f>
        <v/>
      </c>
      <c r="O2" s="186">
        <f>N2*SQRT(250)</f>
        <v/>
      </c>
      <c r="P2" s="418">
        <f>0.09%</f>
        <v/>
      </c>
      <c r="Q2" s="414">
        <f>L2/L254-1</f>
        <v/>
      </c>
      <c r="R2" s="230">
        <f>Q2-P2</f>
        <v/>
      </c>
      <c r="S2" s="231">
        <f>AVERAGE(R2:R1000)</f>
        <v/>
      </c>
      <c r="T2" s="229">
        <f>R2/O2</f>
        <v/>
      </c>
    </row>
    <row r="3" ht="15" customHeight="1">
      <c r="A3" s="188" t="n">
        <v>44368</v>
      </c>
      <c r="B3" s="183">
        <f>INDIRECT(B$1&amp;"!D"&amp;ROW())</f>
        <v/>
      </c>
      <c r="C3" s="224">
        <f>C4*(1+B3)</f>
        <v/>
      </c>
      <c r="D3" s="183">
        <f>INDIRECT(D$1&amp;"!D"&amp;ROW())</f>
        <v/>
      </c>
      <c r="E3" s="224">
        <f>E4*(1+D3)</f>
        <v/>
      </c>
      <c r="F3" s="183">
        <f>INDIRECT(F$1&amp;"!D"&amp;ROW())</f>
        <v/>
      </c>
      <c r="G3" s="224">
        <f>G4*(1+F3)</f>
        <v/>
      </c>
      <c r="H3" s="183">
        <f>INDIRECT(H$1&amp;"!D"&amp;ROW())</f>
        <v/>
      </c>
      <c r="I3" s="224">
        <f>I4*(1+H3)</f>
        <v/>
      </c>
      <c r="J3" s="183">
        <f>INDIRECT(J$1&amp;"!D"&amp;ROW())</f>
        <v/>
      </c>
      <c r="K3" s="224">
        <f>K4*(1+J3)</f>
        <v/>
      </c>
      <c r="L3" s="198">
        <f>SUM(C3,E3,G3,I3,K3)</f>
        <v/>
      </c>
      <c r="M3" s="186">
        <f>L3/L4-1</f>
        <v/>
      </c>
      <c r="N3" s="414">
        <f>_xlfn.STDEV.P(M3:M255)</f>
        <v/>
      </c>
      <c r="O3" s="186">
        <f>N3*SQRT(250)</f>
        <v/>
      </c>
      <c r="P3" s="418">
        <f>0.09%</f>
        <v/>
      </c>
      <c r="Q3" s="414">
        <f>L3/L255-1</f>
        <v/>
      </c>
      <c r="R3" s="230">
        <f>Q3-P3</f>
        <v/>
      </c>
      <c r="S3" s="231">
        <f>AVERAGE(R3:R1001)</f>
        <v/>
      </c>
      <c r="T3" s="229">
        <f>R3/O3</f>
        <v/>
      </c>
    </row>
    <row r="4" ht="15" customHeight="1">
      <c r="A4" s="188" t="n">
        <v>44365</v>
      </c>
      <c r="B4" s="183">
        <f>INDIRECT(B$1&amp;"!D"&amp;ROW())</f>
        <v/>
      </c>
      <c r="C4" s="224">
        <f>C5*(1+B4)</f>
        <v/>
      </c>
      <c r="D4" s="183">
        <f>INDIRECT(D$1&amp;"!D"&amp;ROW())</f>
        <v/>
      </c>
      <c r="E4" s="224">
        <f>E5*(1+D4)</f>
        <v/>
      </c>
      <c r="F4" s="183">
        <f>INDIRECT(F$1&amp;"!D"&amp;ROW())</f>
        <v/>
      </c>
      <c r="G4" s="224">
        <f>G5*(1+F4)</f>
        <v/>
      </c>
      <c r="H4" s="183">
        <f>INDIRECT(H$1&amp;"!D"&amp;ROW())</f>
        <v/>
      </c>
      <c r="I4" s="224">
        <f>I5*(1+H4)</f>
        <v/>
      </c>
      <c r="J4" s="183">
        <f>INDIRECT(J$1&amp;"!D"&amp;ROW())</f>
        <v/>
      </c>
      <c r="K4" s="224">
        <f>K5*(1+J4)</f>
        <v/>
      </c>
      <c r="L4" s="198">
        <f>SUM(C4,E4,G4,I4,K4)</f>
        <v/>
      </c>
      <c r="M4" s="186">
        <f>L4/L5-1</f>
        <v/>
      </c>
      <c r="N4" s="414">
        <f>_xlfn.STDEV.P(M4:M256)</f>
        <v/>
      </c>
      <c r="O4" s="186">
        <f>N4*SQRT(250)</f>
        <v/>
      </c>
      <c r="P4" s="418">
        <f>0.09%</f>
        <v/>
      </c>
      <c r="Q4" s="414">
        <f>L4/L256-1</f>
        <v/>
      </c>
      <c r="R4" s="230">
        <f>Q4-P4</f>
        <v/>
      </c>
      <c r="S4" s="231">
        <f>AVERAGE(R4:R1002)</f>
        <v/>
      </c>
      <c r="T4" s="229">
        <f>R4/O4</f>
        <v/>
      </c>
    </row>
    <row r="5" ht="15" customHeight="1">
      <c r="A5" s="188" t="n">
        <v>44364</v>
      </c>
      <c r="B5" s="183">
        <f>INDIRECT(B$1&amp;"!D"&amp;ROW())</f>
        <v/>
      </c>
      <c r="C5" s="224">
        <f>C6*(1+B5)</f>
        <v/>
      </c>
      <c r="D5" s="183">
        <f>INDIRECT(D$1&amp;"!D"&amp;ROW())</f>
        <v/>
      </c>
      <c r="E5" s="224">
        <f>E6*(1+D5)</f>
        <v/>
      </c>
      <c r="F5" s="183">
        <f>INDIRECT(F$1&amp;"!D"&amp;ROW())</f>
        <v/>
      </c>
      <c r="G5" s="224">
        <f>G6*(1+F5)</f>
        <v/>
      </c>
      <c r="H5" s="183">
        <f>INDIRECT(H$1&amp;"!D"&amp;ROW())</f>
        <v/>
      </c>
      <c r="I5" s="224">
        <f>I6*(1+H5)</f>
        <v/>
      </c>
      <c r="J5" s="183">
        <f>INDIRECT(J$1&amp;"!D"&amp;ROW())</f>
        <v/>
      </c>
      <c r="K5" s="224">
        <f>K6*(1+J5)</f>
        <v/>
      </c>
      <c r="L5" s="198">
        <f>SUM(C5,E5,G5,I5,K5)</f>
        <v/>
      </c>
      <c r="M5" s="186">
        <f>L5/L6-1</f>
        <v/>
      </c>
      <c r="N5" s="414">
        <f>_xlfn.STDEV.P(M5:M257)</f>
        <v/>
      </c>
      <c r="O5" s="186">
        <f>N5*SQRT(250)</f>
        <v/>
      </c>
      <c r="P5" s="418">
        <f>0.09%</f>
        <v/>
      </c>
      <c r="Q5" s="414">
        <f>L5/L257-1</f>
        <v/>
      </c>
      <c r="R5" s="230">
        <f>Q5-P5</f>
        <v/>
      </c>
      <c r="S5" s="231">
        <f>AVERAGE(R5:R1003)</f>
        <v/>
      </c>
      <c r="T5" s="229">
        <f>R5/O5</f>
        <v/>
      </c>
    </row>
    <row r="6" ht="15" customHeight="1">
      <c r="A6" s="188" t="n">
        <v>44363</v>
      </c>
      <c r="B6" s="183">
        <f>INDIRECT(B$1&amp;"!D"&amp;ROW())</f>
        <v/>
      </c>
      <c r="C6" s="224">
        <f>C7*(1+B6)</f>
        <v/>
      </c>
      <c r="D6" s="183">
        <f>INDIRECT(D$1&amp;"!D"&amp;ROW())</f>
        <v/>
      </c>
      <c r="E6" s="224">
        <f>E7*(1+D6)</f>
        <v/>
      </c>
      <c r="F6" s="183">
        <f>INDIRECT(F$1&amp;"!D"&amp;ROW())</f>
        <v/>
      </c>
      <c r="G6" s="224">
        <f>G7*(1+F6)</f>
        <v/>
      </c>
      <c r="H6" s="183">
        <f>INDIRECT(H$1&amp;"!D"&amp;ROW())</f>
        <v/>
      </c>
      <c r="I6" s="224">
        <f>I7*(1+H6)</f>
        <v/>
      </c>
      <c r="J6" s="183">
        <f>INDIRECT(J$1&amp;"!D"&amp;ROW())</f>
        <v/>
      </c>
      <c r="K6" s="224">
        <f>K7*(1+J6)</f>
        <v/>
      </c>
      <c r="L6" s="198">
        <f>SUM(C6,E6,G6,I6,K6)</f>
        <v/>
      </c>
      <c r="M6" s="186">
        <f>L6/L7-1</f>
        <v/>
      </c>
      <c r="N6" s="414">
        <f>_xlfn.STDEV.P(M6:M258)</f>
        <v/>
      </c>
      <c r="O6" s="186">
        <f>N6*SQRT(250)</f>
        <v/>
      </c>
      <c r="P6" s="418">
        <f>0.09%</f>
        <v/>
      </c>
      <c r="Q6" s="414">
        <f>L6/L258-1</f>
        <v/>
      </c>
      <c r="R6" s="230">
        <f>Q6-P6</f>
        <v/>
      </c>
      <c r="S6" s="231">
        <f>AVERAGE(R6:R1004)</f>
        <v/>
      </c>
      <c r="T6" s="229">
        <f>R6/O6</f>
        <v/>
      </c>
    </row>
    <row r="7" ht="15" customHeight="1">
      <c r="A7" s="188" t="n">
        <v>44362</v>
      </c>
      <c r="B7" s="183">
        <f>INDIRECT(B$1&amp;"!D"&amp;ROW())</f>
        <v/>
      </c>
      <c r="C7" s="224">
        <f>C8*(1+B7)</f>
        <v/>
      </c>
      <c r="D7" s="183">
        <f>INDIRECT(D$1&amp;"!D"&amp;ROW())</f>
        <v/>
      </c>
      <c r="E7" s="224">
        <f>E8*(1+D7)</f>
        <v/>
      </c>
      <c r="F7" s="183">
        <f>INDIRECT(F$1&amp;"!D"&amp;ROW())</f>
        <v/>
      </c>
      <c r="G7" s="224">
        <f>G8*(1+F7)</f>
        <v/>
      </c>
      <c r="H7" s="183">
        <f>INDIRECT(H$1&amp;"!D"&amp;ROW())</f>
        <v/>
      </c>
      <c r="I7" s="224">
        <f>I8*(1+H7)</f>
        <v/>
      </c>
      <c r="J7" s="183">
        <f>INDIRECT(J$1&amp;"!D"&amp;ROW())</f>
        <v/>
      </c>
      <c r="K7" s="224">
        <f>K8*(1+J7)</f>
        <v/>
      </c>
      <c r="L7" s="198">
        <f>SUM(C7,E7,G7,I7,K7)</f>
        <v/>
      </c>
      <c r="M7" s="186">
        <f>L7/L8-1</f>
        <v/>
      </c>
      <c r="N7" s="414">
        <f>_xlfn.STDEV.P(M7:M259)</f>
        <v/>
      </c>
      <c r="O7" s="186">
        <f>N7*SQRT(250)</f>
        <v/>
      </c>
      <c r="P7" s="418">
        <f>0.09%</f>
        <v/>
      </c>
      <c r="Q7" s="414">
        <f>L7/L259-1</f>
        <v/>
      </c>
      <c r="R7" s="230">
        <f>Q7-P7</f>
        <v/>
      </c>
      <c r="S7" s="231">
        <f>AVERAGE(R7:R1005)</f>
        <v/>
      </c>
      <c r="T7" s="229">
        <f>R7/O7</f>
        <v/>
      </c>
    </row>
    <row r="8" ht="15" customHeight="1">
      <c r="A8" s="188" t="n">
        <v>44361</v>
      </c>
      <c r="B8" s="183">
        <f>INDIRECT(B$1&amp;"!D"&amp;ROW())</f>
        <v/>
      </c>
      <c r="C8" s="224">
        <f>C9*(1+B8)</f>
        <v/>
      </c>
      <c r="D8" s="183">
        <f>INDIRECT(D$1&amp;"!D"&amp;ROW())</f>
        <v/>
      </c>
      <c r="E8" s="224">
        <f>E9*(1+D8)</f>
        <v/>
      </c>
      <c r="F8" s="183">
        <f>INDIRECT(F$1&amp;"!D"&amp;ROW())</f>
        <v/>
      </c>
      <c r="G8" s="224">
        <f>G9*(1+F8)</f>
        <v/>
      </c>
      <c r="H8" s="183">
        <f>INDIRECT(H$1&amp;"!D"&amp;ROW())</f>
        <v/>
      </c>
      <c r="I8" s="224">
        <f>I9*(1+H8)</f>
        <v/>
      </c>
      <c r="J8" s="183">
        <f>INDIRECT(J$1&amp;"!D"&amp;ROW())</f>
        <v/>
      </c>
      <c r="K8" s="224">
        <f>K9*(1+J8)</f>
        <v/>
      </c>
      <c r="L8" s="198">
        <f>SUM(C8,E8,G8,I8,K8)</f>
        <v/>
      </c>
      <c r="M8" s="186">
        <f>L8/L9-1</f>
        <v/>
      </c>
      <c r="N8" s="414">
        <f>_xlfn.STDEV.P(M8:M260)</f>
        <v/>
      </c>
      <c r="O8" s="186">
        <f>N8*SQRT(250)</f>
        <v/>
      </c>
      <c r="P8" s="418">
        <f>0.09%</f>
        <v/>
      </c>
      <c r="Q8" s="414">
        <f>L8/L260-1</f>
        <v/>
      </c>
      <c r="R8" s="230">
        <f>Q8-P8</f>
        <v/>
      </c>
      <c r="S8" s="231">
        <f>AVERAGE(R8:R1006)</f>
        <v/>
      </c>
      <c r="T8" s="229">
        <f>R8/O8</f>
        <v/>
      </c>
    </row>
    <row r="9" ht="15" customHeight="1">
      <c r="A9" s="188" t="n">
        <v>44358</v>
      </c>
      <c r="B9" s="183">
        <f>INDIRECT(B$1&amp;"!D"&amp;ROW())</f>
        <v/>
      </c>
      <c r="C9" s="224">
        <f>C10*(1+B9)</f>
        <v/>
      </c>
      <c r="D9" s="183">
        <f>INDIRECT(D$1&amp;"!D"&amp;ROW())</f>
        <v/>
      </c>
      <c r="E9" s="224">
        <f>E10*(1+D9)</f>
        <v/>
      </c>
      <c r="F9" s="183">
        <f>INDIRECT(F$1&amp;"!D"&amp;ROW())</f>
        <v/>
      </c>
      <c r="G9" s="224">
        <f>G10*(1+F9)</f>
        <v/>
      </c>
      <c r="H9" s="183">
        <f>INDIRECT(H$1&amp;"!D"&amp;ROW())</f>
        <v/>
      </c>
      <c r="I9" s="224">
        <f>I10*(1+H9)</f>
        <v/>
      </c>
      <c r="J9" s="183">
        <f>INDIRECT(J$1&amp;"!D"&amp;ROW())</f>
        <v/>
      </c>
      <c r="K9" s="224">
        <f>K10*(1+J9)</f>
        <v/>
      </c>
      <c r="L9" s="198">
        <f>SUM(C9,E9,G9,I9,K9)</f>
        <v/>
      </c>
      <c r="M9" s="186">
        <f>L9/L10-1</f>
        <v/>
      </c>
      <c r="N9" s="414">
        <f>_xlfn.STDEV.P(M9:M261)</f>
        <v/>
      </c>
      <c r="O9" s="186">
        <f>N9*SQRT(250)</f>
        <v/>
      </c>
      <c r="P9" s="418">
        <f>0.09%</f>
        <v/>
      </c>
      <c r="Q9" s="414">
        <f>L9/L261-1</f>
        <v/>
      </c>
      <c r="R9" s="230">
        <f>Q9-P9</f>
        <v/>
      </c>
      <c r="S9" s="231">
        <f>AVERAGE(R9:R1007)</f>
        <v/>
      </c>
      <c r="T9" s="229">
        <f>R9/O9</f>
        <v/>
      </c>
    </row>
    <row r="10" ht="15" customHeight="1">
      <c r="A10" s="188" t="n">
        <v>44357</v>
      </c>
      <c r="B10" s="183">
        <f>INDIRECT(B$1&amp;"!D"&amp;ROW())</f>
        <v/>
      </c>
      <c r="C10" s="224">
        <f>C11*(1+B10)</f>
        <v/>
      </c>
      <c r="D10" s="183">
        <f>INDIRECT(D$1&amp;"!D"&amp;ROW())</f>
        <v/>
      </c>
      <c r="E10" s="224">
        <f>E11*(1+D10)</f>
        <v/>
      </c>
      <c r="F10" s="183">
        <f>INDIRECT(F$1&amp;"!D"&amp;ROW())</f>
        <v/>
      </c>
      <c r="G10" s="224">
        <f>G11*(1+F10)</f>
        <v/>
      </c>
      <c r="H10" s="183">
        <f>INDIRECT(H$1&amp;"!D"&amp;ROW())</f>
        <v/>
      </c>
      <c r="I10" s="224">
        <f>I11*(1+H10)</f>
        <v/>
      </c>
      <c r="J10" s="183">
        <f>INDIRECT(J$1&amp;"!D"&amp;ROW())</f>
        <v/>
      </c>
      <c r="K10" s="224">
        <f>K11*(1+J10)</f>
        <v/>
      </c>
      <c r="L10" s="198">
        <f>SUM(C10,E10,G10,I10,K10)</f>
        <v/>
      </c>
      <c r="M10" s="186">
        <f>L10/L11-1</f>
        <v/>
      </c>
      <c r="N10" s="414">
        <f>_xlfn.STDEV.P(M10:M262)</f>
        <v/>
      </c>
      <c r="O10" s="186">
        <f>N10*SQRT(250)</f>
        <v/>
      </c>
      <c r="P10" s="418">
        <f>0.09%</f>
        <v/>
      </c>
      <c r="Q10" s="414">
        <f>L10/L262-1</f>
        <v/>
      </c>
      <c r="R10" s="230">
        <f>Q10-P10</f>
        <v/>
      </c>
      <c r="S10" s="231">
        <f>AVERAGE(R10:R1008)</f>
        <v/>
      </c>
      <c r="T10" s="229">
        <f>R10/O10</f>
        <v/>
      </c>
    </row>
    <row r="11" ht="15" customHeight="1">
      <c r="A11" s="188" t="n">
        <v>44356</v>
      </c>
      <c r="B11" s="183">
        <f>INDIRECT(B$1&amp;"!D"&amp;ROW())</f>
        <v/>
      </c>
      <c r="C11" s="224">
        <f>C12*(1+B11)</f>
        <v/>
      </c>
      <c r="D11" s="183">
        <f>INDIRECT(D$1&amp;"!D"&amp;ROW())</f>
        <v/>
      </c>
      <c r="E11" s="224">
        <f>E12*(1+D11)</f>
        <v/>
      </c>
      <c r="F11" s="183">
        <f>INDIRECT(F$1&amp;"!D"&amp;ROW())</f>
        <v/>
      </c>
      <c r="G11" s="224">
        <f>G12*(1+F11)</f>
        <v/>
      </c>
      <c r="H11" s="183">
        <f>INDIRECT(H$1&amp;"!D"&amp;ROW())</f>
        <v/>
      </c>
      <c r="I11" s="224">
        <f>I12*(1+H11)</f>
        <v/>
      </c>
      <c r="J11" s="183">
        <f>INDIRECT(J$1&amp;"!D"&amp;ROW())</f>
        <v/>
      </c>
      <c r="K11" s="224">
        <f>K12*(1+J11)</f>
        <v/>
      </c>
      <c r="L11" s="198">
        <f>SUM(C11,E11,G11,I11,K11)</f>
        <v/>
      </c>
      <c r="M11" s="186">
        <f>L11/L12-1</f>
        <v/>
      </c>
      <c r="N11" s="414">
        <f>_xlfn.STDEV.P(M11:M263)</f>
        <v/>
      </c>
      <c r="O11" s="186">
        <f>N11*SQRT(250)</f>
        <v/>
      </c>
      <c r="P11" s="418">
        <f>0.09%</f>
        <v/>
      </c>
      <c r="Q11" s="414">
        <f>L11/L263-1</f>
        <v/>
      </c>
      <c r="R11" s="230">
        <f>Q11-P11</f>
        <v/>
      </c>
      <c r="S11" s="231">
        <f>AVERAGE(R11:R1009)</f>
        <v/>
      </c>
      <c r="T11" s="229">
        <f>R11/O11</f>
        <v/>
      </c>
    </row>
    <row r="12" ht="15" customHeight="1">
      <c r="A12" s="188" t="n">
        <v>44355</v>
      </c>
      <c r="B12" s="183">
        <f>INDIRECT(B$1&amp;"!D"&amp;ROW())</f>
        <v/>
      </c>
      <c r="C12" s="224">
        <f>C13*(1+B12)</f>
        <v/>
      </c>
      <c r="D12" s="183">
        <f>INDIRECT(D$1&amp;"!D"&amp;ROW())</f>
        <v/>
      </c>
      <c r="E12" s="224">
        <f>E13*(1+D12)</f>
        <v/>
      </c>
      <c r="F12" s="183">
        <f>INDIRECT(F$1&amp;"!D"&amp;ROW())</f>
        <v/>
      </c>
      <c r="G12" s="224">
        <f>G13*(1+F12)</f>
        <v/>
      </c>
      <c r="H12" s="183">
        <f>INDIRECT(H$1&amp;"!D"&amp;ROW())</f>
        <v/>
      </c>
      <c r="I12" s="224">
        <f>I13*(1+H12)</f>
        <v/>
      </c>
      <c r="J12" s="183">
        <f>INDIRECT(J$1&amp;"!D"&amp;ROW())</f>
        <v/>
      </c>
      <c r="K12" s="224">
        <f>K13*(1+J12)</f>
        <v/>
      </c>
      <c r="L12" s="198">
        <f>SUM(C12,E12,G12,I12,K12)</f>
        <v/>
      </c>
      <c r="M12" s="186">
        <f>L12/L13-1</f>
        <v/>
      </c>
      <c r="N12" s="414">
        <f>_xlfn.STDEV.P(M12:M264)</f>
        <v/>
      </c>
      <c r="O12" s="186">
        <f>N12*SQRT(250)</f>
        <v/>
      </c>
      <c r="P12" s="418">
        <f>0.09%</f>
        <v/>
      </c>
      <c r="Q12" s="414">
        <f>L12/L264-1</f>
        <v/>
      </c>
      <c r="R12" s="230">
        <f>Q12-P12</f>
        <v/>
      </c>
      <c r="S12" s="231">
        <f>AVERAGE(R12:R1010)</f>
        <v/>
      </c>
      <c r="T12" s="229">
        <f>R12/O12</f>
        <v/>
      </c>
    </row>
    <row r="13" ht="15" customHeight="1">
      <c r="A13" s="188" t="n">
        <v>44354</v>
      </c>
      <c r="B13" s="183">
        <f>INDIRECT(B$1&amp;"!D"&amp;ROW())</f>
        <v/>
      </c>
      <c r="C13" s="224">
        <f>C14*(1+B13)</f>
        <v/>
      </c>
      <c r="D13" s="183">
        <f>INDIRECT(D$1&amp;"!D"&amp;ROW())</f>
        <v/>
      </c>
      <c r="E13" s="224">
        <f>E14*(1+D13)</f>
        <v/>
      </c>
      <c r="F13" s="183">
        <f>INDIRECT(F$1&amp;"!D"&amp;ROW())</f>
        <v/>
      </c>
      <c r="G13" s="224">
        <f>G14*(1+F13)</f>
        <v/>
      </c>
      <c r="H13" s="183">
        <f>INDIRECT(H$1&amp;"!D"&amp;ROW())</f>
        <v/>
      </c>
      <c r="I13" s="224">
        <f>I14*(1+H13)</f>
        <v/>
      </c>
      <c r="J13" s="183">
        <f>INDIRECT(J$1&amp;"!D"&amp;ROW())</f>
        <v/>
      </c>
      <c r="K13" s="224">
        <f>K14*(1+J13)</f>
        <v/>
      </c>
      <c r="L13" s="198">
        <f>SUM(C13,E13,G13,I13,K13)</f>
        <v/>
      </c>
      <c r="M13" s="186">
        <f>L13/L14-1</f>
        <v/>
      </c>
      <c r="N13" s="414">
        <f>_xlfn.STDEV.P(M13:M265)</f>
        <v/>
      </c>
      <c r="O13" s="186">
        <f>N13*SQRT(250)</f>
        <v/>
      </c>
      <c r="P13" s="418">
        <f>0.09%</f>
        <v/>
      </c>
      <c r="Q13" s="414">
        <f>L13/L265-1</f>
        <v/>
      </c>
      <c r="R13" s="230">
        <f>Q13-P13</f>
        <v/>
      </c>
      <c r="S13" s="231">
        <f>AVERAGE(R13:R1011)</f>
        <v/>
      </c>
      <c r="T13" s="229">
        <f>R13/O13</f>
        <v/>
      </c>
    </row>
    <row r="14" ht="15" customHeight="1">
      <c r="A14" s="188" t="n">
        <v>44351</v>
      </c>
      <c r="B14" s="183">
        <f>INDIRECT(B$1&amp;"!D"&amp;ROW())</f>
        <v/>
      </c>
      <c r="C14" s="224">
        <f>C15*(1+B14)</f>
        <v/>
      </c>
      <c r="D14" s="183">
        <f>INDIRECT(D$1&amp;"!D"&amp;ROW())</f>
        <v/>
      </c>
      <c r="E14" s="224">
        <f>E15*(1+D14)</f>
        <v/>
      </c>
      <c r="F14" s="183">
        <f>INDIRECT(F$1&amp;"!D"&amp;ROW())</f>
        <v/>
      </c>
      <c r="G14" s="224">
        <f>G15*(1+F14)</f>
        <v/>
      </c>
      <c r="H14" s="183">
        <f>INDIRECT(H$1&amp;"!D"&amp;ROW())</f>
        <v/>
      </c>
      <c r="I14" s="224">
        <f>I15*(1+H14)</f>
        <v/>
      </c>
      <c r="J14" s="183">
        <f>INDIRECT(J$1&amp;"!D"&amp;ROW())</f>
        <v/>
      </c>
      <c r="K14" s="224">
        <f>K15*(1+J14)</f>
        <v/>
      </c>
      <c r="L14" s="198">
        <f>SUM(C14,E14,G14,I14,K14)</f>
        <v/>
      </c>
      <c r="M14" s="186">
        <f>L14/L15-1</f>
        <v/>
      </c>
      <c r="N14" s="414">
        <f>_xlfn.STDEV.P(M14:M266)</f>
        <v/>
      </c>
      <c r="O14" s="186">
        <f>N14*SQRT(250)</f>
        <v/>
      </c>
      <c r="P14" s="418">
        <f>0.09%</f>
        <v/>
      </c>
      <c r="Q14" s="414">
        <f>L14/L266-1</f>
        <v/>
      </c>
      <c r="R14" s="230">
        <f>Q14-P14</f>
        <v/>
      </c>
      <c r="S14" s="231">
        <f>AVERAGE(R14:R1012)</f>
        <v/>
      </c>
      <c r="T14" s="229">
        <f>R14/O14</f>
        <v/>
      </c>
    </row>
    <row r="15" ht="15" customHeight="1">
      <c r="A15" s="188" t="n">
        <v>44350</v>
      </c>
      <c r="B15" s="183">
        <f>INDIRECT(B$1&amp;"!D"&amp;ROW())</f>
        <v/>
      </c>
      <c r="C15" s="224">
        <f>C16*(1+B15)</f>
        <v/>
      </c>
      <c r="D15" s="183">
        <f>INDIRECT(D$1&amp;"!D"&amp;ROW())</f>
        <v/>
      </c>
      <c r="E15" s="224">
        <f>E16*(1+D15)</f>
        <v/>
      </c>
      <c r="F15" s="183">
        <f>INDIRECT(F$1&amp;"!D"&amp;ROW())</f>
        <v/>
      </c>
      <c r="G15" s="224">
        <f>G16*(1+F15)</f>
        <v/>
      </c>
      <c r="H15" s="183">
        <f>INDIRECT(H$1&amp;"!D"&amp;ROW())</f>
        <v/>
      </c>
      <c r="I15" s="224">
        <f>I16*(1+H15)</f>
        <v/>
      </c>
      <c r="J15" s="183">
        <f>INDIRECT(J$1&amp;"!D"&amp;ROW())</f>
        <v/>
      </c>
      <c r="K15" s="224">
        <f>K16*(1+J15)</f>
        <v/>
      </c>
      <c r="L15" s="198">
        <f>SUM(C15,E15,G15,I15,K15)</f>
        <v/>
      </c>
      <c r="M15" s="186">
        <f>L15/L16-1</f>
        <v/>
      </c>
      <c r="N15" s="414">
        <f>_xlfn.STDEV.P(M15:M267)</f>
        <v/>
      </c>
      <c r="O15" s="186">
        <f>N15*SQRT(250)</f>
        <v/>
      </c>
      <c r="P15" s="418">
        <f>0.09%</f>
        <v/>
      </c>
      <c r="Q15" s="414">
        <f>L15/L267-1</f>
        <v/>
      </c>
      <c r="R15" s="230">
        <f>Q15-P15</f>
        <v/>
      </c>
      <c r="S15" s="231">
        <f>AVERAGE(R15:R1013)</f>
        <v/>
      </c>
      <c r="T15" s="229">
        <f>R15/O15</f>
        <v/>
      </c>
    </row>
    <row r="16" ht="15" customHeight="1">
      <c r="A16" s="188" t="n">
        <v>44349</v>
      </c>
      <c r="B16" s="183">
        <f>INDIRECT(B$1&amp;"!D"&amp;ROW())</f>
        <v/>
      </c>
      <c r="C16" s="224">
        <f>C17*(1+B16)</f>
        <v/>
      </c>
      <c r="D16" s="183">
        <f>INDIRECT(D$1&amp;"!D"&amp;ROW())</f>
        <v/>
      </c>
      <c r="E16" s="224">
        <f>E17*(1+D16)</f>
        <v/>
      </c>
      <c r="F16" s="183">
        <f>INDIRECT(F$1&amp;"!D"&amp;ROW())</f>
        <v/>
      </c>
      <c r="G16" s="224">
        <f>G17*(1+F16)</f>
        <v/>
      </c>
      <c r="H16" s="183">
        <f>INDIRECT(H$1&amp;"!D"&amp;ROW())</f>
        <v/>
      </c>
      <c r="I16" s="224">
        <f>I17*(1+H16)</f>
        <v/>
      </c>
      <c r="J16" s="183">
        <f>INDIRECT(J$1&amp;"!D"&amp;ROW())</f>
        <v/>
      </c>
      <c r="K16" s="224">
        <f>K17*(1+J16)</f>
        <v/>
      </c>
      <c r="L16" s="198">
        <f>SUM(C16,E16,G16,I16,K16)</f>
        <v/>
      </c>
      <c r="M16" s="186">
        <f>L16/L17-1</f>
        <v/>
      </c>
      <c r="N16" s="414">
        <f>_xlfn.STDEV.P(M16:M268)</f>
        <v/>
      </c>
      <c r="O16" s="186">
        <f>N16*SQRT(250)</f>
        <v/>
      </c>
      <c r="P16" s="418">
        <f>0.09%</f>
        <v/>
      </c>
      <c r="Q16" s="414">
        <f>L16/L268-1</f>
        <v/>
      </c>
      <c r="R16" s="230">
        <f>Q16-P16</f>
        <v/>
      </c>
      <c r="S16" s="231">
        <f>AVERAGE(R16:R1014)</f>
        <v/>
      </c>
      <c r="T16" s="229">
        <f>R16/O16</f>
        <v/>
      </c>
    </row>
    <row r="17" ht="15" customHeight="1">
      <c r="A17" s="188" t="n">
        <v>44348</v>
      </c>
      <c r="B17" s="183">
        <f>INDIRECT(B$1&amp;"!D"&amp;ROW())</f>
        <v/>
      </c>
      <c r="C17" s="224">
        <f>C18*(1+B17)</f>
        <v/>
      </c>
      <c r="D17" s="183">
        <f>INDIRECT(D$1&amp;"!D"&amp;ROW())</f>
        <v/>
      </c>
      <c r="E17" s="224">
        <f>E18*(1+D17)</f>
        <v/>
      </c>
      <c r="F17" s="183">
        <f>INDIRECT(F$1&amp;"!D"&amp;ROW())</f>
        <v/>
      </c>
      <c r="G17" s="224">
        <f>G18*(1+F17)</f>
        <v/>
      </c>
      <c r="H17" s="183">
        <f>INDIRECT(H$1&amp;"!D"&amp;ROW())</f>
        <v/>
      </c>
      <c r="I17" s="224">
        <f>I18*(1+H17)</f>
        <v/>
      </c>
      <c r="J17" s="183">
        <f>INDIRECT(J$1&amp;"!D"&amp;ROW())</f>
        <v/>
      </c>
      <c r="K17" s="224">
        <f>K18*(1+J17)</f>
        <v/>
      </c>
      <c r="L17" s="198">
        <f>SUM(C17,E17,G17,I17,K17)</f>
        <v/>
      </c>
      <c r="M17" s="186">
        <f>L17/L18-1</f>
        <v/>
      </c>
      <c r="N17" s="414">
        <f>_xlfn.STDEV.P(M17:M269)</f>
        <v/>
      </c>
      <c r="O17" s="186">
        <f>N17*SQRT(250)</f>
        <v/>
      </c>
      <c r="P17" s="418">
        <f>0.09%</f>
        <v/>
      </c>
      <c r="Q17" s="414">
        <f>L17/L269-1</f>
        <v/>
      </c>
      <c r="R17" s="230">
        <f>Q17-P17</f>
        <v/>
      </c>
      <c r="S17" s="231">
        <f>AVERAGE(R17:R1015)</f>
        <v/>
      </c>
      <c r="T17" s="229">
        <f>R17/O17</f>
        <v/>
      </c>
    </row>
    <row r="18" ht="15" customHeight="1">
      <c r="A18" s="188" t="n">
        <v>44344</v>
      </c>
      <c r="B18" s="183">
        <f>INDIRECT(B$1&amp;"!D"&amp;ROW())</f>
        <v/>
      </c>
      <c r="C18" s="224">
        <f>C19*(1+B18)</f>
        <v/>
      </c>
      <c r="D18" s="183">
        <f>INDIRECT(D$1&amp;"!D"&amp;ROW())</f>
        <v/>
      </c>
      <c r="E18" s="224">
        <f>E19*(1+D18)</f>
        <v/>
      </c>
      <c r="F18" s="183">
        <f>INDIRECT(F$1&amp;"!D"&amp;ROW())</f>
        <v/>
      </c>
      <c r="G18" s="224">
        <f>G19*(1+F18)</f>
        <v/>
      </c>
      <c r="H18" s="183">
        <f>INDIRECT(H$1&amp;"!D"&amp;ROW())</f>
        <v/>
      </c>
      <c r="I18" s="224">
        <f>I19*(1+H18)</f>
        <v/>
      </c>
      <c r="J18" s="183">
        <f>INDIRECT(J$1&amp;"!D"&amp;ROW())</f>
        <v/>
      </c>
      <c r="K18" s="224">
        <f>K19*(1+J18)</f>
        <v/>
      </c>
      <c r="L18" s="198">
        <f>SUM(C18,E18,G18,I18,K18)</f>
        <v/>
      </c>
      <c r="M18" s="186">
        <f>L18/L19-1</f>
        <v/>
      </c>
      <c r="N18" s="414">
        <f>_xlfn.STDEV.P(M18:M270)</f>
        <v/>
      </c>
      <c r="O18" s="186">
        <f>N18*SQRT(250)</f>
        <v/>
      </c>
      <c r="P18" s="418">
        <f>0.09%</f>
        <v/>
      </c>
      <c r="Q18" s="414">
        <f>L18/L270-1</f>
        <v/>
      </c>
      <c r="R18" s="230">
        <f>Q18-P18</f>
        <v/>
      </c>
      <c r="S18" s="231">
        <f>AVERAGE(R18:R1016)</f>
        <v/>
      </c>
      <c r="T18" s="229">
        <f>R18/O18</f>
        <v/>
      </c>
    </row>
    <row r="19" ht="15" customHeight="1">
      <c r="A19" s="188" t="n">
        <v>44343</v>
      </c>
      <c r="B19" s="183">
        <f>INDIRECT(B$1&amp;"!D"&amp;ROW())</f>
        <v/>
      </c>
      <c r="C19" s="224">
        <f>C20*(1+B19)</f>
        <v/>
      </c>
      <c r="D19" s="183">
        <f>INDIRECT(D$1&amp;"!D"&amp;ROW())</f>
        <v/>
      </c>
      <c r="E19" s="224">
        <f>E20*(1+D19)</f>
        <v/>
      </c>
      <c r="F19" s="183">
        <f>INDIRECT(F$1&amp;"!D"&amp;ROW())</f>
        <v/>
      </c>
      <c r="G19" s="224">
        <f>G20*(1+F19)</f>
        <v/>
      </c>
      <c r="H19" s="183">
        <f>INDIRECT(H$1&amp;"!D"&amp;ROW())</f>
        <v/>
      </c>
      <c r="I19" s="224">
        <f>I20*(1+H19)</f>
        <v/>
      </c>
      <c r="J19" s="183">
        <f>INDIRECT(J$1&amp;"!D"&amp;ROW())</f>
        <v/>
      </c>
      <c r="K19" s="224">
        <f>K20*(1+J19)</f>
        <v/>
      </c>
      <c r="L19" s="198">
        <f>SUM(C19,E19,G19,I19,K19)</f>
        <v/>
      </c>
      <c r="M19" s="186">
        <f>L19/L20-1</f>
        <v/>
      </c>
      <c r="N19" s="414">
        <f>_xlfn.STDEV.P(M19:M271)</f>
        <v/>
      </c>
      <c r="O19" s="186">
        <f>N19*SQRT(250)</f>
        <v/>
      </c>
      <c r="P19" s="418">
        <f>0.09%</f>
        <v/>
      </c>
      <c r="Q19" s="414">
        <f>L19/L271-1</f>
        <v/>
      </c>
      <c r="R19" s="230">
        <f>Q19-P19</f>
        <v/>
      </c>
      <c r="S19" s="231">
        <f>AVERAGE(R19:R1017)</f>
        <v/>
      </c>
      <c r="T19" s="229">
        <f>R19/O19</f>
        <v/>
      </c>
    </row>
    <row r="20" ht="15" customHeight="1">
      <c r="A20" s="188" t="n">
        <v>44342</v>
      </c>
      <c r="B20" s="183">
        <f>INDIRECT(B$1&amp;"!D"&amp;ROW())</f>
        <v/>
      </c>
      <c r="C20" s="224">
        <f>C21*(1+B20)</f>
        <v/>
      </c>
      <c r="D20" s="183">
        <f>INDIRECT(D$1&amp;"!D"&amp;ROW())</f>
        <v/>
      </c>
      <c r="E20" s="224">
        <f>E21*(1+D20)</f>
        <v/>
      </c>
      <c r="F20" s="183">
        <f>INDIRECT(F$1&amp;"!D"&amp;ROW())</f>
        <v/>
      </c>
      <c r="G20" s="224">
        <f>G21*(1+F20)</f>
        <v/>
      </c>
      <c r="H20" s="183">
        <f>INDIRECT(H$1&amp;"!D"&amp;ROW())</f>
        <v/>
      </c>
      <c r="I20" s="224">
        <f>I21*(1+H20)</f>
        <v/>
      </c>
      <c r="J20" s="183">
        <f>INDIRECT(J$1&amp;"!D"&amp;ROW())</f>
        <v/>
      </c>
      <c r="K20" s="224">
        <f>K21*(1+J20)</f>
        <v/>
      </c>
      <c r="L20" s="198">
        <f>SUM(C20,E20,G20,I20,K20)</f>
        <v/>
      </c>
      <c r="M20" s="186">
        <f>L20/L21-1</f>
        <v/>
      </c>
      <c r="N20" s="414">
        <f>_xlfn.STDEV.P(M20:M272)</f>
        <v/>
      </c>
      <c r="O20" s="186">
        <f>N20*SQRT(250)</f>
        <v/>
      </c>
      <c r="P20" s="418">
        <f>0.09%</f>
        <v/>
      </c>
      <c r="Q20" s="414">
        <f>L20/L272-1</f>
        <v/>
      </c>
      <c r="R20" s="230">
        <f>Q20-P20</f>
        <v/>
      </c>
      <c r="S20" s="231">
        <f>AVERAGE(R20:R1018)</f>
        <v/>
      </c>
      <c r="T20" s="229">
        <f>R20/O20</f>
        <v/>
      </c>
    </row>
    <row r="21" ht="15" customHeight="1">
      <c r="A21" s="188" t="n">
        <v>44341</v>
      </c>
      <c r="B21" s="183">
        <f>INDIRECT(B$1&amp;"!D"&amp;ROW())</f>
        <v/>
      </c>
      <c r="C21" s="224">
        <f>C22*(1+B21)</f>
        <v/>
      </c>
      <c r="D21" s="183">
        <f>INDIRECT(D$1&amp;"!D"&amp;ROW())</f>
        <v/>
      </c>
      <c r="E21" s="224">
        <f>E22*(1+D21)</f>
        <v/>
      </c>
      <c r="F21" s="183">
        <f>INDIRECT(F$1&amp;"!D"&amp;ROW())</f>
        <v/>
      </c>
      <c r="G21" s="224">
        <f>G22*(1+F21)</f>
        <v/>
      </c>
      <c r="H21" s="183">
        <f>INDIRECT(H$1&amp;"!D"&amp;ROW())</f>
        <v/>
      </c>
      <c r="I21" s="224">
        <f>I22*(1+H21)</f>
        <v/>
      </c>
      <c r="J21" s="183">
        <f>INDIRECT(J$1&amp;"!D"&amp;ROW())</f>
        <v/>
      </c>
      <c r="K21" s="224">
        <f>K22*(1+J21)</f>
        <v/>
      </c>
      <c r="L21" s="198">
        <f>SUM(C21,E21,G21,I21,K21)</f>
        <v/>
      </c>
      <c r="M21" s="186">
        <f>L21/L22-1</f>
        <v/>
      </c>
      <c r="N21" s="414">
        <f>_xlfn.STDEV.P(M21:M273)</f>
        <v/>
      </c>
      <c r="O21" s="186">
        <f>N21*SQRT(250)</f>
        <v/>
      </c>
      <c r="P21" s="418">
        <f>0.09%</f>
        <v/>
      </c>
      <c r="Q21" s="414">
        <f>L21/L273-1</f>
        <v/>
      </c>
      <c r="R21" s="230">
        <f>Q21-P21</f>
        <v/>
      </c>
      <c r="S21" s="231">
        <f>AVERAGE(R21:R1019)</f>
        <v/>
      </c>
      <c r="T21" s="229">
        <f>R21/O21</f>
        <v/>
      </c>
    </row>
    <row r="22" ht="15" customHeight="1">
      <c r="A22" s="188" t="n">
        <v>44340</v>
      </c>
      <c r="B22" s="183">
        <f>INDIRECT(B$1&amp;"!D"&amp;ROW())</f>
        <v/>
      </c>
      <c r="C22" s="224">
        <f>C23*(1+B22)</f>
        <v/>
      </c>
      <c r="D22" s="183">
        <f>INDIRECT(D$1&amp;"!D"&amp;ROW())</f>
        <v/>
      </c>
      <c r="E22" s="224">
        <f>E23*(1+D22)</f>
        <v/>
      </c>
      <c r="F22" s="183">
        <f>INDIRECT(F$1&amp;"!D"&amp;ROW())</f>
        <v/>
      </c>
      <c r="G22" s="224">
        <f>G23*(1+F22)</f>
        <v/>
      </c>
      <c r="H22" s="183">
        <f>INDIRECT(H$1&amp;"!D"&amp;ROW())</f>
        <v/>
      </c>
      <c r="I22" s="224">
        <f>I23*(1+H22)</f>
        <v/>
      </c>
      <c r="J22" s="183">
        <f>INDIRECT(J$1&amp;"!D"&amp;ROW())</f>
        <v/>
      </c>
      <c r="K22" s="224">
        <f>K23*(1+J22)</f>
        <v/>
      </c>
      <c r="L22" s="198">
        <f>SUM(C22,E22,G22,I22,K22)</f>
        <v/>
      </c>
      <c r="M22" s="186">
        <f>L22/L23-1</f>
        <v/>
      </c>
      <c r="N22" s="414">
        <f>_xlfn.STDEV.P(M22:M274)</f>
        <v/>
      </c>
      <c r="O22" s="186">
        <f>N22*SQRT(250)</f>
        <v/>
      </c>
      <c r="P22" s="418">
        <f>0.09%</f>
        <v/>
      </c>
      <c r="Q22" s="414">
        <f>L22/L274-1</f>
        <v/>
      </c>
      <c r="R22" s="230">
        <f>Q22-P22</f>
        <v/>
      </c>
      <c r="S22" s="231">
        <f>AVERAGE(R22:R1020)</f>
        <v/>
      </c>
      <c r="T22" s="229">
        <f>R22/O22</f>
        <v/>
      </c>
    </row>
    <row r="23" ht="15" customHeight="1">
      <c r="A23" s="188" t="n">
        <v>44337</v>
      </c>
      <c r="B23" s="183">
        <f>INDIRECT(B$1&amp;"!D"&amp;ROW())</f>
        <v/>
      </c>
      <c r="C23" s="224">
        <f>C24*(1+B23)</f>
        <v/>
      </c>
      <c r="D23" s="183">
        <f>INDIRECT(D$1&amp;"!D"&amp;ROW())</f>
        <v/>
      </c>
      <c r="E23" s="224">
        <f>E24*(1+D23)</f>
        <v/>
      </c>
      <c r="F23" s="183">
        <f>INDIRECT(F$1&amp;"!D"&amp;ROW())</f>
        <v/>
      </c>
      <c r="G23" s="224">
        <f>G24*(1+F23)</f>
        <v/>
      </c>
      <c r="H23" s="183">
        <f>INDIRECT(H$1&amp;"!D"&amp;ROW())</f>
        <v/>
      </c>
      <c r="I23" s="224">
        <f>I24*(1+H23)</f>
        <v/>
      </c>
      <c r="J23" s="183">
        <f>INDIRECT(J$1&amp;"!D"&amp;ROW())</f>
        <v/>
      </c>
      <c r="K23" s="224">
        <f>K24*(1+J23)</f>
        <v/>
      </c>
      <c r="L23" s="198">
        <f>SUM(C23,E23,G23,I23,K23)</f>
        <v/>
      </c>
      <c r="M23" s="186">
        <f>L23/L24-1</f>
        <v/>
      </c>
      <c r="N23" s="414">
        <f>_xlfn.STDEV.P(M23:M275)</f>
        <v/>
      </c>
      <c r="O23" s="186">
        <f>N23*SQRT(250)</f>
        <v/>
      </c>
      <c r="P23" s="418">
        <f>0.09%</f>
        <v/>
      </c>
      <c r="Q23" s="414">
        <f>L23/L275-1</f>
        <v/>
      </c>
      <c r="R23" s="230">
        <f>Q23-P23</f>
        <v/>
      </c>
      <c r="S23" s="231">
        <f>AVERAGE(R23:R1021)</f>
        <v/>
      </c>
      <c r="T23" s="229">
        <f>R23/O23</f>
        <v/>
      </c>
    </row>
    <row r="24" ht="15" customHeight="1">
      <c r="A24" s="188" t="n">
        <v>44336</v>
      </c>
      <c r="B24" s="183">
        <f>INDIRECT(B$1&amp;"!D"&amp;ROW())</f>
        <v/>
      </c>
      <c r="C24" s="224">
        <f>C25*(1+B24)</f>
        <v/>
      </c>
      <c r="D24" s="183">
        <f>INDIRECT(D$1&amp;"!D"&amp;ROW())</f>
        <v/>
      </c>
      <c r="E24" s="224">
        <f>E25*(1+D24)</f>
        <v/>
      </c>
      <c r="F24" s="183">
        <f>INDIRECT(F$1&amp;"!D"&amp;ROW())</f>
        <v/>
      </c>
      <c r="G24" s="224">
        <f>G25*(1+F24)</f>
        <v/>
      </c>
      <c r="H24" s="183">
        <f>INDIRECT(H$1&amp;"!D"&amp;ROW())</f>
        <v/>
      </c>
      <c r="I24" s="224">
        <f>I25*(1+H24)</f>
        <v/>
      </c>
      <c r="J24" s="183">
        <f>INDIRECT(J$1&amp;"!D"&amp;ROW())</f>
        <v/>
      </c>
      <c r="K24" s="224">
        <f>K25*(1+J24)</f>
        <v/>
      </c>
      <c r="L24" s="198">
        <f>SUM(C24,E24,G24,I24,K24)</f>
        <v/>
      </c>
      <c r="M24" s="186">
        <f>L24/L25-1</f>
        <v/>
      </c>
      <c r="N24" s="414">
        <f>_xlfn.STDEV.P(M24:M276)</f>
        <v/>
      </c>
      <c r="O24" s="186">
        <f>N24*SQRT(250)</f>
        <v/>
      </c>
      <c r="P24" s="418">
        <f>0.09%</f>
        <v/>
      </c>
      <c r="Q24" s="414">
        <f>L24/L276-1</f>
        <v/>
      </c>
      <c r="R24" s="230">
        <f>Q24-P24</f>
        <v/>
      </c>
      <c r="S24" s="231">
        <f>AVERAGE(R24:R1022)</f>
        <v/>
      </c>
      <c r="T24" s="229">
        <f>R24/O24</f>
        <v/>
      </c>
    </row>
    <row r="25" ht="15" customHeight="1">
      <c r="A25" s="188" t="n">
        <v>44335</v>
      </c>
      <c r="B25" s="183">
        <f>INDIRECT(B$1&amp;"!D"&amp;ROW())</f>
        <v/>
      </c>
      <c r="C25" s="224">
        <f>C26*(1+B25)</f>
        <v/>
      </c>
      <c r="D25" s="183">
        <f>INDIRECT(D$1&amp;"!D"&amp;ROW())</f>
        <v/>
      </c>
      <c r="E25" s="224">
        <f>E26*(1+D25)</f>
        <v/>
      </c>
      <c r="F25" s="183">
        <f>INDIRECT(F$1&amp;"!D"&amp;ROW())</f>
        <v/>
      </c>
      <c r="G25" s="224">
        <f>G26*(1+F25)</f>
        <v/>
      </c>
      <c r="H25" s="183">
        <f>INDIRECT(H$1&amp;"!D"&amp;ROW())</f>
        <v/>
      </c>
      <c r="I25" s="224">
        <f>I26*(1+H25)</f>
        <v/>
      </c>
      <c r="J25" s="183">
        <f>INDIRECT(J$1&amp;"!D"&amp;ROW())</f>
        <v/>
      </c>
      <c r="K25" s="224">
        <f>K26*(1+J25)</f>
        <v/>
      </c>
      <c r="L25" s="198">
        <f>SUM(C25,E25,G25,I25,K25)</f>
        <v/>
      </c>
      <c r="M25" s="186">
        <f>L25/L26-1</f>
        <v/>
      </c>
      <c r="N25" s="414">
        <f>_xlfn.STDEV.P(M25:M277)</f>
        <v/>
      </c>
      <c r="O25" s="186">
        <f>N25*SQRT(250)</f>
        <v/>
      </c>
      <c r="P25" s="418">
        <f>0.09%</f>
        <v/>
      </c>
      <c r="Q25" s="414">
        <f>L25/L277-1</f>
        <v/>
      </c>
      <c r="R25" s="230">
        <f>Q25-P25</f>
        <v/>
      </c>
      <c r="S25" s="231">
        <f>AVERAGE(R25:R1023)</f>
        <v/>
      </c>
      <c r="T25" s="229">
        <f>R25/O25</f>
        <v/>
      </c>
    </row>
    <row r="26" ht="15" customHeight="1">
      <c r="A26" s="188" t="n">
        <v>44334</v>
      </c>
      <c r="B26" s="183">
        <f>INDIRECT(B$1&amp;"!D"&amp;ROW())</f>
        <v/>
      </c>
      <c r="C26" s="224">
        <f>C27*(1+B26)</f>
        <v/>
      </c>
      <c r="D26" s="183">
        <f>INDIRECT(D$1&amp;"!D"&amp;ROW())</f>
        <v/>
      </c>
      <c r="E26" s="224">
        <f>E27*(1+D26)</f>
        <v/>
      </c>
      <c r="F26" s="183">
        <f>INDIRECT(F$1&amp;"!D"&amp;ROW())</f>
        <v/>
      </c>
      <c r="G26" s="224">
        <f>G27*(1+F26)</f>
        <v/>
      </c>
      <c r="H26" s="183">
        <f>INDIRECT(H$1&amp;"!D"&amp;ROW())</f>
        <v/>
      </c>
      <c r="I26" s="224">
        <f>I27*(1+H26)</f>
        <v/>
      </c>
      <c r="J26" s="183">
        <f>INDIRECT(J$1&amp;"!D"&amp;ROW())</f>
        <v/>
      </c>
      <c r="K26" s="224">
        <f>K27*(1+J26)</f>
        <v/>
      </c>
      <c r="L26" s="198">
        <f>SUM(C26,E26,G26,I26,K26)</f>
        <v/>
      </c>
      <c r="M26" s="186">
        <f>L26/L27-1</f>
        <v/>
      </c>
      <c r="N26" s="414">
        <f>_xlfn.STDEV.P(M26:M278)</f>
        <v/>
      </c>
      <c r="O26" s="186">
        <f>N26*SQRT(250)</f>
        <v/>
      </c>
      <c r="P26" s="418">
        <f>0.09%</f>
        <v/>
      </c>
      <c r="Q26" s="414">
        <f>L26/L278-1</f>
        <v/>
      </c>
      <c r="R26" s="230">
        <f>Q26-P26</f>
        <v/>
      </c>
      <c r="S26" s="231">
        <f>AVERAGE(R26:R1024)</f>
        <v/>
      </c>
      <c r="T26" s="229">
        <f>R26/O26</f>
        <v/>
      </c>
    </row>
    <row r="27" ht="15" customHeight="1">
      <c r="A27" s="188" t="n">
        <v>44333</v>
      </c>
      <c r="B27" s="183">
        <f>INDIRECT(B$1&amp;"!D"&amp;ROW())</f>
        <v/>
      </c>
      <c r="C27" s="224">
        <f>C28*(1+B27)</f>
        <v/>
      </c>
      <c r="D27" s="183">
        <f>INDIRECT(D$1&amp;"!D"&amp;ROW())</f>
        <v/>
      </c>
      <c r="E27" s="224">
        <f>E28*(1+D27)</f>
        <v/>
      </c>
      <c r="F27" s="183">
        <f>INDIRECT(F$1&amp;"!D"&amp;ROW())</f>
        <v/>
      </c>
      <c r="G27" s="224">
        <f>G28*(1+F27)</f>
        <v/>
      </c>
      <c r="H27" s="183">
        <f>INDIRECT(H$1&amp;"!D"&amp;ROW())</f>
        <v/>
      </c>
      <c r="I27" s="224">
        <f>I28*(1+H27)</f>
        <v/>
      </c>
      <c r="J27" s="183">
        <f>INDIRECT(J$1&amp;"!D"&amp;ROW())</f>
        <v/>
      </c>
      <c r="K27" s="224">
        <f>K28*(1+J27)</f>
        <v/>
      </c>
      <c r="L27" s="198">
        <f>SUM(C27,E27,G27,I27,K27)</f>
        <v/>
      </c>
      <c r="M27" s="186">
        <f>L27/L28-1</f>
        <v/>
      </c>
      <c r="N27" s="414">
        <f>_xlfn.STDEV.P(M27:M279)</f>
        <v/>
      </c>
      <c r="O27" s="186">
        <f>N27*SQRT(250)</f>
        <v/>
      </c>
      <c r="P27" s="418">
        <f>0.09%</f>
        <v/>
      </c>
      <c r="Q27" s="414">
        <f>L27/L279-1</f>
        <v/>
      </c>
      <c r="R27" s="230">
        <f>Q27-P27</f>
        <v/>
      </c>
      <c r="S27" s="231">
        <f>AVERAGE(R27:R1025)</f>
        <v/>
      </c>
      <c r="T27" s="229">
        <f>R27/O27</f>
        <v/>
      </c>
    </row>
    <row r="28" ht="15" customHeight="1">
      <c r="A28" s="188" t="n">
        <v>44330</v>
      </c>
      <c r="B28" s="183">
        <f>INDIRECT(B$1&amp;"!D"&amp;ROW())</f>
        <v/>
      </c>
      <c r="C28" s="224">
        <f>C29*(1+B28)</f>
        <v/>
      </c>
      <c r="D28" s="183">
        <f>INDIRECT(D$1&amp;"!D"&amp;ROW())</f>
        <v/>
      </c>
      <c r="E28" s="224">
        <f>E29*(1+D28)</f>
        <v/>
      </c>
      <c r="F28" s="183">
        <f>INDIRECT(F$1&amp;"!D"&amp;ROW())</f>
        <v/>
      </c>
      <c r="G28" s="224">
        <f>G29*(1+F28)</f>
        <v/>
      </c>
      <c r="H28" s="183">
        <f>INDIRECT(H$1&amp;"!D"&amp;ROW())</f>
        <v/>
      </c>
      <c r="I28" s="224">
        <f>I29*(1+H28)</f>
        <v/>
      </c>
      <c r="J28" s="183">
        <f>INDIRECT(J$1&amp;"!D"&amp;ROW())</f>
        <v/>
      </c>
      <c r="K28" s="224">
        <f>K29*(1+J28)</f>
        <v/>
      </c>
      <c r="L28" s="198">
        <f>SUM(C28,E28,G28,I28,K28)</f>
        <v/>
      </c>
      <c r="M28" s="186">
        <f>L28/L29-1</f>
        <v/>
      </c>
      <c r="N28" s="414">
        <f>_xlfn.STDEV.P(M28:M280)</f>
        <v/>
      </c>
      <c r="O28" s="186">
        <f>N28*SQRT(250)</f>
        <v/>
      </c>
      <c r="P28" s="418">
        <f>0.09%</f>
        <v/>
      </c>
      <c r="Q28" s="414">
        <f>L28/L280-1</f>
        <v/>
      </c>
      <c r="R28" s="230">
        <f>Q28-P28</f>
        <v/>
      </c>
      <c r="S28" s="231">
        <f>AVERAGE(R28:R1026)</f>
        <v/>
      </c>
      <c r="T28" s="229">
        <f>R28/O28</f>
        <v/>
      </c>
    </row>
    <row r="29" ht="15" customHeight="1">
      <c r="A29" s="188" t="n">
        <v>44329</v>
      </c>
      <c r="B29" s="183">
        <f>INDIRECT(B$1&amp;"!D"&amp;ROW())</f>
        <v/>
      </c>
      <c r="C29" s="224">
        <f>C30*(1+B29)</f>
        <v/>
      </c>
      <c r="D29" s="183">
        <f>INDIRECT(D$1&amp;"!D"&amp;ROW())</f>
        <v/>
      </c>
      <c r="E29" s="224">
        <f>E30*(1+D29)</f>
        <v/>
      </c>
      <c r="F29" s="183">
        <f>INDIRECT(F$1&amp;"!D"&amp;ROW())</f>
        <v/>
      </c>
      <c r="G29" s="224">
        <f>G30*(1+F29)</f>
        <v/>
      </c>
      <c r="H29" s="183">
        <f>INDIRECT(H$1&amp;"!D"&amp;ROW())</f>
        <v/>
      </c>
      <c r="I29" s="224">
        <f>I30*(1+H29)</f>
        <v/>
      </c>
      <c r="J29" s="183">
        <f>INDIRECT(J$1&amp;"!D"&amp;ROW())</f>
        <v/>
      </c>
      <c r="K29" s="224">
        <f>K30*(1+J29)</f>
        <v/>
      </c>
      <c r="L29" s="198">
        <f>SUM(C29,E29,G29,I29,K29)</f>
        <v/>
      </c>
      <c r="M29" s="186">
        <f>L29/L30-1</f>
        <v/>
      </c>
      <c r="N29" s="414">
        <f>_xlfn.STDEV.P(M29:M281)</f>
        <v/>
      </c>
      <c r="O29" s="186">
        <f>N29*SQRT(250)</f>
        <v/>
      </c>
      <c r="P29" s="418">
        <f>0.09%</f>
        <v/>
      </c>
      <c r="Q29" s="414">
        <f>L29/L281-1</f>
        <v/>
      </c>
      <c r="R29" s="230">
        <f>Q29-P29</f>
        <v/>
      </c>
      <c r="S29" s="231">
        <f>AVERAGE(R29:R1027)</f>
        <v/>
      </c>
      <c r="T29" s="229">
        <f>R29/O29</f>
        <v/>
      </c>
    </row>
    <row r="30" ht="15" customHeight="1">
      <c r="A30" s="188" t="n">
        <v>44328</v>
      </c>
      <c r="B30" s="183">
        <f>INDIRECT(B$1&amp;"!D"&amp;ROW())</f>
        <v/>
      </c>
      <c r="C30" s="224">
        <f>C31*(1+B30)</f>
        <v/>
      </c>
      <c r="D30" s="183">
        <f>INDIRECT(D$1&amp;"!D"&amp;ROW())</f>
        <v/>
      </c>
      <c r="E30" s="224">
        <f>E31*(1+D30)</f>
        <v/>
      </c>
      <c r="F30" s="183">
        <f>INDIRECT(F$1&amp;"!D"&amp;ROW())</f>
        <v/>
      </c>
      <c r="G30" s="224">
        <f>G31*(1+F30)</f>
        <v/>
      </c>
      <c r="H30" s="183">
        <f>INDIRECT(H$1&amp;"!D"&amp;ROW())</f>
        <v/>
      </c>
      <c r="I30" s="224">
        <f>I31*(1+H30)</f>
        <v/>
      </c>
      <c r="J30" s="183">
        <f>INDIRECT(J$1&amp;"!D"&amp;ROW())</f>
        <v/>
      </c>
      <c r="K30" s="224">
        <f>K31*(1+J30)</f>
        <v/>
      </c>
      <c r="L30" s="198">
        <f>SUM(C30,E30,G30,I30,K30)</f>
        <v/>
      </c>
      <c r="M30" s="186">
        <f>L30/L31-1</f>
        <v/>
      </c>
      <c r="N30" s="414">
        <f>_xlfn.STDEV.P(M30:M282)</f>
        <v/>
      </c>
      <c r="O30" s="186">
        <f>N30*SQRT(250)</f>
        <v/>
      </c>
      <c r="P30" s="418">
        <f>0.09%</f>
        <v/>
      </c>
      <c r="Q30" s="414">
        <f>L30/L282-1</f>
        <v/>
      </c>
      <c r="R30" s="230">
        <f>Q30-P30</f>
        <v/>
      </c>
      <c r="S30" s="231">
        <f>AVERAGE(R30:R1028)</f>
        <v/>
      </c>
      <c r="T30" s="229">
        <f>R30/O30</f>
        <v/>
      </c>
    </row>
    <row r="31" ht="15" customHeight="1">
      <c r="A31" s="188" t="n">
        <v>44327</v>
      </c>
      <c r="B31" s="183">
        <f>INDIRECT(B$1&amp;"!D"&amp;ROW())</f>
        <v/>
      </c>
      <c r="C31" s="224">
        <f>C32*(1+B31)</f>
        <v/>
      </c>
      <c r="D31" s="183">
        <f>INDIRECT(D$1&amp;"!D"&amp;ROW())</f>
        <v/>
      </c>
      <c r="E31" s="224">
        <f>E32*(1+D31)</f>
        <v/>
      </c>
      <c r="F31" s="183">
        <f>INDIRECT(F$1&amp;"!D"&amp;ROW())</f>
        <v/>
      </c>
      <c r="G31" s="224">
        <f>G32*(1+F31)</f>
        <v/>
      </c>
      <c r="H31" s="183">
        <f>INDIRECT(H$1&amp;"!D"&amp;ROW())</f>
        <v/>
      </c>
      <c r="I31" s="224">
        <f>I32*(1+H31)</f>
        <v/>
      </c>
      <c r="J31" s="183">
        <f>INDIRECT(J$1&amp;"!D"&amp;ROW())</f>
        <v/>
      </c>
      <c r="K31" s="224">
        <f>K32*(1+J31)</f>
        <v/>
      </c>
      <c r="L31" s="198">
        <f>SUM(C31,E31,G31,I31,K31)</f>
        <v/>
      </c>
      <c r="M31" s="186">
        <f>L31/L32-1</f>
        <v/>
      </c>
      <c r="N31" s="414">
        <f>_xlfn.STDEV.P(M31:M283)</f>
        <v/>
      </c>
      <c r="O31" s="186">
        <f>N31*SQRT(250)</f>
        <v/>
      </c>
      <c r="P31" s="418">
        <f>0.09%</f>
        <v/>
      </c>
      <c r="Q31" s="414">
        <f>L31/L283-1</f>
        <v/>
      </c>
      <c r="R31" s="230">
        <f>Q31-P31</f>
        <v/>
      </c>
      <c r="S31" s="231">
        <f>AVERAGE(R31:R1029)</f>
        <v/>
      </c>
      <c r="T31" s="229">
        <f>R31/O31</f>
        <v/>
      </c>
    </row>
    <row r="32" ht="15" customHeight="1">
      <c r="A32" s="188" t="n">
        <v>44326</v>
      </c>
      <c r="B32" s="183">
        <f>INDIRECT(B$1&amp;"!D"&amp;ROW())</f>
        <v/>
      </c>
      <c r="C32" s="224">
        <f>C33*(1+B32)</f>
        <v/>
      </c>
      <c r="D32" s="183">
        <f>INDIRECT(D$1&amp;"!D"&amp;ROW())</f>
        <v/>
      </c>
      <c r="E32" s="224">
        <f>E33*(1+D32)</f>
        <v/>
      </c>
      <c r="F32" s="183">
        <f>INDIRECT(F$1&amp;"!D"&amp;ROW())</f>
        <v/>
      </c>
      <c r="G32" s="224">
        <f>G33*(1+F32)</f>
        <v/>
      </c>
      <c r="H32" s="183">
        <f>INDIRECT(H$1&amp;"!D"&amp;ROW())</f>
        <v/>
      </c>
      <c r="I32" s="224">
        <f>I33*(1+H32)</f>
        <v/>
      </c>
      <c r="J32" s="183">
        <f>INDIRECT(J$1&amp;"!D"&amp;ROW())</f>
        <v/>
      </c>
      <c r="K32" s="224">
        <f>K33*(1+J32)</f>
        <v/>
      </c>
      <c r="L32" s="198">
        <f>SUM(C32,E32,G32,I32,K32)</f>
        <v/>
      </c>
      <c r="M32" s="186">
        <f>L32/L33-1</f>
        <v/>
      </c>
      <c r="N32" s="414">
        <f>_xlfn.STDEV.P(M32:M284)</f>
        <v/>
      </c>
      <c r="O32" s="186">
        <f>N32*SQRT(250)</f>
        <v/>
      </c>
      <c r="P32" s="418">
        <f>0.09%</f>
        <v/>
      </c>
      <c r="Q32" s="414">
        <f>L32/L284-1</f>
        <v/>
      </c>
      <c r="R32" s="230">
        <f>Q32-P32</f>
        <v/>
      </c>
      <c r="S32" s="231">
        <f>AVERAGE(R32:R1030)</f>
        <v/>
      </c>
      <c r="T32" s="229">
        <f>R32/O32</f>
        <v/>
      </c>
    </row>
    <row r="33" ht="15" customHeight="1">
      <c r="A33" s="188" t="n">
        <v>44323</v>
      </c>
      <c r="B33" s="183">
        <f>INDIRECT(B$1&amp;"!D"&amp;ROW())</f>
        <v/>
      </c>
      <c r="C33" s="224">
        <f>C34*(1+B33)</f>
        <v/>
      </c>
      <c r="D33" s="183">
        <f>INDIRECT(D$1&amp;"!D"&amp;ROW())</f>
        <v/>
      </c>
      <c r="E33" s="224">
        <f>E34*(1+D33)</f>
        <v/>
      </c>
      <c r="F33" s="183">
        <f>INDIRECT(F$1&amp;"!D"&amp;ROW())</f>
        <v/>
      </c>
      <c r="G33" s="224">
        <f>G34*(1+F33)</f>
        <v/>
      </c>
      <c r="H33" s="183">
        <f>INDIRECT(H$1&amp;"!D"&amp;ROW())</f>
        <v/>
      </c>
      <c r="I33" s="224">
        <f>I34*(1+H33)</f>
        <v/>
      </c>
      <c r="J33" s="183">
        <f>INDIRECT(J$1&amp;"!D"&amp;ROW())</f>
        <v/>
      </c>
      <c r="K33" s="224">
        <f>K34*(1+J33)</f>
        <v/>
      </c>
      <c r="L33" s="198">
        <f>SUM(C33,E33,G33,I33,K33)</f>
        <v/>
      </c>
      <c r="M33" s="186">
        <f>L33/L34-1</f>
        <v/>
      </c>
      <c r="N33" s="414">
        <f>_xlfn.STDEV.P(M33:M285)</f>
        <v/>
      </c>
      <c r="O33" s="186">
        <f>N33*SQRT(250)</f>
        <v/>
      </c>
      <c r="P33" s="418">
        <f>0.09%</f>
        <v/>
      </c>
      <c r="Q33" s="414">
        <f>L33/L285-1</f>
        <v/>
      </c>
      <c r="R33" s="230">
        <f>Q33-P33</f>
        <v/>
      </c>
      <c r="S33" s="231">
        <f>AVERAGE(R33:R1031)</f>
        <v/>
      </c>
      <c r="T33" s="229">
        <f>R33/O33</f>
        <v/>
      </c>
    </row>
    <row r="34" ht="15" customHeight="1">
      <c r="A34" s="188" t="n">
        <v>44322</v>
      </c>
      <c r="B34" s="183">
        <f>INDIRECT(B$1&amp;"!D"&amp;ROW())</f>
        <v/>
      </c>
      <c r="C34" s="224">
        <f>C35*(1+B34)</f>
        <v/>
      </c>
      <c r="D34" s="183">
        <f>INDIRECT(D$1&amp;"!D"&amp;ROW())</f>
        <v/>
      </c>
      <c r="E34" s="224">
        <f>E35*(1+D34)</f>
        <v/>
      </c>
      <c r="F34" s="183">
        <f>INDIRECT(F$1&amp;"!D"&amp;ROW())</f>
        <v/>
      </c>
      <c r="G34" s="224">
        <f>G35*(1+F34)</f>
        <v/>
      </c>
      <c r="H34" s="183">
        <f>INDIRECT(H$1&amp;"!D"&amp;ROW())</f>
        <v/>
      </c>
      <c r="I34" s="224">
        <f>I35*(1+H34)</f>
        <v/>
      </c>
      <c r="J34" s="183">
        <f>INDIRECT(J$1&amp;"!D"&amp;ROW())</f>
        <v/>
      </c>
      <c r="K34" s="224">
        <f>K35*(1+J34)</f>
        <v/>
      </c>
      <c r="L34" s="198">
        <f>SUM(C34,E34,G34,I34,K34)</f>
        <v/>
      </c>
      <c r="M34" s="186">
        <f>L34/L35-1</f>
        <v/>
      </c>
      <c r="N34" s="414">
        <f>_xlfn.STDEV.P(M34:M286)</f>
        <v/>
      </c>
      <c r="O34" s="186">
        <f>N34*SQRT(250)</f>
        <v/>
      </c>
      <c r="P34" s="418">
        <f>0.09%</f>
        <v/>
      </c>
      <c r="Q34" s="414">
        <f>L34/L286-1</f>
        <v/>
      </c>
      <c r="R34" s="230">
        <f>Q34-P34</f>
        <v/>
      </c>
      <c r="S34" s="231">
        <f>AVERAGE(R34:R1032)</f>
        <v/>
      </c>
      <c r="T34" s="229">
        <f>R34/O34</f>
        <v/>
      </c>
    </row>
    <row r="35" ht="15" customHeight="1">
      <c r="A35" s="188" t="n">
        <v>44321</v>
      </c>
      <c r="B35" s="183">
        <f>INDIRECT(B$1&amp;"!D"&amp;ROW())</f>
        <v/>
      </c>
      <c r="C35" s="224">
        <f>C36*(1+B35)</f>
        <v/>
      </c>
      <c r="D35" s="183">
        <f>INDIRECT(D$1&amp;"!D"&amp;ROW())</f>
        <v/>
      </c>
      <c r="E35" s="224">
        <f>E36*(1+D35)</f>
        <v/>
      </c>
      <c r="F35" s="183">
        <f>INDIRECT(F$1&amp;"!D"&amp;ROW())</f>
        <v/>
      </c>
      <c r="G35" s="224">
        <f>G36*(1+F35)</f>
        <v/>
      </c>
      <c r="H35" s="183">
        <f>INDIRECT(H$1&amp;"!D"&amp;ROW())</f>
        <v/>
      </c>
      <c r="I35" s="224">
        <f>I36*(1+H35)</f>
        <v/>
      </c>
      <c r="J35" s="183">
        <f>INDIRECT(J$1&amp;"!D"&amp;ROW())</f>
        <v/>
      </c>
      <c r="K35" s="224">
        <f>K36*(1+J35)</f>
        <v/>
      </c>
      <c r="L35" s="198">
        <f>SUM(C35,E35,G35,I35,K35)</f>
        <v/>
      </c>
      <c r="M35" s="186">
        <f>L35/L36-1</f>
        <v/>
      </c>
      <c r="N35" s="414">
        <f>_xlfn.STDEV.P(M35:M287)</f>
        <v/>
      </c>
      <c r="O35" s="186">
        <f>N35*SQRT(250)</f>
        <v/>
      </c>
      <c r="P35" s="418">
        <f>0.09%</f>
        <v/>
      </c>
      <c r="Q35" s="414">
        <f>L35/L287-1</f>
        <v/>
      </c>
      <c r="R35" s="230">
        <f>Q35-P35</f>
        <v/>
      </c>
      <c r="S35" s="231">
        <f>AVERAGE(R35:R1033)</f>
        <v/>
      </c>
      <c r="T35" s="229">
        <f>R35/O35</f>
        <v/>
      </c>
    </row>
    <row r="36" ht="15" customHeight="1">
      <c r="A36" s="188" t="n">
        <v>44320</v>
      </c>
      <c r="B36" s="183">
        <f>INDIRECT(B$1&amp;"!D"&amp;ROW())</f>
        <v/>
      </c>
      <c r="C36" s="224">
        <f>C37*(1+B36)</f>
        <v/>
      </c>
      <c r="D36" s="183">
        <f>INDIRECT(D$1&amp;"!D"&amp;ROW())</f>
        <v/>
      </c>
      <c r="E36" s="224">
        <f>E37*(1+D36)</f>
        <v/>
      </c>
      <c r="F36" s="183">
        <f>INDIRECT(F$1&amp;"!D"&amp;ROW())</f>
        <v/>
      </c>
      <c r="G36" s="224">
        <f>G37*(1+F36)</f>
        <v/>
      </c>
      <c r="H36" s="183">
        <f>INDIRECT(H$1&amp;"!D"&amp;ROW())</f>
        <v/>
      </c>
      <c r="I36" s="224">
        <f>I37*(1+H36)</f>
        <v/>
      </c>
      <c r="J36" s="183">
        <f>INDIRECT(J$1&amp;"!D"&amp;ROW())</f>
        <v/>
      </c>
      <c r="K36" s="224">
        <f>K37*(1+J36)</f>
        <v/>
      </c>
      <c r="L36" s="198">
        <f>SUM(C36,E36,G36,I36,K36)</f>
        <v/>
      </c>
      <c r="M36" s="186">
        <f>L36/L37-1</f>
        <v/>
      </c>
      <c r="N36" s="414">
        <f>_xlfn.STDEV.P(M36:M288)</f>
        <v/>
      </c>
      <c r="O36" s="186">
        <f>N36*SQRT(250)</f>
        <v/>
      </c>
      <c r="P36" s="418">
        <f>0.09%</f>
        <v/>
      </c>
      <c r="Q36" s="414">
        <f>L36/L288-1</f>
        <v/>
      </c>
      <c r="R36" s="230">
        <f>Q36-P36</f>
        <v/>
      </c>
      <c r="S36" s="231">
        <f>AVERAGE(R36:R1034)</f>
        <v/>
      </c>
      <c r="T36" s="229">
        <f>R36/O36</f>
        <v/>
      </c>
    </row>
    <row r="37" ht="15" customHeight="1">
      <c r="A37" s="188" t="n">
        <v>44319</v>
      </c>
      <c r="B37" s="183">
        <f>INDIRECT(B$1&amp;"!D"&amp;ROW())</f>
        <v/>
      </c>
      <c r="C37" s="224">
        <f>C38*(1+B37)</f>
        <v/>
      </c>
      <c r="D37" s="183">
        <f>INDIRECT(D$1&amp;"!D"&amp;ROW())</f>
        <v/>
      </c>
      <c r="E37" s="224">
        <f>E38*(1+D37)</f>
        <v/>
      </c>
      <c r="F37" s="183">
        <f>INDIRECT(F$1&amp;"!D"&amp;ROW())</f>
        <v/>
      </c>
      <c r="G37" s="224">
        <f>G38*(1+F37)</f>
        <v/>
      </c>
      <c r="H37" s="183">
        <f>INDIRECT(H$1&amp;"!D"&amp;ROW())</f>
        <v/>
      </c>
      <c r="I37" s="224">
        <f>I38*(1+H37)</f>
        <v/>
      </c>
      <c r="J37" s="183">
        <f>INDIRECT(J$1&amp;"!D"&amp;ROW())</f>
        <v/>
      </c>
      <c r="K37" s="224">
        <f>K38*(1+J37)</f>
        <v/>
      </c>
      <c r="L37" s="198">
        <f>SUM(C37,E37,G37,I37,K37)</f>
        <v/>
      </c>
      <c r="M37" s="186">
        <f>L37/L38-1</f>
        <v/>
      </c>
      <c r="N37" s="414">
        <f>_xlfn.STDEV.P(M37:M289)</f>
        <v/>
      </c>
      <c r="O37" s="186">
        <f>N37*SQRT(250)</f>
        <v/>
      </c>
      <c r="P37" s="418">
        <f>0.09%</f>
        <v/>
      </c>
      <c r="Q37" s="414">
        <f>L37/L289-1</f>
        <v/>
      </c>
      <c r="R37" s="230">
        <f>Q37-P37</f>
        <v/>
      </c>
      <c r="S37" s="231">
        <f>AVERAGE(R37:R1035)</f>
        <v/>
      </c>
      <c r="T37" s="229">
        <f>R37/O37</f>
        <v/>
      </c>
    </row>
    <row r="38" ht="15" customHeight="1">
      <c r="A38" s="188" t="n">
        <v>44316</v>
      </c>
      <c r="B38" s="183">
        <f>INDIRECT(B$1&amp;"!D"&amp;ROW())</f>
        <v/>
      </c>
      <c r="C38" s="224">
        <f>C39*(1+B38)</f>
        <v/>
      </c>
      <c r="D38" s="183">
        <f>INDIRECT(D$1&amp;"!D"&amp;ROW())</f>
        <v/>
      </c>
      <c r="E38" s="224">
        <f>E39*(1+D38)</f>
        <v/>
      </c>
      <c r="F38" s="183">
        <f>INDIRECT(F$1&amp;"!D"&amp;ROW())</f>
        <v/>
      </c>
      <c r="G38" s="224">
        <f>G39*(1+F38)</f>
        <v/>
      </c>
      <c r="H38" s="183">
        <f>INDIRECT(H$1&amp;"!D"&amp;ROW())</f>
        <v/>
      </c>
      <c r="I38" s="224">
        <f>I39*(1+H38)</f>
        <v/>
      </c>
      <c r="J38" s="183">
        <f>INDIRECT(J$1&amp;"!D"&amp;ROW())</f>
        <v/>
      </c>
      <c r="K38" s="224">
        <f>K39*(1+J38)</f>
        <v/>
      </c>
      <c r="L38" s="198">
        <f>SUM(C38,E38,G38,I38,K38)</f>
        <v/>
      </c>
      <c r="M38" s="186">
        <f>L38/L39-1</f>
        <v/>
      </c>
      <c r="N38" s="414">
        <f>_xlfn.STDEV.P(M38:M290)</f>
        <v/>
      </c>
      <c r="O38" s="186">
        <f>N38*SQRT(250)</f>
        <v/>
      </c>
      <c r="P38" s="418">
        <f>0.09%</f>
        <v/>
      </c>
      <c r="Q38" s="414">
        <f>L38/L290-1</f>
        <v/>
      </c>
      <c r="R38" s="230">
        <f>Q38-P38</f>
        <v/>
      </c>
      <c r="S38" s="231">
        <f>AVERAGE(R38:R1036)</f>
        <v/>
      </c>
      <c r="T38" s="229">
        <f>R38/O38</f>
        <v/>
      </c>
    </row>
    <row r="39" ht="15" customHeight="1">
      <c r="A39" s="188" t="n">
        <v>44315</v>
      </c>
      <c r="B39" s="183">
        <f>INDIRECT(B$1&amp;"!D"&amp;ROW())</f>
        <v/>
      </c>
      <c r="C39" s="224">
        <f>C40*(1+B39)</f>
        <v/>
      </c>
      <c r="D39" s="183">
        <f>INDIRECT(D$1&amp;"!D"&amp;ROW())</f>
        <v/>
      </c>
      <c r="E39" s="224">
        <f>E40*(1+D39)</f>
        <v/>
      </c>
      <c r="F39" s="183">
        <f>INDIRECT(F$1&amp;"!D"&amp;ROW())</f>
        <v/>
      </c>
      <c r="G39" s="224">
        <f>G40*(1+F39)</f>
        <v/>
      </c>
      <c r="H39" s="183">
        <f>INDIRECT(H$1&amp;"!D"&amp;ROW())</f>
        <v/>
      </c>
      <c r="I39" s="224">
        <f>I40*(1+H39)</f>
        <v/>
      </c>
      <c r="J39" s="183">
        <f>INDIRECT(J$1&amp;"!D"&amp;ROW())</f>
        <v/>
      </c>
      <c r="K39" s="224">
        <f>K40*(1+J39)</f>
        <v/>
      </c>
      <c r="L39" s="198">
        <f>SUM(C39,E39,G39,I39,K39)</f>
        <v/>
      </c>
      <c r="M39" s="186">
        <f>L39/L40-1</f>
        <v/>
      </c>
      <c r="N39" s="414">
        <f>_xlfn.STDEV.P(M39:M291)</f>
        <v/>
      </c>
      <c r="O39" s="186">
        <f>N39*SQRT(250)</f>
        <v/>
      </c>
      <c r="P39" s="418">
        <f>0.09%</f>
        <v/>
      </c>
      <c r="Q39" s="414">
        <f>L39/L291-1</f>
        <v/>
      </c>
      <c r="R39" s="230">
        <f>Q39-P39</f>
        <v/>
      </c>
      <c r="S39" s="231">
        <f>AVERAGE(R39:R1037)</f>
        <v/>
      </c>
      <c r="T39" s="229">
        <f>R39/O39</f>
        <v/>
      </c>
    </row>
    <row r="40" ht="16.5" customHeight="1">
      <c r="A40" s="188" t="n">
        <v>44314</v>
      </c>
      <c r="B40" s="183">
        <f>INDIRECT(B$1&amp;"!D"&amp;ROW())</f>
        <v/>
      </c>
      <c r="C40" s="224">
        <f>C41*(1+B40)</f>
        <v/>
      </c>
      <c r="D40" s="183">
        <f>INDIRECT(D$1&amp;"!D"&amp;ROW())</f>
        <v/>
      </c>
      <c r="E40" s="224">
        <f>E41*(1+D40)</f>
        <v/>
      </c>
      <c r="F40" s="183">
        <f>INDIRECT(F$1&amp;"!D"&amp;ROW())</f>
        <v/>
      </c>
      <c r="G40" s="224">
        <f>G41*(1+F40)</f>
        <v/>
      </c>
      <c r="H40" s="183">
        <f>INDIRECT(H$1&amp;"!D"&amp;ROW())</f>
        <v/>
      </c>
      <c r="I40" s="224">
        <f>I41*(1+H40)</f>
        <v/>
      </c>
      <c r="J40" s="183">
        <f>INDIRECT(J$1&amp;"!D"&amp;ROW())</f>
        <v/>
      </c>
      <c r="K40" s="224">
        <f>K41*(1+J40)</f>
        <v/>
      </c>
      <c r="L40" s="198">
        <f>SUM(C40,E40,G40,I40,K40)</f>
        <v/>
      </c>
      <c r="M40" s="186">
        <f>L40/L41-1</f>
        <v/>
      </c>
      <c r="N40" s="414">
        <f>_xlfn.STDEV.P(M40:M292)</f>
        <v/>
      </c>
      <c r="O40" s="186">
        <f>N40*SQRT(250)</f>
        <v/>
      </c>
      <c r="P40" s="418">
        <f>0.09%</f>
        <v/>
      </c>
      <c r="Q40" s="414">
        <f>L40/L292-1</f>
        <v/>
      </c>
      <c r="R40" s="230">
        <f>Q40-P40</f>
        <v/>
      </c>
      <c r="S40" s="231">
        <f>AVERAGE(R40:R1038)</f>
        <v/>
      </c>
      <c r="T40" s="229">
        <f>R40/O40</f>
        <v/>
      </c>
    </row>
    <row r="41" ht="16.5" customHeight="1">
      <c r="A41" s="188" t="n">
        <v>44313</v>
      </c>
      <c r="B41" s="183">
        <f>INDIRECT(B$1&amp;"!D"&amp;ROW())</f>
        <v/>
      </c>
      <c r="C41" s="224">
        <f>C42*(1+B41)</f>
        <v/>
      </c>
      <c r="D41" s="183">
        <f>INDIRECT(D$1&amp;"!D"&amp;ROW())</f>
        <v/>
      </c>
      <c r="E41" s="224">
        <f>E42*(1+D41)</f>
        <v/>
      </c>
      <c r="F41" s="183">
        <f>INDIRECT(F$1&amp;"!D"&amp;ROW())</f>
        <v/>
      </c>
      <c r="G41" s="224">
        <f>G42*(1+F41)</f>
        <v/>
      </c>
      <c r="H41" s="183">
        <f>INDIRECT(H$1&amp;"!D"&amp;ROW())</f>
        <v/>
      </c>
      <c r="I41" s="224">
        <f>I42*(1+H41)</f>
        <v/>
      </c>
      <c r="J41" s="183">
        <f>INDIRECT(J$1&amp;"!D"&amp;ROW())</f>
        <v/>
      </c>
      <c r="K41" s="224">
        <f>K42*(1+J41)</f>
        <v/>
      </c>
      <c r="L41" s="198">
        <f>SUM(C41,E41,G41,I41,K41)</f>
        <v/>
      </c>
      <c r="M41" s="186">
        <f>L41/L42-1</f>
        <v/>
      </c>
      <c r="N41" s="414">
        <f>_xlfn.STDEV.P(M41:M293)</f>
        <v/>
      </c>
      <c r="O41" s="186">
        <f>N41*SQRT(250)</f>
        <v/>
      </c>
      <c r="P41" s="418">
        <f>0.09%</f>
        <v/>
      </c>
      <c r="Q41" s="414">
        <f>L41/L293-1</f>
        <v/>
      </c>
      <c r="R41" s="230">
        <f>Q41-P41</f>
        <v/>
      </c>
      <c r="S41" s="231">
        <f>AVERAGE(R41:R1039)</f>
        <v/>
      </c>
      <c r="T41" s="229">
        <f>R41/O41</f>
        <v/>
      </c>
    </row>
    <row r="42" ht="16.5" customHeight="1">
      <c r="A42" s="188" t="n">
        <v>44312</v>
      </c>
      <c r="B42" s="183">
        <f>INDIRECT(B$1&amp;"!D"&amp;ROW())</f>
        <v/>
      </c>
      <c r="C42" s="224">
        <f>C43*(1+B42)</f>
        <v/>
      </c>
      <c r="D42" s="183">
        <f>INDIRECT(D$1&amp;"!D"&amp;ROW())</f>
        <v/>
      </c>
      <c r="E42" s="224">
        <f>E43*(1+D42)</f>
        <v/>
      </c>
      <c r="F42" s="183">
        <f>INDIRECT(F$1&amp;"!D"&amp;ROW())</f>
        <v/>
      </c>
      <c r="G42" s="224">
        <f>G43*(1+F42)</f>
        <v/>
      </c>
      <c r="H42" s="183">
        <f>INDIRECT(H$1&amp;"!D"&amp;ROW())</f>
        <v/>
      </c>
      <c r="I42" s="224">
        <f>I43*(1+H42)</f>
        <v/>
      </c>
      <c r="J42" s="183">
        <f>INDIRECT(J$1&amp;"!D"&amp;ROW())</f>
        <v/>
      </c>
      <c r="K42" s="224">
        <f>K43*(1+J42)</f>
        <v/>
      </c>
      <c r="L42" s="198">
        <f>SUM(C42,E42,G42,I42,K42)</f>
        <v/>
      </c>
      <c r="M42" s="186">
        <f>L42/L43-1</f>
        <v/>
      </c>
      <c r="N42" s="414">
        <f>_xlfn.STDEV.P(M42:M294)</f>
        <v/>
      </c>
      <c r="O42" s="186">
        <f>N42*SQRT(250)</f>
        <v/>
      </c>
      <c r="P42" s="418">
        <f>0.09%</f>
        <v/>
      </c>
      <c r="Q42" s="414">
        <f>L42/L294-1</f>
        <v/>
      </c>
      <c r="R42" s="230">
        <f>Q42-P42</f>
        <v/>
      </c>
      <c r="S42" s="231">
        <f>AVERAGE(R42:R1040)</f>
        <v/>
      </c>
      <c r="T42" s="229">
        <f>R42/O42</f>
        <v/>
      </c>
    </row>
    <row r="43" ht="16.5" customHeight="1">
      <c r="A43" s="188" t="n">
        <v>44309</v>
      </c>
      <c r="B43" s="183">
        <f>INDIRECT(B$1&amp;"!D"&amp;ROW())</f>
        <v/>
      </c>
      <c r="C43" s="224">
        <f>C44*(1+B43)</f>
        <v/>
      </c>
      <c r="D43" s="183">
        <f>INDIRECT(D$1&amp;"!D"&amp;ROW())</f>
        <v/>
      </c>
      <c r="E43" s="224">
        <f>E44*(1+D43)</f>
        <v/>
      </c>
      <c r="F43" s="183">
        <f>INDIRECT(F$1&amp;"!D"&amp;ROW())</f>
        <v/>
      </c>
      <c r="G43" s="224">
        <f>G44*(1+F43)</f>
        <v/>
      </c>
      <c r="H43" s="183">
        <f>INDIRECT(H$1&amp;"!D"&amp;ROW())</f>
        <v/>
      </c>
      <c r="I43" s="224">
        <f>I44*(1+H43)</f>
        <v/>
      </c>
      <c r="J43" s="183">
        <f>INDIRECT(J$1&amp;"!D"&amp;ROW())</f>
        <v/>
      </c>
      <c r="K43" s="224">
        <f>K44*(1+J43)</f>
        <v/>
      </c>
      <c r="L43" s="198">
        <f>SUM(C43,E43,G43,I43,K43)</f>
        <v/>
      </c>
      <c r="M43" s="186">
        <f>L43/L44-1</f>
        <v/>
      </c>
      <c r="N43" s="414">
        <f>_xlfn.STDEV.P(M43:M295)</f>
        <v/>
      </c>
      <c r="O43" s="186">
        <f>N43*SQRT(250)</f>
        <v/>
      </c>
      <c r="P43" s="418">
        <f>0.09%</f>
        <v/>
      </c>
      <c r="Q43" s="414">
        <f>L43/L295-1</f>
        <v/>
      </c>
      <c r="R43" s="230">
        <f>Q43-P43</f>
        <v/>
      </c>
      <c r="S43" s="231">
        <f>AVERAGE(R43:R1041)</f>
        <v/>
      </c>
      <c r="T43" s="229">
        <f>R43/O43</f>
        <v/>
      </c>
    </row>
    <row r="44" ht="16.5" customHeight="1">
      <c r="A44" s="188" t="n">
        <v>44308</v>
      </c>
      <c r="B44" s="183">
        <f>INDIRECT(B$1&amp;"!D"&amp;ROW())</f>
        <v/>
      </c>
      <c r="C44" s="224">
        <f>C45*(1+B44)</f>
        <v/>
      </c>
      <c r="D44" s="183">
        <f>INDIRECT(D$1&amp;"!D"&amp;ROW())</f>
        <v/>
      </c>
      <c r="E44" s="224">
        <f>E45*(1+D44)</f>
        <v/>
      </c>
      <c r="F44" s="183">
        <f>INDIRECT(F$1&amp;"!D"&amp;ROW())</f>
        <v/>
      </c>
      <c r="G44" s="224">
        <f>G45*(1+F44)</f>
        <v/>
      </c>
      <c r="H44" s="183">
        <f>INDIRECT(H$1&amp;"!D"&amp;ROW())</f>
        <v/>
      </c>
      <c r="I44" s="224">
        <f>I45*(1+H44)</f>
        <v/>
      </c>
      <c r="J44" s="183">
        <f>INDIRECT(J$1&amp;"!D"&amp;ROW())</f>
        <v/>
      </c>
      <c r="K44" s="224">
        <f>K45*(1+J44)</f>
        <v/>
      </c>
      <c r="L44" s="198">
        <f>SUM(C44,E44,G44,I44,K44)</f>
        <v/>
      </c>
      <c r="M44" s="186">
        <f>L44/L45-1</f>
        <v/>
      </c>
      <c r="N44" s="414">
        <f>_xlfn.STDEV.P(M44:M296)</f>
        <v/>
      </c>
      <c r="O44" s="186">
        <f>N44*SQRT(250)</f>
        <v/>
      </c>
      <c r="P44" s="418">
        <f>0.09%</f>
        <v/>
      </c>
      <c r="Q44" s="414">
        <f>L44/L296-1</f>
        <v/>
      </c>
      <c r="R44" s="230">
        <f>Q44-P44</f>
        <v/>
      </c>
      <c r="S44" s="231">
        <f>AVERAGE(R44:R1042)</f>
        <v/>
      </c>
      <c r="T44" s="229">
        <f>R44/O44</f>
        <v/>
      </c>
    </row>
    <row r="45" ht="16.5" customHeight="1">
      <c r="A45" s="188" t="n">
        <v>44307</v>
      </c>
      <c r="B45" s="183">
        <f>INDIRECT(B$1&amp;"!D"&amp;ROW())</f>
        <v/>
      </c>
      <c r="C45" s="224">
        <f>C46*(1+B45)</f>
        <v/>
      </c>
      <c r="D45" s="183">
        <f>INDIRECT(D$1&amp;"!D"&amp;ROW())</f>
        <v/>
      </c>
      <c r="E45" s="224">
        <f>E46*(1+D45)</f>
        <v/>
      </c>
      <c r="F45" s="183">
        <f>INDIRECT(F$1&amp;"!D"&amp;ROW())</f>
        <v/>
      </c>
      <c r="G45" s="224">
        <f>G46*(1+F45)</f>
        <v/>
      </c>
      <c r="H45" s="183">
        <f>INDIRECT(H$1&amp;"!D"&amp;ROW())</f>
        <v/>
      </c>
      <c r="I45" s="224">
        <f>I46*(1+H45)</f>
        <v/>
      </c>
      <c r="J45" s="183">
        <f>INDIRECT(J$1&amp;"!D"&amp;ROW())</f>
        <v/>
      </c>
      <c r="K45" s="224">
        <f>K46*(1+J45)</f>
        <v/>
      </c>
      <c r="L45" s="198">
        <f>SUM(C45,E45,G45,I45,K45)</f>
        <v/>
      </c>
      <c r="M45" s="186">
        <f>L45/L46-1</f>
        <v/>
      </c>
      <c r="N45" s="414">
        <f>_xlfn.STDEV.P(M45:M297)</f>
        <v/>
      </c>
      <c r="O45" s="186">
        <f>N45*SQRT(250)</f>
        <v/>
      </c>
      <c r="P45" s="418">
        <f>0.09%</f>
        <v/>
      </c>
      <c r="Q45" s="414">
        <f>L45/L297-1</f>
        <v/>
      </c>
      <c r="R45" s="230">
        <f>Q45-P45</f>
        <v/>
      </c>
      <c r="S45" s="231">
        <f>AVERAGE(R45:R1043)</f>
        <v/>
      </c>
      <c r="T45" s="229">
        <f>R45/O45</f>
        <v/>
      </c>
    </row>
    <row r="46" ht="16.5" customHeight="1">
      <c r="A46" s="188" t="n">
        <v>44306</v>
      </c>
      <c r="B46" s="183">
        <f>INDIRECT(B$1&amp;"!D"&amp;ROW())</f>
        <v/>
      </c>
      <c r="C46" s="224">
        <f>C47*(1+B46)</f>
        <v/>
      </c>
      <c r="D46" s="183">
        <f>INDIRECT(D$1&amp;"!D"&amp;ROW())</f>
        <v/>
      </c>
      <c r="E46" s="224">
        <f>E47*(1+D46)</f>
        <v/>
      </c>
      <c r="F46" s="183">
        <f>INDIRECT(F$1&amp;"!D"&amp;ROW())</f>
        <v/>
      </c>
      <c r="G46" s="224">
        <f>G47*(1+F46)</f>
        <v/>
      </c>
      <c r="H46" s="183">
        <f>INDIRECT(H$1&amp;"!D"&amp;ROW())</f>
        <v/>
      </c>
      <c r="I46" s="224">
        <f>I47*(1+H46)</f>
        <v/>
      </c>
      <c r="J46" s="183">
        <f>INDIRECT(J$1&amp;"!D"&amp;ROW())</f>
        <v/>
      </c>
      <c r="K46" s="224">
        <f>K47*(1+J46)</f>
        <v/>
      </c>
      <c r="L46" s="198">
        <f>SUM(C46,E46,G46,I46,K46)</f>
        <v/>
      </c>
      <c r="M46" s="186">
        <f>L46/L47-1</f>
        <v/>
      </c>
      <c r="N46" s="414">
        <f>_xlfn.STDEV.P(M46:M298)</f>
        <v/>
      </c>
      <c r="O46" s="186">
        <f>N46*SQRT(250)</f>
        <v/>
      </c>
      <c r="P46" s="418">
        <f>0.09%</f>
        <v/>
      </c>
      <c r="Q46" s="414">
        <f>L46/L298-1</f>
        <v/>
      </c>
      <c r="R46" s="230">
        <f>Q46-P46</f>
        <v/>
      </c>
      <c r="S46" s="231">
        <f>AVERAGE(R46:R1044)</f>
        <v/>
      </c>
      <c r="T46" s="229">
        <f>R46/O46</f>
        <v/>
      </c>
    </row>
    <row r="47" ht="16.5" customHeight="1">
      <c r="A47" s="188" t="n">
        <v>44305</v>
      </c>
      <c r="B47" s="183">
        <f>INDIRECT(B$1&amp;"!D"&amp;ROW())</f>
        <v/>
      </c>
      <c r="C47" s="224">
        <f>C48*(1+B47)</f>
        <v/>
      </c>
      <c r="D47" s="183">
        <f>INDIRECT(D$1&amp;"!D"&amp;ROW())</f>
        <v/>
      </c>
      <c r="E47" s="224">
        <f>E48*(1+D47)</f>
        <v/>
      </c>
      <c r="F47" s="183">
        <f>INDIRECT(F$1&amp;"!D"&amp;ROW())</f>
        <v/>
      </c>
      <c r="G47" s="224">
        <f>G48*(1+F47)</f>
        <v/>
      </c>
      <c r="H47" s="183">
        <f>INDIRECT(H$1&amp;"!D"&amp;ROW())</f>
        <v/>
      </c>
      <c r="I47" s="224">
        <f>I48*(1+H47)</f>
        <v/>
      </c>
      <c r="J47" s="183">
        <f>INDIRECT(J$1&amp;"!D"&amp;ROW())</f>
        <v/>
      </c>
      <c r="K47" s="224">
        <f>K48*(1+J47)</f>
        <v/>
      </c>
      <c r="L47" s="198">
        <f>SUM(C47,E47,G47,I47,K47)</f>
        <v/>
      </c>
      <c r="M47" s="186">
        <f>L47/L48-1</f>
        <v/>
      </c>
      <c r="N47" s="414">
        <f>_xlfn.STDEV.P(M47:M299)</f>
        <v/>
      </c>
      <c r="O47" s="186">
        <f>N47*SQRT(250)</f>
        <v/>
      </c>
      <c r="P47" s="418">
        <f>0.09%</f>
        <v/>
      </c>
      <c r="Q47" s="414">
        <f>L47/L299-1</f>
        <v/>
      </c>
      <c r="R47" s="230">
        <f>Q47-P47</f>
        <v/>
      </c>
      <c r="S47" s="231">
        <f>AVERAGE(R47:R1045)</f>
        <v/>
      </c>
      <c r="T47" s="229">
        <f>R47/O47</f>
        <v/>
      </c>
    </row>
    <row r="48" ht="16.5" customHeight="1">
      <c r="A48" s="188" t="n">
        <v>44302</v>
      </c>
      <c r="B48" s="183">
        <f>INDIRECT(B$1&amp;"!D"&amp;ROW())</f>
        <v/>
      </c>
      <c r="C48" s="224">
        <f>C49*(1+B48)</f>
        <v/>
      </c>
      <c r="D48" s="183">
        <f>INDIRECT(D$1&amp;"!D"&amp;ROW())</f>
        <v/>
      </c>
      <c r="E48" s="224">
        <f>E49*(1+D48)</f>
        <v/>
      </c>
      <c r="F48" s="183">
        <f>INDIRECT(F$1&amp;"!D"&amp;ROW())</f>
        <v/>
      </c>
      <c r="G48" s="224">
        <f>G49*(1+F48)</f>
        <v/>
      </c>
      <c r="H48" s="183">
        <f>INDIRECT(H$1&amp;"!D"&amp;ROW())</f>
        <v/>
      </c>
      <c r="I48" s="224">
        <f>I49*(1+H48)</f>
        <v/>
      </c>
      <c r="J48" s="183">
        <f>INDIRECT(J$1&amp;"!D"&amp;ROW())</f>
        <v/>
      </c>
      <c r="K48" s="224">
        <f>K49*(1+J48)</f>
        <v/>
      </c>
      <c r="L48" s="198">
        <f>SUM(C48,E48,G48,I48,K48)</f>
        <v/>
      </c>
      <c r="M48" s="186">
        <f>L48/L49-1</f>
        <v/>
      </c>
      <c r="N48" s="414">
        <f>_xlfn.STDEV.P(M48:M300)</f>
        <v/>
      </c>
      <c r="O48" s="186">
        <f>N48*SQRT(250)</f>
        <v/>
      </c>
      <c r="P48" s="418">
        <f>0.09%</f>
        <v/>
      </c>
      <c r="Q48" s="414">
        <f>L48/L300-1</f>
        <v/>
      </c>
      <c r="R48" s="230">
        <f>Q48-P48</f>
        <v/>
      </c>
      <c r="S48" s="231">
        <f>AVERAGE(R48:R1046)</f>
        <v/>
      </c>
      <c r="T48" s="229">
        <f>R48/O48</f>
        <v/>
      </c>
    </row>
    <row r="49" ht="16.5" customHeight="1">
      <c r="A49" s="188" t="n">
        <v>44301</v>
      </c>
      <c r="B49" s="183">
        <f>INDIRECT(B$1&amp;"!D"&amp;ROW())</f>
        <v/>
      </c>
      <c r="C49" s="224">
        <f>C50*(1+B49)</f>
        <v/>
      </c>
      <c r="D49" s="183">
        <f>INDIRECT(D$1&amp;"!D"&amp;ROW())</f>
        <v/>
      </c>
      <c r="E49" s="224">
        <f>E50*(1+D49)</f>
        <v/>
      </c>
      <c r="F49" s="183">
        <f>INDIRECT(F$1&amp;"!D"&amp;ROW())</f>
        <v/>
      </c>
      <c r="G49" s="224">
        <f>G50*(1+F49)</f>
        <v/>
      </c>
      <c r="H49" s="183">
        <f>INDIRECT(H$1&amp;"!D"&amp;ROW())</f>
        <v/>
      </c>
      <c r="I49" s="224">
        <f>I50*(1+H49)</f>
        <v/>
      </c>
      <c r="J49" s="183">
        <f>INDIRECT(J$1&amp;"!D"&amp;ROW())</f>
        <v/>
      </c>
      <c r="K49" s="224">
        <f>K50*(1+J49)</f>
        <v/>
      </c>
      <c r="L49" s="198">
        <f>SUM(C49,E49,G49,I49,K49)</f>
        <v/>
      </c>
      <c r="M49" s="186">
        <f>L49/L50-1</f>
        <v/>
      </c>
      <c r="N49" s="414">
        <f>_xlfn.STDEV.P(M49:M301)</f>
        <v/>
      </c>
      <c r="O49" s="186">
        <f>N49*SQRT(250)</f>
        <v/>
      </c>
      <c r="P49" s="418">
        <f>0.09%</f>
        <v/>
      </c>
      <c r="Q49" s="414">
        <f>L49/L301-1</f>
        <v/>
      </c>
      <c r="R49" s="230">
        <f>Q49-P49</f>
        <v/>
      </c>
      <c r="S49" s="231">
        <f>AVERAGE(R49:R1047)</f>
        <v/>
      </c>
      <c r="T49" s="229">
        <f>R49/O49</f>
        <v/>
      </c>
    </row>
    <row r="50" ht="16.5" customHeight="1">
      <c r="A50" s="188" t="n">
        <v>44300</v>
      </c>
      <c r="B50" s="183">
        <f>INDIRECT(B$1&amp;"!D"&amp;ROW())</f>
        <v/>
      </c>
      <c r="C50" s="224">
        <f>C51*(1+B50)</f>
        <v/>
      </c>
      <c r="D50" s="183">
        <f>INDIRECT(D$1&amp;"!D"&amp;ROW())</f>
        <v/>
      </c>
      <c r="E50" s="224">
        <f>E51*(1+D50)</f>
        <v/>
      </c>
      <c r="F50" s="183">
        <f>INDIRECT(F$1&amp;"!D"&amp;ROW())</f>
        <v/>
      </c>
      <c r="G50" s="224">
        <f>G51*(1+F50)</f>
        <v/>
      </c>
      <c r="H50" s="183">
        <f>INDIRECT(H$1&amp;"!D"&amp;ROW())</f>
        <v/>
      </c>
      <c r="I50" s="224">
        <f>I51*(1+H50)</f>
        <v/>
      </c>
      <c r="J50" s="183">
        <f>INDIRECT(J$1&amp;"!D"&amp;ROW())</f>
        <v/>
      </c>
      <c r="K50" s="224">
        <f>K51*(1+J50)</f>
        <v/>
      </c>
      <c r="L50" s="198">
        <f>SUM(C50,E50,G50,I50,K50)</f>
        <v/>
      </c>
      <c r="M50" s="186">
        <f>L50/L51-1</f>
        <v/>
      </c>
      <c r="N50" s="414">
        <f>_xlfn.STDEV.P(M50:M302)</f>
        <v/>
      </c>
      <c r="O50" s="186">
        <f>N50*SQRT(250)</f>
        <v/>
      </c>
      <c r="P50" s="418">
        <f>0.09%</f>
        <v/>
      </c>
      <c r="Q50" s="414">
        <f>L50/L302-1</f>
        <v/>
      </c>
      <c r="R50" s="230">
        <f>Q50-P50</f>
        <v/>
      </c>
      <c r="S50" s="231">
        <f>AVERAGE(R50:R1048)</f>
        <v/>
      </c>
      <c r="T50" s="229">
        <f>R50/O50</f>
        <v/>
      </c>
    </row>
    <row r="51" ht="16.5" customHeight="1">
      <c r="A51" s="188" t="n">
        <v>44299</v>
      </c>
      <c r="B51" s="183">
        <f>INDIRECT(B$1&amp;"!D"&amp;ROW())</f>
        <v/>
      </c>
      <c r="C51" s="224">
        <f>C52*(1+B51)</f>
        <v/>
      </c>
      <c r="D51" s="183">
        <f>INDIRECT(D$1&amp;"!D"&amp;ROW())</f>
        <v/>
      </c>
      <c r="E51" s="224">
        <f>E52*(1+D51)</f>
        <v/>
      </c>
      <c r="F51" s="183">
        <f>INDIRECT(F$1&amp;"!D"&amp;ROW())</f>
        <v/>
      </c>
      <c r="G51" s="224">
        <f>G52*(1+F51)</f>
        <v/>
      </c>
      <c r="H51" s="183">
        <f>INDIRECT(H$1&amp;"!D"&amp;ROW())</f>
        <v/>
      </c>
      <c r="I51" s="224">
        <f>I52*(1+H51)</f>
        <v/>
      </c>
      <c r="J51" s="183">
        <f>INDIRECT(J$1&amp;"!D"&amp;ROW())</f>
        <v/>
      </c>
      <c r="K51" s="224">
        <f>K52*(1+J51)</f>
        <v/>
      </c>
      <c r="L51" s="198">
        <f>SUM(C51,E51,G51,I51,K51)</f>
        <v/>
      </c>
      <c r="M51" s="186">
        <f>L51/L52-1</f>
        <v/>
      </c>
      <c r="N51" s="414">
        <f>_xlfn.STDEV.P(M51:M303)</f>
        <v/>
      </c>
      <c r="O51" s="186">
        <f>N51*SQRT(250)</f>
        <v/>
      </c>
      <c r="P51" s="418">
        <f>0.09%</f>
        <v/>
      </c>
      <c r="Q51" s="414">
        <f>L51/L303-1</f>
        <v/>
      </c>
      <c r="R51" s="230">
        <f>Q51-P51</f>
        <v/>
      </c>
      <c r="S51" s="231">
        <f>AVERAGE(R51:R1049)</f>
        <v/>
      </c>
      <c r="T51" s="229">
        <f>R51/O51</f>
        <v/>
      </c>
    </row>
    <row r="52" ht="16.5" customHeight="1">
      <c r="A52" s="188" t="n">
        <v>44298</v>
      </c>
      <c r="B52" s="183">
        <f>INDIRECT(B$1&amp;"!D"&amp;ROW())</f>
        <v/>
      </c>
      <c r="C52" s="224">
        <f>C53*(1+B52)</f>
        <v/>
      </c>
      <c r="D52" s="183">
        <f>INDIRECT(D$1&amp;"!D"&amp;ROW())</f>
        <v/>
      </c>
      <c r="E52" s="224">
        <f>E53*(1+D52)</f>
        <v/>
      </c>
      <c r="F52" s="183">
        <f>INDIRECT(F$1&amp;"!D"&amp;ROW())</f>
        <v/>
      </c>
      <c r="G52" s="224">
        <f>G53*(1+F52)</f>
        <v/>
      </c>
      <c r="H52" s="183">
        <f>INDIRECT(H$1&amp;"!D"&amp;ROW())</f>
        <v/>
      </c>
      <c r="I52" s="224">
        <f>I53*(1+H52)</f>
        <v/>
      </c>
      <c r="J52" s="183">
        <f>INDIRECT(J$1&amp;"!D"&amp;ROW())</f>
        <v/>
      </c>
      <c r="K52" s="224">
        <f>K53*(1+J52)</f>
        <v/>
      </c>
      <c r="L52" s="198">
        <f>SUM(C52,E52,G52,I52,K52)</f>
        <v/>
      </c>
      <c r="M52" s="186">
        <f>L52/L53-1</f>
        <v/>
      </c>
      <c r="N52" s="414">
        <f>_xlfn.STDEV.P(M52:M304)</f>
        <v/>
      </c>
      <c r="O52" s="186">
        <f>N52*SQRT(250)</f>
        <v/>
      </c>
      <c r="P52" s="418">
        <f>0.09%</f>
        <v/>
      </c>
      <c r="Q52" s="414">
        <f>L52/L304-1</f>
        <v/>
      </c>
      <c r="R52" s="230">
        <f>Q52-P52</f>
        <v/>
      </c>
      <c r="S52" s="231">
        <f>AVERAGE(R52:R1050)</f>
        <v/>
      </c>
      <c r="T52" s="229">
        <f>R52/O52</f>
        <v/>
      </c>
    </row>
    <row r="53" ht="16.5" customHeight="1">
      <c r="A53" s="188" t="n">
        <v>44295</v>
      </c>
      <c r="B53" s="183">
        <f>INDIRECT(B$1&amp;"!D"&amp;ROW())</f>
        <v/>
      </c>
      <c r="C53" s="224">
        <f>C54*(1+B53)</f>
        <v/>
      </c>
      <c r="D53" s="183">
        <f>INDIRECT(D$1&amp;"!D"&amp;ROW())</f>
        <v/>
      </c>
      <c r="E53" s="224">
        <f>E54*(1+D53)</f>
        <v/>
      </c>
      <c r="F53" s="183">
        <f>INDIRECT(F$1&amp;"!D"&amp;ROW())</f>
        <v/>
      </c>
      <c r="G53" s="224">
        <f>G54*(1+F53)</f>
        <v/>
      </c>
      <c r="H53" s="183">
        <f>INDIRECT(H$1&amp;"!D"&amp;ROW())</f>
        <v/>
      </c>
      <c r="I53" s="224">
        <f>I54*(1+H53)</f>
        <v/>
      </c>
      <c r="J53" s="183">
        <f>INDIRECT(J$1&amp;"!D"&amp;ROW())</f>
        <v/>
      </c>
      <c r="K53" s="224">
        <f>K54*(1+J53)</f>
        <v/>
      </c>
      <c r="L53" s="198">
        <f>SUM(C53,E53,G53,I53,K53)</f>
        <v/>
      </c>
      <c r="M53" s="186">
        <f>L53/L54-1</f>
        <v/>
      </c>
      <c r="N53" s="414">
        <f>_xlfn.STDEV.P(M53:M305)</f>
        <v/>
      </c>
      <c r="O53" s="186">
        <f>N53*SQRT(250)</f>
        <v/>
      </c>
      <c r="P53" s="418">
        <f>0.09%</f>
        <v/>
      </c>
      <c r="Q53" s="414">
        <f>L53/L305-1</f>
        <v/>
      </c>
      <c r="R53" s="230">
        <f>Q53-P53</f>
        <v/>
      </c>
      <c r="S53" s="231">
        <f>AVERAGE(R53:R1051)</f>
        <v/>
      </c>
      <c r="T53" s="229">
        <f>R53/O53</f>
        <v/>
      </c>
    </row>
    <row r="54" ht="16.5" customHeight="1">
      <c r="A54" s="188" t="n">
        <v>44294</v>
      </c>
      <c r="B54" s="183">
        <f>INDIRECT(B$1&amp;"!D"&amp;ROW())</f>
        <v/>
      </c>
      <c r="C54" s="224">
        <f>C55*(1+B54)</f>
        <v/>
      </c>
      <c r="D54" s="183">
        <f>INDIRECT(D$1&amp;"!D"&amp;ROW())</f>
        <v/>
      </c>
      <c r="E54" s="224">
        <f>E55*(1+D54)</f>
        <v/>
      </c>
      <c r="F54" s="183">
        <f>INDIRECT(F$1&amp;"!D"&amp;ROW())</f>
        <v/>
      </c>
      <c r="G54" s="224">
        <f>G55*(1+F54)</f>
        <v/>
      </c>
      <c r="H54" s="183">
        <f>INDIRECT(H$1&amp;"!D"&amp;ROW())</f>
        <v/>
      </c>
      <c r="I54" s="224">
        <f>I55*(1+H54)</f>
        <v/>
      </c>
      <c r="J54" s="183">
        <f>INDIRECT(J$1&amp;"!D"&amp;ROW())</f>
        <v/>
      </c>
      <c r="K54" s="224">
        <f>K55*(1+J54)</f>
        <v/>
      </c>
      <c r="L54" s="198">
        <f>SUM(C54,E54,G54,I54,K54)</f>
        <v/>
      </c>
      <c r="M54" s="186">
        <f>L54/L55-1</f>
        <v/>
      </c>
      <c r="N54" s="414">
        <f>_xlfn.STDEV.P(M54:M306)</f>
        <v/>
      </c>
      <c r="O54" s="186">
        <f>N54*SQRT(250)</f>
        <v/>
      </c>
      <c r="P54" s="418">
        <f>0.09%</f>
        <v/>
      </c>
      <c r="Q54" s="414">
        <f>L54/L306-1</f>
        <v/>
      </c>
      <c r="R54" s="230">
        <f>Q54-P54</f>
        <v/>
      </c>
      <c r="S54" s="231">
        <f>AVERAGE(R54:R1052)</f>
        <v/>
      </c>
      <c r="T54" s="229">
        <f>R54/O54</f>
        <v/>
      </c>
    </row>
    <row r="55" ht="16.5" customHeight="1">
      <c r="A55" s="188" t="n">
        <v>44293</v>
      </c>
      <c r="B55" s="183">
        <f>INDIRECT(B$1&amp;"!D"&amp;ROW())</f>
        <v/>
      </c>
      <c r="C55" s="224">
        <f>C56*(1+B55)</f>
        <v/>
      </c>
      <c r="D55" s="183">
        <f>INDIRECT(D$1&amp;"!D"&amp;ROW())</f>
        <v/>
      </c>
      <c r="E55" s="224">
        <f>E56*(1+D55)</f>
        <v/>
      </c>
      <c r="F55" s="183">
        <f>INDIRECT(F$1&amp;"!D"&amp;ROW())</f>
        <v/>
      </c>
      <c r="G55" s="224">
        <f>G56*(1+F55)</f>
        <v/>
      </c>
      <c r="H55" s="183">
        <f>INDIRECT(H$1&amp;"!D"&amp;ROW())</f>
        <v/>
      </c>
      <c r="I55" s="224">
        <f>I56*(1+H55)</f>
        <v/>
      </c>
      <c r="J55" s="183">
        <f>INDIRECT(J$1&amp;"!D"&amp;ROW())</f>
        <v/>
      </c>
      <c r="K55" s="224">
        <f>K56*(1+J55)</f>
        <v/>
      </c>
      <c r="L55" s="198">
        <f>SUM(C55,E55,G55,I55,K55)</f>
        <v/>
      </c>
      <c r="M55" s="186">
        <f>L55/L56-1</f>
        <v/>
      </c>
      <c r="N55" s="414">
        <f>_xlfn.STDEV.P(M55:M307)</f>
        <v/>
      </c>
      <c r="O55" s="186">
        <f>N55*SQRT(250)</f>
        <v/>
      </c>
      <c r="P55" s="418">
        <f>0.09%</f>
        <v/>
      </c>
      <c r="Q55" s="414">
        <f>L55/L307-1</f>
        <v/>
      </c>
      <c r="R55" s="230">
        <f>Q55-P55</f>
        <v/>
      </c>
      <c r="S55" s="231">
        <f>AVERAGE(R55:R1053)</f>
        <v/>
      </c>
      <c r="T55" s="229">
        <f>R55/O55</f>
        <v/>
      </c>
    </row>
    <row r="56" ht="16.5" customHeight="1">
      <c r="A56" s="188" t="n">
        <v>44292</v>
      </c>
      <c r="B56" s="183">
        <f>INDIRECT(B$1&amp;"!D"&amp;ROW())</f>
        <v/>
      </c>
      <c r="C56" s="224">
        <f>C57*(1+B56)</f>
        <v/>
      </c>
      <c r="D56" s="183">
        <f>INDIRECT(D$1&amp;"!D"&amp;ROW())</f>
        <v/>
      </c>
      <c r="E56" s="224">
        <f>E57*(1+D56)</f>
        <v/>
      </c>
      <c r="F56" s="183">
        <f>INDIRECT(F$1&amp;"!D"&amp;ROW())</f>
        <v/>
      </c>
      <c r="G56" s="224">
        <f>G57*(1+F56)</f>
        <v/>
      </c>
      <c r="H56" s="183">
        <f>INDIRECT(H$1&amp;"!D"&amp;ROW())</f>
        <v/>
      </c>
      <c r="I56" s="224">
        <f>I57*(1+H56)</f>
        <v/>
      </c>
      <c r="J56" s="183">
        <f>INDIRECT(J$1&amp;"!D"&amp;ROW())</f>
        <v/>
      </c>
      <c r="K56" s="224">
        <f>K57*(1+J56)</f>
        <v/>
      </c>
      <c r="L56" s="198">
        <f>SUM(C56,E56,G56,I56,K56)</f>
        <v/>
      </c>
      <c r="M56" s="186">
        <f>L56/L57-1</f>
        <v/>
      </c>
      <c r="N56" s="414">
        <f>_xlfn.STDEV.P(M56:M308)</f>
        <v/>
      </c>
      <c r="O56" s="186">
        <f>N56*SQRT(250)</f>
        <v/>
      </c>
      <c r="P56" s="418">
        <f>0.09%</f>
        <v/>
      </c>
      <c r="Q56" s="414">
        <f>L56/L308-1</f>
        <v/>
      </c>
      <c r="R56" s="230">
        <f>Q56-P56</f>
        <v/>
      </c>
      <c r="S56" s="231">
        <f>AVERAGE(R56:R1054)</f>
        <v/>
      </c>
      <c r="T56" s="229">
        <f>R56/O56</f>
        <v/>
      </c>
    </row>
    <row r="57" ht="16.5" customHeight="1">
      <c r="A57" s="188" t="n">
        <v>44291</v>
      </c>
      <c r="B57" s="183">
        <f>INDIRECT(B$1&amp;"!D"&amp;ROW())</f>
        <v/>
      </c>
      <c r="C57" s="224">
        <f>C58*(1+B57)</f>
        <v/>
      </c>
      <c r="D57" s="183">
        <f>INDIRECT(D$1&amp;"!D"&amp;ROW())</f>
        <v/>
      </c>
      <c r="E57" s="224">
        <f>E58*(1+D57)</f>
        <v/>
      </c>
      <c r="F57" s="183">
        <f>INDIRECT(F$1&amp;"!D"&amp;ROW())</f>
        <v/>
      </c>
      <c r="G57" s="224">
        <f>G58*(1+F57)</f>
        <v/>
      </c>
      <c r="H57" s="183">
        <f>INDIRECT(H$1&amp;"!D"&amp;ROW())</f>
        <v/>
      </c>
      <c r="I57" s="224">
        <f>I58*(1+H57)</f>
        <v/>
      </c>
      <c r="J57" s="183">
        <f>INDIRECT(J$1&amp;"!D"&amp;ROW())</f>
        <v/>
      </c>
      <c r="K57" s="224">
        <f>K58*(1+J57)</f>
        <v/>
      </c>
      <c r="L57" s="198">
        <f>SUM(C57,E57,G57,I57,K57)</f>
        <v/>
      </c>
      <c r="M57" s="186">
        <f>L57/L58-1</f>
        <v/>
      </c>
      <c r="N57" s="414">
        <f>_xlfn.STDEV.P(M57:M309)</f>
        <v/>
      </c>
      <c r="O57" s="186">
        <f>N57*SQRT(250)</f>
        <v/>
      </c>
      <c r="P57" s="418">
        <f>0.09%</f>
        <v/>
      </c>
      <c r="Q57" s="414">
        <f>L57/L309-1</f>
        <v/>
      </c>
      <c r="R57" s="230">
        <f>Q57-P57</f>
        <v/>
      </c>
      <c r="S57" s="231">
        <f>AVERAGE(R57:R1055)</f>
        <v/>
      </c>
      <c r="T57" s="229">
        <f>R57/O57</f>
        <v/>
      </c>
    </row>
    <row r="58" ht="16.5" customHeight="1">
      <c r="A58" s="188" t="n">
        <v>44287</v>
      </c>
      <c r="B58" s="183">
        <f>INDIRECT(B$1&amp;"!D"&amp;ROW())</f>
        <v/>
      </c>
      <c r="C58" s="224">
        <f>C59*(1+B58)</f>
        <v/>
      </c>
      <c r="D58" s="183">
        <f>INDIRECT(D$1&amp;"!D"&amp;ROW())</f>
        <v/>
      </c>
      <c r="E58" s="224">
        <f>E59*(1+D58)</f>
        <v/>
      </c>
      <c r="F58" s="183">
        <f>INDIRECT(F$1&amp;"!D"&amp;ROW())</f>
        <v/>
      </c>
      <c r="G58" s="224">
        <f>G59*(1+F58)</f>
        <v/>
      </c>
      <c r="H58" s="183">
        <f>INDIRECT(H$1&amp;"!D"&amp;ROW())</f>
        <v/>
      </c>
      <c r="I58" s="224">
        <f>I59*(1+H58)</f>
        <v/>
      </c>
      <c r="J58" s="183">
        <f>INDIRECT(J$1&amp;"!D"&amp;ROW())</f>
        <v/>
      </c>
      <c r="K58" s="224">
        <f>K59*(1+J58)</f>
        <v/>
      </c>
      <c r="L58" s="198">
        <f>SUM(C58,E58,G58,I58,K58)</f>
        <v/>
      </c>
      <c r="M58" s="186">
        <f>L58/L59-1</f>
        <v/>
      </c>
      <c r="N58" s="414">
        <f>_xlfn.STDEV.P(M58:M310)</f>
        <v/>
      </c>
      <c r="O58" s="186">
        <f>N58*SQRT(250)</f>
        <v/>
      </c>
      <c r="P58" s="418">
        <f>0.09%</f>
        <v/>
      </c>
      <c r="Q58" s="414">
        <f>L58/L310-1</f>
        <v/>
      </c>
      <c r="R58" s="230">
        <f>Q58-P58</f>
        <v/>
      </c>
      <c r="S58" s="231">
        <f>AVERAGE(R58:R1056)</f>
        <v/>
      </c>
      <c r="T58" s="229">
        <f>R58/O58</f>
        <v/>
      </c>
    </row>
    <row r="59" ht="16.5" customHeight="1">
      <c r="A59" s="188" t="n">
        <v>44286</v>
      </c>
      <c r="B59" s="183">
        <f>INDIRECT(B$1&amp;"!D"&amp;ROW())</f>
        <v/>
      </c>
      <c r="C59" s="224">
        <f>C60*(1+B59)</f>
        <v/>
      </c>
      <c r="D59" s="183">
        <f>INDIRECT(D$1&amp;"!D"&amp;ROW())</f>
        <v/>
      </c>
      <c r="E59" s="224">
        <f>E60*(1+D59)</f>
        <v/>
      </c>
      <c r="F59" s="183">
        <f>INDIRECT(F$1&amp;"!D"&amp;ROW())</f>
        <v/>
      </c>
      <c r="G59" s="224">
        <f>G60*(1+F59)</f>
        <v/>
      </c>
      <c r="H59" s="183">
        <f>INDIRECT(H$1&amp;"!D"&amp;ROW())</f>
        <v/>
      </c>
      <c r="I59" s="224">
        <f>I60*(1+H59)</f>
        <v/>
      </c>
      <c r="J59" s="183">
        <f>INDIRECT(J$1&amp;"!D"&amp;ROW())</f>
        <v/>
      </c>
      <c r="K59" s="224">
        <f>K60*(1+J59)</f>
        <v/>
      </c>
      <c r="L59" s="198">
        <f>SUM(C59,E59,G59,I59,K59)</f>
        <v/>
      </c>
      <c r="M59" s="186">
        <f>L59/L60-1</f>
        <v/>
      </c>
      <c r="N59" s="414">
        <f>_xlfn.STDEV.P(M59:M311)</f>
        <v/>
      </c>
      <c r="O59" s="186">
        <f>N59*SQRT(250)</f>
        <v/>
      </c>
      <c r="P59" s="418">
        <f>0.09%</f>
        <v/>
      </c>
      <c r="Q59" s="414">
        <f>L59/L311-1</f>
        <v/>
      </c>
      <c r="R59" s="230">
        <f>Q59-P59</f>
        <v/>
      </c>
      <c r="S59" s="231">
        <f>AVERAGE(R59:R1057)</f>
        <v/>
      </c>
      <c r="T59" s="229">
        <f>R59/O59</f>
        <v/>
      </c>
    </row>
    <row r="60" ht="16.5" customHeight="1">
      <c r="A60" s="188" t="n">
        <v>44285</v>
      </c>
      <c r="B60" s="183">
        <f>INDIRECT(B$1&amp;"!D"&amp;ROW())</f>
        <v/>
      </c>
      <c r="C60" s="224">
        <f>C61*(1+B60)</f>
        <v/>
      </c>
      <c r="D60" s="183">
        <f>INDIRECT(D$1&amp;"!D"&amp;ROW())</f>
        <v/>
      </c>
      <c r="E60" s="224">
        <f>E61*(1+D60)</f>
        <v/>
      </c>
      <c r="F60" s="183">
        <f>INDIRECT(F$1&amp;"!D"&amp;ROW())</f>
        <v/>
      </c>
      <c r="G60" s="224">
        <f>G61*(1+F60)</f>
        <v/>
      </c>
      <c r="H60" s="183">
        <f>INDIRECT(H$1&amp;"!D"&amp;ROW())</f>
        <v/>
      </c>
      <c r="I60" s="224">
        <f>I61*(1+H60)</f>
        <v/>
      </c>
      <c r="J60" s="183">
        <f>INDIRECT(J$1&amp;"!D"&amp;ROW())</f>
        <v/>
      </c>
      <c r="K60" s="224">
        <f>K61*(1+J60)</f>
        <v/>
      </c>
      <c r="L60" s="198">
        <f>SUM(C60,E60,G60,I60,K60)</f>
        <v/>
      </c>
      <c r="M60" s="186">
        <f>L60/L61-1</f>
        <v/>
      </c>
      <c r="N60" s="414">
        <f>_xlfn.STDEV.P(M60:M312)</f>
        <v/>
      </c>
      <c r="O60" s="186">
        <f>N60*SQRT(250)</f>
        <v/>
      </c>
      <c r="P60" s="418">
        <f>0.09%</f>
        <v/>
      </c>
      <c r="Q60" s="414">
        <f>L60/L312-1</f>
        <v/>
      </c>
      <c r="R60" s="230">
        <f>Q60-P60</f>
        <v/>
      </c>
      <c r="S60" s="231">
        <f>AVERAGE(R60:R1058)</f>
        <v/>
      </c>
      <c r="T60" s="229">
        <f>R60/O60</f>
        <v/>
      </c>
    </row>
    <row r="61" ht="16.5" customHeight="1">
      <c r="A61" s="188" t="n">
        <v>44284</v>
      </c>
      <c r="B61" s="183">
        <f>INDIRECT(B$1&amp;"!D"&amp;ROW())</f>
        <v/>
      </c>
      <c r="C61" s="224">
        <f>C62*(1+B61)</f>
        <v/>
      </c>
      <c r="D61" s="183">
        <f>INDIRECT(D$1&amp;"!D"&amp;ROW())</f>
        <v/>
      </c>
      <c r="E61" s="224">
        <f>E62*(1+D61)</f>
        <v/>
      </c>
      <c r="F61" s="183">
        <f>INDIRECT(F$1&amp;"!D"&amp;ROW())</f>
        <v/>
      </c>
      <c r="G61" s="224">
        <f>G62*(1+F61)</f>
        <v/>
      </c>
      <c r="H61" s="183">
        <f>INDIRECT(H$1&amp;"!D"&amp;ROW())</f>
        <v/>
      </c>
      <c r="I61" s="224">
        <f>I62*(1+H61)</f>
        <v/>
      </c>
      <c r="J61" s="183">
        <f>INDIRECT(J$1&amp;"!D"&amp;ROW())</f>
        <v/>
      </c>
      <c r="K61" s="224">
        <f>K62*(1+J61)</f>
        <v/>
      </c>
      <c r="L61" s="198">
        <f>SUM(C61,E61,G61,I61,K61)</f>
        <v/>
      </c>
      <c r="M61" s="186">
        <f>L61/L62-1</f>
        <v/>
      </c>
      <c r="N61" s="414">
        <f>_xlfn.STDEV.P(M61:M313)</f>
        <v/>
      </c>
      <c r="O61" s="186">
        <f>N61*SQRT(250)</f>
        <v/>
      </c>
      <c r="P61" s="418">
        <f>0.09%</f>
        <v/>
      </c>
      <c r="Q61" s="414">
        <f>L61/L313-1</f>
        <v/>
      </c>
      <c r="R61" s="230">
        <f>Q61-P61</f>
        <v/>
      </c>
      <c r="S61" s="231">
        <f>AVERAGE(R61:R1059)</f>
        <v/>
      </c>
      <c r="T61" s="229">
        <f>R61/O61</f>
        <v/>
      </c>
    </row>
    <row r="62" ht="16.5" customHeight="1">
      <c r="A62" s="188" t="n">
        <v>44281</v>
      </c>
      <c r="B62" s="183">
        <f>INDIRECT(B$1&amp;"!D"&amp;ROW())</f>
        <v/>
      </c>
      <c r="C62" s="224">
        <f>C63*(1+B62)</f>
        <v/>
      </c>
      <c r="D62" s="183">
        <f>INDIRECT(D$1&amp;"!D"&amp;ROW())</f>
        <v/>
      </c>
      <c r="E62" s="224">
        <f>E63*(1+D62)</f>
        <v/>
      </c>
      <c r="F62" s="183">
        <f>INDIRECT(F$1&amp;"!D"&amp;ROW())</f>
        <v/>
      </c>
      <c r="G62" s="224">
        <f>G63*(1+F62)</f>
        <v/>
      </c>
      <c r="H62" s="183">
        <f>INDIRECT(H$1&amp;"!D"&amp;ROW())</f>
        <v/>
      </c>
      <c r="I62" s="224">
        <f>I63*(1+H62)</f>
        <v/>
      </c>
      <c r="J62" s="183">
        <f>INDIRECT(J$1&amp;"!D"&amp;ROW())</f>
        <v/>
      </c>
      <c r="K62" s="224">
        <f>K63*(1+J62)</f>
        <v/>
      </c>
      <c r="L62" s="198">
        <f>SUM(C62,E62,G62,I62,K62)</f>
        <v/>
      </c>
      <c r="M62" s="186">
        <f>L62/L63-1</f>
        <v/>
      </c>
      <c r="N62" s="414">
        <f>_xlfn.STDEV.P(M62:M314)</f>
        <v/>
      </c>
      <c r="O62" s="186">
        <f>N62*SQRT(250)</f>
        <v/>
      </c>
      <c r="P62" s="418">
        <f>0.09%</f>
        <v/>
      </c>
      <c r="Q62" s="414">
        <f>L62/L314-1</f>
        <v/>
      </c>
      <c r="R62" s="230">
        <f>Q62-P62</f>
        <v/>
      </c>
      <c r="S62" s="231">
        <f>AVERAGE(R62:R1060)</f>
        <v/>
      </c>
      <c r="T62" s="229">
        <f>R62/O62</f>
        <v/>
      </c>
    </row>
    <row r="63" ht="16.5" customHeight="1">
      <c r="A63" s="188" t="n">
        <v>44280</v>
      </c>
      <c r="B63" s="183">
        <f>INDIRECT(B$1&amp;"!D"&amp;ROW())</f>
        <v/>
      </c>
      <c r="C63" s="224">
        <f>C64*(1+B63)</f>
        <v/>
      </c>
      <c r="D63" s="183">
        <f>INDIRECT(D$1&amp;"!D"&amp;ROW())</f>
        <v/>
      </c>
      <c r="E63" s="224">
        <f>E64*(1+D63)</f>
        <v/>
      </c>
      <c r="F63" s="183">
        <f>INDIRECT(F$1&amp;"!D"&amp;ROW())</f>
        <v/>
      </c>
      <c r="G63" s="224">
        <f>G64*(1+F63)</f>
        <v/>
      </c>
      <c r="H63" s="183">
        <f>INDIRECT(H$1&amp;"!D"&amp;ROW())</f>
        <v/>
      </c>
      <c r="I63" s="224">
        <f>I64*(1+H63)</f>
        <v/>
      </c>
      <c r="J63" s="183">
        <f>INDIRECT(J$1&amp;"!D"&amp;ROW())</f>
        <v/>
      </c>
      <c r="K63" s="224">
        <f>K64*(1+J63)</f>
        <v/>
      </c>
      <c r="L63" s="198">
        <f>SUM(C63,E63,G63,I63,K63)</f>
        <v/>
      </c>
      <c r="M63" s="186">
        <f>L63/L64-1</f>
        <v/>
      </c>
      <c r="N63" s="414">
        <f>_xlfn.STDEV.P(M63:M315)</f>
        <v/>
      </c>
      <c r="O63" s="186">
        <f>N63*SQRT(250)</f>
        <v/>
      </c>
      <c r="P63" s="418">
        <f>0.09%</f>
        <v/>
      </c>
      <c r="Q63" s="414">
        <f>L63/L315-1</f>
        <v/>
      </c>
      <c r="R63" s="230">
        <f>Q63-P63</f>
        <v/>
      </c>
      <c r="S63" s="231">
        <f>AVERAGE(R63:R1061)</f>
        <v/>
      </c>
      <c r="T63" s="229">
        <f>R63/O63</f>
        <v/>
      </c>
    </row>
    <row r="64" ht="16.5" customHeight="1">
      <c r="A64" s="188" t="n">
        <v>44279</v>
      </c>
      <c r="B64" s="183">
        <f>INDIRECT(B$1&amp;"!D"&amp;ROW())</f>
        <v/>
      </c>
      <c r="C64" s="224">
        <f>C65*(1+B64)</f>
        <v/>
      </c>
      <c r="D64" s="183">
        <f>INDIRECT(D$1&amp;"!D"&amp;ROW())</f>
        <v/>
      </c>
      <c r="E64" s="224">
        <f>E65*(1+D64)</f>
        <v/>
      </c>
      <c r="F64" s="183">
        <f>INDIRECT(F$1&amp;"!D"&amp;ROW())</f>
        <v/>
      </c>
      <c r="G64" s="224">
        <f>G65*(1+F64)</f>
        <v/>
      </c>
      <c r="H64" s="183">
        <f>INDIRECT(H$1&amp;"!D"&amp;ROW())</f>
        <v/>
      </c>
      <c r="I64" s="224">
        <f>I65*(1+H64)</f>
        <v/>
      </c>
      <c r="J64" s="183">
        <f>INDIRECT(J$1&amp;"!D"&amp;ROW())</f>
        <v/>
      </c>
      <c r="K64" s="224">
        <f>K65*(1+J64)</f>
        <v/>
      </c>
      <c r="L64" s="198">
        <f>SUM(C64,E64,G64,I64,K64)</f>
        <v/>
      </c>
      <c r="M64" s="186">
        <f>L64/L65-1</f>
        <v/>
      </c>
      <c r="N64" s="414">
        <f>_xlfn.STDEV.P(M64:M316)</f>
        <v/>
      </c>
      <c r="O64" s="186">
        <f>N64*SQRT(250)</f>
        <v/>
      </c>
      <c r="P64" s="418">
        <f>0.09%</f>
        <v/>
      </c>
      <c r="Q64" s="414">
        <f>L64/L316-1</f>
        <v/>
      </c>
      <c r="R64" s="230">
        <f>Q64-P64</f>
        <v/>
      </c>
      <c r="S64" s="231">
        <f>AVERAGE(R64:R1062)</f>
        <v/>
      </c>
      <c r="T64" s="229">
        <f>R64/O64</f>
        <v/>
      </c>
    </row>
    <row r="65" ht="16.5" customHeight="1">
      <c r="A65" s="188" t="n">
        <v>44278</v>
      </c>
      <c r="B65" s="183">
        <f>INDIRECT(B$1&amp;"!D"&amp;ROW())</f>
        <v/>
      </c>
      <c r="C65" s="224">
        <f>C66*(1+B65)</f>
        <v/>
      </c>
      <c r="D65" s="183">
        <f>INDIRECT(D$1&amp;"!D"&amp;ROW())</f>
        <v/>
      </c>
      <c r="E65" s="224">
        <f>E66*(1+D65)</f>
        <v/>
      </c>
      <c r="F65" s="183">
        <f>INDIRECT(F$1&amp;"!D"&amp;ROW())</f>
        <v/>
      </c>
      <c r="G65" s="224">
        <f>G66*(1+F65)</f>
        <v/>
      </c>
      <c r="H65" s="183">
        <f>INDIRECT(H$1&amp;"!D"&amp;ROW())</f>
        <v/>
      </c>
      <c r="I65" s="224">
        <f>I66*(1+H65)</f>
        <v/>
      </c>
      <c r="J65" s="183">
        <f>INDIRECT(J$1&amp;"!D"&amp;ROW())</f>
        <v/>
      </c>
      <c r="K65" s="224">
        <f>K66*(1+J65)</f>
        <v/>
      </c>
      <c r="L65" s="198">
        <f>SUM(C65,E65,G65,I65,K65)</f>
        <v/>
      </c>
      <c r="M65" s="186">
        <f>L65/L66-1</f>
        <v/>
      </c>
      <c r="N65" s="414">
        <f>_xlfn.STDEV.P(M65:M317)</f>
        <v/>
      </c>
      <c r="O65" s="186">
        <f>N65*SQRT(250)</f>
        <v/>
      </c>
      <c r="P65" s="418">
        <f>0.09%</f>
        <v/>
      </c>
      <c r="Q65" s="414">
        <f>L65/L317-1</f>
        <v/>
      </c>
      <c r="R65" s="230">
        <f>Q65-P65</f>
        <v/>
      </c>
      <c r="S65" s="231">
        <f>AVERAGE(R65:R1063)</f>
        <v/>
      </c>
      <c r="T65" s="229">
        <f>R65/O65</f>
        <v/>
      </c>
    </row>
    <row r="66" ht="16.5" customHeight="1">
      <c r="A66" s="188" t="n">
        <v>44277</v>
      </c>
      <c r="B66" s="183">
        <f>INDIRECT(B$1&amp;"!D"&amp;ROW())</f>
        <v/>
      </c>
      <c r="C66" s="224">
        <f>C67*(1+B66)</f>
        <v/>
      </c>
      <c r="D66" s="183">
        <f>INDIRECT(D$1&amp;"!D"&amp;ROW())</f>
        <v/>
      </c>
      <c r="E66" s="224">
        <f>E67*(1+D66)</f>
        <v/>
      </c>
      <c r="F66" s="183">
        <f>INDIRECT(F$1&amp;"!D"&amp;ROW())</f>
        <v/>
      </c>
      <c r="G66" s="224">
        <f>G67*(1+F66)</f>
        <v/>
      </c>
      <c r="H66" s="183">
        <f>INDIRECT(H$1&amp;"!D"&amp;ROW())</f>
        <v/>
      </c>
      <c r="I66" s="224">
        <f>I67*(1+H66)</f>
        <v/>
      </c>
      <c r="J66" s="183">
        <f>INDIRECT(J$1&amp;"!D"&amp;ROW())</f>
        <v/>
      </c>
      <c r="K66" s="224">
        <f>K67*(1+J66)</f>
        <v/>
      </c>
      <c r="L66" s="198">
        <f>SUM(C66,E66,G66,I66,K66)</f>
        <v/>
      </c>
      <c r="M66" s="186">
        <f>L66/L67-1</f>
        <v/>
      </c>
      <c r="N66" s="414">
        <f>_xlfn.STDEV.P(M66:M318)</f>
        <v/>
      </c>
      <c r="O66" s="186">
        <f>N66*SQRT(250)</f>
        <v/>
      </c>
      <c r="P66" s="418">
        <f>0.09%</f>
        <v/>
      </c>
      <c r="Q66" s="414">
        <f>L66/L318-1</f>
        <v/>
      </c>
      <c r="R66" s="230">
        <f>Q66-P66</f>
        <v/>
      </c>
      <c r="S66" s="231">
        <f>AVERAGE(R66:R1064)</f>
        <v/>
      </c>
      <c r="T66" s="229">
        <f>R66/O66</f>
        <v/>
      </c>
    </row>
    <row r="67" ht="16.5" customHeight="1">
      <c r="A67" s="188" t="n">
        <v>44274</v>
      </c>
      <c r="B67" s="183">
        <f>INDIRECT(B$1&amp;"!D"&amp;ROW())</f>
        <v/>
      </c>
      <c r="C67" s="224">
        <f>C68*(1+B67)</f>
        <v/>
      </c>
      <c r="D67" s="183">
        <f>INDIRECT(D$1&amp;"!D"&amp;ROW())</f>
        <v/>
      </c>
      <c r="E67" s="224">
        <f>E68*(1+D67)</f>
        <v/>
      </c>
      <c r="F67" s="183">
        <f>INDIRECT(F$1&amp;"!D"&amp;ROW())</f>
        <v/>
      </c>
      <c r="G67" s="224">
        <f>G68*(1+F67)</f>
        <v/>
      </c>
      <c r="H67" s="183">
        <f>INDIRECT(H$1&amp;"!D"&amp;ROW())</f>
        <v/>
      </c>
      <c r="I67" s="224">
        <f>I68*(1+H67)</f>
        <v/>
      </c>
      <c r="J67" s="183">
        <f>INDIRECT(J$1&amp;"!D"&amp;ROW())</f>
        <v/>
      </c>
      <c r="K67" s="224">
        <f>K68*(1+J67)</f>
        <v/>
      </c>
      <c r="L67" s="198">
        <f>SUM(C67,E67,G67,I67,K67)</f>
        <v/>
      </c>
      <c r="M67" s="186">
        <f>L67/L68-1</f>
        <v/>
      </c>
      <c r="N67" s="414">
        <f>_xlfn.STDEV.P(M67:M319)</f>
        <v/>
      </c>
      <c r="O67" s="186">
        <f>N67*SQRT(250)</f>
        <v/>
      </c>
      <c r="P67" s="418">
        <f>0.09%</f>
        <v/>
      </c>
      <c r="Q67" s="414">
        <f>L67/L319-1</f>
        <v/>
      </c>
      <c r="R67" s="230">
        <f>Q67-P67</f>
        <v/>
      </c>
      <c r="S67" s="231">
        <f>AVERAGE(R67:R1065)</f>
        <v/>
      </c>
      <c r="T67" s="229">
        <f>R67/O67</f>
        <v/>
      </c>
    </row>
    <row r="68" ht="16.5" customHeight="1">
      <c r="A68" s="188" t="n">
        <v>44273</v>
      </c>
      <c r="B68" s="183">
        <f>INDIRECT(B$1&amp;"!D"&amp;ROW())</f>
        <v/>
      </c>
      <c r="C68" s="224">
        <f>C69*(1+B68)</f>
        <v/>
      </c>
      <c r="D68" s="183">
        <f>INDIRECT(D$1&amp;"!D"&amp;ROW())</f>
        <v/>
      </c>
      <c r="E68" s="224">
        <f>E69*(1+D68)</f>
        <v/>
      </c>
      <c r="F68" s="183">
        <f>INDIRECT(F$1&amp;"!D"&amp;ROW())</f>
        <v/>
      </c>
      <c r="G68" s="224">
        <f>G69*(1+F68)</f>
        <v/>
      </c>
      <c r="H68" s="183">
        <f>INDIRECT(H$1&amp;"!D"&amp;ROW())</f>
        <v/>
      </c>
      <c r="I68" s="224">
        <f>I69*(1+H68)</f>
        <v/>
      </c>
      <c r="J68" s="183">
        <f>INDIRECT(J$1&amp;"!D"&amp;ROW())</f>
        <v/>
      </c>
      <c r="K68" s="224">
        <f>K69*(1+J68)</f>
        <v/>
      </c>
      <c r="L68" s="198">
        <f>SUM(C68,E68,G68,I68,K68)</f>
        <v/>
      </c>
      <c r="M68" s="186">
        <f>L68/L69-1</f>
        <v/>
      </c>
      <c r="N68" s="414">
        <f>_xlfn.STDEV.P(M68:M320)</f>
        <v/>
      </c>
      <c r="O68" s="186">
        <f>N68*SQRT(250)</f>
        <v/>
      </c>
      <c r="P68" s="418">
        <f>0.09%</f>
        <v/>
      </c>
      <c r="Q68" s="414">
        <f>L68/L320-1</f>
        <v/>
      </c>
      <c r="R68" s="230">
        <f>Q68-P68</f>
        <v/>
      </c>
      <c r="S68" s="231">
        <f>AVERAGE(R68:R1066)</f>
        <v/>
      </c>
      <c r="T68" s="229">
        <f>R68/O68</f>
        <v/>
      </c>
    </row>
    <row r="69" ht="16.5" customHeight="1">
      <c r="A69" s="188" t="n">
        <v>44272</v>
      </c>
      <c r="B69" s="183">
        <f>INDIRECT(B$1&amp;"!D"&amp;ROW())</f>
        <v/>
      </c>
      <c r="C69" s="224">
        <f>C70*(1+B69)</f>
        <v/>
      </c>
      <c r="D69" s="183">
        <f>INDIRECT(D$1&amp;"!D"&amp;ROW())</f>
        <v/>
      </c>
      <c r="E69" s="224">
        <f>E70*(1+D69)</f>
        <v/>
      </c>
      <c r="F69" s="183">
        <f>INDIRECT(F$1&amp;"!D"&amp;ROW())</f>
        <v/>
      </c>
      <c r="G69" s="224">
        <f>G70*(1+F69)</f>
        <v/>
      </c>
      <c r="H69" s="183">
        <f>INDIRECT(H$1&amp;"!D"&amp;ROW())</f>
        <v/>
      </c>
      <c r="I69" s="224">
        <f>I70*(1+H69)</f>
        <v/>
      </c>
      <c r="J69" s="183">
        <f>INDIRECT(J$1&amp;"!D"&amp;ROW())</f>
        <v/>
      </c>
      <c r="K69" s="224">
        <f>K70*(1+J69)</f>
        <v/>
      </c>
      <c r="L69" s="198">
        <f>SUM(C69,E69,G69,I69,K69)</f>
        <v/>
      </c>
      <c r="M69" s="186">
        <f>L69/L70-1</f>
        <v/>
      </c>
      <c r="N69" s="414">
        <f>_xlfn.STDEV.P(M69:M321)</f>
        <v/>
      </c>
      <c r="O69" s="186">
        <f>N69*SQRT(250)</f>
        <v/>
      </c>
      <c r="P69" s="418">
        <f>0.09%</f>
        <v/>
      </c>
      <c r="Q69" s="414">
        <f>L69/L321-1</f>
        <v/>
      </c>
      <c r="R69" s="230">
        <f>Q69-P69</f>
        <v/>
      </c>
      <c r="S69" s="231">
        <f>AVERAGE(R69:R1067)</f>
        <v/>
      </c>
      <c r="T69" s="229">
        <f>R69/O69</f>
        <v/>
      </c>
    </row>
    <row r="70" ht="16.5" customHeight="1">
      <c r="A70" s="188" t="n">
        <v>44271</v>
      </c>
      <c r="B70" s="183">
        <f>INDIRECT(B$1&amp;"!D"&amp;ROW())</f>
        <v/>
      </c>
      <c r="C70" s="224">
        <f>C71*(1+B70)</f>
        <v/>
      </c>
      <c r="D70" s="183">
        <f>INDIRECT(D$1&amp;"!D"&amp;ROW())</f>
        <v/>
      </c>
      <c r="E70" s="224">
        <f>E71*(1+D70)</f>
        <v/>
      </c>
      <c r="F70" s="183">
        <f>INDIRECT(F$1&amp;"!D"&amp;ROW())</f>
        <v/>
      </c>
      <c r="G70" s="224">
        <f>G71*(1+F70)</f>
        <v/>
      </c>
      <c r="H70" s="183">
        <f>INDIRECT(H$1&amp;"!D"&amp;ROW())</f>
        <v/>
      </c>
      <c r="I70" s="224">
        <f>I71*(1+H70)</f>
        <v/>
      </c>
      <c r="J70" s="183">
        <f>INDIRECT(J$1&amp;"!D"&amp;ROW())</f>
        <v/>
      </c>
      <c r="K70" s="224">
        <f>K71*(1+J70)</f>
        <v/>
      </c>
      <c r="L70" s="198">
        <f>SUM(C70,E70,G70,I70,K70)</f>
        <v/>
      </c>
      <c r="M70" s="186">
        <f>L70/L71-1</f>
        <v/>
      </c>
      <c r="N70" s="414">
        <f>_xlfn.STDEV.P(M70:M322)</f>
        <v/>
      </c>
      <c r="O70" s="186">
        <f>N70*SQRT(250)</f>
        <v/>
      </c>
      <c r="P70" s="418">
        <f>0.09%</f>
        <v/>
      </c>
      <c r="Q70" s="414">
        <f>L70/L322-1</f>
        <v/>
      </c>
      <c r="R70" s="230">
        <f>Q70-P70</f>
        <v/>
      </c>
      <c r="S70" s="231">
        <f>AVERAGE(R70:R1068)</f>
        <v/>
      </c>
      <c r="T70" s="229">
        <f>R70/O70</f>
        <v/>
      </c>
    </row>
    <row r="71" ht="16.5" customHeight="1">
      <c r="A71" s="188" t="n">
        <v>44270</v>
      </c>
      <c r="B71" s="183">
        <f>INDIRECT(B$1&amp;"!D"&amp;ROW())</f>
        <v/>
      </c>
      <c r="C71" s="224">
        <f>C72*(1+B71)</f>
        <v/>
      </c>
      <c r="D71" s="183">
        <f>INDIRECT(D$1&amp;"!D"&amp;ROW())</f>
        <v/>
      </c>
      <c r="E71" s="224">
        <f>E72*(1+D71)</f>
        <v/>
      </c>
      <c r="F71" s="183">
        <f>INDIRECT(F$1&amp;"!D"&amp;ROW())</f>
        <v/>
      </c>
      <c r="G71" s="224">
        <f>G72*(1+F71)</f>
        <v/>
      </c>
      <c r="H71" s="183">
        <f>INDIRECT(H$1&amp;"!D"&amp;ROW())</f>
        <v/>
      </c>
      <c r="I71" s="224">
        <f>I72*(1+H71)</f>
        <v/>
      </c>
      <c r="J71" s="183">
        <f>INDIRECT(J$1&amp;"!D"&amp;ROW())</f>
        <v/>
      </c>
      <c r="K71" s="224">
        <f>K72*(1+J71)</f>
        <v/>
      </c>
      <c r="L71" s="198">
        <f>SUM(C71,E71,G71,I71,K71)</f>
        <v/>
      </c>
      <c r="M71" s="186">
        <f>L71/L72-1</f>
        <v/>
      </c>
      <c r="N71" s="414">
        <f>_xlfn.STDEV.P(M71:M323)</f>
        <v/>
      </c>
      <c r="O71" s="186">
        <f>N71*SQRT(250)</f>
        <v/>
      </c>
      <c r="P71" s="418">
        <f>0.09%</f>
        <v/>
      </c>
      <c r="Q71" s="414">
        <f>L71/L323-1</f>
        <v/>
      </c>
      <c r="R71" s="230">
        <f>Q71-P71</f>
        <v/>
      </c>
      <c r="S71" s="231">
        <f>AVERAGE(R71:R1069)</f>
        <v/>
      </c>
      <c r="T71" s="229">
        <f>R71/O71</f>
        <v/>
      </c>
    </row>
    <row r="72" ht="16.5" customHeight="1">
      <c r="A72" s="188" t="n">
        <v>44267</v>
      </c>
      <c r="B72" s="183">
        <f>INDIRECT(B$1&amp;"!D"&amp;ROW())</f>
        <v/>
      </c>
      <c r="C72" s="224">
        <f>C73*(1+B72)</f>
        <v/>
      </c>
      <c r="D72" s="183">
        <f>INDIRECT(D$1&amp;"!D"&amp;ROW())</f>
        <v/>
      </c>
      <c r="E72" s="224">
        <f>E73*(1+D72)</f>
        <v/>
      </c>
      <c r="F72" s="183">
        <f>INDIRECT(F$1&amp;"!D"&amp;ROW())</f>
        <v/>
      </c>
      <c r="G72" s="224">
        <f>G73*(1+F72)</f>
        <v/>
      </c>
      <c r="H72" s="183">
        <f>INDIRECT(H$1&amp;"!D"&amp;ROW())</f>
        <v/>
      </c>
      <c r="I72" s="224">
        <f>I73*(1+H72)</f>
        <v/>
      </c>
      <c r="J72" s="183">
        <f>INDIRECT(J$1&amp;"!D"&amp;ROW())</f>
        <v/>
      </c>
      <c r="K72" s="224">
        <f>K73*(1+J72)</f>
        <v/>
      </c>
      <c r="L72" s="198">
        <f>SUM(C72,E72,G72,I72,K72)</f>
        <v/>
      </c>
      <c r="M72" s="186">
        <f>L72/L73-1</f>
        <v/>
      </c>
      <c r="N72" s="414">
        <f>_xlfn.STDEV.P(M72:M324)</f>
        <v/>
      </c>
      <c r="O72" s="186">
        <f>N72*SQRT(250)</f>
        <v/>
      </c>
      <c r="P72" s="418">
        <f>0.09%</f>
        <v/>
      </c>
      <c r="Q72" s="414">
        <f>L72/L324-1</f>
        <v/>
      </c>
      <c r="R72" s="230">
        <f>Q72-P72</f>
        <v/>
      </c>
      <c r="S72" s="231">
        <f>AVERAGE(R72:R1070)</f>
        <v/>
      </c>
      <c r="T72" s="229">
        <f>R72/O72</f>
        <v/>
      </c>
    </row>
    <row r="73" ht="16.5" customHeight="1">
      <c r="A73" s="188" t="n">
        <v>44266</v>
      </c>
      <c r="B73" s="183">
        <f>INDIRECT(B$1&amp;"!D"&amp;ROW())</f>
        <v/>
      </c>
      <c r="C73" s="224">
        <f>C74*(1+B73)</f>
        <v/>
      </c>
      <c r="D73" s="183">
        <f>INDIRECT(D$1&amp;"!D"&amp;ROW())</f>
        <v/>
      </c>
      <c r="E73" s="224">
        <f>E74*(1+D73)</f>
        <v/>
      </c>
      <c r="F73" s="183">
        <f>INDIRECT(F$1&amp;"!D"&amp;ROW())</f>
        <v/>
      </c>
      <c r="G73" s="224">
        <f>G74*(1+F73)</f>
        <v/>
      </c>
      <c r="H73" s="183">
        <f>INDIRECT(H$1&amp;"!D"&amp;ROW())</f>
        <v/>
      </c>
      <c r="I73" s="224">
        <f>I74*(1+H73)</f>
        <v/>
      </c>
      <c r="J73" s="183">
        <f>INDIRECT(J$1&amp;"!D"&amp;ROW())</f>
        <v/>
      </c>
      <c r="K73" s="224">
        <f>K74*(1+J73)</f>
        <v/>
      </c>
      <c r="L73" s="198">
        <f>SUM(C73,E73,G73,I73,K73)</f>
        <v/>
      </c>
      <c r="M73" s="186">
        <f>L73/L74-1</f>
        <v/>
      </c>
      <c r="N73" s="414">
        <f>_xlfn.STDEV.P(M73:M325)</f>
        <v/>
      </c>
      <c r="O73" s="186">
        <f>N73*SQRT(250)</f>
        <v/>
      </c>
      <c r="P73" s="418">
        <f>0.09%</f>
        <v/>
      </c>
      <c r="Q73" s="414">
        <f>L73/L325-1</f>
        <v/>
      </c>
      <c r="R73" s="230">
        <f>Q73-P73</f>
        <v/>
      </c>
      <c r="S73" s="231">
        <f>AVERAGE(R73:R1071)</f>
        <v/>
      </c>
      <c r="T73" s="229">
        <f>R73/O73</f>
        <v/>
      </c>
    </row>
    <row r="74" ht="16.5" customHeight="1">
      <c r="A74" s="188" t="n">
        <v>44265</v>
      </c>
      <c r="B74" s="183">
        <f>INDIRECT(B$1&amp;"!D"&amp;ROW())</f>
        <v/>
      </c>
      <c r="C74" s="224">
        <f>C75*(1+B74)</f>
        <v/>
      </c>
      <c r="D74" s="183">
        <f>INDIRECT(D$1&amp;"!D"&amp;ROW())</f>
        <v/>
      </c>
      <c r="E74" s="224">
        <f>E75*(1+D74)</f>
        <v/>
      </c>
      <c r="F74" s="183">
        <f>INDIRECT(F$1&amp;"!D"&amp;ROW())</f>
        <v/>
      </c>
      <c r="G74" s="224">
        <f>G75*(1+F74)</f>
        <v/>
      </c>
      <c r="H74" s="183">
        <f>INDIRECT(H$1&amp;"!D"&amp;ROW())</f>
        <v/>
      </c>
      <c r="I74" s="224">
        <f>I75*(1+H74)</f>
        <v/>
      </c>
      <c r="J74" s="183">
        <f>INDIRECT(J$1&amp;"!D"&amp;ROW())</f>
        <v/>
      </c>
      <c r="K74" s="224">
        <f>K75*(1+J74)</f>
        <v/>
      </c>
      <c r="L74" s="198">
        <f>SUM(C74,E74,G74,I74,K74)</f>
        <v/>
      </c>
      <c r="M74" s="186">
        <f>L74/L75-1</f>
        <v/>
      </c>
      <c r="N74" s="414">
        <f>_xlfn.STDEV.P(M74:M326)</f>
        <v/>
      </c>
      <c r="O74" s="186">
        <f>N74*SQRT(250)</f>
        <v/>
      </c>
      <c r="P74" s="418">
        <f>0.09%</f>
        <v/>
      </c>
      <c r="Q74" s="414">
        <f>L74/L326-1</f>
        <v/>
      </c>
      <c r="R74" s="230">
        <f>Q74-P74</f>
        <v/>
      </c>
      <c r="S74" s="231">
        <f>AVERAGE(R74:R1072)</f>
        <v/>
      </c>
      <c r="T74" s="229">
        <f>R74/O74</f>
        <v/>
      </c>
    </row>
    <row r="75" ht="16.5" customHeight="1">
      <c r="A75" s="188" t="n">
        <v>44264</v>
      </c>
      <c r="B75" s="183">
        <f>INDIRECT(B$1&amp;"!D"&amp;ROW())</f>
        <v/>
      </c>
      <c r="C75" s="224">
        <f>C76*(1+B75)</f>
        <v/>
      </c>
      <c r="D75" s="183">
        <f>INDIRECT(D$1&amp;"!D"&amp;ROW())</f>
        <v/>
      </c>
      <c r="E75" s="224">
        <f>E76*(1+D75)</f>
        <v/>
      </c>
      <c r="F75" s="183">
        <f>INDIRECT(F$1&amp;"!D"&amp;ROW())</f>
        <v/>
      </c>
      <c r="G75" s="224">
        <f>G76*(1+F75)</f>
        <v/>
      </c>
      <c r="H75" s="183">
        <f>INDIRECT(H$1&amp;"!D"&amp;ROW())</f>
        <v/>
      </c>
      <c r="I75" s="224">
        <f>I76*(1+H75)</f>
        <v/>
      </c>
      <c r="J75" s="183">
        <f>INDIRECT(J$1&amp;"!D"&amp;ROW())</f>
        <v/>
      </c>
      <c r="K75" s="224">
        <f>K76*(1+J75)</f>
        <v/>
      </c>
      <c r="L75" s="198">
        <f>SUM(C75,E75,G75,I75,K75)</f>
        <v/>
      </c>
      <c r="M75" s="186">
        <f>L75/L76-1</f>
        <v/>
      </c>
      <c r="N75" s="414">
        <f>_xlfn.STDEV.P(M75:M327)</f>
        <v/>
      </c>
      <c r="O75" s="186">
        <f>N75*SQRT(250)</f>
        <v/>
      </c>
      <c r="P75" s="418">
        <f>0.09%</f>
        <v/>
      </c>
      <c r="Q75" s="414">
        <f>L75/L327-1</f>
        <v/>
      </c>
      <c r="R75" s="230">
        <f>Q75-P75</f>
        <v/>
      </c>
      <c r="S75" s="231">
        <f>AVERAGE(R75:R1073)</f>
        <v/>
      </c>
      <c r="T75" s="229">
        <f>R75/O75</f>
        <v/>
      </c>
    </row>
    <row r="76" ht="16.5" customHeight="1">
      <c r="A76" s="188" t="n">
        <v>44263</v>
      </c>
      <c r="B76" s="183">
        <f>INDIRECT(B$1&amp;"!D"&amp;ROW())</f>
        <v/>
      </c>
      <c r="C76" s="224">
        <f>C77*(1+B76)</f>
        <v/>
      </c>
      <c r="D76" s="183">
        <f>INDIRECT(D$1&amp;"!D"&amp;ROW())</f>
        <v/>
      </c>
      <c r="E76" s="224">
        <f>E77*(1+D76)</f>
        <v/>
      </c>
      <c r="F76" s="183">
        <f>INDIRECT(F$1&amp;"!D"&amp;ROW())</f>
        <v/>
      </c>
      <c r="G76" s="224">
        <f>G77*(1+F76)</f>
        <v/>
      </c>
      <c r="H76" s="183">
        <f>INDIRECT(H$1&amp;"!D"&amp;ROW())</f>
        <v/>
      </c>
      <c r="I76" s="224">
        <f>I77*(1+H76)</f>
        <v/>
      </c>
      <c r="J76" s="183">
        <f>INDIRECT(J$1&amp;"!D"&amp;ROW())</f>
        <v/>
      </c>
      <c r="K76" s="224">
        <f>K77*(1+J76)</f>
        <v/>
      </c>
      <c r="L76" s="198">
        <f>SUM(C76,E76,G76,I76,K76)</f>
        <v/>
      </c>
      <c r="M76" s="186">
        <f>L76/L77-1</f>
        <v/>
      </c>
      <c r="N76" s="414">
        <f>_xlfn.STDEV.P(M76:M328)</f>
        <v/>
      </c>
      <c r="O76" s="186">
        <f>N76*SQRT(250)</f>
        <v/>
      </c>
      <c r="P76" s="418">
        <f>0.09%</f>
        <v/>
      </c>
      <c r="Q76" s="414">
        <f>L76/L328-1</f>
        <v/>
      </c>
      <c r="R76" s="230">
        <f>Q76-P76</f>
        <v/>
      </c>
      <c r="S76" s="231">
        <f>AVERAGE(R76:R1074)</f>
        <v/>
      </c>
      <c r="T76" s="229">
        <f>R76/O76</f>
        <v/>
      </c>
    </row>
    <row r="77" ht="16.5" customHeight="1">
      <c r="A77" s="188" t="n">
        <v>44260</v>
      </c>
      <c r="B77" s="183">
        <f>INDIRECT(B$1&amp;"!D"&amp;ROW())</f>
        <v/>
      </c>
      <c r="C77" s="224">
        <f>C78*(1+B77)</f>
        <v/>
      </c>
      <c r="D77" s="183">
        <f>INDIRECT(D$1&amp;"!D"&amp;ROW())</f>
        <v/>
      </c>
      <c r="E77" s="224">
        <f>E78*(1+D77)</f>
        <v/>
      </c>
      <c r="F77" s="183">
        <f>INDIRECT(F$1&amp;"!D"&amp;ROW())</f>
        <v/>
      </c>
      <c r="G77" s="224">
        <f>G78*(1+F77)</f>
        <v/>
      </c>
      <c r="H77" s="183">
        <f>INDIRECT(H$1&amp;"!D"&amp;ROW())</f>
        <v/>
      </c>
      <c r="I77" s="224">
        <f>I78*(1+H77)</f>
        <v/>
      </c>
      <c r="J77" s="183">
        <f>INDIRECT(J$1&amp;"!D"&amp;ROW())</f>
        <v/>
      </c>
      <c r="K77" s="224">
        <f>K78*(1+J77)</f>
        <v/>
      </c>
      <c r="L77" s="198">
        <f>SUM(C77,E77,G77,I77,K77)</f>
        <v/>
      </c>
      <c r="M77" s="186">
        <f>L77/L78-1</f>
        <v/>
      </c>
      <c r="N77" s="414">
        <f>_xlfn.STDEV.P(M77:M329)</f>
        <v/>
      </c>
      <c r="O77" s="186">
        <f>N77*SQRT(250)</f>
        <v/>
      </c>
      <c r="P77" s="418">
        <f>0.09%</f>
        <v/>
      </c>
      <c r="Q77" s="414">
        <f>L77/L329-1</f>
        <v/>
      </c>
      <c r="R77" s="230">
        <f>Q77-P77</f>
        <v/>
      </c>
      <c r="S77" s="231">
        <f>AVERAGE(R77:R1075)</f>
        <v/>
      </c>
      <c r="T77" s="229">
        <f>R77/O77</f>
        <v/>
      </c>
    </row>
    <row r="78" ht="16.5" customHeight="1">
      <c r="A78" s="188" t="n">
        <v>44259</v>
      </c>
      <c r="B78" s="183">
        <f>INDIRECT(B$1&amp;"!D"&amp;ROW())</f>
        <v/>
      </c>
      <c r="C78" s="224">
        <f>C79*(1+B78)</f>
        <v/>
      </c>
      <c r="D78" s="183">
        <f>INDIRECT(D$1&amp;"!D"&amp;ROW())</f>
        <v/>
      </c>
      <c r="E78" s="224">
        <f>E79*(1+D78)</f>
        <v/>
      </c>
      <c r="F78" s="183">
        <f>INDIRECT(F$1&amp;"!D"&amp;ROW())</f>
        <v/>
      </c>
      <c r="G78" s="224">
        <f>G79*(1+F78)</f>
        <v/>
      </c>
      <c r="H78" s="183">
        <f>INDIRECT(H$1&amp;"!D"&amp;ROW())</f>
        <v/>
      </c>
      <c r="I78" s="224">
        <f>I79*(1+H78)</f>
        <v/>
      </c>
      <c r="J78" s="183">
        <f>INDIRECT(J$1&amp;"!D"&amp;ROW())</f>
        <v/>
      </c>
      <c r="K78" s="224">
        <f>K79*(1+J78)</f>
        <v/>
      </c>
      <c r="L78" s="198">
        <f>SUM(C78,E78,G78,I78,K78)</f>
        <v/>
      </c>
      <c r="M78" s="186">
        <f>L78/L79-1</f>
        <v/>
      </c>
      <c r="N78" s="414">
        <f>_xlfn.STDEV.P(M78:M330)</f>
        <v/>
      </c>
      <c r="O78" s="186">
        <f>N78*SQRT(250)</f>
        <v/>
      </c>
      <c r="P78" s="418">
        <f>0.09%</f>
        <v/>
      </c>
      <c r="Q78" s="414">
        <f>L78/L330-1</f>
        <v/>
      </c>
      <c r="R78" s="230">
        <f>Q78-P78</f>
        <v/>
      </c>
      <c r="S78" s="231">
        <f>AVERAGE(R78:R1076)</f>
        <v/>
      </c>
      <c r="T78" s="229">
        <f>R78/O78</f>
        <v/>
      </c>
    </row>
    <row r="79" ht="16.5" customHeight="1">
      <c r="A79" s="188" t="n">
        <v>44258</v>
      </c>
      <c r="B79" s="183">
        <f>INDIRECT(B$1&amp;"!D"&amp;ROW())</f>
        <v/>
      </c>
      <c r="C79" s="224">
        <f>C80*(1+B79)</f>
        <v/>
      </c>
      <c r="D79" s="183">
        <f>INDIRECT(D$1&amp;"!D"&amp;ROW())</f>
        <v/>
      </c>
      <c r="E79" s="224">
        <f>E80*(1+D79)</f>
        <v/>
      </c>
      <c r="F79" s="183">
        <f>INDIRECT(F$1&amp;"!D"&amp;ROW())</f>
        <v/>
      </c>
      <c r="G79" s="224">
        <f>G80*(1+F79)</f>
        <v/>
      </c>
      <c r="H79" s="183">
        <f>INDIRECT(H$1&amp;"!D"&amp;ROW())</f>
        <v/>
      </c>
      <c r="I79" s="224">
        <f>I80*(1+H79)</f>
        <v/>
      </c>
      <c r="J79" s="183">
        <f>INDIRECT(J$1&amp;"!D"&amp;ROW())</f>
        <v/>
      </c>
      <c r="K79" s="224">
        <f>K80*(1+J79)</f>
        <v/>
      </c>
      <c r="L79" s="198">
        <f>SUM(C79,E79,G79,I79,K79)</f>
        <v/>
      </c>
      <c r="M79" s="186">
        <f>L79/L80-1</f>
        <v/>
      </c>
      <c r="N79" s="414">
        <f>_xlfn.STDEV.P(M79:M331)</f>
        <v/>
      </c>
      <c r="O79" s="186">
        <f>N79*SQRT(250)</f>
        <v/>
      </c>
      <c r="P79" s="418">
        <f>0.09%</f>
        <v/>
      </c>
      <c r="Q79" s="414">
        <f>L79/L331-1</f>
        <v/>
      </c>
      <c r="R79" s="230">
        <f>Q79-P79</f>
        <v/>
      </c>
      <c r="S79" s="231">
        <f>AVERAGE(R79:R1077)</f>
        <v/>
      </c>
      <c r="T79" s="229">
        <f>R79/O79</f>
        <v/>
      </c>
    </row>
    <row r="80" ht="16.5" customHeight="1">
      <c r="A80" s="188" t="n">
        <v>44257</v>
      </c>
      <c r="B80" s="183">
        <f>INDIRECT(B$1&amp;"!D"&amp;ROW())</f>
        <v/>
      </c>
      <c r="C80" s="224">
        <f>C81*(1+B80)</f>
        <v/>
      </c>
      <c r="D80" s="183">
        <f>INDIRECT(D$1&amp;"!D"&amp;ROW())</f>
        <v/>
      </c>
      <c r="E80" s="224">
        <f>E81*(1+D80)</f>
        <v/>
      </c>
      <c r="F80" s="183">
        <f>INDIRECT(F$1&amp;"!D"&amp;ROW())</f>
        <v/>
      </c>
      <c r="G80" s="224">
        <f>G81*(1+F80)</f>
        <v/>
      </c>
      <c r="H80" s="183">
        <f>INDIRECT(H$1&amp;"!D"&amp;ROW())</f>
        <v/>
      </c>
      <c r="I80" s="224">
        <f>I81*(1+H80)</f>
        <v/>
      </c>
      <c r="J80" s="183">
        <f>INDIRECT(J$1&amp;"!D"&amp;ROW())</f>
        <v/>
      </c>
      <c r="K80" s="224">
        <f>K81*(1+J80)</f>
        <v/>
      </c>
      <c r="L80" s="198">
        <f>SUM(C80,E80,G80,I80,K80)</f>
        <v/>
      </c>
      <c r="M80" s="186">
        <f>L80/L81-1</f>
        <v/>
      </c>
      <c r="N80" s="414">
        <f>_xlfn.STDEV.P(M80:M332)</f>
        <v/>
      </c>
      <c r="O80" s="186">
        <f>N80*SQRT(250)</f>
        <v/>
      </c>
      <c r="P80" s="418">
        <f>0.09%</f>
        <v/>
      </c>
      <c r="Q80" s="414">
        <f>L80/L332-1</f>
        <v/>
      </c>
      <c r="R80" s="230">
        <f>Q80-P80</f>
        <v/>
      </c>
      <c r="S80" s="231">
        <f>AVERAGE(R80:R1078)</f>
        <v/>
      </c>
      <c r="T80" s="229">
        <f>R80/O80</f>
        <v/>
      </c>
    </row>
    <row r="81" ht="16.5" customHeight="1">
      <c r="A81" s="188" t="n">
        <v>44256</v>
      </c>
      <c r="B81" s="183">
        <f>INDIRECT(B$1&amp;"!D"&amp;ROW())</f>
        <v/>
      </c>
      <c r="C81" s="224">
        <f>C82*(1+B81)</f>
        <v/>
      </c>
      <c r="D81" s="183">
        <f>INDIRECT(D$1&amp;"!D"&amp;ROW())</f>
        <v/>
      </c>
      <c r="E81" s="224">
        <f>E82*(1+D81)</f>
        <v/>
      </c>
      <c r="F81" s="183">
        <f>INDIRECT(F$1&amp;"!D"&amp;ROW())</f>
        <v/>
      </c>
      <c r="G81" s="224">
        <f>G82*(1+F81)</f>
        <v/>
      </c>
      <c r="H81" s="183">
        <f>INDIRECT(H$1&amp;"!D"&amp;ROW())</f>
        <v/>
      </c>
      <c r="I81" s="224">
        <f>I82*(1+H81)</f>
        <v/>
      </c>
      <c r="J81" s="183">
        <f>INDIRECT(J$1&amp;"!D"&amp;ROW())</f>
        <v/>
      </c>
      <c r="K81" s="224">
        <f>K82*(1+J81)</f>
        <v/>
      </c>
      <c r="L81" s="198">
        <f>SUM(C81,E81,G81,I81,K81)</f>
        <v/>
      </c>
      <c r="M81" s="186">
        <f>L81/L82-1</f>
        <v/>
      </c>
      <c r="N81" s="414">
        <f>_xlfn.STDEV.P(M81:M333)</f>
        <v/>
      </c>
      <c r="O81" s="186">
        <f>N81*SQRT(250)</f>
        <v/>
      </c>
      <c r="P81" s="418">
        <f>0.09%</f>
        <v/>
      </c>
      <c r="Q81" s="414">
        <f>L81/L333-1</f>
        <v/>
      </c>
      <c r="R81" s="230">
        <f>Q81-P81</f>
        <v/>
      </c>
      <c r="S81" s="231">
        <f>AVERAGE(R81:R1079)</f>
        <v/>
      </c>
      <c r="T81" s="229">
        <f>R81/O81</f>
        <v/>
      </c>
    </row>
    <row r="82" ht="16.5" customHeight="1">
      <c r="A82" s="188" t="n">
        <v>44253</v>
      </c>
      <c r="B82" s="183">
        <f>INDIRECT(B$1&amp;"!D"&amp;ROW())</f>
        <v/>
      </c>
      <c r="C82" s="224">
        <f>C83*(1+B82)</f>
        <v/>
      </c>
      <c r="D82" s="183">
        <f>INDIRECT(D$1&amp;"!D"&amp;ROW())</f>
        <v/>
      </c>
      <c r="E82" s="224">
        <f>E83*(1+D82)</f>
        <v/>
      </c>
      <c r="F82" s="183">
        <f>INDIRECT(F$1&amp;"!D"&amp;ROW())</f>
        <v/>
      </c>
      <c r="G82" s="224">
        <f>G83*(1+F82)</f>
        <v/>
      </c>
      <c r="H82" s="183">
        <f>INDIRECT(H$1&amp;"!D"&amp;ROW())</f>
        <v/>
      </c>
      <c r="I82" s="224">
        <f>I83*(1+H82)</f>
        <v/>
      </c>
      <c r="J82" s="183">
        <f>INDIRECT(J$1&amp;"!D"&amp;ROW())</f>
        <v/>
      </c>
      <c r="K82" s="224">
        <f>K83*(1+J82)</f>
        <v/>
      </c>
      <c r="L82" s="198">
        <f>SUM(C82,E82,G82,I82,K82)</f>
        <v/>
      </c>
      <c r="M82" s="186">
        <f>L82/L83-1</f>
        <v/>
      </c>
      <c r="N82" s="414">
        <f>_xlfn.STDEV.P(M82:M334)</f>
        <v/>
      </c>
      <c r="O82" s="186">
        <f>N82*SQRT(250)</f>
        <v/>
      </c>
      <c r="P82" s="418">
        <f>0.09%</f>
        <v/>
      </c>
      <c r="Q82" s="414">
        <f>L82/L334-1</f>
        <v/>
      </c>
      <c r="R82" s="230">
        <f>Q82-P82</f>
        <v/>
      </c>
      <c r="S82" s="231">
        <f>AVERAGE(R82:R1080)</f>
        <v/>
      </c>
      <c r="T82" s="229">
        <f>R82/O82</f>
        <v/>
      </c>
    </row>
    <row r="83" ht="16.5" customHeight="1">
      <c r="A83" s="188" t="n">
        <v>44252</v>
      </c>
      <c r="B83" s="183">
        <f>INDIRECT(B$1&amp;"!D"&amp;ROW())</f>
        <v/>
      </c>
      <c r="C83" s="224">
        <f>C84*(1+B83)</f>
        <v/>
      </c>
      <c r="D83" s="183">
        <f>INDIRECT(D$1&amp;"!D"&amp;ROW())</f>
        <v/>
      </c>
      <c r="E83" s="224">
        <f>E84*(1+D83)</f>
        <v/>
      </c>
      <c r="F83" s="183">
        <f>INDIRECT(F$1&amp;"!D"&amp;ROW())</f>
        <v/>
      </c>
      <c r="G83" s="224">
        <f>G84*(1+F83)</f>
        <v/>
      </c>
      <c r="H83" s="183">
        <f>INDIRECT(H$1&amp;"!D"&amp;ROW())</f>
        <v/>
      </c>
      <c r="I83" s="224">
        <f>I84*(1+H83)</f>
        <v/>
      </c>
      <c r="J83" s="183">
        <f>INDIRECT(J$1&amp;"!D"&amp;ROW())</f>
        <v/>
      </c>
      <c r="K83" s="224">
        <f>K84*(1+J83)</f>
        <v/>
      </c>
      <c r="L83" s="198">
        <f>SUM(C83,E83,G83,I83,K83)</f>
        <v/>
      </c>
      <c r="M83" s="186">
        <f>L83/L84-1</f>
        <v/>
      </c>
      <c r="N83" s="414">
        <f>_xlfn.STDEV.P(M83:M335)</f>
        <v/>
      </c>
      <c r="O83" s="186">
        <f>N83*SQRT(250)</f>
        <v/>
      </c>
      <c r="P83" s="418">
        <f>0.09%</f>
        <v/>
      </c>
      <c r="Q83" s="414">
        <f>L83/L335-1</f>
        <v/>
      </c>
      <c r="R83" s="230">
        <f>Q83-P83</f>
        <v/>
      </c>
      <c r="S83" s="231">
        <f>AVERAGE(R83:R1081)</f>
        <v/>
      </c>
      <c r="T83" s="229">
        <f>R83/O83</f>
        <v/>
      </c>
    </row>
    <row r="84" ht="16.5" customHeight="1">
      <c r="A84" s="188" t="n">
        <v>44251</v>
      </c>
      <c r="B84" s="183">
        <f>INDIRECT(B$1&amp;"!D"&amp;ROW())</f>
        <v/>
      </c>
      <c r="C84" s="224">
        <f>C85*(1+B84)</f>
        <v/>
      </c>
      <c r="D84" s="183">
        <f>INDIRECT(D$1&amp;"!D"&amp;ROW())</f>
        <v/>
      </c>
      <c r="E84" s="224">
        <f>E85*(1+D84)</f>
        <v/>
      </c>
      <c r="F84" s="183">
        <f>INDIRECT(F$1&amp;"!D"&amp;ROW())</f>
        <v/>
      </c>
      <c r="G84" s="224">
        <f>G85*(1+F84)</f>
        <v/>
      </c>
      <c r="H84" s="183">
        <f>INDIRECT(H$1&amp;"!D"&amp;ROW())</f>
        <v/>
      </c>
      <c r="I84" s="224">
        <f>I85*(1+H84)</f>
        <v/>
      </c>
      <c r="J84" s="183">
        <f>INDIRECT(J$1&amp;"!D"&amp;ROW())</f>
        <v/>
      </c>
      <c r="K84" s="224">
        <f>K85*(1+J84)</f>
        <v/>
      </c>
      <c r="L84" s="198">
        <f>SUM(C84,E84,G84,I84,K84)</f>
        <v/>
      </c>
      <c r="M84" s="186">
        <f>L84/L85-1</f>
        <v/>
      </c>
      <c r="N84" s="414">
        <f>_xlfn.STDEV.P(M84:M336)</f>
        <v/>
      </c>
      <c r="O84" s="186">
        <f>N84*SQRT(250)</f>
        <v/>
      </c>
      <c r="P84" s="418">
        <f>0.09%</f>
        <v/>
      </c>
      <c r="Q84" s="414">
        <f>L84/L336-1</f>
        <v/>
      </c>
      <c r="R84" s="230">
        <f>Q84-P84</f>
        <v/>
      </c>
      <c r="S84" s="231">
        <f>AVERAGE(R84:R1082)</f>
        <v/>
      </c>
      <c r="T84" s="229">
        <f>R84/O84</f>
        <v/>
      </c>
    </row>
    <row r="85" ht="16.5" customHeight="1">
      <c r="A85" s="188" t="n">
        <v>44250</v>
      </c>
      <c r="B85" s="183">
        <f>INDIRECT(B$1&amp;"!D"&amp;ROW())</f>
        <v/>
      </c>
      <c r="C85" s="224">
        <f>C86*(1+B85)</f>
        <v/>
      </c>
      <c r="D85" s="183">
        <f>INDIRECT(D$1&amp;"!D"&amp;ROW())</f>
        <v/>
      </c>
      <c r="E85" s="224">
        <f>E86*(1+D85)</f>
        <v/>
      </c>
      <c r="F85" s="183">
        <f>INDIRECT(F$1&amp;"!D"&amp;ROW())</f>
        <v/>
      </c>
      <c r="G85" s="224">
        <f>G86*(1+F85)</f>
        <v/>
      </c>
      <c r="H85" s="183">
        <f>INDIRECT(H$1&amp;"!D"&amp;ROW())</f>
        <v/>
      </c>
      <c r="I85" s="224">
        <f>I86*(1+H85)</f>
        <v/>
      </c>
      <c r="J85" s="183">
        <f>INDIRECT(J$1&amp;"!D"&amp;ROW())</f>
        <v/>
      </c>
      <c r="K85" s="224">
        <f>K86*(1+J85)</f>
        <v/>
      </c>
      <c r="L85" s="198">
        <f>SUM(C85,E85,G85,I85,K85)</f>
        <v/>
      </c>
      <c r="M85" s="186">
        <f>L85/L86-1</f>
        <v/>
      </c>
      <c r="N85" s="414">
        <f>_xlfn.STDEV.P(M85:M337)</f>
        <v/>
      </c>
      <c r="O85" s="186">
        <f>N85*SQRT(250)</f>
        <v/>
      </c>
      <c r="P85" s="418">
        <f>0.09%</f>
        <v/>
      </c>
      <c r="Q85" s="414">
        <f>L85/L337-1</f>
        <v/>
      </c>
      <c r="R85" s="230">
        <f>Q85-P85</f>
        <v/>
      </c>
      <c r="S85" s="231">
        <f>AVERAGE(R85:R1083)</f>
        <v/>
      </c>
      <c r="T85" s="229">
        <f>R85/O85</f>
        <v/>
      </c>
    </row>
    <row r="86" ht="16.5" customHeight="1">
      <c r="A86" s="188" t="n">
        <v>44249</v>
      </c>
      <c r="B86" s="183">
        <f>INDIRECT(B$1&amp;"!D"&amp;ROW())</f>
        <v/>
      </c>
      <c r="C86" s="224">
        <f>C87*(1+B86)</f>
        <v/>
      </c>
      <c r="D86" s="183">
        <f>INDIRECT(D$1&amp;"!D"&amp;ROW())</f>
        <v/>
      </c>
      <c r="E86" s="224">
        <f>E87*(1+D86)</f>
        <v/>
      </c>
      <c r="F86" s="183">
        <f>INDIRECT(F$1&amp;"!D"&amp;ROW())</f>
        <v/>
      </c>
      <c r="G86" s="224">
        <f>G87*(1+F86)</f>
        <v/>
      </c>
      <c r="H86" s="183">
        <f>INDIRECT(H$1&amp;"!D"&amp;ROW())</f>
        <v/>
      </c>
      <c r="I86" s="224">
        <f>I87*(1+H86)</f>
        <v/>
      </c>
      <c r="J86" s="183">
        <f>INDIRECT(J$1&amp;"!D"&amp;ROW())</f>
        <v/>
      </c>
      <c r="K86" s="224">
        <f>K87*(1+J86)</f>
        <v/>
      </c>
      <c r="L86" s="198">
        <f>SUM(C86,E86,G86,I86,K86)</f>
        <v/>
      </c>
      <c r="M86" s="186">
        <f>L86/L87-1</f>
        <v/>
      </c>
      <c r="N86" s="414">
        <f>_xlfn.STDEV.P(M86:M338)</f>
        <v/>
      </c>
      <c r="O86" s="186">
        <f>N86*SQRT(250)</f>
        <v/>
      </c>
      <c r="P86" s="418">
        <f>0.09%</f>
        <v/>
      </c>
      <c r="Q86" s="414">
        <f>L86/L338-1</f>
        <v/>
      </c>
      <c r="R86" s="230">
        <f>Q86-P86</f>
        <v/>
      </c>
      <c r="S86" s="231">
        <f>AVERAGE(R86:R1084)</f>
        <v/>
      </c>
      <c r="T86" s="229">
        <f>R86/O86</f>
        <v/>
      </c>
    </row>
    <row r="87" ht="16.5" customHeight="1">
      <c r="A87" s="188" t="n">
        <v>44246</v>
      </c>
      <c r="B87" s="183">
        <f>INDIRECT(B$1&amp;"!D"&amp;ROW())</f>
        <v/>
      </c>
      <c r="C87" s="224">
        <f>C88*(1+B87)</f>
        <v/>
      </c>
      <c r="D87" s="183">
        <f>INDIRECT(D$1&amp;"!D"&amp;ROW())</f>
        <v/>
      </c>
      <c r="E87" s="224">
        <f>E88*(1+D87)</f>
        <v/>
      </c>
      <c r="F87" s="183">
        <f>INDIRECT(F$1&amp;"!D"&amp;ROW())</f>
        <v/>
      </c>
      <c r="G87" s="224">
        <f>G88*(1+F87)</f>
        <v/>
      </c>
      <c r="H87" s="183">
        <f>INDIRECT(H$1&amp;"!D"&amp;ROW())</f>
        <v/>
      </c>
      <c r="I87" s="224">
        <f>I88*(1+H87)</f>
        <v/>
      </c>
      <c r="J87" s="183">
        <f>INDIRECT(J$1&amp;"!D"&amp;ROW())</f>
        <v/>
      </c>
      <c r="K87" s="224">
        <f>K88*(1+J87)</f>
        <v/>
      </c>
      <c r="L87" s="198">
        <f>SUM(C87,E87,G87,I87,K87)</f>
        <v/>
      </c>
      <c r="M87" s="186">
        <f>L87/L88-1</f>
        <v/>
      </c>
      <c r="N87" s="414">
        <f>_xlfn.STDEV.P(M87:M339)</f>
        <v/>
      </c>
      <c r="O87" s="186">
        <f>N87*SQRT(250)</f>
        <v/>
      </c>
      <c r="P87" s="418">
        <f>0.09%</f>
        <v/>
      </c>
      <c r="Q87" s="414">
        <f>L87/L339-1</f>
        <v/>
      </c>
      <c r="R87" s="230">
        <f>Q87-P87</f>
        <v/>
      </c>
      <c r="S87" s="231">
        <f>AVERAGE(R87:R1085)</f>
        <v/>
      </c>
      <c r="T87" s="229">
        <f>R87/O87</f>
        <v/>
      </c>
    </row>
    <row r="88" ht="16.5" customHeight="1">
      <c r="A88" s="188" t="n">
        <v>44245</v>
      </c>
      <c r="B88" s="183">
        <f>INDIRECT(B$1&amp;"!D"&amp;ROW())</f>
        <v/>
      </c>
      <c r="C88" s="224">
        <f>C89*(1+B88)</f>
        <v/>
      </c>
      <c r="D88" s="183">
        <f>INDIRECT(D$1&amp;"!D"&amp;ROW())</f>
        <v/>
      </c>
      <c r="E88" s="224">
        <f>E89*(1+D88)</f>
        <v/>
      </c>
      <c r="F88" s="183">
        <f>INDIRECT(F$1&amp;"!D"&amp;ROW())</f>
        <v/>
      </c>
      <c r="G88" s="224">
        <f>G89*(1+F88)</f>
        <v/>
      </c>
      <c r="H88" s="183">
        <f>INDIRECT(H$1&amp;"!D"&amp;ROW())</f>
        <v/>
      </c>
      <c r="I88" s="224">
        <f>I89*(1+H88)</f>
        <v/>
      </c>
      <c r="J88" s="183">
        <f>INDIRECT(J$1&amp;"!D"&amp;ROW())</f>
        <v/>
      </c>
      <c r="K88" s="224">
        <f>K89*(1+J88)</f>
        <v/>
      </c>
      <c r="L88" s="198">
        <f>SUM(C88,E88,G88,I88,K88)</f>
        <v/>
      </c>
      <c r="M88" s="186">
        <f>L88/L89-1</f>
        <v/>
      </c>
      <c r="N88" s="414">
        <f>_xlfn.STDEV.P(M88:M340)</f>
        <v/>
      </c>
      <c r="O88" s="186">
        <f>N88*SQRT(250)</f>
        <v/>
      </c>
      <c r="P88" s="418">
        <f>0.09%</f>
        <v/>
      </c>
      <c r="Q88" s="414">
        <f>L88/L340-1</f>
        <v/>
      </c>
      <c r="R88" s="230">
        <f>Q88-P88</f>
        <v/>
      </c>
      <c r="S88" s="231">
        <f>AVERAGE(R88:R1086)</f>
        <v/>
      </c>
      <c r="T88" s="229">
        <f>R88/O88</f>
        <v/>
      </c>
    </row>
    <row r="89" ht="16.5" customHeight="1">
      <c r="A89" s="188" t="n">
        <v>44244</v>
      </c>
      <c r="B89" s="183">
        <f>INDIRECT(B$1&amp;"!D"&amp;ROW())</f>
        <v/>
      </c>
      <c r="C89" s="224">
        <f>C90*(1+B89)</f>
        <v/>
      </c>
      <c r="D89" s="183">
        <f>INDIRECT(D$1&amp;"!D"&amp;ROW())</f>
        <v/>
      </c>
      <c r="E89" s="224">
        <f>E90*(1+D89)</f>
        <v/>
      </c>
      <c r="F89" s="183">
        <f>INDIRECT(F$1&amp;"!D"&amp;ROW())</f>
        <v/>
      </c>
      <c r="G89" s="224">
        <f>G90*(1+F89)</f>
        <v/>
      </c>
      <c r="H89" s="183">
        <f>INDIRECT(H$1&amp;"!D"&amp;ROW())</f>
        <v/>
      </c>
      <c r="I89" s="224">
        <f>I90*(1+H89)</f>
        <v/>
      </c>
      <c r="J89" s="183">
        <f>INDIRECT(J$1&amp;"!D"&amp;ROW())</f>
        <v/>
      </c>
      <c r="K89" s="224">
        <f>K90*(1+J89)</f>
        <v/>
      </c>
      <c r="L89" s="198">
        <f>SUM(C89,E89,G89,I89,K89)</f>
        <v/>
      </c>
      <c r="M89" s="186">
        <f>L89/L90-1</f>
        <v/>
      </c>
      <c r="N89" s="414">
        <f>_xlfn.STDEV.P(M89:M341)</f>
        <v/>
      </c>
      <c r="O89" s="186">
        <f>N89*SQRT(250)</f>
        <v/>
      </c>
      <c r="P89" s="418">
        <f>0.09%</f>
        <v/>
      </c>
      <c r="Q89" s="414">
        <f>L89/L341-1</f>
        <v/>
      </c>
      <c r="R89" s="230">
        <f>Q89-P89</f>
        <v/>
      </c>
      <c r="S89" s="231">
        <f>AVERAGE(R89:R1087)</f>
        <v/>
      </c>
      <c r="T89" s="229">
        <f>R89/O89</f>
        <v/>
      </c>
    </row>
    <row r="90" ht="16.5" customHeight="1">
      <c r="A90" s="188" t="n">
        <v>44243</v>
      </c>
      <c r="B90" s="183">
        <f>INDIRECT(B$1&amp;"!D"&amp;ROW())</f>
        <v/>
      </c>
      <c r="C90" s="224">
        <f>C91*(1+B90)</f>
        <v/>
      </c>
      <c r="D90" s="183">
        <f>INDIRECT(D$1&amp;"!D"&amp;ROW())</f>
        <v/>
      </c>
      <c r="E90" s="224">
        <f>E91*(1+D90)</f>
        <v/>
      </c>
      <c r="F90" s="183">
        <f>INDIRECT(F$1&amp;"!D"&amp;ROW())</f>
        <v/>
      </c>
      <c r="G90" s="224">
        <f>G91*(1+F90)</f>
        <v/>
      </c>
      <c r="H90" s="183">
        <f>INDIRECT(H$1&amp;"!D"&amp;ROW())</f>
        <v/>
      </c>
      <c r="I90" s="224">
        <f>I91*(1+H90)</f>
        <v/>
      </c>
      <c r="J90" s="183">
        <f>INDIRECT(J$1&amp;"!D"&amp;ROW())</f>
        <v/>
      </c>
      <c r="K90" s="224">
        <f>K91*(1+J90)</f>
        <v/>
      </c>
      <c r="L90" s="198">
        <f>SUM(C90,E90,G90,I90,K90)</f>
        <v/>
      </c>
      <c r="M90" s="186">
        <f>L90/L91-1</f>
        <v/>
      </c>
      <c r="N90" s="414">
        <f>_xlfn.STDEV.P(M90:M342)</f>
        <v/>
      </c>
      <c r="O90" s="186">
        <f>N90*SQRT(250)</f>
        <v/>
      </c>
      <c r="P90" s="418">
        <f>0.09%</f>
        <v/>
      </c>
      <c r="Q90" s="414">
        <f>L90/L342-1</f>
        <v/>
      </c>
      <c r="R90" s="230">
        <f>Q90-P90</f>
        <v/>
      </c>
      <c r="S90" s="231">
        <f>AVERAGE(R90:R1088)</f>
        <v/>
      </c>
      <c r="T90" s="229">
        <f>R90/O90</f>
        <v/>
      </c>
    </row>
    <row r="91" ht="16.5" customHeight="1">
      <c r="A91" s="188" t="n">
        <v>44239</v>
      </c>
      <c r="B91" s="183">
        <f>INDIRECT(B$1&amp;"!D"&amp;ROW())</f>
        <v/>
      </c>
      <c r="C91" s="224">
        <f>C92*(1+B91)</f>
        <v/>
      </c>
      <c r="D91" s="183">
        <f>INDIRECT(D$1&amp;"!D"&amp;ROW())</f>
        <v/>
      </c>
      <c r="E91" s="224">
        <f>E92*(1+D91)</f>
        <v/>
      </c>
      <c r="F91" s="183">
        <f>INDIRECT(F$1&amp;"!D"&amp;ROW())</f>
        <v/>
      </c>
      <c r="G91" s="224">
        <f>G92*(1+F91)</f>
        <v/>
      </c>
      <c r="H91" s="183">
        <f>INDIRECT(H$1&amp;"!D"&amp;ROW())</f>
        <v/>
      </c>
      <c r="I91" s="224">
        <f>I92*(1+H91)</f>
        <v/>
      </c>
      <c r="J91" s="183">
        <f>INDIRECT(J$1&amp;"!D"&amp;ROW())</f>
        <v/>
      </c>
      <c r="K91" s="224">
        <f>K92*(1+J91)</f>
        <v/>
      </c>
      <c r="L91" s="198">
        <f>SUM(C91,E91,G91,I91,K91)</f>
        <v/>
      </c>
      <c r="M91" s="186">
        <f>L91/L92-1</f>
        <v/>
      </c>
      <c r="N91" s="414">
        <f>_xlfn.STDEV.P(M91:M343)</f>
        <v/>
      </c>
      <c r="O91" s="186">
        <f>N91*SQRT(250)</f>
        <v/>
      </c>
      <c r="P91" s="418">
        <f>0.09%</f>
        <v/>
      </c>
      <c r="Q91" s="414">
        <f>L91/L343-1</f>
        <v/>
      </c>
      <c r="R91" s="230">
        <f>Q91-P91</f>
        <v/>
      </c>
      <c r="S91" s="231">
        <f>AVERAGE(R91:R1089)</f>
        <v/>
      </c>
      <c r="T91" s="229">
        <f>R91/O91</f>
        <v/>
      </c>
    </row>
    <row r="92" ht="16.5" customHeight="1">
      <c r="A92" s="188" t="n">
        <v>44238</v>
      </c>
      <c r="B92" s="183">
        <f>INDIRECT(B$1&amp;"!D"&amp;ROW())</f>
        <v/>
      </c>
      <c r="C92" s="224">
        <f>C93*(1+B92)</f>
        <v/>
      </c>
      <c r="D92" s="183">
        <f>INDIRECT(D$1&amp;"!D"&amp;ROW())</f>
        <v/>
      </c>
      <c r="E92" s="224">
        <f>E93*(1+D92)</f>
        <v/>
      </c>
      <c r="F92" s="183">
        <f>INDIRECT(F$1&amp;"!D"&amp;ROW())</f>
        <v/>
      </c>
      <c r="G92" s="224">
        <f>G93*(1+F92)</f>
        <v/>
      </c>
      <c r="H92" s="183">
        <f>INDIRECT(H$1&amp;"!D"&amp;ROW())</f>
        <v/>
      </c>
      <c r="I92" s="224">
        <f>I93*(1+H92)</f>
        <v/>
      </c>
      <c r="J92" s="183">
        <f>INDIRECT(J$1&amp;"!D"&amp;ROW())</f>
        <v/>
      </c>
      <c r="K92" s="224">
        <f>K93*(1+J92)</f>
        <v/>
      </c>
      <c r="L92" s="198">
        <f>SUM(C92,E92,G92,I92,K92)</f>
        <v/>
      </c>
      <c r="M92" s="186">
        <f>L92/L93-1</f>
        <v/>
      </c>
      <c r="N92" s="414">
        <f>_xlfn.STDEV.P(M92:M344)</f>
        <v/>
      </c>
      <c r="O92" s="186">
        <f>N92*SQRT(250)</f>
        <v/>
      </c>
      <c r="P92" s="418">
        <f>0.09%</f>
        <v/>
      </c>
      <c r="Q92" s="414">
        <f>L92/L344-1</f>
        <v/>
      </c>
      <c r="R92" s="230">
        <f>Q92-P92</f>
        <v/>
      </c>
      <c r="S92" s="231">
        <f>AVERAGE(R92:R1090)</f>
        <v/>
      </c>
      <c r="T92" s="229">
        <f>R92/O92</f>
        <v/>
      </c>
    </row>
    <row r="93" ht="16.5" customHeight="1">
      <c r="A93" s="188" t="n">
        <v>44237</v>
      </c>
      <c r="B93" s="183">
        <f>INDIRECT(B$1&amp;"!D"&amp;ROW())</f>
        <v/>
      </c>
      <c r="C93" s="224">
        <f>C94*(1+B93)</f>
        <v/>
      </c>
      <c r="D93" s="183">
        <f>INDIRECT(D$1&amp;"!D"&amp;ROW())</f>
        <v/>
      </c>
      <c r="E93" s="224">
        <f>E94*(1+D93)</f>
        <v/>
      </c>
      <c r="F93" s="183">
        <f>INDIRECT(F$1&amp;"!D"&amp;ROW())</f>
        <v/>
      </c>
      <c r="G93" s="224">
        <f>G94*(1+F93)</f>
        <v/>
      </c>
      <c r="H93" s="183">
        <f>INDIRECT(H$1&amp;"!D"&amp;ROW())</f>
        <v/>
      </c>
      <c r="I93" s="224">
        <f>I94*(1+H93)</f>
        <v/>
      </c>
      <c r="J93" s="183">
        <f>INDIRECT(J$1&amp;"!D"&amp;ROW())</f>
        <v/>
      </c>
      <c r="K93" s="224">
        <f>K94*(1+J93)</f>
        <v/>
      </c>
      <c r="L93" s="198">
        <f>SUM(C93,E93,G93,I93,K93)</f>
        <v/>
      </c>
      <c r="M93" s="186">
        <f>L93/L94-1</f>
        <v/>
      </c>
      <c r="N93" s="414">
        <f>_xlfn.STDEV.P(M93:M345)</f>
        <v/>
      </c>
      <c r="O93" s="186">
        <f>N93*SQRT(250)</f>
        <v/>
      </c>
      <c r="P93" s="418">
        <f>0.09%</f>
        <v/>
      </c>
      <c r="Q93" s="414">
        <f>L93/L345-1</f>
        <v/>
      </c>
      <c r="R93" s="230">
        <f>Q93-P93</f>
        <v/>
      </c>
      <c r="S93" s="231">
        <f>AVERAGE(R93:R1091)</f>
        <v/>
      </c>
      <c r="T93" s="229">
        <f>R93/O93</f>
        <v/>
      </c>
    </row>
    <row r="94" ht="16.5" customHeight="1">
      <c r="A94" s="188" t="n">
        <v>44236</v>
      </c>
      <c r="B94" s="183">
        <f>INDIRECT(B$1&amp;"!D"&amp;ROW())</f>
        <v/>
      </c>
      <c r="C94" s="224">
        <f>C95*(1+B94)</f>
        <v/>
      </c>
      <c r="D94" s="183">
        <f>INDIRECT(D$1&amp;"!D"&amp;ROW())</f>
        <v/>
      </c>
      <c r="E94" s="224">
        <f>E95*(1+D94)</f>
        <v/>
      </c>
      <c r="F94" s="183">
        <f>INDIRECT(F$1&amp;"!D"&amp;ROW())</f>
        <v/>
      </c>
      <c r="G94" s="224">
        <f>G95*(1+F94)</f>
        <v/>
      </c>
      <c r="H94" s="183">
        <f>INDIRECT(H$1&amp;"!D"&amp;ROW())</f>
        <v/>
      </c>
      <c r="I94" s="224">
        <f>I95*(1+H94)</f>
        <v/>
      </c>
      <c r="J94" s="183">
        <f>INDIRECT(J$1&amp;"!D"&amp;ROW())</f>
        <v/>
      </c>
      <c r="K94" s="224">
        <f>K95*(1+J94)</f>
        <v/>
      </c>
      <c r="L94" s="198">
        <f>SUM(C94,E94,G94,I94,K94)</f>
        <v/>
      </c>
      <c r="M94" s="186">
        <f>L94/L95-1</f>
        <v/>
      </c>
      <c r="N94" s="414">
        <f>_xlfn.STDEV.P(M94:M346)</f>
        <v/>
      </c>
      <c r="O94" s="186">
        <f>N94*SQRT(250)</f>
        <v/>
      </c>
      <c r="P94" s="418">
        <f>0.09%</f>
        <v/>
      </c>
      <c r="Q94" s="414">
        <f>L94/L346-1</f>
        <v/>
      </c>
      <c r="R94" s="230">
        <f>Q94-P94</f>
        <v/>
      </c>
      <c r="S94" s="231">
        <f>AVERAGE(R94:R1092)</f>
        <v/>
      </c>
      <c r="T94" s="229">
        <f>R94/O94</f>
        <v/>
      </c>
    </row>
    <row r="95" ht="16.5" customHeight="1">
      <c r="A95" s="188" t="n">
        <v>44235</v>
      </c>
      <c r="B95" s="183">
        <f>INDIRECT(B$1&amp;"!D"&amp;ROW())</f>
        <v/>
      </c>
      <c r="C95" s="224">
        <f>C96*(1+B95)</f>
        <v/>
      </c>
      <c r="D95" s="183">
        <f>INDIRECT(D$1&amp;"!D"&amp;ROW())</f>
        <v/>
      </c>
      <c r="E95" s="224">
        <f>E96*(1+D95)</f>
        <v/>
      </c>
      <c r="F95" s="183">
        <f>INDIRECT(F$1&amp;"!D"&amp;ROW())</f>
        <v/>
      </c>
      <c r="G95" s="224">
        <f>G96*(1+F95)</f>
        <v/>
      </c>
      <c r="H95" s="183">
        <f>INDIRECT(H$1&amp;"!D"&amp;ROW())</f>
        <v/>
      </c>
      <c r="I95" s="224">
        <f>I96*(1+H95)</f>
        <v/>
      </c>
      <c r="J95" s="183">
        <f>INDIRECT(J$1&amp;"!D"&amp;ROW())</f>
        <v/>
      </c>
      <c r="K95" s="224">
        <f>K96*(1+J95)</f>
        <v/>
      </c>
      <c r="L95" s="198">
        <f>SUM(C95,E95,G95,I95,K95)</f>
        <v/>
      </c>
      <c r="M95" s="186">
        <f>L95/L96-1</f>
        <v/>
      </c>
      <c r="N95" s="414">
        <f>_xlfn.STDEV.P(M95:M347)</f>
        <v/>
      </c>
      <c r="O95" s="186">
        <f>N95*SQRT(250)</f>
        <v/>
      </c>
      <c r="P95" s="418">
        <f>0.09%</f>
        <v/>
      </c>
      <c r="Q95" s="414">
        <f>L95/L347-1</f>
        <v/>
      </c>
      <c r="R95" s="230">
        <f>Q95-P95</f>
        <v/>
      </c>
      <c r="S95" s="231">
        <f>AVERAGE(R95:R1093)</f>
        <v/>
      </c>
      <c r="T95" s="229">
        <f>R95/O95</f>
        <v/>
      </c>
    </row>
    <row r="96" ht="16.5" customHeight="1">
      <c r="A96" s="188" t="n">
        <v>44232</v>
      </c>
      <c r="B96" s="183">
        <f>INDIRECT(B$1&amp;"!D"&amp;ROW())</f>
        <v/>
      </c>
      <c r="C96" s="224">
        <f>C97*(1+B96)</f>
        <v/>
      </c>
      <c r="D96" s="183">
        <f>INDIRECT(D$1&amp;"!D"&amp;ROW())</f>
        <v/>
      </c>
      <c r="E96" s="224">
        <f>E97*(1+D96)</f>
        <v/>
      </c>
      <c r="F96" s="183">
        <f>INDIRECT(F$1&amp;"!D"&amp;ROW())</f>
        <v/>
      </c>
      <c r="G96" s="224">
        <f>G97*(1+F96)</f>
        <v/>
      </c>
      <c r="H96" s="183">
        <f>INDIRECT(H$1&amp;"!D"&amp;ROW())</f>
        <v/>
      </c>
      <c r="I96" s="224">
        <f>I97*(1+H96)</f>
        <v/>
      </c>
      <c r="J96" s="183">
        <f>INDIRECT(J$1&amp;"!D"&amp;ROW())</f>
        <v/>
      </c>
      <c r="K96" s="224">
        <f>K97*(1+J96)</f>
        <v/>
      </c>
      <c r="L96" s="198">
        <f>SUM(C96,E96,G96,I96,K96)</f>
        <v/>
      </c>
      <c r="M96" s="186">
        <f>L96/L97-1</f>
        <v/>
      </c>
      <c r="N96" s="414">
        <f>_xlfn.STDEV.P(M96:M348)</f>
        <v/>
      </c>
      <c r="O96" s="186">
        <f>N96*SQRT(250)</f>
        <v/>
      </c>
      <c r="P96" s="418">
        <f>0.09%</f>
        <v/>
      </c>
      <c r="Q96" s="414">
        <f>L96/L348-1</f>
        <v/>
      </c>
      <c r="R96" s="230">
        <f>Q96-P96</f>
        <v/>
      </c>
      <c r="S96" s="231">
        <f>AVERAGE(R96:R1094)</f>
        <v/>
      </c>
      <c r="T96" s="229">
        <f>R96/O96</f>
        <v/>
      </c>
    </row>
    <row r="97" ht="16.5" customHeight="1">
      <c r="A97" s="188" t="n">
        <v>44231</v>
      </c>
      <c r="B97" s="183">
        <f>INDIRECT(B$1&amp;"!D"&amp;ROW())</f>
        <v/>
      </c>
      <c r="C97" s="224">
        <f>C98*(1+B97)</f>
        <v/>
      </c>
      <c r="D97" s="183">
        <f>INDIRECT(D$1&amp;"!D"&amp;ROW())</f>
        <v/>
      </c>
      <c r="E97" s="224">
        <f>E98*(1+D97)</f>
        <v/>
      </c>
      <c r="F97" s="183">
        <f>INDIRECT(F$1&amp;"!D"&amp;ROW())</f>
        <v/>
      </c>
      <c r="G97" s="224">
        <f>G98*(1+F97)</f>
        <v/>
      </c>
      <c r="H97" s="183">
        <f>INDIRECT(H$1&amp;"!D"&amp;ROW())</f>
        <v/>
      </c>
      <c r="I97" s="224">
        <f>I98*(1+H97)</f>
        <v/>
      </c>
      <c r="J97" s="183">
        <f>INDIRECT(J$1&amp;"!D"&amp;ROW())</f>
        <v/>
      </c>
      <c r="K97" s="224">
        <f>K98*(1+J97)</f>
        <v/>
      </c>
      <c r="L97" s="198">
        <f>SUM(C97,E97,G97,I97,K97)</f>
        <v/>
      </c>
      <c r="M97" s="186">
        <f>L97/L98-1</f>
        <v/>
      </c>
      <c r="N97" s="414">
        <f>_xlfn.STDEV.P(M97:M349)</f>
        <v/>
      </c>
      <c r="O97" s="186">
        <f>N97*SQRT(250)</f>
        <v/>
      </c>
      <c r="P97" s="418">
        <f>0.09%</f>
        <v/>
      </c>
      <c r="Q97" s="414">
        <f>L97/L349-1</f>
        <v/>
      </c>
      <c r="R97" s="230">
        <f>Q97-P97</f>
        <v/>
      </c>
      <c r="S97" s="231">
        <f>AVERAGE(R97:R1095)</f>
        <v/>
      </c>
      <c r="T97" s="229">
        <f>R97/O97</f>
        <v/>
      </c>
    </row>
    <row r="98" ht="16.5" customHeight="1">
      <c r="A98" s="188" t="n">
        <v>44230</v>
      </c>
      <c r="B98" s="183">
        <f>INDIRECT(B$1&amp;"!D"&amp;ROW())</f>
        <v/>
      </c>
      <c r="C98" s="224">
        <f>C99*(1+B98)</f>
        <v/>
      </c>
      <c r="D98" s="183">
        <f>INDIRECT(D$1&amp;"!D"&amp;ROW())</f>
        <v/>
      </c>
      <c r="E98" s="224">
        <f>E99*(1+D98)</f>
        <v/>
      </c>
      <c r="F98" s="183">
        <f>INDIRECT(F$1&amp;"!D"&amp;ROW())</f>
        <v/>
      </c>
      <c r="G98" s="224">
        <f>G99*(1+F98)</f>
        <v/>
      </c>
      <c r="H98" s="183">
        <f>INDIRECT(H$1&amp;"!D"&amp;ROW())</f>
        <v/>
      </c>
      <c r="I98" s="224">
        <f>I99*(1+H98)</f>
        <v/>
      </c>
      <c r="J98" s="183">
        <f>INDIRECT(J$1&amp;"!D"&amp;ROW())</f>
        <v/>
      </c>
      <c r="K98" s="224">
        <f>K99*(1+J98)</f>
        <v/>
      </c>
      <c r="L98" s="198">
        <f>SUM(C98,E98,G98,I98,K98)</f>
        <v/>
      </c>
      <c r="M98" s="186">
        <f>L98/L99-1</f>
        <v/>
      </c>
      <c r="N98" s="414">
        <f>_xlfn.STDEV.P(M98:M350)</f>
        <v/>
      </c>
      <c r="O98" s="186">
        <f>N98*SQRT(250)</f>
        <v/>
      </c>
      <c r="P98" s="418">
        <f>0.09%</f>
        <v/>
      </c>
      <c r="Q98" s="414">
        <f>L98/L350-1</f>
        <v/>
      </c>
      <c r="R98" s="230">
        <f>Q98-P98</f>
        <v/>
      </c>
      <c r="S98" s="231">
        <f>AVERAGE(R98:R1096)</f>
        <v/>
      </c>
      <c r="T98" s="229">
        <f>R98/O98</f>
        <v/>
      </c>
    </row>
    <row r="99" ht="16.5" customHeight="1">
      <c r="A99" s="188" t="n">
        <v>44229</v>
      </c>
      <c r="B99" s="183">
        <f>INDIRECT(B$1&amp;"!D"&amp;ROW())</f>
        <v/>
      </c>
      <c r="C99" s="224">
        <f>C100*(1+B99)</f>
        <v/>
      </c>
      <c r="D99" s="183">
        <f>INDIRECT(D$1&amp;"!D"&amp;ROW())</f>
        <v/>
      </c>
      <c r="E99" s="224">
        <f>E100*(1+D99)</f>
        <v/>
      </c>
      <c r="F99" s="183">
        <f>INDIRECT(F$1&amp;"!D"&amp;ROW())</f>
        <v/>
      </c>
      <c r="G99" s="224">
        <f>G100*(1+F99)</f>
        <v/>
      </c>
      <c r="H99" s="183">
        <f>INDIRECT(H$1&amp;"!D"&amp;ROW())</f>
        <v/>
      </c>
      <c r="I99" s="224">
        <f>I100*(1+H99)</f>
        <v/>
      </c>
      <c r="J99" s="183">
        <f>INDIRECT(J$1&amp;"!D"&amp;ROW())</f>
        <v/>
      </c>
      <c r="K99" s="224">
        <f>K100*(1+J99)</f>
        <v/>
      </c>
      <c r="L99" s="198">
        <f>SUM(C99,E99,G99,I99,K99)</f>
        <v/>
      </c>
      <c r="M99" s="186">
        <f>L99/L100-1</f>
        <v/>
      </c>
      <c r="N99" s="414">
        <f>_xlfn.STDEV.P(M99:M351)</f>
        <v/>
      </c>
      <c r="O99" s="186">
        <f>N99*SQRT(250)</f>
        <v/>
      </c>
      <c r="P99" s="418">
        <f>0.09%</f>
        <v/>
      </c>
      <c r="Q99" s="414">
        <f>L99/L351-1</f>
        <v/>
      </c>
      <c r="R99" s="230">
        <f>Q99-P99</f>
        <v/>
      </c>
      <c r="S99" s="231">
        <f>AVERAGE(R99:R1097)</f>
        <v/>
      </c>
      <c r="T99" s="229">
        <f>R99/O99</f>
        <v/>
      </c>
    </row>
    <row r="100" ht="16.5" customHeight="1">
      <c r="A100" s="188" t="n">
        <v>44228</v>
      </c>
      <c r="B100" s="183">
        <f>INDIRECT(B$1&amp;"!D"&amp;ROW())</f>
        <v/>
      </c>
      <c r="C100" s="224">
        <f>C101*(1+B100)</f>
        <v/>
      </c>
      <c r="D100" s="183">
        <f>INDIRECT(D$1&amp;"!D"&amp;ROW())</f>
        <v/>
      </c>
      <c r="E100" s="224">
        <f>E101*(1+D100)</f>
        <v/>
      </c>
      <c r="F100" s="183">
        <f>INDIRECT(F$1&amp;"!D"&amp;ROW())</f>
        <v/>
      </c>
      <c r="G100" s="224">
        <f>G101*(1+F100)</f>
        <v/>
      </c>
      <c r="H100" s="183">
        <f>INDIRECT(H$1&amp;"!D"&amp;ROW())</f>
        <v/>
      </c>
      <c r="I100" s="224">
        <f>I101*(1+H100)</f>
        <v/>
      </c>
      <c r="J100" s="183">
        <f>INDIRECT(J$1&amp;"!D"&amp;ROW())</f>
        <v/>
      </c>
      <c r="K100" s="224">
        <f>K101*(1+J100)</f>
        <v/>
      </c>
      <c r="L100" s="198">
        <f>SUM(C100,E100,G100,I100,K100)</f>
        <v/>
      </c>
      <c r="M100" s="186">
        <f>L100/L101-1</f>
        <v/>
      </c>
      <c r="N100" s="414">
        <f>_xlfn.STDEV.P(M100:M352)</f>
        <v/>
      </c>
      <c r="O100" s="186">
        <f>N100*SQRT(250)</f>
        <v/>
      </c>
      <c r="P100" s="418">
        <f>0.09%</f>
        <v/>
      </c>
      <c r="Q100" s="414">
        <f>L100/L352-1</f>
        <v/>
      </c>
      <c r="R100" s="230">
        <f>Q100-P100</f>
        <v/>
      </c>
      <c r="S100" s="231">
        <f>AVERAGE(R100:R1098)</f>
        <v/>
      </c>
      <c r="T100" s="229">
        <f>R100/O100</f>
        <v/>
      </c>
    </row>
    <row r="101" ht="16.5" customHeight="1">
      <c r="A101" s="188" t="n">
        <v>44225</v>
      </c>
      <c r="B101" s="183">
        <f>INDIRECT(B$1&amp;"!D"&amp;ROW())</f>
        <v/>
      </c>
      <c r="C101" s="224">
        <f>C102*(1+B101)</f>
        <v/>
      </c>
      <c r="D101" s="183">
        <f>INDIRECT(D$1&amp;"!D"&amp;ROW())</f>
        <v/>
      </c>
      <c r="E101" s="224">
        <f>E102*(1+D101)</f>
        <v/>
      </c>
      <c r="F101" s="183">
        <f>INDIRECT(F$1&amp;"!D"&amp;ROW())</f>
        <v/>
      </c>
      <c r="G101" s="224">
        <f>G102*(1+F101)</f>
        <v/>
      </c>
      <c r="H101" s="183">
        <f>INDIRECT(H$1&amp;"!D"&amp;ROW())</f>
        <v/>
      </c>
      <c r="I101" s="224">
        <f>I102*(1+H101)</f>
        <v/>
      </c>
      <c r="J101" s="183">
        <f>INDIRECT(J$1&amp;"!D"&amp;ROW())</f>
        <v/>
      </c>
      <c r="K101" s="224">
        <f>K102*(1+J101)</f>
        <v/>
      </c>
      <c r="L101" s="198">
        <f>SUM(C101,E101,G101,I101,K101)</f>
        <v/>
      </c>
      <c r="M101" s="186">
        <f>L101/L102-1</f>
        <v/>
      </c>
      <c r="N101" s="414">
        <f>_xlfn.STDEV.P(M101:M353)</f>
        <v/>
      </c>
      <c r="O101" s="186">
        <f>N101*SQRT(250)</f>
        <v/>
      </c>
      <c r="P101" s="418">
        <f>0.09%</f>
        <v/>
      </c>
      <c r="Q101" s="414">
        <f>L101/L353-1</f>
        <v/>
      </c>
      <c r="R101" s="230">
        <f>Q101-P101</f>
        <v/>
      </c>
      <c r="S101" s="231">
        <f>AVERAGE(R101:R1099)</f>
        <v/>
      </c>
      <c r="T101" s="229">
        <f>R101/O101</f>
        <v/>
      </c>
    </row>
    <row r="102" ht="16.5" customHeight="1">
      <c r="A102" s="188" t="n">
        <v>44224</v>
      </c>
      <c r="B102" s="183">
        <f>INDIRECT(B$1&amp;"!D"&amp;ROW())</f>
        <v/>
      </c>
      <c r="C102" s="224">
        <f>C103*(1+B102)</f>
        <v/>
      </c>
      <c r="D102" s="183">
        <f>INDIRECT(D$1&amp;"!D"&amp;ROW())</f>
        <v/>
      </c>
      <c r="E102" s="224">
        <f>E103*(1+D102)</f>
        <v/>
      </c>
      <c r="F102" s="183">
        <f>INDIRECT(F$1&amp;"!D"&amp;ROW())</f>
        <v/>
      </c>
      <c r="G102" s="224">
        <f>G103*(1+F102)</f>
        <v/>
      </c>
      <c r="H102" s="183">
        <f>INDIRECT(H$1&amp;"!D"&amp;ROW())</f>
        <v/>
      </c>
      <c r="I102" s="224">
        <f>I103*(1+H102)</f>
        <v/>
      </c>
      <c r="J102" s="183">
        <f>INDIRECT(J$1&amp;"!D"&amp;ROW())</f>
        <v/>
      </c>
      <c r="K102" s="224">
        <f>K103*(1+J102)</f>
        <v/>
      </c>
      <c r="L102" s="198">
        <f>SUM(C102,E102,G102,I102,K102)</f>
        <v/>
      </c>
      <c r="M102" s="186">
        <f>L102/L103-1</f>
        <v/>
      </c>
      <c r="N102" s="414">
        <f>_xlfn.STDEV.P(M102:M354)</f>
        <v/>
      </c>
      <c r="O102" s="186">
        <f>N102*SQRT(250)</f>
        <v/>
      </c>
      <c r="P102" s="418">
        <f>0.09%</f>
        <v/>
      </c>
      <c r="Q102" s="414">
        <f>L102/L354-1</f>
        <v/>
      </c>
      <c r="R102" s="230">
        <f>Q102-P102</f>
        <v/>
      </c>
      <c r="S102" s="231">
        <f>AVERAGE(R102:R1100)</f>
        <v/>
      </c>
      <c r="T102" s="229">
        <f>R102/O102</f>
        <v/>
      </c>
    </row>
    <row r="103" ht="16.5" customHeight="1">
      <c r="A103" s="188" t="n">
        <v>44223</v>
      </c>
      <c r="B103" s="183">
        <f>INDIRECT(B$1&amp;"!D"&amp;ROW())</f>
        <v/>
      </c>
      <c r="C103" s="224">
        <f>C104*(1+B103)</f>
        <v/>
      </c>
      <c r="D103" s="183">
        <f>INDIRECT(D$1&amp;"!D"&amp;ROW())</f>
        <v/>
      </c>
      <c r="E103" s="224">
        <f>E104*(1+D103)</f>
        <v/>
      </c>
      <c r="F103" s="183">
        <f>INDIRECT(F$1&amp;"!D"&amp;ROW())</f>
        <v/>
      </c>
      <c r="G103" s="224">
        <f>G104*(1+F103)</f>
        <v/>
      </c>
      <c r="H103" s="183">
        <f>INDIRECT(H$1&amp;"!D"&amp;ROW())</f>
        <v/>
      </c>
      <c r="I103" s="224">
        <f>I104*(1+H103)</f>
        <v/>
      </c>
      <c r="J103" s="183">
        <f>INDIRECT(J$1&amp;"!D"&amp;ROW())</f>
        <v/>
      </c>
      <c r="K103" s="224">
        <f>K104*(1+J103)</f>
        <v/>
      </c>
      <c r="L103" s="198">
        <f>SUM(C103,E103,G103,I103,K103)</f>
        <v/>
      </c>
      <c r="M103" s="186">
        <f>L103/L104-1</f>
        <v/>
      </c>
      <c r="N103" s="414">
        <f>_xlfn.STDEV.P(M103:M355)</f>
        <v/>
      </c>
      <c r="O103" s="186">
        <f>N103*SQRT(250)</f>
        <v/>
      </c>
      <c r="P103" s="418">
        <f>0.09%</f>
        <v/>
      </c>
      <c r="Q103" s="414">
        <f>L103/L355-1</f>
        <v/>
      </c>
      <c r="R103" s="230">
        <f>Q103-P103</f>
        <v/>
      </c>
      <c r="S103" s="231">
        <f>AVERAGE(R103:R1101)</f>
        <v/>
      </c>
      <c r="T103" s="229">
        <f>R103/O103</f>
        <v/>
      </c>
    </row>
    <row r="104" ht="16.5" customHeight="1">
      <c r="A104" s="188" t="n">
        <v>44222</v>
      </c>
      <c r="B104" s="183">
        <f>INDIRECT(B$1&amp;"!D"&amp;ROW())</f>
        <v/>
      </c>
      <c r="C104" s="224">
        <f>C105*(1+B104)</f>
        <v/>
      </c>
      <c r="D104" s="183">
        <f>INDIRECT(D$1&amp;"!D"&amp;ROW())</f>
        <v/>
      </c>
      <c r="E104" s="224">
        <f>E105*(1+D104)</f>
        <v/>
      </c>
      <c r="F104" s="183">
        <f>INDIRECT(F$1&amp;"!D"&amp;ROW())</f>
        <v/>
      </c>
      <c r="G104" s="224">
        <f>G105*(1+F104)</f>
        <v/>
      </c>
      <c r="H104" s="183">
        <f>INDIRECT(H$1&amp;"!D"&amp;ROW())</f>
        <v/>
      </c>
      <c r="I104" s="224">
        <f>I105*(1+H104)</f>
        <v/>
      </c>
      <c r="J104" s="183">
        <f>INDIRECT(J$1&amp;"!D"&amp;ROW())</f>
        <v/>
      </c>
      <c r="K104" s="224">
        <f>K105*(1+J104)</f>
        <v/>
      </c>
      <c r="L104" s="198">
        <f>SUM(C104,E104,G104,I104,K104)</f>
        <v/>
      </c>
      <c r="M104" s="186">
        <f>L104/L105-1</f>
        <v/>
      </c>
      <c r="N104" s="414">
        <f>_xlfn.STDEV.P(M104:M356)</f>
        <v/>
      </c>
      <c r="O104" s="186">
        <f>N104*SQRT(250)</f>
        <v/>
      </c>
      <c r="P104" s="418">
        <f>0.09%</f>
        <v/>
      </c>
      <c r="Q104" s="414">
        <f>L104/L356-1</f>
        <v/>
      </c>
      <c r="R104" s="230">
        <f>Q104-P104</f>
        <v/>
      </c>
      <c r="S104" s="231">
        <f>AVERAGE(R104:R1102)</f>
        <v/>
      </c>
      <c r="T104" s="229">
        <f>R104/O104</f>
        <v/>
      </c>
    </row>
    <row r="105" ht="16.5" customHeight="1">
      <c r="A105" s="188" t="n">
        <v>44221</v>
      </c>
      <c r="B105" s="183">
        <f>INDIRECT(B$1&amp;"!D"&amp;ROW())</f>
        <v/>
      </c>
      <c r="C105" s="224">
        <f>C106*(1+B105)</f>
        <v/>
      </c>
      <c r="D105" s="183">
        <f>INDIRECT(D$1&amp;"!D"&amp;ROW())</f>
        <v/>
      </c>
      <c r="E105" s="224">
        <f>E106*(1+D105)</f>
        <v/>
      </c>
      <c r="F105" s="183">
        <f>INDIRECT(F$1&amp;"!D"&amp;ROW())</f>
        <v/>
      </c>
      <c r="G105" s="224">
        <f>G106*(1+F105)</f>
        <v/>
      </c>
      <c r="H105" s="183">
        <f>INDIRECT(H$1&amp;"!D"&amp;ROW())</f>
        <v/>
      </c>
      <c r="I105" s="224">
        <f>I106*(1+H105)</f>
        <v/>
      </c>
      <c r="J105" s="183">
        <f>INDIRECT(J$1&amp;"!D"&amp;ROW())</f>
        <v/>
      </c>
      <c r="K105" s="224">
        <f>K106*(1+J105)</f>
        <v/>
      </c>
      <c r="L105" s="198">
        <f>SUM(C105,E105,G105,I105,K105)</f>
        <v/>
      </c>
      <c r="M105" s="186">
        <f>L105/L106-1</f>
        <v/>
      </c>
      <c r="N105" s="414">
        <f>_xlfn.STDEV.P(M105:M357)</f>
        <v/>
      </c>
      <c r="O105" s="186">
        <f>N105*SQRT(250)</f>
        <v/>
      </c>
      <c r="P105" s="418">
        <f>0.09%</f>
        <v/>
      </c>
      <c r="Q105" s="414">
        <f>L105/L357-1</f>
        <v/>
      </c>
      <c r="R105" s="230">
        <f>Q105-P105</f>
        <v/>
      </c>
      <c r="S105" s="231">
        <f>AVERAGE(R105:R1103)</f>
        <v/>
      </c>
      <c r="T105" s="229">
        <f>R105/O105</f>
        <v/>
      </c>
    </row>
    <row r="106" ht="16.5" customHeight="1">
      <c r="A106" s="188" t="n">
        <v>44218</v>
      </c>
      <c r="B106" s="183">
        <f>INDIRECT(B$1&amp;"!D"&amp;ROW())</f>
        <v/>
      </c>
      <c r="C106" s="224">
        <f>C107*(1+B106)</f>
        <v/>
      </c>
      <c r="D106" s="183">
        <f>INDIRECT(D$1&amp;"!D"&amp;ROW())</f>
        <v/>
      </c>
      <c r="E106" s="224">
        <f>E107*(1+D106)</f>
        <v/>
      </c>
      <c r="F106" s="183">
        <f>INDIRECT(F$1&amp;"!D"&amp;ROW())</f>
        <v/>
      </c>
      <c r="G106" s="224">
        <f>G107*(1+F106)</f>
        <v/>
      </c>
      <c r="H106" s="183">
        <f>INDIRECT(H$1&amp;"!D"&amp;ROW())</f>
        <v/>
      </c>
      <c r="I106" s="224">
        <f>I107*(1+H106)</f>
        <v/>
      </c>
      <c r="J106" s="183">
        <f>INDIRECT(J$1&amp;"!D"&amp;ROW())</f>
        <v/>
      </c>
      <c r="K106" s="224">
        <f>K107*(1+J106)</f>
        <v/>
      </c>
      <c r="L106" s="198">
        <f>SUM(C106,E106,G106,I106,K106)</f>
        <v/>
      </c>
      <c r="M106" s="186">
        <f>L106/L107-1</f>
        <v/>
      </c>
      <c r="N106" s="414">
        <f>_xlfn.STDEV.P(M106:M358)</f>
        <v/>
      </c>
      <c r="O106" s="186">
        <f>N106*SQRT(250)</f>
        <v/>
      </c>
      <c r="P106" s="418">
        <f>0.09%</f>
        <v/>
      </c>
      <c r="Q106" s="414">
        <f>L106/L358-1</f>
        <v/>
      </c>
      <c r="R106" s="230">
        <f>Q106-P106</f>
        <v/>
      </c>
      <c r="S106" s="231">
        <f>AVERAGE(R106:R1104)</f>
        <v/>
      </c>
      <c r="T106" s="229">
        <f>R106/O106</f>
        <v/>
      </c>
    </row>
    <row r="107" ht="16.5" customHeight="1">
      <c r="A107" s="188" t="n">
        <v>44217</v>
      </c>
      <c r="B107" s="183">
        <f>INDIRECT(B$1&amp;"!D"&amp;ROW())</f>
        <v/>
      </c>
      <c r="C107" s="224">
        <f>C108*(1+B107)</f>
        <v/>
      </c>
      <c r="D107" s="183">
        <f>INDIRECT(D$1&amp;"!D"&amp;ROW())</f>
        <v/>
      </c>
      <c r="E107" s="224">
        <f>E108*(1+D107)</f>
        <v/>
      </c>
      <c r="F107" s="183">
        <f>INDIRECT(F$1&amp;"!D"&amp;ROW())</f>
        <v/>
      </c>
      <c r="G107" s="224">
        <f>G108*(1+F107)</f>
        <v/>
      </c>
      <c r="H107" s="183">
        <f>INDIRECT(H$1&amp;"!D"&amp;ROW())</f>
        <v/>
      </c>
      <c r="I107" s="224">
        <f>I108*(1+H107)</f>
        <v/>
      </c>
      <c r="J107" s="183">
        <f>INDIRECT(J$1&amp;"!D"&amp;ROW())</f>
        <v/>
      </c>
      <c r="K107" s="224">
        <f>K108*(1+J107)</f>
        <v/>
      </c>
      <c r="L107" s="198">
        <f>SUM(C107,E107,G107,I107,K107)</f>
        <v/>
      </c>
      <c r="M107" s="186">
        <f>L107/L108-1</f>
        <v/>
      </c>
      <c r="N107" s="414">
        <f>_xlfn.STDEV.P(M107:M359)</f>
        <v/>
      </c>
      <c r="O107" s="186">
        <f>N107*SQRT(250)</f>
        <v/>
      </c>
      <c r="P107" s="418">
        <f>0.09%</f>
        <v/>
      </c>
      <c r="Q107" s="414">
        <f>L107/L359-1</f>
        <v/>
      </c>
      <c r="R107" s="230">
        <f>Q107-P107</f>
        <v/>
      </c>
      <c r="S107" s="231">
        <f>AVERAGE(R107:R1105)</f>
        <v/>
      </c>
      <c r="T107" s="229">
        <f>R107/O107</f>
        <v/>
      </c>
    </row>
    <row r="108" ht="16.5" customHeight="1">
      <c r="A108" s="188" t="n">
        <v>44216</v>
      </c>
      <c r="B108" s="183">
        <f>INDIRECT(B$1&amp;"!D"&amp;ROW())</f>
        <v/>
      </c>
      <c r="C108" s="224">
        <f>C109*(1+B108)</f>
        <v/>
      </c>
      <c r="D108" s="183">
        <f>INDIRECT(D$1&amp;"!D"&amp;ROW())</f>
        <v/>
      </c>
      <c r="E108" s="224">
        <f>E109*(1+D108)</f>
        <v/>
      </c>
      <c r="F108" s="183">
        <f>INDIRECT(F$1&amp;"!D"&amp;ROW())</f>
        <v/>
      </c>
      <c r="G108" s="224">
        <f>G109*(1+F108)</f>
        <v/>
      </c>
      <c r="H108" s="183">
        <f>INDIRECT(H$1&amp;"!D"&amp;ROW())</f>
        <v/>
      </c>
      <c r="I108" s="224">
        <f>I109*(1+H108)</f>
        <v/>
      </c>
      <c r="J108" s="183">
        <f>INDIRECT(J$1&amp;"!D"&amp;ROW())</f>
        <v/>
      </c>
      <c r="K108" s="224">
        <f>K109*(1+J108)</f>
        <v/>
      </c>
      <c r="L108" s="198">
        <f>SUM(C108,E108,G108,I108,K108)</f>
        <v/>
      </c>
      <c r="M108" s="186">
        <f>L108/L109-1</f>
        <v/>
      </c>
      <c r="N108" s="414">
        <f>_xlfn.STDEV.P(M108:M360)</f>
        <v/>
      </c>
      <c r="O108" s="186">
        <f>N108*SQRT(250)</f>
        <v/>
      </c>
      <c r="P108" s="418">
        <f>0.09%</f>
        <v/>
      </c>
      <c r="Q108" s="414">
        <f>L108/L360-1</f>
        <v/>
      </c>
      <c r="R108" s="230">
        <f>Q108-P108</f>
        <v/>
      </c>
      <c r="S108" s="231">
        <f>AVERAGE(R108:R1106)</f>
        <v/>
      </c>
      <c r="T108" s="229">
        <f>R108/O108</f>
        <v/>
      </c>
    </row>
    <row r="109" ht="16.5" customHeight="1">
      <c r="A109" s="188" t="n">
        <v>44215</v>
      </c>
      <c r="B109" s="183">
        <f>INDIRECT(B$1&amp;"!D"&amp;ROW())</f>
        <v/>
      </c>
      <c r="C109" s="224">
        <f>C110*(1+B109)</f>
        <v/>
      </c>
      <c r="D109" s="183">
        <f>INDIRECT(D$1&amp;"!D"&amp;ROW())</f>
        <v/>
      </c>
      <c r="E109" s="224">
        <f>E110*(1+D109)</f>
        <v/>
      </c>
      <c r="F109" s="183">
        <f>INDIRECT(F$1&amp;"!D"&amp;ROW())</f>
        <v/>
      </c>
      <c r="G109" s="224">
        <f>G110*(1+F109)</f>
        <v/>
      </c>
      <c r="H109" s="183">
        <f>INDIRECT(H$1&amp;"!D"&amp;ROW())</f>
        <v/>
      </c>
      <c r="I109" s="224">
        <f>I110*(1+H109)</f>
        <v/>
      </c>
      <c r="J109" s="183">
        <f>INDIRECT(J$1&amp;"!D"&amp;ROW())</f>
        <v/>
      </c>
      <c r="K109" s="224">
        <f>K110*(1+J109)</f>
        <v/>
      </c>
      <c r="L109" s="198">
        <f>SUM(C109,E109,G109,I109,K109)</f>
        <v/>
      </c>
      <c r="M109" s="186">
        <f>L109/L110-1</f>
        <v/>
      </c>
      <c r="N109" s="414">
        <f>_xlfn.STDEV.P(M109:M361)</f>
        <v/>
      </c>
      <c r="O109" s="186">
        <f>N109*SQRT(250)</f>
        <v/>
      </c>
      <c r="P109" s="418">
        <f>0.09%</f>
        <v/>
      </c>
      <c r="Q109" s="414">
        <f>L109/L361-1</f>
        <v/>
      </c>
      <c r="R109" s="230">
        <f>Q109-P109</f>
        <v/>
      </c>
      <c r="S109" s="231">
        <f>AVERAGE(R109:R1107)</f>
        <v/>
      </c>
      <c r="T109" s="229">
        <f>R109/O109</f>
        <v/>
      </c>
    </row>
    <row r="110" ht="16.5" customHeight="1">
      <c r="A110" s="188" t="n">
        <v>44211</v>
      </c>
      <c r="B110" s="183">
        <f>INDIRECT(B$1&amp;"!D"&amp;ROW())</f>
        <v/>
      </c>
      <c r="C110" s="224">
        <f>C111*(1+B110)</f>
        <v/>
      </c>
      <c r="D110" s="183">
        <f>INDIRECT(D$1&amp;"!D"&amp;ROW())</f>
        <v/>
      </c>
      <c r="E110" s="224">
        <f>E111*(1+D110)</f>
        <v/>
      </c>
      <c r="F110" s="183">
        <f>INDIRECT(F$1&amp;"!D"&amp;ROW())</f>
        <v/>
      </c>
      <c r="G110" s="224">
        <f>G111*(1+F110)</f>
        <v/>
      </c>
      <c r="H110" s="183">
        <f>INDIRECT(H$1&amp;"!D"&amp;ROW())</f>
        <v/>
      </c>
      <c r="I110" s="224">
        <f>I111*(1+H110)</f>
        <v/>
      </c>
      <c r="J110" s="183">
        <f>INDIRECT(J$1&amp;"!D"&amp;ROW())</f>
        <v/>
      </c>
      <c r="K110" s="224">
        <f>K111*(1+J110)</f>
        <v/>
      </c>
      <c r="L110" s="198">
        <f>SUM(C110,E110,G110,I110,K110)</f>
        <v/>
      </c>
      <c r="M110" s="186">
        <f>L110/L111-1</f>
        <v/>
      </c>
      <c r="N110" s="414">
        <f>_xlfn.STDEV.P(M110:M362)</f>
        <v/>
      </c>
      <c r="O110" s="186">
        <f>N110*SQRT(250)</f>
        <v/>
      </c>
      <c r="P110" s="418">
        <f>0.09%</f>
        <v/>
      </c>
      <c r="Q110" s="414">
        <f>L110/L362-1</f>
        <v/>
      </c>
      <c r="R110" s="230">
        <f>Q110-P110</f>
        <v/>
      </c>
      <c r="S110" s="231">
        <f>AVERAGE(R110:R1108)</f>
        <v/>
      </c>
      <c r="T110" s="229">
        <f>R110/O110</f>
        <v/>
      </c>
    </row>
    <row r="111" ht="16.5" customHeight="1">
      <c r="A111" s="188" t="n">
        <v>44210</v>
      </c>
      <c r="B111" s="183">
        <f>INDIRECT(B$1&amp;"!D"&amp;ROW())</f>
        <v/>
      </c>
      <c r="C111" s="224">
        <f>C112*(1+B111)</f>
        <v/>
      </c>
      <c r="D111" s="183">
        <f>INDIRECT(D$1&amp;"!D"&amp;ROW())</f>
        <v/>
      </c>
      <c r="E111" s="224">
        <f>E112*(1+D111)</f>
        <v/>
      </c>
      <c r="F111" s="183">
        <f>INDIRECT(F$1&amp;"!D"&amp;ROW())</f>
        <v/>
      </c>
      <c r="G111" s="224">
        <f>G112*(1+F111)</f>
        <v/>
      </c>
      <c r="H111" s="183">
        <f>INDIRECT(H$1&amp;"!D"&amp;ROW())</f>
        <v/>
      </c>
      <c r="I111" s="224">
        <f>I112*(1+H111)</f>
        <v/>
      </c>
      <c r="J111" s="183">
        <f>INDIRECT(J$1&amp;"!D"&amp;ROW())</f>
        <v/>
      </c>
      <c r="K111" s="224">
        <f>K112*(1+J111)</f>
        <v/>
      </c>
      <c r="L111" s="198">
        <f>SUM(C111,E111,G111,I111,K111)</f>
        <v/>
      </c>
      <c r="M111" s="186">
        <f>L111/L112-1</f>
        <v/>
      </c>
      <c r="N111" s="414">
        <f>_xlfn.STDEV.P(M111:M363)</f>
        <v/>
      </c>
      <c r="O111" s="186">
        <f>N111*SQRT(250)</f>
        <v/>
      </c>
      <c r="P111" s="418">
        <f>0.09%</f>
        <v/>
      </c>
      <c r="Q111" s="414">
        <f>L111/L363-1</f>
        <v/>
      </c>
      <c r="R111" s="230">
        <f>Q111-P111</f>
        <v/>
      </c>
      <c r="S111" s="231">
        <f>AVERAGE(R111:R1109)</f>
        <v/>
      </c>
      <c r="T111" s="229">
        <f>R111/O111</f>
        <v/>
      </c>
    </row>
    <row r="112" ht="16.5" customHeight="1">
      <c r="A112" s="188" t="n">
        <v>44209</v>
      </c>
      <c r="B112" s="183">
        <f>INDIRECT(B$1&amp;"!D"&amp;ROW())</f>
        <v/>
      </c>
      <c r="C112" s="224">
        <f>C113*(1+B112)</f>
        <v/>
      </c>
      <c r="D112" s="183">
        <f>INDIRECT(D$1&amp;"!D"&amp;ROW())</f>
        <v/>
      </c>
      <c r="E112" s="224">
        <f>E113*(1+D112)</f>
        <v/>
      </c>
      <c r="F112" s="183">
        <f>INDIRECT(F$1&amp;"!D"&amp;ROW())</f>
        <v/>
      </c>
      <c r="G112" s="224">
        <f>G113*(1+F112)</f>
        <v/>
      </c>
      <c r="H112" s="183">
        <f>INDIRECT(H$1&amp;"!D"&amp;ROW())</f>
        <v/>
      </c>
      <c r="I112" s="224">
        <f>I113*(1+H112)</f>
        <v/>
      </c>
      <c r="J112" s="183">
        <f>INDIRECT(J$1&amp;"!D"&amp;ROW())</f>
        <v/>
      </c>
      <c r="K112" s="224">
        <f>K113*(1+J112)</f>
        <v/>
      </c>
      <c r="L112" s="198">
        <f>SUM(C112,E112,G112,I112,K112)</f>
        <v/>
      </c>
      <c r="M112" s="186">
        <f>L112/L113-1</f>
        <v/>
      </c>
      <c r="N112" s="414">
        <f>_xlfn.STDEV.P(M112:M364)</f>
        <v/>
      </c>
      <c r="O112" s="186">
        <f>N112*SQRT(250)</f>
        <v/>
      </c>
      <c r="P112" s="418">
        <f>0.09%</f>
        <v/>
      </c>
      <c r="Q112" s="414">
        <f>L112/L364-1</f>
        <v/>
      </c>
      <c r="R112" s="230">
        <f>Q112-P112</f>
        <v/>
      </c>
      <c r="S112" s="231">
        <f>AVERAGE(R112:R1110)</f>
        <v/>
      </c>
      <c r="T112" s="229">
        <f>R112/O112</f>
        <v/>
      </c>
    </row>
    <row r="113" ht="16.5" customHeight="1">
      <c r="A113" s="188" t="n">
        <v>44208</v>
      </c>
      <c r="B113" s="183">
        <f>INDIRECT(B$1&amp;"!D"&amp;ROW())</f>
        <v/>
      </c>
      <c r="C113" s="224">
        <f>C114*(1+B113)</f>
        <v/>
      </c>
      <c r="D113" s="183">
        <f>INDIRECT(D$1&amp;"!D"&amp;ROW())</f>
        <v/>
      </c>
      <c r="E113" s="224">
        <f>E114*(1+D113)</f>
        <v/>
      </c>
      <c r="F113" s="183">
        <f>INDIRECT(F$1&amp;"!D"&amp;ROW())</f>
        <v/>
      </c>
      <c r="G113" s="224">
        <f>G114*(1+F113)</f>
        <v/>
      </c>
      <c r="H113" s="183">
        <f>INDIRECT(H$1&amp;"!D"&amp;ROW())</f>
        <v/>
      </c>
      <c r="I113" s="224">
        <f>I114*(1+H113)</f>
        <v/>
      </c>
      <c r="J113" s="183">
        <f>INDIRECT(J$1&amp;"!D"&amp;ROW())</f>
        <v/>
      </c>
      <c r="K113" s="224">
        <f>K114*(1+J113)</f>
        <v/>
      </c>
      <c r="L113" s="198">
        <f>SUM(C113,E113,G113,I113,K113)</f>
        <v/>
      </c>
      <c r="M113" s="186">
        <f>L113/L114-1</f>
        <v/>
      </c>
      <c r="N113" s="414">
        <f>_xlfn.STDEV.P(M113:M365)</f>
        <v/>
      </c>
      <c r="O113" s="186">
        <f>N113*SQRT(250)</f>
        <v/>
      </c>
      <c r="P113" s="418">
        <f>0.09%</f>
        <v/>
      </c>
      <c r="Q113" s="414">
        <f>L113/L365-1</f>
        <v/>
      </c>
      <c r="R113" s="230">
        <f>Q113-P113</f>
        <v/>
      </c>
      <c r="S113" s="231">
        <f>AVERAGE(R113:R1111)</f>
        <v/>
      </c>
      <c r="T113" s="229">
        <f>R113/O113</f>
        <v/>
      </c>
    </row>
    <row r="114" ht="16.5" customHeight="1">
      <c r="A114" s="188" t="n">
        <v>44207</v>
      </c>
      <c r="B114" s="183">
        <f>INDIRECT(B$1&amp;"!D"&amp;ROW())</f>
        <v/>
      </c>
      <c r="C114" s="224">
        <f>C115*(1+B114)</f>
        <v/>
      </c>
      <c r="D114" s="183">
        <f>INDIRECT(D$1&amp;"!D"&amp;ROW())</f>
        <v/>
      </c>
      <c r="E114" s="224">
        <f>E115*(1+D114)</f>
        <v/>
      </c>
      <c r="F114" s="183">
        <f>INDIRECT(F$1&amp;"!D"&amp;ROW())</f>
        <v/>
      </c>
      <c r="G114" s="224">
        <f>G115*(1+F114)</f>
        <v/>
      </c>
      <c r="H114" s="183">
        <f>INDIRECT(H$1&amp;"!D"&amp;ROW())</f>
        <v/>
      </c>
      <c r="I114" s="224">
        <f>I115*(1+H114)</f>
        <v/>
      </c>
      <c r="J114" s="183">
        <f>INDIRECT(J$1&amp;"!D"&amp;ROW())</f>
        <v/>
      </c>
      <c r="K114" s="224">
        <f>K115*(1+J114)</f>
        <v/>
      </c>
      <c r="L114" s="198">
        <f>SUM(C114,E114,G114,I114,K114)</f>
        <v/>
      </c>
      <c r="M114" s="186">
        <f>L114/L115-1</f>
        <v/>
      </c>
      <c r="N114" s="414">
        <f>_xlfn.STDEV.P(M114:M366)</f>
        <v/>
      </c>
      <c r="O114" s="186">
        <f>N114*SQRT(250)</f>
        <v/>
      </c>
      <c r="P114" s="418">
        <f>0.09%</f>
        <v/>
      </c>
      <c r="Q114" s="414">
        <f>L114/L366-1</f>
        <v/>
      </c>
      <c r="R114" s="230">
        <f>Q114-P114</f>
        <v/>
      </c>
      <c r="S114" s="231">
        <f>AVERAGE(R114:R1112)</f>
        <v/>
      </c>
      <c r="T114" s="229">
        <f>R114/O114</f>
        <v/>
      </c>
    </row>
    <row r="115" ht="16.5" customHeight="1">
      <c r="A115" s="188" t="n">
        <v>44204</v>
      </c>
      <c r="B115" s="183">
        <f>INDIRECT(B$1&amp;"!D"&amp;ROW())</f>
        <v/>
      </c>
      <c r="C115" s="224">
        <f>C116*(1+B115)</f>
        <v/>
      </c>
      <c r="D115" s="183">
        <f>INDIRECT(D$1&amp;"!D"&amp;ROW())</f>
        <v/>
      </c>
      <c r="E115" s="224">
        <f>E116*(1+D115)</f>
        <v/>
      </c>
      <c r="F115" s="183">
        <f>INDIRECT(F$1&amp;"!D"&amp;ROW())</f>
        <v/>
      </c>
      <c r="G115" s="224">
        <f>G116*(1+F115)</f>
        <v/>
      </c>
      <c r="H115" s="183">
        <f>INDIRECT(H$1&amp;"!D"&amp;ROW())</f>
        <v/>
      </c>
      <c r="I115" s="224">
        <f>I116*(1+H115)</f>
        <v/>
      </c>
      <c r="J115" s="183">
        <f>INDIRECT(J$1&amp;"!D"&amp;ROW())</f>
        <v/>
      </c>
      <c r="K115" s="224">
        <f>K116*(1+J115)</f>
        <v/>
      </c>
      <c r="L115" s="198">
        <f>SUM(C115,E115,G115,I115,K115)</f>
        <v/>
      </c>
      <c r="M115" s="186">
        <f>L115/L116-1</f>
        <v/>
      </c>
      <c r="N115" s="414">
        <f>_xlfn.STDEV.P(M115:M367)</f>
        <v/>
      </c>
      <c r="O115" s="186">
        <f>N115*SQRT(250)</f>
        <v/>
      </c>
      <c r="P115" s="418">
        <f>0.09%</f>
        <v/>
      </c>
      <c r="Q115" s="414">
        <f>L115/L367-1</f>
        <v/>
      </c>
      <c r="R115" s="230">
        <f>Q115-P115</f>
        <v/>
      </c>
      <c r="S115" s="231">
        <f>AVERAGE(R115:R1113)</f>
        <v/>
      </c>
      <c r="T115" s="229">
        <f>R115/O115</f>
        <v/>
      </c>
    </row>
    <row r="116" ht="16.5" customHeight="1">
      <c r="A116" s="188" t="n">
        <v>44203</v>
      </c>
      <c r="B116" s="183">
        <f>INDIRECT(B$1&amp;"!D"&amp;ROW())</f>
        <v/>
      </c>
      <c r="C116" s="224">
        <f>C117*(1+B116)</f>
        <v/>
      </c>
      <c r="D116" s="183">
        <f>INDIRECT(D$1&amp;"!D"&amp;ROW())</f>
        <v/>
      </c>
      <c r="E116" s="224">
        <f>E117*(1+D116)</f>
        <v/>
      </c>
      <c r="F116" s="183">
        <f>INDIRECT(F$1&amp;"!D"&amp;ROW())</f>
        <v/>
      </c>
      <c r="G116" s="224">
        <f>G117*(1+F116)</f>
        <v/>
      </c>
      <c r="H116" s="183">
        <f>INDIRECT(H$1&amp;"!D"&amp;ROW())</f>
        <v/>
      </c>
      <c r="I116" s="224">
        <f>I117*(1+H116)</f>
        <v/>
      </c>
      <c r="J116" s="183">
        <f>INDIRECT(J$1&amp;"!D"&amp;ROW())</f>
        <v/>
      </c>
      <c r="K116" s="224">
        <f>K117*(1+J116)</f>
        <v/>
      </c>
      <c r="L116" s="198">
        <f>SUM(C116,E116,G116,I116,K116)</f>
        <v/>
      </c>
      <c r="M116" s="186">
        <f>L116/L117-1</f>
        <v/>
      </c>
      <c r="N116" s="414">
        <f>_xlfn.STDEV.P(M116:M368)</f>
        <v/>
      </c>
      <c r="O116" s="186">
        <f>N116*SQRT(250)</f>
        <v/>
      </c>
      <c r="P116" s="418">
        <f>0.09%</f>
        <v/>
      </c>
      <c r="Q116" s="414">
        <f>L116/L368-1</f>
        <v/>
      </c>
      <c r="R116" s="230">
        <f>Q116-P116</f>
        <v/>
      </c>
      <c r="S116" s="231">
        <f>AVERAGE(R116:R1114)</f>
        <v/>
      </c>
      <c r="T116" s="229">
        <f>R116/O116</f>
        <v/>
      </c>
    </row>
    <row r="117" ht="16.5" customHeight="1">
      <c r="A117" s="188" t="n">
        <v>44202</v>
      </c>
      <c r="B117" s="183">
        <f>INDIRECT(B$1&amp;"!D"&amp;ROW())</f>
        <v/>
      </c>
      <c r="C117" s="224">
        <f>C118*(1+B117)</f>
        <v/>
      </c>
      <c r="D117" s="183">
        <f>INDIRECT(D$1&amp;"!D"&amp;ROW())</f>
        <v/>
      </c>
      <c r="E117" s="224">
        <f>E118*(1+D117)</f>
        <v/>
      </c>
      <c r="F117" s="183">
        <f>INDIRECT(F$1&amp;"!D"&amp;ROW())</f>
        <v/>
      </c>
      <c r="G117" s="224">
        <f>G118*(1+F117)</f>
        <v/>
      </c>
      <c r="H117" s="183">
        <f>INDIRECT(H$1&amp;"!D"&amp;ROW())</f>
        <v/>
      </c>
      <c r="I117" s="224">
        <f>I118*(1+H117)</f>
        <v/>
      </c>
      <c r="J117" s="183">
        <f>INDIRECT(J$1&amp;"!D"&amp;ROW())</f>
        <v/>
      </c>
      <c r="K117" s="224">
        <f>K118*(1+J117)</f>
        <v/>
      </c>
      <c r="L117" s="198">
        <f>SUM(C117,E117,G117,I117,K117)</f>
        <v/>
      </c>
      <c r="M117" s="186">
        <f>L117/L118-1</f>
        <v/>
      </c>
      <c r="N117" s="414">
        <f>_xlfn.STDEV.P(M117:M369)</f>
        <v/>
      </c>
      <c r="O117" s="186">
        <f>N117*SQRT(250)</f>
        <v/>
      </c>
      <c r="P117" s="418">
        <f>0.09%</f>
        <v/>
      </c>
      <c r="Q117" s="414">
        <f>L117/L369-1</f>
        <v/>
      </c>
      <c r="R117" s="230">
        <f>Q117-P117</f>
        <v/>
      </c>
      <c r="S117" s="231">
        <f>AVERAGE(R117:R1115)</f>
        <v/>
      </c>
      <c r="T117" s="229">
        <f>R117/O117</f>
        <v/>
      </c>
    </row>
    <row r="118" ht="16.5" customHeight="1">
      <c r="A118" s="188" t="n">
        <v>44201</v>
      </c>
      <c r="B118" s="183">
        <f>INDIRECT(B$1&amp;"!D"&amp;ROW())</f>
        <v/>
      </c>
      <c r="C118" s="224">
        <f>C119*(1+B118)</f>
        <v/>
      </c>
      <c r="D118" s="183">
        <f>INDIRECT(D$1&amp;"!D"&amp;ROW())</f>
        <v/>
      </c>
      <c r="E118" s="224">
        <f>E119*(1+D118)</f>
        <v/>
      </c>
      <c r="F118" s="183">
        <f>INDIRECT(F$1&amp;"!D"&amp;ROW())</f>
        <v/>
      </c>
      <c r="G118" s="224">
        <f>G119*(1+F118)</f>
        <v/>
      </c>
      <c r="H118" s="183">
        <f>INDIRECT(H$1&amp;"!D"&amp;ROW())</f>
        <v/>
      </c>
      <c r="I118" s="224">
        <f>I119*(1+H118)</f>
        <v/>
      </c>
      <c r="J118" s="183">
        <f>INDIRECT(J$1&amp;"!D"&amp;ROW())</f>
        <v/>
      </c>
      <c r="K118" s="224">
        <f>K119*(1+J118)</f>
        <v/>
      </c>
      <c r="L118" s="198">
        <f>SUM(C118,E118,G118,I118,K118)</f>
        <v/>
      </c>
      <c r="M118" s="186">
        <f>L118/L119-1</f>
        <v/>
      </c>
      <c r="N118" s="414">
        <f>_xlfn.STDEV.P(M118:M370)</f>
        <v/>
      </c>
      <c r="O118" s="186">
        <f>N118*SQRT(250)</f>
        <v/>
      </c>
      <c r="P118" s="418">
        <f>0.09%</f>
        <v/>
      </c>
      <c r="Q118" s="414">
        <f>L118/L370-1</f>
        <v/>
      </c>
      <c r="R118" s="230">
        <f>Q118-P118</f>
        <v/>
      </c>
      <c r="S118" s="231">
        <f>AVERAGE(R118:R1116)</f>
        <v/>
      </c>
      <c r="T118" s="229">
        <f>R118/O118</f>
        <v/>
      </c>
    </row>
    <row r="119" ht="16.5" customHeight="1">
      <c r="A119" s="188" t="n">
        <v>44200</v>
      </c>
      <c r="B119" s="183">
        <f>INDIRECT(B$1&amp;"!D"&amp;ROW())</f>
        <v/>
      </c>
      <c r="C119" s="224">
        <f>C120*(1+B119)</f>
        <v/>
      </c>
      <c r="D119" s="183">
        <f>INDIRECT(D$1&amp;"!D"&amp;ROW())</f>
        <v/>
      </c>
      <c r="E119" s="224">
        <f>E120*(1+D119)</f>
        <v/>
      </c>
      <c r="F119" s="183">
        <f>INDIRECT(F$1&amp;"!D"&amp;ROW())</f>
        <v/>
      </c>
      <c r="G119" s="224">
        <f>G120*(1+F119)</f>
        <v/>
      </c>
      <c r="H119" s="183">
        <f>INDIRECT(H$1&amp;"!D"&amp;ROW())</f>
        <v/>
      </c>
      <c r="I119" s="224">
        <f>I120*(1+H119)</f>
        <v/>
      </c>
      <c r="J119" s="183">
        <f>INDIRECT(J$1&amp;"!D"&amp;ROW())</f>
        <v/>
      </c>
      <c r="K119" s="224">
        <f>K120*(1+J119)</f>
        <v/>
      </c>
      <c r="L119" s="198">
        <f>SUM(C119,E119,G119,I119,K119)</f>
        <v/>
      </c>
      <c r="M119" s="186">
        <f>L119/L120-1</f>
        <v/>
      </c>
      <c r="N119" s="414">
        <f>_xlfn.STDEV.P(M119:M371)</f>
        <v/>
      </c>
      <c r="O119" s="186">
        <f>N119*SQRT(250)</f>
        <v/>
      </c>
      <c r="P119" s="418">
        <f>0.09%</f>
        <v/>
      </c>
      <c r="Q119" s="414">
        <f>L119/L371-1</f>
        <v/>
      </c>
      <c r="R119" s="230">
        <f>Q119-P119</f>
        <v/>
      </c>
      <c r="S119" s="231">
        <f>AVERAGE(R119:R1117)</f>
        <v/>
      </c>
      <c r="T119" s="229">
        <f>R119/O119</f>
        <v/>
      </c>
    </row>
    <row r="120" ht="16.5" customHeight="1">
      <c r="A120" s="188" t="n">
        <v>44196</v>
      </c>
      <c r="B120" s="183">
        <f>INDIRECT(B$1&amp;"!D"&amp;ROW())</f>
        <v/>
      </c>
      <c r="C120" s="224">
        <f>C121*(1+B120)</f>
        <v/>
      </c>
      <c r="D120" s="183">
        <f>INDIRECT(D$1&amp;"!D"&amp;ROW())</f>
        <v/>
      </c>
      <c r="E120" s="224">
        <f>E121*(1+D120)</f>
        <v/>
      </c>
      <c r="F120" s="183">
        <f>INDIRECT(F$1&amp;"!D"&amp;ROW())</f>
        <v/>
      </c>
      <c r="G120" s="224">
        <f>G121*(1+F120)</f>
        <v/>
      </c>
      <c r="H120" s="183">
        <f>INDIRECT(H$1&amp;"!D"&amp;ROW())</f>
        <v/>
      </c>
      <c r="I120" s="224">
        <f>I121*(1+H120)</f>
        <v/>
      </c>
      <c r="J120" s="183">
        <f>INDIRECT(J$1&amp;"!D"&amp;ROW())</f>
        <v/>
      </c>
      <c r="K120" s="224">
        <f>K121*(1+J120)</f>
        <v/>
      </c>
      <c r="L120" s="198">
        <f>SUM(C120,E120,G120,I120,K120)</f>
        <v/>
      </c>
      <c r="M120" s="186">
        <f>L120/L121-1</f>
        <v/>
      </c>
      <c r="N120" s="414">
        <f>_xlfn.STDEV.P(M120:M372)</f>
        <v/>
      </c>
      <c r="O120" s="186">
        <f>N120*SQRT(250)</f>
        <v/>
      </c>
      <c r="P120" s="418" t="n"/>
      <c r="Q120" s="414" t="n"/>
      <c r="R120" s="230" t="n"/>
      <c r="S120" s="231">
        <f>IFERROR(AVERAGE(R120:R1118),"")</f>
        <v/>
      </c>
      <c r="T120" s="229" t="n"/>
    </row>
    <row r="121" ht="16.5" customHeight="1">
      <c r="A121" s="188" t="n">
        <v>44195</v>
      </c>
      <c r="B121" s="183">
        <f>INDIRECT(B$1&amp;"!D"&amp;ROW())</f>
        <v/>
      </c>
      <c r="C121" s="224">
        <f>C122*(1+B121)</f>
        <v/>
      </c>
      <c r="D121" s="183">
        <f>INDIRECT(D$1&amp;"!D"&amp;ROW())</f>
        <v/>
      </c>
      <c r="E121" s="224">
        <f>E122*(1+D121)</f>
        <v/>
      </c>
      <c r="F121" s="183">
        <f>INDIRECT(F$1&amp;"!D"&amp;ROW())</f>
        <v/>
      </c>
      <c r="G121" s="224">
        <f>G122*(1+F121)</f>
        <v/>
      </c>
      <c r="H121" s="183">
        <f>INDIRECT(H$1&amp;"!D"&amp;ROW())</f>
        <v/>
      </c>
      <c r="I121" s="224">
        <f>I122*(1+H121)</f>
        <v/>
      </c>
      <c r="J121" s="183">
        <f>INDIRECT(J$1&amp;"!D"&amp;ROW())</f>
        <v/>
      </c>
      <c r="K121" s="224">
        <f>K122*(1+J121)</f>
        <v/>
      </c>
      <c r="L121" s="198">
        <f>SUM(C121,E121,G121,I121,K121)</f>
        <v/>
      </c>
      <c r="M121" s="186">
        <f>L121/L122-1</f>
        <v/>
      </c>
      <c r="N121" s="414" t="n"/>
      <c r="O121" s="186" t="n"/>
      <c r="P121" s="418" t="n"/>
      <c r="Q121" s="414" t="n"/>
      <c r="R121" s="230" t="n"/>
      <c r="S121" s="231">
        <f>IFERROR(AVERAGE(R121:R1119),"")</f>
        <v/>
      </c>
      <c r="T121" s="229" t="n"/>
    </row>
    <row r="122" ht="16.5" customHeight="1">
      <c r="A122" s="188" t="n">
        <v>44194</v>
      </c>
      <c r="B122" s="183">
        <f>INDIRECT(B$1&amp;"!D"&amp;ROW())</f>
        <v/>
      </c>
      <c r="C122" s="224">
        <f>C123*(1+B122)</f>
        <v/>
      </c>
      <c r="D122" s="183">
        <f>INDIRECT(D$1&amp;"!D"&amp;ROW())</f>
        <v/>
      </c>
      <c r="E122" s="224">
        <f>E123*(1+D122)</f>
        <v/>
      </c>
      <c r="F122" s="183">
        <f>INDIRECT(F$1&amp;"!D"&amp;ROW())</f>
        <v/>
      </c>
      <c r="G122" s="224">
        <f>G123*(1+F122)</f>
        <v/>
      </c>
      <c r="H122" s="183">
        <f>INDIRECT(H$1&amp;"!D"&amp;ROW())</f>
        <v/>
      </c>
      <c r="I122" s="224">
        <f>I123*(1+H122)</f>
        <v/>
      </c>
      <c r="J122" s="183">
        <f>INDIRECT(J$1&amp;"!D"&amp;ROW())</f>
        <v/>
      </c>
      <c r="K122" s="224">
        <f>K123*(1+J122)</f>
        <v/>
      </c>
      <c r="L122" s="198">
        <f>SUM(C122,E122,G122,I122,K122)</f>
        <v/>
      </c>
      <c r="M122" s="186">
        <f>L122/L123-1</f>
        <v/>
      </c>
      <c r="N122" s="414" t="n"/>
      <c r="O122" s="186" t="n"/>
      <c r="P122" s="418" t="n"/>
      <c r="Q122" s="414" t="n"/>
      <c r="R122" s="230" t="n"/>
      <c r="S122" s="231">
        <f>IFERROR(AVERAGE(R122:R1120),"")</f>
        <v/>
      </c>
      <c r="T122" s="229" t="n"/>
    </row>
    <row r="123" ht="16.5" customHeight="1">
      <c r="A123" s="188" t="n">
        <v>44193</v>
      </c>
      <c r="B123" s="183">
        <f>INDIRECT(B$1&amp;"!D"&amp;ROW())</f>
        <v/>
      </c>
      <c r="C123" s="224">
        <f>C124*(1+B123)</f>
        <v/>
      </c>
      <c r="D123" s="183">
        <f>INDIRECT(D$1&amp;"!D"&amp;ROW())</f>
        <v/>
      </c>
      <c r="E123" s="224">
        <f>E124*(1+D123)</f>
        <v/>
      </c>
      <c r="F123" s="183">
        <f>INDIRECT(F$1&amp;"!D"&amp;ROW())</f>
        <v/>
      </c>
      <c r="G123" s="224">
        <f>G124*(1+F123)</f>
        <v/>
      </c>
      <c r="H123" s="183">
        <f>INDIRECT(H$1&amp;"!D"&amp;ROW())</f>
        <v/>
      </c>
      <c r="I123" s="224">
        <f>I124*(1+H123)</f>
        <v/>
      </c>
      <c r="J123" s="183">
        <f>INDIRECT(J$1&amp;"!D"&amp;ROW())</f>
        <v/>
      </c>
      <c r="K123" s="224">
        <f>K124*(1+J123)</f>
        <v/>
      </c>
      <c r="L123" s="198">
        <f>SUM(C123,E123,G123,I123,K123)</f>
        <v/>
      </c>
      <c r="M123" s="186">
        <f>L123/L124-1</f>
        <v/>
      </c>
      <c r="N123" s="414" t="n"/>
      <c r="O123" s="186" t="n"/>
      <c r="P123" s="418" t="n"/>
      <c r="Q123" s="414" t="n"/>
      <c r="R123" s="230" t="n"/>
      <c r="S123" s="226" t="n"/>
      <c r="T123" s="229" t="n"/>
    </row>
    <row r="124" ht="16.5" customHeight="1">
      <c r="A124" s="188" t="n">
        <v>44189</v>
      </c>
      <c r="B124" s="183">
        <f>INDIRECT(B$1&amp;"!D"&amp;ROW())</f>
        <v/>
      </c>
      <c r="C124" s="224">
        <f>C125*(1+B124)</f>
        <v/>
      </c>
      <c r="D124" s="183">
        <f>INDIRECT(D$1&amp;"!D"&amp;ROW())</f>
        <v/>
      </c>
      <c r="E124" s="224">
        <f>E125*(1+D124)</f>
        <v/>
      </c>
      <c r="F124" s="183">
        <f>INDIRECT(F$1&amp;"!D"&amp;ROW())</f>
        <v/>
      </c>
      <c r="G124" s="224">
        <f>G125*(1+F124)</f>
        <v/>
      </c>
      <c r="H124" s="183">
        <f>INDIRECT(H$1&amp;"!D"&amp;ROW())</f>
        <v/>
      </c>
      <c r="I124" s="224">
        <f>I125*(1+H124)</f>
        <v/>
      </c>
      <c r="J124" s="183">
        <f>INDIRECT(J$1&amp;"!D"&amp;ROW())</f>
        <v/>
      </c>
      <c r="K124" s="224">
        <f>K125*(1+J124)</f>
        <v/>
      </c>
      <c r="L124" s="198">
        <f>SUM(C124,E124,G124,I124,K124)</f>
        <v/>
      </c>
      <c r="M124" s="186">
        <f>L124/L125-1</f>
        <v/>
      </c>
      <c r="N124" s="414" t="n"/>
      <c r="O124" s="186" t="n"/>
      <c r="P124" s="418" t="n"/>
      <c r="Q124" s="414" t="n"/>
      <c r="R124" s="230" t="n"/>
      <c r="S124" s="226" t="n"/>
      <c r="T124" s="229" t="n"/>
    </row>
    <row r="125" ht="16.5" customHeight="1">
      <c r="A125" s="188" t="n">
        <v>44188</v>
      </c>
      <c r="B125" s="183">
        <f>INDIRECT(B$1&amp;"!D"&amp;ROW())</f>
        <v/>
      </c>
      <c r="C125" s="224">
        <f>C126*(1+B125)</f>
        <v/>
      </c>
      <c r="D125" s="183">
        <f>INDIRECT(D$1&amp;"!D"&amp;ROW())</f>
        <v/>
      </c>
      <c r="E125" s="224">
        <f>E126*(1+D125)</f>
        <v/>
      </c>
      <c r="F125" s="183">
        <f>INDIRECT(F$1&amp;"!D"&amp;ROW())</f>
        <v/>
      </c>
      <c r="G125" s="224">
        <f>G126*(1+F125)</f>
        <v/>
      </c>
      <c r="H125" s="183">
        <f>INDIRECT(H$1&amp;"!D"&amp;ROW())</f>
        <v/>
      </c>
      <c r="I125" s="224">
        <f>I126*(1+H125)</f>
        <v/>
      </c>
      <c r="J125" s="183">
        <f>INDIRECT(J$1&amp;"!D"&amp;ROW())</f>
        <v/>
      </c>
      <c r="K125" s="224">
        <f>K126*(1+J125)</f>
        <v/>
      </c>
      <c r="L125" s="198">
        <f>SUM(C125,E125,G125,I125,K125)</f>
        <v/>
      </c>
      <c r="M125" s="186">
        <f>L125/L126-1</f>
        <v/>
      </c>
      <c r="N125" s="414" t="n"/>
      <c r="O125" s="186" t="n"/>
      <c r="P125" s="418" t="n"/>
      <c r="Q125" s="414" t="n"/>
      <c r="R125" s="230" t="n"/>
      <c r="S125" s="226" t="n"/>
      <c r="T125" s="229" t="n"/>
    </row>
    <row r="126" ht="16.5" customHeight="1">
      <c r="A126" s="188" t="n">
        <v>44187</v>
      </c>
      <c r="B126" s="183">
        <f>INDIRECT(B$1&amp;"!D"&amp;ROW())</f>
        <v/>
      </c>
      <c r="C126" s="224">
        <f>C127*(1+B126)</f>
        <v/>
      </c>
      <c r="D126" s="183">
        <f>INDIRECT(D$1&amp;"!D"&amp;ROW())</f>
        <v/>
      </c>
      <c r="E126" s="224">
        <f>E127*(1+D126)</f>
        <v/>
      </c>
      <c r="F126" s="183">
        <f>INDIRECT(F$1&amp;"!D"&amp;ROW())</f>
        <v/>
      </c>
      <c r="G126" s="224">
        <f>G127*(1+F126)</f>
        <v/>
      </c>
      <c r="H126" s="183">
        <f>INDIRECT(H$1&amp;"!D"&amp;ROW())</f>
        <v/>
      </c>
      <c r="I126" s="224">
        <f>I127*(1+H126)</f>
        <v/>
      </c>
      <c r="J126" s="183">
        <f>INDIRECT(J$1&amp;"!D"&amp;ROW())</f>
        <v/>
      </c>
      <c r="K126" s="224">
        <f>K127*(1+J126)</f>
        <v/>
      </c>
      <c r="L126" s="198">
        <f>SUM(C126,E126,G126,I126,K126)</f>
        <v/>
      </c>
      <c r="M126" s="186">
        <f>L126/L127-1</f>
        <v/>
      </c>
      <c r="N126" s="414" t="n"/>
      <c r="O126" s="186" t="n"/>
      <c r="P126" s="418" t="n"/>
      <c r="Q126" s="414" t="n"/>
      <c r="R126" s="230" t="n"/>
      <c r="S126" s="226" t="n"/>
      <c r="T126" s="229" t="n"/>
    </row>
    <row r="127" ht="16.5" customHeight="1">
      <c r="A127" s="188" t="n">
        <v>44186</v>
      </c>
      <c r="B127" s="183">
        <f>INDIRECT(B$1&amp;"!D"&amp;ROW())</f>
        <v/>
      </c>
      <c r="C127" s="224">
        <f>C128*(1+B127)</f>
        <v/>
      </c>
      <c r="D127" s="183">
        <f>INDIRECT(D$1&amp;"!D"&amp;ROW())</f>
        <v/>
      </c>
      <c r="E127" s="224">
        <f>E128*(1+D127)</f>
        <v/>
      </c>
      <c r="F127" s="183">
        <f>INDIRECT(F$1&amp;"!D"&amp;ROW())</f>
        <v/>
      </c>
      <c r="G127" s="224">
        <f>G128*(1+F127)</f>
        <v/>
      </c>
      <c r="H127" s="183">
        <f>INDIRECT(H$1&amp;"!D"&amp;ROW())</f>
        <v/>
      </c>
      <c r="I127" s="224">
        <f>I128*(1+H127)</f>
        <v/>
      </c>
      <c r="J127" s="183">
        <f>INDIRECT(J$1&amp;"!D"&amp;ROW())</f>
        <v/>
      </c>
      <c r="K127" s="224">
        <f>K128*(1+J127)</f>
        <v/>
      </c>
      <c r="L127" s="198">
        <f>SUM(C127,E127,G127,I127,K127)</f>
        <v/>
      </c>
      <c r="M127" s="186">
        <f>L127/L128-1</f>
        <v/>
      </c>
      <c r="N127" s="414" t="n"/>
      <c r="O127" s="186" t="n"/>
      <c r="P127" s="418" t="n"/>
      <c r="Q127" s="414" t="n"/>
      <c r="R127" s="230" t="n"/>
      <c r="S127" s="226" t="n"/>
      <c r="T127" s="229" t="n"/>
    </row>
    <row r="128" ht="16.5" customHeight="1">
      <c r="A128" s="188" t="n">
        <v>44183</v>
      </c>
      <c r="B128" s="183">
        <f>INDIRECT(B$1&amp;"!D"&amp;ROW())</f>
        <v/>
      </c>
      <c r="C128" s="224">
        <f>C129*(1+B128)</f>
        <v/>
      </c>
      <c r="D128" s="183">
        <f>INDIRECT(D$1&amp;"!D"&amp;ROW())</f>
        <v/>
      </c>
      <c r="E128" s="224">
        <f>E129*(1+D128)</f>
        <v/>
      </c>
      <c r="F128" s="183">
        <f>INDIRECT(F$1&amp;"!D"&amp;ROW())</f>
        <v/>
      </c>
      <c r="G128" s="224">
        <f>G129*(1+F128)</f>
        <v/>
      </c>
      <c r="H128" s="183">
        <f>INDIRECT(H$1&amp;"!D"&amp;ROW())</f>
        <v/>
      </c>
      <c r="I128" s="224">
        <f>I129*(1+H128)</f>
        <v/>
      </c>
      <c r="J128" s="183">
        <f>INDIRECT(J$1&amp;"!D"&amp;ROW())</f>
        <v/>
      </c>
      <c r="K128" s="224">
        <f>K129*(1+J128)</f>
        <v/>
      </c>
      <c r="L128" s="198">
        <f>SUM(C128,E128,G128,I128,K128)</f>
        <v/>
      </c>
      <c r="M128" s="186">
        <f>L128/L129-1</f>
        <v/>
      </c>
      <c r="N128" s="414" t="n"/>
      <c r="O128" s="186" t="n"/>
      <c r="P128" s="418" t="n"/>
      <c r="Q128" s="414" t="n"/>
      <c r="R128" s="230" t="n"/>
      <c r="S128" s="226" t="n"/>
      <c r="T128" s="229" t="n"/>
    </row>
    <row r="129" ht="16.5" customHeight="1">
      <c r="A129" s="188" t="n">
        <v>44182</v>
      </c>
      <c r="B129" s="183">
        <f>INDIRECT(B$1&amp;"!D"&amp;ROW())</f>
        <v/>
      </c>
      <c r="C129" s="224">
        <f>C130*(1+B129)</f>
        <v/>
      </c>
      <c r="D129" s="183">
        <f>INDIRECT(D$1&amp;"!D"&amp;ROW())</f>
        <v/>
      </c>
      <c r="E129" s="224">
        <f>E130*(1+D129)</f>
        <v/>
      </c>
      <c r="F129" s="183">
        <f>INDIRECT(F$1&amp;"!D"&amp;ROW())</f>
        <v/>
      </c>
      <c r="G129" s="224">
        <f>G130*(1+F129)</f>
        <v/>
      </c>
      <c r="H129" s="183">
        <f>INDIRECT(H$1&amp;"!D"&amp;ROW())</f>
        <v/>
      </c>
      <c r="I129" s="224">
        <f>I130*(1+H129)</f>
        <v/>
      </c>
      <c r="J129" s="183">
        <f>INDIRECT(J$1&amp;"!D"&amp;ROW())</f>
        <v/>
      </c>
      <c r="K129" s="224">
        <f>K130*(1+J129)</f>
        <v/>
      </c>
      <c r="L129" s="198">
        <f>SUM(C129,E129,G129,I129,K129)</f>
        <v/>
      </c>
      <c r="M129" s="186">
        <f>L129/L130-1</f>
        <v/>
      </c>
      <c r="N129" s="414" t="n"/>
      <c r="O129" s="186" t="n"/>
      <c r="P129" s="418" t="n"/>
      <c r="Q129" s="414" t="n"/>
      <c r="R129" s="230" t="n"/>
      <c r="S129" s="226" t="n"/>
      <c r="T129" s="229" t="n"/>
    </row>
    <row r="130" ht="16.5" customHeight="1">
      <c r="A130" s="188" t="n">
        <v>44181</v>
      </c>
      <c r="B130" s="183">
        <f>INDIRECT(B$1&amp;"!D"&amp;ROW())</f>
        <v/>
      </c>
      <c r="C130" s="224">
        <f>C131*(1+B130)</f>
        <v/>
      </c>
      <c r="D130" s="183">
        <f>INDIRECT(D$1&amp;"!D"&amp;ROW())</f>
        <v/>
      </c>
      <c r="E130" s="224">
        <f>E131*(1+D130)</f>
        <v/>
      </c>
      <c r="F130" s="183">
        <f>INDIRECT(F$1&amp;"!D"&amp;ROW())</f>
        <v/>
      </c>
      <c r="G130" s="224">
        <f>G131*(1+F130)</f>
        <v/>
      </c>
      <c r="H130" s="183">
        <f>INDIRECT(H$1&amp;"!D"&amp;ROW())</f>
        <v/>
      </c>
      <c r="I130" s="224">
        <f>I131*(1+H130)</f>
        <v/>
      </c>
      <c r="J130" s="183">
        <f>INDIRECT(J$1&amp;"!D"&amp;ROW())</f>
        <v/>
      </c>
      <c r="K130" s="224">
        <f>K131*(1+J130)</f>
        <v/>
      </c>
      <c r="L130" s="198">
        <f>SUM(C130,E130,G130,I130,K130)</f>
        <v/>
      </c>
      <c r="M130" s="186">
        <f>L130/L131-1</f>
        <v/>
      </c>
      <c r="N130" s="414" t="n"/>
      <c r="O130" s="186" t="n"/>
      <c r="P130" s="418" t="n"/>
      <c r="Q130" s="414" t="n"/>
      <c r="R130" s="230" t="n"/>
      <c r="S130" s="226" t="n"/>
      <c r="T130" s="229" t="n"/>
    </row>
    <row r="131" ht="16.5" customHeight="1">
      <c r="A131" s="188" t="n">
        <v>44180</v>
      </c>
      <c r="B131" s="183">
        <f>INDIRECT(B$1&amp;"!D"&amp;ROW())</f>
        <v/>
      </c>
      <c r="C131" s="224">
        <f>C132*(1+B131)</f>
        <v/>
      </c>
      <c r="D131" s="183">
        <f>INDIRECT(D$1&amp;"!D"&amp;ROW())</f>
        <v/>
      </c>
      <c r="E131" s="224">
        <f>E132*(1+D131)</f>
        <v/>
      </c>
      <c r="F131" s="183">
        <f>INDIRECT(F$1&amp;"!D"&amp;ROW())</f>
        <v/>
      </c>
      <c r="G131" s="224">
        <f>G132*(1+F131)</f>
        <v/>
      </c>
      <c r="H131" s="183">
        <f>INDIRECT(H$1&amp;"!D"&amp;ROW())</f>
        <v/>
      </c>
      <c r="I131" s="224">
        <f>I132*(1+H131)</f>
        <v/>
      </c>
      <c r="J131" s="183">
        <f>INDIRECT(J$1&amp;"!D"&amp;ROW())</f>
        <v/>
      </c>
      <c r="K131" s="224">
        <f>K132*(1+J131)</f>
        <v/>
      </c>
      <c r="L131" s="198">
        <f>SUM(C131,E131,G131,I131,K131)</f>
        <v/>
      </c>
      <c r="M131" s="186">
        <f>L131/L132-1</f>
        <v/>
      </c>
      <c r="N131" s="414" t="n"/>
      <c r="O131" s="186" t="n"/>
      <c r="P131" s="418" t="n"/>
      <c r="Q131" s="414" t="n"/>
      <c r="R131" s="230" t="n"/>
      <c r="S131" s="226" t="n"/>
      <c r="T131" s="229" t="n"/>
    </row>
    <row r="132" ht="16.5" customHeight="1">
      <c r="A132" s="188" t="n">
        <v>44179</v>
      </c>
      <c r="B132" s="183">
        <f>INDIRECT(B$1&amp;"!D"&amp;ROW())</f>
        <v/>
      </c>
      <c r="C132" s="224">
        <f>C133*(1+B132)</f>
        <v/>
      </c>
      <c r="D132" s="183">
        <f>INDIRECT(D$1&amp;"!D"&amp;ROW())</f>
        <v/>
      </c>
      <c r="E132" s="224">
        <f>E133*(1+D132)</f>
        <v/>
      </c>
      <c r="F132" s="183">
        <f>INDIRECT(F$1&amp;"!D"&amp;ROW())</f>
        <v/>
      </c>
      <c r="G132" s="224">
        <f>G133*(1+F132)</f>
        <v/>
      </c>
      <c r="H132" s="183">
        <f>INDIRECT(H$1&amp;"!D"&amp;ROW())</f>
        <v/>
      </c>
      <c r="I132" s="224">
        <f>I133*(1+H132)</f>
        <v/>
      </c>
      <c r="J132" s="183">
        <f>INDIRECT(J$1&amp;"!D"&amp;ROW())</f>
        <v/>
      </c>
      <c r="K132" s="224">
        <f>K133*(1+J132)</f>
        <v/>
      </c>
      <c r="L132" s="198">
        <f>SUM(C132,E132,G132,I132,K132)</f>
        <v/>
      </c>
      <c r="M132" s="186">
        <f>L132/L133-1</f>
        <v/>
      </c>
      <c r="N132" s="414" t="n"/>
      <c r="O132" s="186" t="n"/>
      <c r="P132" s="418" t="n"/>
      <c r="Q132" s="414" t="n"/>
      <c r="R132" s="230" t="n"/>
      <c r="S132" s="226" t="n"/>
      <c r="T132" s="229" t="n"/>
    </row>
    <row r="133" ht="16.5" customHeight="1">
      <c r="A133" s="188" t="n">
        <v>44176</v>
      </c>
      <c r="B133" s="183">
        <f>INDIRECT(B$1&amp;"!D"&amp;ROW())</f>
        <v/>
      </c>
      <c r="C133" s="224">
        <f>C134*(1+B133)</f>
        <v/>
      </c>
      <c r="D133" s="183">
        <f>INDIRECT(D$1&amp;"!D"&amp;ROW())</f>
        <v/>
      </c>
      <c r="E133" s="224">
        <f>E134*(1+D133)</f>
        <v/>
      </c>
      <c r="F133" s="183">
        <f>INDIRECT(F$1&amp;"!D"&amp;ROW())</f>
        <v/>
      </c>
      <c r="G133" s="224">
        <f>G134*(1+F133)</f>
        <v/>
      </c>
      <c r="H133" s="183">
        <f>INDIRECT(H$1&amp;"!D"&amp;ROW())</f>
        <v/>
      </c>
      <c r="I133" s="224">
        <f>I134*(1+H133)</f>
        <v/>
      </c>
      <c r="J133" s="183">
        <f>INDIRECT(J$1&amp;"!D"&amp;ROW())</f>
        <v/>
      </c>
      <c r="K133" s="224">
        <f>K134*(1+J133)</f>
        <v/>
      </c>
      <c r="L133" s="198">
        <f>SUM(C133,E133,G133,I133,K133)</f>
        <v/>
      </c>
      <c r="M133" s="186">
        <f>L133/L134-1</f>
        <v/>
      </c>
      <c r="N133" s="414" t="n"/>
      <c r="O133" s="186" t="n"/>
      <c r="P133" s="418" t="n"/>
      <c r="Q133" s="414" t="n"/>
      <c r="R133" s="230" t="n"/>
      <c r="S133" s="226" t="n"/>
      <c r="T133" s="229" t="n"/>
    </row>
    <row r="134" ht="16.5" customHeight="1">
      <c r="A134" s="188" t="n">
        <v>44175</v>
      </c>
      <c r="B134" s="183">
        <f>INDIRECT(B$1&amp;"!D"&amp;ROW())</f>
        <v/>
      </c>
      <c r="C134" s="224">
        <f>C135*(1+B134)</f>
        <v/>
      </c>
      <c r="D134" s="183">
        <f>INDIRECT(D$1&amp;"!D"&amp;ROW())</f>
        <v/>
      </c>
      <c r="E134" s="224">
        <f>E135*(1+D134)</f>
        <v/>
      </c>
      <c r="F134" s="183">
        <f>INDIRECT(F$1&amp;"!D"&amp;ROW())</f>
        <v/>
      </c>
      <c r="G134" s="224">
        <f>G135*(1+F134)</f>
        <v/>
      </c>
      <c r="H134" s="183">
        <f>INDIRECT(H$1&amp;"!D"&amp;ROW())</f>
        <v/>
      </c>
      <c r="I134" s="224">
        <f>I135*(1+H134)</f>
        <v/>
      </c>
      <c r="J134" s="183">
        <f>INDIRECT(J$1&amp;"!D"&amp;ROW())</f>
        <v/>
      </c>
      <c r="K134" s="224">
        <f>K135*(1+J134)</f>
        <v/>
      </c>
      <c r="L134" s="198">
        <f>SUM(C134,E134,G134,I134,K134)</f>
        <v/>
      </c>
      <c r="M134" s="186">
        <f>L134/L135-1</f>
        <v/>
      </c>
      <c r="N134" s="414" t="n"/>
      <c r="O134" s="186" t="n"/>
      <c r="P134" s="418" t="n"/>
      <c r="Q134" s="414" t="n"/>
      <c r="R134" s="230" t="n"/>
      <c r="S134" s="226" t="n"/>
      <c r="T134" s="229" t="n"/>
    </row>
    <row r="135" ht="16.5" customHeight="1">
      <c r="A135" s="188" t="n">
        <v>44174</v>
      </c>
      <c r="B135" s="183">
        <f>INDIRECT(B$1&amp;"!D"&amp;ROW())</f>
        <v/>
      </c>
      <c r="C135" s="224">
        <f>C136*(1+B135)</f>
        <v/>
      </c>
      <c r="D135" s="183">
        <f>INDIRECT(D$1&amp;"!D"&amp;ROW())</f>
        <v/>
      </c>
      <c r="E135" s="224">
        <f>E136*(1+D135)</f>
        <v/>
      </c>
      <c r="F135" s="183">
        <f>INDIRECT(F$1&amp;"!D"&amp;ROW())</f>
        <v/>
      </c>
      <c r="G135" s="224">
        <f>G136*(1+F135)</f>
        <v/>
      </c>
      <c r="H135" s="183">
        <f>INDIRECT(H$1&amp;"!D"&amp;ROW())</f>
        <v/>
      </c>
      <c r="I135" s="224">
        <f>I136*(1+H135)</f>
        <v/>
      </c>
      <c r="J135" s="183">
        <f>INDIRECT(J$1&amp;"!D"&amp;ROW())</f>
        <v/>
      </c>
      <c r="K135" s="224">
        <f>K136*(1+J135)</f>
        <v/>
      </c>
      <c r="L135" s="198">
        <f>SUM(C135,E135,G135,I135,K135)</f>
        <v/>
      </c>
      <c r="M135" s="186">
        <f>L135/L136-1</f>
        <v/>
      </c>
      <c r="N135" s="414" t="n"/>
      <c r="O135" s="186" t="n"/>
      <c r="P135" s="418" t="n"/>
      <c r="Q135" s="414" t="n"/>
      <c r="R135" s="230" t="n"/>
      <c r="S135" s="226" t="n"/>
      <c r="T135" s="229" t="n"/>
    </row>
    <row r="136" ht="16.5" customHeight="1">
      <c r="A136" s="188" t="n">
        <v>44173</v>
      </c>
      <c r="B136" s="183">
        <f>INDIRECT(B$1&amp;"!D"&amp;ROW())</f>
        <v/>
      </c>
      <c r="C136" s="224">
        <f>C137*(1+B136)</f>
        <v/>
      </c>
      <c r="D136" s="183">
        <f>INDIRECT(D$1&amp;"!D"&amp;ROW())</f>
        <v/>
      </c>
      <c r="E136" s="224">
        <f>E137*(1+D136)</f>
        <v/>
      </c>
      <c r="F136" s="183">
        <f>INDIRECT(F$1&amp;"!D"&amp;ROW())</f>
        <v/>
      </c>
      <c r="G136" s="224">
        <f>G137*(1+F136)</f>
        <v/>
      </c>
      <c r="H136" s="183">
        <f>INDIRECT(H$1&amp;"!D"&amp;ROW())</f>
        <v/>
      </c>
      <c r="I136" s="224">
        <f>I137*(1+H136)</f>
        <v/>
      </c>
      <c r="J136" s="183">
        <f>INDIRECT(J$1&amp;"!D"&amp;ROW())</f>
        <v/>
      </c>
      <c r="K136" s="224">
        <f>K137*(1+J136)</f>
        <v/>
      </c>
      <c r="L136" s="198">
        <f>SUM(C136,E136,G136,I136,K136)</f>
        <v/>
      </c>
      <c r="M136" s="186">
        <f>L136/L137-1</f>
        <v/>
      </c>
      <c r="N136" s="414" t="n"/>
      <c r="O136" s="186" t="n"/>
      <c r="P136" s="418" t="n"/>
      <c r="Q136" s="414" t="n"/>
      <c r="R136" s="230" t="n"/>
      <c r="S136" s="226" t="n"/>
      <c r="T136" s="229" t="n"/>
    </row>
    <row r="137" ht="16.5" customHeight="1">
      <c r="A137" s="188" t="n">
        <v>44172</v>
      </c>
      <c r="B137" s="183">
        <f>INDIRECT(B$1&amp;"!D"&amp;ROW())</f>
        <v/>
      </c>
      <c r="C137" s="224">
        <f>C138*(1+B137)</f>
        <v/>
      </c>
      <c r="D137" s="183">
        <f>INDIRECT(D$1&amp;"!D"&amp;ROW())</f>
        <v/>
      </c>
      <c r="E137" s="224">
        <f>E138*(1+D137)</f>
        <v/>
      </c>
      <c r="F137" s="183">
        <f>INDIRECT(F$1&amp;"!D"&amp;ROW())</f>
        <v/>
      </c>
      <c r="G137" s="224">
        <f>G138*(1+F137)</f>
        <v/>
      </c>
      <c r="H137" s="183">
        <f>INDIRECT(H$1&amp;"!D"&amp;ROW())</f>
        <v/>
      </c>
      <c r="I137" s="224">
        <f>I138*(1+H137)</f>
        <v/>
      </c>
      <c r="J137" s="183">
        <f>INDIRECT(J$1&amp;"!D"&amp;ROW())</f>
        <v/>
      </c>
      <c r="K137" s="224">
        <f>K138*(1+J137)</f>
        <v/>
      </c>
      <c r="L137" s="198">
        <f>SUM(C137,E137,G137,I137,K137)</f>
        <v/>
      </c>
      <c r="M137" s="186">
        <f>L137/L138-1</f>
        <v/>
      </c>
      <c r="N137" s="414" t="n"/>
      <c r="O137" s="186" t="n"/>
      <c r="P137" s="418" t="n"/>
      <c r="Q137" s="414" t="n"/>
      <c r="R137" s="230" t="n"/>
      <c r="S137" s="226" t="n"/>
      <c r="T137" s="229" t="n"/>
    </row>
    <row r="138" ht="16.5" customHeight="1">
      <c r="A138" s="188" t="n">
        <v>44169</v>
      </c>
      <c r="B138" s="183">
        <f>INDIRECT(B$1&amp;"!D"&amp;ROW())</f>
        <v/>
      </c>
      <c r="C138" s="224">
        <f>C139*(1+B138)</f>
        <v/>
      </c>
      <c r="D138" s="183">
        <f>INDIRECT(D$1&amp;"!D"&amp;ROW())</f>
        <v/>
      </c>
      <c r="E138" s="224">
        <f>E139*(1+D138)</f>
        <v/>
      </c>
      <c r="F138" s="183">
        <f>INDIRECT(F$1&amp;"!D"&amp;ROW())</f>
        <v/>
      </c>
      <c r="G138" s="224">
        <f>G139*(1+F138)</f>
        <v/>
      </c>
      <c r="H138" s="183">
        <f>INDIRECT(H$1&amp;"!D"&amp;ROW())</f>
        <v/>
      </c>
      <c r="I138" s="224">
        <f>I139*(1+H138)</f>
        <v/>
      </c>
      <c r="J138" s="183">
        <f>INDIRECT(J$1&amp;"!D"&amp;ROW())</f>
        <v/>
      </c>
      <c r="K138" s="224">
        <f>K139*(1+J138)</f>
        <v/>
      </c>
      <c r="L138" s="198">
        <f>SUM(C138,E138,G138,I138,K138)</f>
        <v/>
      </c>
      <c r="M138" s="186">
        <f>L138/L139-1</f>
        <v/>
      </c>
      <c r="N138" s="414" t="n"/>
      <c r="O138" s="186" t="n"/>
      <c r="P138" s="418" t="n"/>
      <c r="Q138" s="414" t="n"/>
      <c r="R138" s="230" t="n"/>
      <c r="S138" s="226" t="n"/>
      <c r="T138" s="229" t="n"/>
    </row>
    <row r="139" ht="16.5" customHeight="1">
      <c r="A139" s="188" t="n">
        <v>44168</v>
      </c>
      <c r="B139" s="183">
        <f>INDIRECT(B$1&amp;"!D"&amp;ROW())</f>
        <v/>
      </c>
      <c r="C139" s="224">
        <f>C140*(1+B139)</f>
        <v/>
      </c>
      <c r="D139" s="183">
        <f>INDIRECT(D$1&amp;"!D"&amp;ROW())</f>
        <v/>
      </c>
      <c r="E139" s="224">
        <f>E140*(1+D139)</f>
        <v/>
      </c>
      <c r="F139" s="183">
        <f>INDIRECT(F$1&amp;"!D"&amp;ROW())</f>
        <v/>
      </c>
      <c r="G139" s="224">
        <f>G140*(1+F139)</f>
        <v/>
      </c>
      <c r="H139" s="183">
        <f>INDIRECT(H$1&amp;"!D"&amp;ROW())</f>
        <v/>
      </c>
      <c r="I139" s="224">
        <f>I140*(1+H139)</f>
        <v/>
      </c>
      <c r="J139" s="183">
        <f>INDIRECT(J$1&amp;"!D"&amp;ROW())</f>
        <v/>
      </c>
      <c r="K139" s="224">
        <f>K140*(1+J139)</f>
        <v/>
      </c>
      <c r="L139" s="198">
        <f>SUM(C139,E139,G139,I139,K139)</f>
        <v/>
      </c>
      <c r="M139" s="186">
        <f>L139/L140-1</f>
        <v/>
      </c>
      <c r="N139" s="414" t="n"/>
      <c r="O139" s="186" t="n"/>
      <c r="P139" s="418" t="n"/>
      <c r="Q139" s="414" t="n"/>
      <c r="R139" s="230" t="n"/>
      <c r="S139" s="226" t="n"/>
      <c r="T139" s="229" t="n"/>
    </row>
    <row r="140" ht="16.5" customHeight="1">
      <c r="A140" s="188" t="n">
        <v>44167</v>
      </c>
      <c r="B140" s="183">
        <f>INDIRECT(B$1&amp;"!D"&amp;ROW())</f>
        <v/>
      </c>
      <c r="C140" s="224">
        <f>C141*(1+B140)</f>
        <v/>
      </c>
      <c r="D140" s="183">
        <f>INDIRECT(D$1&amp;"!D"&amp;ROW())</f>
        <v/>
      </c>
      <c r="E140" s="224">
        <f>E141*(1+D140)</f>
        <v/>
      </c>
      <c r="F140" s="183">
        <f>INDIRECT(F$1&amp;"!D"&amp;ROW())</f>
        <v/>
      </c>
      <c r="G140" s="224">
        <f>G141*(1+F140)</f>
        <v/>
      </c>
      <c r="H140" s="183">
        <f>INDIRECT(H$1&amp;"!D"&amp;ROW())</f>
        <v/>
      </c>
      <c r="I140" s="224">
        <f>I141*(1+H140)</f>
        <v/>
      </c>
      <c r="J140" s="183">
        <f>INDIRECT(J$1&amp;"!D"&amp;ROW())</f>
        <v/>
      </c>
      <c r="K140" s="224">
        <f>K141*(1+J140)</f>
        <v/>
      </c>
      <c r="L140" s="198">
        <f>SUM(C140,E140,G140,I140,K140)</f>
        <v/>
      </c>
      <c r="M140" s="186">
        <f>L140/L141-1</f>
        <v/>
      </c>
      <c r="N140" s="414" t="n"/>
      <c r="O140" s="186" t="n"/>
      <c r="P140" s="418" t="n"/>
      <c r="Q140" s="414" t="n"/>
      <c r="R140" s="230" t="n"/>
      <c r="S140" s="226" t="n"/>
      <c r="T140" s="229" t="n"/>
    </row>
    <row r="141" ht="16.5" customHeight="1">
      <c r="A141" s="188" t="n">
        <v>44166</v>
      </c>
      <c r="B141" s="183">
        <f>INDIRECT(B$1&amp;"!D"&amp;ROW())</f>
        <v/>
      </c>
      <c r="C141" s="224">
        <f>C142*(1+B141)</f>
        <v/>
      </c>
      <c r="D141" s="183">
        <f>INDIRECT(D$1&amp;"!D"&amp;ROW())</f>
        <v/>
      </c>
      <c r="E141" s="224">
        <f>E142*(1+D141)</f>
        <v/>
      </c>
      <c r="F141" s="183">
        <f>INDIRECT(F$1&amp;"!D"&amp;ROW())</f>
        <v/>
      </c>
      <c r="G141" s="224">
        <f>G142*(1+F141)</f>
        <v/>
      </c>
      <c r="H141" s="183">
        <f>INDIRECT(H$1&amp;"!D"&amp;ROW())</f>
        <v/>
      </c>
      <c r="I141" s="224">
        <f>I142*(1+H141)</f>
        <v/>
      </c>
      <c r="J141" s="183">
        <f>INDIRECT(J$1&amp;"!D"&amp;ROW())</f>
        <v/>
      </c>
      <c r="K141" s="224">
        <f>K142*(1+J141)</f>
        <v/>
      </c>
      <c r="L141" s="198">
        <f>SUM(C141,E141,G141,I141,K141)</f>
        <v/>
      </c>
      <c r="M141" s="186">
        <f>L141/L142-1</f>
        <v/>
      </c>
      <c r="N141" s="414" t="n"/>
      <c r="O141" s="186" t="n"/>
      <c r="P141" s="418" t="n"/>
      <c r="Q141" s="414" t="n"/>
      <c r="R141" s="230" t="n"/>
      <c r="S141" s="226" t="n"/>
      <c r="T141" s="229" t="n"/>
    </row>
    <row r="142" ht="16.5" customHeight="1">
      <c r="A142" s="188" t="n">
        <v>44165</v>
      </c>
      <c r="B142" s="183">
        <f>INDIRECT(B$1&amp;"!D"&amp;ROW())</f>
        <v/>
      </c>
      <c r="C142" s="224">
        <f>C143*(1+B142)</f>
        <v/>
      </c>
      <c r="D142" s="183">
        <f>INDIRECT(D$1&amp;"!D"&amp;ROW())</f>
        <v/>
      </c>
      <c r="E142" s="224">
        <f>E143*(1+D142)</f>
        <v/>
      </c>
      <c r="F142" s="183">
        <f>INDIRECT(F$1&amp;"!D"&amp;ROW())</f>
        <v/>
      </c>
      <c r="G142" s="224">
        <f>G143*(1+F142)</f>
        <v/>
      </c>
      <c r="H142" s="183">
        <f>INDIRECT(H$1&amp;"!D"&amp;ROW())</f>
        <v/>
      </c>
      <c r="I142" s="224">
        <f>I143*(1+H142)</f>
        <v/>
      </c>
      <c r="J142" s="183">
        <f>INDIRECT(J$1&amp;"!D"&amp;ROW())</f>
        <v/>
      </c>
      <c r="K142" s="224">
        <f>K143*(1+J142)</f>
        <v/>
      </c>
      <c r="L142" s="198">
        <f>SUM(C142,E142,G142,I142,K142)</f>
        <v/>
      </c>
      <c r="M142" s="186">
        <f>L142/L143-1</f>
        <v/>
      </c>
      <c r="N142" s="414" t="n"/>
      <c r="O142" s="186" t="n"/>
      <c r="P142" s="418" t="n"/>
      <c r="Q142" s="414" t="n"/>
      <c r="R142" s="230" t="n"/>
      <c r="S142" s="226" t="n"/>
      <c r="T142" s="229" t="n"/>
    </row>
    <row r="143" ht="16.5" customHeight="1">
      <c r="A143" s="188" t="n">
        <v>44162</v>
      </c>
      <c r="B143" s="183">
        <f>INDIRECT(B$1&amp;"!D"&amp;ROW())</f>
        <v/>
      </c>
      <c r="C143" s="224">
        <f>C144*(1+B143)</f>
        <v/>
      </c>
      <c r="D143" s="183">
        <f>INDIRECT(D$1&amp;"!D"&amp;ROW())</f>
        <v/>
      </c>
      <c r="E143" s="224">
        <f>E144*(1+D143)</f>
        <v/>
      </c>
      <c r="F143" s="183">
        <f>INDIRECT(F$1&amp;"!D"&amp;ROW())</f>
        <v/>
      </c>
      <c r="G143" s="224">
        <f>G144*(1+F143)</f>
        <v/>
      </c>
      <c r="H143" s="183">
        <f>INDIRECT(H$1&amp;"!D"&amp;ROW())</f>
        <v/>
      </c>
      <c r="I143" s="224">
        <f>I144*(1+H143)</f>
        <v/>
      </c>
      <c r="J143" s="183">
        <f>INDIRECT(J$1&amp;"!D"&amp;ROW())</f>
        <v/>
      </c>
      <c r="K143" s="224">
        <f>K144*(1+J143)</f>
        <v/>
      </c>
      <c r="L143" s="198">
        <f>SUM(C143,E143,G143,I143,K143)</f>
        <v/>
      </c>
      <c r="M143" s="186">
        <f>L143/L144-1</f>
        <v/>
      </c>
      <c r="N143" s="414" t="n"/>
      <c r="O143" s="186" t="n"/>
      <c r="P143" s="418" t="n"/>
      <c r="Q143" s="414" t="n"/>
      <c r="R143" s="230" t="n"/>
      <c r="S143" s="226" t="n"/>
      <c r="T143" s="229" t="n"/>
    </row>
    <row r="144" ht="16.5" customHeight="1">
      <c r="A144" s="188" t="n">
        <v>44160</v>
      </c>
      <c r="B144" s="183">
        <f>INDIRECT(B$1&amp;"!D"&amp;ROW())</f>
        <v/>
      </c>
      <c r="C144" s="224">
        <f>C145*(1+B144)</f>
        <v/>
      </c>
      <c r="D144" s="183">
        <f>INDIRECT(D$1&amp;"!D"&amp;ROW())</f>
        <v/>
      </c>
      <c r="E144" s="224">
        <f>E145*(1+D144)</f>
        <v/>
      </c>
      <c r="F144" s="183">
        <f>INDIRECT(F$1&amp;"!D"&amp;ROW())</f>
        <v/>
      </c>
      <c r="G144" s="224">
        <f>G145*(1+F144)</f>
        <v/>
      </c>
      <c r="H144" s="183">
        <f>INDIRECT(H$1&amp;"!D"&amp;ROW())</f>
        <v/>
      </c>
      <c r="I144" s="224">
        <f>I145*(1+H144)</f>
        <v/>
      </c>
      <c r="J144" s="183">
        <f>INDIRECT(J$1&amp;"!D"&amp;ROW())</f>
        <v/>
      </c>
      <c r="K144" s="224">
        <f>K145*(1+J144)</f>
        <v/>
      </c>
      <c r="L144" s="198">
        <f>SUM(C144,E144,G144,I144,K144)</f>
        <v/>
      </c>
      <c r="M144" s="186">
        <f>L144/L145-1</f>
        <v/>
      </c>
      <c r="N144" s="414" t="n"/>
      <c r="O144" s="186" t="n"/>
      <c r="P144" s="418" t="n"/>
      <c r="Q144" s="414" t="n"/>
      <c r="R144" s="230" t="n"/>
      <c r="S144" s="226" t="n"/>
      <c r="T144" s="229" t="n"/>
    </row>
    <row r="145" ht="16.5" customHeight="1">
      <c r="A145" s="188" t="n">
        <v>44159</v>
      </c>
      <c r="B145" s="183">
        <f>INDIRECT(B$1&amp;"!D"&amp;ROW())</f>
        <v/>
      </c>
      <c r="C145" s="224">
        <f>C146*(1+B145)</f>
        <v/>
      </c>
      <c r="D145" s="183">
        <f>INDIRECT(D$1&amp;"!D"&amp;ROW())</f>
        <v/>
      </c>
      <c r="E145" s="224">
        <f>E146*(1+D145)</f>
        <v/>
      </c>
      <c r="F145" s="183">
        <f>INDIRECT(F$1&amp;"!D"&amp;ROW())</f>
        <v/>
      </c>
      <c r="G145" s="224">
        <f>G146*(1+F145)</f>
        <v/>
      </c>
      <c r="H145" s="183">
        <f>INDIRECT(H$1&amp;"!D"&amp;ROW())</f>
        <v/>
      </c>
      <c r="I145" s="224">
        <f>I146*(1+H145)</f>
        <v/>
      </c>
      <c r="J145" s="183">
        <f>INDIRECT(J$1&amp;"!D"&amp;ROW())</f>
        <v/>
      </c>
      <c r="K145" s="224">
        <f>K146*(1+J145)</f>
        <v/>
      </c>
      <c r="L145" s="198">
        <f>SUM(C145,E145,G145,I145,K145)</f>
        <v/>
      </c>
      <c r="M145" s="186">
        <f>L145/L146-1</f>
        <v/>
      </c>
      <c r="N145" s="414" t="n"/>
      <c r="O145" s="186" t="n"/>
      <c r="P145" s="418" t="n"/>
      <c r="Q145" s="414" t="n"/>
      <c r="R145" s="230" t="n"/>
      <c r="S145" s="226" t="n"/>
      <c r="T145" s="229" t="n"/>
    </row>
    <row r="146" ht="16.5" customHeight="1">
      <c r="A146" s="188" t="n">
        <v>44158</v>
      </c>
      <c r="B146" s="183">
        <f>INDIRECT(B$1&amp;"!D"&amp;ROW())</f>
        <v/>
      </c>
      <c r="C146" s="224">
        <f>C147*(1+B146)</f>
        <v/>
      </c>
      <c r="D146" s="183">
        <f>INDIRECT(D$1&amp;"!D"&amp;ROW())</f>
        <v/>
      </c>
      <c r="E146" s="224">
        <f>E147*(1+D146)</f>
        <v/>
      </c>
      <c r="F146" s="183">
        <f>INDIRECT(F$1&amp;"!D"&amp;ROW())</f>
        <v/>
      </c>
      <c r="G146" s="224">
        <f>G147*(1+F146)</f>
        <v/>
      </c>
      <c r="H146" s="183">
        <f>INDIRECT(H$1&amp;"!D"&amp;ROW())</f>
        <v/>
      </c>
      <c r="I146" s="224">
        <f>I147*(1+H146)</f>
        <v/>
      </c>
      <c r="J146" s="183">
        <f>INDIRECT(J$1&amp;"!D"&amp;ROW())</f>
        <v/>
      </c>
      <c r="K146" s="224">
        <f>K147*(1+J146)</f>
        <v/>
      </c>
      <c r="L146" s="198">
        <f>SUM(C146,E146,G146,I146,K146)</f>
        <v/>
      </c>
      <c r="M146" s="186">
        <f>L146/L147-1</f>
        <v/>
      </c>
      <c r="N146" s="414" t="n"/>
      <c r="O146" s="186" t="n"/>
      <c r="P146" s="418" t="n"/>
      <c r="Q146" s="414" t="n"/>
      <c r="R146" s="230" t="n"/>
      <c r="S146" s="226" t="n"/>
      <c r="T146" s="229" t="n"/>
    </row>
    <row r="147" ht="16.5" customHeight="1">
      <c r="A147" s="188" t="n">
        <v>44155</v>
      </c>
      <c r="B147" s="183">
        <f>INDIRECT(B$1&amp;"!D"&amp;ROW())</f>
        <v/>
      </c>
      <c r="C147" s="224">
        <f>C148*(1+B147)</f>
        <v/>
      </c>
      <c r="D147" s="183">
        <f>INDIRECT(D$1&amp;"!D"&amp;ROW())</f>
        <v/>
      </c>
      <c r="E147" s="224">
        <f>E148*(1+D147)</f>
        <v/>
      </c>
      <c r="F147" s="183">
        <f>INDIRECT(F$1&amp;"!D"&amp;ROW())</f>
        <v/>
      </c>
      <c r="G147" s="224">
        <f>G148*(1+F147)</f>
        <v/>
      </c>
      <c r="H147" s="183">
        <f>INDIRECT(H$1&amp;"!D"&amp;ROW())</f>
        <v/>
      </c>
      <c r="I147" s="224">
        <f>I148*(1+H147)</f>
        <v/>
      </c>
      <c r="J147" s="183">
        <f>INDIRECT(J$1&amp;"!D"&amp;ROW())</f>
        <v/>
      </c>
      <c r="K147" s="224">
        <f>K148*(1+J147)</f>
        <v/>
      </c>
      <c r="L147" s="198">
        <f>SUM(C147,E147,G147,I147,K147)</f>
        <v/>
      </c>
      <c r="M147" s="186">
        <f>L147/L148-1</f>
        <v/>
      </c>
      <c r="N147" s="414" t="n"/>
      <c r="O147" s="186" t="n"/>
      <c r="P147" s="418" t="n"/>
      <c r="Q147" s="414" t="n"/>
      <c r="R147" s="230" t="n"/>
      <c r="S147" s="226" t="n"/>
      <c r="T147" s="229" t="n"/>
    </row>
    <row r="148" ht="16.5" customHeight="1">
      <c r="A148" s="188" t="n">
        <v>44154</v>
      </c>
      <c r="B148" s="183">
        <f>INDIRECT(B$1&amp;"!D"&amp;ROW())</f>
        <v/>
      </c>
      <c r="C148" s="224">
        <f>C149*(1+B148)</f>
        <v/>
      </c>
      <c r="D148" s="183">
        <f>INDIRECT(D$1&amp;"!D"&amp;ROW())</f>
        <v/>
      </c>
      <c r="E148" s="224">
        <f>E149*(1+D148)</f>
        <v/>
      </c>
      <c r="F148" s="183">
        <f>INDIRECT(F$1&amp;"!D"&amp;ROW())</f>
        <v/>
      </c>
      <c r="G148" s="224">
        <f>G149*(1+F148)</f>
        <v/>
      </c>
      <c r="H148" s="183">
        <f>INDIRECT(H$1&amp;"!D"&amp;ROW())</f>
        <v/>
      </c>
      <c r="I148" s="224">
        <f>I149*(1+H148)</f>
        <v/>
      </c>
      <c r="J148" s="183">
        <f>INDIRECT(J$1&amp;"!D"&amp;ROW())</f>
        <v/>
      </c>
      <c r="K148" s="224">
        <f>K149*(1+J148)</f>
        <v/>
      </c>
      <c r="L148" s="198">
        <f>SUM(C148,E148,G148,I148,K148)</f>
        <v/>
      </c>
      <c r="M148" s="186">
        <f>L148/L149-1</f>
        <v/>
      </c>
      <c r="N148" s="414" t="n"/>
      <c r="O148" s="186" t="n"/>
      <c r="P148" s="418" t="n"/>
      <c r="Q148" s="414" t="n"/>
      <c r="R148" s="230" t="n"/>
      <c r="S148" s="226" t="n"/>
      <c r="T148" s="229" t="n"/>
    </row>
    <row r="149" ht="16.5" customHeight="1">
      <c r="A149" s="188" t="n">
        <v>44153</v>
      </c>
      <c r="B149" s="183">
        <f>INDIRECT(B$1&amp;"!D"&amp;ROW())</f>
        <v/>
      </c>
      <c r="C149" s="224">
        <f>C150*(1+B149)</f>
        <v/>
      </c>
      <c r="D149" s="183">
        <f>INDIRECT(D$1&amp;"!D"&amp;ROW())</f>
        <v/>
      </c>
      <c r="E149" s="224">
        <f>E150*(1+D149)</f>
        <v/>
      </c>
      <c r="F149" s="183">
        <f>INDIRECT(F$1&amp;"!D"&amp;ROW())</f>
        <v/>
      </c>
      <c r="G149" s="224">
        <f>G150*(1+F149)</f>
        <v/>
      </c>
      <c r="H149" s="183">
        <f>INDIRECT(H$1&amp;"!D"&amp;ROW())</f>
        <v/>
      </c>
      <c r="I149" s="224">
        <f>I150*(1+H149)</f>
        <v/>
      </c>
      <c r="J149" s="183">
        <f>INDIRECT(J$1&amp;"!D"&amp;ROW())</f>
        <v/>
      </c>
      <c r="K149" s="224">
        <f>K150*(1+J149)</f>
        <v/>
      </c>
      <c r="L149" s="198">
        <f>SUM(C149,E149,G149,I149,K149)</f>
        <v/>
      </c>
      <c r="M149" s="186">
        <f>L149/L150-1</f>
        <v/>
      </c>
      <c r="N149" s="414" t="n"/>
      <c r="O149" s="186" t="n"/>
      <c r="P149" s="418" t="n"/>
      <c r="Q149" s="414" t="n"/>
      <c r="R149" s="230" t="n"/>
      <c r="S149" s="226" t="n"/>
      <c r="T149" s="229" t="n"/>
    </row>
    <row r="150" ht="16.5" customHeight="1">
      <c r="A150" s="188" t="n">
        <v>44152</v>
      </c>
      <c r="B150" s="183">
        <f>INDIRECT(B$1&amp;"!D"&amp;ROW())</f>
        <v/>
      </c>
      <c r="C150" s="224">
        <f>C151*(1+B150)</f>
        <v/>
      </c>
      <c r="D150" s="183">
        <f>INDIRECT(D$1&amp;"!D"&amp;ROW())</f>
        <v/>
      </c>
      <c r="E150" s="224">
        <f>E151*(1+D150)</f>
        <v/>
      </c>
      <c r="F150" s="183">
        <f>INDIRECT(F$1&amp;"!D"&amp;ROW())</f>
        <v/>
      </c>
      <c r="G150" s="224">
        <f>G151*(1+F150)</f>
        <v/>
      </c>
      <c r="H150" s="183">
        <f>INDIRECT(H$1&amp;"!D"&amp;ROW())</f>
        <v/>
      </c>
      <c r="I150" s="224">
        <f>I151*(1+H150)</f>
        <v/>
      </c>
      <c r="J150" s="183">
        <f>INDIRECT(J$1&amp;"!D"&amp;ROW())</f>
        <v/>
      </c>
      <c r="K150" s="224">
        <f>K151*(1+J150)</f>
        <v/>
      </c>
      <c r="L150" s="198">
        <f>SUM(C150,E150,G150,I150,K150)</f>
        <v/>
      </c>
      <c r="M150" s="186">
        <f>L150/L151-1</f>
        <v/>
      </c>
      <c r="N150" s="414" t="n"/>
      <c r="O150" s="186" t="n"/>
      <c r="P150" s="418" t="n"/>
      <c r="Q150" s="414" t="n"/>
      <c r="R150" s="230" t="n"/>
      <c r="S150" s="226" t="n"/>
      <c r="T150" s="229" t="n"/>
    </row>
    <row r="151" ht="16.5" customHeight="1">
      <c r="A151" s="188" t="n">
        <v>44151</v>
      </c>
      <c r="B151" s="183">
        <f>INDIRECT(B$1&amp;"!D"&amp;ROW())</f>
        <v/>
      </c>
      <c r="C151" s="224">
        <f>C152*(1+B151)</f>
        <v/>
      </c>
      <c r="D151" s="183">
        <f>INDIRECT(D$1&amp;"!D"&amp;ROW())</f>
        <v/>
      </c>
      <c r="E151" s="224">
        <f>E152*(1+D151)</f>
        <v/>
      </c>
      <c r="F151" s="183">
        <f>INDIRECT(F$1&amp;"!D"&amp;ROW())</f>
        <v/>
      </c>
      <c r="G151" s="224">
        <f>G152*(1+F151)</f>
        <v/>
      </c>
      <c r="H151" s="183">
        <f>INDIRECT(H$1&amp;"!D"&amp;ROW())</f>
        <v/>
      </c>
      <c r="I151" s="224">
        <f>I152*(1+H151)</f>
        <v/>
      </c>
      <c r="J151" s="183">
        <f>INDIRECT(J$1&amp;"!D"&amp;ROW())</f>
        <v/>
      </c>
      <c r="K151" s="224">
        <f>K152*(1+J151)</f>
        <v/>
      </c>
      <c r="L151" s="198">
        <f>SUM(C151,E151,G151,I151,K151)</f>
        <v/>
      </c>
      <c r="M151" s="186">
        <f>L151/L152-1</f>
        <v/>
      </c>
      <c r="N151" s="414" t="n"/>
      <c r="O151" s="186" t="n"/>
      <c r="P151" s="418" t="n"/>
      <c r="Q151" s="414" t="n"/>
      <c r="R151" s="230" t="n"/>
      <c r="S151" s="226" t="n"/>
      <c r="T151" s="229" t="n"/>
    </row>
    <row r="152" ht="16.5" customHeight="1">
      <c r="A152" s="188" t="n">
        <v>44148</v>
      </c>
      <c r="B152" s="183">
        <f>INDIRECT(B$1&amp;"!D"&amp;ROW())</f>
        <v/>
      </c>
      <c r="C152" s="224">
        <f>C153*(1+B152)</f>
        <v/>
      </c>
      <c r="D152" s="183">
        <f>INDIRECT(D$1&amp;"!D"&amp;ROW())</f>
        <v/>
      </c>
      <c r="E152" s="224">
        <f>E153*(1+D152)</f>
        <v/>
      </c>
      <c r="F152" s="183">
        <f>INDIRECT(F$1&amp;"!D"&amp;ROW())</f>
        <v/>
      </c>
      <c r="G152" s="224">
        <f>G153*(1+F152)</f>
        <v/>
      </c>
      <c r="H152" s="183">
        <f>INDIRECT(H$1&amp;"!D"&amp;ROW())</f>
        <v/>
      </c>
      <c r="I152" s="224">
        <f>I153*(1+H152)</f>
        <v/>
      </c>
      <c r="J152" s="183">
        <f>INDIRECT(J$1&amp;"!D"&amp;ROW())</f>
        <v/>
      </c>
      <c r="K152" s="224">
        <f>K153*(1+J152)</f>
        <v/>
      </c>
      <c r="L152" s="198">
        <f>SUM(C152,E152,G152,I152,K152)</f>
        <v/>
      </c>
      <c r="M152" s="186">
        <f>L152/L153-1</f>
        <v/>
      </c>
      <c r="N152" s="414" t="n"/>
      <c r="O152" s="186" t="n"/>
      <c r="P152" s="418" t="n"/>
      <c r="Q152" s="414" t="n"/>
      <c r="R152" s="230" t="n"/>
      <c r="S152" s="226" t="n"/>
      <c r="T152" s="229" t="n"/>
    </row>
    <row r="153" ht="16.5" customHeight="1">
      <c r="A153" s="188" t="n">
        <v>44147</v>
      </c>
      <c r="B153" s="183">
        <f>INDIRECT(B$1&amp;"!D"&amp;ROW())</f>
        <v/>
      </c>
      <c r="C153" s="224">
        <f>C154*(1+B153)</f>
        <v/>
      </c>
      <c r="D153" s="183">
        <f>INDIRECT(D$1&amp;"!D"&amp;ROW())</f>
        <v/>
      </c>
      <c r="E153" s="224">
        <f>E154*(1+D153)</f>
        <v/>
      </c>
      <c r="F153" s="183">
        <f>INDIRECT(F$1&amp;"!D"&amp;ROW())</f>
        <v/>
      </c>
      <c r="G153" s="224">
        <f>G154*(1+F153)</f>
        <v/>
      </c>
      <c r="H153" s="183">
        <f>INDIRECT(H$1&amp;"!D"&amp;ROW())</f>
        <v/>
      </c>
      <c r="I153" s="224">
        <f>I154*(1+H153)</f>
        <v/>
      </c>
      <c r="J153" s="183">
        <f>INDIRECT(J$1&amp;"!D"&amp;ROW())</f>
        <v/>
      </c>
      <c r="K153" s="224">
        <f>K154*(1+J153)</f>
        <v/>
      </c>
      <c r="L153" s="198">
        <f>SUM(C153,E153,G153,I153,K153)</f>
        <v/>
      </c>
      <c r="M153" s="186">
        <f>L153/L154-1</f>
        <v/>
      </c>
      <c r="N153" s="414" t="n"/>
      <c r="O153" s="186" t="n"/>
      <c r="P153" s="418" t="n"/>
      <c r="Q153" s="414" t="n"/>
      <c r="R153" s="230" t="n"/>
      <c r="S153" s="226" t="n"/>
      <c r="T153" s="229" t="n"/>
    </row>
    <row r="154" ht="16.5" customHeight="1">
      <c r="A154" s="188" t="n">
        <v>44146</v>
      </c>
      <c r="B154" s="183">
        <f>INDIRECT(B$1&amp;"!D"&amp;ROW())</f>
        <v/>
      </c>
      <c r="C154" s="224">
        <f>C155*(1+B154)</f>
        <v/>
      </c>
      <c r="D154" s="183">
        <f>INDIRECT(D$1&amp;"!D"&amp;ROW())</f>
        <v/>
      </c>
      <c r="E154" s="224">
        <f>E155*(1+D154)</f>
        <v/>
      </c>
      <c r="F154" s="183">
        <f>INDIRECT(F$1&amp;"!D"&amp;ROW())</f>
        <v/>
      </c>
      <c r="G154" s="224">
        <f>G155*(1+F154)</f>
        <v/>
      </c>
      <c r="H154" s="183">
        <f>INDIRECT(H$1&amp;"!D"&amp;ROW())</f>
        <v/>
      </c>
      <c r="I154" s="224">
        <f>I155*(1+H154)</f>
        <v/>
      </c>
      <c r="J154" s="183">
        <f>INDIRECT(J$1&amp;"!D"&amp;ROW())</f>
        <v/>
      </c>
      <c r="K154" s="224">
        <f>K155*(1+J154)</f>
        <v/>
      </c>
      <c r="L154" s="198">
        <f>SUM(C154,E154,G154,I154,K154)</f>
        <v/>
      </c>
      <c r="M154" s="186">
        <f>L154/L155-1</f>
        <v/>
      </c>
      <c r="N154" s="414" t="n"/>
      <c r="O154" s="186" t="n"/>
      <c r="P154" s="418" t="n"/>
      <c r="Q154" s="414" t="n"/>
      <c r="R154" s="230" t="n"/>
      <c r="S154" s="226" t="n"/>
      <c r="T154" s="229" t="n"/>
    </row>
    <row r="155" ht="16.5" customHeight="1">
      <c r="A155" s="188" t="n">
        <v>44145</v>
      </c>
      <c r="B155" s="183">
        <f>INDIRECT(B$1&amp;"!D"&amp;ROW())</f>
        <v/>
      </c>
      <c r="C155" s="224">
        <f>C156*(1+B155)</f>
        <v/>
      </c>
      <c r="D155" s="183">
        <f>INDIRECT(D$1&amp;"!D"&amp;ROW())</f>
        <v/>
      </c>
      <c r="E155" s="224">
        <f>E156*(1+D155)</f>
        <v/>
      </c>
      <c r="F155" s="183">
        <f>INDIRECT(F$1&amp;"!D"&amp;ROW())</f>
        <v/>
      </c>
      <c r="G155" s="224">
        <f>G156*(1+F155)</f>
        <v/>
      </c>
      <c r="H155" s="183">
        <f>INDIRECT(H$1&amp;"!D"&amp;ROW())</f>
        <v/>
      </c>
      <c r="I155" s="224">
        <f>I156*(1+H155)</f>
        <v/>
      </c>
      <c r="J155" s="183">
        <f>INDIRECT(J$1&amp;"!D"&amp;ROW())</f>
        <v/>
      </c>
      <c r="K155" s="224">
        <f>K156*(1+J155)</f>
        <v/>
      </c>
      <c r="L155" s="198">
        <f>SUM(C155,E155,G155,I155,K155)</f>
        <v/>
      </c>
      <c r="M155" s="186">
        <f>L155/L156-1</f>
        <v/>
      </c>
      <c r="N155" s="414" t="n"/>
      <c r="O155" s="186" t="n"/>
      <c r="P155" s="418" t="n"/>
      <c r="Q155" s="414" t="n"/>
      <c r="R155" s="230" t="n"/>
      <c r="S155" s="226" t="n"/>
      <c r="T155" s="229" t="n"/>
    </row>
    <row r="156" ht="16.5" customHeight="1">
      <c r="A156" s="188" t="n">
        <v>44144</v>
      </c>
      <c r="B156" s="183">
        <f>INDIRECT(B$1&amp;"!D"&amp;ROW())</f>
        <v/>
      </c>
      <c r="C156" s="224">
        <f>C157*(1+B156)</f>
        <v/>
      </c>
      <c r="D156" s="183">
        <f>INDIRECT(D$1&amp;"!D"&amp;ROW())</f>
        <v/>
      </c>
      <c r="E156" s="224">
        <f>E157*(1+D156)</f>
        <v/>
      </c>
      <c r="F156" s="183">
        <f>INDIRECT(F$1&amp;"!D"&amp;ROW())</f>
        <v/>
      </c>
      <c r="G156" s="224">
        <f>G157*(1+F156)</f>
        <v/>
      </c>
      <c r="H156" s="183">
        <f>INDIRECT(H$1&amp;"!D"&amp;ROW())</f>
        <v/>
      </c>
      <c r="I156" s="224">
        <f>I157*(1+H156)</f>
        <v/>
      </c>
      <c r="J156" s="183">
        <f>INDIRECT(J$1&amp;"!D"&amp;ROW())</f>
        <v/>
      </c>
      <c r="K156" s="224">
        <f>K157*(1+J156)</f>
        <v/>
      </c>
      <c r="L156" s="198">
        <f>SUM(C156,E156,G156,I156,K156)</f>
        <v/>
      </c>
      <c r="M156" s="186">
        <f>L156/L157-1</f>
        <v/>
      </c>
      <c r="N156" s="414" t="n"/>
      <c r="O156" s="186" t="n"/>
      <c r="P156" s="418" t="n"/>
      <c r="Q156" s="414" t="n"/>
      <c r="R156" s="230" t="n"/>
      <c r="S156" s="226" t="n"/>
      <c r="T156" s="229" t="n"/>
    </row>
    <row r="157" ht="16.5" customHeight="1">
      <c r="A157" s="188" t="n">
        <v>44141</v>
      </c>
      <c r="B157" s="183">
        <f>INDIRECT(B$1&amp;"!D"&amp;ROW())</f>
        <v/>
      </c>
      <c r="C157" s="224">
        <f>C158*(1+B157)</f>
        <v/>
      </c>
      <c r="D157" s="183">
        <f>INDIRECT(D$1&amp;"!D"&amp;ROW())</f>
        <v/>
      </c>
      <c r="E157" s="224">
        <f>E158*(1+D157)</f>
        <v/>
      </c>
      <c r="F157" s="183">
        <f>INDIRECT(F$1&amp;"!D"&amp;ROW())</f>
        <v/>
      </c>
      <c r="G157" s="224">
        <f>G158*(1+F157)</f>
        <v/>
      </c>
      <c r="H157" s="183">
        <f>INDIRECT(H$1&amp;"!D"&amp;ROW())</f>
        <v/>
      </c>
      <c r="I157" s="224">
        <f>I158*(1+H157)</f>
        <v/>
      </c>
      <c r="J157" s="183">
        <f>INDIRECT(J$1&amp;"!D"&amp;ROW())</f>
        <v/>
      </c>
      <c r="K157" s="224">
        <f>K158*(1+J157)</f>
        <v/>
      </c>
      <c r="L157" s="198">
        <f>SUM(C157,E157,G157,I157,K157)</f>
        <v/>
      </c>
      <c r="M157" s="186">
        <f>L157/L158-1</f>
        <v/>
      </c>
      <c r="N157" s="414" t="n"/>
      <c r="O157" s="186" t="n"/>
      <c r="P157" s="418" t="n"/>
      <c r="Q157" s="414" t="n"/>
      <c r="R157" s="230" t="n"/>
      <c r="S157" s="226" t="n"/>
      <c r="T157" s="229" t="n"/>
    </row>
    <row r="158" ht="16.5" customHeight="1">
      <c r="A158" s="188" t="n">
        <v>44140</v>
      </c>
      <c r="B158" s="183">
        <f>INDIRECT(B$1&amp;"!D"&amp;ROW())</f>
        <v/>
      </c>
      <c r="C158" s="224">
        <f>C159*(1+B158)</f>
        <v/>
      </c>
      <c r="D158" s="183">
        <f>INDIRECT(D$1&amp;"!D"&amp;ROW())</f>
        <v/>
      </c>
      <c r="E158" s="224">
        <f>E159*(1+D158)</f>
        <v/>
      </c>
      <c r="F158" s="183">
        <f>INDIRECT(F$1&amp;"!D"&amp;ROW())</f>
        <v/>
      </c>
      <c r="G158" s="224">
        <f>G159*(1+F158)</f>
        <v/>
      </c>
      <c r="H158" s="183">
        <f>INDIRECT(H$1&amp;"!D"&amp;ROW())</f>
        <v/>
      </c>
      <c r="I158" s="224">
        <f>I159*(1+H158)</f>
        <v/>
      </c>
      <c r="J158" s="183">
        <f>INDIRECT(J$1&amp;"!D"&amp;ROW())</f>
        <v/>
      </c>
      <c r="K158" s="224">
        <f>K159*(1+J158)</f>
        <v/>
      </c>
      <c r="L158" s="198">
        <f>SUM(C158,E158,G158,I158,K158)</f>
        <v/>
      </c>
      <c r="M158" s="186">
        <f>L158/L159-1</f>
        <v/>
      </c>
      <c r="N158" s="414" t="n"/>
      <c r="O158" s="186" t="n"/>
      <c r="P158" s="418" t="n"/>
      <c r="Q158" s="414" t="n"/>
      <c r="R158" s="230" t="n"/>
      <c r="S158" s="226" t="n"/>
      <c r="T158" s="229" t="n"/>
    </row>
    <row r="159" ht="16.5" customHeight="1">
      <c r="A159" s="188" t="n">
        <v>44139</v>
      </c>
      <c r="B159" s="183">
        <f>INDIRECT(B$1&amp;"!D"&amp;ROW())</f>
        <v/>
      </c>
      <c r="C159" s="224">
        <f>C160*(1+B159)</f>
        <v/>
      </c>
      <c r="D159" s="183">
        <f>INDIRECT(D$1&amp;"!D"&amp;ROW())</f>
        <v/>
      </c>
      <c r="E159" s="224">
        <f>E160*(1+D159)</f>
        <v/>
      </c>
      <c r="F159" s="183">
        <f>INDIRECT(F$1&amp;"!D"&amp;ROW())</f>
        <v/>
      </c>
      <c r="G159" s="224">
        <f>G160*(1+F159)</f>
        <v/>
      </c>
      <c r="H159" s="183">
        <f>INDIRECT(H$1&amp;"!D"&amp;ROW())</f>
        <v/>
      </c>
      <c r="I159" s="224">
        <f>I160*(1+H159)</f>
        <v/>
      </c>
      <c r="J159" s="183">
        <f>INDIRECT(J$1&amp;"!D"&amp;ROW())</f>
        <v/>
      </c>
      <c r="K159" s="224">
        <f>K160*(1+J159)</f>
        <v/>
      </c>
      <c r="L159" s="198">
        <f>SUM(C159,E159,G159,I159,K159)</f>
        <v/>
      </c>
      <c r="M159" s="186">
        <f>L159/L160-1</f>
        <v/>
      </c>
      <c r="N159" s="414" t="n"/>
      <c r="O159" s="186" t="n"/>
      <c r="P159" s="418" t="n"/>
      <c r="Q159" s="414" t="n"/>
      <c r="R159" s="230" t="n"/>
      <c r="S159" s="226" t="n"/>
      <c r="T159" s="229" t="n"/>
    </row>
    <row r="160" ht="16.5" customHeight="1">
      <c r="A160" s="188" t="n">
        <v>44138</v>
      </c>
      <c r="B160" s="183">
        <f>INDIRECT(B$1&amp;"!D"&amp;ROW())</f>
        <v/>
      </c>
      <c r="C160" s="224">
        <f>C161*(1+B160)</f>
        <v/>
      </c>
      <c r="D160" s="183">
        <f>INDIRECT(D$1&amp;"!D"&amp;ROW())</f>
        <v/>
      </c>
      <c r="E160" s="224">
        <f>E161*(1+D160)</f>
        <v/>
      </c>
      <c r="F160" s="183">
        <f>INDIRECT(F$1&amp;"!D"&amp;ROW())</f>
        <v/>
      </c>
      <c r="G160" s="224">
        <f>G161*(1+F160)</f>
        <v/>
      </c>
      <c r="H160" s="183">
        <f>INDIRECT(H$1&amp;"!D"&amp;ROW())</f>
        <v/>
      </c>
      <c r="I160" s="224">
        <f>I161*(1+H160)</f>
        <v/>
      </c>
      <c r="J160" s="183">
        <f>INDIRECT(J$1&amp;"!D"&amp;ROW())</f>
        <v/>
      </c>
      <c r="K160" s="224">
        <f>K161*(1+J160)</f>
        <v/>
      </c>
      <c r="L160" s="198">
        <f>SUM(C160,E160,G160,I160,K160)</f>
        <v/>
      </c>
      <c r="M160" s="186">
        <f>L160/L161-1</f>
        <v/>
      </c>
      <c r="N160" s="414" t="n"/>
      <c r="O160" s="186" t="n"/>
      <c r="P160" s="418" t="n"/>
      <c r="Q160" s="414" t="n"/>
      <c r="R160" s="230" t="n"/>
      <c r="S160" s="226" t="n"/>
      <c r="T160" s="229" t="n"/>
    </row>
    <row r="161" ht="16.5" customHeight="1">
      <c r="A161" s="188" t="n">
        <v>44137</v>
      </c>
      <c r="B161" s="183">
        <f>INDIRECT(B$1&amp;"!D"&amp;ROW())</f>
        <v/>
      </c>
      <c r="C161" s="224">
        <f>C162*(1+B161)</f>
        <v/>
      </c>
      <c r="D161" s="183">
        <f>INDIRECT(D$1&amp;"!D"&amp;ROW())</f>
        <v/>
      </c>
      <c r="E161" s="224">
        <f>E162*(1+D161)</f>
        <v/>
      </c>
      <c r="F161" s="183">
        <f>INDIRECT(F$1&amp;"!D"&amp;ROW())</f>
        <v/>
      </c>
      <c r="G161" s="224">
        <f>G162*(1+F161)</f>
        <v/>
      </c>
      <c r="H161" s="183">
        <f>INDIRECT(H$1&amp;"!D"&amp;ROW())</f>
        <v/>
      </c>
      <c r="I161" s="224">
        <f>I162*(1+H161)</f>
        <v/>
      </c>
      <c r="J161" s="183">
        <f>INDIRECT(J$1&amp;"!D"&amp;ROW())</f>
        <v/>
      </c>
      <c r="K161" s="224">
        <f>K162*(1+J161)</f>
        <v/>
      </c>
      <c r="L161" s="198">
        <f>SUM(C161,E161,G161,I161,K161)</f>
        <v/>
      </c>
      <c r="M161" s="186">
        <f>L161/L162-1</f>
        <v/>
      </c>
      <c r="N161" s="414" t="n"/>
      <c r="O161" s="186" t="n"/>
      <c r="P161" s="418" t="n"/>
      <c r="Q161" s="414" t="n"/>
      <c r="R161" s="230" t="n"/>
      <c r="S161" s="226" t="n"/>
      <c r="T161" s="229" t="n"/>
    </row>
    <row r="162" ht="16.5" customHeight="1">
      <c r="A162" s="188" t="n">
        <v>44134</v>
      </c>
      <c r="B162" s="183">
        <f>INDIRECT(B$1&amp;"!D"&amp;ROW())</f>
        <v/>
      </c>
      <c r="C162" s="224">
        <f>C163*(1+B162)</f>
        <v/>
      </c>
      <c r="D162" s="183">
        <f>INDIRECT(D$1&amp;"!D"&amp;ROW())</f>
        <v/>
      </c>
      <c r="E162" s="224">
        <f>E163*(1+D162)</f>
        <v/>
      </c>
      <c r="F162" s="183">
        <f>INDIRECT(F$1&amp;"!D"&amp;ROW())</f>
        <v/>
      </c>
      <c r="G162" s="224">
        <f>G163*(1+F162)</f>
        <v/>
      </c>
      <c r="H162" s="183">
        <f>INDIRECT(H$1&amp;"!D"&amp;ROW())</f>
        <v/>
      </c>
      <c r="I162" s="224">
        <f>I163*(1+H162)</f>
        <v/>
      </c>
      <c r="J162" s="183">
        <f>INDIRECT(J$1&amp;"!D"&amp;ROW())</f>
        <v/>
      </c>
      <c r="K162" s="224">
        <f>K163*(1+J162)</f>
        <v/>
      </c>
      <c r="L162" s="198">
        <f>SUM(C162,E162,G162,I162,K162)</f>
        <v/>
      </c>
      <c r="M162" s="186">
        <f>L162/L163-1</f>
        <v/>
      </c>
      <c r="N162" s="414" t="n"/>
      <c r="O162" s="186" t="n"/>
      <c r="P162" s="418" t="n"/>
      <c r="Q162" s="414" t="n"/>
      <c r="R162" s="230" t="n"/>
      <c r="S162" s="226" t="n"/>
      <c r="T162" s="229" t="n"/>
    </row>
    <row r="163" ht="16.5" customHeight="1">
      <c r="A163" s="188" t="n">
        <v>44133</v>
      </c>
      <c r="B163" s="183">
        <f>INDIRECT(B$1&amp;"!D"&amp;ROW())</f>
        <v/>
      </c>
      <c r="C163" s="224">
        <f>C164*(1+B163)</f>
        <v/>
      </c>
      <c r="D163" s="183">
        <f>INDIRECT(D$1&amp;"!D"&amp;ROW())</f>
        <v/>
      </c>
      <c r="E163" s="224">
        <f>E164*(1+D163)</f>
        <v/>
      </c>
      <c r="F163" s="183">
        <f>INDIRECT(F$1&amp;"!D"&amp;ROW())</f>
        <v/>
      </c>
      <c r="G163" s="224">
        <f>G164*(1+F163)</f>
        <v/>
      </c>
      <c r="H163" s="183">
        <f>INDIRECT(H$1&amp;"!D"&amp;ROW())</f>
        <v/>
      </c>
      <c r="I163" s="224">
        <f>I164*(1+H163)</f>
        <v/>
      </c>
      <c r="J163" s="183">
        <f>INDIRECT(J$1&amp;"!D"&amp;ROW())</f>
        <v/>
      </c>
      <c r="K163" s="224">
        <f>K164*(1+J163)</f>
        <v/>
      </c>
      <c r="L163" s="198">
        <f>SUM(C163,E163,G163,I163,K163)</f>
        <v/>
      </c>
      <c r="M163" s="186">
        <f>L163/L164-1</f>
        <v/>
      </c>
      <c r="N163" s="414" t="n"/>
      <c r="O163" s="186" t="n"/>
      <c r="P163" s="418" t="n"/>
      <c r="Q163" s="414" t="n"/>
      <c r="R163" s="230" t="n"/>
      <c r="S163" s="226" t="n"/>
      <c r="T163" s="229" t="n"/>
    </row>
    <row r="164" ht="16.5" customHeight="1">
      <c r="A164" s="188" t="n">
        <v>44132</v>
      </c>
      <c r="B164" s="183">
        <f>INDIRECT(B$1&amp;"!D"&amp;ROW())</f>
        <v/>
      </c>
      <c r="C164" s="224">
        <f>C165*(1+B164)</f>
        <v/>
      </c>
      <c r="D164" s="183">
        <f>INDIRECT(D$1&amp;"!D"&amp;ROW())</f>
        <v/>
      </c>
      <c r="E164" s="224">
        <f>E165*(1+D164)</f>
        <v/>
      </c>
      <c r="F164" s="183">
        <f>INDIRECT(F$1&amp;"!D"&amp;ROW())</f>
        <v/>
      </c>
      <c r="G164" s="224">
        <f>G165*(1+F164)</f>
        <v/>
      </c>
      <c r="H164" s="183">
        <f>INDIRECT(H$1&amp;"!D"&amp;ROW())</f>
        <v/>
      </c>
      <c r="I164" s="224">
        <f>I165*(1+H164)</f>
        <v/>
      </c>
      <c r="J164" s="183">
        <f>INDIRECT(J$1&amp;"!D"&amp;ROW())</f>
        <v/>
      </c>
      <c r="K164" s="224">
        <f>K165*(1+J164)</f>
        <v/>
      </c>
      <c r="L164" s="198">
        <f>SUM(C164,E164,G164,I164,K164)</f>
        <v/>
      </c>
      <c r="M164" s="186">
        <f>L164/L165-1</f>
        <v/>
      </c>
      <c r="N164" s="414" t="n"/>
      <c r="O164" s="186" t="n"/>
      <c r="P164" s="418" t="n"/>
      <c r="Q164" s="414" t="n"/>
      <c r="R164" s="230" t="n"/>
      <c r="S164" s="226" t="n"/>
      <c r="T164" s="229" t="n"/>
    </row>
    <row r="165" ht="16.5" customHeight="1">
      <c r="A165" s="188" t="n">
        <v>44131</v>
      </c>
      <c r="B165" s="183">
        <f>INDIRECT(B$1&amp;"!D"&amp;ROW())</f>
        <v/>
      </c>
      <c r="C165" s="224">
        <f>C166*(1+B165)</f>
        <v/>
      </c>
      <c r="D165" s="183">
        <f>INDIRECT(D$1&amp;"!D"&amp;ROW())</f>
        <v/>
      </c>
      <c r="E165" s="224">
        <f>E166*(1+D165)</f>
        <v/>
      </c>
      <c r="F165" s="183">
        <f>INDIRECT(F$1&amp;"!D"&amp;ROW())</f>
        <v/>
      </c>
      <c r="G165" s="224">
        <f>G166*(1+F165)</f>
        <v/>
      </c>
      <c r="H165" s="183">
        <f>INDIRECT(H$1&amp;"!D"&amp;ROW())</f>
        <v/>
      </c>
      <c r="I165" s="224">
        <f>I166*(1+H165)</f>
        <v/>
      </c>
      <c r="J165" s="183">
        <f>INDIRECT(J$1&amp;"!D"&amp;ROW())</f>
        <v/>
      </c>
      <c r="K165" s="224">
        <f>K166*(1+J165)</f>
        <v/>
      </c>
      <c r="L165" s="198">
        <f>SUM(C165,E165,G165,I165,K165)</f>
        <v/>
      </c>
      <c r="M165" s="186">
        <f>L165/L166-1</f>
        <v/>
      </c>
      <c r="N165" s="414" t="n"/>
      <c r="O165" s="186" t="n"/>
      <c r="P165" s="418" t="n"/>
      <c r="Q165" s="414" t="n"/>
      <c r="R165" s="230" t="n"/>
      <c r="S165" s="226" t="n"/>
      <c r="T165" s="229" t="n"/>
    </row>
    <row r="166" ht="16.5" customHeight="1">
      <c r="A166" s="188" t="n">
        <v>44130</v>
      </c>
      <c r="B166" s="183">
        <f>INDIRECT(B$1&amp;"!D"&amp;ROW())</f>
        <v/>
      </c>
      <c r="C166" s="224">
        <f>C167*(1+B166)</f>
        <v/>
      </c>
      <c r="D166" s="183">
        <f>INDIRECT(D$1&amp;"!D"&amp;ROW())</f>
        <v/>
      </c>
      <c r="E166" s="224">
        <f>E167*(1+D166)</f>
        <v/>
      </c>
      <c r="F166" s="183">
        <f>INDIRECT(F$1&amp;"!D"&amp;ROW())</f>
        <v/>
      </c>
      <c r="G166" s="224">
        <f>G167*(1+F166)</f>
        <v/>
      </c>
      <c r="H166" s="183">
        <f>INDIRECT(H$1&amp;"!D"&amp;ROW())</f>
        <v/>
      </c>
      <c r="I166" s="224">
        <f>I167*(1+H166)</f>
        <v/>
      </c>
      <c r="J166" s="183">
        <f>INDIRECT(J$1&amp;"!D"&amp;ROW())</f>
        <v/>
      </c>
      <c r="K166" s="224">
        <f>K167*(1+J166)</f>
        <v/>
      </c>
      <c r="L166" s="198">
        <f>SUM(C166,E166,G166,I166,K166)</f>
        <v/>
      </c>
      <c r="M166" s="186">
        <f>L166/L167-1</f>
        <v/>
      </c>
      <c r="N166" s="414" t="n"/>
      <c r="O166" s="186" t="n"/>
      <c r="P166" s="418" t="n"/>
      <c r="Q166" s="414" t="n"/>
      <c r="R166" s="230" t="n"/>
      <c r="S166" s="226" t="n"/>
      <c r="T166" s="229" t="n"/>
    </row>
    <row r="167" ht="16.5" customHeight="1">
      <c r="A167" s="188" t="n">
        <v>44127</v>
      </c>
      <c r="B167" s="183">
        <f>INDIRECT(B$1&amp;"!D"&amp;ROW())</f>
        <v/>
      </c>
      <c r="C167" s="224">
        <f>C168*(1+B167)</f>
        <v/>
      </c>
      <c r="D167" s="183">
        <f>INDIRECT(D$1&amp;"!D"&amp;ROW())</f>
        <v/>
      </c>
      <c r="E167" s="224">
        <f>E168*(1+D167)</f>
        <v/>
      </c>
      <c r="F167" s="183">
        <f>INDIRECT(F$1&amp;"!D"&amp;ROW())</f>
        <v/>
      </c>
      <c r="G167" s="224">
        <f>G168*(1+F167)</f>
        <v/>
      </c>
      <c r="H167" s="183">
        <f>INDIRECT(H$1&amp;"!D"&amp;ROW())</f>
        <v/>
      </c>
      <c r="I167" s="224">
        <f>I168*(1+H167)</f>
        <v/>
      </c>
      <c r="J167" s="183">
        <f>INDIRECT(J$1&amp;"!D"&amp;ROW())</f>
        <v/>
      </c>
      <c r="K167" s="224">
        <f>K168*(1+J167)</f>
        <v/>
      </c>
      <c r="L167" s="198">
        <f>SUM(C167,E167,G167,I167,K167)</f>
        <v/>
      </c>
      <c r="M167" s="186">
        <f>L167/L168-1</f>
        <v/>
      </c>
      <c r="N167" s="414" t="n"/>
      <c r="O167" s="186" t="n"/>
      <c r="P167" s="418" t="n"/>
      <c r="Q167" s="414" t="n"/>
      <c r="R167" s="230" t="n"/>
      <c r="S167" s="226" t="n"/>
      <c r="T167" s="229" t="n"/>
    </row>
    <row r="168" ht="16.5" customHeight="1">
      <c r="A168" s="188" t="n">
        <v>44126</v>
      </c>
      <c r="B168" s="183">
        <f>INDIRECT(B$1&amp;"!D"&amp;ROW())</f>
        <v/>
      </c>
      <c r="C168" s="224">
        <f>C169*(1+B168)</f>
        <v/>
      </c>
      <c r="D168" s="183">
        <f>INDIRECT(D$1&amp;"!D"&amp;ROW())</f>
        <v/>
      </c>
      <c r="E168" s="224">
        <f>E169*(1+D168)</f>
        <v/>
      </c>
      <c r="F168" s="183">
        <f>INDIRECT(F$1&amp;"!D"&amp;ROW())</f>
        <v/>
      </c>
      <c r="G168" s="224">
        <f>G169*(1+F168)</f>
        <v/>
      </c>
      <c r="H168" s="183">
        <f>INDIRECT(H$1&amp;"!D"&amp;ROW())</f>
        <v/>
      </c>
      <c r="I168" s="224">
        <f>I169*(1+H168)</f>
        <v/>
      </c>
      <c r="J168" s="183">
        <f>INDIRECT(J$1&amp;"!D"&amp;ROW())</f>
        <v/>
      </c>
      <c r="K168" s="224">
        <f>K169*(1+J168)</f>
        <v/>
      </c>
      <c r="L168" s="198">
        <f>SUM(C168,E168,G168,I168,K168)</f>
        <v/>
      </c>
      <c r="M168" s="186">
        <f>L168/L169-1</f>
        <v/>
      </c>
      <c r="N168" s="414" t="n"/>
      <c r="O168" s="186" t="n"/>
      <c r="P168" s="418" t="n"/>
      <c r="Q168" s="414" t="n"/>
      <c r="R168" s="230" t="n"/>
      <c r="S168" s="226" t="n"/>
      <c r="T168" s="229" t="n"/>
    </row>
    <row r="169" ht="16.5" customHeight="1">
      <c r="A169" s="188" t="n">
        <v>44125</v>
      </c>
      <c r="B169" s="183">
        <f>INDIRECT(B$1&amp;"!D"&amp;ROW())</f>
        <v/>
      </c>
      <c r="C169" s="224">
        <f>C170*(1+B169)</f>
        <v/>
      </c>
      <c r="D169" s="183">
        <f>INDIRECT(D$1&amp;"!D"&amp;ROW())</f>
        <v/>
      </c>
      <c r="E169" s="224">
        <f>E170*(1+D169)</f>
        <v/>
      </c>
      <c r="F169" s="183">
        <f>INDIRECT(F$1&amp;"!D"&amp;ROW())</f>
        <v/>
      </c>
      <c r="G169" s="224">
        <f>G170*(1+F169)</f>
        <v/>
      </c>
      <c r="H169" s="183">
        <f>INDIRECT(H$1&amp;"!D"&amp;ROW())</f>
        <v/>
      </c>
      <c r="I169" s="224">
        <f>I170*(1+H169)</f>
        <v/>
      </c>
      <c r="J169" s="183">
        <f>INDIRECT(J$1&amp;"!D"&amp;ROW())</f>
        <v/>
      </c>
      <c r="K169" s="224">
        <f>K170*(1+J169)</f>
        <v/>
      </c>
      <c r="L169" s="198">
        <f>SUM(C169,E169,G169,I169,K169)</f>
        <v/>
      </c>
      <c r="M169" s="186">
        <f>L169/L170-1</f>
        <v/>
      </c>
      <c r="N169" s="414" t="n"/>
      <c r="O169" s="186" t="n"/>
      <c r="P169" s="418" t="n"/>
      <c r="Q169" s="414" t="n"/>
      <c r="R169" s="230" t="n"/>
      <c r="S169" s="226" t="n"/>
      <c r="T169" s="229" t="n"/>
    </row>
    <row r="170" ht="16.5" customHeight="1">
      <c r="A170" s="188" t="n">
        <v>44124</v>
      </c>
      <c r="B170" s="183">
        <f>INDIRECT(B$1&amp;"!D"&amp;ROW())</f>
        <v/>
      </c>
      <c r="C170" s="224">
        <f>C171*(1+B170)</f>
        <v/>
      </c>
      <c r="D170" s="183">
        <f>INDIRECT(D$1&amp;"!D"&amp;ROW())</f>
        <v/>
      </c>
      <c r="E170" s="224">
        <f>E171*(1+D170)</f>
        <v/>
      </c>
      <c r="F170" s="183">
        <f>INDIRECT(F$1&amp;"!D"&amp;ROW())</f>
        <v/>
      </c>
      <c r="G170" s="224">
        <f>G171*(1+F170)</f>
        <v/>
      </c>
      <c r="H170" s="183">
        <f>INDIRECT(H$1&amp;"!D"&amp;ROW())</f>
        <v/>
      </c>
      <c r="I170" s="224">
        <f>I171*(1+H170)</f>
        <v/>
      </c>
      <c r="J170" s="183">
        <f>INDIRECT(J$1&amp;"!D"&amp;ROW())</f>
        <v/>
      </c>
      <c r="K170" s="224">
        <f>K171*(1+J170)</f>
        <v/>
      </c>
      <c r="L170" s="198">
        <f>SUM(C170,E170,G170,I170,K170)</f>
        <v/>
      </c>
      <c r="M170" s="186">
        <f>L170/L171-1</f>
        <v/>
      </c>
      <c r="N170" s="414" t="n"/>
      <c r="O170" s="186" t="n"/>
      <c r="P170" s="418" t="n"/>
      <c r="Q170" s="414" t="n"/>
      <c r="R170" s="230" t="n"/>
      <c r="S170" s="226" t="n"/>
      <c r="T170" s="229" t="n"/>
    </row>
    <row r="171" ht="16.5" customHeight="1">
      <c r="A171" s="188" t="n">
        <v>44123</v>
      </c>
      <c r="B171" s="183">
        <f>INDIRECT(B$1&amp;"!D"&amp;ROW())</f>
        <v/>
      </c>
      <c r="C171" s="224">
        <f>C172*(1+B171)</f>
        <v/>
      </c>
      <c r="D171" s="183">
        <f>INDIRECT(D$1&amp;"!D"&amp;ROW())</f>
        <v/>
      </c>
      <c r="E171" s="224">
        <f>E172*(1+D171)</f>
        <v/>
      </c>
      <c r="F171" s="183">
        <f>INDIRECT(F$1&amp;"!D"&amp;ROW())</f>
        <v/>
      </c>
      <c r="G171" s="224">
        <f>G172*(1+F171)</f>
        <v/>
      </c>
      <c r="H171" s="183">
        <f>INDIRECT(H$1&amp;"!D"&amp;ROW())</f>
        <v/>
      </c>
      <c r="I171" s="224">
        <f>I172*(1+H171)</f>
        <v/>
      </c>
      <c r="J171" s="183">
        <f>INDIRECT(J$1&amp;"!D"&amp;ROW())</f>
        <v/>
      </c>
      <c r="K171" s="224">
        <f>K172*(1+J171)</f>
        <v/>
      </c>
      <c r="L171" s="198">
        <f>SUM(C171,E171,G171,I171,K171)</f>
        <v/>
      </c>
      <c r="M171" s="186">
        <f>L171/L172-1</f>
        <v/>
      </c>
      <c r="N171" s="414" t="n"/>
      <c r="O171" s="186" t="n"/>
      <c r="P171" s="418" t="n"/>
      <c r="Q171" s="414" t="n"/>
      <c r="R171" s="230" t="n"/>
      <c r="S171" s="226" t="n"/>
      <c r="T171" s="229" t="n"/>
    </row>
    <row r="172" ht="16.5" customHeight="1">
      <c r="A172" s="188" t="n">
        <v>44120</v>
      </c>
      <c r="B172" s="183">
        <f>INDIRECT(B$1&amp;"!D"&amp;ROW())</f>
        <v/>
      </c>
      <c r="C172" s="224">
        <f>C173*(1+B172)</f>
        <v/>
      </c>
      <c r="D172" s="183">
        <f>INDIRECT(D$1&amp;"!D"&amp;ROW())</f>
        <v/>
      </c>
      <c r="E172" s="224">
        <f>E173*(1+D172)</f>
        <v/>
      </c>
      <c r="F172" s="183">
        <f>INDIRECT(F$1&amp;"!D"&amp;ROW())</f>
        <v/>
      </c>
      <c r="G172" s="224">
        <f>G173*(1+F172)</f>
        <v/>
      </c>
      <c r="H172" s="183">
        <f>INDIRECT(H$1&amp;"!D"&amp;ROW())</f>
        <v/>
      </c>
      <c r="I172" s="224">
        <f>I173*(1+H172)</f>
        <v/>
      </c>
      <c r="J172" s="183">
        <f>INDIRECT(J$1&amp;"!D"&amp;ROW())</f>
        <v/>
      </c>
      <c r="K172" s="224">
        <f>K173*(1+J172)</f>
        <v/>
      </c>
      <c r="L172" s="198">
        <f>SUM(C172,E172,G172,I172,K172)</f>
        <v/>
      </c>
      <c r="M172" s="186">
        <f>L172/L173-1</f>
        <v/>
      </c>
      <c r="N172" s="414" t="n"/>
      <c r="O172" s="186" t="n"/>
      <c r="P172" s="418" t="n"/>
      <c r="Q172" s="414" t="n"/>
      <c r="R172" s="230" t="n"/>
      <c r="S172" s="226" t="n"/>
      <c r="T172" s="229" t="n"/>
    </row>
    <row r="173" ht="16.5" customHeight="1">
      <c r="A173" s="188" t="n">
        <v>44119</v>
      </c>
      <c r="B173" s="183">
        <f>INDIRECT(B$1&amp;"!D"&amp;ROW())</f>
        <v/>
      </c>
      <c r="C173" s="224">
        <f>C174*(1+B173)</f>
        <v/>
      </c>
      <c r="D173" s="183">
        <f>INDIRECT(D$1&amp;"!D"&amp;ROW())</f>
        <v/>
      </c>
      <c r="E173" s="224">
        <f>E174*(1+D173)</f>
        <v/>
      </c>
      <c r="F173" s="183">
        <f>INDIRECT(F$1&amp;"!D"&amp;ROW())</f>
        <v/>
      </c>
      <c r="G173" s="224">
        <f>G174*(1+F173)</f>
        <v/>
      </c>
      <c r="H173" s="183">
        <f>INDIRECT(H$1&amp;"!D"&amp;ROW())</f>
        <v/>
      </c>
      <c r="I173" s="224">
        <f>I174*(1+H173)</f>
        <v/>
      </c>
      <c r="J173" s="183">
        <f>INDIRECT(J$1&amp;"!D"&amp;ROW())</f>
        <v/>
      </c>
      <c r="K173" s="224">
        <f>K174*(1+J173)</f>
        <v/>
      </c>
      <c r="L173" s="198">
        <f>SUM(C173,E173,G173,I173,K173)</f>
        <v/>
      </c>
      <c r="M173" s="186">
        <f>L173/L174-1</f>
        <v/>
      </c>
      <c r="N173" s="414" t="n"/>
      <c r="O173" s="186" t="n"/>
      <c r="P173" s="418" t="n"/>
      <c r="Q173" s="414" t="n"/>
      <c r="R173" s="230" t="n"/>
      <c r="S173" s="226" t="n"/>
      <c r="T173" s="229" t="n"/>
    </row>
    <row r="174" ht="16.5" customHeight="1">
      <c r="A174" s="188" t="n">
        <v>44118</v>
      </c>
      <c r="B174" s="183">
        <f>INDIRECT(B$1&amp;"!D"&amp;ROW())</f>
        <v/>
      </c>
      <c r="C174" s="224">
        <f>C175*(1+B174)</f>
        <v/>
      </c>
      <c r="D174" s="183">
        <f>INDIRECT(D$1&amp;"!D"&amp;ROW())</f>
        <v/>
      </c>
      <c r="E174" s="224">
        <f>E175*(1+D174)</f>
        <v/>
      </c>
      <c r="F174" s="183">
        <f>INDIRECT(F$1&amp;"!D"&amp;ROW())</f>
        <v/>
      </c>
      <c r="G174" s="224">
        <f>G175*(1+F174)</f>
        <v/>
      </c>
      <c r="H174" s="183">
        <f>INDIRECT(H$1&amp;"!D"&amp;ROW())</f>
        <v/>
      </c>
      <c r="I174" s="224">
        <f>I175*(1+H174)</f>
        <v/>
      </c>
      <c r="J174" s="183">
        <f>INDIRECT(J$1&amp;"!D"&amp;ROW())</f>
        <v/>
      </c>
      <c r="K174" s="224">
        <f>K175*(1+J174)</f>
        <v/>
      </c>
      <c r="L174" s="198">
        <f>SUM(C174,E174,G174,I174,K174)</f>
        <v/>
      </c>
      <c r="M174" s="186">
        <f>L174/L175-1</f>
        <v/>
      </c>
      <c r="N174" s="414" t="n"/>
      <c r="O174" s="186" t="n"/>
      <c r="P174" s="418" t="n"/>
      <c r="Q174" s="414" t="n"/>
      <c r="R174" s="230" t="n"/>
      <c r="S174" s="226" t="n"/>
      <c r="T174" s="229" t="n"/>
    </row>
    <row r="175" ht="16.5" customHeight="1">
      <c r="A175" s="188" t="n">
        <v>44117</v>
      </c>
      <c r="B175" s="183">
        <f>INDIRECT(B$1&amp;"!D"&amp;ROW())</f>
        <v/>
      </c>
      <c r="C175" s="224">
        <f>C176*(1+B175)</f>
        <v/>
      </c>
      <c r="D175" s="183">
        <f>INDIRECT(D$1&amp;"!D"&amp;ROW())</f>
        <v/>
      </c>
      <c r="E175" s="224">
        <f>E176*(1+D175)</f>
        <v/>
      </c>
      <c r="F175" s="183">
        <f>INDIRECT(F$1&amp;"!D"&amp;ROW())</f>
        <v/>
      </c>
      <c r="G175" s="224">
        <f>G176*(1+F175)</f>
        <v/>
      </c>
      <c r="H175" s="183">
        <f>INDIRECT(H$1&amp;"!D"&amp;ROW())</f>
        <v/>
      </c>
      <c r="I175" s="224">
        <f>I176*(1+H175)</f>
        <v/>
      </c>
      <c r="J175" s="183">
        <f>INDIRECT(J$1&amp;"!D"&amp;ROW())</f>
        <v/>
      </c>
      <c r="K175" s="224">
        <f>K176*(1+J175)</f>
        <v/>
      </c>
      <c r="L175" s="198">
        <f>SUM(C175,E175,G175,I175,K175)</f>
        <v/>
      </c>
      <c r="M175" s="186">
        <f>L175/L176-1</f>
        <v/>
      </c>
      <c r="N175" s="414" t="n"/>
      <c r="O175" s="186" t="n"/>
      <c r="P175" s="418" t="n"/>
      <c r="Q175" s="414" t="n"/>
      <c r="R175" s="230" t="n"/>
      <c r="S175" s="226" t="n"/>
      <c r="T175" s="229" t="n"/>
    </row>
    <row r="176" ht="16.5" customHeight="1">
      <c r="A176" s="188" t="n">
        <v>44116</v>
      </c>
      <c r="B176" s="183">
        <f>INDIRECT(B$1&amp;"!D"&amp;ROW())</f>
        <v/>
      </c>
      <c r="C176" s="224">
        <f>C177*(1+B176)</f>
        <v/>
      </c>
      <c r="D176" s="183">
        <f>INDIRECT(D$1&amp;"!D"&amp;ROW())</f>
        <v/>
      </c>
      <c r="E176" s="224">
        <f>E177*(1+D176)</f>
        <v/>
      </c>
      <c r="F176" s="183">
        <f>INDIRECT(F$1&amp;"!D"&amp;ROW())</f>
        <v/>
      </c>
      <c r="G176" s="224">
        <f>G177*(1+F176)</f>
        <v/>
      </c>
      <c r="H176" s="183">
        <f>INDIRECT(H$1&amp;"!D"&amp;ROW())</f>
        <v/>
      </c>
      <c r="I176" s="224">
        <f>I177*(1+H176)</f>
        <v/>
      </c>
      <c r="J176" s="183">
        <f>INDIRECT(J$1&amp;"!D"&amp;ROW())</f>
        <v/>
      </c>
      <c r="K176" s="224">
        <f>K177*(1+J176)</f>
        <v/>
      </c>
      <c r="L176" s="198">
        <f>SUM(C176,E176,G176,I176,K176)</f>
        <v/>
      </c>
      <c r="M176" s="186">
        <f>L176/L177-1</f>
        <v/>
      </c>
      <c r="N176" s="414" t="n"/>
      <c r="O176" s="186" t="n"/>
      <c r="P176" s="418" t="n"/>
      <c r="Q176" s="414" t="n"/>
      <c r="R176" s="230" t="n"/>
      <c r="S176" s="226" t="n"/>
      <c r="T176" s="229" t="n"/>
    </row>
    <row r="177" ht="16.5" customHeight="1">
      <c r="A177" s="188" t="n">
        <v>44113</v>
      </c>
      <c r="B177" s="183">
        <f>INDIRECT(B$1&amp;"!D"&amp;ROW())</f>
        <v/>
      </c>
      <c r="C177" s="224">
        <f>C178*(1+B177)</f>
        <v/>
      </c>
      <c r="D177" s="183">
        <f>INDIRECT(D$1&amp;"!D"&amp;ROW())</f>
        <v/>
      </c>
      <c r="E177" s="224">
        <f>E178*(1+D177)</f>
        <v/>
      </c>
      <c r="F177" s="183">
        <f>INDIRECT(F$1&amp;"!D"&amp;ROW())</f>
        <v/>
      </c>
      <c r="G177" s="224">
        <f>G178*(1+F177)</f>
        <v/>
      </c>
      <c r="H177" s="183">
        <f>INDIRECT(H$1&amp;"!D"&amp;ROW())</f>
        <v/>
      </c>
      <c r="I177" s="224">
        <f>I178*(1+H177)</f>
        <v/>
      </c>
      <c r="J177" s="183">
        <f>INDIRECT(J$1&amp;"!D"&amp;ROW())</f>
        <v/>
      </c>
      <c r="K177" s="224">
        <f>K178*(1+J177)</f>
        <v/>
      </c>
      <c r="L177" s="198">
        <f>SUM(C177,E177,G177,I177,K177)</f>
        <v/>
      </c>
      <c r="M177" s="186">
        <f>L177/L178-1</f>
        <v/>
      </c>
      <c r="N177" s="414" t="n"/>
      <c r="O177" s="186" t="n"/>
      <c r="P177" s="418" t="n"/>
      <c r="Q177" s="414" t="n"/>
      <c r="R177" s="230" t="n"/>
      <c r="S177" s="226" t="n"/>
      <c r="T177" s="229" t="n"/>
    </row>
    <row r="178" ht="16.5" customHeight="1">
      <c r="A178" s="188" t="n">
        <v>44112</v>
      </c>
      <c r="B178" s="183">
        <f>INDIRECT(B$1&amp;"!D"&amp;ROW())</f>
        <v/>
      </c>
      <c r="C178" s="224">
        <f>C179*(1+B178)</f>
        <v/>
      </c>
      <c r="D178" s="183">
        <f>INDIRECT(D$1&amp;"!D"&amp;ROW())</f>
        <v/>
      </c>
      <c r="E178" s="224">
        <f>E179*(1+D178)</f>
        <v/>
      </c>
      <c r="F178" s="183">
        <f>INDIRECT(F$1&amp;"!D"&amp;ROW())</f>
        <v/>
      </c>
      <c r="G178" s="224">
        <f>G179*(1+F178)</f>
        <v/>
      </c>
      <c r="H178" s="183">
        <f>INDIRECT(H$1&amp;"!D"&amp;ROW())</f>
        <v/>
      </c>
      <c r="I178" s="224">
        <f>I179*(1+H178)</f>
        <v/>
      </c>
      <c r="J178" s="183">
        <f>INDIRECT(J$1&amp;"!D"&amp;ROW())</f>
        <v/>
      </c>
      <c r="K178" s="224">
        <f>K179*(1+J178)</f>
        <v/>
      </c>
      <c r="L178" s="198">
        <f>SUM(C178,E178,G178,I178,K178)</f>
        <v/>
      </c>
      <c r="M178" s="186">
        <f>L178/L179-1</f>
        <v/>
      </c>
      <c r="N178" s="414" t="n"/>
      <c r="O178" s="186" t="n"/>
      <c r="P178" s="418" t="n"/>
      <c r="Q178" s="414" t="n"/>
      <c r="R178" s="230" t="n"/>
      <c r="S178" s="226" t="n"/>
      <c r="T178" s="229" t="n"/>
    </row>
    <row r="179" ht="16.5" customHeight="1">
      <c r="A179" s="188" t="n">
        <v>44111</v>
      </c>
      <c r="B179" s="183">
        <f>INDIRECT(B$1&amp;"!D"&amp;ROW())</f>
        <v/>
      </c>
      <c r="C179" s="224">
        <f>C180*(1+B179)</f>
        <v/>
      </c>
      <c r="D179" s="183">
        <f>INDIRECT(D$1&amp;"!D"&amp;ROW())</f>
        <v/>
      </c>
      <c r="E179" s="224">
        <f>E180*(1+D179)</f>
        <v/>
      </c>
      <c r="F179" s="183">
        <f>INDIRECT(F$1&amp;"!D"&amp;ROW())</f>
        <v/>
      </c>
      <c r="G179" s="224">
        <f>G180*(1+F179)</f>
        <v/>
      </c>
      <c r="H179" s="183">
        <f>INDIRECT(H$1&amp;"!D"&amp;ROW())</f>
        <v/>
      </c>
      <c r="I179" s="224">
        <f>I180*(1+H179)</f>
        <v/>
      </c>
      <c r="J179" s="183">
        <f>INDIRECT(J$1&amp;"!D"&amp;ROW())</f>
        <v/>
      </c>
      <c r="K179" s="224">
        <f>K180*(1+J179)</f>
        <v/>
      </c>
      <c r="L179" s="198">
        <f>SUM(C179,E179,G179,I179,K179)</f>
        <v/>
      </c>
      <c r="M179" s="186">
        <f>L179/L180-1</f>
        <v/>
      </c>
      <c r="N179" s="414" t="n"/>
      <c r="O179" s="186" t="n"/>
      <c r="P179" s="418" t="n"/>
      <c r="Q179" s="414" t="n"/>
      <c r="R179" s="230" t="n"/>
      <c r="S179" s="226" t="n"/>
      <c r="T179" s="229" t="n"/>
    </row>
    <row r="180" ht="16.5" customHeight="1">
      <c r="A180" s="188" t="n">
        <v>44110</v>
      </c>
      <c r="B180" s="183">
        <f>INDIRECT(B$1&amp;"!D"&amp;ROW())</f>
        <v/>
      </c>
      <c r="C180" s="224">
        <f>C181*(1+B180)</f>
        <v/>
      </c>
      <c r="D180" s="183">
        <f>INDIRECT(D$1&amp;"!D"&amp;ROW())</f>
        <v/>
      </c>
      <c r="E180" s="224">
        <f>E181*(1+D180)</f>
        <v/>
      </c>
      <c r="F180" s="183">
        <f>INDIRECT(F$1&amp;"!D"&amp;ROW())</f>
        <v/>
      </c>
      <c r="G180" s="224">
        <f>G181*(1+F180)</f>
        <v/>
      </c>
      <c r="H180" s="183">
        <f>INDIRECT(H$1&amp;"!D"&amp;ROW())</f>
        <v/>
      </c>
      <c r="I180" s="224">
        <f>I181*(1+H180)</f>
        <v/>
      </c>
      <c r="J180" s="183">
        <f>INDIRECT(J$1&amp;"!D"&amp;ROW())</f>
        <v/>
      </c>
      <c r="K180" s="224">
        <f>K181*(1+J180)</f>
        <v/>
      </c>
      <c r="L180" s="198">
        <f>SUM(C180,E180,G180,I180,K180)</f>
        <v/>
      </c>
      <c r="M180" s="186">
        <f>L180/L181-1</f>
        <v/>
      </c>
      <c r="N180" s="414" t="n"/>
      <c r="O180" s="186" t="n"/>
      <c r="P180" s="418" t="n"/>
      <c r="Q180" s="414" t="n"/>
      <c r="R180" s="230" t="n"/>
      <c r="S180" s="226" t="n"/>
      <c r="T180" s="229" t="n"/>
    </row>
    <row r="181" ht="16.5" customHeight="1">
      <c r="A181" s="188" t="n">
        <v>44109</v>
      </c>
      <c r="B181" s="183">
        <f>INDIRECT(B$1&amp;"!D"&amp;ROW())</f>
        <v/>
      </c>
      <c r="C181" s="224">
        <f>C182*(1+B181)</f>
        <v/>
      </c>
      <c r="D181" s="183">
        <f>INDIRECT(D$1&amp;"!D"&amp;ROW())</f>
        <v/>
      </c>
      <c r="E181" s="224">
        <f>E182*(1+D181)</f>
        <v/>
      </c>
      <c r="F181" s="183">
        <f>INDIRECT(F$1&amp;"!D"&amp;ROW())</f>
        <v/>
      </c>
      <c r="G181" s="224">
        <f>G182*(1+F181)</f>
        <v/>
      </c>
      <c r="H181" s="183">
        <f>INDIRECT(H$1&amp;"!D"&amp;ROW())</f>
        <v/>
      </c>
      <c r="I181" s="224">
        <f>I182*(1+H181)</f>
        <v/>
      </c>
      <c r="J181" s="183">
        <f>INDIRECT(J$1&amp;"!D"&amp;ROW())</f>
        <v/>
      </c>
      <c r="K181" s="224">
        <f>K182*(1+J181)</f>
        <v/>
      </c>
      <c r="L181" s="198">
        <f>SUM(C181,E181,G181,I181,K181)</f>
        <v/>
      </c>
      <c r="M181" s="186">
        <f>L181/L182-1</f>
        <v/>
      </c>
      <c r="N181" s="414" t="n"/>
      <c r="O181" s="186" t="n"/>
      <c r="P181" s="418" t="n"/>
      <c r="Q181" s="414" t="n"/>
      <c r="R181" s="230" t="n"/>
      <c r="S181" s="226" t="n"/>
      <c r="T181" s="229" t="n"/>
    </row>
    <row r="182" ht="16.5" customHeight="1">
      <c r="A182" s="188" t="n">
        <v>44106</v>
      </c>
      <c r="B182" s="183">
        <f>INDIRECT(B$1&amp;"!D"&amp;ROW())</f>
        <v/>
      </c>
      <c r="C182" s="224">
        <f>C183*(1+B182)</f>
        <v/>
      </c>
      <c r="D182" s="183">
        <f>INDIRECT(D$1&amp;"!D"&amp;ROW())</f>
        <v/>
      </c>
      <c r="E182" s="224">
        <f>E183*(1+D182)</f>
        <v/>
      </c>
      <c r="F182" s="183">
        <f>INDIRECT(F$1&amp;"!D"&amp;ROW())</f>
        <v/>
      </c>
      <c r="G182" s="224">
        <f>G183*(1+F182)</f>
        <v/>
      </c>
      <c r="H182" s="183">
        <f>INDIRECT(H$1&amp;"!D"&amp;ROW())</f>
        <v/>
      </c>
      <c r="I182" s="224">
        <f>I183*(1+H182)</f>
        <v/>
      </c>
      <c r="J182" s="183">
        <f>INDIRECT(J$1&amp;"!D"&amp;ROW())</f>
        <v/>
      </c>
      <c r="K182" s="224">
        <f>K183*(1+J182)</f>
        <v/>
      </c>
      <c r="L182" s="198">
        <f>SUM(C182,E182,G182,I182,K182)</f>
        <v/>
      </c>
      <c r="M182" s="186">
        <f>L182/L183-1</f>
        <v/>
      </c>
      <c r="N182" s="414" t="n"/>
      <c r="O182" s="186" t="n"/>
      <c r="P182" s="418" t="n"/>
      <c r="Q182" s="414" t="n"/>
      <c r="R182" s="230" t="n"/>
      <c r="S182" s="226" t="n"/>
      <c r="T182" s="229" t="n"/>
    </row>
    <row r="183" ht="16.5" customHeight="1">
      <c r="A183" s="188" t="n">
        <v>44105</v>
      </c>
      <c r="B183" s="183">
        <f>INDIRECT(B$1&amp;"!D"&amp;ROW())</f>
        <v/>
      </c>
      <c r="C183" s="224">
        <f>C184*(1+B183)</f>
        <v/>
      </c>
      <c r="D183" s="183">
        <f>INDIRECT(D$1&amp;"!D"&amp;ROW())</f>
        <v/>
      </c>
      <c r="E183" s="224">
        <f>E184*(1+D183)</f>
        <v/>
      </c>
      <c r="F183" s="183">
        <f>INDIRECT(F$1&amp;"!D"&amp;ROW())</f>
        <v/>
      </c>
      <c r="G183" s="224">
        <f>G184*(1+F183)</f>
        <v/>
      </c>
      <c r="H183" s="183">
        <f>INDIRECT(H$1&amp;"!D"&amp;ROW())</f>
        <v/>
      </c>
      <c r="I183" s="224">
        <f>I184*(1+H183)</f>
        <v/>
      </c>
      <c r="J183" s="183">
        <f>INDIRECT(J$1&amp;"!D"&amp;ROW())</f>
        <v/>
      </c>
      <c r="K183" s="224">
        <f>K184*(1+J183)</f>
        <v/>
      </c>
      <c r="L183" s="198">
        <f>SUM(C183,E183,G183,I183,K183)</f>
        <v/>
      </c>
      <c r="M183" s="186">
        <f>L183/L184-1</f>
        <v/>
      </c>
      <c r="N183" s="414" t="n"/>
      <c r="O183" s="186" t="n"/>
      <c r="P183" s="418" t="n"/>
      <c r="Q183" s="414" t="n"/>
      <c r="R183" s="230" t="n"/>
      <c r="S183" s="226" t="n"/>
      <c r="T183" s="229" t="n"/>
    </row>
    <row r="184" ht="16.5" customHeight="1">
      <c r="A184" s="188" t="n">
        <v>44104</v>
      </c>
      <c r="B184" s="183">
        <f>INDIRECT(B$1&amp;"!D"&amp;ROW())</f>
        <v/>
      </c>
      <c r="C184" s="224">
        <f>C185*(1+B184)</f>
        <v/>
      </c>
      <c r="D184" s="183">
        <f>INDIRECT(D$1&amp;"!D"&amp;ROW())</f>
        <v/>
      </c>
      <c r="E184" s="224">
        <f>E185*(1+D184)</f>
        <v/>
      </c>
      <c r="F184" s="183">
        <f>INDIRECT(F$1&amp;"!D"&amp;ROW())</f>
        <v/>
      </c>
      <c r="G184" s="224">
        <f>G185*(1+F184)</f>
        <v/>
      </c>
      <c r="H184" s="183">
        <f>INDIRECT(H$1&amp;"!D"&amp;ROW())</f>
        <v/>
      </c>
      <c r="I184" s="224">
        <f>I185*(1+H184)</f>
        <v/>
      </c>
      <c r="J184" s="183">
        <f>INDIRECT(J$1&amp;"!D"&amp;ROW())</f>
        <v/>
      </c>
      <c r="K184" s="224">
        <f>K185*(1+J184)</f>
        <v/>
      </c>
      <c r="L184" s="198">
        <f>SUM(C184,E184,G184,I184,K184)</f>
        <v/>
      </c>
      <c r="M184" s="186">
        <f>L184/L185-1</f>
        <v/>
      </c>
      <c r="N184" s="414" t="n"/>
      <c r="O184" s="186" t="n"/>
      <c r="P184" s="418" t="n"/>
      <c r="Q184" s="414" t="n"/>
      <c r="R184" s="230" t="n"/>
      <c r="S184" s="226" t="n"/>
      <c r="T184" s="229" t="n"/>
    </row>
    <row r="185" ht="16.5" customHeight="1">
      <c r="A185" s="188" t="n">
        <v>44103</v>
      </c>
      <c r="B185" s="183">
        <f>INDIRECT(B$1&amp;"!D"&amp;ROW())</f>
        <v/>
      </c>
      <c r="C185" s="224">
        <f>C186*(1+B185)</f>
        <v/>
      </c>
      <c r="D185" s="183">
        <f>INDIRECT(D$1&amp;"!D"&amp;ROW())</f>
        <v/>
      </c>
      <c r="E185" s="224">
        <f>E186*(1+D185)</f>
        <v/>
      </c>
      <c r="F185" s="183">
        <f>INDIRECT(F$1&amp;"!D"&amp;ROW())</f>
        <v/>
      </c>
      <c r="G185" s="224">
        <f>G186*(1+F185)</f>
        <v/>
      </c>
      <c r="H185" s="183">
        <f>INDIRECT(H$1&amp;"!D"&amp;ROW())</f>
        <v/>
      </c>
      <c r="I185" s="224">
        <f>I186*(1+H185)</f>
        <v/>
      </c>
      <c r="J185" s="183">
        <f>INDIRECT(J$1&amp;"!D"&amp;ROW())</f>
        <v/>
      </c>
      <c r="K185" s="224">
        <f>K186*(1+J185)</f>
        <v/>
      </c>
      <c r="L185" s="198">
        <f>SUM(C185,E185,G185,I185,K185)</f>
        <v/>
      </c>
      <c r="M185" s="186">
        <f>L185/L186-1</f>
        <v/>
      </c>
      <c r="N185" s="414" t="n"/>
      <c r="O185" s="186" t="n"/>
      <c r="P185" s="418" t="n"/>
      <c r="Q185" s="414" t="n"/>
      <c r="R185" s="230" t="n"/>
      <c r="S185" s="226" t="n"/>
      <c r="T185" s="229" t="n"/>
    </row>
    <row r="186" ht="16.5" customHeight="1">
      <c r="A186" s="188" t="n">
        <v>44102</v>
      </c>
      <c r="B186" s="183">
        <f>INDIRECT(B$1&amp;"!D"&amp;ROW())</f>
        <v/>
      </c>
      <c r="C186" s="224">
        <f>C187*(1+B186)</f>
        <v/>
      </c>
      <c r="D186" s="183">
        <f>INDIRECT(D$1&amp;"!D"&amp;ROW())</f>
        <v/>
      </c>
      <c r="E186" s="224">
        <f>E187*(1+D186)</f>
        <v/>
      </c>
      <c r="F186" s="183">
        <f>INDIRECT(F$1&amp;"!D"&amp;ROW())</f>
        <v/>
      </c>
      <c r="G186" s="224">
        <f>G187*(1+F186)</f>
        <v/>
      </c>
      <c r="H186" s="183">
        <f>INDIRECT(H$1&amp;"!D"&amp;ROW())</f>
        <v/>
      </c>
      <c r="I186" s="224">
        <f>I187*(1+H186)</f>
        <v/>
      </c>
      <c r="J186" s="183">
        <f>INDIRECT(J$1&amp;"!D"&amp;ROW())</f>
        <v/>
      </c>
      <c r="K186" s="224">
        <f>K187*(1+J186)</f>
        <v/>
      </c>
      <c r="L186" s="198">
        <f>SUM(C186,E186,G186,I186,K186)</f>
        <v/>
      </c>
      <c r="M186" s="186">
        <f>L186/L187-1</f>
        <v/>
      </c>
      <c r="N186" s="414" t="n"/>
      <c r="O186" s="186" t="n"/>
      <c r="P186" s="418" t="n"/>
      <c r="Q186" s="414" t="n"/>
      <c r="R186" s="230" t="n"/>
      <c r="S186" s="226" t="n"/>
      <c r="T186" s="229" t="n"/>
    </row>
    <row r="187" ht="16.5" customHeight="1">
      <c r="A187" s="188" t="n">
        <v>44099</v>
      </c>
      <c r="B187" s="183">
        <f>INDIRECT(B$1&amp;"!D"&amp;ROW())</f>
        <v/>
      </c>
      <c r="C187" s="224">
        <f>C188*(1+B187)</f>
        <v/>
      </c>
      <c r="D187" s="183">
        <f>INDIRECT(D$1&amp;"!D"&amp;ROW())</f>
        <v/>
      </c>
      <c r="E187" s="224">
        <f>E188*(1+D187)</f>
        <v/>
      </c>
      <c r="F187" s="183">
        <f>INDIRECT(F$1&amp;"!D"&amp;ROW())</f>
        <v/>
      </c>
      <c r="G187" s="224">
        <f>G188*(1+F187)</f>
        <v/>
      </c>
      <c r="H187" s="183">
        <f>INDIRECT(H$1&amp;"!D"&amp;ROW())</f>
        <v/>
      </c>
      <c r="I187" s="224">
        <f>I188*(1+H187)</f>
        <v/>
      </c>
      <c r="J187" s="183">
        <f>INDIRECT(J$1&amp;"!D"&amp;ROW())</f>
        <v/>
      </c>
      <c r="K187" s="224">
        <f>K188*(1+J187)</f>
        <v/>
      </c>
      <c r="L187" s="198">
        <f>SUM(C187,E187,G187,I187,K187)</f>
        <v/>
      </c>
      <c r="M187" s="186">
        <f>L187/L188-1</f>
        <v/>
      </c>
      <c r="N187" s="414" t="n"/>
      <c r="O187" s="186" t="n"/>
      <c r="P187" s="418" t="n"/>
      <c r="Q187" s="414" t="n"/>
      <c r="R187" s="230" t="n"/>
      <c r="S187" s="226" t="n"/>
      <c r="T187" s="229" t="n"/>
    </row>
    <row r="188" ht="16.5" customHeight="1">
      <c r="A188" s="188" t="n">
        <v>44098</v>
      </c>
      <c r="B188" s="183">
        <f>INDIRECT(B$1&amp;"!D"&amp;ROW())</f>
        <v/>
      </c>
      <c r="C188" s="224">
        <f>C189*(1+B188)</f>
        <v/>
      </c>
      <c r="D188" s="183">
        <f>INDIRECT(D$1&amp;"!D"&amp;ROW())</f>
        <v/>
      </c>
      <c r="E188" s="224">
        <f>E189*(1+D188)</f>
        <v/>
      </c>
      <c r="F188" s="183">
        <f>INDIRECT(F$1&amp;"!D"&amp;ROW())</f>
        <v/>
      </c>
      <c r="G188" s="224">
        <f>G189*(1+F188)</f>
        <v/>
      </c>
      <c r="H188" s="183">
        <f>INDIRECT(H$1&amp;"!D"&amp;ROW())</f>
        <v/>
      </c>
      <c r="I188" s="224">
        <f>I189*(1+H188)</f>
        <v/>
      </c>
      <c r="J188" s="183">
        <f>INDIRECT(J$1&amp;"!D"&amp;ROW())</f>
        <v/>
      </c>
      <c r="K188" s="224">
        <f>K189*(1+J188)</f>
        <v/>
      </c>
      <c r="L188" s="198">
        <f>SUM(C188,E188,G188,I188,K188)</f>
        <v/>
      </c>
      <c r="M188" s="186">
        <f>L188/L189-1</f>
        <v/>
      </c>
      <c r="N188" s="414" t="n"/>
      <c r="O188" s="186" t="n"/>
      <c r="P188" s="418" t="n"/>
      <c r="Q188" s="414" t="n"/>
      <c r="R188" s="230" t="n"/>
      <c r="S188" s="226" t="n"/>
      <c r="T188" s="229" t="n"/>
    </row>
    <row r="189" ht="16.5" customHeight="1">
      <c r="A189" s="188" t="n">
        <v>44097</v>
      </c>
      <c r="B189" s="183">
        <f>INDIRECT(B$1&amp;"!D"&amp;ROW())</f>
        <v/>
      </c>
      <c r="C189" s="224">
        <f>C190*(1+B189)</f>
        <v/>
      </c>
      <c r="D189" s="183">
        <f>INDIRECT(D$1&amp;"!D"&amp;ROW())</f>
        <v/>
      </c>
      <c r="E189" s="224">
        <f>E190*(1+D189)</f>
        <v/>
      </c>
      <c r="F189" s="183">
        <f>INDIRECT(F$1&amp;"!D"&amp;ROW())</f>
        <v/>
      </c>
      <c r="G189" s="224">
        <f>G190*(1+F189)</f>
        <v/>
      </c>
      <c r="H189" s="183">
        <f>INDIRECT(H$1&amp;"!D"&amp;ROW())</f>
        <v/>
      </c>
      <c r="I189" s="224">
        <f>I190*(1+H189)</f>
        <v/>
      </c>
      <c r="J189" s="183">
        <f>INDIRECT(J$1&amp;"!D"&amp;ROW())</f>
        <v/>
      </c>
      <c r="K189" s="224">
        <f>K190*(1+J189)</f>
        <v/>
      </c>
      <c r="L189" s="198">
        <f>SUM(C189,E189,G189,I189,K189)</f>
        <v/>
      </c>
      <c r="M189" s="186">
        <f>L189/L190-1</f>
        <v/>
      </c>
      <c r="N189" s="414" t="n"/>
      <c r="O189" s="186" t="n"/>
      <c r="P189" s="418" t="n"/>
      <c r="Q189" s="414" t="n"/>
      <c r="R189" s="230" t="n"/>
      <c r="S189" s="226" t="n"/>
      <c r="T189" s="229" t="n"/>
    </row>
    <row r="190" ht="16.5" customHeight="1">
      <c r="A190" s="188" t="n">
        <v>44096</v>
      </c>
      <c r="B190" s="183">
        <f>INDIRECT(B$1&amp;"!D"&amp;ROW())</f>
        <v/>
      </c>
      <c r="C190" s="224">
        <f>C191*(1+B190)</f>
        <v/>
      </c>
      <c r="D190" s="183">
        <f>INDIRECT(D$1&amp;"!D"&amp;ROW())</f>
        <v/>
      </c>
      <c r="E190" s="224">
        <f>E191*(1+D190)</f>
        <v/>
      </c>
      <c r="F190" s="183">
        <f>INDIRECT(F$1&amp;"!D"&amp;ROW())</f>
        <v/>
      </c>
      <c r="G190" s="224">
        <f>G191*(1+F190)</f>
        <v/>
      </c>
      <c r="H190" s="183">
        <f>INDIRECT(H$1&amp;"!D"&amp;ROW())</f>
        <v/>
      </c>
      <c r="I190" s="224">
        <f>I191*(1+H190)</f>
        <v/>
      </c>
      <c r="J190" s="183">
        <f>INDIRECT(J$1&amp;"!D"&amp;ROW())</f>
        <v/>
      </c>
      <c r="K190" s="224">
        <f>K191*(1+J190)</f>
        <v/>
      </c>
      <c r="L190" s="198">
        <f>SUM(C190,E190,G190,I190,K190)</f>
        <v/>
      </c>
      <c r="M190" s="186">
        <f>L190/L191-1</f>
        <v/>
      </c>
      <c r="N190" s="414" t="n"/>
      <c r="O190" s="186" t="n"/>
      <c r="P190" s="418" t="n"/>
      <c r="Q190" s="414" t="n"/>
      <c r="R190" s="230" t="n"/>
      <c r="S190" s="226" t="n"/>
      <c r="T190" s="229" t="n"/>
    </row>
    <row r="191" ht="16.5" customHeight="1">
      <c r="A191" s="188" t="n">
        <v>44095</v>
      </c>
      <c r="B191" s="183">
        <f>INDIRECT(B$1&amp;"!D"&amp;ROW())</f>
        <v/>
      </c>
      <c r="C191" s="224">
        <f>C192*(1+B191)</f>
        <v/>
      </c>
      <c r="D191" s="183">
        <f>INDIRECT(D$1&amp;"!D"&amp;ROW())</f>
        <v/>
      </c>
      <c r="E191" s="224">
        <f>E192*(1+D191)</f>
        <v/>
      </c>
      <c r="F191" s="183">
        <f>INDIRECT(F$1&amp;"!D"&amp;ROW())</f>
        <v/>
      </c>
      <c r="G191" s="224">
        <f>G192*(1+F191)</f>
        <v/>
      </c>
      <c r="H191" s="183">
        <f>INDIRECT(H$1&amp;"!D"&amp;ROW())</f>
        <v/>
      </c>
      <c r="I191" s="224">
        <f>I192*(1+H191)</f>
        <v/>
      </c>
      <c r="J191" s="183">
        <f>INDIRECT(J$1&amp;"!D"&amp;ROW())</f>
        <v/>
      </c>
      <c r="K191" s="224">
        <f>K192*(1+J191)</f>
        <v/>
      </c>
      <c r="L191" s="198">
        <f>SUM(C191,E191,G191,I191,K191)</f>
        <v/>
      </c>
      <c r="M191" s="186">
        <f>L191/L192-1</f>
        <v/>
      </c>
      <c r="N191" s="414" t="n"/>
      <c r="O191" s="186" t="n"/>
      <c r="P191" s="418" t="n"/>
      <c r="Q191" s="414" t="n"/>
      <c r="R191" s="230" t="n"/>
      <c r="S191" s="226" t="n"/>
      <c r="T191" s="229" t="n"/>
    </row>
    <row r="192" ht="16.5" customHeight="1">
      <c r="A192" s="188" t="n">
        <v>44092</v>
      </c>
      <c r="B192" s="183">
        <f>INDIRECT(B$1&amp;"!D"&amp;ROW())</f>
        <v/>
      </c>
      <c r="C192" s="224">
        <f>C193*(1+B192)</f>
        <v/>
      </c>
      <c r="D192" s="183">
        <f>INDIRECT(D$1&amp;"!D"&amp;ROW())</f>
        <v/>
      </c>
      <c r="E192" s="224">
        <f>E193*(1+D192)</f>
        <v/>
      </c>
      <c r="F192" s="183">
        <f>INDIRECT(F$1&amp;"!D"&amp;ROW())</f>
        <v/>
      </c>
      <c r="G192" s="224">
        <f>G193*(1+F192)</f>
        <v/>
      </c>
      <c r="H192" s="183">
        <f>INDIRECT(H$1&amp;"!D"&amp;ROW())</f>
        <v/>
      </c>
      <c r="I192" s="224">
        <f>I193*(1+H192)</f>
        <v/>
      </c>
      <c r="J192" s="183">
        <f>INDIRECT(J$1&amp;"!D"&amp;ROW())</f>
        <v/>
      </c>
      <c r="K192" s="224">
        <f>K193*(1+J192)</f>
        <v/>
      </c>
      <c r="L192" s="198">
        <f>SUM(C192,E192,G192,I192,K192)</f>
        <v/>
      </c>
      <c r="M192" s="186">
        <f>L192/L193-1</f>
        <v/>
      </c>
      <c r="N192" s="414" t="n"/>
      <c r="O192" s="186" t="n"/>
      <c r="P192" s="418" t="n"/>
      <c r="Q192" s="414" t="n"/>
      <c r="R192" s="230" t="n"/>
      <c r="S192" s="226" t="n"/>
      <c r="T192" s="229" t="n"/>
    </row>
    <row r="193" ht="16.5" customHeight="1">
      <c r="A193" s="188" t="n">
        <v>44091</v>
      </c>
      <c r="B193" s="183">
        <f>INDIRECT(B$1&amp;"!D"&amp;ROW())</f>
        <v/>
      </c>
      <c r="C193" s="224">
        <f>C194*(1+B193)</f>
        <v/>
      </c>
      <c r="D193" s="183">
        <f>INDIRECT(D$1&amp;"!D"&amp;ROW())</f>
        <v/>
      </c>
      <c r="E193" s="224">
        <f>E194*(1+D193)</f>
        <v/>
      </c>
      <c r="F193" s="183">
        <f>INDIRECT(F$1&amp;"!D"&amp;ROW())</f>
        <v/>
      </c>
      <c r="G193" s="224">
        <f>G194*(1+F193)</f>
        <v/>
      </c>
      <c r="H193" s="183">
        <f>INDIRECT(H$1&amp;"!D"&amp;ROW())</f>
        <v/>
      </c>
      <c r="I193" s="224">
        <f>I194*(1+H193)</f>
        <v/>
      </c>
      <c r="J193" s="183">
        <f>INDIRECT(J$1&amp;"!D"&amp;ROW())</f>
        <v/>
      </c>
      <c r="K193" s="224">
        <f>K194*(1+J193)</f>
        <v/>
      </c>
      <c r="L193" s="198">
        <f>SUM(C193,E193,G193,I193,K193)</f>
        <v/>
      </c>
      <c r="M193" s="186">
        <f>L193/L194-1</f>
        <v/>
      </c>
      <c r="N193" s="414" t="n"/>
      <c r="O193" s="186" t="n"/>
      <c r="P193" s="418" t="n"/>
      <c r="Q193" s="414" t="n"/>
      <c r="R193" s="230" t="n"/>
      <c r="S193" s="226" t="n"/>
      <c r="T193" s="229" t="n"/>
    </row>
    <row r="194" ht="16.5" customHeight="1">
      <c r="A194" s="188" t="n">
        <v>44090</v>
      </c>
      <c r="B194" s="183">
        <f>INDIRECT(B$1&amp;"!D"&amp;ROW())</f>
        <v/>
      </c>
      <c r="C194" s="224">
        <f>C195*(1+B194)</f>
        <v/>
      </c>
      <c r="D194" s="183">
        <f>INDIRECT(D$1&amp;"!D"&amp;ROW())</f>
        <v/>
      </c>
      <c r="E194" s="224">
        <f>E195*(1+D194)</f>
        <v/>
      </c>
      <c r="F194" s="183">
        <f>INDIRECT(F$1&amp;"!D"&amp;ROW())</f>
        <v/>
      </c>
      <c r="G194" s="224">
        <f>G195*(1+F194)</f>
        <v/>
      </c>
      <c r="H194" s="183">
        <f>INDIRECT(H$1&amp;"!D"&amp;ROW())</f>
        <v/>
      </c>
      <c r="I194" s="224">
        <f>I195*(1+H194)</f>
        <v/>
      </c>
      <c r="J194" s="183">
        <f>INDIRECT(J$1&amp;"!D"&amp;ROW())</f>
        <v/>
      </c>
      <c r="K194" s="224">
        <f>K195*(1+J194)</f>
        <v/>
      </c>
      <c r="L194" s="198">
        <f>SUM(C194,E194,G194,I194,K194)</f>
        <v/>
      </c>
      <c r="M194" s="186">
        <f>L194/L195-1</f>
        <v/>
      </c>
      <c r="N194" s="414" t="n"/>
      <c r="O194" s="186" t="n"/>
      <c r="P194" s="418" t="n"/>
      <c r="Q194" s="414" t="n"/>
      <c r="R194" s="230" t="n"/>
      <c r="S194" s="226" t="n"/>
      <c r="T194" s="229" t="n"/>
    </row>
    <row r="195" ht="16.5" customHeight="1">
      <c r="A195" s="188" t="n">
        <v>44089</v>
      </c>
      <c r="B195" s="183">
        <f>INDIRECT(B$1&amp;"!D"&amp;ROW())</f>
        <v/>
      </c>
      <c r="C195" s="224">
        <f>C196*(1+B195)</f>
        <v/>
      </c>
      <c r="D195" s="183">
        <f>INDIRECT(D$1&amp;"!D"&amp;ROW())</f>
        <v/>
      </c>
      <c r="E195" s="224">
        <f>E196*(1+D195)</f>
        <v/>
      </c>
      <c r="F195" s="183">
        <f>INDIRECT(F$1&amp;"!D"&amp;ROW())</f>
        <v/>
      </c>
      <c r="G195" s="224">
        <f>G196*(1+F195)</f>
        <v/>
      </c>
      <c r="H195" s="183">
        <f>INDIRECT(H$1&amp;"!D"&amp;ROW())</f>
        <v/>
      </c>
      <c r="I195" s="224">
        <f>I196*(1+H195)</f>
        <v/>
      </c>
      <c r="J195" s="183">
        <f>INDIRECT(J$1&amp;"!D"&amp;ROW())</f>
        <v/>
      </c>
      <c r="K195" s="224">
        <f>K196*(1+J195)</f>
        <v/>
      </c>
      <c r="L195" s="198">
        <f>SUM(C195,E195,G195,I195,K195)</f>
        <v/>
      </c>
      <c r="M195" s="186">
        <f>L195/L196-1</f>
        <v/>
      </c>
      <c r="N195" s="414" t="n"/>
      <c r="O195" s="186" t="n"/>
      <c r="P195" s="418" t="n"/>
      <c r="Q195" s="414" t="n"/>
      <c r="R195" s="230" t="n"/>
      <c r="S195" s="226" t="n"/>
      <c r="T195" s="229" t="n"/>
    </row>
    <row r="196" ht="16.5" customHeight="1">
      <c r="A196" s="188" t="n">
        <v>44088</v>
      </c>
      <c r="B196" s="183">
        <f>INDIRECT(B$1&amp;"!D"&amp;ROW())</f>
        <v/>
      </c>
      <c r="C196" s="224">
        <f>C197*(1+B196)</f>
        <v/>
      </c>
      <c r="D196" s="183">
        <f>INDIRECT(D$1&amp;"!D"&amp;ROW())</f>
        <v/>
      </c>
      <c r="E196" s="224">
        <f>E197*(1+D196)</f>
        <v/>
      </c>
      <c r="F196" s="183">
        <f>INDIRECT(F$1&amp;"!D"&amp;ROW())</f>
        <v/>
      </c>
      <c r="G196" s="224">
        <f>G197*(1+F196)</f>
        <v/>
      </c>
      <c r="H196" s="183">
        <f>INDIRECT(H$1&amp;"!D"&amp;ROW())</f>
        <v/>
      </c>
      <c r="I196" s="224">
        <f>I197*(1+H196)</f>
        <v/>
      </c>
      <c r="J196" s="183">
        <f>INDIRECT(J$1&amp;"!D"&amp;ROW())</f>
        <v/>
      </c>
      <c r="K196" s="224">
        <f>K197*(1+J196)</f>
        <v/>
      </c>
      <c r="L196" s="198">
        <f>SUM(C196,E196,G196,I196,K196)</f>
        <v/>
      </c>
      <c r="M196" s="186">
        <f>L196/L197-1</f>
        <v/>
      </c>
      <c r="N196" s="414" t="n"/>
      <c r="O196" s="186" t="n"/>
      <c r="P196" s="418" t="n"/>
      <c r="Q196" s="414" t="n"/>
      <c r="R196" s="230" t="n"/>
      <c r="S196" s="226" t="n"/>
      <c r="T196" s="229" t="n"/>
    </row>
    <row r="197" ht="16.5" customHeight="1">
      <c r="A197" s="188" t="n">
        <v>44085</v>
      </c>
      <c r="B197" s="183">
        <f>INDIRECT(B$1&amp;"!D"&amp;ROW())</f>
        <v/>
      </c>
      <c r="C197" s="224">
        <f>C198*(1+B197)</f>
        <v/>
      </c>
      <c r="D197" s="183">
        <f>INDIRECT(D$1&amp;"!D"&amp;ROW())</f>
        <v/>
      </c>
      <c r="E197" s="224">
        <f>E198*(1+D197)</f>
        <v/>
      </c>
      <c r="F197" s="183">
        <f>INDIRECT(F$1&amp;"!D"&amp;ROW())</f>
        <v/>
      </c>
      <c r="G197" s="224">
        <f>G198*(1+F197)</f>
        <v/>
      </c>
      <c r="H197" s="183">
        <f>INDIRECT(H$1&amp;"!D"&amp;ROW())</f>
        <v/>
      </c>
      <c r="I197" s="224">
        <f>I198*(1+H197)</f>
        <v/>
      </c>
      <c r="J197" s="183">
        <f>INDIRECT(J$1&amp;"!D"&amp;ROW())</f>
        <v/>
      </c>
      <c r="K197" s="224">
        <f>K198*(1+J197)</f>
        <v/>
      </c>
      <c r="L197" s="198">
        <f>SUM(C197,E197,G197,I197,K197)</f>
        <v/>
      </c>
      <c r="M197" s="186">
        <f>L197/L198-1</f>
        <v/>
      </c>
      <c r="N197" s="414" t="n"/>
      <c r="O197" s="186" t="n"/>
      <c r="P197" s="418" t="n"/>
      <c r="Q197" s="414" t="n"/>
      <c r="R197" s="230" t="n"/>
      <c r="S197" s="226" t="n"/>
      <c r="T197" s="229" t="n"/>
    </row>
    <row r="198" ht="16.5" customHeight="1">
      <c r="A198" s="188" t="n">
        <v>44084</v>
      </c>
      <c r="B198" s="183">
        <f>INDIRECT(B$1&amp;"!D"&amp;ROW())</f>
        <v/>
      </c>
      <c r="C198" s="224">
        <f>C199*(1+B198)</f>
        <v/>
      </c>
      <c r="D198" s="183">
        <f>INDIRECT(D$1&amp;"!D"&amp;ROW())</f>
        <v/>
      </c>
      <c r="E198" s="224">
        <f>E199*(1+D198)</f>
        <v/>
      </c>
      <c r="F198" s="183">
        <f>INDIRECT(F$1&amp;"!D"&amp;ROW())</f>
        <v/>
      </c>
      <c r="G198" s="224">
        <f>G199*(1+F198)</f>
        <v/>
      </c>
      <c r="H198" s="183">
        <f>INDIRECT(H$1&amp;"!D"&amp;ROW())</f>
        <v/>
      </c>
      <c r="I198" s="224">
        <f>I199*(1+H198)</f>
        <v/>
      </c>
      <c r="J198" s="183">
        <f>INDIRECT(J$1&amp;"!D"&amp;ROW())</f>
        <v/>
      </c>
      <c r="K198" s="224">
        <f>K199*(1+J198)</f>
        <v/>
      </c>
      <c r="L198" s="198">
        <f>SUM(C198,E198,G198,I198,K198)</f>
        <v/>
      </c>
      <c r="M198" s="186">
        <f>L198/L199-1</f>
        <v/>
      </c>
      <c r="N198" s="414" t="n"/>
      <c r="O198" s="186" t="n"/>
      <c r="P198" s="418" t="n"/>
      <c r="Q198" s="414" t="n"/>
      <c r="R198" s="230" t="n"/>
      <c r="S198" s="226" t="n"/>
      <c r="T198" s="229" t="n"/>
    </row>
    <row r="199" ht="16.5" customHeight="1">
      <c r="A199" s="188" t="n">
        <v>44083</v>
      </c>
      <c r="B199" s="183">
        <f>INDIRECT(B$1&amp;"!D"&amp;ROW())</f>
        <v/>
      </c>
      <c r="C199" s="224">
        <f>C200*(1+B199)</f>
        <v/>
      </c>
      <c r="D199" s="183">
        <f>INDIRECT(D$1&amp;"!D"&amp;ROW())</f>
        <v/>
      </c>
      <c r="E199" s="224">
        <f>E200*(1+D199)</f>
        <v/>
      </c>
      <c r="F199" s="183">
        <f>INDIRECT(F$1&amp;"!D"&amp;ROW())</f>
        <v/>
      </c>
      <c r="G199" s="224">
        <f>G200*(1+F199)</f>
        <v/>
      </c>
      <c r="H199" s="183">
        <f>INDIRECT(H$1&amp;"!D"&amp;ROW())</f>
        <v/>
      </c>
      <c r="I199" s="224">
        <f>I200*(1+H199)</f>
        <v/>
      </c>
      <c r="J199" s="183">
        <f>INDIRECT(J$1&amp;"!D"&amp;ROW())</f>
        <v/>
      </c>
      <c r="K199" s="224">
        <f>K200*(1+J199)</f>
        <v/>
      </c>
      <c r="L199" s="198">
        <f>SUM(C199,E199,G199,I199,K199)</f>
        <v/>
      </c>
      <c r="M199" s="186">
        <f>L199/L200-1</f>
        <v/>
      </c>
      <c r="N199" s="414" t="n"/>
      <c r="O199" s="186" t="n"/>
      <c r="P199" s="418" t="n"/>
      <c r="Q199" s="414" t="n"/>
      <c r="R199" s="230" t="n"/>
      <c r="S199" s="226" t="n"/>
      <c r="T199" s="229" t="n"/>
    </row>
    <row r="200" ht="16.5" customHeight="1">
      <c r="A200" s="188" t="n">
        <v>44082</v>
      </c>
      <c r="B200" s="183">
        <f>INDIRECT(B$1&amp;"!D"&amp;ROW())</f>
        <v/>
      </c>
      <c r="C200" s="224">
        <f>C201*(1+B200)</f>
        <v/>
      </c>
      <c r="D200" s="183">
        <f>INDIRECT(D$1&amp;"!D"&amp;ROW())</f>
        <v/>
      </c>
      <c r="E200" s="224">
        <f>E201*(1+D200)</f>
        <v/>
      </c>
      <c r="F200" s="183">
        <f>INDIRECT(F$1&amp;"!D"&amp;ROW())</f>
        <v/>
      </c>
      <c r="G200" s="224">
        <f>G201*(1+F200)</f>
        <v/>
      </c>
      <c r="H200" s="183">
        <f>INDIRECT(H$1&amp;"!D"&amp;ROW())</f>
        <v/>
      </c>
      <c r="I200" s="224">
        <f>I201*(1+H200)</f>
        <v/>
      </c>
      <c r="J200" s="183">
        <f>INDIRECT(J$1&amp;"!D"&amp;ROW())</f>
        <v/>
      </c>
      <c r="K200" s="224">
        <f>K201*(1+J200)</f>
        <v/>
      </c>
      <c r="L200" s="198">
        <f>SUM(C200,E200,G200,I200,K200)</f>
        <v/>
      </c>
      <c r="M200" s="186">
        <f>L200/L201-1</f>
        <v/>
      </c>
      <c r="N200" s="414" t="n"/>
      <c r="O200" s="186" t="n"/>
      <c r="P200" s="418" t="n"/>
      <c r="Q200" s="414" t="n"/>
      <c r="R200" s="230" t="n"/>
      <c r="S200" s="226" t="n"/>
      <c r="T200" s="229" t="n"/>
    </row>
    <row r="201" ht="16.5" customHeight="1">
      <c r="A201" s="188" t="n">
        <v>44078</v>
      </c>
      <c r="B201" s="183">
        <f>INDIRECT(B$1&amp;"!D"&amp;ROW())</f>
        <v/>
      </c>
      <c r="C201" s="224">
        <f>C202*(1+B201)</f>
        <v/>
      </c>
      <c r="D201" s="183">
        <f>INDIRECT(D$1&amp;"!D"&amp;ROW())</f>
        <v/>
      </c>
      <c r="E201" s="224">
        <f>E202*(1+D201)</f>
        <v/>
      </c>
      <c r="F201" s="183">
        <f>INDIRECT(F$1&amp;"!D"&amp;ROW())</f>
        <v/>
      </c>
      <c r="G201" s="224">
        <f>G202*(1+F201)</f>
        <v/>
      </c>
      <c r="H201" s="183">
        <f>INDIRECT(H$1&amp;"!D"&amp;ROW())</f>
        <v/>
      </c>
      <c r="I201" s="224">
        <f>I202*(1+H201)</f>
        <v/>
      </c>
      <c r="J201" s="183">
        <f>INDIRECT(J$1&amp;"!D"&amp;ROW())</f>
        <v/>
      </c>
      <c r="K201" s="224">
        <f>K202*(1+J201)</f>
        <v/>
      </c>
      <c r="L201" s="198">
        <f>SUM(C201,E201,G201,I201,K201)</f>
        <v/>
      </c>
      <c r="M201" s="186">
        <f>L201/L202-1</f>
        <v/>
      </c>
      <c r="N201" s="414" t="n"/>
      <c r="O201" s="186" t="n"/>
      <c r="P201" s="418" t="n"/>
      <c r="Q201" s="414" t="n"/>
      <c r="R201" s="230" t="n"/>
      <c r="S201" s="226" t="n"/>
      <c r="T201" s="229" t="n"/>
    </row>
    <row r="202" ht="16.5" customHeight="1">
      <c r="A202" s="188" t="n">
        <v>44077</v>
      </c>
      <c r="B202" s="183">
        <f>INDIRECT(B$1&amp;"!D"&amp;ROW())</f>
        <v/>
      </c>
      <c r="C202" s="224">
        <f>C203*(1+B202)</f>
        <v/>
      </c>
      <c r="D202" s="183">
        <f>INDIRECT(D$1&amp;"!D"&amp;ROW())</f>
        <v/>
      </c>
      <c r="E202" s="224">
        <f>E203*(1+D202)</f>
        <v/>
      </c>
      <c r="F202" s="183">
        <f>INDIRECT(F$1&amp;"!D"&amp;ROW())</f>
        <v/>
      </c>
      <c r="G202" s="224">
        <f>G203*(1+F202)</f>
        <v/>
      </c>
      <c r="H202" s="183">
        <f>INDIRECT(H$1&amp;"!D"&amp;ROW())</f>
        <v/>
      </c>
      <c r="I202" s="224">
        <f>I203*(1+H202)</f>
        <v/>
      </c>
      <c r="J202" s="183">
        <f>INDIRECT(J$1&amp;"!D"&amp;ROW())</f>
        <v/>
      </c>
      <c r="K202" s="224">
        <f>K203*(1+J202)</f>
        <v/>
      </c>
      <c r="L202" s="198">
        <f>SUM(C202,E202,G202,I202,K202)</f>
        <v/>
      </c>
      <c r="M202" s="186">
        <f>L202/L203-1</f>
        <v/>
      </c>
      <c r="N202" s="414" t="n"/>
      <c r="O202" s="186" t="n"/>
      <c r="P202" s="418" t="n"/>
      <c r="Q202" s="414" t="n"/>
      <c r="R202" s="230" t="n"/>
      <c r="S202" s="226" t="n"/>
      <c r="T202" s="229" t="n"/>
    </row>
    <row r="203" ht="16.5" customHeight="1">
      <c r="A203" s="188" t="n">
        <v>44076</v>
      </c>
      <c r="B203" s="183">
        <f>INDIRECT(B$1&amp;"!D"&amp;ROW())</f>
        <v/>
      </c>
      <c r="C203" s="224">
        <f>C204*(1+B203)</f>
        <v/>
      </c>
      <c r="D203" s="183">
        <f>INDIRECT(D$1&amp;"!D"&amp;ROW())</f>
        <v/>
      </c>
      <c r="E203" s="224">
        <f>E204*(1+D203)</f>
        <v/>
      </c>
      <c r="F203" s="183">
        <f>INDIRECT(F$1&amp;"!D"&amp;ROW())</f>
        <v/>
      </c>
      <c r="G203" s="224">
        <f>G204*(1+F203)</f>
        <v/>
      </c>
      <c r="H203" s="183">
        <f>INDIRECT(H$1&amp;"!D"&amp;ROW())</f>
        <v/>
      </c>
      <c r="I203" s="224">
        <f>I204*(1+H203)</f>
        <v/>
      </c>
      <c r="J203" s="183">
        <f>INDIRECT(J$1&amp;"!D"&amp;ROW())</f>
        <v/>
      </c>
      <c r="K203" s="224">
        <f>K204*(1+J203)</f>
        <v/>
      </c>
      <c r="L203" s="198">
        <f>SUM(C203,E203,G203,I203,K203)</f>
        <v/>
      </c>
      <c r="M203" s="186">
        <f>L203/L204-1</f>
        <v/>
      </c>
      <c r="N203" s="414" t="n"/>
      <c r="O203" s="186" t="n"/>
      <c r="P203" s="418" t="n"/>
      <c r="Q203" s="414" t="n"/>
      <c r="R203" s="230" t="n"/>
      <c r="S203" s="226" t="n"/>
      <c r="T203" s="229" t="n"/>
    </row>
    <row r="204" ht="16.5" customHeight="1">
      <c r="A204" s="188" t="n">
        <v>44075</v>
      </c>
      <c r="B204" s="183">
        <f>INDIRECT(B$1&amp;"!D"&amp;ROW())</f>
        <v/>
      </c>
      <c r="C204" s="224">
        <f>C205*(1+B204)</f>
        <v/>
      </c>
      <c r="D204" s="183">
        <f>INDIRECT(D$1&amp;"!D"&amp;ROW())</f>
        <v/>
      </c>
      <c r="E204" s="224">
        <f>E205*(1+D204)</f>
        <v/>
      </c>
      <c r="F204" s="183">
        <f>INDIRECT(F$1&amp;"!D"&amp;ROW())</f>
        <v/>
      </c>
      <c r="G204" s="224">
        <f>G205*(1+F204)</f>
        <v/>
      </c>
      <c r="H204" s="183">
        <f>INDIRECT(H$1&amp;"!D"&amp;ROW())</f>
        <v/>
      </c>
      <c r="I204" s="224">
        <f>I205*(1+H204)</f>
        <v/>
      </c>
      <c r="J204" s="183">
        <f>INDIRECT(J$1&amp;"!D"&amp;ROW())</f>
        <v/>
      </c>
      <c r="K204" s="224">
        <f>K205*(1+J204)</f>
        <v/>
      </c>
      <c r="L204" s="198">
        <f>SUM(C204,E204,G204,I204,K204)</f>
        <v/>
      </c>
      <c r="M204" s="186">
        <f>L204/L205-1</f>
        <v/>
      </c>
      <c r="N204" s="414" t="n"/>
      <c r="O204" s="186" t="n"/>
      <c r="P204" s="418" t="n"/>
      <c r="Q204" s="414" t="n"/>
      <c r="R204" s="230" t="n"/>
      <c r="S204" s="226" t="n"/>
      <c r="T204" s="229" t="n"/>
    </row>
    <row r="205" ht="16.5" customHeight="1">
      <c r="A205" s="188" t="n">
        <v>44074</v>
      </c>
      <c r="B205" s="183">
        <f>INDIRECT(B$1&amp;"!D"&amp;ROW())</f>
        <v/>
      </c>
      <c r="C205" s="224">
        <f>C206*(1+B205)</f>
        <v/>
      </c>
      <c r="D205" s="183">
        <f>INDIRECT(D$1&amp;"!D"&amp;ROW())</f>
        <v/>
      </c>
      <c r="E205" s="224">
        <f>E206*(1+D205)</f>
        <v/>
      </c>
      <c r="F205" s="183">
        <f>INDIRECT(F$1&amp;"!D"&amp;ROW())</f>
        <v/>
      </c>
      <c r="G205" s="224">
        <f>G206*(1+F205)</f>
        <v/>
      </c>
      <c r="H205" s="183">
        <f>INDIRECT(H$1&amp;"!D"&amp;ROW())</f>
        <v/>
      </c>
      <c r="I205" s="224">
        <f>I206*(1+H205)</f>
        <v/>
      </c>
      <c r="J205" s="183">
        <f>INDIRECT(J$1&amp;"!D"&amp;ROW())</f>
        <v/>
      </c>
      <c r="K205" s="224">
        <f>K206*(1+J205)</f>
        <v/>
      </c>
      <c r="L205" s="198">
        <f>SUM(C205,E205,G205,I205,K205)</f>
        <v/>
      </c>
      <c r="M205" s="186">
        <f>L205/L206-1</f>
        <v/>
      </c>
      <c r="N205" s="414" t="n"/>
      <c r="O205" s="186" t="n"/>
      <c r="P205" s="418" t="n"/>
      <c r="Q205" s="414" t="n"/>
      <c r="R205" s="230" t="n"/>
      <c r="S205" s="226" t="n"/>
      <c r="T205" s="229" t="n"/>
    </row>
    <row r="206" ht="16.5" customHeight="1">
      <c r="A206" s="188" t="n">
        <v>44071</v>
      </c>
      <c r="B206" s="183">
        <f>INDIRECT(B$1&amp;"!D"&amp;ROW())</f>
        <v/>
      </c>
      <c r="C206" s="224">
        <f>C207*(1+B206)</f>
        <v/>
      </c>
      <c r="D206" s="183">
        <f>INDIRECT(D$1&amp;"!D"&amp;ROW())</f>
        <v/>
      </c>
      <c r="E206" s="224">
        <f>E207*(1+D206)</f>
        <v/>
      </c>
      <c r="F206" s="183">
        <f>INDIRECT(F$1&amp;"!D"&amp;ROW())</f>
        <v/>
      </c>
      <c r="G206" s="224">
        <f>G207*(1+F206)</f>
        <v/>
      </c>
      <c r="H206" s="183">
        <f>INDIRECT(H$1&amp;"!D"&amp;ROW())</f>
        <v/>
      </c>
      <c r="I206" s="224">
        <f>I207*(1+H206)</f>
        <v/>
      </c>
      <c r="J206" s="183">
        <f>INDIRECT(J$1&amp;"!D"&amp;ROW())</f>
        <v/>
      </c>
      <c r="K206" s="224">
        <f>K207*(1+J206)</f>
        <v/>
      </c>
      <c r="L206" s="198">
        <f>SUM(C206,E206,G206,I206,K206)</f>
        <v/>
      </c>
      <c r="M206" s="186">
        <f>L206/L207-1</f>
        <v/>
      </c>
      <c r="N206" s="414" t="n"/>
      <c r="O206" s="186" t="n"/>
      <c r="P206" s="418" t="n"/>
      <c r="Q206" s="414" t="n"/>
      <c r="R206" s="230" t="n"/>
      <c r="S206" s="226" t="n"/>
      <c r="T206" s="229" t="n"/>
    </row>
    <row r="207" ht="16.5" customHeight="1">
      <c r="A207" s="188" t="n">
        <v>44070</v>
      </c>
      <c r="B207" s="183">
        <f>INDIRECT(B$1&amp;"!D"&amp;ROW())</f>
        <v/>
      </c>
      <c r="C207" s="224">
        <f>C208*(1+B207)</f>
        <v/>
      </c>
      <c r="D207" s="183">
        <f>INDIRECT(D$1&amp;"!D"&amp;ROW())</f>
        <v/>
      </c>
      <c r="E207" s="224">
        <f>E208*(1+D207)</f>
        <v/>
      </c>
      <c r="F207" s="183">
        <f>INDIRECT(F$1&amp;"!D"&amp;ROW())</f>
        <v/>
      </c>
      <c r="G207" s="224">
        <f>G208*(1+F207)</f>
        <v/>
      </c>
      <c r="H207" s="183">
        <f>INDIRECT(H$1&amp;"!D"&amp;ROW())</f>
        <v/>
      </c>
      <c r="I207" s="224">
        <f>I208*(1+H207)</f>
        <v/>
      </c>
      <c r="J207" s="183">
        <f>INDIRECT(J$1&amp;"!D"&amp;ROW())</f>
        <v/>
      </c>
      <c r="K207" s="224">
        <f>K208*(1+J207)</f>
        <v/>
      </c>
      <c r="L207" s="198">
        <f>SUM(C207,E207,G207,I207,K207)</f>
        <v/>
      </c>
      <c r="M207" s="186">
        <f>L207/L208-1</f>
        <v/>
      </c>
      <c r="N207" s="414" t="n"/>
      <c r="O207" s="186" t="n"/>
      <c r="P207" s="418" t="n"/>
      <c r="Q207" s="414" t="n"/>
      <c r="R207" s="230" t="n"/>
      <c r="S207" s="226" t="n"/>
      <c r="T207" s="229" t="n"/>
    </row>
    <row r="208" ht="16.5" customHeight="1">
      <c r="A208" s="188" t="n">
        <v>44069</v>
      </c>
      <c r="B208" s="183">
        <f>INDIRECT(B$1&amp;"!D"&amp;ROW())</f>
        <v/>
      </c>
      <c r="C208" s="224">
        <f>C209*(1+B208)</f>
        <v/>
      </c>
      <c r="D208" s="183">
        <f>INDIRECT(D$1&amp;"!D"&amp;ROW())</f>
        <v/>
      </c>
      <c r="E208" s="224">
        <f>E209*(1+D208)</f>
        <v/>
      </c>
      <c r="F208" s="183">
        <f>INDIRECT(F$1&amp;"!D"&amp;ROW())</f>
        <v/>
      </c>
      <c r="G208" s="224">
        <f>G209*(1+F208)</f>
        <v/>
      </c>
      <c r="H208" s="183">
        <f>INDIRECT(H$1&amp;"!D"&amp;ROW())</f>
        <v/>
      </c>
      <c r="I208" s="224">
        <f>I209*(1+H208)</f>
        <v/>
      </c>
      <c r="J208" s="183">
        <f>INDIRECT(J$1&amp;"!D"&amp;ROW())</f>
        <v/>
      </c>
      <c r="K208" s="224">
        <f>K209*(1+J208)</f>
        <v/>
      </c>
      <c r="L208" s="198">
        <f>SUM(C208,E208,G208,I208,K208)</f>
        <v/>
      </c>
      <c r="M208" s="186">
        <f>L208/L209-1</f>
        <v/>
      </c>
      <c r="N208" s="414" t="n"/>
      <c r="O208" s="186" t="n"/>
      <c r="P208" s="418" t="n"/>
      <c r="Q208" s="414" t="n"/>
      <c r="R208" s="230" t="n"/>
      <c r="S208" s="226" t="n"/>
      <c r="T208" s="229" t="n"/>
    </row>
    <row r="209" ht="16.5" customHeight="1">
      <c r="A209" s="188" t="n">
        <v>44068</v>
      </c>
      <c r="B209" s="183">
        <f>INDIRECT(B$1&amp;"!D"&amp;ROW())</f>
        <v/>
      </c>
      <c r="C209" s="224">
        <f>C210*(1+B209)</f>
        <v/>
      </c>
      <c r="D209" s="183">
        <f>INDIRECT(D$1&amp;"!D"&amp;ROW())</f>
        <v/>
      </c>
      <c r="E209" s="224">
        <f>E210*(1+D209)</f>
        <v/>
      </c>
      <c r="F209" s="183">
        <f>INDIRECT(F$1&amp;"!D"&amp;ROW())</f>
        <v/>
      </c>
      <c r="G209" s="224">
        <f>G210*(1+F209)</f>
        <v/>
      </c>
      <c r="H209" s="183">
        <f>INDIRECT(H$1&amp;"!D"&amp;ROW())</f>
        <v/>
      </c>
      <c r="I209" s="224">
        <f>I210*(1+H209)</f>
        <v/>
      </c>
      <c r="J209" s="183">
        <f>INDIRECT(J$1&amp;"!D"&amp;ROW())</f>
        <v/>
      </c>
      <c r="K209" s="224">
        <f>K210*(1+J209)</f>
        <v/>
      </c>
      <c r="L209" s="198">
        <f>SUM(C209,E209,G209,I209,K209)</f>
        <v/>
      </c>
      <c r="M209" s="186">
        <f>L209/L210-1</f>
        <v/>
      </c>
      <c r="N209" s="414" t="n"/>
      <c r="O209" s="186" t="n"/>
      <c r="P209" s="418" t="n"/>
      <c r="Q209" s="414" t="n"/>
      <c r="R209" s="230" t="n"/>
      <c r="S209" s="226" t="n"/>
      <c r="T209" s="229" t="n"/>
    </row>
    <row r="210" ht="16.5" customHeight="1">
      <c r="A210" s="188" t="n">
        <v>44067</v>
      </c>
      <c r="B210" s="183">
        <f>INDIRECT(B$1&amp;"!D"&amp;ROW())</f>
        <v/>
      </c>
      <c r="C210" s="224">
        <f>C211*(1+B210)</f>
        <v/>
      </c>
      <c r="D210" s="183">
        <f>INDIRECT(D$1&amp;"!D"&amp;ROW())</f>
        <v/>
      </c>
      <c r="E210" s="224">
        <f>E211*(1+D210)</f>
        <v/>
      </c>
      <c r="F210" s="183">
        <f>INDIRECT(F$1&amp;"!D"&amp;ROW())</f>
        <v/>
      </c>
      <c r="G210" s="224">
        <f>G211*(1+F210)</f>
        <v/>
      </c>
      <c r="H210" s="183">
        <f>INDIRECT(H$1&amp;"!D"&amp;ROW())</f>
        <v/>
      </c>
      <c r="I210" s="224">
        <f>I211*(1+H210)</f>
        <v/>
      </c>
      <c r="J210" s="183">
        <f>INDIRECT(J$1&amp;"!D"&amp;ROW())</f>
        <v/>
      </c>
      <c r="K210" s="224">
        <f>K211*(1+J210)</f>
        <v/>
      </c>
      <c r="L210" s="198">
        <f>SUM(C210,E210,G210,I210,K210)</f>
        <v/>
      </c>
      <c r="M210" s="186">
        <f>L210/L211-1</f>
        <v/>
      </c>
      <c r="N210" s="414" t="n"/>
      <c r="O210" s="186" t="n"/>
      <c r="P210" s="418" t="n"/>
      <c r="Q210" s="414" t="n"/>
      <c r="R210" s="230" t="n"/>
      <c r="S210" s="226" t="n"/>
      <c r="T210" s="229" t="n"/>
    </row>
    <row r="211" ht="16.5" customHeight="1">
      <c r="A211" s="188" t="n">
        <v>44064</v>
      </c>
      <c r="B211" s="183">
        <f>INDIRECT(B$1&amp;"!D"&amp;ROW())</f>
        <v/>
      </c>
      <c r="C211" s="224">
        <f>C212*(1+B211)</f>
        <v/>
      </c>
      <c r="D211" s="183">
        <f>INDIRECT(D$1&amp;"!D"&amp;ROW())</f>
        <v/>
      </c>
      <c r="E211" s="224">
        <f>E212*(1+D211)</f>
        <v/>
      </c>
      <c r="F211" s="183">
        <f>INDIRECT(F$1&amp;"!D"&amp;ROW())</f>
        <v/>
      </c>
      <c r="G211" s="224">
        <f>G212*(1+F211)</f>
        <v/>
      </c>
      <c r="H211" s="183">
        <f>INDIRECT(H$1&amp;"!D"&amp;ROW())</f>
        <v/>
      </c>
      <c r="I211" s="224">
        <f>I212*(1+H211)</f>
        <v/>
      </c>
      <c r="J211" s="183">
        <f>INDIRECT(J$1&amp;"!D"&amp;ROW())</f>
        <v/>
      </c>
      <c r="K211" s="224">
        <f>K212*(1+J211)</f>
        <v/>
      </c>
      <c r="L211" s="198">
        <f>SUM(C211,E211,G211,I211,K211)</f>
        <v/>
      </c>
      <c r="M211" s="186">
        <f>L211/L212-1</f>
        <v/>
      </c>
      <c r="N211" s="414" t="n"/>
      <c r="O211" s="186" t="n"/>
      <c r="P211" s="418" t="n"/>
      <c r="Q211" s="414" t="n"/>
      <c r="R211" s="230" t="n"/>
      <c r="S211" s="226" t="n"/>
      <c r="T211" s="229" t="n"/>
    </row>
    <row r="212" ht="16.5" customHeight="1">
      <c r="A212" s="188" t="n">
        <v>44063</v>
      </c>
      <c r="B212" s="183">
        <f>INDIRECT(B$1&amp;"!D"&amp;ROW())</f>
        <v/>
      </c>
      <c r="C212" s="224">
        <f>C213*(1+B212)</f>
        <v/>
      </c>
      <c r="D212" s="183">
        <f>INDIRECT(D$1&amp;"!D"&amp;ROW())</f>
        <v/>
      </c>
      <c r="E212" s="224">
        <f>E213*(1+D212)</f>
        <v/>
      </c>
      <c r="F212" s="183">
        <f>INDIRECT(F$1&amp;"!D"&amp;ROW())</f>
        <v/>
      </c>
      <c r="G212" s="224">
        <f>G213*(1+F212)</f>
        <v/>
      </c>
      <c r="H212" s="183">
        <f>INDIRECT(H$1&amp;"!D"&amp;ROW())</f>
        <v/>
      </c>
      <c r="I212" s="224">
        <f>I213*(1+H212)</f>
        <v/>
      </c>
      <c r="J212" s="183">
        <f>INDIRECT(J$1&amp;"!D"&amp;ROW())</f>
        <v/>
      </c>
      <c r="K212" s="224">
        <f>K213*(1+J212)</f>
        <v/>
      </c>
      <c r="L212" s="198">
        <f>SUM(C212,E212,G212,I212,K212)</f>
        <v/>
      </c>
      <c r="M212" s="186">
        <f>L212/L213-1</f>
        <v/>
      </c>
      <c r="N212" s="414" t="n"/>
      <c r="O212" s="186" t="n"/>
      <c r="P212" s="418" t="n"/>
      <c r="Q212" s="414" t="n"/>
      <c r="R212" s="230" t="n"/>
      <c r="S212" s="226" t="n"/>
      <c r="T212" s="229" t="n"/>
    </row>
    <row r="213" ht="16.5" customHeight="1">
      <c r="A213" s="188" t="n">
        <v>44062</v>
      </c>
      <c r="B213" s="183">
        <f>INDIRECT(B$1&amp;"!D"&amp;ROW())</f>
        <v/>
      </c>
      <c r="C213" s="224">
        <f>C214*(1+B213)</f>
        <v/>
      </c>
      <c r="D213" s="183">
        <f>INDIRECT(D$1&amp;"!D"&amp;ROW())</f>
        <v/>
      </c>
      <c r="E213" s="224">
        <f>E214*(1+D213)</f>
        <v/>
      </c>
      <c r="F213" s="183">
        <f>INDIRECT(F$1&amp;"!D"&amp;ROW())</f>
        <v/>
      </c>
      <c r="G213" s="224">
        <f>G214*(1+F213)</f>
        <v/>
      </c>
      <c r="H213" s="183">
        <f>INDIRECT(H$1&amp;"!D"&amp;ROW())</f>
        <v/>
      </c>
      <c r="I213" s="224">
        <f>I214*(1+H213)</f>
        <v/>
      </c>
      <c r="J213" s="183">
        <f>INDIRECT(J$1&amp;"!D"&amp;ROW())</f>
        <v/>
      </c>
      <c r="K213" s="224">
        <f>K214*(1+J213)</f>
        <v/>
      </c>
      <c r="L213" s="198">
        <f>SUM(C213,E213,G213,I213,K213)</f>
        <v/>
      </c>
      <c r="M213" s="186">
        <f>L213/L214-1</f>
        <v/>
      </c>
      <c r="N213" s="414" t="n"/>
      <c r="O213" s="186" t="n"/>
      <c r="P213" s="418" t="n"/>
      <c r="Q213" s="414" t="n"/>
      <c r="R213" s="230" t="n"/>
      <c r="S213" s="226" t="n"/>
      <c r="T213" s="229" t="n"/>
    </row>
    <row r="214" ht="16.5" customHeight="1">
      <c r="A214" s="188" t="n">
        <v>44061</v>
      </c>
      <c r="B214" s="183">
        <f>INDIRECT(B$1&amp;"!D"&amp;ROW())</f>
        <v/>
      </c>
      <c r="C214" s="224">
        <f>C215*(1+B214)</f>
        <v/>
      </c>
      <c r="D214" s="183">
        <f>INDIRECT(D$1&amp;"!D"&amp;ROW())</f>
        <v/>
      </c>
      <c r="E214" s="224">
        <f>E215*(1+D214)</f>
        <v/>
      </c>
      <c r="F214" s="183">
        <f>INDIRECT(F$1&amp;"!D"&amp;ROW())</f>
        <v/>
      </c>
      <c r="G214" s="224">
        <f>G215*(1+F214)</f>
        <v/>
      </c>
      <c r="H214" s="183">
        <f>INDIRECT(H$1&amp;"!D"&amp;ROW())</f>
        <v/>
      </c>
      <c r="I214" s="224">
        <f>I215*(1+H214)</f>
        <v/>
      </c>
      <c r="J214" s="183">
        <f>INDIRECT(J$1&amp;"!D"&amp;ROW())</f>
        <v/>
      </c>
      <c r="K214" s="224">
        <f>K215*(1+J214)</f>
        <v/>
      </c>
      <c r="L214" s="198">
        <f>SUM(C214,E214,G214,I214,K214)</f>
        <v/>
      </c>
      <c r="M214" s="186">
        <f>L214/L215-1</f>
        <v/>
      </c>
      <c r="N214" s="414" t="n"/>
      <c r="O214" s="186" t="n"/>
      <c r="P214" s="418" t="n"/>
      <c r="Q214" s="414" t="n"/>
      <c r="R214" s="230" t="n"/>
      <c r="S214" s="226" t="n"/>
      <c r="T214" s="229" t="n"/>
    </row>
    <row r="215" ht="16.5" customHeight="1">
      <c r="A215" s="188" t="n">
        <v>44060</v>
      </c>
      <c r="B215" s="183">
        <f>INDIRECT(B$1&amp;"!D"&amp;ROW())</f>
        <v/>
      </c>
      <c r="C215" s="224">
        <f>C216*(1+B215)</f>
        <v/>
      </c>
      <c r="D215" s="183">
        <f>INDIRECT(D$1&amp;"!D"&amp;ROW())</f>
        <v/>
      </c>
      <c r="E215" s="224">
        <f>E216*(1+D215)</f>
        <v/>
      </c>
      <c r="F215" s="183">
        <f>INDIRECT(F$1&amp;"!D"&amp;ROW())</f>
        <v/>
      </c>
      <c r="G215" s="224">
        <f>G216*(1+F215)</f>
        <v/>
      </c>
      <c r="H215" s="183">
        <f>INDIRECT(H$1&amp;"!D"&amp;ROW())</f>
        <v/>
      </c>
      <c r="I215" s="224">
        <f>I216*(1+H215)</f>
        <v/>
      </c>
      <c r="J215" s="183">
        <f>INDIRECT(J$1&amp;"!D"&amp;ROW())</f>
        <v/>
      </c>
      <c r="K215" s="224">
        <f>K216*(1+J215)</f>
        <v/>
      </c>
      <c r="L215" s="198">
        <f>SUM(C215,E215,G215,I215,K215)</f>
        <v/>
      </c>
      <c r="M215" s="186">
        <f>L215/L216-1</f>
        <v/>
      </c>
      <c r="N215" s="414" t="n"/>
      <c r="O215" s="186" t="n"/>
      <c r="P215" s="418" t="n"/>
      <c r="Q215" s="414" t="n"/>
      <c r="R215" s="230" t="n"/>
      <c r="S215" s="226" t="n"/>
      <c r="T215" s="229" t="n"/>
    </row>
    <row r="216" ht="16.5" customHeight="1">
      <c r="A216" s="188" t="n">
        <v>44057</v>
      </c>
      <c r="B216" s="183">
        <f>INDIRECT(B$1&amp;"!D"&amp;ROW())</f>
        <v/>
      </c>
      <c r="C216" s="224">
        <f>C217*(1+B216)</f>
        <v/>
      </c>
      <c r="D216" s="183">
        <f>INDIRECT(D$1&amp;"!D"&amp;ROW())</f>
        <v/>
      </c>
      <c r="E216" s="224">
        <f>E217*(1+D216)</f>
        <v/>
      </c>
      <c r="F216" s="183">
        <f>INDIRECT(F$1&amp;"!D"&amp;ROW())</f>
        <v/>
      </c>
      <c r="G216" s="224">
        <f>G217*(1+F216)</f>
        <v/>
      </c>
      <c r="H216" s="183">
        <f>INDIRECT(H$1&amp;"!D"&amp;ROW())</f>
        <v/>
      </c>
      <c r="I216" s="224">
        <f>I217*(1+H216)</f>
        <v/>
      </c>
      <c r="J216" s="183">
        <f>INDIRECT(J$1&amp;"!D"&amp;ROW())</f>
        <v/>
      </c>
      <c r="K216" s="224">
        <f>K217*(1+J216)</f>
        <v/>
      </c>
      <c r="L216" s="198">
        <f>SUM(C216,E216,G216,I216,K216)</f>
        <v/>
      </c>
      <c r="M216" s="186">
        <f>L216/L217-1</f>
        <v/>
      </c>
      <c r="N216" s="414" t="n"/>
      <c r="O216" s="186" t="n"/>
      <c r="P216" s="418" t="n"/>
      <c r="Q216" s="414" t="n"/>
      <c r="R216" s="230" t="n"/>
      <c r="S216" s="226" t="n"/>
      <c r="T216" s="229" t="n"/>
    </row>
    <row r="217" ht="16.5" customHeight="1">
      <c r="A217" s="188" t="n">
        <v>44056</v>
      </c>
      <c r="B217" s="183">
        <f>INDIRECT(B$1&amp;"!D"&amp;ROW())</f>
        <v/>
      </c>
      <c r="C217" s="224">
        <f>C218*(1+B217)</f>
        <v/>
      </c>
      <c r="D217" s="183">
        <f>INDIRECT(D$1&amp;"!D"&amp;ROW())</f>
        <v/>
      </c>
      <c r="E217" s="224">
        <f>E218*(1+D217)</f>
        <v/>
      </c>
      <c r="F217" s="183">
        <f>INDIRECT(F$1&amp;"!D"&amp;ROW())</f>
        <v/>
      </c>
      <c r="G217" s="224">
        <f>G218*(1+F217)</f>
        <v/>
      </c>
      <c r="H217" s="183">
        <f>INDIRECT(H$1&amp;"!D"&amp;ROW())</f>
        <v/>
      </c>
      <c r="I217" s="224">
        <f>I218*(1+H217)</f>
        <v/>
      </c>
      <c r="J217" s="183">
        <f>INDIRECT(J$1&amp;"!D"&amp;ROW())</f>
        <v/>
      </c>
      <c r="K217" s="224">
        <f>K218*(1+J217)</f>
        <v/>
      </c>
      <c r="L217" s="198">
        <f>SUM(C217,E217,G217,I217,K217)</f>
        <v/>
      </c>
      <c r="M217" s="186">
        <f>L217/L218-1</f>
        <v/>
      </c>
      <c r="N217" s="414" t="n"/>
      <c r="O217" s="186" t="n"/>
      <c r="P217" s="418" t="n"/>
      <c r="Q217" s="414" t="n"/>
      <c r="R217" s="230" t="n"/>
      <c r="S217" s="226" t="n"/>
      <c r="T217" s="229" t="n"/>
    </row>
    <row r="218" ht="16.5" customHeight="1">
      <c r="A218" s="188" t="n">
        <v>44055</v>
      </c>
      <c r="B218" s="183">
        <f>INDIRECT(B$1&amp;"!D"&amp;ROW())</f>
        <v/>
      </c>
      <c r="C218" s="224">
        <f>C219*(1+B218)</f>
        <v/>
      </c>
      <c r="D218" s="183">
        <f>INDIRECT(D$1&amp;"!D"&amp;ROW())</f>
        <v/>
      </c>
      <c r="E218" s="224">
        <f>E219*(1+D218)</f>
        <v/>
      </c>
      <c r="F218" s="183">
        <f>INDIRECT(F$1&amp;"!D"&amp;ROW())</f>
        <v/>
      </c>
      <c r="G218" s="224">
        <f>G219*(1+F218)</f>
        <v/>
      </c>
      <c r="H218" s="183">
        <f>INDIRECT(H$1&amp;"!D"&amp;ROW())</f>
        <v/>
      </c>
      <c r="I218" s="224">
        <f>I219*(1+H218)</f>
        <v/>
      </c>
      <c r="J218" s="183">
        <f>INDIRECT(J$1&amp;"!D"&amp;ROW())</f>
        <v/>
      </c>
      <c r="K218" s="224">
        <f>K219*(1+J218)</f>
        <v/>
      </c>
      <c r="L218" s="198">
        <f>SUM(C218,E218,G218,I218,K218)</f>
        <v/>
      </c>
      <c r="M218" s="186">
        <f>L218/L219-1</f>
        <v/>
      </c>
      <c r="N218" s="414" t="n"/>
      <c r="O218" s="186" t="n"/>
      <c r="P218" s="418" t="n"/>
      <c r="Q218" s="414" t="n"/>
      <c r="R218" s="230" t="n"/>
      <c r="S218" s="226" t="n"/>
      <c r="T218" s="229" t="n"/>
    </row>
    <row r="219" ht="16.5" customHeight="1">
      <c r="A219" s="188" t="n">
        <v>44054</v>
      </c>
      <c r="B219" s="183">
        <f>INDIRECT(B$1&amp;"!D"&amp;ROW())</f>
        <v/>
      </c>
      <c r="C219" s="224">
        <f>C220*(1+B219)</f>
        <v/>
      </c>
      <c r="D219" s="183">
        <f>INDIRECT(D$1&amp;"!D"&amp;ROW())</f>
        <v/>
      </c>
      <c r="E219" s="224">
        <f>E220*(1+D219)</f>
        <v/>
      </c>
      <c r="F219" s="183">
        <f>INDIRECT(F$1&amp;"!D"&amp;ROW())</f>
        <v/>
      </c>
      <c r="G219" s="224">
        <f>G220*(1+F219)</f>
        <v/>
      </c>
      <c r="H219" s="183">
        <f>INDIRECT(H$1&amp;"!D"&amp;ROW())</f>
        <v/>
      </c>
      <c r="I219" s="224">
        <f>I220*(1+H219)</f>
        <v/>
      </c>
      <c r="J219" s="183">
        <f>INDIRECT(J$1&amp;"!D"&amp;ROW())</f>
        <v/>
      </c>
      <c r="K219" s="224">
        <f>K220*(1+J219)</f>
        <v/>
      </c>
      <c r="L219" s="198">
        <f>SUM(C219,E219,G219,I219,K219)</f>
        <v/>
      </c>
      <c r="M219" s="186">
        <f>L219/L220-1</f>
        <v/>
      </c>
      <c r="N219" s="414" t="n"/>
      <c r="O219" s="186" t="n"/>
      <c r="P219" s="418" t="n"/>
      <c r="Q219" s="414" t="n"/>
      <c r="R219" s="230" t="n"/>
      <c r="S219" s="226" t="n"/>
      <c r="T219" s="229" t="n"/>
    </row>
    <row r="220" ht="16.5" customHeight="1">
      <c r="A220" s="188" t="n">
        <v>44053</v>
      </c>
      <c r="B220" s="183">
        <f>INDIRECT(B$1&amp;"!D"&amp;ROW())</f>
        <v/>
      </c>
      <c r="C220" s="224">
        <f>C221*(1+B220)</f>
        <v/>
      </c>
      <c r="D220" s="183">
        <f>INDIRECT(D$1&amp;"!D"&amp;ROW())</f>
        <v/>
      </c>
      <c r="E220" s="224">
        <f>E221*(1+D220)</f>
        <v/>
      </c>
      <c r="F220" s="183">
        <f>INDIRECT(F$1&amp;"!D"&amp;ROW())</f>
        <v/>
      </c>
      <c r="G220" s="224">
        <f>G221*(1+F220)</f>
        <v/>
      </c>
      <c r="H220" s="183">
        <f>INDIRECT(H$1&amp;"!D"&amp;ROW())</f>
        <v/>
      </c>
      <c r="I220" s="224">
        <f>I221*(1+H220)</f>
        <v/>
      </c>
      <c r="J220" s="183">
        <f>INDIRECT(J$1&amp;"!D"&amp;ROW())</f>
        <v/>
      </c>
      <c r="K220" s="224">
        <f>K221*(1+J220)</f>
        <v/>
      </c>
      <c r="L220" s="198">
        <f>SUM(C220,E220,G220,I220,K220)</f>
        <v/>
      </c>
      <c r="M220" s="186">
        <f>L220/L221-1</f>
        <v/>
      </c>
      <c r="N220" s="414" t="n"/>
      <c r="O220" s="186" t="n"/>
      <c r="P220" s="418" t="n"/>
      <c r="Q220" s="414" t="n"/>
      <c r="R220" s="230" t="n"/>
      <c r="S220" s="226" t="n"/>
      <c r="T220" s="229" t="n"/>
    </row>
    <row r="221" ht="16.5" customHeight="1">
      <c r="A221" s="188" t="n">
        <v>44050</v>
      </c>
      <c r="B221" s="183">
        <f>INDIRECT(B$1&amp;"!D"&amp;ROW())</f>
        <v/>
      </c>
      <c r="C221" s="224">
        <f>C222*(1+B221)</f>
        <v/>
      </c>
      <c r="D221" s="183">
        <f>INDIRECT(D$1&amp;"!D"&amp;ROW())</f>
        <v/>
      </c>
      <c r="E221" s="224">
        <f>E222*(1+D221)</f>
        <v/>
      </c>
      <c r="F221" s="183">
        <f>INDIRECT(F$1&amp;"!D"&amp;ROW())</f>
        <v/>
      </c>
      <c r="G221" s="224">
        <f>G222*(1+F221)</f>
        <v/>
      </c>
      <c r="H221" s="183">
        <f>INDIRECT(H$1&amp;"!D"&amp;ROW())</f>
        <v/>
      </c>
      <c r="I221" s="224">
        <f>I222*(1+H221)</f>
        <v/>
      </c>
      <c r="J221" s="183">
        <f>INDIRECT(J$1&amp;"!D"&amp;ROW())</f>
        <v/>
      </c>
      <c r="K221" s="224">
        <f>K222*(1+J221)</f>
        <v/>
      </c>
      <c r="L221" s="198">
        <f>SUM(C221,E221,G221,I221,K221)</f>
        <v/>
      </c>
      <c r="M221" s="186">
        <f>L221/L222-1</f>
        <v/>
      </c>
      <c r="N221" s="414" t="n"/>
      <c r="O221" s="186" t="n"/>
      <c r="P221" s="418" t="n"/>
      <c r="Q221" s="414" t="n"/>
      <c r="R221" s="230" t="n"/>
      <c r="S221" s="226" t="n"/>
      <c r="T221" s="229" t="n"/>
    </row>
    <row r="222" ht="16.5" customHeight="1">
      <c r="A222" s="188" t="n">
        <v>44049</v>
      </c>
      <c r="B222" s="183">
        <f>INDIRECT(B$1&amp;"!D"&amp;ROW())</f>
        <v/>
      </c>
      <c r="C222" s="224">
        <f>C223*(1+B222)</f>
        <v/>
      </c>
      <c r="D222" s="183">
        <f>INDIRECT(D$1&amp;"!D"&amp;ROW())</f>
        <v/>
      </c>
      <c r="E222" s="224">
        <f>E223*(1+D222)</f>
        <v/>
      </c>
      <c r="F222" s="183">
        <f>INDIRECT(F$1&amp;"!D"&amp;ROW())</f>
        <v/>
      </c>
      <c r="G222" s="224">
        <f>G223*(1+F222)</f>
        <v/>
      </c>
      <c r="H222" s="183">
        <f>INDIRECT(H$1&amp;"!D"&amp;ROW())</f>
        <v/>
      </c>
      <c r="I222" s="224">
        <f>I223*(1+H222)</f>
        <v/>
      </c>
      <c r="J222" s="183">
        <f>INDIRECT(J$1&amp;"!D"&amp;ROW())</f>
        <v/>
      </c>
      <c r="K222" s="224">
        <f>K223*(1+J222)</f>
        <v/>
      </c>
      <c r="L222" s="198">
        <f>SUM(C222,E222,G222,I222,K222)</f>
        <v/>
      </c>
      <c r="M222" s="186">
        <f>L222/L223-1</f>
        <v/>
      </c>
      <c r="N222" s="414" t="n"/>
      <c r="O222" s="186" t="n"/>
      <c r="P222" s="418" t="n"/>
      <c r="Q222" s="414" t="n"/>
      <c r="R222" s="230" t="n"/>
      <c r="S222" s="226" t="n"/>
      <c r="T222" s="229" t="n"/>
    </row>
    <row r="223" ht="16.5" customHeight="1">
      <c r="A223" s="188" t="n">
        <v>44048</v>
      </c>
      <c r="B223" s="183">
        <f>INDIRECT(B$1&amp;"!D"&amp;ROW())</f>
        <v/>
      </c>
      <c r="C223" s="224">
        <f>C224*(1+B223)</f>
        <v/>
      </c>
      <c r="D223" s="183">
        <f>INDIRECT(D$1&amp;"!D"&amp;ROW())</f>
        <v/>
      </c>
      <c r="E223" s="224">
        <f>E224*(1+D223)</f>
        <v/>
      </c>
      <c r="F223" s="183">
        <f>INDIRECT(F$1&amp;"!D"&amp;ROW())</f>
        <v/>
      </c>
      <c r="G223" s="224">
        <f>G224*(1+F223)</f>
        <v/>
      </c>
      <c r="H223" s="183">
        <f>INDIRECT(H$1&amp;"!D"&amp;ROW())</f>
        <v/>
      </c>
      <c r="I223" s="224">
        <f>I224*(1+H223)</f>
        <v/>
      </c>
      <c r="J223" s="183">
        <f>INDIRECT(J$1&amp;"!D"&amp;ROW())</f>
        <v/>
      </c>
      <c r="K223" s="224">
        <f>K224*(1+J223)</f>
        <v/>
      </c>
      <c r="L223" s="198">
        <f>SUM(C223,E223,G223,I223,K223)</f>
        <v/>
      </c>
      <c r="M223" s="186">
        <f>L223/L224-1</f>
        <v/>
      </c>
      <c r="N223" s="414" t="n"/>
      <c r="O223" s="186" t="n"/>
      <c r="P223" s="418" t="n"/>
      <c r="Q223" s="414" t="n"/>
      <c r="R223" s="230" t="n"/>
      <c r="S223" s="226" t="n"/>
      <c r="T223" s="229" t="n"/>
    </row>
    <row r="224" ht="16.5" customHeight="1">
      <c r="A224" s="188" t="n">
        <v>44047</v>
      </c>
      <c r="B224" s="183">
        <f>INDIRECT(B$1&amp;"!D"&amp;ROW())</f>
        <v/>
      </c>
      <c r="C224" s="224">
        <f>C225*(1+B224)</f>
        <v/>
      </c>
      <c r="D224" s="183">
        <f>INDIRECT(D$1&amp;"!D"&amp;ROW())</f>
        <v/>
      </c>
      <c r="E224" s="224">
        <f>E225*(1+D224)</f>
        <v/>
      </c>
      <c r="F224" s="183">
        <f>INDIRECT(F$1&amp;"!D"&amp;ROW())</f>
        <v/>
      </c>
      <c r="G224" s="224">
        <f>G225*(1+F224)</f>
        <v/>
      </c>
      <c r="H224" s="183">
        <f>INDIRECT(H$1&amp;"!D"&amp;ROW())</f>
        <v/>
      </c>
      <c r="I224" s="224">
        <f>I225*(1+H224)</f>
        <v/>
      </c>
      <c r="J224" s="183">
        <f>INDIRECT(J$1&amp;"!D"&amp;ROW())</f>
        <v/>
      </c>
      <c r="K224" s="224">
        <f>K225*(1+J224)</f>
        <v/>
      </c>
      <c r="L224" s="198">
        <f>SUM(C224,E224,G224,I224,K224)</f>
        <v/>
      </c>
      <c r="M224" s="186">
        <f>L224/L225-1</f>
        <v/>
      </c>
      <c r="N224" s="414" t="n"/>
      <c r="O224" s="186" t="n"/>
      <c r="P224" s="418" t="n"/>
      <c r="Q224" s="414" t="n"/>
      <c r="R224" s="230" t="n"/>
      <c r="S224" s="226" t="n"/>
      <c r="T224" s="229" t="n"/>
    </row>
    <row r="225" ht="16.5" customHeight="1">
      <c r="A225" s="188" t="n">
        <v>44046</v>
      </c>
      <c r="B225" s="183">
        <f>INDIRECT(B$1&amp;"!D"&amp;ROW())</f>
        <v/>
      </c>
      <c r="C225" s="224">
        <f>C226*(1+B225)</f>
        <v/>
      </c>
      <c r="D225" s="183">
        <f>INDIRECT(D$1&amp;"!D"&amp;ROW())</f>
        <v/>
      </c>
      <c r="E225" s="224">
        <f>E226*(1+D225)</f>
        <v/>
      </c>
      <c r="F225" s="183">
        <f>INDIRECT(F$1&amp;"!D"&amp;ROW())</f>
        <v/>
      </c>
      <c r="G225" s="224">
        <f>G226*(1+F225)</f>
        <v/>
      </c>
      <c r="H225" s="183">
        <f>INDIRECT(H$1&amp;"!D"&amp;ROW())</f>
        <v/>
      </c>
      <c r="I225" s="224">
        <f>I226*(1+H225)</f>
        <v/>
      </c>
      <c r="J225" s="183">
        <f>INDIRECT(J$1&amp;"!D"&amp;ROW())</f>
        <v/>
      </c>
      <c r="K225" s="224">
        <f>K226*(1+J225)</f>
        <v/>
      </c>
      <c r="L225" s="198">
        <f>SUM(C225,E225,G225,I225,K225)</f>
        <v/>
      </c>
      <c r="M225" s="186">
        <f>L225/L226-1</f>
        <v/>
      </c>
      <c r="N225" s="414" t="n"/>
      <c r="O225" s="186" t="n"/>
      <c r="P225" s="418" t="n"/>
      <c r="Q225" s="414" t="n"/>
      <c r="R225" s="230" t="n"/>
      <c r="S225" s="226" t="n"/>
      <c r="T225" s="229" t="n"/>
    </row>
    <row r="226" ht="16.5" customHeight="1">
      <c r="A226" s="188" t="n">
        <v>44043</v>
      </c>
      <c r="B226" s="183">
        <f>INDIRECT(B$1&amp;"!D"&amp;ROW())</f>
        <v/>
      </c>
      <c r="C226" s="224">
        <f>C227*(1+B226)</f>
        <v/>
      </c>
      <c r="D226" s="183">
        <f>INDIRECT(D$1&amp;"!D"&amp;ROW())</f>
        <v/>
      </c>
      <c r="E226" s="224">
        <f>E227*(1+D226)</f>
        <v/>
      </c>
      <c r="F226" s="183">
        <f>INDIRECT(F$1&amp;"!D"&amp;ROW())</f>
        <v/>
      </c>
      <c r="G226" s="224">
        <f>G227*(1+F226)</f>
        <v/>
      </c>
      <c r="H226" s="183">
        <f>INDIRECT(H$1&amp;"!D"&amp;ROW())</f>
        <v/>
      </c>
      <c r="I226" s="224">
        <f>I227*(1+H226)</f>
        <v/>
      </c>
      <c r="J226" s="183">
        <f>INDIRECT(J$1&amp;"!D"&amp;ROW())</f>
        <v/>
      </c>
      <c r="K226" s="224">
        <f>K227*(1+J226)</f>
        <v/>
      </c>
      <c r="L226" s="198">
        <f>SUM(C226,E226,G226,I226,K226)</f>
        <v/>
      </c>
      <c r="M226" s="186">
        <f>L226/L227-1</f>
        <v/>
      </c>
      <c r="N226" s="414" t="n"/>
      <c r="O226" s="186" t="n"/>
      <c r="P226" s="418" t="n"/>
      <c r="Q226" s="414" t="n"/>
      <c r="R226" s="230" t="n"/>
      <c r="S226" s="226" t="n"/>
      <c r="T226" s="229" t="n"/>
    </row>
    <row r="227" ht="16.5" customHeight="1">
      <c r="A227" s="188" t="n">
        <v>44042</v>
      </c>
      <c r="B227" s="183">
        <f>INDIRECT(B$1&amp;"!D"&amp;ROW())</f>
        <v/>
      </c>
      <c r="C227" s="224">
        <f>C228*(1+B227)</f>
        <v/>
      </c>
      <c r="D227" s="183">
        <f>INDIRECT(D$1&amp;"!D"&amp;ROW())</f>
        <v/>
      </c>
      <c r="E227" s="224">
        <f>E228*(1+D227)</f>
        <v/>
      </c>
      <c r="F227" s="183">
        <f>INDIRECT(F$1&amp;"!D"&amp;ROW())</f>
        <v/>
      </c>
      <c r="G227" s="224">
        <f>G228*(1+F227)</f>
        <v/>
      </c>
      <c r="H227" s="183">
        <f>INDIRECT(H$1&amp;"!D"&amp;ROW())</f>
        <v/>
      </c>
      <c r="I227" s="224">
        <f>I228*(1+H227)</f>
        <v/>
      </c>
      <c r="J227" s="183">
        <f>INDIRECT(J$1&amp;"!D"&amp;ROW())</f>
        <v/>
      </c>
      <c r="K227" s="224">
        <f>K228*(1+J227)</f>
        <v/>
      </c>
      <c r="L227" s="198">
        <f>SUM(C227,E227,G227,I227,K227)</f>
        <v/>
      </c>
      <c r="M227" s="186">
        <f>L227/L228-1</f>
        <v/>
      </c>
      <c r="N227" s="414" t="n"/>
      <c r="O227" s="186" t="n"/>
      <c r="P227" s="418" t="n"/>
      <c r="Q227" s="414" t="n"/>
      <c r="R227" s="230" t="n"/>
      <c r="S227" s="226" t="n"/>
      <c r="T227" s="229" t="n"/>
    </row>
    <row r="228" ht="16.5" customHeight="1">
      <c r="A228" s="188" t="n">
        <v>44041</v>
      </c>
      <c r="B228" s="183">
        <f>INDIRECT(B$1&amp;"!D"&amp;ROW())</f>
        <v/>
      </c>
      <c r="C228" s="224">
        <f>C229*(1+B228)</f>
        <v/>
      </c>
      <c r="D228" s="183">
        <f>INDIRECT(D$1&amp;"!D"&amp;ROW())</f>
        <v/>
      </c>
      <c r="E228" s="224">
        <f>E229*(1+D228)</f>
        <v/>
      </c>
      <c r="F228" s="183">
        <f>INDIRECT(F$1&amp;"!D"&amp;ROW())</f>
        <v/>
      </c>
      <c r="G228" s="224">
        <f>G229*(1+F228)</f>
        <v/>
      </c>
      <c r="H228" s="183">
        <f>INDIRECT(H$1&amp;"!D"&amp;ROW())</f>
        <v/>
      </c>
      <c r="I228" s="224">
        <f>I229*(1+H228)</f>
        <v/>
      </c>
      <c r="J228" s="183">
        <f>INDIRECT(J$1&amp;"!D"&amp;ROW())</f>
        <v/>
      </c>
      <c r="K228" s="224">
        <f>K229*(1+J228)</f>
        <v/>
      </c>
      <c r="L228" s="198">
        <f>SUM(C228,E228,G228,I228,K228)</f>
        <v/>
      </c>
      <c r="M228" s="186">
        <f>L228/L229-1</f>
        <v/>
      </c>
      <c r="N228" s="414" t="n"/>
      <c r="O228" s="186" t="n"/>
      <c r="P228" s="418" t="n"/>
      <c r="Q228" s="414" t="n"/>
      <c r="R228" s="230" t="n"/>
      <c r="S228" s="226" t="n"/>
      <c r="T228" s="229" t="n"/>
    </row>
    <row r="229" ht="16.5" customHeight="1">
      <c r="A229" s="188" t="n">
        <v>44040</v>
      </c>
      <c r="B229" s="183">
        <f>INDIRECT(B$1&amp;"!D"&amp;ROW())</f>
        <v/>
      </c>
      <c r="C229" s="224">
        <f>C230*(1+B229)</f>
        <v/>
      </c>
      <c r="D229" s="183">
        <f>INDIRECT(D$1&amp;"!D"&amp;ROW())</f>
        <v/>
      </c>
      <c r="E229" s="224">
        <f>E230*(1+D229)</f>
        <v/>
      </c>
      <c r="F229" s="183">
        <f>INDIRECT(F$1&amp;"!D"&amp;ROW())</f>
        <v/>
      </c>
      <c r="G229" s="224">
        <f>G230*(1+F229)</f>
        <v/>
      </c>
      <c r="H229" s="183">
        <f>INDIRECT(H$1&amp;"!D"&amp;ROW())</f>
        <v/>
      </c>
      <c r="I229" s="224">
        <f>I230*(1+H229)</f>
        <v/>
      </c>
      <c r="J229" s="183">
        <f>INDIRECT(J$1&amp;"!D"&amp;ROW())</f>
        <v/>
      </c>
      <c r="K229" s="224">
        <f>K230*(1+J229)</f>
        <v/>
      </c>
      <c r="L229" s="198">
        <f>SUM(C229,E229,G229,I229,K229)</f>
        <v/>
      </c>
      <c r="M229" s="186">
        <f>L229/L230-1</f>
        <v/>
      </c>
      <c r="N229" s="414" t="n"/>
      <c r="O229" s="186" t="n"/>
      <c r="P229" s="418" t="n"/>
      <c r="Q229" s="414" t="n"/>
      <c r="R229" s="230" t="n"/>
      <c r="S229" s="226" t="n"/>
      <c r="T229" s="229" t="n"/>
    </row>
    <row r="230" ht="16.5" customHeight="1">
      <c r="A230" s="188" t="n">
        <v>44039</v>
      </c>
      <c r="B230" s="183">
        <f>INDIRECT(B$1&amp;"!D"&amp;ROW())</f>
        <v/>
      </c>
      <c r="C230" s="224">
        <f>C231*(1+B230)</f>
        <v/>
      </c>
      <c r="D230" s="183">
        <f>INDIRECT(D$1&amp;"!D"&amp;ROW())</f>
        <v/>
      </c>
      <c r="E230" s="224">
        <f>E231*(1+D230)</f>
        <v/>
      </c>
      <c r="F230" s="183">
        <f>INDIRECT(F$1&amp;"!D"&amp;ROW())</f>
        <v/>
      </c>
      <c r="G230" s="224">
        <f>G231*(1+F230)</f>
        <v/>
      </c>
      <c r="H230" s="183">
        <f>INDIRECT(H$1&amp;"!D"&amp;ROW())</f>
        <v/>
      </c>
      <c r="I230" s="224">
        <f>I231*(1+H230)</f>
        <v/>
      </c>
      <c r="J230" s="183">
        <f>INDIRECT(J$1&amp;"!D"&amp;ROW())</f>
        <v/>
      </c>
      <c r="K230" s="224">
        <f>K231*(1+J230)</f>
        <v/>
      </c>
      <c r="L230" s="198">
        <f>SUM(C230,E230,G230,I230,K230)</f>
        <v/>
      </c>
      <c r="M230" s="186">
        <f>L230/L231-1</f>
        <v/>
      </c>
      <c r="N230" s="414" t="n"/>
      <c r="O230" s="186" t="n"/>
      <c r="P230" s="418" t="n"/>
      <c r="Q230" s="414" t="n"/>
      <c r="R230" s="230" t="n"/>
      <c r="S230" s="226" t="n"/>
      <c r="T230" s="229" t="n"/>
    </row>
    <row r="231" ht="16.5" customHeight="1">
      <c r="A231" s="188" t="n">
        <v>44036</v>
      </c>
      <c r="B231" s="183">
        <f>INDIRECT(B$1&amp;"!D"&amp;ROW())</f>
        <v/>
      </c>
      <c r="C231" s="224">
        <f>C232*(1+B231)</f>
        <v/>
      </c>
      <c r="D231" s="183">
        <f>INDIRECT(D$1&amp;"!D"&amp;ROW())</f>
        <v/>
      </c>
      <c r="E231" s="224">
        <f>E232*(1+D231)</f>
        <v/>
      </c>
      <c r="F231" s="183">
        <f>INDIRECT(F$1&amp;"!D"&amp;ROW())</f>
        <v/>
      </c>
      <c r="G231" s="224">
        <f>G232*(1+F231)</f>
        <v/>
      </c>
      <c r="H231" s="183">
        <f>INDIRECT(H$1&amp;"!D"&amp;ROW())</f>
        <v/>
      </c>
      <c r="I231" s="224">
        <f>I232*(1+H231)</f>
        <v/>
      </c>
      <c r="J231" s="183">
        <f>INDIRECT(J$1&amp;"!D"&amp;ROW())</f>
        <v/>
      </c>
      <c r="K231" s="224">
        <f>K232*(1+J231)</f>
        <v/>
      </c>
      <c r="L231" s="198">
        <f>SUM(C231,E231,G231,I231,K231)</f>
        <v/>
      </c>
      <c r="M231" s="186">
        <f>L231/L232-1</f>
        <v/>
      </c>
      <c r="N231" s="414" t="n"/>
      <c r="O231" s="186" t="n"/>
      <c r="P231" s="418" t="n"/>
      <c r="Q231" s="414" t="n"/>
      <c r="R231" s="230" t="n"/>
      <c r="S231" s="226" t="n"/>
      <c r="T231" s="229" t="n"/>
    </row>
    <row r="232" ht="16.5" customHeight="1">
      <c r="A232" s="188" t="n">
        <v>44035</v>
      </c>
      <c r="B232" s="183">
        <f>INDIRECT(B$1&amp;"!D"&amp;ROW())</f>
        <v/>
      </c>
      <c r="C232" s="224">
        <f>C233*(1+B232)</f>
        <v/>
      </c>
      <c r="D232" s="183">
        <f>INDIRECT(D$1&amp;"!D"&amp;ROW())</f>
        <v/>
      </c>
      <c r="E232" s="224">
        <f>E233*(1+D232)</f>
        <v/>
      </c>
      <c r="F232" s="183">
        <f>INDIRECT(F$1&amp;"!D"&amp;ROW())</f>
        <v/>
      </c>
      <c r="G232" s="224">
        <f>G233*(1+F232)</f>
        <v/>
      </c>
      <c r="H232" s="183">
        <f>INDIRECT(H$1&amp;"!D"&amp;ROW())</f>
        <v/>
      </c>
      <c r="I232" s="224">
        <f>I233*(1+H232)</f>
        <v/>
      </c>
      <c r="J232" s="183">
        <f>INDIRECT(J$1&amp;"!D"&amp;ROW())</f>
        <v/>
      </c>
      <c r="K232" s="224">
        <f>K233*(1+J232)</f>
        <v/>
      </c>
      <c r="L232" s="198">
        <f>SUM(C232,E232,G232,I232,K232)</f>
        <v/>
      </c>
      <c r="M232" s="186">
        <f>L232/L233-1</f>
        <v/>
      </c>
      <c r="N232" s="414" t="n"/>
      <c r="O232" s="186" t="n"/>
      <c r="P232" s="418" t="n"/>
      <c r="Q232" s="414" t="n"/>
      <c r="R232" s="230" t="n"/>
      <c r="S232" s="226" t="n"/>
      <c r="T232" s="229" t="n"/>
    </row>
    <row r="233" ht="16.5" customHeight="1">
      <c r="A233" s="188" t="n">
        <v>44034</v>
      </c>
      <c r="B233" s="183">
        <f>INDIRECT(B$1&amp;"!D"&amp;ROW())</f>
        <v/>
      </c>
      <c r="C233" s="224">
        <f>C234*(1+B233)</f>
        <v/>
      </c>
      <c r="D233" s="183">
        <f>INDIRECT(D$1&amp;"!D"&amp;ROW())</f>
        <v/>
      </c>
      <c r="E233" s="224">
        <f>E234*(1+D233)</f>
        <v/>
      </c>
      <c r="F233" s="183">
        <f>INDIRECT(F$1&amp;"!D"&amp;ROW())</f>
        <v/>
      </c>
      <c r="G233" s="224">
        <f>G234*(1+F233)</f>
        <v/>
      </c>
      <c r="H233" s="183">
        <f>INDIRECT(H$1&amp;"!D"&amp;ROW())</f>
        <v/>
      </c>
      <c r="I233" s="224">
        <f>I234*(1+H233)</f>
        <v/>
      </c>
      <c r="J233" s="183">
        <f>INDIRECT(J$1&amp;"!D"&amp;ROW())</f>
        <v/>
      </c>
      <c r="K233" s="224">
        <f>K234*(1+J233)</f>
        <v/>
      </c>
      <c r="L233" s="198">
        <f>SUM(C233,E233,G233,I233,K233)</f>
        <v/>
      </c>
      <c r="M233" s="186">
        <f>L233/L234-1</f>
        <v/>
      </c>
      <c r="N233" s="414" t="n"/>
      <c r="O233" s="186" t="n"/>
      <c r="P233" s="418" t="n"/>
      <c r="Q233" s="414" t="n"/>
      <c r="R233" s="230" t="n"/>
      <c r="S233" s="226" t="n"/>
      <c r="T233" s="229" t="n"/>
    </row>
    <row r="234" ht="16.5" customHeight="1">
      <c r="A234" s="188" t="n">
        <v>44033</v>
      </c>
      <c r="B234" s="183">
        <f>INDIRECT(B$1&amp;"!D"&amp;ROW())</f>
        <v/>
      </c>
      <c r="C234" s="224">
        <f>C235*(1+B234)</f>
        <v/>
      </c>
      <c r="D234" s="183">
        <f>INDIRECT(D$1&amp;"!D"&amp;ROW())</f>
        <v/>
      </c>
      <c r="E234" s="224">
        <f>E235*(1+D234)</f>
        <v/>
      </c>
      <c r="F234" s="183">
        <f>INDIRECT(F$1&amp;"!D"&amp;ROW())</f>
        <v/>
      </c>
      <c r="G234" s="224">
        <f>G235*(1+F234)</f>
        <v/>
      </c>
      <c r="H234" s="183">
        <f>INDIRECT(H$1&amp;"!D"&amp;ROW())</f>
        <v/>
      </c>
      <c r="I234" s="224">
        <f>I235*(1+H234)</f>
        <v/>
      </c>
      <c r="J234" s="183">
        <f>INDIRECT(J$1&amp;"!D"&amp;ROW())</f>
        <v/>
      </c>
      <c r="K234" s="224">
        <f>K235*(1+J234)</f>
        <v/>
      </c>
      <c r="L234" s="198">
        <f>SUM(C234,E234,G234,I234,K234)</f>
        <v/>
      </c>
      <c r="M234" s="186">
        <f>L234/L235-1</f>
        <v/>
      </c>
      <c r="N234" s="414" t="n"/>
      <c r="O234" s="186" t="n"/>
      <c r="P234" s="418" t="n"/>
      <c r="Q234" s="414" t="n"/>
      <c r="R234" s="230" t="n"/>
      <c r="S234" s="226" t="n"/>
      <c r="T234" s="229" t="n"/>
    </row>
    <row r="235" ht="16.5" customHeight="1">
      <c r="A235" s="188" t="n">
        <v>44032</v>
      </c>
      <c r="B235" s="183">
        <f>INDIRECT(B$1&amp;"!D"&amp;ROW())</f>
        <v/>
      </c>
      <c r="C235" s="224">
        <f>C236*(1+B235)</f>
        <v/>
      </c>
      <c r="D235" s="183">
        <f>INDIRECT(D$1&amp;"!D"&amp;ROW())</f>
        <v/>
      </c>
      <c r="E235" s="224">
        <f>E236*(1+D235)</f>
        <v/>
      </c>
      <c r="F235" s="183">
        <f>INDIRECT(F$1&amp;"!D"&amp;ROW())</f>
        <v/>
      </c>
      <c r="G235" s="224">
        <f>G236*(1+F235)</f>
        <v/>
      </c>
      <c r="H235" s="183">
        <f>INDIRECT(H$1&amp;"!D"&amp;ROW())</f>
        <v/>
      </c>
      <c r="I235" s="224">
        <f>I236*(1+H235)</f>
        <v/>
      </c>
      <c r="J235" s="183">
        <f>INDIRECT(J$1&amp;"!D"&amp;ROW())</f>
        <v/>
      </c>
      <c r="K235" s="224">
        <f>K236*(1+J235)</f>
        <v/>
      </c>
      <c r="L235" s="198">
        <f>SUM(C235,E235,G235,I235,K235)</f>
        <v/>
      </c>
      <c r="M235" s="186">
        <f>L235/L236-1</f>
        <v/>
      </c>
      <c r="N235" s="414" t="n"/>
      <c r="O235" s="186" t="n"/>
      <c r="P235" s="418" t="n"/>
      <c r="Q235" s="414" t="n"/>
      <c r="R235" s="230" t="n"/>
      <c r="S235" s="226" t="n"/>
      <c r="T235" s="229" t="n"/>
    </row>
    <row r="236" ht="16.5" customHeight="1">
      <c r="A236" s="188" t="n">
        <v>44029</v>
      </c>
      <c r="B236" s="183">
        <f>INDIRECT(B$1&amp;"!D"&amp;ROW())</f>
        <v/>
      </c>
      <c r="C236" s="224">
        <f>C237*(1+B236)</f>
        <v/>
      </c>
      <c r="D236" s="183">
        <f>INDIRECT(D$1&amp;"!D"&amp;ROW())</f>
        <v/>
      </c>
      <c r="E236" s="224">
        <f>E237*(1+D236)</f>
        <v/>
      </c>
      <c r="F236" s="183">
        <f>INDIRECT(F$1&amp;"!D"&amp;ROW())</f>
        <v/>
      </c>
      <c r="G236" s="224">
        <f>G237*(1+F236)</f>
        <v/>
      </c>
      <c r="H236" s="183">
        <f>INDIRECT(H$1&amp;"!D"&amp;ROW())</f>
        <v/>
      </c>
      <c r="I236" s="224">
        <f>I237*(1+H236)</f>
        <v/>
      </c>
      <c r="J236" s="183">
        <f>INDIRECT(J$1&amp;"!D"&amp;ROW())</f>
        <v/>
      </c>
      <c r="K236" s="224">
        <f>K237*(1+J236)</f>
        <v/>
      </c>
      <c r="L236" s="198">
        <f>SUM(C236,E236,G236,I236,K236)</f>
        <v/>
      </c>
      <c r="M236" s="186">
        <f>L236/L237-1</f>
        <v/>
      </c>
      <c r="N236" s="414" t="n"/>
      <c r="O236" s="186" t="n"/>
      <c r="P236" s="418" t="n"/>
      <c r="Q236" s="414" t="n"/>
      <c r="R236" s="230" t="n"/>
      <c r="S236" s="226" t="n"/>
      <c r="T236" s="229" t="n"/>
    </row>
    <row r="237" ht="16.5" customHeight="1">
      <c r="A237" s="188" t="n">
        <v>44028</v>
      </c>
      <c r="B237" s="183">
        <f>INDIRECT(B$1&amp;"!D"&amp;ROW())</f>
        <v/>
      </c>
      <c r="C237" s="224">
        <f>C238*(1+B237)</f>
        <v/>
      </c>
      <c r="D237" s="183">
        <f>INDIRECT(D$1&amp;"!D"&amp;ROW())</f>
        <v/>
      </c>
      <c r="E237" s="224">
        <f>E238*(1+D237)</f>
        <v/>
      </c>
      <c r="F237" s="183">
        <f>INDIRECT(F$1&amp;"!D"&amp;ROW())</f>
        <v/>
      </c>
      <c r="G237" s="224">
        <f>G238*(1+F237)</f>
        <v/>
      </c>
      <c r="H237" s="183">
        <f>INDIRECT(H$1&amp;"!D"&amp;ROW())</f>
        <v/>
      </c>
      <c r="I237" s="224">
        <f>I238*(1+H237)</f>
        <v/>
      </c>
      <c r="J237" s="183">
        <f>INDIRECT(J$1&amp;"!D"&amp;ROW())</f>
        <v/>
      </c>
      <c r="K237" s="224">
        <f>K238*(1+J237)</f>
        <v/>
      </c>
      <c r="L237" s="198">
        <f>SUM(C237,E237,G237,I237,K237)</f>
        <v/>
      </c>
      <c r="M237" s="186">
        <f>L237/L238-1</f>
        <v/>
      </c>
      <c r="N237" s="414" t="n"/>
      <c r="O237" s="186" t="n"/>
      <c r="P237" s="418" t="n"/>
      <c r="Q237" s="414" t="n"/>
      <c r="R237" s="230" t="n"/>
      <c r="S237" s="226" t="n"/>
      <c r="T237" s="229" t="n"/>
    </row>
    <row r="238" ht="16.5" customHeight="1">
      <c r="A238" s="188" t="n">
        <v>44027</v>
      </c>
      <c r="B238" s="183">
        <f>INDIRECT(B$1&amp;"!D"&amp;ROW())</f>
        <v/>
      </c>
      <c r="C238" s="224">
        <f>C239*(1+B238)</f>
        <v/>
      </c>
      <c r="D238" s="183">
        <f>INDIRECT(D$1&amp;"!D"&amp;ROW())</f>
        <v/>
      </c>
      <c r="E238" s="224">
        <f>E239*(1+D238)</f>
        <v/>
      </c>
      <c r="F238" s="183">
        <f>INDIRECT(F$1&amp;"!D"&amp;ROW())</f>
        <v/>
      </c>
      <c r="G238" s="224">
        <f>G239*(1+F238)</f>
        <v/>
      </c>
      <c r="H238" s="183">
        <f>INDIRECT(H$1&amp;"!D"&amp;ROW())</f>
        <v/>
      </c>
      <c r="I238" s="224">
        <f>I239*(1+H238)</f>
        <v/>
      </c>
      <c r="J238" s="183">
        <f>INDIRECT(J$1&amp;"!D"&amp;ROW())</f>
        <v/>
      </c>
      <c r="K238" s="224">
        <f>K239*(1+J238)</f>
        <v/>
      </c>
      <c r="L238" s="198">
        <f>SUM(C238,E238,G238,I238,K238)</f>
        <v/>
      </c>
      <c r="M238" s="186">
        <f>L238/L239-1</f>
        <v/>
      </c>
      <c r="N238" s="414" t="n"/>
      <c r="O238" s="186" t="n"/>
      <c r="P238" s="418" t="n"/>
      <c r="Q238" s="414" t="n"/>
      <c r="R238" s="230" t="n"/>
      <c r="S238" s="226" t="n"/>
      <c r="T238" s="229" t="n"/>
    </row>
    <row r="239" ht="16.5" customHeight="1">
      <c r="A239" s="188" t="n">
        <v>44026</v>
      </c>
      <c r="B239" s="183">
        <f>INDIRECT(B$1&amp;"!D"&amp;ROW())</f>
        <v/>
      </c>
      <c r="C239" s="224">
        <f>C240*(1+B239)</f>
        <v/>
      </c>
      <c r="D239" s="183">
        <f>INDIRECT(D$1&amp;"!D"&amp;ROW())</f>
        <v/>
      </c>
      <c r="E239" s="224">
        <f>E240*(1+D239)</f>
        <v/>
      </c>
      <c r="F239" s="183">
        <f>INDIRECT(F$1&amp;"!D"&amp;ROW())</f>
        <v/>
      </c>
      <c r="G239" s="224">
        <f>G240*(1+F239)</f>
        <v/>
      </c>
      <c r="H239" s="183">
        <f>INDIRECT(H$1&amp;"!D"&amp;ROW())</f>
        <v/>
      </c>
      <c r="I239" s="224">
        <f>I240*(1+H239)</f>
        <v/>
      </c>
      <c r="J239" s="183">
        <f>INDIRECT(J$1&amp;"!D"&amp;ROW())</f>
        <v/>
      </c>
      <c r="K239" s="224">
        <f>K240*(1+J239)</f>
        <v/>
      </c>
      <c r="L239" s="198">
        <f>SUM(C239,E239,G239,I239,K239)</f>
        <v/>
      </c>
      <c r="M239" s="186">
        <f>L239/L240-1</f>
        <v/>
      </c>
      <c r="N239" s="414" t="n"/>
      <c r="O239" s="186" t="n"/>
      <c r="P239" s="418" t="n"/>
      <c r="Q239" s="414" t="n"/>
      <c r="R239" s="230" t="n"/>
      <c r="S239" s="226" t="n"/>
      <c r="T239" s="229" t="n"/>
    </row>
    <row r="240" ht="16.5" customHeight="1">
      <c r="A240" s="188" t="n">
        <v>44025</v>
      </c>
      <c r="B240" s="183">
        <f>INDIRECT(B$1&amp;"!D"&amp;ROW())</f>
        <v/>
      </c>
      <c r="C240" s="224">
        <f>C241*(1+B240)</f>
        <v/>
      </c>
      <c r="D240" s="183">
        <f>INDIRECT(D$1&amp;"!D"&amp;ROW())</f>
        <v/>
      </c>
      <c r="E240" s="224">
        <f>E241*(1+D240)</f>
        <v/>
      </c>
      <c r="F240" s="183">
        <f>INDIRECT(F$1&amp;"!D"&amp;ROW())</f>
        <v/>
      </c>
      <c r="G240" s="224">
        <f>G241*(1+F240)</f>
        <v/>
      </c>
      <c r="H240" s="183">
        <f>INDIRECT(H$1&amp;"!D"&amp;ROW())</f>
        <v/>
      </c>
      <c r="I240" s="224">
        <f>I241*(1+H240)</f>
        <v/>
      </c>
      <c r="J240" s="183">
        <f>INDIRECT(J$1&amp;"!D"&amp;ROW())</f>
        <v/>
      </c>
      <c r="K240" s="224">
        <f>K241*(1+J240)</f>
        <v/>
      </c>
      <c r="L240" s="198">
        <f>SUM(C240,E240,G240,I240,K240)</f>
        <v/>
      </c>
      <c r="M240" s="186">
        <f>L240/L241-1</f>
        <v/>
      </c>
      <c r="N240" s="414" t="n"/>
      <c r="O240" s="186" t="n"/>
      <c r="P240" s="418" t="n"/>
      <c r="Q240" s="414" t="n"/>
      <c r="R240" s="230" t="n"/>
      <c r="S240" s="226" t="n"/>
      <c r="T240" s="229" t="n"/>
    </row>
    <row r="241" ht="16.5" customHeight="1">
      <c r="A241" s="188" t="n">
        <v>44022</v>
      </c>
      <c r="B241" s="183">
        <f>INDIRECT(B$1&amp;"!D"&amp;ROW())</f>
        <v/>
      </c>
      <c r="C241" s="224">
        <f>C242*(1+B241)</f>
        <v/>
      </c>
      <c r="D241" s="183">
        <f>INDIRECT(D$1&amp;"!D"&amp;ROW())</f>
        <v/>
      </c>
      <c r="E241" s="224">
        <f>E242*(1+D241)</f>
        <v/>
      </c>
      <c r="F241" s="183">
        <f>INDIRECT(F$1&amp;"!D"&amp;ROW())</f>
        <v/>
      </c>
      <c r="G241" s="224">
        <f>G242*(1+F241)</f>
        <v/>
      </c>
      <c r="H241" s="183">
        <f>INDIRECT(H$1&amp;"!D"&amp;ROW())</f>
        <v/>
      </c>
      <c r="I241" s="224">
        <f>I242*(1+H241)</f>
        <v/>
      </c>
      <c r="J241" s="183">
        <f>INDIRECT(J$1&amp;"!D"&amp;ROW())</f>
        <v/>
      </c>
      <c r="K241" s="224">
        <f>K242*(1+J241)</f>
        <v/>
      </c>
      <c r="L241" s="198">
        <f>SUM(C241,E241,G241,I241,K241)</f>
        <v/>
      </c>
      <c r="M241" s="186">
        <f>L241/L242-1</f>
        <v/>
      </c>
      <c r="N241" s="414" t="n"/>
      <c r="O241" s="186" t="n"/>
      <c r="P241" s="418" t="n"/>
      <c r="Q241" s="414" t="n"/>
      <c r="R241" s="230" t="n"/>
      <c r="S241" s="226" t="n"/>
      <c r="T241" s="229" t="n"/>
    </row>
    <row r="242" ht="16.5" customHeight="1">
      <c r="A242" s="188" t="n">
        <v>44021</v>
      </c>
      <c r="B242" s="183">
        <f>INDIRECT(B$1&amp;"!D"&amp;ROW())</f>
        <v/>
      </c>
      <c r="C242" s="224">
        <f>C243*(1+B242)</f>
        <v/>
      </c>
      <c r="D242" s="183">
        <f>INDIRECT(D$1&amp;"!D"&amp;ROW())</f>
        <v/>
      </c>
      <c r="E242" s="224">
        <f>E243*(1+D242)</f>
        <v/>
      </c>
      <c r="F242" s="183">
        <f>INDIRECT(F$1&amp;"!D"&amp;ROW())</f>
        <v/>
      </c>
      <c r="G242" s="224">
        <f>G243*(1+F242)</f>
        <v/>
      </c>
      <c r="H242" s="183">
        <f>INDIRECT(H$1&amp;"!D"&amp;ROW())</f>
        <v/>
      </c>
      <c r="I242" s="224">
        <f>I243*(1+H242)</f>
        <v/>
      </c>
      <c r="J242" s="183">
        <f>INDIRECT(J$1&amp;"!D"&amp;ROW())</f>
        <v/>
      </c>
      <c r="K242" s="224">
        <f>K243*(1+J242)</f>
        <v/>
      </c>
      <c r="L242" s="198">
        <f>SUM(C242,E242,G242,I242,K242)</f>
        <v/>
      </c>
      <c r="M242" s="186">
        <f>L242/L243-1</f>
        <v/>
      </c>
      <c r="N242" s="414" t="n"/>
      <c r="O242" s="186" t="n"/>
      <c r="P242" s="418" t="n"/>
      <c r="Q242" s="414" t="n"/>
      <c r="R242" s="230" t="n"/>
      <c r="S242" s="226" t="n"/>
      <c r="T242" s="229" t="n"/>
    </row>
    <row r="243" ht="16.5" customHeight="1">
      <c r="A243" s="188" t="n">
        <v>44020</v>
      </c>
      <c r="B243" s="183">
        <f>INDIRECT(B$1&amp;"!D"&amp;ROW())</f>
        <v/>
      </c>
      <c r="C243" s="224">
        <f>C244*(1+B243)</f>
        <v/>
      </c>
      <c r="D243" s="183">
        <f>INDIRECT(D$1&amp;"!D"&amp;ROW())</f>
        <v/>
      </c>
      <c r="E243" s="224">
        <f>E244*(1+D243)</f>
        <v/>
      </c>
      <c r="F243" s="183">
        <f>INDIRECT(F$1&amp;"!D"&amp;ROW())</f>
        <v/>
      </c>
      <c r="G243" s="224">
        <f>G244*(1+F243)</f>
        <v/>
      </c>
      <c r="H243" s="183">
        <f>INDIRECT(H$1&amp;"!D"&amp;ROW())</f>
        <v/>
      </c>
      <c r="I243" s="224">
        <f>I244*(1+H243)</f>
        <v/>
      </c>
      <c r="J243" s="183">
        <f>INDIRECT(J$1&amp;"!D"&amp;ROW())</f>
        <v/>
      </c>
      <c r="K243" s="224">
        <f>K244*(1+J243)</f>
        <v/>
      </c>
      <c r="L243" s="198">
        <f>SUM(C243,E243,G243,I243,K243)</f>
        <v/>
      </c>
      <c r="M243" s="186">
        <f>L243/L244-1</f>
        <v/>
      </c>
      <c r="N243" s="414" t="n"/>
      <c r="O243" s="186" t="n"/>
      <c r="P243" s="418" t="n"/>
      <c r="Q243" s="414" t="n"/>
      <c r="R243" s="230" t="n"/>
      <c r="S243" s="226" t="n"/>
      <c r="T243" s="229" t="n"/>
    </row>
    <row r="244" ht="16.5" customHeight="1">
      <c r="A244" s="188" t="n">
        <v>44019</v>
      </c>
      <c r="B244" s="183">
        <f>INDIRECT(B$1&amp;"!D"&amp;ROW())</f>
        <v/>
      </c>
      <c r="C244" s="224">
        <f>C245*(1+B244)</f>
        <v/>
      </c>
      <c r="D244" s="183">
        <f>INDIRECT(D$1&amp;"!D"&amp;ROW())</f>
        <v/>
      </c>
      <c r="E244" s="224">
        <f>E245*(1+D244)</f>
        <v/>
      </c>
      <c r="F244" s="183">
        <f>INDIRECT(F$1&amp;"!D"&amp;ROW())</f>
        <v/>
      </c>
      <c r="G244" s="224">
        <f>G245*(1+F244)</f>
        <v/>
      </c>
      <c r="H244" s="183">
        <f>INDIRECT(H$1&amp;"!D"&amp;ROW())</f>
        <v/>
      </c>
      <c r="I244" s="224">
        <f>I245*(1+H244)</f>
        <v/>
      </c>
      <c r="J244" s="183">
        <f>INDIRECT(J$1&amp;"!D"&amp;ROW())</f>
        <v/>
      </c>
      <c r="K244" s="224">
        <f>K245*(1+J244)</f>
        <v/>
      </c>
      <c r="L244" s="198">
        <f>SUM(C244,E244,G244,I244,K244)</f>
        <v/>
      </c>
      <c r="M244" s="186">
        <f>L244/L245-1</f>
        <v/>
      </c>
      <c r="N244" s="414" t="n"/>
      <c r="O244" s="186" t="n"/>
      <c r="P244" s="418" t="n"/>
      <c r="Q244" s="414" t="n"/>
      <c r="R244" s="230" t="n"/>
      <c r="S244" s="226" t="n"/>
      <c r="T244" s="229" t="n"/>
    </row>
    <row r="245" ht="16.5" customHeight="1">
      <c r="A245" s="188" t="n">
        <v>44018</v>
      </c>
      <c r="B245" s="183">
        <f>INDIRECT(B$1&amp;"!D"&amp;ROW())</f>
        <v/>
      </c>
      <c r="C245" s="224">
        <f>C246*(1+B245)</f>
        <v/>
      </c>
      <c r="D245" s="183">
        <f>INDIRECT(D$1&amp;"!D"&amp;ROW())</f>
        <v/>
      </c>
      <c r="E245" s="224">
        <f>E246*(1+D245)</f>
        <v/>
      </c>
      <c r="F245" s="183">
        <f>INDIRECT(F$1&amp;"!D"&amp;ROW())</f>
        <v/>
      </c>
      <c r="G245" s="224">
        <f>G246*(1+F245)</f>
        <v/>
      </c>
      <c r="H245" s="183">
        <f>INDIRECT(H$1&amp;"!D"&amp;ROW())</f>
        <v/>
      </c>
      <c r="I245" s="224">
        <f>I246*(1+H245)</f>
        <v/>
      </c>
      <c r="J245" s="183">
        <f>INDIRECT(J$1&amp;"!D"&amp;ROW())</f>
        <v/>
      </c>
      <c r="K245" s="224">
        <f>K246*(1+J245)</f>
        <v/>
      </c>
      <c r="L245" s="198">
        <f>SUM(C245,E245,G245,I245,K245)</f>
        <v/>
      </c>
      <c r="M245" s="186">
        <f>L245/L246-1</f>
        <v/>
      </c>
      <c r="N245" s="414" t="n"/>
      <c r="O245" s="186" t="n"/>
      <c r="P245" s="418" t="n"/>
      <c r="Q245" s="414" t="n"/>
      <c r="R245" s="230" t="n"/>
      <c r="S245" s="226" t="n"/>
      <c r="T245" s="229" t="n"/>
    </row>
    <row r="246" ht="16.5" customHeight="1">
      <c r="A246" s="188" t="n">
        <v>44014</v>
      </c>
      <c r="B246" s="183">
        <f>INDIRECT(B$1&amp;"!D"&amp;ROW())</f>
        <v/>
      </c>
      <c r="C246" s="224">
        <f>C247*(1+B246)</f>
        <v/>
      </c>
      <c r="D246" s="183">
        <f>INDIRECT(D$1&amp;"!D"&amp;ROW())</f>
        <v/>
      </c>
      <c r="E246" s="224">
        <f>E247*(1+D246)</f>
        <v/>
      </c>
      <c r="F246" s="183">
        <f>INDIRECT(F$1&amp;"!D"&amp;ROW())</f>
        <v/>
      </c>
      <c r="G246" s="224">
        <f>G247*(1+F246)</f>
        <v/>
      </c>
      <c r="H246" s="183">
        <f>INDIRECT(H$1&amp;"!D"&amp;ROW())</f>
        <v/>
      </c>
      <c r="I246" s="224">
        <f>I247*(1+H246)</f>
        <v/>
      </c>
      <c r="J246" s="183">
        <f>INDIRECT(J$1&amp;"!D"&amp;ROW())</f>
        <v/>
      </c>
      <c r="K246" s="224">
        <f>K247*(1+J246)</f>
        <v/>
      </c>
      <c r="L246" s="198">
        <f>SUM(C246,E246,G246,I246,K246)</f>
        <v/>
      </c>
      <c r="M246" s="186">
        <f>L246/L247-1</f>
        <v/>
      </c>
      <c r="N246" s="414" t="n"/>
      <c r="O246" s="186" t="n"/>
      <c r="P246" s="418" t="n"/>
      <c r="Q246" s="414" t="n"/>
      <c r="R246" s="230" t="n"/>
      <c r="S246" s="226" t="n"/>
      <c r="T246" s="229" t="n"/>
    </row>
    <row r="247" ht="16.5" customHeight="1">
      <c r="A247" s="188" t="n">
        <v>44013</v>
      </c>
      <c r="B247" s="183">
        <f>INDIRECT(B$1&amp;"!D"&amp;ROW())</f>
        <v/>
      </c>
      <c r="C247" s="224">
        <f>C248*(1+B247)</f>
        <v/>
      </c>
      <c r="D247" s="183">
        <f>INDIRECT(D$1&amp;"!D"&amp;ROW())</f>
        <v/>
      </c>
      <c r="E247" s="224">
        <f>E248*(1+D247)</f>
        <v/>
      </c>
      <c r="F247" s="183">
        <f>INDIRECT(F$1&amp;"!D"&amp;ROW())</f>
        <v/>
      </c>
      <c r="G247" s="224">
        <f>G248*(1+F247)</f>
        <v/>
      </c>
      <c r="H247" s="183">
        <f>INDIRECT(H$1&amp;"!D"&amp;ROW())</f>
        <v/>
      </c>
      <c r="I247" s="224">
        <f>I248*(1+H247)</f>
        <v/>
      </c>
      <c r="J247" s="183">
        <f>INDIRECT(J$1&amp;"!D"&amp;ROW())</f>
        <v/>
      </c>
      <c r="K247" s="224">
        <f>K248*(1+J247)</f>
        <v/>
      </c>
      <c r="L247" s="198">
        <f>SUM(C247,E247,G247,I247,K247)</f>
        <v/>
      </c>
      <c r="M247" s="186">
        <f>L247/L248-1</f>
        <v/>
      </c>
      <c r="N247" s="414" t="n"/>
      <c r="O247" s="186" t="n"/>
      <c r="P247" s="418" t="n"/>
      <c r="Q247" s="414" t="n"/>
      <c r="R247" s="230" t="n"/>
      <c r="S247" s="226" t="n"/>
      <c r="T247" s="229" t="n"/>
    </row>
    <row r="248" ht="16.5" customHeight="1">
      <c r="A248" s="188" t="n">
        <v>44012</v>
      </c>
      <c r="B248" s="183">
        <f>INDIRECT(B$1&amp;"!D"&amp;ROW())</f>
        <v/>
      </c>
      <c r="C248" s="224">
        <f>C249*(1+B248)</f>
        <v/>
      </c>
      <c r="D248" s="183">
        <f>INDIRECT(D$1&amp;"!D"&amp;ROW())</f>
        <v/>
      </c>
      <c r="E248" s="224">
        <f>E249*(1+D248)</f>
        <v/>
      </c>
      <c r="F248" s="183">
        <f>INDIRECT(F$1&amp;"!D"&amp;ROW())</f>
        <v/>
      </c>
      <c r="G248" s="224">
        <f>G249*(1+F248)</f>
        <v/>
      </c>
      <c r="H248" s="183">
        <f>INDIRECT(H$1&amp;"!D"&amp;ROW())</f>
        <v/>
      </c>
      <c r="I248" s="224">
        <f>I249*(1+H248)</f>
        <v/>
      </c>
      <c r="J248" s="183">
        <f>INDIRECT(J$1&amp;"!D"&amp;ROW())</f>
        <v/>
      </c>
      <c r="K248" s="224">
        <f>K249*(1+J248)</f>
        <v/>
      </c>
      <c r="L248" s="198">
        <f>SUM(C248,E248,G248,I248,K248)</f>
        <v/>
      </c>
      <c r="M248" s="186">
        <f>L248/L249-1</f>
        <v/>
      </c>
      <c r="N248" s="414" t="n"/>
      <c r="O248" s="186" t="n"/>
      <c r="P248" s="418" t="n"/>
      <c r="Q248" s="414" t="n"/>
      <c r="R248" s="230" t="n"/>
      <c r="S248" s="226" t="n"/>
      <c r="T248" s="229" t="n"/>
    </row>
    <row r="249" ht="16.5" customHeight="1">
      <c r="A249" s="188" t="n">
        <v>44011</v>
      </c>
      <c r="B249" s="183">
        <f>INDIRECT(B$1&amp;"!D"&amp;ROW())</f>
        <v/>
      </c>
      <c r="C249" s="224">
        <f>C250*(1+B249)</f>
        <v/>
      </c>
      <c r="D249" s="183">
        <f>INDIRECT(D$1&amp;"!D"&amp;ROW())</f>
        <v/>
      </c>
      <c r="E249" s="224">
        <f>E250*(1+D249)</f>
        <v/>
      </c>
      <c r="F249" s="183">
        <f>INDIRECT(F$1&amp;"!D"&amp;ROW())</f>
        <v/>
      </c>
      <c r="G249" s="224">
        <f>G250*(1+F249)</f>
        <v/>
      </c>
      <c r="H249" s="183">
        <f>INDIRECT(H$1&amp;"!D"&amp;ROW())</f>
        <v/>
      </c>
      <c r="I249" s="224">
        <f>I250*(1+H249)</f>
        <v/>
      </c>
      <c r="J249" s="183">
        <f>INDIRECT(J$1&amp;"!D"&amp;ROW())</f>
        <v/>
      </c>
      <c r="K249" s="224">
        <f>K250*(1+J249)</f>
        <v/>
      </c>
      <c r="L249" s="198">
        <f>SUM(C249,E249,G249,I249,K249)</f>
        <v/>
      </c>
      <c r="M249" s="186">
        <f>L249/L250-1</f>
        <v/>
      </c>
      <c r="N249" s="414" t="n"/>
      <c r="O249" s="186" t="n"/>
      <c r="P249" s="418" t="n"/>
      <c r="Q249" s="414" t="n"/>
      <c r="R249" s="230" t="n"/>
      <c r="S249" s="226" t="n"/>
      <c r="T249" s="229" t="n"/>
    </row>
    <row r="250" ht="16.5" customHeight="1">
      <c r="A250" s="188" t="n">
        <v>44008</v>
      </c>
      <c r="B250" s="183">
        <f>INDIRECT(B$1&amp;"!D"&amp;ROW())</f>
        <v/>
      </c>
      <c r="C250" s="224">
        <f>C251*(1+B250)</f>
        <v/>
      </c>
      <c r="D250" s="183">
        <f>INDIRECT(D$1&amp;"!D"&amp;ROW())</f>
        <v/>
      </c>
      <c r="E250" s="224">
        <f>E251*(1+D250)</f>
        <v/>
      </c>
      <c r="F250" s="183">
        <f>INDIRECT(F$1&amp;"!D"&amp;ROW())</f>
        <v/>
      </c>
      <c r="G250" s="224">
        <f>G251*(1+F250)</f>
        <v/>
      </c>
      <c r="H250" s="183">
        <f>INDIRECT(H$1&amp;"!D"&amp;ROW())</f>
        <v/>
      </c>
      <c r="I250" s="224">
        <f>I251*(1+H250)</f>
        <v/>
      </c>
      <c r="J250" s="183">
        <f>INDIRECT(J$1&amp;"!D"&amp;ROW())</f>
        <v/>
      </c>
      <c r="K250" s="224">
        <f>K251*(1+J250)</f>
        <v/>
      </c>
      <c r="L250" s="198">
        <f>SUM(C250,E250,G250,I250,K250)</f>
        <v/>
      </c>
      <c r="M250" s="186">
        <f>L250/L251-1</f>
        <v/>
      </c>
      <c r="N250" s="414" t="n"/>
      <c r="O250" s="186" t="n"/>
      <c r="P250" s="418" t="n"/>
      <c r="Q250" s="414" t="n"/>
      <c r="R250" s="230" t="n"/>
      <c r="S250" s="226" t="n"/>
      <c r="T250" s="229" t="n"/>
    </row>
    <row r="251" ht="16.5" customHeight="1">
      <c r="A251" s="188" t="n">
        <v>44007</v>
      </c>
      <c r="B251" s="183">
        <f>INDIRECT(B$1&amp;"!D"&amp;ROW())</f>
        <v/>
      </c>
      <c r="C251" s="224">
        <f>C252*(1+B251)</f>
        <v/>
      </c>
      <c r="D251" s="183">
        <f>INDIRECT(D$1&amp;"!D"&amp;ROW())</f>
        <v/>
      </c>
      <c r="E251" s="224">
        <f>E252*(1+D251)</f>
        <v/>
      </c>
      <c r="F251" s="183">
        <f>INDIRECT(F$1&amp;"!D"&amp;ROW())</f>
        <v/>
      </c>
      <c r="G251" s="224">
        <f>G252*(1+F251)</f>
        <v/>
      </c>
      <c r="H251" s="183">
        <f>INDIRECT(H$1&amp;"!D"&amp;ROW())</f>
        <v/>
      </c>
      <c r="I251" s="224">
        <f>I252*(1+H251)</f>
        <v/>
      </c>
      <c r="J251" s="183">
        <f>INDIRECT(J$1&amp;"!D"&amp;ROW())</f>
        <v/>
      </c>
      <c r="K251" s="224">
        <f>K252*(1+J251)</f>
        <v/>
      </c>
      <c r="L251" s="198">
        <f>SUM(C251,E251,G251,I251,K251)</f>
        <v/>
      </c>
      <c r="M251" s="186">
        <f>L251/L252-1</f>
        <v/>
      </c>
      <c r="N251" s="414" t="n"/>
      <c r="O251" s="186" t="n"/>
      <c r="P251" s="418" t="n"/>
      <c r="Q251" s="414" t="n"/>
      <c r="R251" s="230" t="n"/>
      <c r="S251" s="226" t="n"/>
      <c r="T251" s="229" t="n"/>
    </row>
    <row r="252" ht="16.5" customHeight="1">
      <c r="A252" s="188" t="n">
        <v>44006</v>
      </c>
      <c r="B252" s="183">
        <f>INDIRECT(B$1&amp;"!D"&amp;ROW())</f>
        <v/>
      </c>
      <c r="C252" s="224">
        <f>C253*(1+B252)</f>
        <v/>
      </c>
      <c r="D252" s="183">
        <f>INDIRECT(D$1&amp;"!D"&amp;ROW())</f>
        <v/>
      </c>
      <c r="E252" s="224">
        <f>E253*(1+D252)</f>
        <v/>
      </c>
      <c r="F252" s="183">
        <f>INDIRECT(F$1&amp;"!D"&amp;ROW())</f>
        <v/>
      </c>
      <c r="G252" s="224">
        <f>G253*(1+F252)</f>
        <v/>
      </c>
      <c r="H252" s="183">
        <f>INDIRECT(H$1&amp;"!D"&amp;ROW())</f>
        <v/>
      </c>
      <c r="I252" s="224">
        <f>I253*(1+H252)</f>
        <v/>
      </c>
      <c r="J252" s="183">
        <f>INDIRECT(J$1&amp;"!D"&amp;ROW())</f>
        <v/>
      </c>
      <c r="K252" s="224">
        <f>K253*(1+J252)</f>
        <v/>
      </c>
      <c r="L252" s="198">
        <f>SUM(C252,E252,G252,I252,K252)</f>
        <v/>
      </c>
      <c r="M252" s="186">
        <f>L252/L253-1</f>
        <v/>
      </c>
      <c r="N252" s="414" t="n"/>
      <c r="O252" s="186" t="n"/>
      <c r="P252" s="418" t="n"/>
      <c r="Q252" s="414" t="n"/>
      <c r="R252" s="230" t="n"/>
      <c r="S252" s="226" t="n"/>
      <c r="T252" s="229" t="n"/>
    </row>
    <row r="253" ht="16.5" customHeight="1">
      <c r="A253" s="188" t="n">
        <v>44005</v>
      </c>
      <c r="B253" s="183">
        <f>INDIRECT(B$1&amp;"!D"&amp;ROW())</f>
        <v/>
      </c>
      <c r="C253" s="224">
        <f>C254*(1+B253)</f>
        <v/>
      </c>
      <c r="D253" s="183">
        <f>INDIRECT(D$1&amp;"!D"&amp;ROW())</f>
        <v/>
      </c>
      <c r="E253" s="224">
        <f>E254*(1+D253)</f>
        <v/>
      </c>
      <c r="F253" s="183">
        <f>INDIRECT(F$1&amp;"!D"&amp;ROW())</f>
        <v/>
      </c>
      <c r="G253" s="224">
        <f>G254*(1+F253)</f>
        <v/>
      </c>
      <c r="H253" s="183">
        <f>INDIRECT(H$1&amp;"!D"&amp;ROW())</f>
        <v/>
      </c>
      <c r="I253" s="224">
        <f>I254*(1+H253)</f>
        <v/>
      </c>
      <c r="J253" s="183">
        <f>INDIRECT(J$1&amp;"!D"&amp;ROW())</f>
        <v/>
      </c>
      <c r="K253" s="224">
        <f>K254*(1+J253)</f>
        <v/>
      </c>
      <c r="L253" s="198">
        <f>SUM(C253,E253,G253,I253,K253)</f>
        <v/>
      </c>
      <c r="M253" s="186">
        <f>L253/L254-1</f>
        <v/>
      </c>
      <c r="N253" s="414" t="n"/>
      <c r="O253" s="186" t="n"/>
      <c r="P253" s="418" t="n"/>
      <c r="Q253" s="414" t="n"/>
      <c r="R253" s="230" t="n"/>
      <c r="S253" s="226" t="n"/>
      <c r="T253" s="229" t="n"/>
    </row>
    <row r="254" ht="16.5" customHeight="1">
      <c r="A254" s="188" t="n">
        <v>44004</v>
      </c>
      <c r="B254" s="183">
        <f>INDIRECT(B$1&amp;"!D"&amp;ROW())</f>
        <v/>
      </c>
      <c r="C254" s="224">
        <f>C255*(1+B254)</f>
        <v/>
      </c>
      <c r="D254" s="183">
        <f>INDIRECT(D$1&amp;"!D"&amp;ROW())</f>
        <v/>
      </c>
      <c r="E254" s="224">
        <f>E255*(1+D254)</f>
        <v/>
      </c>
      <c r="F254" s="183">
        <f>INDIRECT(F$1&amp;"!D"&amp;ROW())</f>
        <v/>
      </c>
      <c r="G254" s="224">
        <f>G255*(1+F254)</f>
        <v/>
      </c>
      <c r="H254" s="183">
        <f>INDIRECT(H$1&amp;"!D"&amp;ROW())</f>
        <v/>
      </c>
      <c r="I254" s="224">
        <f>I255*(1+H254)</f>
        <v/>
      </c>
      <c r="J254" s="183">
        <f>INDIRECT(J$1&amp;"!D"&amp;ROW())</f>
        <v/>
      </c>
      <c r="K254" s="224">
        <f>K255*(1+J254)</f>
        <v/>
      </c>
      <c r="L254" s="198">
        <f>SUM(C254,E254,G254,I254,K254)</f>
        <v/>
      </c>
      <c r="M254" s="186">
        <f>L254/L255-1</f>
        <v/>
      </c>
      <c r="N254" s="414" t="n"/>
      <c r="O254" s="186" t="n"/>
      <c r="P254" s="418" t="n"/>
      <c r="Q254" s="414" t="n"/>
      <c r="R254" s="230" t="n"/>
      <c r="S254" s="226" t="n"/>
      <c r="T254" s="229" t="n"/>
    </row>
    <row r="255" ht="16.5" customHeight="1">
      <c r="A255" s="188" t="n">
        <v>44001</v>
      </c>
      <c r="B255" s="183">
        <f>INDIRECT(B$1&amp;"!D"&amp;ROW())</f>
        <v/>
      </c>
      <c r="C255" s="224">
        <f>C256*(1+B255)</f>
        <v/>
      </c>
      <c r="D255" s="183">
        <f>INDIRECT(D$1&amp;"!D"&amp;ROW())</f>
        <v/>
      </c>
      <c r="E255" s="224">
        <f>E256*(1+D255)</f>
        <v/>
      </c>
      <c r="F255" s="183">
        <f>INDIRECT(F$1&amp;"!D"&amp;ROW())</f>
        <v/>
      </c>
      <c r="G255" s="224">
        <f>G256*(1+F255)</f>
        <v/>
      </c>
      <c r="H255" s="183">
        <f>INDIRECT(H$1&amp;"!D"&amp;ROW())</f>
        <v/>
      </c>
      <c r="I255" s="224">
        <f>I256*(1+H255)</f>
        <v/>
      </c>
      <c r="J255" s="183">
        <f>INDIRECT(J$1&amp;"!D"&amp;ROW())</f>
        <v/>
      </c>
      <c r="K255" s="224">
        <f>K256*(1+J255)</f>
        <v/>
      </c>
      <c r="L255" s="198">
        <f>SUM(C255,E255,G255,I255,K255)</f>
        <v/>
      </c>
      <c r="M255" s="186">
        <f>L255/L256-1</f>
        <v/>
      </c>
      <c r="N255" s="414" t="n"/>
      <c r="O255" s="186" t="n"/>
      <c r="P255" s="418" t="n"/>
      <c r="Q255" s="414" t="n"/>
      <c r="R255" s="230" t="n"/>
      <c r="S255" s="226" t="n"/>
      <c r="T255" s="229" t="n"/>
    </row>
    <row r="256" ht="16.5" customHeight="1">
      <c r="A256" s="188" t="n">
        <v>44000</v>
      </c>
      <c r="B256" s="183">
        <f>INDIRECT(B$1&amp;"!D"&amp;ROW())</f>
        <v/>
      </c>
      <c r="C256" s="224">
        <f>C257*(1+B256)</f>
        <v/>
      </c>
      <c r="D256" s="183">
        <f>INDIRECT(D$1&amp;"!D"&amp;ROW())</f>
        <v/>
      </c>
      <c r="E256" s="224">
        <f>E257*(1+D256)</f>
        <v/>
      </c>
      <c r="F256" s="183">
        <f>INDIRECT(F$1&amp;"!D"&amp;ROW())</f>
        <v/>
      </c>
      <c r="G256" s="224">
        <f>G257*(1+F256)</f>
        <v/>
      </c>
      <c r="H256" s="183">
        <f>INDIRECT(H$1&amp;"!D"&amp;ROW())</f>
        <v/>
      </c>
      <c r="I256" s="224">
        <f>I257*(1+H256)</f>
        <v/>
      </c>
      <c r="J256" s="183">
        <f>INDIRECT(J$1&amp;"!D"&amp;ROW())</f>
        <v/>
      </c>
      <c r="K256" s="224">
        <f>K257*(1+J256)</f>
        <v/>
      </c>
      <c r="L256" s="198">
        <f>SUM(C256,E256,G256,I256,K256)</f>
        <v/>
      </c>
      <c r="M256" s="186">
        <f>L256/L257-1</f>
        <v/>
      </c>
      <c r="N256" s="414" t="n"/>
      <c r="O256" s="186" t="n"/>
      <c r="P256" s="418" t="n"/>
      <c r="Q256" s="414" t="n"/>
      <c r="R256" s="230" t="n"/>
      <c r="S256" s="226" t="n"/>
      <c r="T256" s="229" t="n"/>
    </row>
    <row r="257" ht="16.5" customHeight="1">
      <c r="A257" s="188" t="n">
        <v>43999</v>
      </c>
      <c r="B257" s="183">
        <f>INDIRECT(B$1&amp;"!D"&amp;ROW())</f>
        <v/>
      </c>
      <c r="C257" s="224">
        <f>C258*(1+B257)</f>
        <v/>
      </c>
      <c r="D257" s="183">
        <f>INDIRECT(D$1&amp;"!D"&amp;ROW())</f>
        <v/>
      </c>
      <c r="E257" s="224">
        <f>E258*(1+D257)</f>
        <v/>
      </c>
      <c r="F257" s="183">
        <f>INDIRECT(F$1&amp;"!D"&amp;ROW())</f>
        <v/>
      </c>
      <c r="G257" s="224">
        <f>G258*(1+F257)</f>
        <v/>
      </c>
      <c r="H257" s="183">
        <f>INDIRECT(H$1&amp;"!D"&amp;ROW())</f>
        <v/>
      </c>
      <c r="I257" s="224">
        <f>I258*(1+H257)</f>
        <v/>
      </c>
      <c r="J257" s="183">
        <f>INDIRECT(J$1&amp;"!D"&amp;ROW())</f>
        <v/>
      </c>
      <c r="K257" s="224">
        <f>K258*(1+J257)</f>
        <v/>
      </c>
      <c r="L257" s="198">
        <f>SUM(C257,E257,G257,I257,K257)</f>
        <v/>
      </c>
      <c r="M257" s="186">
        <f>L257/L258-1</f>
        <v/>
      </c>
      <c r="N257" s="414" t="n"/>
      <c r="O257" s="186" t="n"/>
      <c r="P257" s="418" t="n"/>
      <c r="Q257" s="414" t="n"/>
      <c r="R257" s="230" t="n"/>
      <c r="S257" s="419" t="n"/>
      <c r="T257" s="229" t="n"/>
    </row>
    <row r="258" ht="16.5" customHeight="1">
      <c r="A258" s="188" t="n">
        <v>43998</v>
      </c>
      <c r="B258" s="183">
        <f>INDIRECT(B$1&amp;"!D"&amp;ROW())</f>
        <v/>
      </c>
      <c r="C258" s="224">
        <f>C259*(1+B258)</f>
        <v/>
      </c>
      <c r="D258" s="183">
        <f>INDIRECT(D$1&amp;"!D"&amp;ROW())</f>
        <v/>
      </c>
      <c r="E258" s="224">
        <f>E259*(1+D258)</f>
        <v/>
      </c>
      <c r="F258" s="183">
        <f>INDIRECT(F$1&amp;"!D"&amp;ROW())</f>
        <v/>
      </c>
      <c r="G258" s="224">
        <f>G259*(1+F258)</f>
        <v/>
      </c>
      <c r="H258" s="183">
        <f>INDIRECT(H$1&amp;"!D"&amp;ROW())</f>
        <v/>
      </c>
      <c r="I258" s="224">
        <f>I259*(1+H258)</f>
        <v/>
      </c>
      <c r="J258" s="183">
        <f>INDIRECT(J$1&amp;"!D"&amp;ROW())</f>
        <v/>
      </c>
      <c r="K258" s="224">
        <f>K259*(1+J258)</f>
        <v/>
      </c>
      <c r="L258" s="198">
        <f>SUM(C258,E258,G258,I258,K258)</f>
        <v/>
      </c>
      <c r="M258" s="186">
        <f>L258/L259-1</f>
        <v/>
      </c>
      <c r="N258" s="414" t="n"/>
      <c r="O258" s="186" t="n"/>
      <c r="P258" s="418" t="n"/>
      <c r="Q258" s="414" t="n"/>
      <c r="R258" s="230" t="n"/>
      <c r="S258" s="419" t="n"/>
      <c r="T258" s="229" t="n"/>
    </row>
    <row r="259" ht="16.5" customHeight="1">
      <c r="A259" s="188" t="n">
        <v>43997</v>
      </c>
      <c r="B259" s="183">
        <f>INDIRECT(B$1&amp;"!D"&amp;ROW())</f>
        <v/>
      </c>
      <c r="C259" s="224">
        <f>C260*(1+B259)</f>
        <v/>
      </c>
      <c r="D259" s="183">
        <f>INDIRECT(D$1&amp;"!D"&amp;ROW())</f>
        <v/>
      </c>
      <c r="E259" s="224">
        <f>E260*(1+D259)</f>
        <v/>
      </c>
      <c r="F259" s="183">
        <f>INDIRECT(F$1&amp;"!D"&amp;ROW())</f>
        <v/>
      </c>
      <c r="G259" s="224">
        <f>G260*(1+F259)</f>
        <v/>
      </c>
      <c r="H259" s="183">
        <f>INDIRECT(H$1&amp;"!D"&amp;ROW())</f>
        <v/>
      </c>
      <c r="I259" s="224">
        <f>I260*(1+H259)</f>
        <v/>
      </c>
      <c r="J259" s="183">
        <f>INDIRECT(J$1&amp;"!D"&amp;ROW())</f>
        <v/>
      </c>
      <c r="K259" s="224">
        <f>K260*(1+J259)</f>
        <v/>
      </c>
      <c r="L259" s="198">
        <f>SUM(C259,E259,G259,I259,K259)</f>
        <v/>
      </c>
      <c r="M259" s="186">
        <f>L259/L260-1</f>
        <v/>
      </c>
      <c r="N259" s="414" t="n"/>
      <c r="O259" s="186" t="n"/>
      <c r="P259" s="418" t="n"/>
      <c r="Q259" s="414" t="n"/>
      <c r="R259" s="230" t="n"/>
      <c r="S259" s="419" t="n"/>
      <c r="T259" s="229" t="n"/>
    </row>
    <row r="260" ht="16.5" customHeight="1">
      <c r="A260" s="188" t="n">
        <v>43994</v>
      </c>
      <c r="B260" s="183">
        <f>INDIRECT(B$1&amp;"!D"&amp;ROW())</f>
        <v/>
      </c>
      <c r="C260" s="224">
        <f>C261*(1+B260)</f>
        <v/>
      </c>
      <c r="D260" s="183">
        <f>INDIRECT(D$1&amp;"!D"&amp;ROW())</f>
        <v/>
      </c>
      <c r="E260" s="224">
        <f>E261*(1+D260)</f>
        <v/>
      </c>
      <c r="F260" s="183">
        <f>INDIRECT(F$1&amp;"!D"&amp;ROW())</f>
        <v/>
      </c>
      <c r="G260" s="224">
        <f>G261*(1+F260)</f>
        <v/>
      </c>
      <c r="H260" s="183">
        <f>INDIRECT(H$1&amp;"!D"&amp;ROW())</f>
        <v/>
      </c>
      <c r="I260" s="224">
        <f>I261*(1+H260)</f>
        <v/>
      </c>
      <c r="J260" s="183">
        <f>INDIRECT(J$1&amp;"!D"&amp;ROW())</f>
        <v/>
      </c>
      <c r="K260" s="224">
        <f>K261*(1+J260)</f>
        <v/>
      </c>
      <c r="L260" s="198">
        <f>SUM(C260,E260,G260,I260,K260)</f>
        <v/>
      </c>
      <c r="M260" s="186">
        <f>L260/L261-1</f>
        <v/>
      </c>
      <c r="N260" s="414" t="n"/>
      <c r="O260" s="186" t="n"/>
      <c r="P260" s="418" t="n"/>
      <c r="Q260" s="414" t="n"/>
      <c r="R260" s="230" t="n"/>
      <c r="S260" s="419" t="n"/>
      <c r="T260" s="229" t="n"/>
    </row>
    <row r="261" ht="16.5" customHeight="1">
      <c r="A261" s="188" t="n">
        <v>43993</v>
      </c>
      <c r="B261" s="183">
        <f>INDIRECT(B$1&amp;"!D"&amp;ROW())</f>
        <v/>
      </c>
      <c r="C261" s="224">
        <f>C262*(1+B261)</f>
        <v/>
      </c>
      <c r="D261" s="183">
        <f>INDIRECT(D$1&amp;"!D"&amp;ROW())</f>
        <v/>
      </c>
      <c r="E261" s="224">
        <f>E262*(1+D261)</f>
        <v/>
      </c>
      <c r="F261" s="183">
        <f>INDIRECT(F$1&amp;"!D"&amp;ROW())</f>
        <v/>
      </c>
      <c r="G261" s="224">
        <f>G262*(1+F261)</f>
        <v/>
      </c>
      <c r="H261" s="183">
        <f>INDIRECT(H$1&amp;"!D"&amp;ROW())</f>
        <v/>
      </c>
      <c r="I261" s="224">
        <f>I262*(1+H261)</f>
        <v/>
      </c>
      <c r="J261" s="183">
        <f>INDIRECT(J$1&amp;"!D"&amp;ROW())</f>
        <v/>
      </c>
      <c r="K261" s="224">
        <f>K262*(1+J261)</f>
        <v/>
      </c>
      <c r="L261" s="198">
        <f>SUM(C261,E261,G261,I261,K261)</f>
        <v/>
      </c>
      <c r="M261" s="186">
        <f>L261/L262-1</f>
        <v/>
      </c>
      <c r="N261" s="414" t="n"/>
      <c r="O261" s="186" t="n"/>
      <c r="P261" s="418" t="n"/>
      <c r="Q261" s="414" t="n"/>
      <c r="R261" s="230" t="n"/>
      <c r="S261" s="419" t="n"/>
      <c r="T261" s="229" t="n"/>
    </row>
    <row r="262" ht="16.5" customHeight="1">
      <c r="A262" s="188" t="n">
        <v>43992</v>
      </c>
      <c r="B262" s="183">
        <f>INDIRECT(B$1&amp;"!D"&amp;ROW())</f>
        <v/>
      </c>
      <c r="C262" s="224">
        <f>C263*(1+B262)</f>
        <v/>
      </c>
      <c r="D262" s="183">
        <f>INDIRECT(D$1&amp;"!D"&amp;ROW())</f>
        <v/>
      </c>
      <c r="E262" s="224">
        <f>E263*(1+D262)</f>
        <v/>
      </c>
      <c r="F262" s="183">
        <f>INDIRECT(F$1&amp;"!D"&amp;ROW())</f>
        <v/>
      </c>
      <c r="G262" s="224">
        <f>G263*(1+F262)</f>
        <v/>
      </c>
      <c r="H262" s="183">
        <f>INDIRECT(H$1&amp;"!D"&amp;ROW())</f>
        <v/>
      </c>
      <c r="I262" s="224">
        <f>I263*(1+H262)</f>
        <v/>
      </c>
      <c r="J262" s="183">
        <f>INDIRECT(J$1&amp;"!D"&amp;ROW())</f>
        <v/>
      </c>
      <c r="K262" s="224">
        <f>K263*(1+J262)</f>
        <v/>
      </c>
      <c r="L262" s="198">
        <f>SUM(C262,E262,G262,I262,K262)</f>
        <v/>
      </c>
      <c r="M262" s="186">
        <f>L262/L263-1</f>
        <v/>
      </c>
      <c r="N262" s="414" t="n"/>
      <c r="O262" s="186" t="n"/>
      <c r="P262" s="418" t="n"/>
      <c r="Q262" s="414" t="n"/>
      <c r="R262" s="230" t="n"/>
      <c r="S262" s="419" t="n"/>
      <c r="T262" s="229" t="n"/>
    </row>
    <row r="263" ht="16.5" customHeight="1">
      <c r="A263" s="188" t="n">
        <v>43991</v>
      </c>
      <c r="B263" s="183">
        <f>INDIRECT(B$1&amp;"!D"&amp;ROW())</f>
        <v/>
      </c>
      <c r="C263" s="224">
        <f>C264*(1+B263)</f>
        <v/>
      </c>
      <c r="D263" s="183">
        <f>INDIRECT(D$1&amp;"!D"&amp;ROW())</f>
        <v/>
      </c>
      <c r="E263" s="224">
        <f>E264*(1+D263)</f>
        <v/>
      </c>
      <c r="F263" s="183">
        <f>INDIRECT(F$1&amp;"!D"&amp;ROW())</f>
        <v/>
      </c>
      <c r="G263" s="224">
        <f>G264*(1+F263)</f>
        <v/>
      </c>
      <c r="H263" s="183">
        <f>INDIRECT(H$1&amp;"!D"&amp;ROW())</f>
        <v/>
      </c>
      <c r="I263" s="224">
        <f>I264*(1+H263)</f>
        <v/>
      </c>
      <c r="J263" s="183">
        <f>INDIRECT(J$1&amp;"!D"&amp;ROW())</f>
        <v/>
      </c>
      <c r="K263" s="224">
        <f>K264*(1+J263)</f>
        <v/>
      </c>
      <c r="L263" s="198">
        <f>SUM(C263,E263,G263,I263,K263)</f>
        <v/>
      </c>
      <c r="M263" s="186">
        <f>L263/L264-1</f>
        <v/>
      </c>
      <c r="N263" s="414" t="n"/>
      <c r="O263" s="186" t="n"/>
      <c r="P263" s="418" t="n"/>
      <c r="Q263" s="414" t="n"/>
      <c r="R263" s="230" t="n"/>
      <c r="S263" s="419" t="n"/>
      <c r="T263" s="229" t="n"/>
    </row>
    <row r="264" ht="16.5" customHeight="1">
      <c r="A264" s="188" t="n">
        <v>43990</v>
      </c>
      <c r="B264" s="183">
        <f>INDIRECT(B$1&amp;"!D"&amp;ROW())</f>
        <v/>
      </c>
      <c r="C264" s="224">
        <f>C265*(1+B264)</f>
        <v/>
      </c>
      <c r="D264" s="183">
        <f>INDIRECT(D$1&amp;"!D"&amp;ROW())</f>
        <v/>
      </c>
      <c r="E264" s="224">
        <f>E265*(1+D264)</f>
        <v/>
      </c>
      <c r="F264" s="183">
        <f>INDIRECT(F$1&amp;"!D"&amp;ROW())</f>
        <v/>
      </c>
      <c r="G264" s="224">
        <f>G265*(1+F264)</f>
        <v/>
      </c>
      <c r="H264" s="183">
        <f>INDIRECT(H$1&amp;"!D"&amp;ROW())</f>
        <v/>
      </c>
      <c r="I264" s="224">
        <f>I265*(1+H264)</f>
        <v/>
      </c>
      <c r="J264" s="183">
        <f>INDIRECT(J$1&amp;"!D"&amp;ROW())</f>
        <v/>
      </c>
      <c r="K264" s="224">
        <f>K265*(1+J264)</f>
        <v/>
      </c>
      <c r="L264" s="198">
        <f>SUM(C264,E264,G264,I264,K264)</f>
        <v/>
      </c>
      <c r="M264" s="186">
        <f>L264/L265-1</f>
        <v/>
      </c>
      <c r="N264" s="414" t="n"/>
      <c r="O264" s="186" t="n"/>
      <c r="P264" s="418" t="n"/>
      <c r="Q264" s="414" t="n"/>
      <c r="R264" s="230" t="n"/>
      <c r="S264" s="419" t="n"/>
      <c r="T264" s="229" t="n"/>
    </row>
    <row r="265" ht="16.5" customHeight="1">
      <c r="A265" s="188" t="n">
        <v>43987</v>
      </c>
      <c r="B265" s="183">
        <f>INDIRECT(B$1&amp;"!D"&amp;ROW())</f>
        <v/>
      </c>
      <c r="C265" s="224">
        <f>C266*(1+B265)</f>
        <v/>
      </c>
      <c r="D265" s="183">
        <f>INDIRECT(D$1&amp;"!D"&amp;ROW())</f>
        <v/>
      </c>
      <c r="E265" s="224">
        <f>E266*(1+D265)</f>
        <v/>
      </c>
      <c r="F265" s="183">
        <f>INDIRECT(F$1&amp;"!D"&amp;ROW())</f>
        <v/>
      </c>
      <c r="G265" s="224">
        <f>G266*(1+F265)</f>
        <v/>
      </c>
      <c r="H265" s="183">
        <f>INDIRECT(H$1&amp;"!D"&amp;ROW())</f>
        <v/>
      </c>
      <c r="I265" s="224">
        <f>I266*(1+H265)</f>
        <v/>
      </c>
      <c r="J265" s="183">
        <f>INDIRECT(J$1&amp;"!D"&amp;ROW())</f>
        <v/>
      </c>
      <c r="K265" s="224">
        <f>K266*(1+J265)</f>
        <v/>
      </c>
      <c r="L265" s="198">
        <f>SUM(C265,E265,G265,I265,K265)</f>
        <v/>
      </c>
      <c r="M265" s="186">
        <f>L265/L266-1</f>
        <v/>
      </c>
      <c r="N265" s="414" t="n"/>
      <c r="O265" s="186" t="n"/>
      <c r="P265" s="418" t="n"/>
      <c r="Q265" s="414" t="n"/>
      <c r="R265" s="230" t="n"/>
      <c r="S265" s="419" t="n"/>
      <c r="T265" s="229" t="n"/>
    </row>
    <row r="266" ht="16.5" customHeight="1">
      <c r="A266" s="188" t="n">
        <v>43986</v>
      </c>
      <c r="B266" s="183">
        <f>INDIRECT(B$1&amp;"!D"&amp;ROW())</f>
        <v/>
      </c>
      <c r="C266" s="224">
        <f>C267*(1+B266)</f>
        <v/>
      </c>
      <c r="D266" s="183">
        <f>INDIRECT(D$1&amp;"!D"&amp;ROW())</f>
        <v/>
      </c>
      <c r="E266" s="224">
        <f>E267*(1+D266)</f>
        <v/>
      </c>
      <c r="F266" s="183">
        <f>INDIRECT(F$1&amp;"!D"&amp;ROW())</f>
        <v/>
      </c>
      <c r="G266" s="224">
        <f>G267*(1+F266)</f>
        <v/>
      </c>
      <c r="H266" s="183">
        <f>INDIRECT(H$1&amp;"!D"&amp;ROW())</f>
        <v/>
      </c>
      <c r="I266" s="224">
        <f>I267*(1+H266)</f>
        <v/>
      </c>
      <c r="J266" s="183">
        <f>INDIRECT(J$1&amp;"!D"&amp;ROW())</f>
        <v/>
      </c>
      <c r="K266" s="224">
        <f>K267*(1+J266)</f>
        <v/>
      </c>
      <c r="L266" s="198">
        <f>SUM(C266,E266,G266,I266,K266)</f>
        <v/>
      </c>
      <c r="M266" s="186">
        <f>L266/L267-1</f>
        <v/>
      </c>
      <c r="N266" s="414" t="n"/>
      <c r="O266" s="186" t="n"/>
      <c r="P266" s="418" t="n"/>
      <c r="Q266" s="414" t="n"/>
      <c r="R266" s="230" t="n"/>
      <c r="S266" s="419" t="n"/>
      <c r="T266" s="229" t="n"/>
    </row>
    <row r="267" ht="16.5" customHeight="1">
      <c r="A267" s="188" t="n">
        <v>43985</v>
      </c>
      <c r="B267" s="183">
        <f>INDIRECT(B$1&amp;"!D"&amp;ROW())</f>
        <v/>
      </c>
      <c r="C267" s="224">
        <f>C268*(1+B267)</f>
        <v/>
      </c>
      <c r="D267" s="183">
        <f>INDIRECT(D$1&amp;"!D"&amp;ROW())</f>
        <v/>
      </c>
      <c r="E267" s="224">
        <f>E268*(1+D267)</f>
        <v/>
      </c>
      <c r="F267" s="183">
        <f>INDIRECT(F$1&amp;"!D"&amp;ROW())</f>
        <v/>
      </c>
      <c r="G267" s="224">
        <f>G268*(1+F267)</f>
        <v/>
      </c>
      <c r="H267" s="183">
        <f>INDIRECT(H$1&amp;"!D"&amp;ROW())</f>
        <v/>
      </c>
      <c r="I267" s="224">
        <f>I268*(1+H267)</f>
        <v/>
      </c>
      <c r="J267" s="183">
        <f>INDIRECT(J$1&amp;"!D"&amp;ROW())</f>
        <v/>
      </c>
      <c r="K267" s="224">
        <f>K268*(1+J267)</f>
        <v/>
      </c>
      <c r="L267" s="198">
        <f>SUM(C267,E267,G267,I267,K267)</f>
        <v/>
      </c>
      <c r="M267" s="186">
        <f>L267/L268-1</f>
        <v/>
      </c>
      <c r="N267" s="414" t="n"/>
      <c r="O267" s="186" t="n"/>
      <c r="P267" s="418" t="n"/>
      <c r="Q267" s="414" t="n"/>
      <c r="R267" s="230" t="n"/>
      <c r="S267" s="419" t="n"/>
      <c r="T267" s="229" t="n"/>
    </row>
    <row r="268" ht="16.5" customHeight="1">
      <c r="A268" s="188" t="n">
        <v>43984</v>
      </c>
      <c r="B268" s="183">
        <f>INDIRECT(B$1&amp;"!D"&amp;ROW())</f>
        <v/>
      </c>
      <c r="C268" s="224">
        <f>C269*(1+B268)</f>
        <v/>
      </c>
      <c r="D268" s="183">
        <f>INDIRECT(D$1&amp;"!D"&amp;ROW())</f>
        <v/>
      </c>
      <c r="E268" s="224">
        <f>E269*(1+D268)</f>
        <v/>
      </c>
      <c r="F268" s="183">
        <f>INDIRECT(F$1&amp;"!D"&amp;ROW())</f>
        <v/>
      </c>
      <c r="G268" s="224">
        <f>G269*(1+F268)</f>
        <v/>
      </c>
      <c r="H268" s="183">
        <f>INDIRECT(H$1&amp;"!D"&amp;ROW())</f>
        <v/>
      </c>
      <c r="I268" s="224">
        <f>I269*(1+H268)</f>
        <v/>
      </c>
      <c r="J268" s="183">
        <f>INDIRECT(J$1&amp;"!D"&amp;ROW())</f>
        <v/>
      </c>
      <c r="K268" s="224">
        <f>K269*(1+J268)</f>
        <v/>
      </c>
      <c r="L268" s="198">
        <f>SUM(C268,E268,G268,I268,K268)</f>
        <v/>
      </c>
      <c r="M268" s="186">
        <f>L268/L269-1</f>
        <v/>
      </c>
      <c r="N268" s="414" t="n"/>
      <c r="O268" s="186" t="n"/>
      <c r="P268" s="418" t="n"/>
      <c r="Q268" s="414" t="n"/>
      <c r="R268" s="230" t="n"/>
      <c r="S268" s="419" t="n"/>
      <c r="T268" s="229" t="n"/>
    </row>
    <row r="269" ht="16.5" customHeight="1">
      <c r="A269" s="188" t="n">
        <v>43983</v>
      </c>
      <c r="B269" s="183">
        <f>INDIRECT(B$1&amp;"!D"&amp;ROW())</f>
        <v/>
      </c>
      <c r="C269" s="224">
        <f>C270*(1+B269)</f>
        <v/>
      </c>
      <c r="D269" s="183">
        <f>INDIRECT(D$1&amp;"!D"&amp;ROW())</f>
        <v/>
      </c>
      <c r="E269" s="224">
        <f>E270*(1+D269)</f>
        <v/>
      </c>
      <c r="F269" s="183">
        <f>INDIRECT(F$1&amp;"!D"&amp;ROW())</f>
        <v/>
      </c>
      <c r="G269" s="224">
        <f>G270*(1+F269)</f>
        <v/>
      </c>
      <c r="H269" s="183">
        <f>INDIRECT(H$1&amp;"!D"&amp;ROW())</f>
        <v/>
      </c>
      <c r="I269" s="224">
        <f>I270*(1+H269)</f>
        <v/>
      </c>
      <c r="J269" s="183">
        <f>INDIRECT(J$1&amp;"!D"&amp;ROW())</f>
        <v/>
      </c>
      <c r="K269" s="224">
        <f>K270*(1+J269)</f>
        <v/>
      </c>
      <c r="L269" s="198">
        <f>SUM(C269,E269,G269,I269,K269)</f>
        <v/>
      </c>
      <c r="M269" s="186">
        <f>L269/L270-1</f>
        <v/>
      </c>
      <c r="N269" s="414" t="n"/>
      <c r="O269" s="186" t="n"/>
      <c r="P269" s="418" t="n"/>
      <c r="Q269" s="414" t="n"/>
      <c r="R269" s="230" t="n"/>
      <c r="S269" s="419" t="n"/>
      <c r="T269" s="229" t="n"/>
    </row>
    <row r="270" ht="16.5" customHeight="1">
      <c r="A270" s="188" t="n">
        <v>43980</v>
      </c>
      <c r="B270" s="183">
        <f>INDIRECT(B$1&amp;"!D"&amp;ROW())</f>
        <v/>
      </c>
      <c r="C270" s="224">
        <f>C271*(1+B270)</f>
        <v/>
      </c>
      <c r="D270" s="183">
        <f>INDIRECT(D$1&amp;"!D"&amp;ROW())</f>
        <v/>
      </c>
      <c r="E270" s="224">
        <f>E271*(1+D270)</f>
        <v/>
      </c>
      <c r="F270" s="183">
        <f>INDIRECT(F$1&amp;"!D"&amp;ROW())</f>
        <v/>
      </c>
      <c r="G270" s="224">
        <f>G271*(1+F270)</f>
        <v/>
      </c>
      <c r="H270" s="183">
        <f>INDIRECT(H$1&amp;"!D"&amp;ROW())</f>
        <v/>
      </c>
      <c r="I270" s="224">
        <f>I271*(1+H270)</f>
        <v/>
      </c>
      <c r="J270" s="183">
        <f>INDIRECT(J$1&amp;"!D"&amp;ROW())</f>
        <v/>
      </c>
      <c r="K270" s="224">
        <f>K271*(1+J270)</f>
        <v/>
      </c>
      <c r="L270" s="198">
        <f>SUM(C270,E270,G270,I270,K270)</f>
        <v/>
      </c>
      <c r="M270" s="186">
        <f>L270/L271-1</f>
        <v/>
      </c>
      <c r="N270" s="414" t="n"/>
      <c r="O270" s="186" t="n"/>
      <c r="P270" s="418" t="n"/>
      <c r="Q270" s="414" t="n"/>
      <c r="R270" s="230" t="n"/>
      <c r="S270" s="419" t="n"/>
      <c r="T270" s="229" t="n"/>
    </row>
    <row r="271" ht="16.5" customHeight="1">
      <c r="A271" s="188" t="n">
        <v>43979</v>
      </c>
      <c r="B271" s="183">
        <f>INDIRECT(B$1&amp;"!D"&amp;ROW())</f>
        <v/>
      </c>
      <c r="C271" s="224">
        <f>C272*(1+B271)</f>
        <v/>
      </c>
      <c r="D271" s="183">
        <f>INDIRECT(D$1&amp;"!D"&amp;ROW())</f>
        <v/>
      </c>
      <c r="E271" s="224">
        <f>E272*(1+D271)</f>
        <v/>
      </c>
      <c r="F271" s="183">
        <f>INDIRECT(F$1&amp;"!D"&amp;ROW())</f>
        <v/>
      </c>
      <c r="G271" s="224">
        <f>G272*(1+F271)</f>
        <v/>
      </c>
      <c r="H271" s="183">
        <f>INDIRECT(H$1&amp;"!D"&amp;ROW())</f>
        <v/>
      </c>
      <c r="I271" s="224">
        <f>I272*(1+H271)</f>
        <v/>
      </c>
      <c r="J271" s="183">
        <f>INDIRECT(J$1&amp;"!D"&amp;ROW())</f>
        <v/>
      </c>
      <c r="K271" s="224">
        <f>K272*(1+J271)</f>
        <v/>
      </c>
      <c r="L271" s="198">
        <f>SUM(C271,E271,G271,I271,K271)</f>
        <v/>
      </c>
      <c r="M271" s="186">
        <f>L271/L272-1</f>
        <v/>
      </c>
      <c r="N271" s="414" t="n"/>
      <c r="O271" s="186" t="n"/>
      <c r="P271" s="418" t="n"/>
      <c r="Q271" s="414" t="n"/>
      <c r="R271" s="230" t="n"/>
      <c r="S271" s="419" t="n"/>
      <c r="T271" s="229" t="n"/>
    </row>
    <row r="272" ht="16.5" customHeight="1">
      <c r="A272" s="188" t="n">
        <v>43978</v>
      </c>
      <c r="B272" s="183">
        <f>INDIRECT(B$1&amp;"!D"&amp;ROW())</f>
        <v/>
      </c>
      <c r="C272" s="224">
        <f>C273*(1+B272)</f>
        <v/>
      </c>
      <c r="D272" s="183">
        <f>INDIRECT(D$1&amp;"!D"&amp;ROW())</f>
        <v/>
      </c>
      <c r="E272" s="224">
        <f>E273*(1+D272)</f>
        <v/>
      </c>
      <c r="F272" s="183">
        <f>INDIRECT(F$1&amp;"!D"&amp;ROW())</f>
        <v/>
      </c>
      <c r="G272" s="224">
        <f>G273*(1+F272)</f>
        <v/>
      </c>
      <c r="H272" s="183">
        <f>INDIRECT(H$1&amp;"!D"&amp;ROW())</f>
        <v/>
      </c>
      <c r="I272" s="224">
        <f>I273*(1+H272)</f>
        <v/>
      </c>
      <c r="J272" s="183">
        <f>INDIRECT(J$1&amp;"!D"&amp;ROW())</f>
        <v/>
      </c>
      <c r="K272" s="224">
        <f>K273*(1+J272)</f>
        <v/>
      </c>
      <c r="L272" s="198">
        <f>SUM(C272,E272,G272,I272,K272)</f>
        <v/>
      </c>
      <c r="M272" s="186">
        <f>L272/L273-1</f>
        <v/>
      </c>
      <c r="N272" s="414" t="n"/>
      <c r="O272" s="186" t="n"/>
      <c r="P272" s="418" t="n"/>
      <c r="Q272" s="414" t="n"/>
      <c r="R272" s="230" t="n"/>
      <c r="S272" s="419" t="n"/>
      <c r="T272" s="229" t="n"/>
    </row>
    <row r="273" ht="16.5" customHeight="1">
      <c r="A273" s="188" t="n">
        <v>43977</v>
      </c>
      <c r="B273" s="183">
        <f>INDIRECT(B$1&amp;"!D"&amp;ROW())</f>
        <v/>
      </c>
      <c r="C273" s="224">
        <f>C274*(1+B273)</f>
        <v/>
      </c>
      <c r="D273" s="183">
        <f>INDIRECT(D$1&amp;"!D"&amp;ROW())</f>
        <v/>
      </c>
      <c r="E273" s="224">
        <f>E274*(1+D273)</f>
        <v/>
      </c>
      <c r="F273" s="183">
        <f>INDIRECT(F$1&amp;"!D"&amp;ROW())</f>
        <v/>
      </c>
      <c r="G273" s="224">
        <f>G274*(1+F273)</f>
        <v/>
      </c>
      <c r="H273" s="183">
        <f>INDIRECT(H$1&amp;"!D"&amp;ROW())</f>
        <v/>
      </c>
      <c r="I273" s="224">
        <f>I274*(1+H273)</f>
        <v/>
      </c>
      <c r="J273" s="183">
        <f>INDIRECT(J$1&amp;"!D"&amp;ROW())</f>
        <v/>
      </c>
      <c r="K273" s="224">
        <f>K274*(1+J273)</f>
        <v/>
      </c>
      <c r="L273" s="198">
        <f>SUM(C273,E273,G273,I273,K273)</f>
        <v/>
      </c>
      <c r="M273" s="186">
        <f>L273/L274-1</f>
        <v/>
      </c>
      <c r="N273" s="414" t="n"/>
      <c r="O273" s="186" t="n"/>
      <c r="P273" s="418" t="n"/>
      <c r="Q273" s="414" t="n"/>
      <c r="R273" s="230" t="n"/>
      <c r="S273" s="419" t="n"/>
      <c r="T273" s="229" t="n"/>
    </row>
    <row r="274" ht="16.5" customHeight="1">
      <c r="A274" s="188" t="n">
        <v>43973</v>
      </c>
      <c r="B274" s="183">
        <f>INDIRECT(B$1&amp;"!D"&amp;ROW())</f>
        <v/>
      </c>
      <c r="C274" s="224">
        <f>C275*(1+B274)</f>
        <v/>
      </c>
      <c r="D274" s="183">
        <f>INDIRECT(D$1&amp;"!D"&amp;ROW())</f>
        <v/>
      </c>
      <c r="E274" s="224">
        <f>E275*(1+D274)</f>
        <v/>
      </c>
      <c r="F274" s="183">
        <f>INDIRECT(F$1&amp;"!D"&amp;ROW())</f>
        <v/>
      </c>
      <c r="G274" s="224">
        <f>G275*(1+F274)</f>
        <v/>
      </c>
      <c r="H274" s="183">
        <f>INDIRECT(H$1&amp;"!D"&amp;ROW())</f>
        <v/>
      </c>
      <c r="I274" s="224">
        <f>I275*(1+H274)</f>
        <v/>
      </c>
      <c r="J274" s="183">
        <f>INDIRECT(J$1&amp;"!D"&amp;ROW())</f>
        <v/>
      </c>
      <c r="K274" s="224">
        <f>K275*(1+J274)</f>
        <v/>
      </c>
      <c r="L274" s="198">
        <f>SUM(C274,E274,G274,I274,K274)</f>
        <v/>
      </c>
      <c r="M274" s="186">
        <f>L274/L275-1</f>
        <v/>
      </c>
      <c r="N274" s="414" t="n"/>
      <c r="O274" s="186" t="n"/>
      <c r="P274" s="418" t="n"/>
      <c r="Q274" s="414" t="n"/>
      <c r="R274" s="230" t="n"/>
      <c r="S274" s="419" t="n"/>
      <c r="T274" s="229" t="n"/>
    </row>
    <row r="275" ht="16.5" customHeight="1">
      <c r="A275" s="188" t="n">
        <v>43972</v>
      </c>
      <c r="B275" s="183">
        <f>INDIRECT(B$1&amp;"!D"&amp;ROW())</f>
        <v/>
      </c>
      <c r="C275" s="224">
        <f>C276*(1+B275)</f>
        <v/>
      </c>
      <c r="D275" s="183">
        <f>INDIRECT(D$1&amp;"!D"&amp;ROW())</f>
        <v/>
      </c>
      <c r="E275" s="224">
        <f>E276*(1+D275)</f>
        <v/>
      </c>
      <c r="F275" s="183">
        <f>INDIRECT(F$1&amp;"!D"&amp;ROW())</f>
        <v/>
      </c>
      <c r="G275" s="224">
        <f>G276*(1+F275)</f>
        <v/>
      </c>
      <c r="H275" s="183">
        <f>INDIRECT(H$1&amp;"!D"&amp;ROW())</f>
        <v/>
      </c>
      <c r="I275" s="224">
        <f>I276*(1+H275)</f>
        <v/>
      </c>
      <c r="J275" s="183">
        <f>INDIRECT(J$1&amp;"!D"&amp;ROW())</f>
        <v/>
      </c>
      <c r="K275" s="224">
        <f>K276*(1+J275)</f>
        <v/>
      </c>
      <c r="L275" s="198">
        <f>SUM(C275,E275,G275,I275,K275)</f>
        <v/>
      </c>
      <c r="M275" s="186">
        <f>L275/L276-1</f>
        <v/>
      </c>
      <c r="N275" s="414" t="n"/>
      <c r="O275" s="186" t="n"/>
      <c r="P275" s="418" t="n"/>
      <c r="Q275" s="414" t="n"/>
      <c r="R275" s="230" t="n"/>
      <c r="S275" s="419" t="n"/>
      <c r="T275" s="229" t="n"/>
    </row>
    <row r="276" ht="16.5" customHeight="1">
      <c r="A276" s="188" t="n">
        <v>43971</v>
      </c>
      <c r="B276" s="183">
        <f>INDIRECT(B$1&amp;"!D"&amp;ROW())</f>
        <v/>
      </c>
      <c r="C276" s="224">
        <f>C277*(1+B276)</f>
        <v/>
      </c>
      <c r="D276" s="183">
        <f>INDIRECT(D$1&amp;"!D"&amp;ROW())</f>
        <v/>
      </c>
      <c r="E276" s="224">
        <f>E277*(1+D276)</f>
        <v/>
      </c>
      <c r="F276" s="183">
        <f>INDIRECT(F$1&amp;"!D"&amp;ROW())</f>
        <v/>
      </c>
      <c r="G276" s="224">
        <f>G277*(1+F276)</f>
        <v/>
      </c>
      <c r="H276" s="183">
        <f>INDIRECT(H$1&amp;"!D"&amp;ROW())</f>
        <v/>
      </c>
      <c r="I276" s="224">
        <f>I277*(1+H276)</f>
        <v/>
      </c>
      <c r="J276" s="183">
        <f>INDIRECT(J$1&amp;"!D"&amp;ROW())</f>
        <v/>
      </c>
      <c r="K276" s="224">
        <f>K277*(1+J276)</f>
        <v/>
      </c>
      <c r="L276" s="198">
        <f>SUM(C276,E276,G276,I276,K276)</f>
        <v/>
      </c>
      <c r="M276" s="186">
        <f>L276/L277-1</f>
        <v/>
      </c>
      <c r="N276" s="414" t="n"/>
      <c r="O276" s="186" t="n"/>
      <c r="P276" s="418" t="n"/>
      <c r="Q276" s="414" t="n"/>
      <c r="R276" s="230" t="n"/>
      <c r="S276" s="419" t="n"/>
      <c r="T276" s="229" t="n"/>
    </row>
    <row r="277" ht="16.5" customHeight="1">
      <c r="A277" s="188" t="n">
        <v>43970</v>
      </c>
      <c r="B277" s="183">
        <f>INDIRECT(B$1&amp;"!D"&amp;ROW())</f>
        <v/>
      </c>
      <c r="C277" s="224">
        <f>C278*(1+B277)</f>
        <v/>
      </c>
      <c r="D277" s="183">
        <f>INDIRECT(D$1&amp;"!D"&amp;ROW())</f>
        <v/>
      </c>
      <c r="E277" s="224">
        <f>E278*(1+D277)</f>
        <v/>
      </c>
      <c r="F277" s="183">
        <f>INDIRECT(F$1&amp;"!D"&amp;ROW())</f>
        <v/>
      </c>
      <c r="G277" s="224">
        <f>G278*(1+F277)</f>
        <v/>
      </c>
      <c r="H277" s="183">
        <f>INDIRECT(H$1&amp;"!D"&amp;ROW())</f>
        <v/>
      </c>
      <c r="I277" s="224">
        <f>I278*(1+H277)</f>
        <v/>
      </c>
      <c r="J277" s="183">
        <f>INDIRECT(J$1&amp;"!D"&amp;ROW())</f>
        <v/>
      </c>
      <c r="K277" s="224">
        <f>K278*(1+J277)</f>
        <v/>
      </c>
      <c r="L277" s="198">
        <f>SUM(C277,E277,G277,I277,K277)</f>
        <v/>
      </c>
      <c r="M277" s="186">
        <f>L277/L278-1</f>
        <v/>
      </c>
      <c r="N277" s="414" t="n"/>
      <c r="O277" s="186" t="n"/>
      <c r="P277" s="418" t="n"/>
      <c r="Q277" s="414" t="n"/>
      <c r="R277" s="230" t="n"/>
      <c r="S277" s="419" t="n"/>
      <c r="T277" s="229" t="n"/>
    </row>
    <row r="278" ht="16.5" customHeight="1">
      <c r="A278" s="188" t="n">
        <v>43969</v>
      </c>
      <c r="B278" s="183">
        <f>INDIRECT(B$1&amp;"!D"&amp;ROW())</f>
        <v/>
      </c>
      <c r="C278" s="224">
        <f>C279*(1+B278)</f>
        <v/>
      </c>
      <c r="D278" s="183">
        <f>INDIRECT(D$1&amp;"!D"&amp;ROW())</f>
        <v/>
      </c>
      <c r="E278" s="224">
        <f>E279*(1+D278)</f>
        <v/>
      </c>
      <c r="F278" s="183">
        <f>INDIRECT(F$1&amp;"!D"&amp;ROW())</f>
        <v/>
      </c>
      <c r="G278" s="224">
        <f>G279*(1+F278)</f>
        <v/>
      </c>
      <c r="H278" s="183">
        <f>INDIRECT(H$1&amp;"!D"&amp;ROW())</f>
        <v/>
      </c>
      <c r="I278" s="224">
        <f>I279*(1+H278)</f>
        <v/>
      </c>
      <c r="J278" s="183">
        <f>INDIRECT(J$1&amp;"!D"&amp;ROW())</f>
        <v/>
      </c>
      <c r="K278" s="224">
        <f>K279*(1+J278)</f>
        <v/>
      </c>
      <c r="L278" s="198">
        <f>SUM(C278,E278,G278,I278,K278)</f>
        <v/>
      </c>
      <c r="M278" s="186">
        <f>L278/L279-1</f>
        <v/>
      </c>
      <c r="N278" s="414" t="n"/>
      <c r="O278" s="186" t="n"/>
      <c r="P278" s="418" t="n"/>
      <c r="Q278" s="414" t="n"/>
      <c r="R278" s="230" t="n"/>
      <c r="S278" s="419" t="n"/>
      <c r="T278" s="229" t="n"/>
    </row>
    <row r="279" ht="16.5" customHeight="1">
      <c r="A279" s="188" t="n">
        <v>43966</v>
      </c>
      <c r="B279" s="183">
        <f>INDIRECT(B$1&amp;"!D"&amp;ROW())</f>
        <v/>
      </c>
      <c r="C279" s="224">
        <f>C280*(1+B279)</f>
        <v/>
      </c>
      <c r="D279" s="183">
        <f>INDIRECT(D$1&amp;"!D"&amp;ROW())</f>
        <v/>
      </c>
      <c r="E279" s="224">
        <f>E280*(1+D279)</f>
        <v/>
      </c>
      <c r="F279" s="183">
        <f>INDIRECT(F$1&amp;"!D"&amp;ROW())</f>
        <v/>
      </c>
      <c r="G279" s="224">
        <f>G280*(1+F279)</f>
        <v/>
      </c>
      <c r="H279" s="183">
        <f>INDIRECT(H$1&amp;"!D"&amp;ROW())</f>
        <v/>
      </c>
      <c r="I279" s="224">
        <f>I280*(1+H279)</f>
        <v/>
      </c>
      <c r="J279" s="183">
        <f>INDIRECT(J$1&amp;"!D"&amp;ROW())</f>
        <v/>
      </c>
      <c r="K279" s="224">
        <f>K280*(1+J279)</f>
        <v/>
      </c>
      <c r="L279" s="198">
        <f>SUM(C279,E279,G279,I279,K279)</f>
        <v/>
      </c>
      <c r="M279" s="186">
        <f>L279/L280-1</f>
        <v/>
      </c>
      <c r="N279" s="414" t="n"/>
      <c r="O279" s="186" t="n"/>
      <c r="P279" s="418" t="n"/>
      <c r="Q279" s="414" t="n"/>
      <c r="R279" s="230" t="n"/>
      <c r="S279" s="419" t="n"/>
      <c r="T279" s="229" t="n"/>
    </row>
    <row r="280" ht="16.5" customHeight="1">
      <c r="A280" s="188" t="n">
        <v>43965</v>
      </c>
      <c r="B280" s="183">
        <f>INDIRECT(B$1&amp;"!D"&amp;ROW())</f>
        <v/>
      </c>
      <c r="C280" s="224">
        <f>C281*(1+B280)</f>
        <v/>
      </c>
      <c r="D280" s="183">
        <f>INDIRECT(D$1&amp;"!D"&amp;ROW())</f>
        <v/>
      </c>
      <c r="E280" s="224">
        <f>E281*(1+D280)</f>
        <v/>
      </c>
      <c r="F280" s="183">
        <f>INDIRECT(F$1&amp;"!D"&amp;ROW())</f>
        <v/>
      </c>
      <c r="G280" s="224">
        <f>G281*(1+F280)</f>
        <v/>
      </c>
      <c r="H280" s="183">
        <f>INDIRECT(H$1&amp;"!D"&amp;ROW())</f>
        <v/>
      </c>
      <c r="I280" s="224">
        <f>I281*(1+H280)</f>
        <v/>
      </c>
      <c r="J280" s="183">
        <f>INDIRECT(J$1&amp;"!D"&amp;ROW())</f>
        <v/>
      </c>
      <c r="K280" s="224">
        <f>K281*(1+J280)</f>
        <v/>
      </c>
      <c r="L280" s="198">
        <f>SUM(C280,E280,G280,I280,K280)</f>
        <v/>
      </c>
      <c r="M280" s="186">
        <f>L280/L281-1</f>
        <v/>
      </c>
      <c r="N280" s="414" t="n"/>
      <c r="O280" s="186" t="n"/>
      <c r="P280" s="418" t="n"/>
      <c r="Q280" s="414" t="n"/>
      <c r="R280" s="230" t="n"/>
      <c r="S280" s="419" t="n"/>
      <c r="T280" s="229" t="n"/>
    </row>
    <row r="281" ht="16.5" customHeight="1">
      <c r="A281" s="188" t="n">
        <v>43964</v>
      </c>
      <c r="B281" s="183">
        <f>INDIRECT(B$1&amp;"!D"&amp;ROW())</f>
        <v/>
      </c>
      <c r="C281" s="224">
        <f>C282*(1+B281)</f>
        <v/>
      </c>
      <c r="D281" s="183">
        <f>INDIRECT(D$1&amp;"!D"&amp;ROW())</f>
        <v/>
      </c>
      <c r="E281" s="224">
        <f>E282*(1+D281)</f>
        <v/>
      </c>
      <c r="F281" s="183">
        <f>INDIRECT(F$1&amp;"!D"&amp;ROW())</f>
        <v/>
      </c>
      <c r="G281" s="224">
        <f>G282*(1+F281)</f>
        <v/>
      </c>
      <c r="H281" s="183">
        <f>INDIRECT(H$1&amp;"!D"&amp;ROW())</f>
        <v/>
      </c>
      <c r="I281" s="224">
        <f>I282*(1+H281)</f>
        <v/>
      </c>
      <c r="J281" s="183">
        <f>INDIRECT(J$1&amp;"!D"&amp;ROW())</f>
        <v/>
      </c>
      <c r="K281" s="224">
        <f>K282*(1+J281)</f>
        <v/>
      </c>
      <c r="L281" s="198">
        <f>SUM(C281,E281,G281,I281,K281)</f>
        <v/>
      </c>
      <c r="M281" s="186">
        <f>L281/L282-1</f>
        <v/>
      </c>
      <c r="N281" s="414" t="n"/>
      <c r="O281" s="186" t="n"/>
      <c r="P281" s="418" t="n"/>
      <c r="Q281" s="414" t="n"/>
      <c r="R281" s="230" t="n"/>
      <c r="S281" s="419" t="n"/>
      <c r="T281" s="229" t="n"/>
    </row>
    <row r="282" ht="16.5" customHeight="1">
      <c r="A282" s="188" t="n">
        <v>43963</v>
      </c>
      <c r="B282" s="183">
        <f>INDIRECT(B$1&amp;"!D"&amp;ROW())</f>
        <v/>
      </c>
      <c r="C282" s="224">
        <f>C283*(1+B282)</f>
        <v/>
      </c>
      <c r="D282" s="183">
        <f>INDIRECT(D$1&amp;"!D"&amp;ROW())</f>
        <v/>
      </c>
      <c r="E282" s="224">
        <f>E283*(1+D282)</f>
        <v/>
      </c>
      <c r="F282" s="183">
        <f>INDIRECT(F$1&amp;"!D"&amp;ROW())</f>
        <v/>
      </c>
      <c r="G282" s="224">
        <f>G283*(1+F282)</f>
        <v/>
      </c>
      <c r="H282" s="183">
        <f>INDIRECT(H$1&amp;"!D"&amp;ROW())</f>
        <v/>
      </c>
      <c r="I282" s="224">
        <f>I283*(1+H282)</f>
        <v/>
      </c>
      <c r="J282" s="183">
        <f>INDIRECT(J$1&amp;"!D"&amp;ROW())</f>
        <v/>
      </c>
      <c r="K282" s="224">
        <f>K283*(1+J282)</f>
        <v/>
      </c>
      <c r="L282" s="198">
        <f>SUM(C282,E282,G282,I282,K282)</f>
        <v/>
      </c>
      <c r="M282" s="186">
        <f>L282/L283-1</f>
        <v/>
      </c>
      <c r="N282" s="414" t="n"/>
      <c r="O282" s="186" t="n"/>
      <c r="P282" s="418" t="n"/>
      <c r="Q282" s="414" t="n"/>
      <c r="R282" s="230" t="n"/>
      <c r="S282" s="419" t="n"/>
      <c r="T282" s="229" t="n"/>
    </row>
    <row r="283" ht="16.5" customHeight="1">
      <c r="A283" s="188" t="n">
        <v>43962</v>
      </c>
      <c r="B283" s="183">
        <f>INDIRECT(B$1&amp;"!D"&amp;ROW())</f>
        <v/>
      </c>
      <c r="C283" s="224">
        <f>C284*(1+B283)</f>
        <v/>
      </c>
      <c r="D283" s="183">
        <f>INDIRECT(D$1&amp;"!D"&amp;ROW())</f>
        <v/>
      </c>
      <c r="E283" s="224">
        <f>E284*(1+D283)</f>
        <v/>
      </c>
      <c r="F283" s="183">
        <f>INDIRECT(F$1&amp;"!D"&amp;ROW())</f>
        <v/>
      </c>
      <c r="G283" s="224">
        <f>G284*(1+F283)</f>
        <v/>
      </c>
      <c r="H283" s="183">
        <f>INDIRECT(H$1&amp;"!D"&amp;ROW())</f>
        <v/>
      </c>
      <c r="I283" s="224">
        <f>I284*(1+H283)</f>
        <v/>
      </c>
      <c r="J283" s="183">
        <f>INDIRECT(J$1&amp;"!D"&amp;ROW())</f>
        <v/>
      </c>
      <c r="K283" s="224">
        <f>K284*(1+J283)</f>
        <v/>
      </c>
      <c r="L283" s="198">
        <f>SUM(C283,E283,G283,I283,K283)</f>
        <v/>
      </c>
      <c r="M283" s="186">
        <f>L283/L284-1</f>
        <v/>
      </c>
      <c r="N283" s="414" t="n"/>
      <c r="O283" s="186" t="n"/>
      <c r="P283" s="418" t="n"/>
      <c r="Q283" s="414" t="n"/>
      <c r="R283" s="230" t="n"/>
      <c r="S283" s="419" t="n"/>
      <c r="T283" s="229" t="n"/>
    </row>
    <row r="284" ht="16.5" customHeight="1">
      <c r="A284" s="188" t="n">
        <v>43959</v>
      </c>
      <c r="B284" s="183">
        <f>INDIRECT(B$1&amp;"!D"&amp;ROW())</f>
        <v/>
      </c>
      <c r="C284" s="224">
        <f>C285*(1+B284)</f>
        <v/>
      </c>
      <c r="D284" s="183">
        <f>INDIRECT(D$1&amp;"!D"&amp;ROW())</f>
        <v/>
      </c>
      <c r="E284" s="224">
        <f>E285*(1+D284)</f>
        <v/>
      </c>
      <c r="F284" s="183">
        <f>INDIRECT(F$1&amp;"!D"&amp;ROW())</f>
        <v/>
      </c>
      <c r="G284" s="224">
        <f>G285*(1+F284)</f>
        <v/>
      </c>
      <c r="H284" s="183">
        <f>INDIRECT(H$1&amp;"!D"&amp;ROW())</f>
        <v/>
      </c>
      <c r="I284" s="224">
        <f>I285*(1+H284)</f>
        <v/>
      </c>
      <c r="J284" s="183">
        <f>INDIRECT(J$1&amp;"!D"&amp;ROW())</f>
        <v/>
      </c>
      <c r="K284" s="224">
        <f>K285*(1+J284)</f>
        <v/>
      </c>
      <c r="L284" s="198">
        <f>SUM(C284,E284,G284,I284,K284)</f>
        <v/>
      </c>
      <c r="M284" s="186">
        <f>L284/L285-1</f>
        <v/>
      </c>
      <c r="N284" s="414" t="n"/>
      <c r="O284" s="186" t="n"/>
      <c r="P284" s="418" t="n"/>
      <c r="Q284" s="414" t="n"/>
      <c r="R284" s="230" t="n"/>
      <c r="S284" s="419" t="n"/>
      <c r="T284" s="229" t="n"/>
    </row>
    <row r="285" ht="16.5" customHeight="1">
      <c r="A285" s="188" t="n">
        <v>43958</v>
      </c>
      <c r="B285" s="183">
        <f>INDIRECT(B$1&amp;"!D"&amp;ROW())</f>
        <v/>
      </c>
      <c r="C285" s="224">
        <f>C286*(1+B285)</f>
        <v/>
      </c>
      <c r="D285" s="183">
        <f>INDIRECT(D$1&amp;"!D"&amp;ROW())</f>
        <v/>
      </c>
      <c r="E285" s="224">
        <f>E286*(1+D285)</f>
        <v/>
      </c>
      <c r="F285" s="183">
        <f>INDIRECT(F$1&amp;"!D"&amp;ROW())</f>
        <v/>
      </c>
      <c r="G285" s="224">
        <f>G286*(1+F285)</f>
        <v/>
      </c>
      <c r="H285" s="183">
        <f>INDIRECT(H$1&amp;"!D"&amp;ROW())</f>
        <v/>
      </c>
      <c r="I285" s="224">
        <f>I286*(1+H285)</f>
        <v/>
      </c>
      <c r="J285" s="183">
        <f>INDIRECT(J$1&amp;"!D"&amp;ROW())</f>
        <v/>
      </c>
      <c r="K285" s="224">
        <f>K286*(1+J285)</f>
        <v/>
      </c>
      <c r="L285" s="198">
        <f>SUM(C285,E285,G285,I285,K285)</f>
        <v/>
      </c>
      <c r="M285" s="186">
        <f>L285/L286-1</f>
        <v/>
      </c>
      <c r="N285" s="414" t="n"/>
      <c r="O285" s="186" t="n"/>
      <c r="P285" s="418" t="n"/>
      <c r="Q285" s="414" t="n"/>
      <c r="R285" s="230" t="n"/>
      <c r="S285" s="419" t="n"/>
      <c r="T285" s="229" t="n"/>
    </row>
    <row r="286" ht="16.5" customHeight="1">
      <c r="A286" s="188" t="n">
        <v>43957</v>
      </c>
      <c r="B286" s="183">
        <f>INDIRECT(B$1&amp;"!D"&amp;ROW())</f>
        <v/>
      </c>
      <c r="C286" s="224">
        <f>C287*(1+B286)</f>
        <v/>
      </c>
      <c r="D286" s="183">
        <f>INDIRECT(D$1&amp;"!D"&amp;ROW())</f>
        <v/>
      </c>
      <c r="E286" s="224">
        <f>E287*(1+D286)</f>
        <v/>
      </c>
      <c r="F286" s="183">
        <f>INDIRECT(F$1&amp;"!D"&amp;ROW())</f>
        <v/>
      </c>
      <c r="G286" s="224">
        <f>G287*(1+F286)</f>
        <v/>
      </c>
      <c r="H286" s="183">
        <f>INDIRECT(H$1&amp;"!D"&amp;ROW())</f>
        <v/>
      </c>
      <c r="I286" s="224">
        <f>I287*(1+H286)</f>
        <v/>
      </c>
      <c r="J286" s="183">
        <f>INDIRECT(J$1&amp;"!D"&amp;ROW())</f>
        <v/>
      </c>
      <c r="K286" s="224">
        <f>K287*(1+J286)</f>
        <v/>
      </c>
      <c r="L286" s="198">
        <f>SUM(C286,E286,G286,I286,K286)</f>
        <v/>
      </c>
      <c r="M286" s="186">
        <f>L286/L287-1</f>
        <v/>
      </c>
      <c r="N286" s="414" t="n"/>
      <c r="O286" s="186" t="n"/>
      <c r="P286" s="418" t="n"/>
      <c r="Q286" s="414" t="n"/>
      <c r="R286" s="230" t="n"/>
      <c r="S286" s="419" t="n"/>
      <c r="T286" s="229" t="n"/>
    </row>
    <row r="287" ht="16.5" customHeight="1">
      <c r="A287" s="188" t="n">
        <v>43956</v>
      </c>
      <c r="B287" s="183">
        <f>INDIRECT(B$1&amp;"!D"&amp;ROW())</f>
        <v/>
      </c>
      <c r="C287" s="224">
        <f>C288*(1+B287)</f>
        <v/>
      </c>
      <c r="D287" s="183">
        <f>INDIRECT(D$1&amp;"!D"&amp;ROW())</f>
        <v/>
      </c>
      <c r="E287" s="224">
        <f>E288*(1+D287)</f>
        <v/>
      </c>
      <c r="F287" s="183">
        <f>INDIRECT(F$1&amp;"!D"&amp;ROW())</f>
        <v/>
      </c>
      <c r="G287" s="224">
        <f>G288*(1+F287)</f>
        <v/>
      </c>
      <c r="H287" s="183">
        <f>INDIRECT(H$1&amp;"!D"&amp;ROW())</f>
        <v/>
      </c>
      <c r="I287" s="224">
        <f>I288*(1+H287)</f>
        <v/>
      </c>
      <c r="J287" s="183">
        <f>INDIRECT(J$1&amp;"!D"&amp;ROW())</f>
        <v/>
      </c>
      <c r="K287" s="224">
        <f>K288*(1+J287)</f>
        <v/>
      </c>
      <c r="L287" s="198">
        <f>SUM(C287,E287,G287,I287,K287)</f>
        <v/>
      </c>
      <c r="M287" s="186">
        <f>L287/L288-1</f>
        <v/>
      </c>
      <c r="N287" s="414" t="n"/>
      <c r="O287" s="186" t="n"/>
      <c r="P287" s="418" t="n"/>
      <c r="Q287" s="414" t="n"/>
      <c r="R287" s="230" t="n"/>
      <c r="S287" s="419" t="n"/>
      <c r="T287" s="229" t="n"/>
    </row>
    <row r="288" ht="16.5" customHeight="1">
      <c r="A288" s="188" t="n">
        <v>43955</v>
      </c>
      <c r="B288" s="183">
        <f>INDIRECT(B$1&amp;"!D"&amp;ROW())</f>
        <v/>
      </c>
      <c r="C288" s="224">
        <f>C289*(1+B288)</f>
        <v/>
      </c>
      <c r="D288" s="183">
        <f>INDIRECT(D$1&amp;"!D"&amp;ROW())</f>
        <v/>
      </c>
      <c r="E288" s="224">
        <f>E289*(1+D288)</f>
        <v/>
      </c>
      <c r="F288" s="183">
        <f>INDIRECT(F$1&amp;"!D"&amp;ROW())</f>
        <v/>
      </c>
      <c r="G288" s="224">
        <f>G289*(1+F288)</f>
        <v/>
      </c>
      <c r="H288" s="183">
        <f>INDIRECT(H$1&amp;"!D"&amp;ROW())</f>
        <v/>
      </c>
      <c r="I288" s="224">
        <f>I289*(1+H288)</f>
        <v/>
      </c>
      <c r="J288" s="183">
        <f>INDIRECT(J$1&amp;"!D"&amp;ROW())</f>
        <v/>
      </c>
      <c r="K288" s="224">
        <f>K289*(1+J288)</f>
        <v/>
      </c>
      <c r="L288" s="198">
        <f>SUM(C288,E288,G288,I288,K288)</f>
        <v/>
      </c>
      <c r="M288" s="186">
        <f>L288/L289-1</f>
        <v/>
      </c>
      <c r="N288" s="414" t="n"/>
      <c r="O288" s="186" t="n"/>
      <c r="P288" s="418" t="n"/>
      <c r="Q288" s="414" t="n"/>
      <c r="R288" s="230" t="n"/>
      <c r="S288" s="419" t="n"/>
      <c r="T288" s="229" t="n"/>
    </row>
    <row r="289" ht="16.5" customHeight="1">
      <c r="A289" s="188" t="n">
        <v>43952</v>
      </c>
      <c r="B289" s="183">
        <f>INDIRECT(B$1&amp;"!D"&amp;ROW())</f>
        <v/>
      </c>
      <c r="C289" s="224">
        <f>C290*(1+B289)</f>
        <v/>
      </c>
      <c r="D289" s="183">
        <f>INDIRECT(D$1&amp;"!D"&amp;ROW())</f>
        <v/>
      </c>
      <c r="E289" s="224">
        <f>E290*(1+D289)</f>
        <v/>
      </c>
      <c r="F289" s="183">
        <f>INDIRECT(F$1&amp;"!D"&amp;ROW())</f>
        <v/>
      </c>
      <c r="G289" s="224">
        <f>G290*(1+F289)</f>
        <v/>
      </c>
      <c r="H289" s="183">
        <f>INDIRECT(H$1&amp;"!D"&amp;ROW())</f>
        <v/>
      </c>
      <c r="I289" s="224">
        <f>I290*(1+H289)</f>
        <v/>
      </c>
      <c r="J289" s="183">
        <f>INDIRECT(J$1&amp;"!D"&amp;ROW())</f>
        <v/>
      </c>
      <c r="K289" s="224">
        <f>K290*(1+J289)</f>
        <v/>
      </c>
      <c r="L289" s="198">
        <f>SUM(C289,E289,G289,I289,K289)</f>
        <v/>
      </c>
      <c r="M289" s="186">
        <f>L289/L290-1</f>
        <v/>
      </c>
      <c r="N289" s="414" t="n"/>
      <c r="O289" s="186" t="n"/>
      <c r="P289" s="418" t="n"/>
      <c r="Q289" s="414" t="n"/>
      <c r="R289" s="230" t="n"/>
      <c r="S289" s="419" t="n"/>
      <c r="T289" s="229" t="n"/>
    </row>
    <row r="290" ht="16.5" customHeight="1">
      <c r="A290" s="188" t="n">
        <v>43951</v>
      </c>
      <c r="B290" s="183">
        <f>INDIRECT(B$1&amp;"!D"&amp;ROW())</f>
        <v/>
      </c>
      <c r="C290" s="224">
        <f>C291*(1+B290)</f>
        <v/>
      </c>
      <c r="D290" s="183">
        <f>INDIRECT(D$1&amp;"!D"&amp;ROW())</f>
        <v/>
      </c>
      <c r="E290" s="224">
        <f>E291*(1+D290)</f>
        <v/>
      </c>
      <c r="F290" s="183">
        <f>INDIRECT(F$1&amp;"!D"&amp;ROW())</f>
        <v/>
      </c>
      <c r="G290" s="224">
        <f>G291*(1+F290)</f>
        <v/>
      </c>
      <c r="H290" s="183">
        <f>INDIRECT(H$1&amp;"!D"&amp;ROW())</f>
        <v/>
      </c>
      <c r="I290" s="224">
        <f>I291*(1+H290)</f>
        <v/>
      </c>
      <c r="J290" s="183">
        <f>INDIRECT(J$1&amp;"!D"&amp;ROW())</f>
        <v/>
      </c>
      <c r="K290" s="224">
        <f>K291*(1+J290)</f>
        <v/>
      </c>
      <c r="L290" s="198">
        <f>SUM(C290,E290,G290,I290,K290)</f>
        <v/>
      </c>
      <c r="M290" s="186">
        <f>L290/L291-1</f>
        <v/>
      </c>
      <c r="N290" s="414" t="n"/>
      <c r="O290" s="186" t="n"/>
      <c r="P290" s="418" t="n"/>
      <c r="Q290" s="414" t="n"/>
      <c r="R290" s="230" t="n"/>
      <c r="S290" s="419" t="n"/>
      <c r="T290" s="229" t="n"/>
    </row>
    <row r="291" ht="16.5" customHeight="1">
      <c r="A291" s="188" t="n">
        <v>43950</v>
      </c>
      <c r="B291" s="183">
        <f>INDIRECT(B$1&amp;"!D"&amp;ROW())</f>
        <v/>
      </c>
      <c r="C291" s="224">
        <f>C292*(1+B291)</f>
        <v/>
      </c>
      <c r="D291" s="183">
        <f>INDIRECT(D$1&amp;"!D"&amp;ROW())</f>
        <v/>
      </c>
      <c r="E291" s="224">
        <f>E292*(1+D291)</f>
        <v/>
      </c>
      <c r="F291" s="183">
        <f>INDIRECT(F$1&amp;"!D"&amp;ROW())</f>
        <v/>
      </c>
      <c r="G291" s="224">
        <f>G292*(1+F291)</f>
        <v/>
      </c>
      <c r="H291" s="183">
        <f>INDIRECT(H$1&amp;"!D"&amp;ROW())</f>
        <v/>
      </c>
      <c r="I291" s="224">
        <f>I292*(1+H291)</f>
        <v/>
      </c>
      <c r="J291" s="183">
        <f>INDIRECT(J$1&amp;"!D"&amp;ROW())</f>
        <v/>
      </c>
      <c r="K291" s="224">
        <f>K292*(1+J291)</f>
        <v/>
      </c>
      <c r="L291" s="198">
        <f>SUM(C291,E291,G291,I291,K291)</f>
        <v/>
      </c>
      <c r="M291" s="186">
        <f>L291/L292-1</f>
        <v/>
      </c>
      <c r="N291" s="414" t="n"/>
      <c r="O291" s="186" t="n"/>
      <c r="P291" s="418" t="n"/>
      <c r="Q291" s="414" t="n"/>
      <c r="R291" s="230" t="n"/>
      <c r="S291" s="419" t="n"/>
      <c r="T291" s="229" t="n"/>
    </row>
    <row r="292" ht="16.5" customHeight="1">
      <c r="A292" s="188" t="n">
        <v>43949</v>
      </c>
      <c r="B292" s="183">
        <f>INDIRECT(B$1&amp;"!D"&amp;ROW())</f>
        <v/>
      </c>
      <c r="C292" s="224">
        <f>C293*(1+B292)</f>
        <v/>
      </c>
      <c r="D292" s="183">
        <f>INDIRECT(D$1&amp;"!D"&amp;ROW())</f>
        <v/>
      </c>
      <c r="E292" s="224">
        <f>E293*(1+D292)</f>
        <v/>
      </c>
      <c r="F292" s="183">
        <f>INDIRECT(F$1&amp;"!D"&amp;ROW())</f>
        <v/>
      </c>
      <c r="G292" s="224">
        <f>G293*(1+F292)</f>
        <v/>
      </c>
      <c r="H292" s="183">
        <f>INDIRECT(H$1&amp;"!D"&amp;ROW())</f>
        <v/>
      </c>
      <c r="I292" s="224">
        <f>I293*(1+H292)</f>
        <v/>
      </c>
      <c r="J292" s="183">
        <f>INDIRECT(J$1&amp;"!D"&amp;ROW())</f>
        <v/>
      </c>
      <c r="K292" s="224">
        <f>K293*(1+J292)</f>
        <v/>
      </c>
      <c r="L292" s="198">
        <f>SUM(C292,E292,G292,I292,K292)</f>
        <v/>
      </c>
      <c r="M292" s="186">
        <f>L292/L293-1</f>
        <v/>
      </c>
      <c r="N292" s="414" t="n"/>
      <c r="O292" s="186" t="n"/>
      <c r="P292" s="418" t="n"/>
      <c r="Q292" s="414" t="n"/>
      <c r="R292" s="230" t="n"/>
      <c r="S292" s="419" t="n"/>
      <c r="T292" s="229" t="n"/>
    </row>
    <row r="293" ht="16.5" customHeight="1">
      <c r="A293" s="188" t="n">
        <v>43948</v>
      </c>
      <c r="B293" s="183">
        <f>INDIRECT(B$1&amp;"!D"&amp;ROW())</f>
        <v/>
      </c>
      <c r="C293" s="224">
        <f>C294*(1+B293)</f>
        <v/>
      </c>
      <c r="D293" s="183">
        <f>INDIRECT(D$1&amp;"!D"&amp;ROW())</f>
        <v/>
      </c>
      <c r="E293" s="224">
        <f>E294*(1+D293)</f>
        <v/>
      </c>
      <c r="F293" s="183">
        <f>INDIRECT(F$1&amp;"!D"&amp;ROW())</f>
        <v/>
      </c>
      <c r="G293" s="224">
        <f>G294*(1+F293)</f>
        <v/>
      </c>
      <c r="H293" s="183">
        <f>INDIRECT(H$1&amp;"!D"&amp;ROW())</f>
        <v/>
      </c>
      <c r="I293" s="224">
        <f>I294*(1+H293)</f>
        <v/>
      </c>
      <c r="J293" s="183">
        <f>INDIRECT(J$1&amp;"!D"&amp;ROW())</f>
        <v/>
      </c>
      <c r="K293" s="224">
        <f>K294*(1+J293)</f>
        <v/>
      </c>
      <c r="L293" s="198">
        <f>SUM(C293,E293,G293,I293,K293)</f>
        <v/>
      </c>
      <c r="M293" s="186">
        <f>L293/L294-1</f>
        <v/>
      </c>
      <c r="N293" s="414" t="n"/>
      <c r="O293" s="186" t="n"/>
      <c r="P293" s="418" t="n"/>
      <c r="Q293" s="414" t="n"/>
      <c r="R293" s="230" t="n"/>
      <c r="S293" s="419" t="n"/>
      <c r="T293" s="229" t="n"/>
    </row>
    <row r="294" ht="16.5" customHeight="1">
      <c r="A294" s="188" t="n">
        <v>43945</v>
      </c>
      <c r="B294" s="183">
        <f>INDIRECT(B$1&amp;"!D"&amp;ROW())</f>
        <v/>
      </c>
      <c r="C294" s="224">
        <f>C295*(1+B294)</f>
        <v/>
      </c>
      <c r="D294" s="183">
        <f>INDIRECT(D$1&amp;"!D"&amp;ROW())</f>
        <v/>
      </c>
      <c r="E294" s="224">
        <f>E295*(1+D294)</f>
        <v/>
      </c>
      <c r="F294" s="183">
        <f>INDIRECT(F$1&amp;"!D"&amp;ROW())</f>
        <v/>
      </c>
      <c r="G294" s="224">
        <f>G295*(1+F294)</f>
        <v/>
      </c>
      <c r="H294" s="183">
        <f>INDIRECT(H$1&amp;"!D"&amp;ROW())</f>
        <v/>
      </c>
      <c r="I294" s="224">
        <f>I295*(1+H294)</f>
        <v/>
      </c>
      <c r="J294" s="183">
        <f>INDIRECT(J$1&amp;"!D"&amp;ROW())</f>
        <v/>
      </c>
      <c r="K294" s="224">
        <f>K295*(1+J294)</f>
        <v/>
      </c>
      <c r="L294" s="198">
        <f>SUM(C294,E294,G294,I294,K294)</f>
        <v/>
      </c>
      <c r="M294" s="186">
        <f>L294/L295-1</f>
        <v/>
      </c>
      <c r="N294" s="414" t="n"/>
      <c r="O294" s="186" t="n"/>
      <c r="P294" s="418" t="n"/>
      <c r="Q294" s="414" t="n"/>
      <c r="R294" s="230" t="n"/>
      <c r="S294" s="419" t="n"/>
      <c r="T294" s="229" t="n"/>
    </row>
    <row r="295" ht="16.5" customHeight="1">
      <c r="A295" s="188" t="n">
        <v>43944</v>
      </c>
      <c r="B295" s="183">
        <f>INDIRECT(B$1&amp;"!D"&amp;ROW())</f>
        <v/>
      </c>
      <c r="C295" s="224">
        <f>C296*(1+B295)</f>
        <v/>
      </c>
      <c r="D295" s="183">
        <f>INDIRECT(D$1&amp;"!D"&amp;ROW())</f>
        <v/>
      </c>
      <c r="E295" s="224">
        <f>E296*(1+D295)</f>
        <v/>
      </c>
      <c r="F295" s="183">
        <f>INDIRECT(F$1&amp;"!D"&amp;ROW())</f>
        <v/>
      </c>
      <c r="G295" s="224">
        <f>G296*(1+F295)</f>
        <v/>
      </c>
      <c r="H295" s="183">
        <f>INDIRECT(H$1&amp;"!D"&amp;ROW())</f>
        <v/>
      </c>
      <c r="I295" s="224">
        <f>I296*(1+H295)</f>
        <v/>
      </c>
      <c r="J295" s="183">
        <f>INDIRECT(J$1&amp;"!D"&amp;ROW())</f>
        <v/>
      </c>
      <c r="K295" s="224">
        <f>K296*(1+J295)</f>
        <v/>
      </c>
      <c r="L295" s="198">
        <f>SUM(C295,E295,G295,I295,K295)</f>
        <v/>
      </c>
      <c r="M295" s="186">
        <f>L295/L296-1</f>
        <v/>
      </c>
      <c r="N295" s="414" t="n"/>
      <c r="O295" s="186" t="n"/>
      <c r="P295" s="418" t="n"/>
      <c r="Q295" s="414" t="n"/>
      <c r="R295" s="230" t="n"/>
      <c r="S295" s="419" t="n"/>
      <c r="T295" s="229" t="n"/>
    </row>
    <row r="296" ht="16.5" customHeight="1">
      <c r="A296" s="188" t="n">
        <v>43943</v>
      </c>
      <c r="B296" s="183">
        <f>INDIRECT(B$1&amp;"!D"&amp;ROW())</f>
        <v/>
      </c>
      <c r="C296" s="224">
        <f>C297*(1+B296)</f>
        <v/>
      </c>
      <c r="D296" s="183">
        <f>INDIRECT(D$1&amp;"!D"&amp;ROW())</f>
        <v/>
      </c>
      <c r="E296" s="224">
        <f>E297*(1+D296)</f>
        <v/>
      </c>
      <c r="F296" s="183">
        <f>INDIRECT(F$1&amp;"!D"&amp;ROW())</f>
        <v/>
      </c>
      <c r="G296" s="224">
        <f>G297*(1+F296)</f>
        <v/>
      </c>
      <c r="H296" s="183">
        <f>INDIRECT(H$1&amp;"!D"&amp;ROW())</f>
        <v/>
      </c>
      <c r="I296" s="224">
        <f>I297*(1+H296)</f>
        <v/>
      </c>
      <c r="J296" s="183">
        <f>INDIRECT(J$1&amp;"!D"&amp;ROW())</f>
        <v/>
      </c>
      <c r="K296" s="224">
        <f>K297*(1+J296)</f>
        <v/>
      </c>
      <c r="L296" s="198">
        <f>SUM(C296,E296,G296,I296,K296)</f>
        <v/>
      </c>
      <c r="M296" s="186">
        <f>L296/L297-1</f>
        <v/>
      </c>
      <c r="N296" s="414" t="n"/>
      <c r="O296" s="186" t="n"/>
      <c r="P296" s="418" t="n"/>
      <c r="Q296" s="414" t="n"/>
      <c r="R296" s="230" t="n"/>
      <c r="S296" s="419" t="n"/>
      <c r="T296" s="229" t="n"/>
    </row>
    <row r="297" ht="16.5" customHeight="1">
      <c r="A297" s="188" t="n">
        <v>43942</v>
      </c>
      <c r="B297" s="183">
        <f>INDIRECT(B$1&amp;"!D"&amp;ROW())</f>
        <v/>
      </c>
      <c r="C297" s="224">
        <f>C298*(1+B297)</f>
        <v/>
      </c>
      <c r="D297" s="183">
        <f>INDIRECT(D$1&amp;"!D"&amp;ROW())</f>
        <v/>
      </c>
      <c r="E297" s="224">
        <f>E298*(1+D297)</f>
        <v/>
      </c>
      <c r="F297" s="183">
        <f>INDIRECT(F$1&amp;"!D"&amp;ROW())</f>
        <v/>
      </c>
      <c r="G297" s="224">
        <f>G298*(1+F297)</f>
        <v/>
      </c>
      <c r="H297" s="183">
        <f>INDIRECT(H$1&amp;"!D"&amp;ROW())</f>
        <v/>
      </c>
      <c r="I297" s="224">
        <f>I298*(1+H297)</f>
        <v/>
      </c>
      <c r="J297" s="183">
        <f>INDIRECT(J$1&amp;"!D"&amp;ROW())</f>
        <v/>
      </c>
      <c r="K297" s="224">
        <f>K298*(1+J297)</f>
        <v/>
      </c>
      <c r="L297" s="198">
        <f>SUM(C297,E297,G297,I297,K297)</f>
        <v/>
      </c>
      <c r="M297" s="186">
        <f>L297/L298-1</f>
        <v/>
      </c>
      <c r="N297" s="414" t="n"/>
      <c r="O297" s="186" t="n"/>
      <c r="P297" s="418" t="n"/>
      <c r="Q297" s="414" t="n"/>
      <c r="R297" s="230" t="n"/>
      <c r="S297" s="419" t="n"/>
      <c r="T297" s="229" t="n"/>
    </row>
    <row r="298" ht="16.5" customHeight="1">
      <c r="A298" s="188" t="n">
        <v>43941</v>
      </c>
      <c r="B298" s="183">
        <f>INDIRECT(B$1&amp;"!D"&amp;ROW())</f>
        <v/>
      </c>
      <c r="C298" s="224">
        <f>C299*(1+B298)</f>
        <v/>
      </c>
      <c r="D298" s="183">
        <f>INDIRECT(D$1&amp;"!D"&amp;ROW())</f>
        <v/>
      </c>
      <c r="E298" s="224">
        <f>E299*(1+D298)</f>
        <v/>
      </c>
      <c r="F298" s="183">
        <f>INDIRECT(F$1&amp;"!D"&amp;ROW())</f>
        <v/>
      </c>
      <c r="G298" s="224">
        <f>G299*(1+F298)</f>
        <v/>
      </c>
      <c r="H298" s="183">
        <f>INDIRECT(H$1&amp;"!D"&amp;ROW())</f>
        <v/>
      </c>
      <c r="I298" s="224">
        <f>I299*(1+H298)</f>
        <v/>
      </c>
      <c r="J298" s="183">
        <f>INDIRECT(J$1&amp;"!D"&amp;ROW())</f>
        <v/>
      </c>
      <c r="K298" s="224">
        <f>K299*(1+J298)</f>
        <v/>
      </c>
      <c r="L298" s="198">
        <f>SUM(C298,E298,G298,I298,K298)</f>
        <v/>
      </c>
      <c r="M298" s="186">
        <f>L298/L299-1</f>
        <v/>
      </c>
      <c r="N298" s="414" t="n"/>
      <c r="O298" s="186" t="n"/>
      <c r="P298" s="418" t="n"/>
      <c r="Q298" s="414" t="n"/>
      <c r="R298" s="230" t="n"/>
      <c r="S298" s="419" t="n"/>
      <c r="T298" s="229" t="n"/>
    </row>
    <row r="299" ht="16.5" customHeight="1">
      <c r="A299" s="188" t="n">
        <v>43938</v>
      </c>
      <c r="B299" s="183">
        <f>INDIRECT(B$1&amp;"!D"&amp;ROW())</f>
        <v/>
      </c>
      <c r="C299" s="224">
        <f>C300*(1+B299)</f>
        <v/>
      </c>
      <c r="D299" s="183">
        <f>INDIRECT(D$1&amp;"!D"&amp;ROW())</f>
        <v/>
      </c>
      <c r="E299" s="224">
        <f>E300*(1+D299)</f>
        <v/>
      </c>
      <c r="F299" s="183">
        <f>INDIRECT(F$1&amp;"!D"&amp;ROW())</f>
        <v/>
      </c>
      <c r="G299" s="224">
        <f>G300*(1+F299)</f>
        <v/>
      </c>
      <c r="H299" s="183">
        <f>INDIRECT(H$1&amp;"!D"&amp;ROW())</f>
        <v/>
      </c>
      <c r="I299" s="224">
        <f>I300*(1+H299)</f>
        <v/>
      </c>
      <c r="J299" s="183">
        <f>INDIRECT(J$1&amp;"!D"&amp;ROW())</f>
        <v/>
      </c>
      <c r="K299" s="224">
        <f>K300*(1+J299)</f>
        <v/>
      </c>
      <c r="L299" s="198">
        <f>SUM(C299,E299,G299,I299,K299)</f>
        <v/>
      </c>
      <c r="M299" s="186">
        <f>L299/L300-1</f>
        <v/>
      </c>
      <c r="N299" s="414" t="n"/>
      <c r="O299" s="186" t="n"/>
      <c r="P299" s="418" t="n"/>
      <c r="Q299" s="414" t="n"/>
      <c r="R299" s="230" t="n"/>
      <c r="S299" s="419" t="n"/>
      <c r="T299" s="229" t="n"/>
    </row>
    <row r="300" ht="16.5" customHeight="1">
      <c r="A300" s="188" t="n">
        <v>43937</v>
      </c>
      <c r="B300" s="183">
        <f>INDIRECT(B$1&amp;"!D"&amp;ROW())</f>
        <v/>
      </c>
      <c r="C300" s="224">
        <f>C301*(1+B300)</f>
        <v/>
      </c>
      <c r="D300" s="183">
        <f>INDIRECT(D$1&amp;"!D"&amp;ROW())</f>
        <v/>
      </c>
      <c r="E300" s="224">
        <f>E301*(1+D300)</f>
        <v/>
      </c>
      <c r="F300" s="183">
        <f>INDIRECT(F$1&amp;"!D"&amp;ROW())</f>
        <v/>
      </c>
      <c r="G300" s="224">
        <f>G301*(1+F300)</f>
        <v/>
      </c>
      <c r="H300" s="183">
        <f>INDIRECT(H$1&amp;"!D"&amp;ROW())</f>
        <v/>
      </c>
      <c r="I300" s="224">
        <f>I301*(1+H300)</f>
        <v/>
      </c>
      <c r="J300" s="183">
        <f>INDIRECT(J$1&amp;"!D"&amp;ROW())</f>
        <v/>
      </c>
      <c r="K300" s="224">
        <f>K301*(1+J300)</f>
        <v/>
      </c>
      <c r="L300" s="198">
        <f>SUM(C300,E300,G300,I300,K300)</f>
        <v/>
      </c>
      <c r="M300" s="186">
        <f>L300/L301-1</f>
        <v/>
      </c>
      <c r="N300" s="414" t="n"/>
      <c r="O300" s="186" t="n"/>
      <c r="P300" s="418" t="n"/>
      <c r="Q300" s="414" t="n"/>
      <c r="R300" s="230" t="n"/>
      <c r="S300" s="419" t="n"/>
      <c r="T300" s="229" t="n"/>
    </row>
    <row r="301" ht="16.5" customHeight="1">
      <c r="A301" s="188" t="n">
        <v>43936</v>
      </c>
      <c r="B301" s="183">
        <f>INDIRECT(B$1&amp;"!D"&amp;ROW())</f>
        <v/>
      </c>
      <c r="C301" s="224">
        <f>C302*(1+B301)</f>
        <v/>
      </c>
      <c r="D301" s="183">
        <f>INDIRECT(D$1&amp;"!D"&amp;ROW())</f>
        <v/>
      </c>
      <c r="E301" s="224">
        <f>E302*(1+D301)</f>
        <v/>
      </c>
      <c r="F301" s="183">
        <f>INDIRECT(F$1&amp;"!D"&amp;ROW())</f>
        <v/>
      </c>
      <c r="G301" s="224">
        <f>G302*(1+F301)</f>
        <v/>
      </c>
      <c r="H301" s="183">
        <f>INDIRECT(H$1&amp;"!D"&amp;ROW())</f>
        <v/>
      </c>
      <c r="I301" s="224">
        <f>I302*(1+H301)</f>
        <v/>
      </c>
      <c r="J301" s="183">
        <f>INDIRECT(J$1&amp;"!D"&amp;ROW())</f>
        <v/>
      </c>
      <c r="K301" s="224">
        <f>K302*(1+J301)</f>
        <v/>
      </c>
      <c r="L301" s="198">
        <f>SUM(C301,E301,G301,I301,K301)</f>
        <v/>
      </c>
      <c r="M301" s="186">
        <f>L301/L302-1</f>
        <v/>
      </c>
      <c r="N301" s="414" t="n"/>
      <c r="O301" s="186" t="n"/>
      <c r="P301" s="418" t="n"/>
      <c r="Q301" s="414" t="n"/>
      <c r="R301" s="230" t="n"/>
      <c r="S301" s="419" t="n"/>
      <c r="T301" s="229" t="n"/>
    </row>
    <row r="302" ht="16.5" customHeight="1">
      <c r="A302" s="188" t="n">
        <v>43935</v>
      </c>
      <c r="B302" s="183">
        <f>INDIRECT(B$1&amp;"!D"&amp;ROW())</f>
        <v/>
      </c>
      <c r="C302" s="224">
        <f>C303*(1+B302)</f>
        <v/>
      </c>
      <c r="D302" s="183">
        <f>INDIRECT(D$1&amp;"!D"&amp;ROW())</f>
        <v/>
      </c>
      <c r="E302" s="224">
        <f>E303*(1+D302)</f>
        <v/>
      </c>
      <c r="F302" s="183">
        <f>INDIRECT(F$1&amp;"!D"&amp;ROW())</f>
        <v/>
      </c>
      <c r="G302" s="224">
        <f>G303*(1+F302)</f>
        <v/>
      </c>
      <c r="H302" s="183">
        <f>INDIRECT(H$1&amp;"!D"&amp;ROW())</f>
        <v/>
      </c>
      <c r="I302" s="224">
        <f>I303*(1+H302)</f>
        <v/>
      </c>
      <c r="J302" s="183">
        <f>INDIRECT(J$1&amp;"!D"&amp;ROW())</f>
        <v/>
      </c>
      <c r="K302" s="224">
        <f>K303*(1+J302)</f>
        <v/>
      </c>
      <c r="L302" s="198">
        <f>SUM(C302,E302,G302,I302,K302)</f>
        <v/>
      </c>
      <c r="M302" s="186">
        <f>L302/L303-1</f>
        <v/>
      </c>
      <c r="N302" s="414" t="n"/>
      <c r="O302" s="186" t="n"/>
      <c r="P302" s="418" t="n"/>
      <c r="Q302" s="414" t="n"/>
      <c r="R302" s="230" t="n"/>
      <c r="S302" s="419" t="n"/>
      <c r="T302" s="229" t="n"/>
    </row>
    <row r="303" ht="16.5" customHeight="1">
      <c r="A303" s="188" t="n">
        <v>43934</v>
      </c>
      <c r="B303" s="183">
        <f>INDIRECT(B$1&amp;"!D"&amp;ROW())</f>
        <v/>
      </c>
      <c r="C303" s="224">
        <f>C304*(1+B303)</f>
        <v/>
      </c>
      <c r="D303" s="183">
        <f>INDIRECT(D$1&amp;"!D"&amp;ROW())</f>
        <v/>
      </c>
      <c r="E303" s="224">
        <f>E304*(1+D303)</f>
        <v/>
      </c>
      <c r="F303" s="183">
        <f>INDIRECT(F$1&amp;"!D"&amp;ROW())</f>
        <v/>
      </c>
      <c r="G303" s="224">
        <f>G304*(1+F303)</f>
        <v/>
      </c>
      <c r="H303" s="183">
        <f>INDIRECT(H$1&amp;"!D"&amp;ROW())</f>
        <v/>
      </c>
      <c r="I303" s="224">
        <f>I304*(1+H303)</f>
        <v/>
      </c>
      <c r="J303" s="183">
        <f>INDIRECT(J$1&amp;"!D"&amp;ROW())</f>
        <v/>
      </c>
      <c r="K303" s="224">
        <f>K304*(1+J303)</f>
        <v/>
      </c>
      <c r="L303" s="198">
        <f>SUM(C303,E303,G303,I303,K303)</f>
        <v/>
      </c>
      <c r="M303" s="186">
        <f>L303/L304-1</f>
        <v/>
      </c>
      <c r="N303" s="414" t="n"/>
      <c r="O303" s="186" t="n"/>
      <c r="P303" s="418" t="n"/>
      <c r="Q303" s="414" t="n"/>
      <c r="R303" s="230" t="n"/>
      <c r="S303" s="419" t="n"/>
      <c r="T303" s="229" t="n"/>
    </row>
    <row r="304" ht="16.5" customHeight="1">
      <c r="A304" s="188" t="n">
        <v>43930</v>
      </c>
      <c r="B304" s="183">
        <f>INDIRECT(B$1&amp;"!D"&amp;ROW())</f>
        <v/>
      </c>
      <c r="C304" s="224">
        <f>C305*(1+B304)</f>
        <v/>
      </c>
      <c r="D304" s="183">
        <f>INDIRECT(D$1&amp;"!D"&amp;ROW())</f>
        <v/>
      </c>
      <c r="E304" s="224">
        <f>E305*(1+D304)</f>
        <v/>
      </c>
      <c r="F304" s="183">
        <f>INDIRECT(F$1&amp;"!D"&amp;ROW())</f>
        <v/>
      </c>
      <c r="G304" s="224">
        <f>G305*(1+F304)</f>
        <v/>
      </c>
      <c r="H304" s="183">
        <f>INDIRECT(H$1&amp;"!D"&amp;ROW())</f>
        <v/>
      </c>
      <c r="I304" s="224">
        <f>I305*(1+H304)</f>
        <v/>
      </c>
      <c r="J304" s="183">
        <f>INDIRECT(J$1&amp;"!D"&amp;ROW())</f>
        <v/>
      </c>
      <c r="K304" s="224">
        <f>K305*(1+J304)</f>
        <v/>
      </c>
      <c r="L304" s="198">
        <f>SUM(C304,E304,G304,I304,K304)</f>
        <v/>
      </c>
      <c r="M304" s="186">
        <f>L304/L305-1</f>
        <v/>
      </c>
      <c r="N304" s="414" t="n"/>
      <c r="O304" s="186" t="n"/>
      <c r="P304" s="418" t="n"/>
      <c r="Q304" s="414" t="n"/>
      <c r="R304" s="230" t="n"/>
      <c r="S304" s="419" t="n"/>
      <c r="T304" s="229" t="n"/>
    </row>
    <row r="305" ht="16.5" customHeight="1">
      <c r="A305" s="188" t="n">
        <v>43929</v>
      </c>
      <c r="B305" s="183">
        <f>INDIRECT(B$1&amp;"!D"&amp;ROW())</f>
        <v/>
      </c>
      <c r="C305" s="224">
        <f>C306*(1+B305)</f>
        <v/>
      </c>
      <c r="D305" s="183">
        <f>INDIRECT(D$1&amp;"!D"&amp;ROW())</f>
        <v/>
      </c>
      <c r="E305" s="224">
        <f>E306*(1+D305)</f>
        <v/>
      </c>
      <c r="F305" s="183">
        <f>INDIRECT(F$1&amp;"!D"&amp;ROW())</f>
        <v/>
      </c>
      <c r="G305" s="224">
        <f>G306*(1+F305)</f>
        <v/>
      </c>
      <c r="H305" s="183">
        <f>INDIRECT(H$1&amp;"!D"&amp;ROW())</f>
        <v/>
      </c>
      <c r="I305" s="224">
        <f>I306*(1+H305)</f>
        <v/>
      </c>
      <c r="J305" s="183">
        <f>INDIRECT(J$1&amp;"!D"&amp;ROW())</f>
        <v/>
      </c>
      <c r="K305" s="224">
        <f>K306*(1+J305)</f>
        <v/>
      </c>
      <c r="L305" s="198">
        <f>SUM(C305,E305,G305,I305,K305)</f>
        <v/>
      </c>
      <c r="M305" s="186">
        <f>L305/L306-1</f>
        <v/>
      </c>
      <c r="N305" s="414" t="n"/>
      <c r="O305" s="186" t="n"/>
      <c r="P305" s="418" t="n"/>
      <c r="Q305" s="414" t="n"/>
      <c r="R305" s="230" t="n"/>
      <c r="S305" s="419" t="n"/>
      <c r="T305" s="229" t="n"/>
    </row>
    <row r="306" ht="16.5" customHeight="1">
      <c r="A306" s="188" t="n">
        <v>43928</v>
      </c>
      <c r="B306" s="183">
        <f>INDIRECT(B$1&amp;"!D"&amp;ROW())</f>
        <v/>
      </c>
      <c r="C306" s="224">
        <f>C307*(1+B306)</f>
        <v/>
      </c>
      <c r="D306" s="183">
        <f>INDIRECT(D$1&amp;"!D"&amp;ROW())</f>
        <v/>
      </c>
      <c r="E306" s="224">
        <f>E307*(1+D306)</f>
        <v/>
      </c>
      <c r="F306" s="183">
        <f>INDIRECT(F$1&amp;"!D"&amp;ROW())</f>
        <v/>
      </c>
      <c r="G306" s="224">
        <f>G307*(1+F306)</f>
        <v/>
      </c>
      <c r="H306" s="183">
        <f>INDIRECT(H$1&amp;"!D"&amp;ROW())</f>
        <v/>
      </c>
      <c r="I306" s="224">
        <f>I307*(1+H306)</f>
        <v/>
      </c>
      <c r="J306" s="183">
        <f>INDIRECT(J$1&amp;"!D"&amp;ROW())</f>
        <v/>
      </c>
      <c r="K306" s="224">
        <f>K307*(1+J306)</f>
        <v/>
      </c>
      <c r="L306" s="198">
        <f>SUM(C306,E306,G306,I306,K306)</f>
        <v/>
      </c>
      <c r="M306" s="186">
        <f>L306/L307-1</f>
        <v/>
      </c>
      <c r="N306" s="414" t="n"/>
      <c r="O306" s="186" t="n"/>
      <c r="P306" s="418" t="n"/>
      <c r="Q306" s="414" t="n"/>
      <c r="R306" s="230" t="n"/>
      <c r="S306" s="419" t="n"/>
      <c r="T306" s="229" t="n"/>
    </row>
    <row r="307" ht="16.5" customHeight="1">
      <c r="A307" s="188" t="n">
        <v>43927</v>
      </c>
      <c r="B307" s="183">
        <f>INDIRECT(B$1&amp;"!D"&amp;ROW())</f>
        <v/>
      </c>
      <c r="C307" s="224">
        <f>C308*(1+B307)</f>
        <v/>
      </c>
      <c r="D307" s="183">
        <f>INDIRECT(D$1&amp;"!D"&amp;ROW())</f>
        <v/>
      </c>
      <c r="E307" s="224">
        <f>E308*(1+D307)</f>
        <v/>
      </c>
      <c r="F307" s="183">
        <f>INDIRECT(F$1&amp;"!D"&amp;ROW())</f>
        <v/>
      </c>
      <c r="G307" s="224">
        <f>G308*(1+F307)</f>
        <v/>
      </c>
      <c r="H307" s="183">
        <f>INDIRECT(H$1&amp;"!D"&amp;ROW())</f>
        <v/>
      </c>
      <c r="I307" s="224">
        <f>I308*(1+H307)</f>
        <v/>
      </c>
      <c r="J307" s="183">
        <f>INDIRECT(J$1&amp;"!D"&amp;ROW())</f>
        <v/>
      </c>
      <c r="K307" s="224">
        <f>K308*(1+J307)</f>
        <v/>
      </c>
      <c r="L307" s="198">
        <f>SUM(C307,E307,G307,I307,K307)</f>
        <v/>
      </c>
      <c r="M307" s="186">
        <f>L307/L308-1</f>
        <v/>
      </c>
      <c r="N307" s="414" t="n"/>
      <c r="O307" s="186" t="n"/>
      <c r="P307" s="418" t="n"/>
      <c r="Q307" s="414" t="n"/>
      <c r="R307" s="230" t="n"/>
      <c r="S307" s="419" t="n"/>
      <c r="T307" s="229" t="n"/>
    </row>
    <row r="308" ht="16.5" customHeight="1">
      <c r="A308" s="188" t="n">
        <v>43924</v>
      </c>
      <c r="B308" s="183">
        <f>INDIRECT(B$1&amp;"!D"&amp;ROW())</f>
        <v/>
      </c>
      <c r="C308" s="224">
        <f>C309*(1+B308)</f>
        <v/>
      </c>
      <c r="D308" s="183">
        <f>INDIRECT(D$1&amp;"!D"&amp;ROW())</f>
        <v/>
      </c>
      <c r="E308" s="224">
        <f>E309*(1+D308)</f>
        <v/>
      </c>
      <c r="F308" s="183">
        <f>INDIRECT(F$1&amp;"!D"&amp;ROW())</f>
        <v/>
      </c>
      <c r="G308" s="224">
        <f>G309*(1+F308)</f>
        <v/>
      </c>
      <c r="H308" s="183">
        <f>INDIRECT(H$1&amp;"!D"&amp;ROW())</f>
        <v/>
      </c>
      <c r="I308" s="224">
        <f>I309*(1+H308)</f>
        <v/>
      </c>
      <c r="J308" s="183">
        <f>INDIRECT(J$1&amp;"!D"&amp;ROW())</f>
        <v/>
      </c>
      <c r="K308" s="224">
        <f>K309*(1+J308)</f>
        <v/>
      </c>
      <c r="L308" s="198">
        <f>SUM(C308,E308,G308,I308,K308)</f>
        <v/>
      </c>
      <c r="M308" s="186">
        <f>L308/L309-1</f>
        <v/>
      </c>
      <c r="N308" s="414" t="n"/>
      <c r="O308" s="186" t="n"/>
      <c r="P308" s="418" t="n"/>
      <c r="Q308" s="414" t="n"/>
      <c r="R308" s="230" t="n"/>
      <c r="S308" s="419" t="n"/>
      <c r="T308" s="229" t="n"/>
    </row>
    <row r="309" ht="16.5" customHeight="1">
      <c r="A309" s="188" t="n">
        <v>43923</v>
      </c>
      <c r="B309" s="183">
        <f>INDIRECT(B$1&amp;"!D"&amp;ROW())</f>
        <v/>
      </c>
      <c r="C309" s="224">
        <f>C310*(1+B309)</f>
        <v/>
      </c>
      <c r="D309" s="183">
        <f>INDIRECT(D$1&amp;"!D"&amp;ROW())</f>
        <v/>
      </c>
      <c r="E309" s="224">
        <f>E310*(1+D309)</f>
        <v/>
      </c>
      <c r="F309" s="183">
        <f>INDIRECT(F$1&amp;"!D"&amp;ROW())</f>
        <v/>
      </c>
      <c r="G309" s="224">
        <f>G310*(1+F309)</f>
        <v/>
      </c>
      <c r="H309" s="183">
        <f>INDIRECT(H$1&amp;"!D"&amp;ROW())</f>
        <v/>
      </c>
      <c r="I309" s="224">
        <f>I310*(1+H309)</f>
        <v/>
      </c>
      <c r="J309" s="183">
        <f>INDIRECT(J$1&amp;"!D"&amp;ROW())</f>
        <v/>
      </c>
      <c r="K309" s="224">
        <f>K310*(1+J309)</f>
        <v/>
      </c>
      <c r="L309" s="198">
        <f>SUM(C309,E309,G309,I309,K309)</f>
        <v/>
      </c>
      <c r="M309" s="186">
        <f>L309/L310-1</f>
        <v/>
      </c>
      <c r="N309" s="414" t="n"/>
      <c r="O309" s="186" t="n"/>
      <c r="P309" s="418" t="n"/>
      <c r="Q309" s="414" t="n"/>
      <c r="R309" s="230" t="n"/>
      <c r="S309" s="419" t="n"/>
      <c r="T309" s="229" t="n"/>
    </row>
    <row r="310" ht="16.5" customHeight="1">
      <c r="A310" s="188" t="n">
        <v>43922</v>
      </c>
      <c r="B310" s="183">
        <f>INDIRECT(B$1&amp;"!D"&amp;ROW())</f>
        <v/>
      </c>
      <c r="C310" s="224">
        <f>C311*(1+B310)</f>
        <v/>
      </c>
      <c r="D310" s="183">
        <f>INDIRECT(D$1&amp;"!D"&amp;ROW())</f>
        <v/>
      </c>
      <c r="E310" s="224">
        <f>E311*(1+D310)</f>
        <v/>
      </c>
      <c r="F310" s="183">
        <f>INDIRECT(F$1&amp;"!D"&amp;ROW())</f>
        <v/>
      </c>
      <c r="G310" s="224">
        <f>G311*(1+F310)</f>
        <v/>
      </c>
      <c r="H310" s="183">
        <f>INDIRECT(H$1&amp;"!D"&amp;ROW())</f>
        <v/>
      </c>
      <c r="I310" s="224">
        <f>I311*(1+H310)</f>
        <v/>
      </c>
      <c r="J310" s="183">
        <f>INDIRECT(J$1&amp;"!D"&amp;ROW())</f>
        <v/>
      </c>
      <c r="K310" s="224">
        <f>K311*(1+J310)</f>
        <v/>
      </c>
      <c r="L310" s="198">
        <f>SUM(C310,E310,G310,I310,K310)</f>
        <v/>
      </c>
      <c r="M310" s="186">
        <f>L310/L311-1</f>
        <v/>
      </c>
      <c r="N310" s="414" t="n"/>
      <c r="O310" s="186" t="n"/>
      <c r="P310" s="418" t="n"/>
      <c r="Q310" s="414" t="n"/>
      <c r="R310" s="230" t="n"/>
      <c r="S310" s="419" t="n"/>
      <c r="T310" s="229" t="n"/>
    </row>
    <row r="311" ht="16.5" customHeight="1">
      <c r="A311" s="188" t="n">
        <v>43921</v>
      </c>
      <c r="B311" s="183">
        <f>INDIRECT(B$1&amp;"!D"&amp;ROW())</f>
        <v/>
      </c>
      <c r="C311" s="224">
        <f>C312*(1+B311)</f>
        <v/>
      </c>
      <c r="D311" s="183">
        <f>INDIRECT(D$1&amp;"!D"&amp;ROW())</f>
        <v/>
      </c>
      <c r="E311" s="224">
        <f>E312*(1+D311)</f>
        <v/>
      </c>
      <c r="F311" s="183">
        <f>INDIRECT(F$1&amp;"!D"&amp;ROW())</f>
        <v/>
      </c>
      <c r="G311" s="224">
        <f>G312*(1+F311)</f>
        <v/>
      </c>
      <c r="H311" s="183">
        <f>INDIRECT(H$1&amp;"!D"&amp;ROW())</f>
        <v/>
      </c>
      <c r="I311" s="224">
        <f>I312*(1+H311)</f>
        <v/>
      </c>
      <c r="J311" s="183">
        <f>INDIRECT(J$1&amp;"!D"&amp;ROW())</f>
        <v/>
      </c>
      <c r="K311" s="224">
        <f>K312*(1+J311)</f>
        <v/>
      </c>
      <c r="L311" s="198">
        <f>SUM(C311,E311,G311,I311,K311)</f>
        <v/>
      </c>
      <c r="M311" s="186">
        <f>L311/L312-1</f>
        <v/>
      </c>
      <c r="N311" s="414" t="n"/>
      <c r="O311" s="186" t="n"/>
      <c r="P311" s="418" t="n"/>
      <c r="Q311" s="414" t="n"/>
      <c r="R311" s="230" t="n"/>
      <c r="S311" s="419" t="n"/>
      <c r="T311" s="229" t="n"/>
    </row>
    <row r="312" ht="16.5" customHeight="1">
      <c r="A312" s="188" t="n">
        <v>43920</v>
      </c>
      <c r="B312" s="183">
        <f>INDIRECT(B$1&amp;"!D"&amp;ROW())</f>
        <v/>
      </c>
      <c r="C312" s="224">
        <f>C313*(1+B312)</f>
        <v/>
      </c>
      <c r="D312" s="183">
        <f>INDIRECT(D$1&amp;"!D"&amp;ROW())</f>
        <v/>
      </c>
      <c r="E312" s="224">
        <f>E313*(1+D312)</f>
        <v/>
      </c>
      <c r="F312" s="183">
        <f>INDIRECT(F$1&amp;"!D"&amp;ROW())</f>
        <v/>
      </c>
      <c r="G312" s="224">
        <f>G313*(1+F312)</f>
        <v/>
      </c>
      <c r="H312" s="183">
        <f>INDIRECT(H$1&amp;"!D"&amp;ROW())</f>
        <v/>
      </c>
      <c r="I312" s="224">
        <f>I313*(1+H312)</f>
        <v/>
      </c>
      <c r="J312" s="183">
        <f>INDIRECT(J$1&amp;"!D"&amp;ROW())</f>
        <v/>
      </c>
      <c r="K312" s="224">
        <f>K313*(1+J312)</f>
        <v/>
      </c>
      <c r="L312" s="198">
        <f>SUM(C312,E312,G312,I312,K312)</f>
        <v/>
      </c>
      <c r="M312" s="186">
        <f>L312/L313-1</f>
        <v/>
      </c>
      <c r="N312" s="414" t="n"/>
      <c r="O312" s="186" t="n"/>
      <c r="P312" s="418" t="n"/>
      <c r="Q312" s="414" t="n"/>
      <c r="R312" s="230" t="n"/>
      <c r="S312" s="419" t="n"/>
      <c r="T312" s="229" t="n"/>
    </row>
    <row r="313" ht="16.5" customHeight="1">
      <c r="A313" s="188" t="n">
        <v>43917</v>
      </c>
      <c r="B313" s="183">
        <f>INDIRECT(B$1&amp;"!D"&amp;ROW())</f>
        <v/>
      </c>
      <c r="C313" s="224">
        <f>C314*(1+B313)</f>
        <v/>
      </c>
      <c r="D313" s="183">
        <f>INDIRECT(D$1&amp;"!D"&amp;ROW())</f>
        <v/>
      </c>
      <c r="E313" s="224">
        <f>E314*(1+D313)</f>
        <v/>
      </c>
      <c r="F313" s="183">
        <f>INDIRECT(F$1&amp;"!D"&amp;ROW())</f>
        <v/>
      </c>
      <c r="G313" s="224">
        <f>G314*(1+F313)</f>
        <v/>
      </c>
      <c r="H313" s="183">
        <f>INDIRECT(H$1&amp;"!D"&amp;ROW())</f>
        <v/>
      </c>
      <c r="I313" s="224">
        <f>I314*(1+H313)</f>
        <v/>
      </c>
      <c r="J313" s="183">
        <f>INDIRECT(J$1&amp;"!D"&amp;ROW())</f>
        <v/>
      </c>
      <c r="K313" s="224">
        <f>K314*(1+J313)</f>
        <v/>
      </c>
      <c r="L313" s="198">
        <f>SUM(C313,E313,G313,I313,K313)</f>
        <v/>
      </c>
      <c r="M313" s="186">
        <f>L313/L314-1</f>
        <v/>
      </c>
      <c r="N313" s="414" t="n"/>
      <c r="O313" s="186" t="n"/>
      <c r="P313" s="418" t="n"/>
      <c r="Q313" s="414" t="n"/>
      <c r="R313" s="230" t="n"/>
      <c r="S313" s="419" t="n"/>
      <c r="T313" s="229" t="n"/>
    </row>
    <row r="314" ht="16.5" customHeight="1">
      <c r="A314" s="188" t="n">
        <v>43916</v>
      </c>
      <c r="B314" s="183">
        <f>INDIRECT(B$1&amp;"!D"&amp;ROW())</f>
        <v/>
      </c>
      <c r="C314" s="224">
        <f>C315*(1+B314)</f>
        <v/>
      </c>
      <c r="D314" s="183">
        <f>INDIRECT(D$1&amp;"!D"&amp;ROW())</f>
        <v/>
      </c>
      <c r="E314" s="224">
        <f>E315*(1+D314)</f>
        <v/>
      </c>
      <c r="F314" s="183">
        <f>INDIRECT(F$1&amp;"!D"&amp;ROW())</f>
        <v/>
      </c>
      <c r="G314" s="224">
        <f>G315*(1+F314)</f>
        <v/>
      </c>
      <c r="H314" s="183">
        <f>INDIRECT(H$1&amp;"!D"&amp;ROW())</f>
        <v/>
      </c>
      <c r="I314" s="224">
        <f>I315*(1+H314)</f>
        <v/>
      </c>
      <c r="J314" s="183">
        <f>INDIRECT(J$1&amp;"!D"&amp;ROW())</f>
        <v/>
      </c>
      <c r="K314" s="224">
        <f>K315*(1+J314)</f>
        <v/>
      </c>
      <c r="L314" s="198">
        <f>SUM(C314,E314,G314,I314,K314)</f>
        <v/>
      </c>
      <c r="M314" s="186">
        <f>L314/L315-1</f>
        <v/>
      </c>
      <c r="N314" s="414" t="n"/>
      <c r="O314" s="186" t="n"/>
      <c r="P314" s="418" t="n"/>
      <c r="Q314" s="414" t="n"/>
      <c r="R314" s="230" t="n"/>
      <c r="S314" s="419" t="n"/>
      <c r="T314" s="229" t="n"/>
    </row>
    <row r="315" ht="16.5" customHeight="1">
      <c r="A315" s="188" t="n">
        <v>43915</v>
      </c>
      <c r="B315" s="183">
        <f>INDIRECT(B$1&amp;"!D"&amp;ROW())</f>
        <v/>
      </c>
      <c r="C315" s="224">
        <f>C316*(1+B315)</f>
        <v/>
      </c>
      <c r="D315" s="183">
        <f>INDIRECT(D$1&amp;"!D"&amp;ROW())</f>
        <v/>
      </c>
      <c r="E315" s="224">
        <f>E316*(1+D315)</f>
        <v/>
      </c>
      <c r="F315" s="183">
        <f>INDIRECT(F$1&amp;"!D"&amp;ROW())</f>
        <v/>
      </c>
      <c r="G315" s="224">
        <f>G316*(1+F315)</f>
        <v/>
      </c>
      <c r="H315" s="183">
        <f>INDIRECT(H$1&amp;"!D"&amp;ROW())</f>
        <v/>
      </c>
      <c r="I315" s="224">
        <f>I316*(1+H315)</f>
        <v/>
      </c>
      <c r="J315" s="183">
        <f>INDIRECT(J$1&amp;"!D"&amp;ROW())</f>
        <v/>
      </c>
      <c r="K315" s="224">
        <f>K316*(1+J315)</f>
        <v/>
      </c>
      <c r="L315" s="198">
        <f>SUM(C315,E315,G315,I315,K315)</f>
        <v/>
      </c>
      <c r="M315" s="186">
        <f>L315/L316-1</f>
        <v/>
      </c>
      <c r="N315" s="414" t="n"/>
      <c r="O315" s="186" t="n"/>
      <c r="P315" s="418" t="n"/>
      <c r="Q315" s="414" t="n"/>
      <c r="R315" s="230" t="n"/>
      <c r="S315" s="419" t="n"/>
      <c r="T315" s="229" t="n"/>
    </row>
    <row r="316" ht="16.5" customHeight="1">
      <c r="A316" s="188" t="n">
        <v>43914</v>
      </c>
      <c r="B316" s="183">
        <f>INDIRECT(B$1&amp;"!D"&amp;ROW())</f>
        <v/>
      </c>
      <c r="C316" s="224">
        <f>C317*(1+B316)</f>
        <v/>
      </c>
      <c r="D316" s="183">
        <f>INDIRECT(D$1&amp;"!D"&amp;ROW())</f>
        <v/>
      </c>
      <c r="E316" s="224">
        <f>E317*(1+D316)</f>
        <v/>
      </c>
      <c r="F316" s="183">
        <f>INDIRECT(F$1&amp;"!D"&amp;ROW())</f>
        <v/>
      </c>
      <c r="G316" s="224">
        <f>G317*(1+F316)</f>
        <v/>
      </c>
      <c r="H316" s="183">
        <f>INDIRECT(H$1&amp;"!D"&amp;ROW())</f>
        <v/>
      </c>
      <c r="I316" s="224">
        <f>I317*(1+H316)</f>
        <v/>
      </c>
      <c r="J316" s="183">
        <f>INDIRECT(J$1&amp;"!D"&amp;ROW())</f>
        <v/>
      </c>
      <c r="K316" s="224">
        <f>K317*(1+J316)</f>
        <v/>
      </c>
      <c r="L316" s="198">
        <f>SUM(C316,E316,G316,I316,K316)</f>
        <v/>
      </c>
      <c r="M316" s="186">
        <f>L316/L317-1</f>
        <v/>
      </c>
      <c r="N316" s="414" t="n"/>
      <c r="O316" s="186" t="n"/>
      <c r="P316" s="418" t="n"/>
      <c r="Q316" s="414" t="n"/>
      <c r="R316" s="230" t="n"/>
      <c r="S316" s="419" t="n"/>
      <c r="T316" s="229" t="n"/>
    </row>
    <row r="317" ht="16.5" customHeight="1">
      <c r="A317" s="188" t="n">
        <v>43913</v>
      </c>
      <c r="B317" s="183">
        <f>INDIRECT(B$1&amp;"!D"&amp;ROW())</f>
        <v/>
      </c>
      <c r="C317" s="224">
        <f>C318*(1+B317)</f>
        <v/>
      </c>
      <c r="D317" s="183">
        <f>INDIRECT(D$1&amp;"!D"&amp;ROW())</f>
        <v/>
      </c>
      <c r="E317" s="224">
        <f>E318*(1+D317)</f>
        <v/>
      </c>
      <c r="F317" s="183">
        <f>INDIRECT(F$1&amp;"!D"&amp;ROW())</f>
        <v/>
      </c>
      <c r="G317" s="224">
        <f>G318*(1+F317)</f>
        <v/>
      </c>
      <c r="H317" s="183">
        <f>INDIRECT(H$1&amp;"!D"&amp;ROW())</f>
        <v/>
      </c>
      <c r="I317" s="224">
        <f>I318*(1+H317)</f>
        <v/>
      </c>
      <c r="J317" s="183">
        <f>INDIRECT(J$1&amp;"!D"&amp;ROW())</f>
        <v/>
      </c>
      <c r="K317" s="224">
        <f>K318*(1+J317)</f>
        <v/>
      </c>
      <c r="L317" s="198">
        <f>SUM(C317,E317,G317,I317,K317)</f>
        <v/>
      </c>
      <c r="M317" s="186">
        <f>L317/L318-1</f>
        <v/>
      </c>
      <c r="N317" s="414" t="n"/>
      <c r="O317" s="186" t="n"/>
      <c r="P317" s="418" t="n"/>
      <c r="Q317" s="414" t="n"/>
      <c r="R317" s="230" t="n"/>
      <c r="S317" s="419" t="n"/>
      <c r="T317" s="229" t="n"/>
    </row>
    <row r="318" ht="16.5" customHeight="1">
      <c r="A318" s="188" t="n">
        <v>43910</v>
      </c>
      <c r="B318" s="183">
        <f>INDIRECT(B$1&amp;"!D"&amp;ROW())</f>
        <v/>
      </c>
      <c r="C318" s="224">
        <f>C319*(1+B318)</f>
        <v/>
      </c>
      <c r="D318" s="183">
        <f>INDIRECT(D$1&amp;"!D"&amp;ROW())</f>
        <v/>
      </c>
      <c r="E318" s="224">
        <f>E319*(1+D318)</f>
        <v/>
      </c>
      <c r="F318" s="183">
        <f>INDIRECT(F$1&amp;"!D"&amp;ROW())</f>
        <v/>
      </c>
      <c r="G318" s="224">
        <f>G319*(1+F318)</f>
        <v/>
      </c>
      <c r="H318" s="183">
        <f>INDIRECT(H$1&amp;"!D"&amp;ROW())</f>
        <v/>
      </c>
      <c r="I318" s="224">
        <f>I319*(1+H318)</f>
        <v/>
      </c>
      <c r="J318" s="183">
        <f>INDIRECT(J$1&amp;"!D"&amp;ROW())</f>
        <v/>
      </c>
      <c r="K318" s="224">
        <f>K319*(1+J318)</f>
        <v/>
      </c>
      <c r="L318" s="198">
        <f>SUM(C318,E318,G318,I318,K318)</f>
        <v/>
      </c>
      <c r="M318" s="186">
        <f>L318/L319-1</f>
        <v/>
      </c>
      <c r="N318" s="414" t="n"/>
      <c r="O318" s="186" t="n"/>
      <c r="P318" s="418" t="n"/>
      <c r="Q318" s="414" t="n"/>
      <c r="R318" s="230" t="n"/>
      <c r="S318" s="419" t="n"/>
      <c r="T318" s="229" t="n"/>
    </row>
    <row r="319" ht="16.5" customHeight="1">
      <c r="A319" s="188" t="n">
        <v>43909</v>
      </c>
      <c r="B319" s="183">
        <f>INDIRECT(B$1&amp;"!D"&amp;ROW())</f>
        <v/>
      </c>
      <c r="C319" s="224">
        <f>C320*(1+B319)</f>
        <v/>
      </c>
      <c r="D319" s="183">
        <f>INDIRECT(D$1&amp;"!D"&amp;ROW())</f>
        <v/>
      </c>
      <c r="E319" s="224">
        <f>E320*(1+D319)</f>
        <v/>
      </c>
      <c r="F319" s="183">
        <f>INDIRECT(F$1&amp;"!D"&amp;ROW())</f>
        <v/>
      </c>
      <c r="G319" s="224">
        <f>G320*(1+F319)</f>
        <v/>
      </c>
      <c r="H319" s="183">
        <f>INDIRECT(H$1&amp;"!D"&amp;ROW())</f>
        <v/>
      </c>
      <c r="I319" s="224">
        <f>I320*(1+H319)</f>
        <v/>
      </c>
      <c r="J319" s="183">
        <f>INDIRECT(J$1&amp;"!D"&amp;ROW())</f>
        <v/>
      </c>
      <c r="K319" s="224">
        <f>K320*(1+J319)</f>
        <v/>
      </c>
      <c r="L319" s="198">
        <f>SUM(C319,E319,G319,I319,K319)</f>
        <v/>
      </c>
      <c r="M319" s="186">
        <f>L319/L320-1</f>
        <v/>
      </c>
      <c r="N319" s="414" t="n"/>
      <c r="O319" s="186" t="n"/>
      <c r="P319" s="418" t="n"/>
      <c r="Q319" s="414" t="n"/>
      <c r="R319" s="230" t="n"/>
      <c r="S319" s="419" t="n"/>
      <c r="T319" s="229" t="n"/>
    </row>
    <row r="320" ht="16.5" customHeight="1">
      <c r="A320" s="188" t="n">
        <v>43908</v>
      </c>
      <c r="B320" s="183">
        <f>INDIRECT(B$1&amp;"!D"&amp;ROW())</f>
        <v/>
      </c>
      <c r="C320" s="224">
        <f>C321*(1+B320)</f>
        <v/>
      </c>
      <c r="D320" s="183">
        <f>INDIRECT(D$1&amp;"!D"&amp;ROW())</f>
        <v/>
      </c>
      <c r="E320" s="224">
        <f>E321*(1+D320)</f>
        <v/>
      </c>
      <c r="F320" s="183">
        <f>INDIRECT(F$1&amp;"!D"&amp;ROW())</f>
        <v/>
      </c>
      <c r="G320" s="224">
        <f>G321*(1+F320)</f>
        <v/>
      </c>
      <c r="H320" s="183">
        <f>INDIRECT(H$1&amp;"!D"&amp;ROW())</f>
        <v/>
      </c>
      <c r="I320" s="224">
        <f>I321*(1+H320)</f>
        <v/>
      </c>
      <c r="J320" s="183">
        <f>INDIRECT(J$1&amp;"!D"&amp;ROW())</f>
        <v/>
      </c>
      <c r="K320" s="224">
        <f>K321*(1+J320)</f>
        <v/>
      </c>
      <c r="L320" s="198">
        <f>SUM(C320,E320,G320,I320,K320)</f>
        <v/>
      </c>
      <c r="M320" s="186">
        <f>L320/L321-1</f>
        <v/>
      </c>
      <c r="N320" s="414" t="n"/>
      <c r="O320" s="186" t="n"/>
      <c r="P320" s="418" t="n"/>
      <c r="Q320" s="414" t="n"/>
      <c r="R320" s="230" t="n"/>
      <c r="S320" s="419" t="n"/>
      <c r="T320" s="229" t="n"/>
    </row>
    <row r="321" ht="16.5" customHeight="1">
      <c r="A321" s="188" t="n">
        <v>43907</v>
      </c>
      <c r="B321" s="183">
        <f>INDIRECT(B$1&amp;"!D"&amp;ROW())</f>
        <v/>
      </c>
      <c r="C321" s="224">
        <f>C322*(1+B321)</f>
        <v/>
      </c>
      <c r="D321" s="183">
        <f>INDIRECT(D$1&amp;"!D"&amp;ROW())</f>
        <v/>
      </c>
      <c r="E321" s="224">
        <f>E322*(1+D321)</f>
        <v/>
      </c>
      <c r="F321" s="183">
        <f>INDIRECT(F$1&amp;"!D"&amp;ROW())</f>
        <v/>
      </c>
      <c r="G321" s="224">
        <f>G322*(1+F321)</f>
        <v/>
      </c>
      <c r="H321" s="183">
        <f>INDIRECT(H$1&amp;"!D"&amp;ROW())</f>
        <v/>
      </c>
      <c r="I321" s="224">
        <f>I322*(1+H321)</f>
        <v/>
      </c>
      <c r="J321" s="183">
        <f>INDIRECT(J$1&amp;"!D"&amp;ROW())</f>
        <v/>
      </c>
      <c r="K321" s="224">
        <f>K322*(1+J321)</f>
        <v/>
      </c>
      <c r="L321" s="198">
        <f>SUM(C321,E321,G321,I321,K321)</f>
        <v/>
      </c>
      <c r="M321" s="186">
        <f>L321/L322-1</f>
        <v/>
      </c>
      <c r="N321" s="414" t="n"/>
      <c r="O321" s="186" t="n"/>
      <c r="P321" s="418" t="n"/>
      <c r="Q321" s="414" t="n"/>
      <c r="R321" s="230" t="n"/>
      <c r="S321" s="419" t="n"/>
      <c r="T321" s="229" t="n"/>
    </row>
    <row r="322" ht="16.5" customHeight="1">
      <c r="A322" s="188" t="n">
        <v>43906</v>
      </c>
      <c r="B322" s="183">
        <f>INDIRECT(B$1&amp;"!D"&amp;ROW())</f>
        <v/>
      </c>
      <c r="C322" s="224">
        <f>C323*(1+B322)</f>
        <v/>
      </c>
      <c r="D322" s="183">
        <f>INDIRECT(D$1&amp;"!D"&amp;ROW())</f>
        <v/>
      </c>
      <c r="E322" s="224">
        <f>E323*(1+D322)</f>
        <v/>
      </c>
      <c r="F322" s="183">
        <f>INDIRECT(F$1&amp;"!D"&amp;ROW())</f>
        <v/>
      </c>
      <c r="G322" s="224">
        <f>G323*(1+F322)</f>
        <v/>
      </c>
      <c r="H322" s="183">
        <f>INDIRECT(H$1&amp;"!D"&amp;ROW())</f>
        <v/>
      </c>
      <c r="I322" s="224">
        <f>I323*(1+H322)</f>
        <v/>
      </c>
      <c r="J322" s="183">
        <f>INDIRECT(J$1&amp;"!D"&amp;ROW())</f>
        <v/>
      </c>
      <c r="K322" s="224">
        <f>K323*(1+J322)</f>
        <v/>
      </c>
      <c r="L322" s="198">
        <f>SUM(C322,E322,G322,I322,K322)</f>
        <v/>
      </c>
      <c r="M322" s="186">
        <f>L322/L323-1</f>
        <v/>
      </c>
      <c r="N322" s="414" t="n"/>
      <c r="O322" s="186" t="n"/>
      <c r="P322" s="418" t="n"/>
      <c r="Q322" s="414" t="n"/>
      <c r="R322" s="230" t="n"/>
      <c r="S322" s="419" t="n"/>
      <c r="T322" s="229" t="n"/>
    </row>
    <row r="323" ht="16.5" customHeight="1">
      <c r="A323" s="188" t="n">
        <v>43903</v>
      </c>
      <c r="B323" s="183">
        <f>INDIRECT(B$1&amp;"!D"&amp;ROW())</f>
        <v/>
      </c>
      <c r="C323" s="224">
        <f>C324*(1+B323)</f>
        <v/>
      </c>
      <c r="D323" s="183">
        <f>INDIRECT(D$1&amp;"!D"&amp;ROW())</f>
        <v/>
      </c>
      <c r="E323" s="224">
        <f>E324*(1+D323)</f>
        <v/>
      </c>
      <c r="F323" s="183">
        <f>INDIRECT(F$1&amp;"!D"&amp;ROW())</f>
        <v/>
      </c>
      <c r="G323" s="224">
        <f>G324*(1+F323)</f>
        <v/>
      </c>
      <c r="H323" s="183">
        <f>INDIRECT(H$1&amp;"!D"&amp;ROW())</f>
        <v/>
      </c>
      <c r="I323" s="224">
        <f>I324*(1+H323)</f>
        <v/>
      </c>
      <c r="J323" s="183">
        <f>INDIRECT(J$1&amp;"!D"&amp;ROW())</f>
        <v/>
      </c>
      <c r="K323" s="224">
        <f>K324*(1+J323)</f>
        <v/>
      </c>
      <c r="L323" s="198">
        <f>SUM(C323,E323,G323,I323,K323)</f>
        <v/>
      </c>
      <c r="M323" s="186">
        <f>L323/L324-1</f>
        <v/>
      </c>
      <c r="N323" s="414" t="n"/>
      <c r="O323" s="186" t="n"/>
      <c r="P323" s="418" t="n"/>
      <c r="Q323" s="414" t="n"/>
      <c r="R323" s="230" t="n"/>
      <c r="S323" s="419" t="n"/>
      <c r="T323" s="229" t="n"/>
    </row>
    <row r="324" ht="16.5" customHeight="1">
      <c r="A324" s="188" t="n">
        <v>43902</v>
      </c>
      <c r="B324" s="183">
        <f>INDIRECT(B$1&amp;"!D"&amp;ROW())</f>
        <v/>
      </c>
      <c r="C324" s="224">
        <f>C325*(1+B324)</f>
        <v/>
      </c>
      <c r="D324" s="183">
        <f>INDIRECT(D$1&amp;"!D"&amp;ROW())</f>
        <v/>
      </c>
      <c r="E324" s="224">
        <f>E325*(1+D324)</f>
        <v/>
      </c>
      <c r="F324" s="183">
        <f>INDIRECT(F$1&amp;"!D"&amp;ROW())</f>
        <v/>
      </c>
      <c r="G324" s="224">
        <f>G325*(1+F324)</f>
        <v/>
      </c>
      <c r="H324" s="183">
        <f>INDIRECT(H$1&amp;"!D"&amp;ROW())</f>
        <v/>
      </c>
      <c r="I324" s="224">
        <f>I325*(1+H324)</f>
        <v/>
      </c>
      <c r="J324" s="183">
        <f>INDIRECT(J$1&amp;"!D"&amp;ROW())</f>
        <v/>
      </c>
      <c r="K324" s="224">
        <f>K325*(1+J324)</f>
        <v/>
      </c>
      <c r="L324" s="198">
        <f>SUM(C324,E324,G324,I324,K324)</f>
        <v/>
      </c>
      <c r="M324" s="186">
        <f>L324/L325-1</f>
        <v/>
      </c>
      <c r="N324" s="414" t="n"/>
      <c r="O324" s="186" t="n"/>
      <c r="P324" s="418" t="n"/>
      <c r="Q324" s="414" t="n"/>
      <c r="R324" s="230" t="n"/>
      <c r="S324" s="419" t="n"/>
      <c r="T324" s="229" t="n"/>
    </row>
    <row r="325" ht="16.5" customHeight="1">
      <c r="A325" s="188" t="n">
        <v>43901</v>
      </c>
      <c r="B325" s="183">
        <f>INDIRECT(B$1&amp;"!D"&amp;ROW())</f>
        <v/>
      </c>
      <c r="C325" s="224">
        <f>C326*(1+B325)</f>
        <v/>
      </c>
      <c r="D325" s="183">
        <f>INDIRECT(D$1&amp;"!D"&amp;ROW())</f>
        <v/>
      </c>
      <c r="E325" s="224">
        <f>E326*(1+D325)</f>
        <v/>
      </c>
      <c r="F325" s="183">
        <f>INDIRECT(F$1&amp;"!D"&amp;ROW())</f>
        <v/>
      </c>
      <c r="G325" s="224">
        <f>G326*(1+F325)</f>
        <v/>
      </c>
      <c r="H325" s="183">
        <f>INDIRECT(H$1&amp;"!D"&amp;ROW())</f>
        <v/>
      </c>
      <c r="I325" s="224">
        <f>I326*(1+H325)</f>
        <v/>
      </c>
      <c r="J325" s="183">
        <f>INDIRECT(J$1&amp;"!D"&amp;ROW())</f>
        <v/>
      </c>
      <c r="K325" s="224">
        <f>K326*(1+J325)</f>
        <v/>
      </c>
      <c r="L325" s="198">
        <f>SUM(C325,E325,G325,I325,K325)</f>
        <v/>
      </c>
      <c r="M325" s="186">
        <f>L325/L326-1</f>
        <v/>
      </c>
      <c r="N325" s="414" t="n"/>
      <c r="O325" s="186" t="n"/>
      <c r="P325" s="418" t="n"/>
      <c r="Q325" s="414" t="n"/>
      <c r="R325" s="230" t="n"/>
      <c r="S325" s="419" t="n"/>
      <c r="T325" s="229" t="n"/>
    </row>
    <row r="326" ht="16.5" customHeight="1">
      <c r="A326" s="188" t="n">
        <v>43900</v>
      </c>
      <c r="B326" s="183">
        <f>INDIRECT(B$1&amp;"!D"&amp;ROW())</f>
        <v/>
      </c>
      <c r="C326" s="224">
        <f>C327*(1+B326)</f>
        <v/>
      </c>
      <c r="D326" s="183">
        <f>INDIRECT(D$1&amp;"!D"&amp;ROW())</f>
        <v/>
      </c>
      <c r="E326" s="224">
        <f>E327*(1+D326)</f>
        <v/>
      </c>
      <c r="F326" s="183">
        <f>INDIRECT(F$1&amp;"!D"&amp;ROW())</f>
        <v/>
      </c>
      <c r="G326" s="224">
        <f>G327*(1+F326)</f>
        <v/>
      </c>
      <c r="H326" s="183">
        <f>INDIRECT(H$1&amp;"!D"&amp;ROW())</f>
        <v/>
      </c>
      <c r="I326" s="224">
        <f>I327*(1+H326)</f>
        <v/>
      </c>
      <c r="J326" s="183">
        <f>INDIRECT(J$1&amp;"!D"&amp;ROW())</f>
        <v/>
      </c>
      <c r="K326" s="224">
        <f>K327*(1+J326)</f>
        <v/>
      </c>
      <c r="L326" s="198">
        <f>SUM(C326,E326,G326,I326,K326)</f>
        <v/>
      </c>
      <c r="M326" s="186">
        <f>L326/L327-1</f>
        <v/>
      </c>
      <c r="N326" s="414" t="n"/>
      <c r="O326" s="186" t="n"/>
      <c r="P326" s="418" t="n"/>
      <c r="Q326" s="414" t="n"/>
      <c r="R326" s="230" t="n"/>
      <c r="S326" s="419" t="n"/>
      <c r="T326" s="229" t="n"/>
    </row>
    <row r="327" ht="16.5" customHeight="1">
      <c r="A327" s="188" t="n">
        <v>43899</v>
      </c>
      <c r="B327" s="183">
        <f>INDIRECT(B$1&amp;"!D"&amp;ROW())</f>
        <v/>
      </c>
      <c r="C327" s="224">
        <f>C328*(1+B327)</f>
        <v/>
      </c>
      <c r="D327" s="183">
        <f>INDIRECT(D$1&amp;"!D"&amp;ROW())</f>
        <v/>
      </c>
      <c r="E327" s="224">
        <f>E328*(1+D327)</f>
        <v/>
      </c>
      <c r="F327" s="183">
        <f>INDIRECT(F$1&amp;"!D"&amp;ROW())</f>
        <v/>
      </c>
      <c r="G327" s="224">
        <f>G328*(1+F327)</f>
        <v/>
      </c>
      <c r="H327" s="183">
        <f>INDIRECT(H$1&amp;"!D"&amp;ROW())</f>
        <v/>
      </c>
      <c r="I327" s="224">
        <f>I328*(1+H327)</f>
        <v/>
      </c>
      <c r="J327" s="183">
        <f>INDIRECT(J$1&amp;"!D"&amp;ROW())</f>
        <v/>
      </c>
      <c r="K327" s="224">
        <f>K328*(1+J327)</f>
        <v/>
      </c>
      <c r="L327" s="198">
        <f>SUM(C327,E327,G327,I327,K327)</f>
        <v/>
      </c>
      <c r="M327" s="186">
        <f>L327/L328-1</f>
        <v/>
      </c>
      <c r="N327" s="414" t="n"/>
      <c r="O327" s="186" t="n"/>
      <c r="P327" s="418" t="n"/>
      <c r="Q327" s="414" t="n"/>
      <c r="R327" s="230" t="n"/>
      <c r="S327" s="419" t="n"/>
      <c r="T327" s="229" t="n"/>
    </row>
    <row r="328" ht="16.5" customHeight="1">
      <c r="A328" s="188" t="n">
        <v>43896</v>
      </c>
      <c r="B328" s="183">
        <f>INDIRECT(B$1&amp;"!D"&amp;ROW())</f>
        <v/>
      </c>
      <c r="C328" s="224">
        <f>C329*(1+B328)</f>
        <v/>
      </c>
      <c r="D328" s="183">
        <f>INDIRECT(D$1&amp;"!D"&amp;ROW())</f>
        <v/>
      </c>
      <c r="E328" s="224">
        <f>E329*(1+D328)</f>
        <v/>
      </c>
      <c r="F328" s="183">
        <f>INDIRECT(F$1&amp;"!D"&amp;ROW())</f>
        <v/>
      </c>
      <c r="G328" s="224">
        <f>G329*(1+F328)</f>
        <v/>
      </c>
      <c r="H328" s="183">
        <f>INDIRECT(H$1&amp;"!D"&amp;ROW())</f>
        <v/>
      </c>
      <c r="I328" s="224">
        <f>I329*(1+H328)</f>
        <v/>
      </c>
      <c r="J328" s="183">
        <f>INDIRECT(J$1&amp;"!D"&amp;ROW())</f>
        <v/>
      </c>
      <c r="K328" s="224">
        <f>K329*(1+J328)</f>
        <v/>
      </c>
      <c r="L328" s="198">
        <f>SUM(C328,E328,G328,I328,K328)</f>
        <v/>
      </c>
      <c r="M328" s="186">
        <f>L328/L329-1</f>
        <v/>
      </c>
      <c r="N328" s="414" t="n"/>
      <c r="O328" s="186" t="n"/>
      <c r="P328" s="418" t="n"/>
      <c r="Q328" s="414" t="n"/>
      <c r="R328" s="230" t="n"/>
      <c r="S328" s="419" t="n"/>
      <c r="T328" s="229" t="n"/>
    </row>
    <row r="329" ht="16.5" customHeight="1">
      <c r="A329" s="188" t="n">
        <v>43895</v>
      </c>
      <c r="B329" s="183">
        <f>INDIRECT(B$1&amp;"!D"&amp;ROW())</f>
        <v/>
      </c>
      <c r="C329" s="224">
        <f>C330*(1+B329)</f>
        <v/>
      </c>
      <c r="D329" s="183">
        <f>INDIRECT(D$1&amp;"!D"&amp;ROW())</f>
        <v/>
      </c>
      <c r="E329" s="224">
        <f>E330*(1+D329)</f>
        <v/>
      </c>
      <c r="F329" s="183">
        <f>INDIRECT(F$1&amp;"!D"&amp;ROW())</f>
        <v/>
      </c>
      <c r="G329" s="224">
        <f>G330*(1+F329)</f>
        <v/>
      </c>
      <c r="H329" s="183">
        <f>INDIRECT(H$1&amp;"!D"&amp;ROW())</f>
        <v/>
      </c>
      <c r="I329" s="224">
        <f>I330*(1+H329)</f>
        <v/>
      </c>
      <c r="J329" s="183">
        <f>INDIRECT(J$1&amp;"!D"&amp;ROW())</f>
        <v/>
      </c>
      <c r="K329" s="224">
        <f>K330*(1+J329)</f>
        <v/>
      </c>
      <c r="L329" s="198">
        <f>SUM(C329,E329,G329,I329,K329)</f>
        <v/>
      </c>
      <c r="M329" s="186">
        <f>L329/L330-1</f>
        <v/>
      </c>
      <c r="N329" s="414" t="n"/>
      <c r="O329" s="186" t="n"/>
      <c r="P329" s="418" t="n"/>
      <c r="Q329" s="414" t="n"/>
      <c r="R329" s="230" t="n"/>
      <c r="S329" s="419" t="n"/>
      <c r="T329" s="229" t="n"/>
    </row>
    <row r="330" ht="16.5" customHeight="1">
      <c r="A330" s="188" t="n">
        <v>43894</v>
      </c>
      <c r="B330" s="183">
        <f>INDIRECT(B$1&amp;"!D"&amp;ROW())</f>
        <v/>
      </c>
      <c r="C330" s="224">
        <f>C331*(1+B330)</f>
        <v/>
      </c>
      <c r="D330" s="183">
        <f>INDIRECT(D$1&amp;"!D"&amp;ROW())</f>
        <v/>
      </c>
      <c r="E330" s="224">
        <f>E331*(1+D330)</f>
        <v/>
      </c>
      <c r="F330" s="183">
        <f>INDIRECT(F$1&amp;"!D"&amp;ROW())</f>
        <v/>
      </c>
      <c r="G330" s="224">
        <f>G331*(1+F330)</f>
        <v/>
      </c>
      <c r="H330" s="183">
        <f>INDIRECT(H$1&amp;"!D"&amp;ROW())</f>
        <v/>
      </c>
      <c r="I330" s="224">
        <f>I331*(1+H330)</f>
        <v/>
      </c>
      <c r="J330" s="183">
        <f>INDIRECT(J$1&amp;"!D"&amp;ROW())</f>
        <v/>
      </c>
      <c r="K330" s="224">
        <f>K331*(1+J330)</f>
        <v/>
      </c>
      <c r="L330" s="198">
        <f>SUM(C330,E330,G330,I330,K330)</f>
        <v/>
      </c>
      <c r="M330" s="186">
        <f>L330/L331-1</f>
        <v/>
      </c>
      <c r="N330" s="414" t="n"/>
      <c r="O330" s="186" t="n"/>
      <c r="P330" s="418" t="n"/>
      <c r="Q330" s="414" t="n"/>
      <c r="R330" s="230" t="n"/>
      <c r="S330" s="419" t="n"/>
      <c r="T330" s="229" t="n"/>
    </row>
    <row r="331" ht="16.5" customHeight="1">
      <c r="A331" s="188" t="n">
        <v>43893</v>
      </c>
      <c r="B331" s="183">
        <f>INDIRECT(B$1&amp;"!D"&amp;ROW())</f>
        <v/>
      </c>
      <c r="C331" s="224">
        <f>C332*(1+B331)</f>
        <v/>
      </c>
      <c r="D331" s="183">
        <f>INDIRECT(D$1&amp;"!D"&amp;ROW())</f>
        <v/>
      </c>
      <c r="E331" s="224">
        <f>E332*(1+D331)</f>
        <v/>
      </c>
      <c r="F331" s="183">
        <f>INDIRECT(F$1&amp;"!D"&amp;ROW())</f>
        <v/>
      </c>
      <c r="G331" s="224">
        <f>G332*(1+F331)</f>
        <v/>
      </c>
      <c r="H331" s="183">
        <f>INDIRECT(H$1&amp;"!D"&amp;ROW())</f>
        <v/>
      </c>
      <c r="I331" s="224">
        <f>I332*(1+H331)</f>
        <v/>
      </c>
      <c r="J331" s="183">
        <f>INDIRECT(J$1&amp;"!D"&amp;ROW())</f>
        <v/>
      </c>
      <c r="K331" s="224">
        <f>K332*(1+J331)</f>
        <v/>
      </c>
      <c r="L331" s="198">
        <f>SUM(C331,E331,G331,I331,K331)</f>
        <v/>
      </c>
      <c r="M331" s="186">
        <f>L331/L332-1</f>
        <v/>
      </c>
      <c r="N331" s="414" t="n"/>
      <c r="O331" s="186" t="n"/>
      <c r="P331" s="418" t="n"/>
      <c r="Q331" s="414" t="n"/>
      <c r="R331" s="230" t="n"/>
      <c r="S331" s="419" t="n"/>
      <c r="T331" s="229" t="n"/>
    </row>
    <row r="332" ht="16.5" customHeight="1">
      <c r="A332" s="188" t="n">
        <v>43892</v>
      </c>
      <c r="B332" s="183">
        <f>INDIRECT(B$1&amp;"!D"&amp;ROW())</f>
        <v/>
      </c>
      <c r="C332" s="224">
        <f>C333*(1+B332)</f>
        <v/>
      </c>
      <c r="D332" s="183">
        <f>INDIRECT(D$1&amp;"!D"&amp;ROW())</f>
        <v/>
      </c>
      <c r="E332" s="224">
        <f>E333*(1+D332)</f>
        <v/>
      </c>
      <c r="F332" s="183">
        <f>INDIRECT(F$1&amp;"!D"&amp;ROW())</f>
        <v/>
      </c>
      <c r="G332" s="224">
        <f>G333*(1+F332)</f>
        <v/>
      </c>
      <c r="H332" s="183">
        <f>INDIRECT(H$1&amp;"!D"&amp;ROW())</f>
        <v/>
      </c>
      <c r="I332" s="224">
        <f>I333*(1+H332)</f>
        <v/>
      </c>
      <c r="J332" s="183">
        <f>INDIRECT(J$1&amp;"!D"&amp;ROW())</f>
        <v/>
      </c>
      <c r="K332" s="224">
        <f>K333*(1+J332)</f>
        <v/>
      </c>
      <c r="L332" s="198">
        <f>SUM(C332,E332,G332,I332,K332)</f>
        <v/>
      </c>
      <c r="M332" s="186">
        <f>L332/L333-1</f>
        <v/>
      </c>
      <c r="N332" s="414" t="n"/>
      <c r="O332" s="186" t="n"/>
      <c r="P332" s="418" t="n"/>
      <c r="Q332" s="414" t="n"/>
      <c r="R332" s="230" t="n"/>
      <c r="S332" s="419" t="n"/>
      <c r="T332" s="229" t="n"/>
    </row>
    <row r="333" ht="16.5" customHeight="1">
      <c r="A333" s="188" t="n">
        <v>43889</v>
      </c>
      <c r="B333" s="183">
        <f>INDIRECT(B$1&amp;"!D"&amp;ROW())</f>
        <v/>
      </c>
      <c r="C333" s="224">
        <f>C334*(1+B333)</f>
        <v/>
      </c>
      <c r="D333" s="183">
        <f>INDIRECT(D$1&amp;"!D"&amp;ROW())</f>
        <v/>
      </c>
      <c r="E333" s="224">
        <f>E334*(1+D333)</f>
        <v/>
      </c>
      <c r="F333" s="183">
        <f>INDIRECT(F$1&amp;"!D"&amp;ROW())</f>
        <v/>
      </c>
      <c r="G333" s="224">
        <f>G334*(1+F333)</f>
        <v/>
      </c>
      <c r="H333" s="183">
        <f>INDIRECT(H$1&amp;"!D"&amp;ROW())</f>
        <v/>
      </c>
      <c r="I333" s="224">
        <f>I334*(1+H333)</f>
        <v/>
      </c>
      <c r="J333" s="183">
        <f>INDIRECT(J$1&amp;"!D"&amp;ROW())</f>
        <v/>
      </c>
      <c r="K333" s="224">
        <f>K334*(1+J333)</f>
        <v/>
      </c>
      <c r="L333" s="198">
        <f>SUM(C333,E333,G333,I333,K333)</f>
        <v/>
      </c>
      <c r="M333" s="186">
        <f>L333/L334-1</f>
        <v/>
      </c>
      <c r="N333" s="414" t="n"/>
      <c r="O333" s="186" t="n"/>
      <c r="P333" s="418" t="n"/>
      <c r="Q333" s="414" t="n"/>
      <c r="R333" s="230" t="n"/>
      <c r="S333" s="419" t="n"/>
      <c r="T333" s="229" t="n"/>
    </row>
    <row r="334" ht="16.5" customHeight="1">
      <c r="A334" s="188" t="n">
        <v>43888</v>
      </c>
      <c r="B334" s="183">
        <f>INDIRECT(B$1&amp;"!D"&amp;ROW())</f>
        <v/>
      </c>
      <c r="C334" s="224">
        <f>C335*(1+B334)</f>
        <v/>
      </c>
      <c r="D334" s="183">
        <f>INDIRECT(D$1&amp;"!D"&amp;ROW())</f>
        <v/>
      </c>
      <c r="E334" s="224">
        <f>E335*(1+D334)</f>
        <v/>
      </c>
      <c r="F334" s="183">
        <f>INDIRECT(F$1&amp;"!D"&amp;ROW())</f>
        <v/>
      </c>
      <c r="G334" s="224">
        <f>G335*(1+F334)</f>
        <v/>
      </c>
      <c r="H334" s="183">
        <f>INDIRECT(H$1&amp;"!D"&amp;ROW())</f>
        <v/>
      </c>
      <c r="I334" s="224">
        <f>I335*(1+H334)</f>
        <v/>
      </c>
      <c r="J334" s="183">
        <f>INDIRECT(J$1&amp;"!D"&amp;ROW())</f>
        <v/>
      </c>
      <c r="K334" s="224">
        <f>K335*(1+J334)</f>
        <v/>
      </c>
      <c r="L334" s="198">
        <f>SUM(C334,E334,G334,I334,K334)</f>
        <v/>
      </c>
      <c r="M334" s="186">
        <f>L334/L335-1</f>
        <v/>
      </c>
      <c r="N334" s="414" t="n"/>
      <c r="O334" s="186" t="n"/>
      <c r="P334" s="418" t="n"/>
      <c r="Q334" s="414" t="n"/>
      <c r="R334" s="230" t="n"/>
      <c r="S334" s="419" t="n"/>
      <c r="T334" s="229" t="n"/>
    </row>
    <row r="335" ht="16.5" customHeight="1">
      <c r="A335" s="188" t="n">
        <v>43887</v>
      </c>
      <c r="B335" s="183">
        <f>INDIRECT(B$1&amp;"!D"&amp;ROW())</f>
        <v/>
      </c>
      <c r="C335" s="224">
        <f>C336*(1+B335)</f>
        <v/>
      </c>
      <c r="D335" s="183">
        <f>INDIRECT(D$1&amp;"!D"&amp;ROW())</f>
        <v/>
      </c>
      <c r="E335" s="224">
        <f>E336*(1+D335)</f>
        <v/>
      </c>
      <c r="F335" s="183">
        <f>INDIRECT(F$1&amp;"!D"&amp;ROW())</f>
        <v/>
      </c>
      <c r="G335" s="224">
        <f>G336*(1+F335)</f>
        <v/>
      </c>
      <c r="H335" s="183">
        <f>INDIRECT(H$1&amp;"!D"&amp;ROW())</f>
        <v/>
      </c>
      <c r="I335" s="224">
        <f>I336*(1+H335)</f>
        <v/>
      </c>
      <c r="J335" s="183">
        <f>INDIRECT(J$1&amp;"!D"&amp;ROW())</f>
        <v/>
      </c>
      <c r="K335" s="224">
        <f>K336*(1+J335)</f>
        <v/>
      </c>
      <c r="L335" s="198">
        <f>SUM(C335,E335,G335,I335,K335)</f>
        <v/>
      </c>
      <c r="M335" s="186">
        <f>L335/L336-1</f>
        <v/>
      </c>
      <c r="N335" s="414" t="n"/>
      <c r="O335" s="186" t="n"/>
      <c r="P335" s="418" t="n"/>
      <c r="Q335" s="414" t="n"/>
      <c r="R335" s="230" t="n"/>
      <c r="S335" s="419" t="n"/>
      <c r="T335" s="229" t="n"/>
    </row>
    <row r="336" ht="16.5" customHeight="1">
      <c r="A336" s="188" t="n">
        <v>43886</v>
      </c>
      <c r="B336" s="183">
        <f>INDIRECT(B$1&amp;"!D"&amp;ROW())</f>
        <v/>
      </c>
      <c r="C336" s="224">
        <f>C337*(1+B336)</f>
        <v/>
      </c>
      <c r="D336" s="183">
        <f>INDIRECT(D$1&amp;"!D"&amp;ROW())</f>
        <v/>
      </c>
      <c r="E336" s="224">
        <f>E337*(1+D336)</f>
        <v/>
      </c>
      <c r="F336" s="183">
        <f>INDIRECT(F$1&amp;"!D"&amp;ROW())</f>
        <v/>
      </c>
      <c r="G336" s="224">
        <f>G337*(1+F336)</f>
        <v/>
      </c>
      <c r="H336" s="183">
        <f>INDIRECT(H$1&amp;"!D"&amp;ROW())</f>
        <v/>
      </c>
      <c r="I336" s="224">
        <f>I337*(1+H336)</f>
        <v/>
      </c>
      <c r="J336" s="183">
        <f>INDIRECT(J$1&amp;"!D"&amp;ROW())</f>
        <v/>
      </c>
      <c r="K336" s="224">
        <f>K337*(1+J336)</f>
        <v/>
      </c>
      <c r="L336" s="198">
        <f>SUM(C336,E336,G336,I336,K336)</f>
        <v/>
      </c>
      <c r="M336" s="186">
        <f>L336/L337-1</f>
        <v/>
      </c>
      <c r="N336" s="414" t="n"/>
      <c r="O336" s="186" t="n"/>
      <c r="P336" s="418" t="n"/>
      <c r="Q336" s="414" t="n"/>
      <c r="R336" s="230" t="n"/>
      <c r="S336" s="419" t="n"/>
      <c r="T336" s="229" t="n"/>
    </row>
    <row r="337" ht="16.5" customHeight="1">
      <c r="A337" s="188" t="n">
        <v>43885</v>
      </c>
      <c r="B337" s="183">
        <f>INDIRECT(B$1&amp;"!D"&amp;ROW())</f>
        <v/>
      </c>
      <c r="C337" s="224">
        <f>C338*(1+B337)</f>
        <v/>
      </c>
      <c r="D337" s="183">
        <f>INDIRECT(D$1&amp;"!D"&amp;ROW())</f>
        <v/>
      </c>
      <c r="E337" s="224">
        <f>E338*(1+D337)</f>
        <v/>
      </c>
      <c r="F337" s="183">
        <f>INDIRECT(F$1&amp;"!D"&amp;ROW())</f>
        <v/>
      </c>
      <c r="G337" s="224">
        <f>G338*(1+F337)</f>
        <v/>
      </c>
      <c r="H337" s="183">
        <f>INDIRECT(H$1&amp;"!D"&amp;ROW())</f>
        <v/>
      </c>
      <c r="I337" s="224">
        <f>I338*(1+H337)</f>
        <v/>
      </c>
      <c r="J337" s="183">
        <f>INDIRECT(J$1&amp;"!D"&amp;ROW())</f>
        <v/>
      </c>
      <c r="K337" s="224">
        <f>K338*(1+J337)</f>
        <v/>
      </c>
      <c r="L337" s="198">
        <f>SUM(C337,E337,G337,I337,K337)</f>
        <v/>
      </c>
      <c r="M337" s="186">
        <f>L337/L338-1</f>
        <v/>
      </c>
      <c r="N337" s="414" t="n"/>
      <c r="O337" s="186" t="n"/>
      <c r="P337" s="418" t="n"/>
      <c r="Q337" s="414" t="n"/>
      <c r="R337" s="230" t="n"/>
      <c r="S337" s="419" t="n"/>
      <c r="T337" s="229" t="n"/>
    </row>
    <row r="338" ht="16.5" customHeight="1">
      <c r="A338" s="188" t="n">
        <v>43882</v>
      </c>
      <c r="B338" s="183">
        <f>INDIRECT(B$1&amp;"!D"&amp;ROW())</f>
        <v/>
      </c>
      <c r="C338" s="224">
        <f>C339*(1+B338)</f>
        <v/>
      </c>
      <c r="D338" s="183">
        <f>INDIRECT(D$1&amp;"!D"&amp;ROW())</f>
        <v/>
      </c>
      <c r="E338" s="224">
        <f>E339*(1+D338)</f>
        <v/>
      </c>
      <c r="F338" s="183">
        <f>INDIRECT(F$1&amp;"!D"&amp;ROW())</f>
        <v/>
      </c>
      <c r="G338" s="224">
        <f>G339*(1+F338)</f>
        <v/>
      </c>
      <c r="H338" s="183">
        <f>INDIRECT(H$1&amp;"!D"&amp;ROW())</f>
        <v/>
      </c>
      <c r="I338" s="224">
        <f>I339*(1+H338)</f>
        <v/>
      </c>
      <c r="J338" s="183">
        <f>INDIRECT(J$1&amp;"!D"&amp;ROW())</f>
        <v/>
      </c>
      <c r="K338" s="224">
        <f>K339*(1+J338)</f>
        <v/>
      </c>
      <c r="L338" s="198">
        <f>SUM(C338,E338,G338,I338,K338)</f>
        <v/>
      </c>
      <c r="M338" s="186">
        <f>L338/L339-1</f>
        <v/>
      </c>
      <c r="N338" s="414" t="n"/>
      <c r="O338" s="186" t="n"/>
      <c r="P338" s="418" t="n"/>
      <c r="Q338" s="414" t="n"/>
      <c r="R338" s="230" t="n"/>
      <c r="S338" s="419" t="n"/>
      <c r="T338" s="229" t="n"/>
    </row>
    <row r="339" ht="16.5" customHeight="1">
      <c r="A339" s="188" t="n">
        <v>43881</v>
      </c>
      <c r="B339" s="183">
        <f>INDIRECT(B$1&amp;"!D"&amp;ROW())</f>
        <v/>
      </c>
      <c r="C339" s="224">
        <f>C340*(1+B339)</f>
        <v/>
      </c>
      <c r="D339" s="183">
        <f>INDIRECT(D$1&amp;"!D"&amp;ROW())</f>
        <v/>
      </c>
      <c r="E339" s="224">
        <f>E340*(1+D339)</f>
        <v/>
      </c>
      <c r="F339" s="183">
        <f>INDIRECT(F$1&amp;"!D"&amp;ROW())</f>
        <v/>
      </c>
      <c r="G339" s="224">
        <f>G340*(1+F339)</f>
        <v/>
      </c>
      <c r="H339" s="183">
        <f>INDIRECT(H$1&amp;"!D"&amp;ROW())</f>
        <v/>
      </c>
      <c r="I339" s="224">
        <f>I340*(1+H339)</f>
        <v/>
      </c>
      <c r="J339" s="183">
        <f>INDIRECT(J$1&amp;"!D"&amp;ROW())</f>
        <v/>
      </c>
      <c r="K339" s="224">
        <f>K340*(1+J339)</f>
        <v/>
      </c>
      <c r="L339" s="198">
        <f>SUM(C339,E339,G339,I339,K339)</f>
        <v/>
      </c>
      <c r="M339" s="186">
        <f>L339/L340-1</f>
        <v/>
      </c>
      <c r="N339" s="414" t="n"/>
      <c r="O339" s="186" t="n"/>
      <c r="P339" s="418" t="n"/>
      <c r="Q339" s="414" t="n"/>
      <c r="R339" s="230" t="n"/>
      <c r="S339" s="419" t="n"/>
      <c r="T339" s="229" t="n"/>
    </row>
    <row r="340" ht="16.5" customHeight="1">
      <c r="A340" s="188" t="n">
        <v>43880</v>
      </c>
      <c r="B340" s="183">
        <f>INDIRECT(B$1&amp;"!D"&amp;ROW())</f>
        <v/>
      </c>
      <c r="C340" s="224">
        <f>C341*(1+B340)</f>
        <v/>
      </c>
      <c r="D340" s="183">
        <f>INDIRECT(D$1&amp;"!D"&amp;ROW())</f>
        <v/>
      </c>
      <c r="E340" s="224">
        <f>E341*(1+D340)</f>
        <v/>
      </c>
      <c r="F340" s="183">
        <f>INDIRECT(F$1&amp;"!D"&amp;ROW())</f>
        <v/>
      </c>
      <c r="G340" s="224">
        <f>G341*(1+F340)</f>
        <v/>
      </c>
      <c r="H340" s="183">
        <f>INDIRECT(H$1&amp;"!D"&amp;ROW())</f>
        <v/>
      </c>
      <c r="I340" s="224">
        <f>I341*(1+H340)</f>
        <v/>
      </c>
      <c r="J340" s="183">
        <f>INDIRECT(J$1&amp;"!D"&amp;ROW())</f>
        <v/>
      </c>
      <c r="K340" s="224">
        <f>K341*(1+J340)</f>
        <v/>
      </c>
      <c r="L340" s="198">
        <f>SUM(C340,E340,G340,I340,K340)</f>
        <v/>
      </c>
      <c r="M340" s="186">
        <f>L340/L341-1</f>
        <v/>
      </c>
      <c r="N340" s="414" t="n"/>
      <c r="O340" s="186" t="n"/>
      <c r="P340" s="418" t="n"/>
      <c r="Q340" s="414" t="n"/>
      <c r="R340" s="230" t="n"/>
      <c r="S340" s="419" t="n"/>
      <c r="T340" s="229" t="n"/>
    </row>
    <row r="341" ht="16.5" customHeight="1">
      <c r="A341" s="188" t="n">
        <v>43879</v>
      </c>
      <c r="B341" s="183">
        <f>INDIRECT(B$1&amp;"!D"&amp;ROW())</f>
        <v/>
      </c>
      <c r="C341" s="224">
        <f>C342*(1+B341)</f>
        <v/>
      </c>
      <c r="D341" s="183">
        <f>INDIRECT(D$1&amp;"!D"&amp;ROW())</f>
        <v/>
      </c>
      <c r="E341" s="224">
        <f>E342*(1+D341)</f>
        <v/>
      </c>
      <c r="F341" s="183">
        <f>INDIRECT(F$1&amp;"!D"&amp;ROW())</f>
        <v/>
      </c>
      <c r="G341" s="224">
        <f>G342*(1+F341)</f>
        <v/>
      </c>
      <c r="H341" s="183">
        <f>INDIRECT(H$1&amp;"!D"&amp;ROW())</f>
        <v/>
      </c>
      <c r="I341" s="224">
        <f>I342*(1+H341)</f>
        <v/>
      </c>
      <c r="J341" s="183">
        <f>INDIRECT(J$1&amp;"!D"&amp;ROW())</f>
        <v/>
      </c>
      <c r="K341" s="224">
        <f>K342*(1+J341)</f>
        <v/>
      </c>
      <c r="L341" s="198">
        <f>SUM(C341,E341,G341,I341,K341)</f>
        <v/>
      </c>
      <c r="M341" s="186">
        <f>L341/L342-1</f>
        <v/>
      </c>
      <c r="N341" s="414" t="n"/>
      <c r="O341" s="186" t="n"/>
      <c r="P341" s="418" t="n"/>
      <c r="Q341" s="414" t="n"/>
      <c r="R341" s="230" t="n"/>
      <c r="S341" s="419" t="n"/>
      <c r="T341" s="229" t="n"/>
    </row>
    <row r="342" ht="16.5" customHeight="1">
      <c r="A342" s="188" t="n">
        <v>43875</v>
      </c>
      <c r="B342" s="183">
        <f>INDIRECT(B$1&amp;"!D"&amp;ROW())</f>
        <v/>
      </c>
      <c r="C342" s="224">
        <f>C343*(1+B342)</f>
        <v/>
      </c>
      <c r="D342" s="183">
        <f>INDIRECT(D$1&amp;"!D"&amp;ROW())</f>
        <v/>
      </c>
      <c r="E342" s="224">
        <f>E343*(1+D342)</f>
        <v/>
      </c>
      <c r="F342" s="183">
        <f>INDIRECT(F$1&amp;"!D"&amp;ROW())</f>
        <v/>
      </c>
      <c r="G342" s="224">
        <f>G343*(1+F342)</f>
        <v/>
      </c>
      <c r="H342" s="183">
        <f>INDIRECT(H$1&amp;"!D"&amp;ROW())</f>
        <v/>
      </c>
      <c r="I342" s="224">
        <f>I343*(1+H342)</f>
        <v/>
      </c>
      <c r="J342" s="183">
        <f>INDIRECT(J$1&amp;"!D"&amp;ROW())</f>
        <v/>
      </c>
      <c r="K342" s="224">
        <f>K343*(1+J342)</f>
        <v/>
      </c>
      <c r="L342" s="198">
        <f>SUM(C342,E342,G342,I342,K342)</f>
        <v/>
      </c>
      <c r="M342" s="186">
        <f>L342/L343-1</f>
        <v/>
      </c>
      <c r="N342" s="414" t="n"/>
      <c r="O342" s="186" t="n"/>
      <c r="P342" s="418" t="n"/>
      <c r="Q342" s="414" t="n"/>
      <c r="R342" s="230" t="n"/>
      <c r="S342" s="419" t="n"/>
      <c r="T342" s="229" t="n"/>
    </row>
    <row r="343" ht="16.5" customHeight="1">
      <c r="A343" s="188" t="n">
        <v>43874</v>
      </c>
      <c r="B343" s="183">
        <f>INDIRECT(B$1&amp;"!D"&amp;ROW())</f>
        <v/>
      </c>
      <c r="C343" s="224">
        <f>C344*(1+B343)</f>
        <v/>
      </c>
      <c r="D343" s="183">
        <f>INDIRECT(D$1&amp;"!D"&amp;ROW())</f>
        <v/>
      </c>
      <c r="E343" s="224">
        <f>E344*(1+D343)</f>
        <v/>
      </c>
      <c r="F343" s="183">
        <f>INDIRECT(F$1&amp;"!D"&amp;ROW())</f>
        <v/>
      </c>
      <c r="G343" s="224">
        <f>G344*(1+F343)</f>
        <v/>
      </c>
      <c r="H343" s="183">
        <f>INDIRECT(H$1&amp;"!D"&amp;ROW())</f>
        <v/>
      </c>
      <c r="I343" s="224">
        <f>I344*(1+H343)</f>
        <v/>
      </c>
      <c r="J343" s="183">
        <f>INDIRECT(J$1&amp;"!D"&amp;ROW())</f>
        <v/>
      </c>
      <c r="K343" s="224">
        <f>K344*(1+J343)</f>
        <v/>
      </c>
      <c r="L343" s="198">
        <f>SUM(C343,E343,G343,I343,K343)</f>
        <v/>
      </c>
      <c r="M343" s="186">
        <f>L343/L344-1</f>
        <v/>
      </c>
      <c r="N343" s="414" t="n"/>
      <c r="O343" s="186" t="n"/>
      <c r="P343" s="418" t="n"/>
      <c r="Q343" s="414" t="n"/>
      <c r="R343" s="230" t="n"/>
      <c r="S343" s="419" t="n"/>
      <c r="T343" s="229" t="n"/>
    </row>
    <row r="344" ht="16.5" customHeight="1">
      <c r="A344" s="188" t="n">
        <v>43873</v>
      </c>
      <c r="B344" s="183">
        <f>INDIRECT(B$1&amp;"!D"&amp;ROW())</f>
        <v/>
      </c>
      <c r="C344" s="224">
        <f>C345*(1+B344)</f>
        <v/>
      </c>
      <c r="D344" s="183">
        <f>INDIRECT(D$1&amp;"!D"&amp;ROW())</f>
        <v/>
      </c>
      <c r="E344" s="224">
        <f>E345*(1+D344)</f>
        <v/>
      </c>
      <c r="F344" s="183">
        <f>INDIRECT(F$1&amp;"!D"&amp;ROW())</f>
        <v/>
      </c>
      <c r="G344" s="224">
        <f>G345*(1+F344)</f>
        <v/>
      </c>
      <c r="H344" s="183">
        <f>INDIRECT(H$1&amp;"!D"&amp;ROW())</f>
        <v/>
      </c>
      <c r="I344" s="224">
        <f>I345*(1+H344)</f>
        <v/>
      </c>
      <c r="J344" s="183">
        <f>INDIRECT(J$1&amp;"!D"&amp;ROW())</f>
        <v/>
      </c>
      <c r="K344" s="224">
        <f>K345*(1+J344)</f>
        <v/>
      </c>
      <c r="L344" s="198">
        <f>SUM(C344,E344,G344,I344,K344)</f>
        <v/>
      </c>
      <c r="M344" s="186">
        <f>L344/L345-1</f>
        <v/>
      </c>
      <c r="N344" s="414" t="n"/>
      <c r="O344" s="186" t="n"/>
      <c r="P344" s="418" t="n"/>
      <c r="Q344" s="414" t="n"/>
      <c r="R344" s="230" t="n"/>
      <c r="S344" s="419" t="n"/>
      <c r="T344" s="229" t="n"/>
    </row>
    <row r="345" ht="16.5" customHeight="1">
      <c r="A345" s="188" t="n">
        <v>43872</v>
      </c>
      <c r="B345" s="183">
        <f>INDIRECT(B$1&amp;"!D"&amp;ROW())</f>
        <v/>
      </c>
      <c r="C345" s="224">
        <f>C346*(1+B345)</f>
        <v/>
      </c>
      <c r="D345" s="183">
        <f>INDIRECT(D$1&amp;"!D"&amp;ROW())</f>
        <v/>
      </c>
      <c r="E345" s="224">
        <f>E346*(1+D345)</f>
        <v/>
      </c>
      <c r="F345" s="183">
        <f>INDIRECT(F$1&amp;"!D"&amp;ROW())</f>
        <v/>
      </c>
      <c r="G345" s="224">
        <f>G346*(1+F345)</f>
        <v/>
      </c>
      <c r="H345" s="183">
        <f>INDIRECT(H$1&amp;"!D"&amp;ROW())</f>
        <v/>
      </c>
      <c r="I345" s="224">
        <f>I346*(1+H345)</f>
        <v/>
      </c>
      <c r="J345" s="183">
        <f>INDIRECT(J$1&amp;"!D"&amp;ROW())</f>
        <v/>
      </c>
      <c r="K345" s="224">
        <f>K346*(1+J345)</f>
        <v/>
      </c>
      <c r="L345" s="198">
        <f>SUM(C345,E345,G345,I345,K345)</f>
        <v/>
      </c>
      <c r="M345" s="186">
        <f>L345/L346-1</f>
        <v/>
      </c>
      <c r="N345" s="414" t="n"/>
      <c r="O345" s="186" t="n"/>
      <c r="P345" s="418" t="n"/>
      <c r="Q345" s="414" t="n"/>
      <c r="R345" s="230" t="n"/>
      <c r="S345" s="419" t="n"/>
      <c r="T345" s="229" t="n"/>
    </row>
    <row r="346" ht="16.5" customHeight="1">
      <c r="A346" s="188" t="n">
        <v>43871</v>
      </c>
      <c r="B346" s="183">
        <f>INDIRECT(B$1&amp;"!D"&amp;ROW())</f>
        <v/>
      </c>
      <c r="C346" s="224">
        <f>C347*(1+B346)</f>
        <v/>
      </c>
      <c r="D346" s="183">
        <f>INDIRECT(D$1&amp;"!D"&amp;ROW())</f>
        <v/>
      </c>
      <c r="E346" s="224">
        <f>E347*(1+D346)</f>
        <v/>
      </c>
      <c r="F346" s="183">
        <f>INDIRECT(F$1&amp;"!D"&amp;ROW())</f>
        <v/>
      </c>
      <c r="G346" s="224">
        <f>G347*(1+F346)</f>
        <v/>
      </c>
      <c r="H346" s="183">
        <f>INDIRECT(H$1&amp;"!D"&amp;ROW())</f>
        <v/>
      </c>
      <c r="I346" s="224">
        <f>I347*(1+H346)</f>
        <v/>
      </c>
      <c r="J346" s="183">
        <f>INDIRECT(J$1&amp;"!D"&amp;ROW())</f>
        <v/>
      </c>
      <c r="K346" s="224">
        <f>K347*(1+J346)</f>
        <v/>
      </c>
      <c r="L346" s="198">
        <f>SUM(C346,E346,G346,I346,K346)</f>
        <v/>
      </c>
      <c r="M346" s="186">
        <f>L346/L347-1</f>
        <v/>
      </c>
      <c r="N346" s="414" t="n"/>
      <c r="O346" s="186" t="n"/>
      <c r="P346" s="418" t="n"/>
      <c r="Q346" s="414" t="n"/>
      <c r="R346" s="230" t="n"/>
      <c r="S346" s="419" t="n"/>
      <c r="T346" s="229" t="n"/>
    </row>
    <row r="347" ht="16.5" customHeight="1">
      <c r="A347" s="188" t="n">
        <v>43868</v>
      </c>
      <c r="B347" s="183">
        <f>INDIRECT(B$1&amp;"!D"&amp;ROW())</f>
        <v/>
      </c>
      <c r="C347" s="224">
        <f>C348*(1+B347)</f>
        <v/>
      </c>
      <c r="D347" s="183">
        <f>INDIRECT(D$1&amp;"!D"&amp;ROW())</f>
        <v/>
      </c>
      <c r="E347" s="224">
        <f>E348*(1+D347)</f>
        <v/>
      </c>
      <c r="F347" s="183">
        <f>INDIRECT(F$1&amp;"!D"&amp;ROW())</f>
        <v/>
      </c>
      <c r="G347" s="224">
        <f>G348*(1+F347)</f>
        <v/>
      </c>
      <c r="H347" s="183">
        <f>INDIRECT(H$1&amp;"!D"&amp;ROW())</f>
        <v/>
      </c>
      <c r="I347" s="224">
        <f>I348*(1+H347)</f>
        <v/>
      </c>
      <c r="J347" s="183">
        <f>INDIRECT(J$1&amp;"!D"&amp;ROW())</f>
        <v/>
      </c>
      <c r="K347" s="224">
        <f>K348*(1+J347)</f>
        <v/>
      </c>
      <c r="L347" s="198">
        <f>SUM(C347,E347,G347,I347,K347)</f>
        <v/>
      </c>
      <c r="M347" s="186">
        <f>L347/L348-1</f>
        <v/>
      </c>
      <c r="N347" s="414" t="n"/>
      <c r="O347" s="186" t="n"/>
      <c r="P347" s="418" t="n"/>
      <c r="Q347" s="414" t="n"/>
      <c r="R347" s="230" t="n"/>
      <c r="S347" s="419" t="n"/>
      <c r="T347" s="229" t="n"/>
    </row>
    <row r="348" ht="16.5" customHeight="1">
      <c r="A348" s="188" t="n">
        <v>43867</v>
      </c>
      <c r="B348" s="183">
        <f>INDIRECT(B$1&amp;"!D"&amp;ROW())</f>
        <v/>
      </c>
      <c r="C348" s="224">
        <f>C349*(1+B348)</f>
        <v/>
      </c>
      <c r="D348" s="183">
        <f>INDIRECT(D$1&amp;"!D"&amp;ROW())</f>
        <v/>
      </c>
      <c r="E348" s="224">
        <f>E349*(1+D348)</f>
        <v/>
      </c>
      <c r="F348" s="183">
        <f>INDIRECT(F$1&amp;"!D"&amp;ROW())</f>
        <v/>
      </c>
      <c r="G348" s="224">
        <f>G349*(1+F348)</f>
        <v/>
      </c>
      <c r="H348" s="183">
        <f>INDIRECT(H$1&amp;"!D"&amp;ROW())</f>
        <v/>
      </c>
      <c r="I348" s="224">
        <f>I349*(1+H348)</f>
        <v/>
      </c>
      <c r="J348" s="183">
        <f>INDIRECT(J$1&amp;"!D"&amp;ROW())</f>
        <v/>
      </c>
      <c r="K348" s="224">
        <f>K349*(1+J348)</f>
        <v/>
      </c>
      <c r="L348" s="198">
        <f>SUM(C348,E348,G348,I348,K348)</f>
        <v/>
      </c>
      <c r="M348" s="186">
        <f>L348/L349-1</f>
        <v/>
      </c>
      <c r="N348" s="414" t="n"/>
      <c r="O348" s="186" t="n"/>
      <c r="P348" s="418" t="n"/>
      <c r="Q348" s="414" t="n"/>
      <c r="R348" s="230" t="n"/>
      <c r="S348" s="419" t="n"/>
      <c r="T348" s="229" t="n"/>
    </row>
    <row r="349" ht="16.5" customHeight="1">
      <c r="A349" s="188" t="n">
        <v>43866</v>
      </c>
      <c r="B349" s="183">
        <f>INDIRECT(B$1&amp;"!D"&amp;ROW())</f>
        <v/>
      </c>
      <c r="C349" s="224">
        <f>C350*(1+B349)</f>
        <v/>
      </c>
      <c r="D349" s="183">
        <f>INDIRECT(D$1&amp;"!D"&amp;ROW())</f>
        <v/>
      </c>
      <c r="E349" s="224">
        <f>E350*(1+D349)</f>
        <v/>
      </c>
      <c r="F349" s="183">
        <f>INDIRECT(F$1&amp;"!D"&amp;ROW())</f>
        <v/>
      </c>
      <c r="G349" s="224">
        <f>G350*(1+F349)</f>
        <v/>
      </c>
      <c r="H349" s="183">
        <f>INDIRECT(H$1&amp;"!D"&amp;ROW())</f>
        <v/>
      </c>
      <c r="I349" s="224">
        <f>I350*(1+H349)</f>
        <v/>
      </c>
      <c r="J349" s="183">
        <f>INDIRECT(J$1&amp;"!D"&amp;ROW())</f>
        <v/>
      </c>
      <c r="K349" s="224">
        <f>K350*(1+J349)</f>
        <v/>
      </c>
      <c r="L349" s="198">
        <f>SUM(C349,E349,G349,I349,K349)</f>
        <v/>
      </c>
      <c r="M349" s="186">
        <f>L349/L350-1</f>
        <v/>
      </c>
      <c r="N349" s="414" t="n"/>
      <c r="O349" s="186" t="n"/>
      <c r="P349" s="418" t="n"/>
      <c r="Q349" s="414" t="n"/>
      <c r="R349" s="230" t="n"/>
      <c r="S349" s="419" t="n"/>
      <c r="T349" s="229" t="n"/>
    </row>
    <row r="350" ht="16.5" customHeight="1">
      <c r="A350" s="188" t="n">
        <v>43865</v>
      </c>
      <c r="B350" s="183">
        <f>INDIRECT(B$1&amp;"!D"&amp;ROW())</f>
        <v/>
      </c>
      <c r="C350" s="224">
        <f>C351*(1+B350)</f>
        <v/>
      </c>
      <c r="D350" s="183">
        <f>INDIRECT(D$1&amp;"!D"&amp;ROW())</f>
        <v/>
      </c>
      <c r="E350" s="224">
        <f>E351*(1+D350)</f>
        <v/>
      </c>
      <c r="F350" s="183">
        <f>INDIRECT(F$1&amp;"!D"&amp;ROW())</f>
        <v/>
      </c>
      <c r="G350" s="224">
        <f>G351*(1+F350)</f>
        <v/>
      </c>
      <c r="H350" s="183">
        <f>INDIRECT(H$1&amp;"!D"&amp;ROW())</f>
        <v/>
      </c>
      <c r="I350" s="224">
        <f>I351*(1+H350)</f>
        <v/>
      </c>
      <c r="J350" s="183">
        <f>INDIRECT(J$1&amp;"!D"&amp;ROW())</f>
        <v/>
      </c>
      <c r="K350" s="224">
        <f>K351*(1+J350)</f>
        <v/>
      </c>
      <c r="L350" s="198">
        <f>SUM(C350,E350,G350,I350,K350)</f>
        <v/>
      </c>
      <c r="M350" s="186">
        <f>L350/L351-1</f>
        <v/>
      </c>
      <c r="N350" s="414" t="n"/>
      <c r="O350" s="186" t="n"/>
      <c r="P350" s="418" t="n"/>
      <c r="Q350" s="414" t="n"/>
      <c r="R350" s="230" t="n"/>
      <c r="S350" s="419" t="n"/>
      <c r="T350" s="229" t="n"/>
    </row>
    <row r="351" ht="16.5" customHeight="1">
      <c r="A351" s="188" t="n">
        <v>43864</v>
      </c>
      <c r="B351" s="183">
        <f>INDIRECT(B$1&amp;"!D"&amp;ROW())</f>
        <v/>
      </c>
      <c r="C351" s="224">
        <f>C352*(1+B351)</f>
        <v/>
      </c>
      <c r="D351" s="183">
        <f>INDIRECT(D$1&amp;"!D"&amp;ROW())</f>
        <v/>
      </c>
      <c r="E351" s="224">
        <f>E352*(1+D351)</f>
        <v/>
      </c>
      <c r="F351" s="183">
        <f>INDIRECT(F$1&amp;"!D"&amp;ROW())</f>
        <v/>
      </c>
      <c r="G351" s="224">
        <f>G352*(1+F351)</f>
        <v/>
      </c>
      <c r="H351" s="183">
        <f>INDIRECT(H$1&amp;"!D"&amp;ROW())</f>
        <v/>
      </c>
      <c r="I351" s="224">
        <f>I352*(1+H351)</f>
        <v/>
      </c>
      <c r="J351" s="183">
        <f>INDIRECT(J$1&amp;"!D"&amp;ROW())</f>
        <v/>
      </c>
      <c r="K351" s="224">
        <f>K352*(1+J351)</f>
        <v/>
      </c>
      <c r="L351" s="198">
        <f>SUM(C351,E351,G351,I351,K351)</f>
        <v/>
      </c>
      <c r="M351" s="186">
        <f>L351/L352-1</f>
        <v/>
      </c>
      <c r="N351" s="414" t="n"/>
      <c r="O351" s="186" t="n"/>
      <c r="P351" s="418" t="n"/>
      <c r="Q351" s="414" t="n"/>
      <c r="R351" s="230" t="n"/>
      <c r="S351" s="419" t="n"/>
      <c r="T351" s="229" t="n"/>
    </row>
    <row r="352" ht="16.5" customHeight="1">
      <c r="A352" s="188" t="n">
        <v>43861</v>
      </c>
      <c r="B352" s="183">
        <f>INDIRECT(B$1&amp;"!D"&amp;ROW())</f>
        <v/>
      </c>
      <c r="C352" s="224">
        <f>C353*(1+B352)</f>
        <v/>
      </c>
      <c r="D352" s="183">
        <f>INDIRECT(D$1&amp;"!D"&amp;ROW())</f>
        <v/>
      </c>
      <c r="E352" s="224">
        <f>E353*(1+D352)</f>
        <v/>
      </c>
      <c r="F352" s="183">
        <f>INDIRECT(F$1&amp;"!D"&amp;ROW())</f>
        <v/>
      </c>
      <c r="G352" s="224">
        <f>G353*(1+F352)</f>
        <v/>
      </c>
      <c r="H352" s="183">
        <f>INDIRECT(H$1&amp;"!D"&amp;ROW())</f>
        <v/>
      </c>
      <c r="I352" s="224">
        <f>I353*(1+H352)</f>
        <v/>
      </c>
      <c r="J352" s="183">
        <f>INDIRECT(J$1&amp;"!D"&amp;ROW())</f>
        <v/>
      </c>
      <c r="K352" s="224">
        <f>K353*(1+J352)</f>
        <v/>
      </c>
      <c r="L352" s="198">
        <f>SUM(C352,E352,G352,I352,K352)</f>
        <v/>
      </c>
      <c r="M352" s="186">
        <f>L352/L353-1</f>
        <v/>
      </c>
      <c r="N352" s="414" t="n"/>
      <c r="O352" s="186" t="n"/>
      <c r="P352" s="418" t="n"/>
      <c r="Q352" s="414" t="n"/>
      <c r="R352" s="230" t="n"/>
      <c r="S352" s="419" t="n"/>
      <c r="T352" s="229" t="n"/>
    </row>
    <row r="353" ht="16.5" customHeight="1">
      <c r="A353" s="188" t="n">
        <v>43860</v>
      </c>
      <c r="B353" s="183">
        <f>INDIRECT(B$1&amp;"!D"&amp;ROW())</f>
        <v/>
      </c>
      <c r="C353" s="224">
        <f>C354*(1+B353)</f>
        <v/>
      </c>
      <c r="D353" s="183">
        <f>INDIRECT(D$1&amp;"!D"&amp;ROW())</f>
        <v/>
      </c>
      <c r="E353" s="224">
        <f>E354*(1+D353)</f>
        <v/>
      </c>
      <c r="F353" s="183">
        <f>INDIRECT(F$1&amp;"!D"&amp;ROW())</f>
        <v/>
      </c>
      <c r="G353" s="224">
        <f>G354*(1+F353)</f>
        <v/>
      </c>
      <c r="H353" s="183">
        <f>INDIRECT(H$1&amp;"!D"&amp;ROW())</f>
        <v/>
      </c>
      <c r="I353" s="224">
        <f>I354*(1+H353)</f>
        <v/>
      </c>
      <c r="J353" s="183">
        <f>INDIRECT(J$1&amp;"!D"&amp;ROW())</f>
        <v/>
      </c>
      <c r="K353" s="224">
        <f>K354*(1+J353)</f>
        <v/>
      </c>
      <c r="L353" s="198">
        <f>SUM(C353,E353,G353,I353,K353)</f>
        <v/>
      </c>
      <c r="M353" s="186">
        <f>L353/L354-1</f>
        <v/>
      </c>
      <c r="N353" s="414" t="n"/>
      <c r="O353" s="186" t="n"/>
      <c r="P353" s="418" t="n"/>
      <c r="Q353" s="414" t="n"/>
      <c r="R353" s="230" t="n"/>
      <c r="S353" s="419" t="n"/>
      <c r="T353" s="229" t="n"/>
    </row>
    <row r="354" ht="16.5" customHeight="1">
      <c r="A354" s="188" t="n">
        <v>43859</v>
      </c>
      <c r="B354" s="183">
        <f>INDIRECT(B$1&amp;"!D"&amp;ROW())</f>
        <v/>
      </c>
      <c r="C354" s="224">
        <f>C355*(1+B354)</f>
        <v/>
      </c>
      <c r="D354" s="183">
        <f>INDIRECT(D$1&amp;"!D"&amp;ROW())</f>
        <v/>
      </c>
      <c r="E354" s="224">
        <f>E355*(1+D354)</f>
        <v/>
      </c>
      <c r="F354" s="183">
        <f>INDIRECT(F$1&amp;"!D"&amp;ROW())</f>
        <v/>
      </c>
      <c r="G354" s="224">
        <f>G355*(1+F354)</f>
        <v/>
      </c>
      <c r="H354" s="183">
        <f>INDIRECT(H$1&amp;"!D"&amp;ROW())</f>
        <v/>
      </c>
      <c r="I354" s="224">
        <f>I355*(1+H354)</f>
        <v/>
      </c>
      <c r="J354" s="183">
        <f>INDIRECT(J$1&amp;"!D"&amp;ROW())</f>
        <v/>
      </c>
      <c r="K354" s="224">
        <f>K355*(1+J354)</f>
        <v/>
      </c>
      <c r="L354" s="198">
        <f>SUM(C354,E354,G354,I354,K354)</f>
        <v/>
      </c>
      <c r="M354" s="186">
        <f>L354/L355-1</f>
        <v/>
      </c>
      <c r="N354" s="414" t="n"/>
      <c r="O354" s="186" t="n"/>
      <c r="P354" s="418" t="n"/>
      <c r="Q354" s="414" t="n"/>
      <c r="R354" s="230" t="n"/>
      <c r="S354" s="419" t="n"/>
      <c r="T354" s="229" t="n"/>
    </row>
    <row r="355" ht="16.5" customHeight="1">
      <c r="A355" s="188" t="n">
        <v>43858</v>
      </c>
      <c r="B355" s="183">
        <f>INDIRECT(B$1&amp;"!D"&amp;ROW())</f>
        <v/>
      </c>
      <c r="C355" s="224">
        <f>C356*(1+B355)</f>
        <v/>
      </c>
      <c r="D355" s="183">
        <f>INDIRECT(D$1&amp;"!D"&amp;ROW())</f>
        <v/>
      </c>
      <c r="E355" s="224">
        <f>E356*(1+D355)</f>
        <v/>
      </c>
      <c r="F355" s="183">
        <f>INDIRECT(F$1&amp;"!D"&amp;ROW())</f>
        <v/>
      </c>
      <c r="G355" s="224">
        <f>G356*(1+F355)</f>
        <v/>
      </c>
      <c r="H355" s="183">
        <f>INDIRECT(H$1&amp;"!D"&amp;ROW())</f>
        <v/>
      </c>
      <c r="I355" s="224">
        <f>I356*(1+H355)</f>
        <v/>
      </c>
      <c r="J355" s="183">
        <f>INDIRECT(J$1&amp;"!D"&amp;ROW())</f>
        <v/>
      </c>
      <c r="K355" s="224">
        <f>K356*(1+J355)</f>
        <v/>
      </c>
      <c r="L355" s="198">
        <f>SUM(C355,E355,G355,I355,K355)</f>
        <v/>
      </c>
      <c r="M355" s="186">
        <f>L355/L356-1</f>
        <v/>
      </c>
      <c r="N355" s="414" t="n"/>
      <c r="O355" s="186" t="n"/>
      <c r="P355" s="418" t="n"/>
      <c r="Q355" s="414" t="n"/>
      <c r="R355" s="230" t="n"/>
      <c r="S355" s="419" t="n"/>
      <c r="T355" s="229" t="n"/>
    </row>
    <row r="356" ht="16.5" customHeight="1">
      <c r="A356" s="188" t="n">
        <v>43857</v>
      </c>
      <c r="B356" s="183">
        <f>INDIRECT(B$1&amp;"!D"&amp;ROW())</f>
        <v/>
      </c>
      <c r="C356" s="224">
        <f>C357*(1+B356)</f>
        <v/>
      </c>
      <c r="D356" s="183">
        <f>INDIRECT(D$1&amp;"!D"&amp;ROW())</f>
        <v/>
      </c>
      <c r="E356" s="224">
        <f>E357*(1+D356)</f>
        <v/>
      </c>
      <c r="F356" s="183">
        <f>INDIRECT(F$1&amp;"!D"&amp;ROW())</f>
        <v/>
      </c>
      <c r="G356" s="224">
        <f>G357*(1+F356)</f>
        <v/>
      </c>
      <c r="H356" s="183">
        <f>INDIRECT(H$1&amp;"!D"&amp;ROW())</f>
        <v/>
      </c>
      <c r="I356" s="224">
        <f>I357*(1+H356)</f>
        <v/>
      </c>
      <c r="J356" s="183">
        <f>INDIRECT(J$1&amp;"!D"&amp;ROW())</f>
        <v/>
      </c>
      <c r="K356" s="224">
        <f>K357*(1+J356)</f>
        <v/>
      </c>
      <c r="L356" s="198">
        <f>SUM(C356,E356,G356,I356,K356)</f>
        <v/>
      </c>
      <c r="M356" s="186">
        <f>L356/L357-1</f>
        <v/>
      </c>
      <c r="N356" s="414" t="n"/>
      <c r="O356" s="186" t="n"/>
      <c r="P356" s="418" t="n"/>
      <c r="Q356" s="414" t="n"/>
      <c r="R356" s="230" t="n"/>
      <c r="S356" s="419" t="n"/>
      <c r="T356" s="229" t="n"/>
    </row>
    <row r="357" ht="16.5" customHeight="1">
      <c r="A357" s="188" t="n">
        <v>43854</v>
      </c>
      <c r="B357" s="183">
        <f>INDIRECT(B$1&amp;"!D"&amp;ROW())</f>
        <v/>
      </c>
      <c r="C357" s="224">
        <f>C358*(1+B357)</f>
        <v/>
      </c>
      <c r="D357" s="183">
        <f>INDIRECT(D$1&amp;"!D"&amp;ROW())</f>
        <v/>
      </c>
      <c r="E357" s="224">
        <f>E358*(1+D357)</f>
        <v/>
      </c>
      <c r="F357" s="183">
        <f>INDIRECT(F$1&amp;"!D"&amp;ROW())</f>
        <v/>
      </c>
      <c r="G357" s="224">
        <f>G358*(1+F357)</f>
        <v/>
      </c>
      <c r="H357" s="183">
        <f>INDIRECT(H$1&amp;"!D"&amp;ROW())</f>
        <v/>
      </c>
      <c r="I357" s="224">
        <f>I358*(1+H357)</f>
        <v/>
      </c>
      <c r="J357" s="183">
        <f>INDIRECT(J$1&amp;"!D"&amp;ROW())</f>
        <v/>
      </c>
      <c r="K357" s="224">
        <f>K358*(1+J357)</f>
        <v/>
      </c>
      <c r="L357" s="198">
        <f>SUM(C357,E357,G357,I357,K357)</f>
        <v/>
      </c>
      <c r="M357" s="186">
        <f>L357/L358-1</f>
        <v/>
      </c>
      <c r="N357" s="414" t="n"/>
      <c r="O357" s="186" t="n"/>
      <c r="P357" s="418" t="n"/>
      <c r="Q357" s="414" t="n"/>
      <c r="R357" s="230" t="n"/>
      <c r="S357" s="419" t="n"/>
      <c r="T357" s="229" t="n"/>
    </row>
    <row r="358" ht="16.5" customHeight="1">
      <c r="A358" s="188" t="n">
        <v>43853</v>
      </c>
      <c r="B358" s="183">
        <f>INDIRECT(B$1&amp;"!D"&amp;ROW())</f>
        <v/>
      </c>
      <c r="C358" s="224">
        <f>C359*(1+B358)</f>
        <v/>
      </c>
      <c r="D358" s="183">
        <f>INDIRECT(D$1&amp;"!D"&amp;ROW())</f>
        <v/>
      </c>
      <c r="E358" s="224">
        <f>E359*(1+D358)</f>
        <v/>
      </c>
      <c r="F358" s="183">
        <f>INDIRECT(F$1&amp;"!D"&amp;ROW())</f>
        <v/>
      </c>
      <c r="G358" s="224">
        <f>G359*(1+F358)</f>
        <v/>
      </c>
      <c r="H358" s="183">
        <f>INDIRECT(H$1&amp;"!D"&amp;ROW())</f>
        <v/>
      </c>
      <c r="I358" s="224">
        <f>I359*(1+H358)</f>
        <v/>
      </c>
      <c r="J358" s="183">
        <f>INDIRECT(J$1&amp;"!D"&amp;ROW())</f>
        <v/>
      </c>
      <c r="K358" s="224">
        <f>K359*(1+J358)</f>
        <v/>
      </c>
      <c r="L358" s="198">
        <f>SUM(C358,E358,G358,I358,K358)</f>
        <v/>
      </c>
      <c r="M358" s="186">
        <f>L358/L359-1</f>
        <v/>
      </c>
      <c r="N358" s="414" t="n"/>
      <c r="O358" s="186" t="n"/>
      <c r="P358" s="418" t="n"/>
      <c r="Q358" s="414" t="n"/>
      <c r="R358" s="230" t="n"/>
      <c r="S358" s="419" t="n"/>
      <c r="T358" s="229" t="n"/>
    </row>
    <row r="359" ht="16.5" customHeight="1">
      <c r="A359" s="188" t="n">
        <v>43852</v>
      </c>
      <c r="B359" s="183">
        <f>INDIRECT(B$1&amp;"!D"&amp;ROW())</f>
        <v/>
      </c>
      <c r="C359" s="224">
        <f>C360*(1+B359)</f>
        <v/>
      </c>
      <c r="D359" s="183">
        <f>INDIRECT(D$1&amp;"!D"&amp;ROW())</f>
        <v/>
      </c>
      <c r="E359" s="224">
        <f>E360*(1+D359)</f>
        <v/>
      </c>
      <c r="F359" s="183">
        <f>INDIRECT(F$1&amp;"!D"&amp;ROW())</f>
        <v/>
      </c>
      <c r="G359" s="224">
        <f>G360*(1+F359)</f>
        <v/>
      </c>
      <c r="H359" s="183">
        <f>INDIRECT(H$1&amp;"!D"&amp;ROW())</f>
        <v/>
      </c>
      <c r="I359" s="224">
        <f>I360*(1+H359)</f>
        <v/>
      </c>
      <c r="J359" s="183">
        <f>INDIRECT(J$1&amp;"!D"&amp;ROW())</f>
        <v/>
      </c>
      <c r="K359" s="224">
        <f>K360*(1+J359)</f>
        <v/>
      </c>
      <c r="L359" s="198">
        <f>SUM(C359,E359,G359,I359,K359)</f>
        <v/>
      </c>
      <c r="M359" s="186">
        <f>L359/L360-1</f>
        <v/>
      </c>
      <c r="N359" s="414" t="n"/>
      <c r="O359" s="186" t="n"/>
      <c r="P359" s="418" t="n"/>
      <c r="Q359" s="414" t="n"/>
      <c r="R359" s="230" t="n"/>
      <c r="S359" s="419" t="n"/>
      <c r="T359" s="229" t="n"/>
    </row>
    <row r="360" ht="16.5" customHeight="1">
      <c r="A360" s="188" t="n">
        <v>43851</v>
      </c>
      <c r="B360" s="183">
        <f>INDIRECT(B$1&amp;"!D"&amp;ROW())</f>
        <v/>
      </c>
      <c r="C360" s="224">
        <f>C361*(1+B360)</f>
        <v/>
      </c>
      <c r="D360" s="183">
        <f>INDIRECT(D$1&amp;"!D"&amp;ROW())</f>
        <v/>
      </c>
      <c r="E360" s="224">
        <f>E361*(1+D360)</f>
        <v/>
      </c>
      <c r="F360" s="183">
        <f>INDIRECT(F$1&amp;"!D"&amp;ROW())</f>
        <v/>
      </c>
      <c r="G360" s="224">
        <f>G361*(1+F360)</f>
        <v/>
      </c>
      <c r="H360" s="183">
        <f>INDIRECT(H$1&amp;"!D"&amp;ROW())</f>
        <v/>
      </c>
      <c r="I360" s="224">
        <f>I361*(1+H360)</f>
        <v/>
      </c>
      <c r="J360" s="183">
        <f>INDIRECT(J$1&amp;"!D"&amp;ROW())</f>
        <v/>
      </c>
      <c r="K360" s="224">
        <f>K361*(1+J360)</f>
        <v/>
      </c>
      <c r="L360" s="198">
        <f>SUM(C360,E360,G360,I360,K360)</f>
        <v/>
      </c>
      <c r="M360" s="186">
        <f>L360/L361-1</f>
        <v/>
      </c>
      <c r="N360" s="414" t="n"/>
      <c r="O360" s="186" t="n"/>
      <c r="P360" s="418" t="n"/>
      <c r="Q360" s="414" t="n"/>
      <c r="R360" s="230" t="n"/>
      <c r="S360" s="419" t="n"/>
      <c r="T360" s="229" t="n"/>
    </row>
    <row r="361" ht="16.5" customHeight="1">
      <c r="A361" s="188" t="n">
        <v>43847</v>
      </c>
      <c r="B361" s="183">
        <f>INDIRECT(B$1&amp;"!D"&amp;ROW())</f>
        <v/>
      </c>
      <c r="C361" s="224">
        <f>C362*(1+B361)</f>
        <v/>
      </c>
      <c r="D361" s="183">
        <f>INDIRECT(D$1&amp;"!D"&amp;ROW())</f>
        <v/>
      </c>
      <c r="E361" s="224">
        <f>E362*(1+D361)</f>
        <v/>
      </c>
      <c r="F361" s="183">
        <f>INDIRECT(F$1&amp;"!D"&amp;ROW())</f>
        <v/>
      </c>
      <c r="G361" s="224">
        <f>G362*(1+F361)</f>
        <v/>
      </c>
      <c r="H361" s="183">
        <f>INDIRECT(H$1&amp;"!D"&amp;ROW())</f>
        <v/>
      </c>
      <c r="I361" s="224">
        <f>I362*(1+H361)</f>
        <v/>
      </c>
      <c r="J361" s="183">
        <f>INDIRECT(J$1&amp;"!D"&amp;ROW())</f>
        <v/>
      </c>
      <c r="K361" s="224">
        <f>K362*(1+J361)</f>
        <v/>
      </c>
      <c r="L361" s="198">
        <f>SUM(C361,E361,G361,I361,K361)</f>
        <v/>
      </c>
      <c r="M361" s="186">
        <f>L361/L362-1</f>
        <v/>
      </c>
      <c r="N361" s="414" t="n"/>
      <c r="O361" s="186" t="n"/>
      <c r="P361" s="418" t="n"/>
      <c r="Q361" s="414" t="n"/>
      <c r="R361" s="230" t="n"/>
      <c r="S361" s="419" t="n"/>
      <c r="T361" s="229" t="n"/>
    </row>
    <row r="362" ht="16.5" customHeight="1">
      <c r="A362" s="188" t="n">
        <v>43846</v>
      </c>
      <c r="B362" s="183">
        <f>INDIRECT(B$1&amp;"!D"&amp;ROW())</f>
        <v/>
      </c>
      <c r="C362" s="224">
        <f>C363*(1+B362)</f>
        <v/>
      </c>
      <c r="D362" s="183">
        <f>INDIRECT(D$1&amp;"!D"&amp;ROW())</f>
        <v/>
      </c>
      <c r="E362" s="224">
        <f>E363*(1+D362)</f>
        <v/>
      </c>
      <c r="F362" s="183">
        <f>INDIRECT(F$1&amp;"!D"&amp;ROW())</f>
        <v/>
      </c>
      <c r="G362" s="224">
        <f>G363*(1+F362)</f>
        <v/>
      </c>
      <c r="H362" s="183">
        <f>INDIRECT(H$1&amp;"!D"&amp;ROW())</f>
        <v/>
      </c>
      <c r="I362" s="224">
        <f>I363*(1+H362)</f>
        <v/>
      </c>
      <c r="J362" s="183">
        <f>INDIRECT(J$1&amp;"!D"&amp;ROW())</f>
        <v/>
      </c>
      <c r="K362" s="224">
        <f>K363*(1+J362)</f>
        <v/>
      </c>
      <c r="L362" s="198">
        <f>SUM(C362,E362,G362,I362,K362)</f>
        <v/>
      </c>
      <c r="M362" s="186">
        <f>L362/L363-1</f>
        <v/>
      </c>
      <c r="N362" s="414" t="n"/>
      <c r="O362" s="186" t="n"/>
      <c r="P362" s="418" t="n"/>
      <c r="Q362" s="414" t="n"/>
      <c r="R362" s="230" t="n"/>
      <c r="S362" s="419" t="n"/>
      <c r="T362" s="229" t="n"/>
    </row>
    <row r="363" ht="16.5" customHeight="1">
      <c r="A363" s="188" t="n">
        <v>43845</v>
      </c>
      <c r="B363" s="183">
        <f>INDIRECT(B$1&amp;"!D"&amp;ROW())</f>
        <v/>
      </c>
      <c r="C363" s="224">
        <f>C364*(1+B363)</f>
        <v/>
      </c>
      <c r="D363" s="183">
        <f>INDIRECT(D$1&amp;"!D"&amp;ROW())</f>
        <v/>
      </c>
      <c r="E363" s="224">
        <f>E364*(1+D363)</f>
        <v/>
      </c>
      <c r="F363" s="183">
        <f>INDIRECT(F$1&amp;"!D"&amp;ROW())</f>
        <v/>
      </c>
      <c r="G363" s="224">
        <f>G364*(1+F363)</f>
        <v/>
      </c>
      <c r="H363" s="183">
        <f>INDIRECT(H$1&amp;"!D"&amp;ROW())</f>
        <v/>
      </c>
      <c r="I363" s="224">
        <f>I364*(1+H363)</f>
        <v/>
      </c>
      <c r="J363" s="183">
        <f>INDIRECT(J$1&amp;"!D"&amp;ROW())</f>
        <v/>
      </c>
      <c r="K363" s="224">
        <f>K364*(1+J363)</f>
        <v/>
      </c>
      <c r="L363" s="198">
        <f>SUM(C363,E363,G363,I363,K363)</f>
        <v/>
      </c>
      <c r="M363" s="186">
        <f>L363/L364-1</f>
        <v/>
      </c>
      <c r="N363" s="414" t="n"/>
      <c r="O363" s="186" t="n"/>
      <c r="P363" s="418" t="n"/>
      <c r="Q363" s="414" t="n"/>
      <c r="R363" s="230" t="n"/>
      <c r="S363" s="419" t="n"/>
      <c r="T363" s="229" t="n"/>
    </row>
    <row r="364" ht="16.5" customHeight="1">
      <c r="A364" s="188" t="n">
        <v>43844</v>
      </c>
      <c r="B364" s="183">
        <f>INDIRECT(B$1&amp;"!D"&amp;ROW())</f>
        <v/>
      </c>
      <c r="C364" s="224">
        <f>C365*(1+B364)</f>
        <v/>
      </c>
      <c r="D364" s="183">
        <f>INDIRECT(D$1&amp;"!D"&amp;ROW())</f>
        <v/>
      </c>
      <c r="E364" s="224">
        <f>E365*(1+D364)</f>
        <v/>
      </c>
      <c r="F364" s="183">
        <f>INDIRECT(F$1&amp;"!D"&amp;ROW())</f>
        <v/>
      </c>
      <c r="G364" s="224">
        <f>G365*(1+F364)</f>
        <v/>
      </c>
      <c r="H364" s="183">
        <f>INDIRECT(H$1&amp;"!D"&amp;ROW())</f>
        <v/>
      </c>
      <c r="I364" s="224">
        <f>I365*(1+H364)</f>
        <v/>
      </c>
      <c r="J364" s="183">
        <f>INDIRECT(J$1&amp;"!D"&amp;ROW())</f>
        <v/>
      </c>
      <c r="K364" s="224">
        <f>K365*(1+J364)</f>
        <v/>
      </c>
      <c r="L364" s="198">
        <f>SUM(C364,E364,G364,I364,K364)</f>
        <v/>
      </c>
      <c r="M364" s="186">
        <f>L364/L365-1</f>
        <v/>
      </c>
      <c r="N364" s="414" t="n"/>
      <c r="O364" s="186" t="n"/>
      <c r="P364" s="418" t="n"/>
      <c r="Q364" s="414" t="n"/>
      <c r="R364" s="230" t="n"/>
      <c r="S364" s="419" t="n"/>
      <c r="T364" s="229" t="n"/>
    </row>
    <row r="365" ht="16.5" customHeight="1">
      <c r="A365" s="188" t="n">
        <v>43843</v>
      </c>
      <c r="B365" s="183">
        <f>INDIRECT(B$1&amp;"!D"&amp;ROW())</f>
        <v/>
      </c>
      <c r="C365" s="224">
        <f>C366*(1+B365)</f>
        <v/>
      </c>
      <c r="D365" s="183">
        <f>INDIRECT(D$1&amp;"!D"&amp;ROW())</f>
        <v/>
      </c>
      <c r="E365" s="224">
        <f>E366*(1+D365)</f>
        <v/>
      </c>
      <c r="F365" s="183">
        <f>INDIRECT(F$1&amp;"!D"&amp;ROW())</f>
        <v/>
      </c>
      <c r="G365" s="224">
        <f>G366*(1+F365)</f>
        <v/>
      </c>
      <c r="H365" s="183">
        <f>INDIRECT(H$1&amp;"!D"&amp;ROW())</f>
        <v/>
      </c>
      <c r="I365" s="224">
        <f>I366*(1+H365)</f>
        <v/>
      </c>
      <c r="J365" s="183">
        <f>INDIRECT(J$1&amp;"!D"&amp;ROW())</f>
        <v/>
      </c>
      <c r="K365" s="224">
        <f>K366*(1+J365)</f>
        <v/>
      </c>
      <c r="L365" s="198">
        <f>SUM(C365,E365,G365,I365,K365)</f>
        <v/>
      </c>
      <c r="M365" s="186">
        <f>L365/L366-1</f>
        <v/>
      </c>
      <c r="N365" s="414" t="n"/>
      <c r="O365" s="186" t="n"/>
      <c r="P365" s="418" t="n"/>
      <c r="Q365" s="414" t="n"/>
      <c r="R365" s="230" t="n"/>
      <c r="S365" s="419" t="n"/>
      <c r="T365" s="229" t="n"/>
    </row>
    <row r="366" ht="16.5" customHeight="1">
      <c r="A366" s="188" t="n">
        <v>43840</v>
      </c>
      <c r="B366" s="183">
        <f>INDIRECT(B$1&amp;"!D"&amp;ROW())</f>
        <v/>
      </c>
      <c r="C366" s="224">
        <f>C367*(1+B366)</f>
        <v/>
      </c>
      <c r="D366" s="183">
        <f>INDIRECT(D$1&amp;"!D"&amp;ROW())</f>
        <v/>
      </c>
      <c r="E366" s="224">
        <f>E367*(1+D366)</f>
        <v/>
      </c>
      <c r="F366" s="183">
        <f>INDIRECT(F$1&amp;"!D"&amp;ROW())</f>
        <v/>
      </c>
      <c r="G366" s="224">
        <f>G367*(1+F366)</f>
        <v/>
      </c>
      <c r="H366" s="183">
        <f>INDIRECT(H$1&amp;"!D"&amp;ROW())</f>
        <v/>
      </c>
      <c r="I366" s="224">
        <f>I367*(1+H366)</f>
        <v/>
      </c>
      <c r="J366" s="183">
        <f>INDIRECT(J$1&amp;"!D"&amp;ROW())</f>
        <v/>
      </c>
      <c r="K366" s="224">
        <f>K367*(1+J366)</f>
        <v/>
      </c>
      <c r="L366" s="198">
        <f>SUM(C366,E366,G366,I366,K366)</f>
        <v/>
      </c>
      <c r="M366" s="186">
        <f>L366/L367-1</f>
        <v/>
      </c>
      <c r="N366" s="414" t="n"/>
      <c r="O366" s="186" t="n"/>
      <c r="P366" s="418" t="n"/>
      <c r="Q366" s="414" t="n"/>
      <c r="R366" s="230" t="n"/>
      <c r="S366" s="419" t="n"/>
      <c r="T366" s="229" t="n"/>
    </row>
    <row r="367" ht="16.5" customHeight="1">
      <c r="A367" s="188" t="n">
        <v>43839</v>
      </c>
      <c r="B367" s="183">
        <f>INDIRECT(B$1&amp;"!D"&amp;ROW())</f>
        <v/>
      </c>
      <c r="C367" s="224">
        <f>C368*(1+B367)</f>
        <v/>
      </c>
      <c r="D367" s="183">
        <f>INDIRECT(D$1&amp;"!D"&amp;ROW())</f>
        <v/>
      </c>
      <c r="E367" s="224">
        <f>E368*(1+D367)</f>
        <v/>
      </c>
      <c r="F367" s="183">
        <f>INDIRECT(F$1&amp;"!D"&amp;ROW())</f>
        <v/>
      </c>
      <c r="G367" s="224">
        <f>G368*(1+F367)</f>
        <v/>
      </c>
      <c r="H367" s="183">
        <f>INDIRECT(H$1&amp;"!D"&amp;ROW())</f>
        <v/>
      </c>
      <c r="I367" s="224">
        <f>I368*(1+H367)</f>
        <v/>
      </c>
      <c r="J367" s="183">
        <f>INDIRECT(J$1&amp;"!D"&amp;ROW())</f>
        <v/>
      </c>
      <c r="K367" s="224">
        <f>K368*(1+J367)</f>
        <v/>
      </c>
      <c r="L367" s="198">
        <f>SUM(C367,E367,G367,I367,K367)</f>
        <v/>
      </c>
      <c r="M367" s="186">
        <f>L367/L368-1</f>
        <v/>
      </c>
      <c r="N367" s="414" t="n"/>
      <c r="O367" s="186" t="n"/>
      <c r="P367" s="418" t="n"/>
      <c r="Q367" s="414" t="n"/>
      <c r="R367" s="230" t="n"/>
      <c r="S367" s="419" t="n"/>
      <c r="T367" s="229" t="n"/>
    </row>
    <row r="368" ht="16.5" customHeight="1">
      <c r="A368" s="188" t="n">
        <v>43838</v>
      </c>
      <c r="B368" s="183">
        <f>INDIRECT(B$1&amp;"!D"&amp;ROW())</f>
        <v/>
      </c>
      <c r="C368" s="224">
        <f>C369*(1+B368)</f>
        <v/>
      </c>
      <c r="D368" s="183">
        <f>INDIRECT(D$1&amp;"!D"&amp;ROW())</f>
        <v/>
      </c>
      <c r="E368" s="224">
        <f>E369*(1+D368)</f>
        <v/>
      </c>
      <c r="F368" s="183">
        <f>INDIRECT(F$1&amp;"!D"&amp;ROW())</f>
        <v/>
      </c>
      <c r="G368" s="224">
        <f>G369*(1+F368)</f>
        <v/>
      </c>
      <c r="H368" s="183">
        <f>INDIRECT(H$1&amp;"!D"&amp;ROW())</f>
        <v/>
      </c>
      <c r="I368" s="224">
        <f>I369*(1+H368)</f>
        <v/>
      </c>
      <c r="J368" s="183">
        <f>INDIRECT(J$1&amp;"!D"&amp;ROW())</f>
        <v/>
      </c>
      <c r="K368" s="224">
        <f>K369*(1+J368)</f>
        <v/>
      </c>
      <c r="L368" s="198">
        <f>SUM(C368,E368,G368,I368,K368)</f>
        <v/>
      </c>
      <c r="M368" s="186">
        <f>L368/L369-1</f>
        <v/>
      </c>
      <c r="N368" s="414" t="n"/>
      <c r="O368" s="186" t="n"/>
      <c r="P368" s="418" t="n"/>
      <c r="Q368" s="414" t="n"/>
      <c r="R368" s="230" t="n"/>
      <c r="S368" s="419" t="n"/>
      <c r="T368" s="229" t="n"/>
    </row>
    <row r="369" ht="16.5" customHeight="1">
      <c r="A369" s="188" t="n">
        <v>43837</v>
      </c>
      <c r="B369" s="183">
        <f>INDIRECT(B$1&amp;"!D"&amp;ROW())</f>
        <v/>
      </c>
      <c r="C369" s="224">
        <f>C370*(1+B369)</f>
        <v/>
      </c>
      <c r="D369" s="183">
        <f>INDIRECT(D$1&amp;"!D"&amp;ROW())</f>
        <v/>
      </c>
      <c r="E369" s="224">
        <f>E370*(1+D369)</f>
        <v/>
      </c>
      <c r="F369" s="183">
        <f>INDIRECT(F$1&amp;"!D"&amp;ROW())</f>
        <v/>
      </c>
      <c r="G369" s="224">
        <f>G370*(1+F369)</f>
        <v/>
      </c>
      <c r="H369" s="183">
        <f>INDIRECT(H$1&amp;"!D"&amp;ROW())</f>
        <v/>
      </c>
      <c r="I369" s="224">
        <f>I370*(1+H369)</f>
        <v/>
      </c>
      <c r="J369" s="183">
        <f>INDIRECT(J$1&amp;"!D"&amp;ROW())</f>
        <v/>
      </c>
      <c r="K369" s="224">
        <f>K370*(1+J369)</f>
        <v/>
      </c>
      <c r="L369" s="198">
        <f>SUM(C369,E369,G369,I369,K369)</f>
        <v/>
      </c>
      <c r="M369" s="186">
        <f>L369/L370-1</f>
        <v/>
      </c>
      <c r="N369" s="414" t="n"/>
      <c r="O369" s="186" t="n"/>
      <c r="P369" s="418" t="n"/>
      <c r="Q369" s="414" t="n"/>
      <c r="R369" s="230" t="n"/>
      <c r="S369" s="419" t="n"/>
      <c r="T369" s="229" t="n"/>
    </row>
    <row r="370" ht="16.5" customHeight="1">
      <c r="A370" s="188" t="n">
        <v>43836</v>
      </c>
      <c r="B370" s="183">
        <f>INDIRECT(B$1&amp;"!D"&amp;ROW())</f>
        <v/>
      </c>
      <c r="C370" s="224">
        <f>C371*(1+B370)</f>
        <v/>
      </c>
      <c r="D370" s="183">
        <f>INDIRECT(D$1&amp;"!D"&amp;ROW())</f>
        <v/>
      </c>
      <c r="E370" s="224">
        <f>E371*(1+D370)</f>
        <v/>
      </c>
      <c r="F370" s="183">
        <f>INDIRECT(F$1&amp;"!D"&amp;ROW())</f>
        <v/>
      </c>
      <c r="G370" s="224">
        <f>G371*(1+F370)</f>
        <v/>
      </c>
      <c r="H370" s="183">
        <f>INDIRECT(H$1&amp;"!D"&amp;ROW())</f>
        <v/>
      </c>
      <c r="I370" s="224">
        <f>I371*(1+H370)</f>
        <v/>
      </c>
      <c r="J370" s="183">
        <f>INDIRECT(J$1&amp;"!D"&amp;ROW())</f>
        <v/>
      </c>
      <c r="K370" s="224">
        <f>K371*(1+J370)</f>
        <v/>
      </c>
      <c r="L370" s="198">
        <f>SUM(C370,E370,G370,I370,K370)</f>
        <v/>
      </c>
      <c r="M370" s="186">
        <f>L370/L371-1</f>
        <v/>
      </c>
      <c r="N370" s="414" t="n"/>
      <c r="O370" s="186" t="n"/>
      <c r="P370" s="418" t="n"/>
      <c r="Q370" s="414" t="n"/>
      <c r="R370" s="230" t="n"/>
      <c r="S370" s="419" t="n"/>
      <c r="T370" s="229" t="n"/>
    </row>
    <row r="371" ht="16.5" customHeight="1">
      <c r="A371" s="188" t="n">
        <v>43833</v>
      </c>
      <c r="B371" s="183">
        <f>INDIRECT(B$1&amp;"!D"&amp;ROW())</f>
        <v/>
      </c>
      <c r="C371" s="224">
        <f>C372*(1+B371)</f>
        <v/>
      </c>
      <c r="D371" s="183">
        <f>INDIRECT(D$1&amp;"!D"&amp;ROW())</f>
        <v/>
      </c>
      <c r="E371" s="224">
        <f>E372*(1+D371)</f>
        <v/>
      </c>
      <c r="F371" s="183">
        <f>INDIRECT(F$1&amp;"!D"&amp;ROW())</f>
        <v/>
      </c>
      <c r="G371" s="224">
        <f>G372*(1+F371)</f>
        <v/>
      </c>
      <c r="H371" s="183">
        <f>INDIRECT(H$1&amp;"!D"&amp;ROW())</f>
        <v/>
      </c>
      <c r="I371" s="224">
        <f>I372*(1+H371)</f>
        <v/>
      </c>
      <c r="J371" s="183">
        <f>INDIRECT(J$1&amp;"!D"&amp;ROW())</f>
        <v/>
      </c>
      <c r="K371" s="224">
        <f>K372*(1+J371)</f>
        <v/>
      </c>
      <c r="L371" s="198">
        <f>SUM(C371,E371,G371,I371,K371)</f>
        <v/>
      </c>
      <c r="M371" s="186">
        <f>L371/L372-1</f>
        <v/>
      </c>
      <c r="N371" s="414" t="n"/>
      <c r="O371" s="186" t="n"/>
      <c r="P371" s="418" t="n"/>
      <c r="Q371" s="414" t="n"/>
      <c r="R371" s="230" t="n"/>
      <c r="S371" s="419" t="n"/>
      <c r="T371" s="229" t="n"/>
    </row>
    <row r="372" ht="16.5" customHeight="1">
      <c r="A372" s="188" t="n">
        <v>43832</v>
      </c>
      <c r="B372" s="183">
        <f>INDIRECT(B$1&amp;"!D"&amp;ROW())</f>
        <v/>
      </c>
      <c r="C372" s="224">
        <f>98.5/4</f>
        <v/>
      </c>
      <c r="D372" s="183">
        <f>INDIRECT(D$1&amp;"!D"&amp;ROW())</f>
        <v/>
      </c>
      <c r="E372" s="224">
        <f>98.5/4</f>
        <v/>
      </c>
      <c r="F372" s="183">
        <f>INDIRECT(F$1&amp;"!D"&amp;ROW())</f>
        <v/>
      </c>
      <c r="G372" s="224">
        <f>98.5/4</f>
        <v/>
      </c>
      <c r="H372" s="183">
        <f>INDIRECT(H$1&amp;"!D"&amp;ROW())</f>
        <v/>
      </c>
      <c r="I372" s="224">
        <f>98.5/4</f>
        <v/>
      </c>
      <c r="J372" s="183">
        <f>INDIRECT(J$1&amp;"!D"&amp;ROW())</f>
        <v/>
      </c>
      <c r="K372" s="224" t="n">
        <v>1.5</v>
      </c>
      <c r="L372" s="198">
        <f>SUM(C372,E372,G372,I372,K372)</f>
        <v/>
      </c>
      <c r="M372" s="183" t="n"/>
      <c r="N372" s="414" t="n"/>
      <c r="O372" s="183" t="n"/>
      <c r="P372" s="418" t="n"/>
      <c r="Q372" s="414" t="n"/>
      <c r="R372" s="227" t="n"/>
      <c r="S372" s="419" t="n"/>
      <c r="T372" s="226" t="n"/>
    </row>
    <row r="373" ht="16.5" customHeight="1">
      <c r="A373" s="188" t="n"/>
      <c r="C373" s="224" t="n"/>
      <c r="E373" s="224" t="n"/>
      <c r="G373" s="224" t="n"/>
      <c r="I373" s="224" t="n"/>
      <c r="K373" s="224" t="n"/>
      <c r="M373" s="183" t="n"/>
      <c r="N373" s="414" t="n"/>
      <c r="O373" s="183" t="n"/>
      <c r="S373" s="419" t="n"/>
    </row>
    <row r="374" ht="16.5" customHeight="1">
      <c r="A374" s="188" t="n"/>
      <c r="C374" s="224" t="n"/>
      <c r="E374" s="224" t="n"/>
      <c r="G374" s="224" t="n"/>
      <c r="I374" s="224" t="n"/>
      <c r="K374" s="224" t="n"/>
      <c r="M374" s="183" t="n"/>
      <c r="N374" s="414" t="n"/>
      <c r="O374" s="183" t="n"/>
      <c r="S374" s="419" t="n"/>
    </row>
    <row r="375" ht="16.5" customHeight="1">
      <c r="A375" s="188" t="n"/>
      <c r="C375" s="224" t="n"/>
      <c r="E375" s="224" t="n"/>
      <c r="G375" s="224" t="n"/>
      <c r="I375" s="224" t="n"/>
      <c r="K375" s="224" t="n"/>
      <c r="M375" s="183" t="n"/>
      <c r="N375" s="414" t="n"/>
      <c r="O375" s="183" t="n"/>
      <c r="S375" s="419" t="n"/>
    </row>
    <row r="376" ht="16.5" customHeight="1">
      <c r="A376" s="188" t="n"/>
      <c r="C376" s="224" t="n"/>
      <c r="E376" s="224" t="n"/>
      <c r="G376" s="224" t="n"/>
      <c r="I376" s="224" t="n"/>
      <c r="K376" s="224" t="n"/>
      <c r="M376" s="183" t="n"/>
      <c r="N376" s="414" t="n"/>
      <c r="O376" s="183" t="n"/>
      <c r="S376" s="419" t="n"/>
    </row>
    <row r="377" ht="16.5" customHeight="1">
      <c r="A377" s="188" t="n"/>
      <c r="C377" s="224" t="n"/>
      <c r="E377" s="224" t="n"/>
      <c r="G377" s="224" t="n"/>
      <c r="I377" s="224" t="n"/>
      <c r="K377" s="224" t="n"/>
      <c r="M377" s="183" t="n"/>
      <c r="N377" s="414" t="n"/>
      <c r="O377" s="183" t="n"/>
      <c r="S377" s="419" t="n"/>
    </row>
    <row r="378" ht="16.5" customHeight="1">
      <c r="A378" s="188" t="n"/>
      <c r="C378" s="224" t="n"/>
      <c r="E378" s="224" t="n"/>
      <c r="G378" s="224" t="n"/>
      <c r="I378" s="224" t="n"/>
      <c r="K378" s="224" t="n"/>
      <c r="M378" s="183" t="n"/>
      <c r="N378" s="414" t="n"/>
      <c r="O378" s="183" t="n"/>
      <c r="S378" s="419" t="n"/>
    </row>
    <row r="379" ht="16.5" customHeight="1">
      <c r="A379" s="188" t="n"/>
      <c r="C379" s="224" t="n"/>
      <c r="E379" s="224" t="n"/>
      <c r="G379" s="224" t="n"/>
      <c r="I379" s="224" t="n"/>
      <c r="K379" s="224" t="n"/>
      <c r="M379" s="183" t="n"/>
      <c r="N379" s="414" t="n"/>
      <c r="O379" s="183" t="n"/>
      <c r="S379" s="419" t="n"/>
    </row>
    <row r="380" ht="16.5" customHeight="1">
      <c r="A380" s="188" t="n"/>
      <c r="C380" s="224" t="n"/>
      <c r="E380" s="224" t="n"/>
      <c r="G380" s="224" t="n"/>
      <c r="I380" s="224" t="n"/>
      <c r="K380" s="224" t="n"/>
      <c r="M380" s="183" t="n"/>
      <c r="N380" s="414" t="n"/>
      <c r="O380" s="183" t="n"/>
      <c r="S380" s="419" t="n"/>
    </row>
    <row r="381" ht="16.5" customHeight="1">
      <c r="A381" s="188" t="n"/>
      <c r="C381" s="224" t="n"/>
      <c r="E381" s="224" t="n"/>
      <c r="G381" s="224" t="n"/>
      <c r="I381" s="224" t="n"/>
      <c r="K381" s="224" t="n"/>
      <c r="M381" s="183" t="n"/>
      <c r="N381" s="414" t="n"/>
      <c r="O381" s="183" t="n"/>
      <c r="S381" s="419" t="n"/>
    </row>
    <row r="382" ht="16.5" customHeight="1">
      <c r="A382" s="188" t="n"/>
      <c r="C382" s="224" t="n"/>
      <c r="E382" s="224" t="n"/>
      <c r="G382" s="224" t="n"/>
      <c r="I382" s="224" t="n"/>
      <c r="K382" s="224" t="n"/>
      <c r="M382" s="183" t="n"/>
      <c r="N382" s="414" t="n"/>
      <c r="O382" s="183" t="n"/>
      <c r="S382" s="419" t="n"/>
    </row>
    <row r="383" ht="16.5" customHeight="1">
      <c r="A383" s="188" t="n"/>
      <c r="C383" s="224" t="n"/>
      <c r="E383" s="224" t="n"/>
      <c r="G383" s="224" t="n"/>
      <c r="I383" s="224" t="n"/>
      <c r="K383" s="224" t="n"/>
      <c r="M383" s="183" t="n"/>
      <c r="N383" s="414" t="n"/>
      <c r="O383" s="183" t="n"/>
      <c r="S383" s="419" t="n"/>
    </row>
    <row r="384" ht="16.5" customHeight="1">
      <c r="A384" s="188" t="n"/>
      <c r="C384" s="224" t="n"/>
      <c r="E384" s="224" t="n"/>
      <c r="G384" s="224" t="n"/>
      <c r="I384" s="224" t="n"/>
      <c r="K384" s="224" t="n"/>
      <c r="M384" s="183" t="n"/>
      <c r="N384" s="414" t="n"/>
      <c r="O384" s="183" t="n"/>
      <c r="S384" s="419" t="n"/>
    </row>
    <row r="385" ht="16.5" customHeight="1">
      <c r="A385" s="188" t="n"/>
      <c r="C385" s="224" t="n"/>
      <c r="E385" s="224" t="n"/>
      <c r="G385" s="224" t="n"/>
      <c r="I385" s="224" t="n"/>
      <c r="K385" s="224" t="n"/>
      <c r="M385" s="183" t="n"/>
      <c r="N385" s="414" t="n"/>
      <c r="O385" s="183" t="n"/>
      <c r="S385" s="419" t="n"/>
    </row>
    <row r="386" ht="16.5" customHeight="1">
      <c r="A386" s="188" t="n"/>
      <c r="C386" s="224" t="n"/>
      <c r="E386" s="224" t="n"/>
      <c r="G386" s="224" t="n"/>
      <c r="I386" s="224" t="n"/>
      <c r="K386" s="224" t="n"/>
      <c r="M386" s="183" t="n"/>
      <c r="N386" s="414" t="n"/>
      <c r="O386" s="183" t="n"/>
      <c r="S386" s="419" t="n"/>
    </row>
    <row r="387" ht="16.5" customHeight="1">
      <c r="A387" s="188" t="n"/>
      <c r="C387" s="224" t="n"/>
      <c r="E387" s="224" t="n"/>
      <c r="G387" s="224" t="n"/>
      <c r="I387" s="224" t="n"/>
      <c r="K387" s="224" t="n"/>
      <c r="M387" s="183" t="n"/>
      <c r="N387" s="414" t="n"/>
      <c r="O387" s="183" t="n"/>
      <c r="S387" s="419" t="n"/>
    </row>
    <row r="388" ht="16.5" customHeight="1">
      <c r="A388" s="188" t="n"/>
      <c r="C388" s="224" t="n"/>
      <c r="E388" s="224" t="n"/>
      <c r="G388" s="224" t="n"/>
      <c r="I388" s="224" t="n"/>
      <c r="K388" s="224" t="n"/>
      <c r="M388" s="183" t="n"/>
      <c r="N388" s="414" t="n"/>
      <c r="O388" s="183" t="n"/>
      <c r="S388" s="419" t="n"/>
    </row>
    <row r="389" ht="16.5" customHeight="1">
      <c r="A389" s="188" t="n"/>
      <c r="C389" s="224" t="n"/>
      <c r="E389" s="224" t="n"/>
      <c r="G389" s="224" t="n"/>
      <c r="I389" s="224" t="n"/>
      <c r="K389" s="224" t="n"/>
      <c r="M389" s="183" t="n"/>
      <c r="N389" s="414" t="n"/>
      <c r="O389" s="183" t="n"/>
      <c r="S389" s="419" t="n"/>
    </row>
    <row r="390" ht="16.5" customHeight="1">
      <c r="A390" s="188" t="n"/>
      <c r="C390" s="224" t="n"/>
      <c r="E390" s="224" t="n"/>
      <c r="G390" s="224" t="n"/>
      <c r="I390" s="224" t="n"/>
      <c r="K390" s="224" t="n"/>
      <c r="M390" s="183" t="n"/>
      <c r="N390" s="414" t="n"/>
      <c r="O390" s="183" t="n"/>
      <c r="S390" s="419" t="n"/>
    </row>
    <row r="391" ht="16.5" customHeight="1">
      <c r="A391" s="188" t="n"/>
      <c r="C391" s="224" t="n"/>
      <c r="E391" s="224" t="n"/>
      <c r="G391" s="224" t="n"/>
      <c r="I391" s="224" t="n"/>
      <c r="K391" s="224" t="n"/>
      <c r="M391" s="183" t="n"/>
      <c r="N391" s="414" t="n"/>
      <c r="O391" s="183" t="n"/>
      <c r="S391" s="419" t="n"/>
    </row>
    <row r="392" ht="16.5" customHeight="1">
      <c r="A392" s="188" t="n"/>
      <c r="C392" s="224" t="n"/>
      <c r="E392" s="224" t="n"/>
      <c r="G392" s="224" t="n"/>
      <c r="I392" s="224" t="n"/>
      <c r="K392" s="224" t="n"/>
      <c r="M392" s="183" t="n"/>
      <c r="N392" s="414" t="n"/>
      <c r="O392" s="183" t="n"/>
      <c r="S392" s="419" t="n"/>
    </row>
    <row r="393" ht="16.5" customHeight="1">
      <c r="A393" s="188" t="n"/>
      <c r="C393" s="224" t="n"/>
      <c r="E393" s="224" t="n"/>
      <c r="G393" s="224" t="n"/>
      <c r="I393" s="224" t="n"/>
      <c r="K393" s="224" t="n"/>
      <c r="M393" s="183" t="n"/>
      <c r="N393" s="414" t="n"/>
      <c r="O393" s="183" t="n"/>
      <c r="S393" s="419" t="n"/>
    </row>
    <row r="394" ht="16.5" customHeight="1">
      <c r="A394" s="188" t="n"/>
      <c r="C394" s="224" t="n"/>
      <c r="E394" s="224" t="n"/>
      <c r="G394" s="224" t="n"/>
      <c r="I394" s="224" t="n"/>
      <c r="K394" s="224" t="n"/>
      <c r="M394" s="183" t="n"/>
      <c r="N394" s="414" t="n"/>
      <c r="O394" s="183" t="n"/>
      <c r="S394" s="419" t="n"/>
    </row>
    <row r="395" ht="16.5" customHeight="1">
      <c r="A395" s="188" t="n"/>
      <c r="C395" s="224" t="n"/>
      <c r="E395" s="224" t="n"/>
      <c r="G395" s="224" t="n"/>
      <c r="I395" s="224" t="n"/>
      <c r="K395" s="224" t="n"/>
      <c r="M395" s="183" t="n"/>
      <c r="N395" s="414" t="n"/>
      <c r="O395" s="183" t="n"/>
      <c r="S395" s="419" t="n"/>
    </row>
    <row r="396" ht="16.5" customHeight="1">
      <c r="A396" s="188" t="n"/>
      <c r="C396" s="224" t="n"/>
      <c r="E396" s="224" t="n"/>
      <c r="G396" s="224" t="n"/>
      <c r="I396" s="224" t="n"/>
      <c r="K396" s="224" t="n"/>
      <c r="M396" s="183" t="n"/>
      <c r="N396" s="414" t="n"/>
      <c r="O396" s="183" t="n"/>
      <c r="S396" s="419" t="n"/>
    </row>
    <row r="397" ht="16.5" customHeight="1">
      <c r="A397" s="188" t="n"/>
      <c r="C397" s="224" t="n"/>
      <c r="E397" s="224" t="n"/>
      <c r="G397" s="224" t="n"/>
      <c r="I397" s="224" t="n"/>
      <c r="K397" s="224" t="n"/>
      <c r="M397" s="183" t="n"/>
      <c r="N397" s="414" t="n"/>
      <c r="O397" s="183" t="n"/>
      <c r="S397" s="419" t="n"/>
    </row>
    <row r="398" ht="16.5" customHeight="1">
      <c r="A398" s="188" t="n"/>
      <c r="C398" s="224" t="n"/>
      <c r="E398" s="224" t="n"/>
      <c r="G398" s="224" t="n"/>
      <c r="I398" s="224" t="n"/>
      <c r="K398" s="224" t="n"/>
      <c r="M398" s="183" t="n"/>
      <c r="N398" s="414" t="n"/>
      <c r="O398" s="183" t="n"/>
      <c r="S398" s="419" t="n"/>
    </row>
    <row r="399" ht="16.5" customHeight="1">
      <c r="A399" s="188" t="n"/>
      <c r="C399" s="224" t="n"/>
      <c r="E399" s="224" t="n"/>
      <c r="G399" s="224" t="n"/>
      <c r="I399" s="224" t="n"/>
      <c r="K399" s="224" t="n"/>
      <c r="M399" s="183" t="n"/>
      <c r="N399" s="414" t="n"/>
      <c r="O399" s="183" t="n"/>
      <c r="S399" s="419" t="n"/>
    </row>
    <row r="400" ht="16.5" customHeight="1">
      <c r="A400" s="188" t="n"/>
      <c r="C400" s="224" t="n"/>
      <c r="E400" s="224" t="n"/>
      <c r="G400" s="224" t="n"/>
      <c r="I400" s="224" t="n"/>
      <c r="K400" s="224" t="n"/>
      <c r="M400" s="183" t="n"/>
      <c r="N400" s="414" t="n"/>
      <c r="O400" s="183" t="n"/>
      <c r="S400" s="419" t="n"/>
    </row>
    <row r="401" ht="16.5" customHeight="1">
      <c r="A401" s="188" t="n"/>
      <c r="C401" s="224" t="n"/>
      <c r="E401" s="224" t="n"/>
      <c r="G401" s="224" t="n"/>
      <c r="I401" s="224" t="n"/>
      <c r="K401" s="224" t="n"/>
      <c r="M401" s="183" t="n"/>
      <c r="N401" s="414" t="n"/>
      <c r="O401" s="183" t="n"/>
      <c r="S401" s="419" t="n"/>
    </row>
    <row r="402" ht="16.5" customHeight="1">
      <c r="A402" s="188" t="n"/>
      <c r="C402" s="224" t="n"/>
      <c r="E402" s="224" t="n"/>
      <c r="G402" s="224" t="n"/>
      <c r="I402" s="224" t="n"/>
      <c r="K402" s="224" t="n"/>
      <c r="M402" s="183" t="n"/>
      <c r="N402" s="414" t="n"/>
      <c r="O402" s="183" t="n"/>
      <c r="S402" s="419" t="n"/>
    </row>
    <row r="403" ht="16.5" customHeight="1">
      <c r="A403" s="188" t="n"/>
      <c r="C403" s="224" t="n"/>
      <c r="E403" s="224" t="n"/>
      <c r="G403" s="224" t="n"/>
      <c r="I403" s="224" t="n"/>
      <c r="K403" s="224" t="n"/>
      <c r="M403" s="183" t="n"/>
      <c r="N403" s="414" t="n"/>
      <c r="O403" s="183" t="n"/>
      <c r="S403" s="419" t="n"/>
    </row>
    <row r="404" ht="16.5" customHeight="1">
      <c r="A404" s="188" t="n"/>
      <c r="C404" s="224" t="n"/>
      <c r="E404" s="224" t="n"/>
      <c r="G404" s="224" t="n"/>
      <c r="I404" s="224" t="n"/>
      <c r="K404" s="224" t="n"/>
      <c r="M404" s="183" t="n"/>
      <c r="N404" s="414" t="n"/>
      <c r="O404" s="183" t="n"/>
      <c r="S404" s="419" t="n"/>
    </row>
    <row r="405" ht="16.5" customHeight="1">
      <c r="A405" s="188" t="n"/>
      <c r="C405" s="224" t="n"/>
      <c r="E405" s="224" t="n"/>
      <c r="G405" s="224" t="n"/>
      <c r="I405" s="224" t="n"/>
      <c r="K405" s="224" t="n"/>
      <c r="M405" s="183" t="n"/>
      <c r="N405" s="414" t="n"/>
      <c r="O405" s="183" t="n"/>
      <c r="S405" s="419" t="n"/>
    </row>
    <row r="406" ht="16.5" customHeight="1">
      <c r="A406" s="188" t="n"/>
      <c r="C406" s="224" t="n"/>
      <c r="E406" s="224" t="n"/>
      <c r="G406" s="224" t="n"/>
      <c r="I406" s="224" t="n"/>
      <c r="K406" s="224" t="n"/>
      <c r="M406" s="183" t="n"/>
      <c r="N406" s="414" t="n"/>
      <c r="O406" s="183" t="n"/>
      <c r="S406" s="419" t="n"/>
    </row>
    <row r="407" ht="16.5" customHeight="1">
      <c r="A407" s="188" t="n"/>
      <c r="C407" s="224" t="n"/>
      <c r="E407" s="224" t="n"/>
      <c r="G407" s="224" t="n"/>
      <c r="I407" s="224" t="n"/>
      <c r="K407" s="224" t="n"/>
      <c r="M407" s="183" t="n"/>
      <c r="N407" s="414" t="n"/>
      <c r="O407" s="183" t="n"/>
      <c r="S407" s="419" t="n"/>
    </row>
    <row r="408" ht="16.5" customHeight="1">
      <c r="A408" s="188" t="n"/>
      <c r="C408" s="224" t="n"/>
      <c r="E408" s="224" t="n"/>
      <c r="G408" s="224" t="n"/>
      <c r="I408" s="224" t="n"/>
      <c r="K408" s="224" t="n"/>
      <c r="M408" s="183" t="n"/>
      <c r="N408" s="414" t="n"/>
      <c r="O408" s="183" t="n"/>
      <c r="S408" s="419" t="n"/>
    </row>
    <row r="409" ht="16.5" customHeight="1">
      <c r="A409" s="188" t="n"/>
      <c r="C409" s="224" t="n"/>
      <c r="E409" s="224" t="n"/>
      <c r="G409" s="224" t="n"/>
      <c r="I409" s="224" t="n"/>
      <c r="K409" s="224" t="n"/>
      <c r="M409" s="183" t="n"/>
      <c r="N409" s="414" t="n"/>
      <c r="O409" s="183" t="n"/>
      <c r="S409" s="419" t="n"/>
    </row>
    <row r="410" ht="16.5" customHeight="1">
      <c r="A410" s="188" t="n"/>
      <c r="C410" s="224" t="n"/>
      <c r="E410" s="224" t="n"/>
      <c r="G410" s="224" t="n"/>
      <c r="I410" s="224" t="n"/>
      <c r="K410" s="224" t="n"/>
      <c r="M410" s="183" t="n"/>
      <c r="N410" s="414" t="n"/>
      <c r="O410" s="183" t="n"/>
      <c r="S410" s="419" t="n"/>
    </row>
    <row r="411" ht="16.5" customHeight="1">
      <c r="A411" s="188" t="n"/>
      <c r="C411" s="224" t="n"/>
      <c r="E411" s="224" t="n"/>
      <c r="G411" s="224" t="n"/>
      <c r="I411" s="224" t="n"/>
      <c r="K411" s="224" t="n"/>
      <c r="M411" s="183" t="n"/>
      <c r="N411" s="414" t="n"/>
      <c r="O411" s="183" t="n"/>
      <c r="S411" s="419" t="n"/>
    </row>
    <row r="412" ht="16.5" customHeight="1">
      <c r="A412" s="188" t="n"/>
      <c r="C412" s="224" t="n"/>
      <c r="E412" s="224" t="n"/>
      <c r="G412" s="224" t="n"/>
      <c r="I412" s="224" t="n"/>
      <c r="K412" s="224" t="n"/>
      <c r="M412" s="183" t="n"/>
      <c r="N412" s="414" t="n"/>
      <c r="O412" s="183" t="n"/>
      <c r="S412" s="419" t="n"/>
    </row>
    <row r="413" ht="16.5" customHeight="1">
      <c r="A413" s="188" t="n"/>
      <c r="C413" s="224" t="n"/>
      <c r="E413" s="224" t="n"/>
      <c r="G413" s="224" t="n"/>
      <c r="I413" s="224" t="n"/>
      <c r="K413" s="224" t="n"/>
      <c r="M413" s="183" t="n"/>
      <c r="N413" s="414" t="n"/>
      <c r="O413" s="183" t="n"/>
      <c r="S413" s="419" t="n"/>
    </row>
    <row r="414" ht="16.5" customHeight="1">
      <c r="A414" s="188" t="n"/>
      <c r="C414" s="224" t="n"/>
      <c r="E414" s="224" t="n"/>
      <c r="G414" s="224" t="n"/>
      <c r="I414" s="224" t="n"/>
      <c r="K414" s="224" t="n"/>
      <c r="M414" s="183" t="n"/>
      <c r="N414" s="414" t="n"/>
      <c r="O414" s="183" t="n"/>
      <c r="S414" s="419" t="n"/>
    </row>
    <row r="415" ht="16.5" customHeight="1">
      <c r="A415" s="188" t="n"/>
      <c r="C415" s="224" t="n"/>
      <c r="E415" s="224" t="n"/>
      <c r="G415" s="224" t="n"/>
      <c r="I415" s="224" t="n"/>
      <c r="K415" s="224" t="n"/>
      <c r="M415" s="183" t="n"/>
      <c r="N415" s="414" t="n"/>
      <c r="O415" s="183" t="n"/>
      <c r="S415" s="419" t="n"/>
    </row>
    <row r="416" ht="16.5" customHeight="1">
      <c r="A416" s="188" t="n"/>
      <c r="C416" s="224" t="n"/>
      <c r="E416" s="224" t="n"/>
      <c r="G416" s="224" t="n"/>
      <c r="I416" s="224" t="n"/>
      <c r="K416" s="224" t="n"/>
      <c r="M416" s="183" t="n"/>
      <c r="N416" s="414" t="n"/>
      <c r="O416" s="183" t="n"/>
      <c r="S416" s="419" t="n"/>
    </row>
    <row r="417" ht="16.5" customHeight="1">
      <c r="A417" s="188" t="n"/>
      <c r="C417" s="224" t="n"/>
      <c r="E417" s="224" t="n"/>
      <c r="G417" s="224" t="n"/>
      <c r="I417" s="224" t="n"/>
      <c r="K417" s="224" t="n"/>
      <c r="M417" s="183" t="n"/>
      <c r="N417" s="414" t="n"/>
      <c r="O417" s="183" t="n"/>
      <c r="S417" s="419" t="n"/>
    </row>
    <row r="418" ht="16.5" customHeight="1">
      <c r="A418" s="188" t="n"/>
      <c r="C418" s="224" t="n"/>
      <c r="E418" s="224" t="n"/>
      <c r="G418" s="224" t="n"/>
      <c r="I418" s="224" t="n"/>
      <c r="K418" s="224" t="n"/>
      <c r="M418" s="183" t="n"/>
      <c r="N418" s="414" t="n"/>
      <c r="O418" s="183" t="n"/>
      <c r="S418" s="419" t="n"/>
    </row>
    <row r="419" ht="16.5" customHeight="1">
      <c r="A419" s="188" t="n"/>
      <c r="C419" s="224" t="n"/>
      <c r="E419" s="224" t="n"/>
      <c r="G419" s="224" t="n"/>
      <c r="I419" s="224" t="n"/>
      <c r="K419" s="224" t="n"/>
      <c r="M419" s="183" t="n"/>
      <c r="N419" s="414" t="n"/>
      <c r="O419" s="183" t="n"/>
      <c r="S419" s="419" t="n"/>
    </row>
    <row r="420" ht="16.5" customHeight="1">
      <c r="A420" s="188" t="n"/>
      <c r="C420" s="224" t="n"/>
      <c r="E420" s="224" t="n"/>
      <c r="G420" s="224" t="n"/>
      <c r="I420" s="224" t="n"/>
      <c r="K420" s="224" t="n"/>
      <c r="M420" s="183" t="n"/>
      <c r="N420" s="414" t="n"/>
      <c r="O420" s="183" t="n"/>
      <c r="S420" s="419" t="n"/>
    </row>
    <row r="421" ht="16.5" customHeight="1">
      <c r="A421" s="188" t="n"/>
      <c r="C421" s="224" t="n"/>
      <c r="E421" s="224" t="n"/>
      <c r="G421" s="224" t="n"/>
      <c r="I421" s="224" t="n"/>
      <c r="K421" s="224" t="n"/>
      <c r="M421" s="183" t="n"/>
      <c r="N421" s="414" t="n"/>
      <c r="O421" s="183" t="n"/>
      <c r="S421" s="419" t="n"/>
    </row>
    <row r="422" ht="16.5" customHeight="1">
      <c r="A422" s="188" t="n"/>
      <c r="C422" s="224" t="n"/>
      <c r="E422" s="224" t="n"/>
      <c r="G422" s="224" t="n"/>
      <c r="I422" s="224" t="n"/>
      <c r="K422" s="224" t="n"/>
      <c r="M422" s="183" t="n"/>
      <c r="N422" s="414" t="n"/>
      <c r="O422" s="183" t="n"/>
      <c r="S422" s="419" t="n"/>
    </row>
    <row r="423" ht="16.5" customHeight="1">
      <c r="A423" s="188" t="n"/>
      <c r="C423" s="224" t="n"/>
      <c r="E423" s="224" t="n"/>
      <c r="G423" s="224" t="n"/>
      <c r="I423" s="224" t="n"/>
      <c r="K423" s="224" t="n"/>
      <c r="M423" s="183" t="n"/>
      <c r="N423" s="414" t="n"/>
      <c r="O423" s="183" t="n"/>
      <c r="S423" s="419" t="n"/>
    </row>
    <row r="424" ht="16.5" customHeight="1">
      <c r="A424" s="188" t="n"/>
      <c r="C424" s="224" t="n"/>
      <c r="E424" s="224" t="n"/>
      <c r="G424" s="224" t="n"/>
      <c r="I424" s="224" t="n"/>
      <c r="K424" s="224" t="n"/>
      <c r="M424" s="183" t="n"/>
      <c r="N424" s="414" t="n"/>
      <c r="O424" s="183" t="n"/>
      <c r="S424" s="419" t="n"/>
    </row>
    <row r="425" ht="16.5" customHeight="1">
      <c r="A425" s="188" t="n"/>
      <c r="C425" s="224" t="n"/>
      <c r="E425" s="224" t="n"/>
      <c r="G425" s="224" t="n"/>
      <c r="I425" s="224" t="n"/>
      <c r="K425" s="224" t="n"/>
      <c r="M425" s="183" t="n"/>
      <c r="N425" s="414" t="n"/>
      <c r="O425" s="183" t="n"/>
      <c r="S425" s="419" t="n"/>
    </row>
    <row r="426" ht="16.5" customHeight="1">
      <c r="A426" s="188" t="n"/>
      <c r="C426" s="224" t="n"/>
      <c r="E426" s="224" t="n"/>
      <c r="G426" s="224" t="n"/>
      <c r="I426" s="224" t="n"/>
      <c r="K426" s="224" t="n"/>
      <c r="M426" s="183" t="n"/>
      <c r="N426" s="414" t="n"/>
      <c r="O426" s="183" t="n"/>
      <c r="S426" s="419" t="n"/>
    </row>
    <row r="427" ht="16.5" customHeight="1">
      <c r="A427" s="188" t="n"/>
      <c r="C427" s="224" t="n"/>
      <c r="E427" s="224" t="n"/>
      <c r="G427" s="224" t="n"/>
      <c r="I427" s="224" t="n"/>
      <c r="K427" s="224" t="n"/>
      <c r="M427" s="183" t="n"/>
      <c r="N427" s="414" t="n"/>
      <c r="O427" s="183" t="n"/>
      <c r="S427" s="419" t="n"/>
    </row>
    <row r="428" ht="16.5" customHeight="1">
      <c r="A428" s="188" t="n"/>
      <c r="C428" s="224" t="n"/>
      <c r="E428" s="224" t="n"/>
      <c r="G428" s="224" t="n"/>
      <c r="I428" s="224" t="n"/>
      <c r="K428" s="224" t="n"/>
      <c r="M428" s="183" t="n"/>
      <c r="N428" s="414" t="n"/>
      <c r="O428" s="183" t="n"/>
      <c r="S428" s="419" t="n"/>
    </row>
    <row r="429" ht="16.5" customHeight="1">
      <c r="A429" s="188" t="n"/>
      <c r="C429" s="224" t="n"/>
      <c r="E429" s="224" t="n"/>
      <c r="G429" s="224" t="n"/>
      <c r="I429" s="224" t="n"/>
      <c r="K429" s="224" t="n"/>
      <c r="M429" s="183" t="n"/>
      <c r="N429" s="414" t="n"/>
      <c r="O429" s="183" t="n"/>
      <c r="S429" s="419" t="n"/>
    </row>
    <row r="430" ht="16.5" customHeight="1">
      <c r="A430" s="188" t="n"/>
      <c r="C430" s="224" t="n"/>
      <c r="E430" s="224" t="n"/>
      <c r="G430" s="224" t="n"/>
      <c r="I430" s="224" t="n"/>
      <c r="K430" s="224" t="n"/>
      <c r="M430" s="183" t="n"/>
      <c r="N430" s="414" t="n"/>
      <c r="O430" s="183" t="n"/>
      <c r="S430" s="419" t="n"/>
    </row>
    <row r="431" ht="16.5" customHeight="1">
      <c r="A431" s="188" t="n"/>
      <c r="C431" s="224" t="n"/>
      <c r="E431" s="224" t="n"/>
      <c r="G431" s="224" t="n"/>
      <c r="I431" s="224" t="n"/>
      <c r="K431" s="224" t="n"/>
      <c r="M431" s="183" t="n"/>
      <c r="N431" s="414" t="n"/>
      <c r="O431" s="183" t="n"/>
      <c r="S431" s="419" t="n"/>
    </row>
    <row r="432" ht="16.5" customHeight="1">
      <c r="A432" s="188" t="n"/>
      <c r="C432" s="224" t="n"/>
      <c r="E432" s="224" t="n"/>
      <c r="G432" s="224" t="n"/>
      <c r="I432" s="224" t="n"/>
      <c r="K432" s="224" t="n"/>
      <c r="M432" s="183" t="n"/>
      <c r="N432" s="414" t="n"/>
      <c r="O432" s="183" t="n"/>
      <c r="S432" s="419" t="n"/>
    </row>
    <row r="433" ht="16.5" customHeight="1">
      <c r="A433" s="188" t="n"/>
      <c r="C433" s="224" t="n"/>
      <c r="E433" s="224" t="n"/>
      <c r="G433" s="224" t="n"/>
      <c r="I433" s="224" t="n"/>
      <c r="K433" s="224" t="n"/>
      <c r="M433" s="183" t="n"/>
      <c r="N433" s="414" t="n"/>
      <c r="O433" s="183" t="n"/>
      <c r="S433" s="419" t="n"/>
    </row>
    <row r="434" ht="16.5" customHeight="1">
      <c r="A434" s="188" t="n"/>
      <c r="C434" s="224" t="n"/>
      <c r="E434" s="224" t="n"/>
      <c r="G434" s="224" t="n"/>
      <c r="I434" s="224" t="n"/>
      <c r="K434" s="224" t="n"/>
      <c r="M434" s="183" t="n"/>
      <c r="N434" s="414" t="n"/>
      <c r="O434" s="183" t="n"/>
      <c r="S434" s="419" t="n"/>
    </row>
    <row r="435" ht="16.5" customHeight="1">
      <c r="A435" s="188" t="n"/>
      <c r="C435" s="224" t="n"/>
      <c r="E435" s="224" t="n"/>
      <c r="G435" s="224" t="n"/>
      <c r="I435" s="224" t="n"/>
      <c r="K435" s="224" t="n"/>
      <c r="M435" s="183" t="n"/>
      <c r="N435" s="414" t="n"/>
      <c r="O435" s="183" t="n"/>
      <c r="S435" s="419" t="n"/>
    </row>
    <row r="436" ht="16.5" customHeight="1">
      <c r="A436" s="188" t="n"/>
      <c r="C436" s="224" t="n"/>
      <c r="E436" s="224" t="n"/>
      <c r="G436" s="224" t="n"/>
      <c r="I436" s="224" t="n"/>
      <c r="K436" s="224" t="n"/>
      <c r="M436" s="183" t="n"/>
      <c r="N436" s="414" t="n"/>
      <c r="O436" s="183" t="n"/>
      <c r="S436" s="419" t="n"/>
    </row>
    <row r="437" ht="16.5" customHeight="1">
      <c r="A437" s="188" t="n"/>
      <c r="C437" s="224" t="n"/>
      <c r="E437" s="224" t="n"/>
      <c r="G437" s="224" t="n"/>
      <c r="I437" s="224" t="n"/>
      <c r="K437" s="224" t="n"/>
      <c r="M437" s="183" t="n"/>
      <c r="N437" s="414" t="n"/>
      <c r="O437" s="183" t="n"/>
      <c r="S437" s="419" t="n"/>
    </row>
    <row r="438" ht="16.5" customHeight="1">
      <c r="A438" s="188" t="n"/>
      <c r="C438" s="224" t="n"/>
      <c r="E438" s="224" t="n"/>
      <c r="G438" s="224" t="n"/>
      <c r="I438" s="224" t="n"/>
      <c r="K438" s="224" t="n"/>
      <c r="M438" s="183" t="n"/>
      <c r="N438" s="414" t="n"/>
      <c r="O438" s="183" t="n"/>
      <c r="S438" s="419" t="n"/>
    </row>
    <row r="439" ht="16.5" customHeight="1">
      <c r="A439" s="188" t="n"/>
      <c r="C439" s="224" t="n"/>
      <c r="E439" s="224" t="n"/>
      <c r="G439" s="224" t="n"/>
      <c r="I439" s="224" t="n"/>
      <c r="K439" s="224" t="n"/>
      <c r="M439" s="183" t="n"/>
      <c r="N439" s="414" t="n"/>
      <c r="O439" s="183" t="n"/>
      <c r="S439" s="419" t="n"/>
    </row>
    <row r="440" ht="16.5" customHeight="1">
      <c r="A440" s="188" t="n"/>
      <c r="C440" s="224" t="n"/>
      <c r="E440" s="224" t="n"/>
      <c r="G440" s="224" t="n"/>
      <c r="I440" s="224" t="n"/>
      <c r="K440" s="224" t="n"/>
      <c r="M440" s="183" t="n"/>
      <c r="N440" s="414" t="n"/>
      <c r="O440" s="183" t="n"/>
      <c r="S440" s="419" t="n"/>
    </row>
    <row r="441" ht="16.5" customHeight="1">
      <c r="A441" s="188" t="n"/>
      <c r="C441" s="224" t="n"/>
      <c r="E441" s="224" t="n"/>
      <c r="G441" s="224" t="n"/>
      <c r="I441" s="224" t="n"/>
      <c r="K441" s="224" t="n"/>
      <c r="M441" s="183" t="n"/>
      <c r="N441" s="414" t="n"/>
      <c r="O441" s="183" t="n"/>
      <c r="S441" s="419" t="n"/>
    </row>
    <row r="442" ht="16.5" customHeight="1">
      <c r="A442" s="188" t="n"/>
      <c r="C442" s="224" t="n"/>
      <c r="E442" s="224" t="n"/>
      <c r="G442" s="224" t="n"/>
      <c r="I442" s="224" t="n"/>
      <c r="K442" s="224" t="n"/>
      <c r="M442" s="183" t="n"/>
      <c r="N442" s="414" t="n"/>
      <c r="O442" s="183" t="n"/>
      <c r="S442" s="419" t="n"/>
    </row>
    <row r="443" ht="16.5" customHeight="1">
      <c r="A443" s="188" t="n"/>
      <c r="C443" s="224" t="n"/>
      <c r="E443" s="224" t="n"/>
      <c r="G443" s="224" t="n"/>
      <c r="I443" s="224" t="n"/>
      <c r="K443" s="224" t="n"/>
      <c r="M443" s="183" t="n"/>
      <c r="N443" s="414" t="n"/>
      <c r="O443" s="183" t="n"/>
      <c r="S443" s="419" t="n"/>
    </row>
    <row r="444" ht="16.5" customHeight="1">
      <c r="A444" s="188" t="n"/>
      <c r="C444" s="224" t="n"/>
      <c r="E444" s="224" t="n"/>
      <c r="G444" s="224" t="n"/>
      <c r="I444" s="224" t="n"/>
      <c r="K444" s="224" t="n"/>
      <c r="M444" s="183" t="n"/>
      <c r="N444" s="414" t="n"/>
      <c r="O444" s="183" t="n"/>
      <c r="S444" s="419" t="n"/>
    </row>
    <row r="445" ht="16.5" customHeight="1">
      <c r="A445" s="188" t="n"/>
      <c r="C445" s="224" t="n"/>
      <c r="E445" s="224" t="n"/>
      <c r="G445" s="224" t="n"/>
      <c r="I445" s="224" t="n"/>
      <c r="K445" s="224" t="n"/>
      <c r="M445" s="183" t="n"/>
      <c r="N445" s="414" t="n"/>
      <c r="O445" s="183" t="n"/>
      <c r="S445" s="419" t="n"/>
    </row>
    <row r="446" ht="16.5" customHeight="1">
      <c r="A446" s="188" t="n"/>
      <c r="C446" s="224" t="n"/>
      <c r="E446" s="224" t="n"/>
      <c r="G446" s="224" t="n"/>
      <c r="I446" s="224" t="n"/>
      <c r="K446" s="224" t="n"/>
      <c r="M446" s="183" t="n"/>
      <c r="N446" s="414" t="n"/>
      <c r="O446" s="183" t="n"/>
      <c r="S446" s="419" t="n"/>
    </row>
    <row r="447" ht="16.5" customHeight="1">
      <c r="A447" s="188" t="n"/>
      <c r="C447" s="224" t="n"/>
      <c r="E447" s="224" t="n"/>
      <c r="G447" s="224" t="n"/>
      <c r="I447" s="224" t="n"/>
      <c r="K447" s="224" t="n"/>
      <c r="M447" s="183" t="n"/>
      <c r="N447" s="414" t="n"/>
      <c r="O447" s="183" t="n"/>
      <c r="S447" s="419" t="n"/>
    </row>
    <row r="448" ht="16.5" customHeight="1">
      <c r="A448" s="188" t="n"/>
      <c r="C448" s="224" t="n"/>
      <c r="E448" s="224" t="n"/>
      <c r="G448" s="224" t="n"/>
      <c r="I448" s="224" t="n"/>
      <c r="K448" s="224" t="n"/>
      <c r="M448" s="183" t="n"/>
      <c r="N448" s="414" t="n"/>
      <c r="O448" s="183" t="n"/>
      <c r="S448" s="419" t="n"/>
    </row>
    <row r="449" ht="16.5" customHeight="1">
      <c r="A449" s="188" t="n"/>
      <c r="C449" s="224" t="n"/>
      <c r="E449" s="224" t="n"/>
      <c r="G449" s="224" t="n"/>
      <c r="I449" s="224" t="n"/>
      <c r="K449" s="224" t="n"/>
      <c r="M449" s="183" t="n"/>
      <c r="N449" s="414" t="n"/>
      <c r="O449" s="183" t="n"/>
      <c r="S449" s="419" t="n"/>
    </row>
    <row r="450" ht="16.5" customHeight="1">
      <c r="A450" s="188" t="n"/>
      <c r="C450" s="224" t="n"/>
      <c r="E450" s="224" t="n"/>
      <c r="G450" s="224" t="n"/>
      <c r="I450" s="224" t="n"/>
      <c r="K450" s="224" t="n"/>
      <c r="M450" s="183" t="n"/>
      <c r="N450" s="414" t="n"/>
      <c r="O450" s="183" t="n"/>
      <c r="S450" s="419" t="n"/>
    </row>
    <row r="451" ht="16.5" customHeight="1">
      <c r="A451" s="188" t="n"/>
      <c r="C451" s="224" t="n"/>
      <c r="E451" s="224" t="n"/>
      <c r="G451" s="224" t="n"/>
      <c r="I451" s="224" t="n"/>
      <c r="K451" s="224" t="n"/>
      <c r="M451" s="183" t="n"/>
      <c r="N451" s="414" t="n"/>
      <c r="O451" s="183" t="n"/>
      <c r="S451" s="419" t="n"/>
    </row>
    <row r="452" ht="16.5" customHeight="1">
      <c r="A452" s="188" t="n"/>
      <c r="C452" s="224" t="n"/>
      <c r="E452" s="224" t="n"/>
      <c r="G452" s="224" t="n"/>
      <c r="I452" s="224" t="n"/>
      <c r="K452" s="224" t="n"/>
      <c r="M452" s="183" t="n"/>
      <c r="N452" s="414" t="n"/>
      <c r="O452" s="183" t="n"/>
      <c r="S452" s="419" t="n"/>
    </row>
    <row r="453" ht="16.5" customHeight="1">
      <c r="A453" s="188" t="n"/>
      <c r="C453" s="224" t="n"/>
      <c r="E453" s="224" t="n"/>
      <c r="G453" s="224" t="n"/>
      <c r="I453" s="224" t="n"/>
      <c r="K453" s="224" t="n"/>
      <c r="M453" s="183" t="n"/>
      <c r="N453" s="414" t="n"/>
      <c r="O453" s="183" t="n"/>
      <c r="S453" s="419" t="n"/>
    </row>
    <row r="454" ht="16.5" customHeight="1">
      <c r="A454" s="188" t="n"/>
      <c r="C454" s="224" t="n"/>
      <c r="E454" s="224" t="n"/>
      <c r="G454" s="224" t="n"/>
      <c r="I454" s="224" t="n"/>
      <c r="K454" s="224" t="n"/>
      <c r="M454" s="183" t="n"/>
      <c r="N454" s="414" t="n"/>
      <c r="O454" s="183" t="n"/>
      <c r="S454" s="419" t="n"/>
    </row>
    <row r="455" ht="16.5" customHeight="1">
      <c r="A455" s="188" t="n"/>
      <c r="C455" s="224" t="n"/>
      <c r="E455" s="224" t="n"/>
      <c r="G455" s="224" t="n"/>
      <c r="I455" s="224" t="n"/>
      <c r="K455" s="224" t="n"/>
      <c r="M455" s="183" t="n"/>
      <c r="N455" s="414" t="n"/>
      <c r="O455" s="183" t="n"/>
      <c r="S455" s="419" t="n"/>
    </row>
    <row r="456" ht="16.5" customHeight="1">
      <c r="A456" s="188" t="n"/>
      <c r="C456" s="224" t="n"/>
      <c r="E456" s="224" t="n"/>
      <c r="G456" s="224" t="n"/>
      <c r="I456" s="224" t="n"/>
      <c r="K456" s="224" t="n"/>
      <c r="M456" s="183" t="n"/>
      <c r="N456" s="414" t="n"/>
      <c r="O456" s="183" t="n"/>
      <c r="S456" s="419" t="n"/>
    </row>
    <row r="457" ht="16.5" customHeight="1">
      <c r="A457" s="188" t="n"/>
      <c r="C457" s="224" t="n"/>
      <c r="E457" s="224" t="n"/>
      <c r="G457" s="224" t="n"/>
      <c r="I457" s="224" t="n"/>
      <c r="K457" s="224" t="n"/>
      <c r="M457" s="183" t="n"/>
      <c r="N457" s="414" t="n"/>
      <c r="O457" s="183" t="n"/>
      <c r="S457" s="419" t="n"/>
    </row>
    <row r="458" ht="16.5" customHeight="1">
      <c r="A458" s="188" t="n"/>
      <c r="C458" s="224" t="n"/>
      <c r="E458" s="224" t="n"/>
      <c r="G458" s="224" t="n"/>
      <c r="I458" s="224" t="n"/>
      <c r="K458" s="224" t="n"/>
      <c r="M458" s="183" t="n"/>
      <c r="N458" s="414" t="n"/>
      <c r="O458" s="183" t="n"/>
      <c r="S458" s="419" t="n"/>
    </row>
    <row r="459" ht="16.5" customHeight="1">
      <c r="A459" s="188" t="n"/>
      <c r="C459" s="224" t="n"/>
      <c r="E459" s="224" t="n"/>
      <c r="G459" s="224" t="n"/>
      <c r="I459" s="224" t="n"/>
      <c r="K459" s="224" t="n"/>
      <c r="M459" s="183" t="n"/>
      <c r="N459" s="414" t="n"/>
      <c r="O459" s="183" t="n"/>
      <c r="S459" s="419" t="n"/>
    </row>
    <row r="460" ht="16.5" customHeight="1">
      <c r="A460" s="188" t="n"/>
      <c r="C460" s="224" t="n"/>
      <c r="E460" s="224" t="n"/>
      <c r="G460" s="224" t="n"/>
      <c r="I460" s="224" t="n"/>
      <c r="K460" s="224" t="n"/>
      <c r="M460" s="183" t="n"/>
      <c r="N460" s="414" t="n"/>
      <c r="O460" s="183" t="n"/>
      <c r="S460" s="419" t="n"/>
    </row>
    <row r="461" ht="16.5" customHeight="1">
      <c r="A461" s="188" t="n"/>
      <c r="C461" s="224" t="n"/>
      <c r="E461" s="224" t="n"/>
      <c r="G461" s="224" t="n"/>
      <c r="I461" s="224" t="n"/>
      <c r="K461" s="224" t="n"/>
      <c r="M461" s="183" t="n"/>
      <c r="N461" s="414" t="n"/>
      <c r="O461" s="183" t="n"/>
      <c r="S461" s="419" t="n"/>
    </row>
    <row r="462" ht="16.5" customHeight="1">
      <c r="A462" s="188" t="n"/>
      <c r="C462" s="224" t="n"/>
      <c r="E462" s="224" t="n"/>
      <c r="G462" s="224" t="n"/>
      <c r="I462" s="224" t="n"/>
      <c r="K462" s="224" t="n"/>
      <c r="M462" s="183" t="n"/>
      <c r="N462" s="414" t="n"/>
      <c r="O462" s="183" t="n"/>
      <c r="S462" s="419" t="n"/>
    </row>
    <row r="463" ht="16.5" customHeight="1">
      <c r="A463" s="188" t="n"/>
      <c r="C463" s="224" t="n"/>
      <c r="E463" s="224" t="n"/>
      <c r="G463" s="224" t="n"/>
      <c r="I463" s="224" t="n"/>
      <c r="K463" s="224" t="n"/>
      <c r="M463" s="183" t="n"/>
      <c r="N463" s="414" t="n"/>
      <c r="O463" s="183" t="n"/>
      <c r="S463" s="419" t="n"/>
    </row>
    <row r="464" ht="16.5" customHeight="1">
      <c r="A464" s="188" t="n"/>
      <c r="C464" s="224" t="n"/>
      <c r="E464" s="224" t="n"/>
      <c r="G464" s="224" t="n"/>
      <c r="I464" s="224" t="n"/>
      <c r="K464" s="224" t="n"/>
      <c r="M464" s="183" t="n"/>
      <c r="N464" s="414" t="n"/>
      <c r="O464" s="183" t="n"/>
      <c r="S464" s="419" t="n"/>
    </row>
    <row r="465" ht="16.5" customHeight="1">
      <c r="A465" s="188" t="n"/>
      <c r="C465" s="224" t="n"/>
      <c r="E465" s="224" t="n"/>
      <c r="G465" s="224" t="n"/>
      <c r="I465" s="224" t="n"/>
      <c r="K465" s="224" t="n"/>
      <c r="M465" s="183" t="n"/>
      <c r="N465" s="414" t="n"/>
      <c r="O465" s="183" t="n"/>
      <c r="S465" s="419" t="n"/>
    </row>
    <row r="466" ht="16.5" customHeight="1">
      <c r="A466" s="188" t="n"/>
      <c r="C466" s="224" t="n"/>
      <c r="E466" s="224" t="n"/>
      <c r="G466" s="224" t="n"/>
      <c r="I466" s="224" t="n"/>
      <c r="K466" s="224" t="n"/>
      <c r="M466" s="183" t="n"/>
      <c r="N466" s="414" t="n"/>
      <c r="O466" s="183" t="n"/>
      <c r="S466" s="419" t="n"/>
    </row>
    <row r="467" ht="16.5" customHeight="1">
      <c r="A467" s="188" t="n"/>
      <c r="C467" s="224" t="n"/>
      <c r="E467" s="224" t="n"/>
      <c r="G467" s="224" t="n"/>
      <c r="I467" s="224" t="n"/>
      <c r="K467" s="224" t="n"/>
      <c r="M467" s="183" t="n"/>
      <c r="N467" s="414" t="n"/>
      <c r="O467" s="183" t="n"/>
      <c r="S467" s="419" t="n"/>
    </row>
    <row r="468" ht="16.5" customHeight="1">
      <c r="A468" s="188" t="n"/>
      <c r="C468" s="224" t="n"/>
      <c r="E468" s="224" t="n"/>
      <c r="G468" s="224" t="n"/>
      <c r="I468" s="224" t="n"/>
      <c r="K468" s="224" t="n"/>
      <c r="M468" s="183" t="n"/>
      <c r="N468" s="414" t="n"/>
      <c r="O468" s="183" t="n"/>
      <c r="S468" s="419" t="n"/>
    </row>
    <row r="469" ht="16.5" customHeight="1">
      <c r="A469" s="188" t="n"/>
      <c r="C469" s="224" t="n"/>
      <c r="E469" s="224" t="n"/>
      <c r="G469" s="224" t="n"/>
      <c r="I469" s="224" t="n"/>
      <c r="K469" s="224" t="n"/>
      <c r="M469" s="183" t="n"/>
      <c r="N469" s="414" t="n"/>
      <c r="O469" s="183" t="n"/>
      <c r="S469" s="419" t="n"/>
    </row>
    <row r="470" ht="16.5" customHeight="1">
      <c r="A470" s="188" t="n"/>
      <c r="C470" s="224" t="n"/>
      <c r="E470" s="224" t="n"/>
      <c r="G470" s="224" t="n"/>
      <c r="I470" s="224" t="n"/>
      <c r="K470" s="224" t="n"/>
      <c r="M470" s="183" t="n"/>
      <c r="N470" s="414" t="n"/>
      <c r="O470" s="183" t="n"/>
      <c r="S470" s="419" t="n"/>
    </row>
    <row r="471" ht="16.5" customHeight="1">
      <c r="A471" s="188" t="n"/>
      <c r="C471" s="224" t="n"/>
      <c r="E471" s="224" t="n"/>
      <c r="G471" s="224" t="n"/>
      <c r="I471" s="224" t="n"/>
      <c r="K471" s="224" t="n"/>
      <c r="M471" s="183" t="n"/>
      <c r="N471" s="414" t="n"/>
      <c r="O471" s="183" t="n"/>
      <c r="S471" s="419" t="n"/>
    </row>
    <row r="472" ht="16.5" customHeight="1">
      <c r="A472" s="188" t="n"/>
      <c r="C472" s="224" t="n"/>
      <c r="E472" s="224" t="n"/>
      <c r="G472" s="224" t="n"/>
      <c r="I472" s="224" t="n"/>
      <c r="K472" s="224" t="n"/>
      <c r="M472" s="183" t="n"/>
      <c r="N472" s="414" t="n"/>
      <c r="O472" s="183" t="n"/>
      <c r="S472" s="419" t="n"/>
    </row>
    <row r="473" ht="16.5" customHeight="1">
      <c r="A473" s="188" t="n"/>
      <c r="C473" s="224" t="n"/>
      <c r="E473" s="224" t="n"/>
      <c r="G473" s="224" t="n"/>
      <c r="I473" s="224" t="n"/>
      <c r="K473" s="224" t="n"/>
      <c r="M473" s="183" t="n"/>
      <c r="N473" s="414" t="n"/>
      <c r="O473" s="183" t="n"/>
      <c r="S473" s="419" t="n"/>
    </row>
    <row r="474" ht="16.5" customHeight="1">
      <c r="A474" s="188" t="n"/>
      <c r="C474" s="224" t="n"/>
      <c r="E474" s="224" t="n"/>
      <c r="G474" s="224" t="n"/>
      <c r="I474" s="224" t="n"/>
      <c r="K474" s="224" t="n"/>
      <c r="M474" s="183" t="n"/>
      <c r="N474" s="414" t="n"/>
      <c r="O474" s="183" t="n"/>
      <c r="S474" s="419" t="n"/>
    </row>
    <row r="475" ht="16.5" customHeight="1">
      <c r="A475" s="188" t="n"/>
      <c r="C475" s="224" t="n"/>
      <c r="E475" s="224" t="n"/>
      <c r="G475" s="224" t="n"/>
      <c r="I475" s="224" t="n"/>
      <c r="K475" s="224" t="n"/>
      <c r="M475" s="183" t="n"/>
      <c r="N475" s="414" t="n"/>
      <c r="O475" s="183" t="n"/>
      <c r="S475" s="419" t="n"/>
    </row>
    <row r="476" ht="16.5" customHeight="1">
      <c r="A476" s="188" t="n"/>
      <c r="C476" s="224" t="n"/>
      <c r="E476" s="224" t="n"/>
      <c r="G476" s="224" t="n"/>
      <c r="I476" s="224" t="n"/>
      <c r="K476" s="224" t="n"/>
      <c r="M476" s="183" t="n"/>
      <c r="N476" s="414" t="n"/>
      <c r="O476" s="183" t="n"/>
      <c r="S476" s="419" t="n"/>
    </row>
    <row r="477" ht="16.5" customHeight="1">
      <c r="A477" s="188" t="n"/>
      <c r="C477" s="224" t="n"/>
      <c r="E477" s="224" t="n"/>
      <c r="G477" s="224" t="n"/>
      <c r="I477" s="224" t="n"/>
      <c r="K477" s="224" t="n"/>
      <c r="M477" s="183" t="n"/>
      <c r="N477" s="414" t="n"/>
      <c r="O477" s="183" t="n"/>
      <c r="S477" s="419" t="n"/>
    </row>
    <row r="478" ht="16.5" customHeight="1">
      <c r="A478" s="188" t="n"/>
      <c r="C478" s="224" t="n"/>
      <c r="E478" s="224" t="n"/>
      <c r="G478" s="224" t="n"/>
      <c r="I478" s="224" t="n"/>
      <c r="K478" s="224" t="n"/>
      <c r="M478" s="183" t="n"/>
      <c r="N478" s="414" t="n"/>
      <c r="O478" s="183" t="n"/>
      <c r="S478" s="419" t="n"/>
    </row>
    <row r="479" ht="16.5" customHeight="1">
      <c r="A479" s="188" t="n"/>
      <c r="C479" s="224" t="n"/>
      <c r="E479" s="224" t="n"/>
      <c r="G479" s="224" t="n"/>
      <c r="I479" s="224" t="n"/>
      <c r="K479" s="224" t="n"/>
      <c r="M479" s="183" t="n"/>
      <c r="N479" s="414" t="n"/>
      <c r="O479" s="183" t="n"/>
      <c r="S479" s="419" t="n"/>
    </row>
    <row r="480" ht="16.5" customHeight="1">
      <c r="A480" s="188" t="n"/>
      <c r="C480" s="224" t="n"/>
      <c r="E480" s="224" t="n"/>
      <c r="G480" s="224" t="n"/>
      <c r="I480" s="224" t="n"/>
      <c r="K480" s="224" t="n"/>
      <c r="M480" s="183" t="n"/>
      <c r="N480" s="414" t="n"/>
      <c r="O480" s="183" t="n"/>
      <c r="S480" s="419" t="n"/>
    </row>
    <row r="481" ht="16.5" customHeight="1">
      <c r="A481" s="188" t="n"/>
      <c r="C481" s="224" t="n"/>
      <c r="E481" s="224" t="n"/>
      <c r="G481" s="224" t="n"/>
      <c r="I481" s="224" t="n"/>
      <c r="K481" s="224" t="n"/>
      <c r="M481" s="183" t="n"/>
      <c r="N481" s="414" t="n"/>
      <c r="O481" s="183" t="n"/>
      <c r="S481" s="419" t="n"/>
    </row>
    <row r="482" ht="16.5" customHeight="1">
      <c r="A482" s="188" t="n"/>
      <c r="C482" s="224" t="n"/>
      <c r="E482" s="224" t="n"/>
      <c r="G482" s="224" t="n"/>
      <c r="I482" s="224" t="n"/>
      <c r="K482" s="224" t="n"/>
      <c r="M482" s="183" t="n"/>
      <c r="N482" s="414" t="n"/>
      <c r="O482" s="183" t="n"/>
      <c r="S482" s="419" t="n"/>
    </row>
    <row r="483" ht="16.5" customHeight="1">
      <c r="A483" s="188" t="n"/>
      <c r="C483" s="224" t="n"/>
      <c r="E483" s="224" t="n"/>
      <c r="G483" s="224" t="n"/>
      <c r="I483" s="224" t="n"/>
      <c r="K483" s="224" t="n"/>
      <c r="M483" s="183" t="n"/>
      <c r="N483" s="414" t="n"/>
      <c r="O483" s="183" t="n"/>
      <c r="S483" s="419" t="n"/>
    </row>
    <row r="484" ht="16.5" customHeight="1">
      <c r="A484" s="188" t="n"/>
      <c r="C484" s="224" t="n"/>
      <c r="E484" s="224" t="n"/>
      <c r="G484" s="224" t="n"/>
      <c r="I484" s="224" t="n"/>
      <c r="K484" s="224" t="n"/>
      <c r="M484" s="183" t="n"/>
      <c r="N484" s="414" t="n"/>
      <c r="O484" s="183" t="n"/>
      <c r="S484" s="419" t="n"/>
    </row>
    <row r="485" ht="16.5" customHeight="1">
      <c r="A485" s="188" t="n"/>
      <c r="C485" s="224" t="n"/>
      <c r="E485" s="224" t="n"/>
      <c r="G485" s="224" t="n"/>
      <c r="I485" s="224" t="n"/>
      <c r="K485" s="224" t="n"/>
      <c r="M485" s="183" t="n"/>
      <c r="N485" s="414" t="n"/>
      <c r="O485" s="183" t="n"/>
      <c r="S485" s="419" t="n"/>
    </row>
    <row r="486" ht="16.5" customHeight="1">
      <c r="A486" s="188" t="n"/>
      <c r="C486" s="224" t="n"/>
      <c r="E486" s="224" t="n"/>
      <c r="G486" s="224" t="n"/>
      <c r="I486" s="224" t="n"/>
      <c r="K486" s="224" t="n"/>
      <c r="M486" s="183" t="n"/>
      <c r="N486" s="414" t="n"/>
      <c r="O486" s="183" t="n"/>
      <c r="S486" s="419" t="n"/>
    </row>
    <row r="487" ht="16.5" customHeight="1">
      <c r="A487" s="188" t="n"/>
      <c r="C487" s="224" t="n"/>
      <c r="E487" s="224" t="n"/>
      <c r="G487" s="224" t="n"/>
      <c r="I487" s="224" t="n"/>
      <c r="K487" s="224" t="n"/>
      <c r="M487" s="183" t="n"/>
      <c r="N487" s="414" t="n"/>
      <c r="O487" s="183" t="n"/>
      <c r="S487" s="419" t="n"/>
    </row>
    <row r="488" ht="16.5" customHeight="1">
      <c r="A488" s="188" t="n"/>
      <c r="C488" s="224" t="n"/>
      <c r="E488" s="224" t="n"/>
      <c r="G488" s="224" t="n"/>
      <c r="I488" s="224" t="n"/>
      <c r="K488" s="224" t="n"/>
      <c r="M488" s="183" t="n"/>
      <c r="N488" s="414" t="n"/>
      <c r="O488" s="183" t="n"/>
      <c r="S488" s="419" t="n"/>
    </row>
    <row r="489" ht="16.5" customHeight="1">
      <c r="A489" s="188" t="n"/>
      <c r="C489" s="224" t="n"/>
      <c r="E489" s="224" t="n"/>
      <c r="G489" s="224" t="n"/>
      <c r="I489" s="224" t="n"/>
      <c r="K489" s="224" t="n"/>
      <c r="M489" s="183" t="n"/>
      <c r="N489" s="414" t="n"/>
      <c r="O489" s="183" t="n"/>
      <c r="S489" s="419" t="n"/>
    </row>
    <row r="490" ht="16.5" customHeight="1">
      <c r="A490" s="188" t="n"/>
      <c r="C490" s="224" t="n"/>
      <c r="E490" s="224" t="n"/>
      <c r="G490" s="224" t="n"/>
      <c r="I490" s="224" t="n"/>
      <c r="K490" s="224" t="n"/>
      <c r="M490" s="183" t="n"/>
      <c r="N490" s="414" t="n"/>
      <c r="O490" s="183" t="n"/>
      <c r="S490" s="419" t="n"/>
    </row>
    <row r="491" ht="16.5" customHeight="1">
      <c r="A491" s="188" t="n"/>
      <c r="C491" s="224" t="n"/>
      <c r="E491" s="224" t="n"/>
      <c r="G491" s="224" t="n"/>
      <c r="I491" s="224" t="n"/>
      <c r="K491" s="224" t="n"/>
      <c r="M491" s="183" t="n"/>
      <c r="N491" s="414" t="n"/>
      <c r="O491" s="183" t="n"/>
      <c r="S491" s="419" t="n"/>
    </row>
    <row r="492" ht="16.5" customHeight="1">
      <c r="A492" s="188" t="n"/>
      <c r="C492" s="224" t="n"/>
      <c r="E492" s="224" t="n"/>
      <c r="G492" s="224" t="n"/>
      <c r="I492" s="224" t="n"/>
      <c r="K492" s="224" t="n"/>
      <c r="M492" s="183" t="n"/>
      <c r="N492" s="414" t="n"/>
      <c r="O492" s="183" t="n"/>
      <c r="S492" s="419" t="n"/>
    </row>
    <row r="493" ht="16.5" customHeight="1">
      <c r="A493" s="188" t="n"/>
      <c r="C493" s="224" t="n"/>
      <c r="E493" s="224" t="n"/>
      <c r="G493" s="224" t="n"/>
      <c r="I493" s="224" t="n"/>
      <c r="K493" s="224" t="n"/>
      <c r="M493" s="183" t="n"/>
      <c r="N493" s="414" t="n"/>
      <c r="O493" s="183" t="n"/>
      <c r="S493" s="419" t="n"/>
    </row>
    <row r="494" ht="16.5" customHeight="1">
      <c r="A494" s="188" t="n"/>
      <c r="C494" s="224" t="n"/>
      <c r="E494" s="224" t="n"/>
      <c r="G494" s="224" t="n"/>
      <c r="I494" s="224" t="n"/>
      <c r="K494" s="224" t="n"/>
      <c r="M494" s="183" t="n"/>
      <c r="N494" s="414" t="n"/>
      <c r="O494" s="183" t="n"/>
      <c r="S494" s="419" t="n"/>
    </row>
    <row r="495" ht="16.5" customHeight="1">
      <c r="A495" s="188" t="n"/>
      <c r="C495" s="224" t="n"/>
      <c r="E495" s="224" t="n"/>
      <c r="G495" s="224" t="n"/>
      <c r="I495" s="224" t="n"/>
      <c r="K495" s="224" t="n"/>
      <c r="M495" s="183" t="n"/>
      <c r="N495" s="414" t="n"/>
      <c r="O495" s="183" t="n"/>
      <c r="S495" s="419" t="n"/>
    </row>
    <row r="496" ht="16.5" customHeight="1">
      <c r="A496" s="188" t="n"/>
      <c r="C496" s="224" t="n"/>
      <c r="E496" s="224" t="n"/>
      <c r="G496" s="224" t="n"/>
      <c r="I496" s="224" t="n"/>
      <c r="K496" s="224" t="n"/>
      <c r="M496" s="183" t="n"/>
      <c r="N496" s="414" t="n"/>
      <c r="O496" s="183" t="n"/>
      <c r="S496" s="419" t="n"/>
    </row>
    <row r="497" ht="16.5" customHeight="1">
      <c r="A497" s="188" t="n"/>
      <c r="C497" s="224" t="n"/>
      <c r="E497" s="224" t="n"/>
      <c r="G497" s="224" t="n"/>
      <c r="I497" s="224" t="n"/>
      <c r="K497" s="224" t="n"/>
      <c r="M497" s="183" t="n"/>
      <c r="N497" s="414" t="n"/>
      <c r="O497" s="183" t="n"/>
      <c r="S497" s="419" t="n"/>
    </row>
    <row r="498" ht="16.5" customHeight="1">
      <c r="A498" s="188" t="n"/>
      <c r="C498" s="224" t="n"/>
      <c r="E498" s="224" t="n"/>
      <c r="G498" s="224" t="n"/>
      <c r="I498" s="224" t="n"/>
      <c r="K498" s="224" t="n"/>
      <c r="M498" s="183" t="n"/>
      <c r="N498" s="414" t="n"/>
      <c r="O498" s="183" t="n"/>
      <c r="S498" s="419" t="n"/>
    </row>
    <row r="499" ht="16.5" customHeight="1">
      <c r="A499" s="188" t="n"/>
      <c r="C499" s="224" t="n"/>
      <c r="E499" s="224" t="n"/>
      <c r="G499" s="224" t="n"/>
      <c r="I499" s="224" t="n"/>
      <c r="K499" s="224" t="n"/>
      <c r="M499" s="183" t="n"/>
      <c r="N499" s="414" t="n"/>
      <c r="O499" s="183" t="n"/>
      <c r="S499" s="419" t="n"/>
    </row>
    <row r="500" ht="16.5" customHeight="1">
      <c r="A500" s="188" t="n"/>
      <c r="C500" s="224" t="n"/>
      <c r="E500" s="224" t="n"/>
      <c r="G500" s="224" t="n"/>
      <c r="I500" s="224" t="n"/>
      <c r="K500" s="224" t="n"/>
      <c r="M500" s="183" t="n"/>
      <c r="N500" s="414" t="n"/>
      <c r="O500" s="183" t="n"/>
      <c r="S500" s="419" t="n"/>
    </row>
    <row r="501" ht="16.5" customHeight="1">
      <c r="A501" s="188" t="n"/>
      <c r="C501" s="224" t="n"/>
      <c r="E501" s="224" t="n"/>
      <c r="G501" s="224" t="n"/>
      <c r="I501" s="224" t="n"/>
      <c r="K501" s="224" t="n"/>
      <c r="M501" s="183" t="n"/>
      <c r="N501" s="414" t="n"/>
      <c r="O501" s="183" t="n"/>
      <c r="S501" s="419" t="n"/>
    </row>
    <row r="502" ht="16.5" customHeight="1">
      <c r="A502" s="188" t="n"/>
      <c r="C502" s="224" t="n"/>
      <c r="E502" s="224" t="n"/>
      <c r="G502" s="224" t="n"/>
      <c r="I502" s="224" t="n"/>
      <c r="K502" s="224" t="n"/>
      <c r="M502" s="183" t="n"/>
      <c r="N502" s="414" t="n"/>
      <c r="O502" s="183" t="n"/>
      <c r="S502" s="419" t="n"/>
    </row>
    <row r="503" ht="16.5" customHeight="1">
      <c r="A503" s="188" t="n"/>
      <c r="C503" s="224" t="n"/>
      <c r="E503" s="224" t="n"/>
      <c r="G503" s="224" t="n"/>
      <c r="I503" s="224" t="n"/>
      <c r="K503" s="224" t="n"/>
      <c r="M503" s="183" t="n"/>
      <c r="N503" s="414" t="n"/>
      <c r="O503" s="183" t="n"/>
      <c r="S503" s="419" t="n"/>
    </row>
    <row r="504" ht="16.5" customHeight="1">
      <c r="A504" s="188" t="n"/>
      <c r="C504" s="224" t="n"/>
      <c r="E504" s="224" t="n"/>
      <c r="G504" s="224" t="n"/>
      <c r="I504" s="224" t="n"/>
      <c r="K504" s="224" t="n"/>
      <c r="M504" s="183" t="n"/>
      <c r="N504" s="414" t="n"/>
      <c r="O504" s="183" t="n"/>
      <c r="S504" s="419" t="n"/>
    </row>
    <row r="505" ht="16.5" customHeight="1">
      <c r="A505" s="188" t="n"/>
      <c r="C505" s="224" t="n"/>
      <c r="E505" s="224" t="n"/>
      <c r="G505" s="224" t="n"/>
      <c r="I505" s="224" t="n"/>
      <c r="K505" s="224" t="n"/>
      <c r="M505" s="183" t="n"/>
      <c r="N505" s="414" t="n"/>
      <c r="O505" s="183" t="n"/>
    </row>
    <row r="506" ht="14" customHeight="1">
      <c r="C506" s="224" t="n"/>
      <c r="E506" s="224" t="n"/>
      <c r="G506" s="224" t="n"/>
      <c r="I506" s="224" t="n"/>
      <c r="K506" s="224" t="n"/>
      <c r="M506" s="183" t="n"/>
    </row>
    <row r="507" ht="14" customHeight="1">
      <c r="C507" s="224" t="n"/>
      <c r="E507" s="224" t="n"/>
      <c r="G507" s="224" t="n"/>
      <c r="I507" s="224" t="n"/>
      <c r="K507" s="224" t="n"/>
      <c r="M507" s="183" t="n"/>
    </row>
    <row r="508" ht="14" customHeight="1">
      <c r="C508" s="224" t="n"/>
      <c r="E508" s="224" t="n"/>
      <c r="G508" s="224" t="n"/>
      <c r="I508" s="224" t="n"/>
      <c r="K508" s="224" t="n"/>
      <c r="M508" s="183" t="n"/>
    </row>
    <row r="509" ht="14" customHeight="1">
      <c r="C509" s="224" t="n"/>
      <c r="E509" s="224" t="n"/>
      <c r="G509" s="224" t="n"/>
      <c r="I509" s="224" t="n"/>
      <c r="K509" s="224" t="n"/>
      <c r="M509" s="183" t="n"/>
    </row>
    <row r="510" ht="14" customHeight="1">
      <c r="C510" s="224" t="n"/>
      <c r="E510" s="224" t="n"/>
      <c r="G510" s="224" t="n"/>
      <c r="I510" s="224" t="n"/>
      <c r="K510" s="224" t="n"/>
      <c r="M510" s="183" t="n"/>
    </row>
    <row r="511" ht="14" customHeight="1">
      <c r="C511" s="224" t="n"/>
      <c r="E511" s="224" t="n"/>
      <c r="G511" s="224" t="n"/>
      <c r="I511" s="224" t="n"/>
      <c r="K511" s="224" t="n"/>
      <c r="M511" s="183" t="n"/>
    </row>
    <row r="512" ht="14" customHeight="1">
      <c r="C512" s="224" t="n"/>
      <c r="E512" s="224" t="n"/>
      <c r="G512" s="224" t="n"/>
      <c r="I512" s="224" t="n"/>
      <c r="K512" s="224" t="n"/>
      <c r="M512" s="183" t="n"/>
    </row>
    <row r="513" ht="14" customHeight="1">
      <c r="C513" s="224" t="n"/>
      <c r="E513" s="224" t="n"/>
      <c r="G513" s="224" t="n"/>
      <c r="I513" s="224" t="n"/>
      <c r="K513" s="224" t="n"/>
      <c r="M513" s="183" t="n"/>
    </row>
    <row r="514" ht="14" customHeight="1">
      <c r="C514" s="224" t="n"/>
      <c r="E514" s="224" t="n"/>
      <c r="G514" s="224" t="n"/>
      <c r="I514" s="224" t="n"/>
      <c r="K514" s="224" t="n"/>
      <c r="M514" s="183" t="n"/>
    </row>
    <row r="515" ht="14" customHeight="1">
      <c r="C515" s="224" t="n"/>
      <c r="E515" s="224" t="n"/>
      <c r="G515" s="224" t="n"/>
      <c r="I515" s="224" t="n"/>
      <c r="K515" s="224" t="n"/>
      <c r="M515" s="183" t="n"/>
    </row>
    <row r="516" ht="14" customHeight="1">
      <c r="C516" s="224" t="n"/>
      <c r="E516" s="224" t="n"/>
      <c r="G516" s="224" t="n"/>
      <c r="I516" s="224" t="n"/>
      <c r="K516" s="224" t="n"/>
      <c r="M516" s="183" t="n"/>
    </row>
    <row r="517" ht="14" customHeight="1">
      <c r="C517" s="224" t="n"/>
      <c r="E517" s="224" t="n"/>
      <c r="G517" s="224" t="n"/>
      <c r="I517" s="224" t="n"/>
      <c r="K517" s="224" t="n"/>
      <c r="M517" s="183" t="n"/>
    </row>
    <row r="518" ht="14" customHeight="1">
      <c r="C518" s="224" t="n"/>
      <c r="E518" s="224" t="n"/>
      <c r="G518" s="224" t="n"/>
      <c r="I518" s="224" t="n"/>
      <c r="K518" s="224" t="n"/>
      <c r="M518" s="183" t="n"/>
    </row>
    <row r="519" ht="14" customHeight="1">
      <c r="C519" s="224" t="n"/>
      <c r="E519" s="224" t="n"/>
      <c r="G519" s="224" t="n"/>
      <c r="I519" s="224" t="n"/>
      <c r="K519" s="224" t="n"/>
      <c r="M519" s="183" t="n"/>
    </row>
    <row r="520" ht="14" customHeight="1">
      <c r="C520" s="224" t="n"/>
      <c r="E520" s="224" t="n"/>
      <c r="G520" s="224" t="n"/>
      <c r="I520" s="224" t="n"/>
      <c r="K520" s="224" t="n"/>
      <c r="M520" s="183" t="n"/>
    </row>
    <row r="521" ht="14" customHeight="1">
      <c r="C521" s="224" t="n"/>
      <c r="E521" s="224" t="n"/>
      <c r="G521" s="224" t="n"/>
      <c r="I521" s="224" t="n"/>
      <c r="K521" s="224" t="n"/>
      <c r="M521" s="183" t="n"/>
    </row>
    <row r="522" ht="14" customHeight="1">
      <c r="C522" s="224" t="n"/>
      <c r="E522" s="224" t="n"/>
      <c r="G522" s="224" t="n"/>
      <c r="I522" s="224" t="n"/>
      <c r="K522" s="224" t="n"/>
      <c r="M522" s="183" t="n"/>
    </row>
    <row r="523" ht="14" customHeight="1">
      <c r="C523" s="224" t="n"/>
      <c r="E523" s="224" t="n"/>
      <c r="G523" s="224" t="n"/>
      <c r="I523" s="224" t="n"/>
      <c r="K523" s="224" t="n"/>
      <c r="M523" s="183" t="n"/>
    </row>
    <row r="524" ht="14" customHeight="1">
      <c r="C524" s="224" t="n"/>
      <c r="E524" s="224" t="n"/>
      <c r="G524" s="224" t="n"/>
      <c r="I524" s="224" t="n"/>
      <c r="K524" s="224" t="n"/>
      <c r="M524" s="183" t="n"/>
    </row>
    <row r="525" ht="14" customHeight="1">
      <c r="C525" s="224" t="n"/>
      <c r="E525" s="224" t="n"/>
      <c r="G525" s="224" t="n"/>
      <c r="I525" s="224" t="n"/>
      <c r="K525" s="224" t="n"/>
      <c r="M525" s="183" t="n"/>
    </row>
    <row r="526" ht="14" customHeight="1">
      <c r="C526" s="224" t="n"/>
      <c r="E526" s="224" t="n"/>
      <c r="G526" s="224" t="n"/>
      <c r="I526" s="224" t="n"/>
      <c r="K526" s="224" t="n"/>
      <c r="M526" s="183" t="n"/>
    </row>
    <row r="527" ht="14" customHeight="1">
      <c r="C527" s="224" t="n"/>
      <c r="E527" s="224" t="n"/>
      <c r="G527" s="224" t="n"/>
      <c r="I527" s="224" t="n"/>
      <c r="K527" s="224" t="n"/>
      <c r="M527" s="183" t="n"/>
    </row>
    <row r="528" ht="14" customHeight="1">
      <c r="C528" s="224" t="n"/>
      <c r="E528" s="224" t="n"/>
      <c r="G528" s="224" t="n"/>
      <c r="I528" s="224" t="n"/>
      <c r="K528" s="224" t="n"/>
      <c r="M528" s="183" t="n"/>
    </row>
    <row r="529" ht="14" customHeight="1">
      <c r="C529" s="224" t="n"/>
      <c r="E529" s="224" t="n"/>
      <c r="G529" s="224" t="n"/>
      <c r="I529" s="224" t="n"/>
      <c r="K529" s="224" t="n"/>
      <c r="M529" s="183" t="n"/>
    </row>
    <row r="530" ht="14" customHeight="1">
      <c r="C530" s="224" t="n"/>
      <c r="E530" s="224" t="n"/>
      <c r="G530" s="224" t="n"/>
      <c r="I530" s="224" t="n"/>
      <c r="K530" s="224" t="n"/>
      <c r="M530" s="183" t="n"/>
    </row>
    <row r="531" ht="14" customHeight="1">
      <c r="C531" s="224" t="n"/>
      <c r="E531" s="224" t="n"/>
      <c r="G531" s="224" t="n"/>
      <c r="I531" s="224" t="n"/>
      <c r="K531" s="224" t="n"/>
      <c r="M531" s="183" t="n"/>
    </row>
    <row r="532" ht="14" customHeight="1">
      <c r="C532" s="224" t="n"/>
      <c r="E532" s="224" t="n"/>
      <c r="G532" s="224" t="n"/>
      <c r="I532" s="224" t="n"/>
      <c r="K532" s="224" t="n"/>
      <c r="M532" s="183" t="n"/>
    </row>
    <row r="533" ht="14" customHeight="1">
      <c r="C533" s="224" t="n"/>
      <c r="E533" s="224" t="n"/>
      <c r="G533" s="224" t="n"/>
      <c r="I533" s="224" t="n"/>
      <c r="K533" s="224" t="n"/>
      <c r="M533" s="183" t="n"/>
    </row>
    <row r="534" ht="14" customHeight="1">
      <c r="C534" s="224" t="n"/>
      <c r="E534" s="224" t="n"/>
      <c r="G534" s="224" t="n"/>
      <c r="I534" s="224" t="n"/>
      <c r="K534" s="224" t="n"/>
      <c r="M534" s="183" t="n"/>
    </row>
    <row r="535" ht="14" customHeight="1">
      <c r="C535" s="224" t="n"/>
      <c r="E535" s="224" t="n"/>
      <c r="G535" s="224" t="n"/>
      <c r="I535" s="224" t="n"/>
      <c r="K535" s="224" t="n"/>
      <c r="M535" s="183" t="n"/>
    </row>
    <row r="536" ht="14" customHeight="1">
      <c r="C536" s="224" t="n"/>
      <c r="E536" s="224" t="n"/>
      <c r="G536" s="224" t="n"/>
      <c r="I536" s="224" t="n"/>
      <c r="K536" s="224" t="n"/>
      <c r="M536" s="183" t="n"/>
    </row>
    <row r="537" ht="14" customHeight="1">
      <c r="C537" s="224" t="n"/>
      <c r="E537" s="224" t="n"/>
      <c r="G537" s="224" t="n"/>
      <c r="I537" s="224" t="n"/>
      <c r="K537" s="224" t="n"/>
      <c r="M537" s="183" t="n"/>
    </row>
    <row r="538" ht="14" customHeight="1">
      <c r="C538" s="224" t="n"/>
      <c r="E538" s="224" t="n"/>
      <c r="G538" s="224" t="n"/>
      <c r="I538" s="224" t="n"/>
      <c r="K538" s="224" t="n"/>
      <c r="M538" s="183" t="n"/>
    </row>
    <row r="539" ht="14" customHeight="1">
      <c r="C539" s="224" t="n"/>
      <c r="E539" s="224" t="n"/>
      <c r="G539" s="224" t="n"/>
      <c r="I539" s="224" t="n"/>
      <c r="K539" s="224" t="n"/>
      <c r="M539" s="183" t="n"/>
    </row>
    <row r="540" ht="14" customHeight="1">
      <c r="C540" s="224" t="n"/>
      <c r="E540" s="224" t="n"/>
      <c r="G540" s="224" t="n"/>
      <c r="I540" s="224" t="n"/>
      <c r="K540" s="224" t="n"/>
      <c r="M540" s="183" t="n"/>
    </row>
    <row r="541" ht="14" customHeight="1">
      <c r="C541" s="224" t="n"/>
      <c r="E541" s="224" t="n"/>
      <c r="G541" s="224" t="n"/>
      <c r="I541" s="224" t="n"/>
      <c r="K541" s="224" t="n"/>
      <c r="M541" s="183" t="n"/>
    </row>
    <row r="542" ht="14" customHeight="1">
      <c r="C542" s="224" t="n"/>
      <c r="E542" s="224" t="n"/>
      <c r="G542" s="224" t="n"/>
      <c r="I542" s="224" t="n"/>
      <c r="K542" s="224" t="n"/>
      <c r="M542" s="183" t="n"/>
    </row>
    <row r="543" ht="14" customHeight="1">
      <c r="C543" s="224" t="n"/>
      <c r="E543" s="224" t="n"/>
      <c r="G543" s="224" t="n"/>
      <c r="I543" s="224" t="n"/>
      <c r="K543" s="224" t="n"/>
      <c r="M543" s="183" t="n"/>
    </row>
    <row r="544" ht="14" customHeight="1">
      <c r="C544" s="224" t="n"/>
      <c r="E544" s="224" t="n"/>
      <c r="G544" s="224" t="n"/>
      <c r="I544" s="224" t="n"/>
      <c r="K544" s="224" t="n"/>
      <c r="M544" s="183" t="n"/>
    </row>
    <row r="545" ht="14" customHeight="1">
      <c r="C545" s="224" t="n"/>
      <c r="E545" s="224" t="n"/>
      <c r="G545" s="224" t="n"/>
      <c r="I545" s="224" t="n"/>
      <c r="K545" s="224" t="n"/>
      <c r="M545" s="183" t="n"/>
    </row>
    <row r="546" ht="14" customHeight="1">
      <c r="C546" s="224" t="n"/>
      <c r="E546" s="224" t="n"/>
      <c r="G546" s="224" t="n"/>
      <c r="I546" s="224" t="n"/>
      <c r="K546" s="224" t="n"/>
      <c r="M546" s="183" t="n"/>
    </row>
    <row r="547" ht="14" customHeight="1">
      <c r="C547" s="224" t="n"/>
      <c r="E547" s="224" t="n"/>
      <c r="G547" s="224" t="n"/>
      <c r="I547" s="224" t="n"/>
      <c r="K547" s="224" t="n"/>
      <c r="M547" s="183" t="n"/>
    </row>
    <row r="548" ht="14" customHeight="1">
      <c r="C548" s="224" t="n"/>
      <c r="E548" s="224" t="n"/>
      <c r="G548" s="224" t="n"/>
      <c r="I548" s="224" t="n"/>
      <c r="K548" s="224" t="n"/>
      <c r="M548" s="183" t="n"/>
    </row>
    <row r="549" ht="14" customHeight="1">
      <c r="C549" s="224" t="n"/>
      <c r="E549" s="224" t="n"/>
      <c r="G549" s="224" t="n"/>
      <c r="I549" s="224" t="n"/>
      <c r="K549" s="224" t="n"/>
      <c r="M549" s="183" t="n"/>
    </row>
    <row r="550" ht="14" customHeight="1">
      <c r="C550" s="224" t="n"/>
      <c r="E550" s="224" t="n"/>
      <c r="G550" s="224" t="n"/>
      <c r="I550" s="224" t="n"/>
      <c r="K550" s="224" t="n"/>
      <c r="M550" s="183" t="n"/>
    </row>
    <row r="551" ht="14" customHeight="1">
      <c r="C551" s="224" t="n"/>
      <c r="E551" s="224" t="n"/>
      <c r="G551" s="224" t="n"/>
      <c r="I551" s="224" t="n"/>
      <c r="K551" s="224" t="n"/>
      <c r="M551" s="183" t="n"/>
    </row>
    <row r="552" ht="14" customHeight="1">
      <c r="C552" s="224" t="n"/>
      <c r="E552" s="224" t="n"/>
      <c r="G552" s="224" t="n"/>
      <c r="I552" s="224" t="n"/>
      <c r="K552" s="224" t="n"/>
      <c r="M552" s="183" t="n"/>
    </row>
    <row r="553" ht="14" customHeight="1">
      <c r="C553" s="224" t="n"/>
      <c r="E553" s="224" t="n"/>
      <c r="G553" s="224" t="n"/>
      <c r="I553" s="224" t="n"/>
      <c r="K553" s="224" t="n"/>
      <c r="M553" s="183" t="n"/>
    </row>
    <row r="554" ht="14" customHeight="1">
      <c r="C554" s="224" t="n"/>
      <c r="E554" s="224" t="n"/>
      <c r="G554" s="224" t="n"/>
      <c r="I554" s="224" t="n"/>
      <c r="K554" s="224" t="n"/>
      <c r="M554" s="183" t="n"/>
    </row>
    <row r="555" ht="14" customHeight="1">
      <c r="C555" s="224" t="n"/>
      <c r="E555" s="224" t="n"/>
      <c r="G555" s="224" t="n"/>
      <c r="I555" s="224" t="n"/>
      <c r="K555" s="224" t="n"/>
      <c r="M555" s="183" t="n"/>
    </row>
    <row r="556" ht="14" customHeight="1">
      <c r="C556" s="224" t="n"/>
      <c r="E556" s="224" t="n"/>
      <c r="G556" s="224" t="n"/>
      <c r="I556" s="224" t="n"/>
      <c r="K556" s="224" t="n"/>
      <c r="M556" s="183" t="n"/>
    </row>
    <row r="557" ht="14" customHeight="1">
      <c r="C557" s="224" t="n"/>
      <c r="E557" s="224" t="n"/>
      <c r="G557" s="224" t="n"/>
      <c r="I557" s="224" t="n"/>
      <c r="K557" s="224" t="n"/>
      <c r="M557" s="183" t="n"/>
    </row>
    <row r="558" ht="14" customHeight="1">
      <c r="C558" s="224" t="n"/>
      <c r="E558" s="224" t="n"/>
      <c r="G558" s="224" t="n"/>
      <c r="I558" s="224" t="n"/>
      <c r="K558" s="224" t="n"/>
      <c r="M558" s="183" t="n"/>
    </row>
    <row r="559" ht="14" customHeight="1">
      <c r="C559" s="224" t="n"/>
      <c r="E559" s="224" t="n"/>
      <c r="G559" s="224" t="n"/>
      <c r="I559" s="224" t="n"/>
      <c r="K559" s="224" t="n"/>
      <c r="M559" s="183" t="n"/>
    </row>
    <row r="560" ht="14" customHeight="1">
      <c r="C560" s="224" t="n"/>
      <c r="E560" s="224" t="n"/>
      <c r="G560" s="224" t="n"/>
      <c r="I560" s="224" t="n"/>
      <c r="K560" s="224" t="n"/>
      <c r="M560" s="183" t="n"/>
    </row>
    <row r="561" ht="14" customHeight="1">
      <c r="C561" s="224" t="n"/>
      <c r="E561" s="224" t="n"/>
      <c r="G561" s="224" t="n"/>
      <c r="I561" s="224" t="n"/>
      <c r="K561" s="224" t="n"/>
      <c r="M561" s="183" t="n"/>
    </row>
    <row r="562" ht="14" customHeight="1">
      <c r="C562" s="224" t="n"/>
      <c r="E562" s="224" t="n"/>
      <c r="G562" s="224" t="n"/>
      <c r="I562" s="224" t="n"/>
      <c r="K562" s="224" t="n"/>
      <c r="M562" s="183" t="n"/>
    </row>
    <row r="563" ht="14" customHeight="1">
      <c r="C563" s="224" t="n"/>
      <c r="E563" s="224" t="n"/>
      <c r="G563" s="224" t="n"/>
      <c r="I563" s="224" t="n"/>
      <c r="K563" s="224" t="n"/>
      <c r="M563" s="183" t="n"/>
    </row>
    <row r="564" ht="14" customHeight="1">
      <c r="C564" s="224" t="n"/>
      <c r="E564" s="224" t="n"/>
      <c r="G564" s="224" t="n"/>
      <c r="I564" s="224" t="n"/>
      <c r="K564" s="224" t="n"/>
      <c r="M564" s="183" t="n"/>
    </row>
    <row r="565" ht="14" customHeight="1">
      <c r="C565" s="224" t="n"/>
      <c r="E565" s="224" t="n"/>
      <c r="G565" s="224" t="n"/>
      <c r="I565" s="224" t="n"/>
      <c r="K565" s="224" t="n"/>
      <c r="M565" s="183" t="n"/>
    </row>
    <row r="566" ht="14" customHeight="1">
      <c r="C566" s="224" t="n"/>
      <c r="E566" s="224" t="n"/>
      <c r="G566" s="224" t="n"/>
      <c r="I566" s="224" t="n"/>
      <c r="K566" s="224" t="n"/>
      <c r="M566" s="183" t="n"/>
    </row>
    <row r="567" ht="14" customHeight="1">
      <c r="C567" s="224" t="n"/>
      <c r="E567" s="224" t="n"/>
      <c r="G567" s="224" t="n"/>
      <c r="I567" s="224" t="n"/>
      <c r="K567" s="224" t="n"/>
      <c r="M567" s="183" t="n"/>
    </row>
    <row r="568" ht="14" customHeight="1">
      <c r="C568" s="224" t="n"/>
      <c r="E568" s="224" t="n"/>
      <c r="G568" s="224" t="n"/>
      <c r="I568" s="224" t="n"/>
      <c r="K568" s="224" t="n"/>
      <c r="M568" s="183" t="n"/>
    </row>
    <row r="569" ht="14" customHeight="1">
      <c r="C569" s="224" t="n"/>
      <c r="E569" s="224" t="n"/>
      <c r="G569" s="224" t="n"/>
      <c r="I569" s="224" t="n"/>
      <c r="K569" s="224" t="n"/>
      <c r="M569" s="183" t="n"/>
    </row>
    <row r="570" ht="14" customHeight="1">
      <c r="C570" s="224" t="n"/>
      <c r="E570" s="224" t="n"/>
      <c r="G570" s="224" t="n"/>
      <c r="I570" s="224" t="n"/>
      <c r="K570" s="224" t="n"/>
      <c r="M570" s="183" t="n"/>
    </row>
    <row r="571" ht="14" customHeight="1">
      <c r="C571" s="224" t="n"/>
      <c r="E571" s="224" t="n"/>
      <c r="G571" s="224" t="n"/>
      <c r="I571" s="224" t="n"/>
      <c r="K571" s="224" t="n"/>
      <c r="M571" s="183" t="n"/>
    </row>
    <row r="572" ht="14" customHeight="1">
      <c r="C572" s="224" t="n"/>
      <c r="E572" s="224" t="n"/>
      <c r="G572" s="224" t="n"/>
      <c r="I572" s="224" t="n"/>
      <c r="K572" s="224" t="n"/>
      <c r="M572" s="183" t="n"/>
    </row>
    <row r="573" ht="14" customHeight="1">
      <c r="C573" s="224" t="n"/>
      <c r="E573" s="224" t="n"/>
      <c r="G573" s="224" t="n"/>
      <c r="I573" s="224" t="n"/>
      <c r="K573" s="224" t="n"/>
      <c r="M573" s="183" t="n"/>
    </row>
    <row r="574" ht="14" customHeight="1">
      <c r="C574" s="224" t="n"/>
      <c r="E574" s="224" t="n"/>
      <c r="G574" s="224" t="n"/>
      <c r="I574" s="224" t="n"/>
      <c r="K574" s="224" t="n"/>
      <c r="M574" s="183" t="n"/>
    </row>
    <row r="575" ht="14" customHeight="1">
      <c r="C575" s="224" t="n"/>
      <c r="E575" s="224" t="n"/>
      <c r="G575" s="224" t="n"/>
      <c r="I575" s="224" t="n"/>
      <c r="K575" s="224" t="n"/>
      <c r="M575" s="183" t="n"/>
    </row>
    <row r="576" ht="14" customHeight="1">
      <c r="C576" s="224" t="n"/>
      <c r="E576" s="224" t="n"/>
      <c r="G576" s="224" t="n"/>
      <c r="I576" s="224" t="n"/>
      <c r="K576" s="224" t="n"/>
      <c r="M576" s="183" t="n"/>
    </row>
    <row r="577" ht="14" customHeight="1">
      <c r="C577" s="224" t="n"/>
      <c r="E577" s="224" t="n"/>
      <c r="G577" s="224" t="n"/>
      <c r="I577" s="224" t="n"/>
      <c r="K577" s="224" t="n"/>
      <c r="M577" s="183" t="n"/>
    </row>
    <row r="578" ht="14" customHeight="1">
      <c r="C578" s="224" t="n"/>
      <c r="E578" s="224" t="n"/>
      <c r="G578" s="224" t="n"/>
      <c r="I578" s="224" t="n"/>
      <c r="K578" s="224" t="n"/>
      <c r="M578" s="183" t="n"/>
    </row>
    <row r="579" ht="14" customHeight="1">
      <c r="C579" s="224" t="n"/>
      <c r="E579" s="224" t="n"/>
      <c r="G579" s="224" t="n"/>
      <c r="I579" s="224" t="n"/>
      <c r="K579" s="224" t="n"/>
      <c r="M579" s="183" t="n"/>
    </row>
    <row r="580" ht="14" customHeight="1">
      <c r="C580" s="224" t="n"/>
      <c r="E580" s="224" t="n"/>
      <c r="G580" s="224" t="n"/>
      <c r="I580" s="224" t="n"/>
      <c r="K580" s="224" t="n"/>
      <c r="M580" s="183" t="n"/>
    </row>
    <row r="581" ht="14" customHeight="1">
      <c r="C581" s="224" t="n"/>
      <c r="E581" s="224" t="n"/>
      <c r="G581" s="224" t="n"/>
      <c r="I581" s="224" t="n"/>
      <c r="K581" s="224" t="n"/>
      <c r="M581" s="183" t="n"/>
    </row>
    <row r="582" ht="14" customHeight="1">
      <c r="C582" s="224" t="n"/>
      <c r="E582" s="224" t="n"/>
      <c r="G582" s="224" t="n"/>
      <c r="I582" s="224" t="n"/>
      <c r="K582" s="224" t="n"/>
      <c r="M582" s="183" t="n"/>
    </row>
    <row r="583" ht="14" customHeight="1">
      <c r="C583" s="224" t="n"/>
      <c r="E583" s="224" t="n"/>
      <c r="G583" s="224" t="n"/>
      <c r="I583" s="224" t="n"/>
      <c r="K583" s="224" t="n"/>
      <c r="M583" s="183" t="n"/>
    </row>
    <row r="584" ht="14" customHeight="1">
      <c r="C584" s="224" t="n"/>
      <c r="E584" s="224" t="n"/>
      <c r="G584" s="224" t="n"/>
      <c r="I584" s="224" t="n"/>
      <c r="K584" s="224" t="n"/>
      <c r="M584" s="183" t="n"/>
    </row>
    <row r="585" ht="14" customHeight="1">
      <c r="C585" s="224" t="n"/>
      <c r="E585" s="224" t="n"/>
      <c r="G585" s="224" t="n"/>
      <c r="I585" s="224" t="n"/>
      <c r="K585" s="224" t="n"/>
      <c r="M585" s="183" t="n"/>
    </row>
    <row r="586" ht="14" customHeight="1">
      <c r="C586" s="224" t="n"/>
      <c r="E586" s="224" t="n"/>
      <c r="G586" s="224" t="n"/>
      <c r="I586" s="224" t="n"/>
      <c r="K586" s="224" t="n"/>
      <c r="M586" s="183" t="n"/>
    </row>
    <row r="587" ht="14" customHeight="1">
      <c r="C587" s="224" t="n"/>
      <c r="E587" s="224" t="n"/>
      <c r="G587" s="224" t="n"/>
      <c r="I587" s="224" t="n"/>
      <c r="K587" s="224" t="n"/>
      <c r="M587" s="183" t="n"/>
    </row>
    <row r="588" ht="14" customHeight="1">
      <c r="C588" s="224" t="n"/>
      <c r="E588" s="224" t="n"/>
      <c r="G588" s="224" t="n"/>
      <c r="I588" s="224" t="n"/>
      <c r="K588" s="224" t="n"/>
      <c r="M588" s="183" t="n"/>
    </row>
    <row r="589" ht="14" customHeight="1">
      <c r="C589" s="224" t="n"/>
      <c r="E589" s="224" t="n"/>
      <c r="G589" s="224" t="n"/>
      <c r="I589" s="224" t="n"/>
      <c r="K589" s="224" t="n"/>
      <c r="M589" s="183" t="n"/>
    </row>
    <row r="590" ht="14" customHeight="1">
      <c r="C590" s="224" t="n"/>
      <c r="E590" s="224" t="n"/>
      <c r="G590" s="224" t="n"/>
      <c r="I590" s="224" t="n"/>
      <c r="K590" s="224" t="n"/>
      <c r="M590" s="183" t="n"/>
    </row>
    <row r="591" ht="14" customHeight="1">
      <c r="C591" s="224" t="n"/>
      <c r="E591" s="224" t="n"/>
      <c r="G591" s="224" t="n"/>
      <c r="I591" s="224" t="n"/>
      <c r="K591" s="224" t="n"/>
      <c r="M591" s="183" t="n"/>
    </row>
    <row r="592" ht="14" customHeight="1">
      <c r="C592" s="224" t="n"/>
      <c r="E592" s="224" t="n"/>
      <c r="G592" s="224" t="n"/>
      <c r="I592" s="224" t="n"/>
      <c r="K592" s="224" t="n"/>
      <c r="M592" s="183" t="n"/>
    </row>
    <row r="593" ht="14" customHeight="1">
      <c r="C593" s="224" t="n"/>
      <c r="E593" s="224" t="n"/>
      <c r="G593" s="224" t="n"/>
      <c r="I593" s="224" t="n"/>
      <c r="K593" s="224" t="n"/>
      <c r="M593" s="183" t="n"/>
    </row>
    <row r="594" ht="14" customHeight="1">
      <c r="C594" s="224" t="n"/>
      <c r="E594" s="224" t="n"/>
      <c r="G594" s="224" t="n"/>
      <c r="I594" s="224" t="n"/>
      <c r="K594" s="224" t="n"/>
      <c r="M594" s="183" t="n"/>
    </row>
    <row r="595" ht="14" customHeight="1">
      <c r="C595" s="224" t="n"/>
      <c r="E595" s="224" t="n"/>
      <c r="G595" s="224" t="n"/>
      <c r="I595" s="224" t="n"/>
      <c r="K595" s="224" t="n"/>
      <c r="M595" s="183" t="n"/>
    </row>
    <row r="596" ht="14" customHeight="1">
      <c r="C596" s="224" t="n"/>
      <c r="E596" s="224" t="n"/>
      <c r="G596" s="224" t="n"/>
      <c r="I596" s="224" t="n"/>
      <c r="K596" s="224" t="n"/>
      <c r="M596" s="183" t="n"/>
    </row>
    <row r="597" ht="14" customHeight="1">
      <c r="C597" s="224" t="n"/>
      <c r="E597" s="224" t="n"/>
      <c r="G597" s="224" t="n"/>
      <c r="I597" s="224" t="n"/>
      <c r="K597" s="224" t="n"/>
      <c r="M597" s="183" t="n"/>
    </row>
    <row r="598" ht="14" customHeight="1">
      <c r="C598" s="224" t="n"/>
      <c r="E598" s="224" t="n"/>
      <c r="G598" s="224" t="n"/>
      <c r="I598" s="224" t="n"/>
      <c r="K598" s="224" t="n"/>
      <c r="M598" s="183" t="n"/>
    </row>
    <row r="599" ht="14" customHeight="1">
      <c r="C599" s="224" t="n"/>
      <c r="E599" s="224" t="n"/>
      <c r="G599" s="224" t="n"/>
      <c r="I599" s="224" t="n"/>
      <c r="K599" s="224" t="n"/>
      <c r="M599" s="183" t="n"/>
    </row>
    <row r="600" ht="14" customHeight="1">
      <c r="C600" s="224" t="n"/>
      <c r="E600" s="224" t="n"/>
      <c r="G600" s="224" t="n"/>
      <c r="I600" s="224" t="n"/>
      <c r="K600" s="224" t="n"/>
      <c r="M600" s="183" t="n"/>
    </row>
    <row r="601" ht="14" customHeight="1">
      <c r="C601" s="224" t="n"/>
      <c r="E601" s="224" t="n"/>
      <c r="G601" s="224" t="n"/>
      <c r="I601" s="224" t="n"/>
      <c r="K601" s="224" t="n"/>
      <c r="M601" s="183" t="n"/>
    </row>
    <row r="602" ht="14" customHeight="1">
      <c r="C602" s="224" t="n"/>
      <c r="E602" s="224" t="n"/>
      <c r="G602" s="224" t="n"/>
      <c r="I602" s="224" t="n"/>
      <c r="K602" s="224" t="n"/>
      <c r="M602" s="183" t="n"/>
    </row>
    <row r="603" ht="14" customHeight="1">
      <c r="C603" s="224" t="n"/>
      <c r="E603" s="224" t="n"/>
      <c r="G603" s="224" t="n"/>
      <c r="I603" s="224" t="n"/>
      <c r="K603" s="224" t="n"/>
      <c r="M603" s="183" t="n"/>
    </row>
    <row r="604" ht="14" customHeight="1">
      <c r="C604" s="224" t="n"/>
      <c r="E604" s="224" t="n"/>
      <c r="G604" s="224" t="n"/>
      <c r="I604" s="224" t="n"/>
      <c r="K604" s="224" t="n"/>
      <c r="M604" s="183" t="n"/>
    </row>
    <row r="605" ht="14" customHeight="1">
      <c r="C605" s="224" t="n"/>
      <c r="E605" s="224" t="n"/>
      <c r="G605" s="224" t="n"/>
      <c r="I605" s="224" t="n"/>
      <c r="K605" s="224" t="n"/>
      <c r="M605" s="183" t="n"/>
    </row>
    <row r="606" ht="14" customHeight="1">
      <c r="C606" s="224" t="n"/>
      <c r="E606" s="224" t="n"/>
      <c r="G606" s="224" t="n"/>
      <c r="I606" s="224" t="n"/>
      <c r="K606" s="224" t="n"/>
      <c r="M606" s="183" t="n"/>
    </row>
    <row r="607" ht="14" customHeight="1">
      <c r="C607" s="224" t="n"/>
      <c r="E607" s="224" t="n"/>
      <c r="G607" s="224" t="n"/>
      <c r="I607" s="224" t="n"/>
      <c r="K607" s="224" t="n"/>
      <c r="M607" s="183" t="n"/>
    </row>
    <row r="608" ht="14" customHeight="1">
      <c r="C608" s="224" t="n"/>
      <c r="E608" s="224" t="n"/>
      <c r="G608" s="224" t="n"/>
      <c r="I608" s="224" t="n"/>
      <c r="K608" s="224" t="n"/>
      <c r="M608" s="183" t="n"/>
    </row>
    <row r="609" ht="14" customHeight="1">
      <c r="C609" s="224" t="n"/>
      <c r="E609" s="224" t="n"/>
      <c r="G609" s="224" t="n"/>
      <c r="I609" s="224" t="n"/>
      <c r="K609" s="224" t="n"/>
      <c r="M609" s="183" t="n"/>
    </row>
    <row r="610" ht="14" customHeight="1">
      <c r="C610" s="224" t="n"/>
      <c r="E610" s="224" t="n"/>
      <c r="G610" s="224" t="n"/>
      <c r="I610" s="224" t="n"/>
      <c r="K610" s="224" t="n"/>
      <c r="M610" s="183" t="n"/>
    </row>
    <row r="611" ht="14" customHeight="1">
      <c r="C611" s="224" t="n"/>
      <c r="E611" s="224" t="n"/>
      <c r="G611" s="224" t="n"/>
      <c r="I611" s="224" t="n"/>
      <c r="K611" s="224" t="n"/>
      <c r="M611" s="183" t="n"/>
    </row>
    <row r="612" ht="14" customHeight="1">
      <c r="C612" s="224" t="n"/>
      <c r="E612" s="224" t="n"/>
      <c r="G612" s="224" t="n"/>
      <c r="I612" s="224" t="n"/>
      <c r="K612" s="224" t="n"/>
      <c r="M612" s="183" t="n"/>
    </row>
    <row r="613" ht="14" customHeight="1">
      <c r="C613" s="224" t="n"/>
      <c r="E613" s="224" t="n"/>
      <c r="G613" s="224" t="n"/>
      <c r="I613" s="224" t="n"/>
      <c r="K613" s="224" t="n"/>
      <c r="M613" s="183" t="n"/>
    </row>
    <row r="614" ht="14" customHeight="1">
      <c r="C614" s="224" t="n"/>
      <c r="E614" s="224" t="n"/>
      <c r="G614" s="224" t="n"/>
      <c r="I614" s="224" t="n"/>
      <c r="K614" s="224" t="n"/>
      <c r="M614" s="183" t="n"/>
    </row>
    <row r="615" ht="14" customHeight="1">
      <c r="C615" s="224" t="n"/>
      <c r="E615" s="224" t="n"/>
      <c r="G615" s="224" t="n"/>
      <c r="I615" s="224" t="n"/>
      <c r="K615" s="224" t="n"/>
      <c r="M615" s="183" t="n"/>
    </row>
    <row r="616" ht="14" customHeight="1">
      <c r="C616" s="224" t="n"/>
      <c r="E616" s="224" t="n"/>
      <c r="G616" s="224" t="n"/>
      <c r="I616" s="224" t="n"/>
      <c r="K616" s="224" t="n"/>
      <c r="M616" s="183" t="n"/>
    </row>
    <row r="617" ht="14" customHeight="1">
      <c r="C617" s="224" t="n"/>
      <c r="E617" s="224" t="n"/>
      <c r="G617" s="224" t="n"/>
      <c r="I617" s="224" t="n"/>
      <c r="K617" s="224" t="n"/>
      <c r="M617" s="183" t="n"/>
    </row>
    <row r="618" ht="14" customHeight="1">
      <c r="C618" s="224" t="n"/>
      <c r="E618" s="224" t="n"/>
      <c r="G618" s="224" t="n"/>
      <c r="I618" s="224" t="n"/>
      <c r="K618" s="224" t="n"/>
      <c r="M618" s="183" t="n"/>
    </row>
    <row r="619" ht="14" customHeight="1">
      <c r="C619" s="224" t="n"/>
      <c r="E619" s="224" t="n"/>
      <c r="G619" s="224" t="n"/>
      <c r="I619" s="224" t="n"/>
      <c r="K619" s="224" t="n"/>
      <c r="M619" s="183" t="n"/>
    </row>
    <row r="620" ht="14" customHeight="1">
      <c r="C620" s="224" t="n"/>
      <c r="E620" s="224" t="n"/>
      <c r="G620" s="224" t="n"/>
      <c r="I620" s="224" t="n"/>
      <c r="K620" s="224" t="n"/>
      <c r="M620" s="183" t="n"/>
    </row>
    <row r="621" ht="14" customHeight="1">
      <c r="C621" s="224" t="n"/>
      <c r="E621" s="224" t="n"/>
      <c r="G621" s="224" t="n"/>
      <c r="I621" s="224" t="n"/>
      <c r="K621" s="224" t="n"/>
      <c r="M621" s="183" t="n"/>
    </row>
    <row r="622" ht="14" customHeight="1">
      <c r="C622" s="224" t="n"/>
      <c r="E622" s="224" t="n"/>
      <c r="G622" s="224" t="n"/>
      <c r="I622" s="224" t="n"/>
      <c r="K622" s="224" t="n"/>
      <c r="M622" s="183" t="n"/>
    </row>
    <row r="623" ht="14" customHeight="1">
      <c r="C623" s="224" t="n"/>
      <c r="E623" s="224" t="n"/>
      <c r="G623" s="224" t="n"/>
      <c r="I623" s="224" t="n"/>
      <c r="K623" s="224" t="n"/>
      <c r="M623" s="183" t="n"/>
    </row>
    <row r="624" ht="14" customHeight="1">
      <c r="C624" s="224" t="n"/>
      <c r="E624" s="224" t="n"/>
      <c r="G624" s="224" t="n"/>
      <c r="I624" s="224" t="n"/>
      <c r="K624" s="224" t="n"/>
      <c r="M624" s="183" t="n"/>
    </row>
    <row r="625" ht="14" customHeight="1">
      <c r="C625" s="224" t="n"/>
      <c r="E625" s="224" t="n"/>
      <c r="G625" s="224" t="n"/>
      <c r="I625" s="224" t="n"/>
      <c r="K625" s="224" t="n"/>
      <c r="M625" s="183" t="n"/>
    </row>
    <row r="626" ht="14" customHeight="1">
      <c r="C626" s="224" t="n"/>
      <c r="E626" s="224" t="n"/>
      <c r="G626" s="224" t="n"/>
      <c r="I626" s="224" t="n"/>
      <c r="K626" s="224" t="n"/>
      <c r="M626" s="183" t="n"/>
    </row>
    <row r="627" ht="14" customHeight="1">
      <c r="C627" s="224" t="n"/>
      <c r="E627" s="224" t="n"/>
      <c r="G627" s="224" t="n"/>
      <c r="I627" s="224" t="n"/>
      <c r="K627" s="224" t="n"/>
      <c r="M627" s="183" t="n"/>
    </row>
    <row r="628" ht="14" customHeight="1">
      <c r="C628" s="224" t="n"/>
      <c r="E628" s="224" t="n"/>
      <c r="G628" s="224" t="n"/>
      <c r="I628" s="224" t="n"/>
      <c r="K628" s="224" t="n"/>
      <c r="M628" s="183" t="n"/>
    </row>
    <row r="629" ht="14" customHeight="1">
      <c r="C629" s="224" t="n"/>
      <c r="E629" s="224" t="n"/>
      <c r="G629" s="224" t="n"/>
      <c r="I629" s="224" t="n"/>
      <c r="K629" s="224" t="n"/>
      <c r="M629" s="183" t="n"/>
    </row>
    <row r="630" ht="14" customHeight="1">
      <c r="C630" s="224" t="n"/>
      <c r="E630" s="224" t="n"/>
      <c r="G630" s="224" t="n"/>
      <c r="I630" s="224" t="n"/>
      <c r="K630" s="224" t="n"/>
      <c r="M630" s="183" t="n"/>
    </row>
    <row r="631" ht="14" customHeight="1">
      <c r="C631" s="224" t="n"/>
      <c r="E631" s="224" t="n"/>
      <c r="G631" s="224" t="n"/>
      <c r="I631" s="224" t="n"/>
      <c r="K631" s="224" t="n"/>
      <c r="M631" s="183" t="n"/>
    </row>
    <row r="632" ht="14" customHeight="1">
      <c r="C632" s="224" t="n"/>
      <c r="E632" s="224" t="n"/>
      <c r="G632" s="224" t="n"/>
      <c r="I632" s="224" t="n"/>
      <c r="K632" s="224" t="n"/>
      <c r="M632" s="183" t="n"/>
    </row>
    <row r="633" ht="14" customHeight="1">
      <c r="C633" s="224" t="n"/>
      <c r="E633" s="224" t="n"/>
      <c r="G633" s="224" t="n"/>
      <c r="I633" s="224" t="n"/>
      <c r="K633" s="224" t="n"/>
      <c r="M633" s="183" t="n"/>
    </row>
    <row r="634" ht="14" customHeight="1">
      <c r="C634" s="224" t="n"/>
      <c r="E634" s="224" t="n"/>
      <c r="G634" s="224" t="n"/>
      <c r="I634" s="224" t="n"/>
      <c r="K634" s="224" t="n"/>
      <c r="M634" s="183" t="n"/>
    </row>
    <row r="635" ht="14" customHeight="1">
      <c r="C635" s="224" t="n"/>
      <c r="E635" s="224" t="n"/>
      <c r="G635" s="224" t="n"/>
      <c r="I635" s="224" t="n"/>
      <c r="K635" s="224" t="n"/>
      <c r="M635" s="183" t="n"/>
    </row>
    <row r="636" ht="14" customHeight="1">
      <c r="C636" s="224" t="n"/>
      <c r="E636" s="224" t="n"/>
      <c r="G636" s="224" t="n"/>
      <c r="I636" s="224" t="n"/>
      <c r="K636" s="224" t="n"/>
      <c r="M636" s="183" t="n"/>
    </row>
    <row r="637" ht="14" customHeight="1">
      <c r="C637" s="224" t="n"/>
      <c r="E637" s="224" t="n"/>
      <c r="G637" s="224" t="n"/>
      <c r="I637" s="224" t="n"/>
      <c r="K637" s="224" t="n"/>
      <c r="M637" s="183" t="n"/>
    </row>
    <row r="638" ht="14" customHeight="1">
      <c r="C638" s="224" t="n"/>
      <c r="E638" s="224" t="n"/>
      <c r="G638" s="224" t="n"/>
      <c r="I638" s="224" t="n"/>
      <c r="K638" s="224" t="n"/>
      <c r="M638" s="183" t="n"/>
    </row>
    <row r="639" ht="14" customHeight="1">
      <c r="C639" s="224" t="n"/>
      <c r="E639" s="224" t="n"/>
      <c r="G639" s="224" t="n"/>
      <c r="I639" s="224" t="n"/>
      <c r="K639" s="224" t="n"/>
      <c r="M639" s="183" t="n"/>
    </row>
    <row r="640" ht="14" customHeight="1">
      <c r="C640" s="224" t="n"/>
      <c r="E640" s="224" t="n"/>
      <c r="G640" s="224" t="n"/>
      <c r="I640" s="224" t="n"/>
      <c r="K640" s="224" t="n"/>
      <c r="M640" s="183" t="n"/>
    </row>
    <row r="641" ht="14" customHeight="1">
      <c r="C641" s="224" t="n"/>
      <c r="E641" s="224" t="n"/>
      <c r="G641" s="224" t="n"/>
      <c r="I641" s="224" t="n"/>
      <c r="K641" s="224" t="n"/>
      <c r="M641" s="183" t="n"/>
    </row>
    <row r="642" ht="14" customHeight="1">
      <c r="C642" s="224" t="n"/>
      <c r="E642" s="224" t="n"/>
      <c r="G642" s="224" t="n"/>
      <c r="I642" s="224" t="n"/>
      <c r="K642" s="224" t="n"/>
      <c r="M642" s="183" t="n"/>
    </row>
    <row r="643" ht="14" customHeight="1">
      <c r="C643" s="224" t="n"/>
      <c r="E643" s="224" t="n"/>
      <c r="G643" s="224" t="n"/>
      <c r="I643" s="224" t="n"/>
      <c r="K643" s="224" t="n"/>
      <c r="M643" s="183" t="n"/>
    </row>
    <row r="644" ht="14" customHeight="1">
      <c r="C644" s="224" t="n"/>
      <c r="E644" s="224" t="n"/>
      <c r="G644" s="224" t="n"/>
      <c r="I644" s="224" t="n"/>
      <c r="K644" s="224" t="n"/>
      <c r="M644" s="183" t="n"/>
    </row>
    <row r="645" ht="14" customHeight="1">
      <c r="C645" s="224" t="n"/>
      <c r="E645" s="224" t="n"/>
      <c r="G645" s="224" t="n"/>
      <c r="I645" s="224" t="n"/>
      <c r="K645" s="224" t="n"/>
      <c r="M645" s="183" t="n"/>
    </row>
    <row r="646" ht="14" customHeight="1">
      <c r="C646" s="224" t="n"/>
      <c r="E646" s="224" t="n"/>
      <c r="G646" s="224" t="n"/>
      <c r="I646" s="224" t="n"/>
      <c r="K646" s="224" t="n"/>
      <c r="M646" s="183" t="n"/>
    </row>
    <row r="647" ht="14" customHeight="1">
      <c r="C647" s="224" t="n"/>
      <c r="E647" s="224" t="n"/>
      <c r="G647" s="224" t="n"/>
      <c r="I647" s="224" t="n"/>
      <c r="K647" s="224" t="n"/>
      <c r="M647" s="183" t="n"/>
    </row>
    <row r="648" ht="14" customHeight="1">
      <c r="C648" s="224" t="n"/>
      <c r="E648" s="224" t="n"/>
      <c r="G648" s="224" t="n"/>
      <c r="I648" s="224" t="n"/>
      <c r="K648" s="224" t="n"/>
      <c r="M648" s="183" t="n"/>
    </row>
    <row r="649" ht="14" customHeight="1">
      <c r="C649" s="224" t="n"/>
      <c r="E649" s="224" t="n"/>
      <c r="G649" s="224" t="n"/>
      <c r="I649" s="224" t="n"/>
      <c r="K649" s="224" t="n"/>
      <c r="M649" s="183" t="n"/>
    </row>
    <row r="650" ht="14" customHeight="1">
      <c r="C650" s="224" t="n"/>
      <c r="E650" s="224" t="n"/>
      <c r="G650" s="224" t="n"/>
      <c r="I650" s="224" t="n"/>
      <c r="K650" s="224" t="n"/>
      <c r="M650" s="183" t="n"/>
    </row>
    <row r="651" ht="14" customHeight="1">
      <c r="C651" s="224" t="n"/>
      <c r="E651" s="224" t="n"/>
      <c r="G651" s="224" t="n"/>
      <c r="I651" s="224" t="n"/>
      <c r="K651" s="224" t="n"/>
      <c r="M651" s="183" t="n"/>
    </row>
    <row r="652" ht="14" customHeight="1">
      <c r="C652" s="224" t="n"/>
      <c r="E652" s="224" t="n"/>
      <c r="G652" s="224" t="n"/>
      <c r="I652" s="224" t="n"/>
      <c r="K652" s="224" t="n"/>
      <c r="M652" s="183" t="n"/>
    </row>
    <row r="653" ht="14" customHeight="1">
      <c r="C653" s="224" t="n"/>
      <c r="E653" s="224" t="n"/>
      <c r="G653" s="224" t="n"/>
      <c r="I653" s="224" t="n"/>
      <c r="K653" s="224" t="n"/>
      <c r="M653" s="183" t="n"/>
    </row>
    <row r="654" ht="14" customHeight="1">
      <c r="C654" s="224" t="n"/>
      <c r="E654" s="224" t="n"/>
      <c r="G654" s="224" t="n"/>
      <c r="I654" s="224" t="n"/>
      <c r="K654" s="224" t="n"/>
      <c r="M654" s="183" t="n"/>
    </row>
    <row r="655" ht="14" customHeight="1">
      <c r="C655" s="224" t="n"/>
      <c r="E655" s="224" t="n"/>
      <c r="G655" s="224" t="n"/>
      <c r="I655" s="224" t="n"/>
      <c r="K655" s="224" t="n"/>
      <c r="M655" s="183" t="n"/>
    </row>
    <row r="656" ht="14" customHeight="1">
      <c r="C656" s="224" t="n"/>
      <c r="E656" s="224" t="n"/>
      <c r="G656" s="224" t="n"/>
      <c r="I656" s="224" t="n"/>
      <c r="K656" s="224" t="n"/>
      <c r="M656" s="183" t="n"/>
    </row>
    <row r="657" ht="14" customHeight="1">
      <c r="C657" s="224" t="n"/>
      <c r="E657" s="224" t="n"/>
      <c r="G657" s="224" t="n"/>
      <c r="I657" s="224" t="n"/>
      <c r="K657" s="224" t="n"/>
      <c r="M657" s="183" t="n"/>
    </row>
    <row r="658" ht="14" customHeight="1">
      <c r="C658" s="224" t="n"/>
      <c r="E658" s="224" t="n"/>
      <c r="G658" s="224" t="n"/>
      <c r="I658" s="224" t="n"/>
      <c r="K658" s="224" t="n"/>
      <c r="M658" s="183" t="n"/>
    </row>
    <row r="659" ht="14" customHeight="1">
      <c r="C659" s="224" t="n"/>
      <c r="E659" s="224" t="n"/>
      <c r="G659" s="224" t="n"/>
      <c r="I659" s="224" t="n"/>
      <c r="K659" s="224" t="n"/>
      <c r="M659" s="183" t="n"/>
    </row>
    <row r="660" ht="14" customHeight="1">
      <c r="C660" s="224" t="n"/>
      <c r="E660" s="224" t="n"/>
      <c r="G660" s="224" t="n"/>
      <c r="I660" s="224" t="n"/>
      <c r="K660" s="224" t="n"/>
      <c r="M660" s="183" t="n"/>
    </row>
    <row r="661" ht="14" customHeight="1">
      <c r="C661" s="224" t="n"/>
      <c r="E661" s="224" t="n"/>
      <c r="G661" s="224" t="n"/>
      <c r="I661" s="224" t="n"/>
      <c r="K661" s="224" t="n"/>
      <c r="M661" s="183" t="n"/>
    </row>
    <row r="662" ht="14" customHeight="1">
      <c r="C662" s="224" t="n"/>
      <c r="E662" s="224" t="n"/>
      <c r="G662" s="224" t="n"/>
      <c r="I662" s="224" t="n"/>
      <c r="K662" s="224" t="n"/>
      <c r="M662" s="183" t="n"/>
    </row>
    <row r="663" ht="14" customHeight="1">
      <c r="C663" s="224" t="n"/>
      <c r="E663" s="224" t="n"/>
      <c r="G663" s="224" t="n"/>
      <c r="I663" s="224" t="n"/>
      <c r="K663" s="224" t="n"/>
      <c r="M663" s="183" t="n"/>
    </row>
    <row r="664" ht="14" customHeight="1">
      <c r="C664" s="224" t="n"/>
      <c r="E664" s="224" t="n"/>
      <c r="G664" s="224" t="n"/>
      <c r="I664" s="224" t="n"/>
      <c r="K664" s="224" t="n"/>
      <c r="M664" s="183" t="n"/>
    </row>
    <row r="665" ht="14" customHeight="1">
      <c r="C665" s="224" t="n"/>
      <c r="E665" s="224" t="n"/>
      <c r="G665" s="224" t="n"/>
      <c r="I665" s="224" t="n"/>
      <c r="K665" s="224" t="n"/>
      <c r="M665" s="183" t="n"/>
    </row>
    <row r="666" ht="14" customHeight="1">
      <c r="C666" s="224" t="n"/>
      <c r="E666" s="224" t="n"/>
      <c r="G666" s="224" t="n"/>
      <c r="I666" s="224" t="n"/>
      <c r="K666" s="224" t="n"/>
      <c r="M666" s="183" t="n"/>
    </row>
    <row r="667" ht="14" customHeight="1">
      <c r="C667" s="224" t="n"/>
      <c r="E667" s="224" t="n"/>
      <c r="G667" s="224" t="n"/>
      <c r="I667" s="224" t="n"/>
      <c r="K667" s="224" t="n"/>
      <c r="M667" s="183" t="n"/>
    </row>
    <row r="668" ht="14" customHeight="1">
      <c r="C668" s="224" t="n"/>
      <c r="E668" s="224" t="n"/>
      <c r="G668" s="224" t="n"/>
      <c r="I668" s="224" t="n"/>
      <c r="K668" s="224" t="n"/>
      <c r="M668" s="183" t="n"/>
    </row>
    <row r="669" ht="14" customHeight="1">
      <c r="C669" s="224" t="n"/>
      <c r="E669" s="224" t="n"/>
      <c r="G669" s="224" t="n"/>
      <c r="I669" s="224" t="n"/>
      <c r="K669" s="224" t="n"/>
      <c r="M669" s="183" t="n"/>
    </row>
    <row r="670" ht="14" customHeight="1">
      <c r="C670" s="224" t="n"/>
      <c r="E670" s="224" t="n"/>
      <c r="G670" s="224" t="n"/>
      <c r="I670" s="224" t="n"/>
      <c r="K670" s="224" t="n"/>
      <c r="M670" s="183" t="n"/>
    </row>
    <row r="671" ht="14" customHeight="1">
      <c r="C671" s="224" t="n"/>
      <c r="E671" s="224" t="n"/>
      <c r="G671" s="224" t="n"/>
      <c r="I671" s="224" t="n"/>
      <c r="K671" s="224" t="n"/>
      <c r="M671" s="183" t="n"/>
    </row>
    <row r="672" ht="14" customHeight="1">
      <c r="C672" s="224" t="n"/>
      <c r="E672" s="224" t="n"/>
      <c r="G672" s="224" t="n"/>
      <c r="I672" s="224" t="n"/>
      <c r="K672" s="224" t="n"/>
      <c r="M672" s="183" t="n"/>
    </row>
    <row r="673" ht="14" customHeight="1">
      <c r="C673" s="224" t="n"/>
      <c r="E673" s="224" t="n"/>
      <c r="G673" s="224" t="n"/>
      <c r="I673" s="224" t="n"/>
      <c r="K673" s="224" t="n"/>
      <c r="M673" s="183" t="n"/>
    </row>
    <row r="674" ht="14" customHeight="1">
      <c r="C674" s="224" t="n"/>
      <c r="E674" s="224" t="n"/>
      <c r="G674" s="224" t="n"/>
      <c r="I674" s="224" t="n"/>
      <c r="K674" s="224" t="n"/>
      <c r="M674" s="183" t="n"/>
    </row>
    <row r="675" ht="14" customHeight="1">
      <c r="C675" s="224" t="n"/>
      <c r="E675" s="224" t="n"/>
      <c r="G675" s="224" t="n"/>
      <c r="I675" s="224" t="n"/>
      <c r="K675" s="224" t="n"/>
      <c r="M675" s="183" t="n"/>
    </row>
    <row r="676" ht="14" customHeight="1">
      <c r="C676" s="224" t="n"/>
      <c r="E676" s="224" t="n"/>
      <c r="G676" s="224" t="n"/>
      <c r="I676" s="224" t="n"/>
      <c r="K676" s="224" t="n"/>
      <c r="M676" s="183" t="n"/>
    </row>
    <row r="677" ht="14" customHeight="1">
      <c r="C677" s="224" t="n"/>
      <c r="E677" s="224" t="n"/>
      <c r="G677" s="224" t="n"/>
      <c r="I677" s="224" t="n"/>
      <c r="K677" s="224" t="n"/>
      <c r="M677" s="183" t="n"/>
    </row>
    <row r="678" ht="14" customHeight="1">
      <c r="C678" s="224" t="n"/>
      <c r="E678" s="224" t="n"/>
      <c r="G678" s="224" t="n"/>
      <c r="I678" s="224" t="n"/>
      <c r="K678" s="224" t="n"/>
      <c r="M678" s="183" t="n"/>
    </row>
    <row r="679" ht="14" customHeight="1">
      <c r="C679" s="224" t="n"/>
      <c r="E679" s="224" t="n"/>
      <c r="G679" s="224" t="n"/>
      <c r="I679" s="224" t="n"/>
      <c r="K679" s="224" t="n"/>
      <c r="M679" s="183" t="n"/>
    </row>
    <row r="680" ht="14" customHeight="1">
      <c r="C680" s="224" t="n"/>
      <c r="E680" s="224" t="n"/>
      <c r="G680" s="224" t="n"/>
      <c r="I680" s="224" t="n"/>
      <c r="K680" s="224" t="n"/>
      <c r="M680" s="183" t="n"/>
    </row>
    <row r="681" ht="14" customHeight="1">
      <c r="C681" s="224" t="n"/>
      <c r="E681" s="224" t="n"/>
      <c r="G681" s="224" t="n"/>
      <c r="I681" s="224" t="n"/>
      <c r="K681" s="224" t="n"/>
      <c r="M681" s="183" t="n"/>
    </row>
    <row r="682" ht="14" customHeight="1">
      <c r="C682" s="224" t="n"/>
      <c r="E682" s="224" t="n"/>
      <c r="G682" s="224" t="n"/>
      <c r="I682" s="224" t="n"/>
      <c r="K682" s="224" t="n"/>
      <c r="M682" s="183" t="n"/>
    </row>
    <row r="683" ht="14" customHeight="1">
      <c r="C683" s="224" t="n"/>
      <c r="E683" s="224" t="n"/>
      <c r="G683" s="224" t="n"/>
      <c r="I683" s="224" t="n"/>
      <c r="K683" s="224" t="n"/>
      <c r="M683" s="183" t="n"/>
    </row>
    <row r="684" ht="14" customHeight="1">
      <c r="C684" s="224" t="n"/>
      <c r="E684" s="224" t="n"/>
      <c r="G684" s="224" t="n"/>
      <c r="I684" s="224" t="n"/>
      <c r="K684" s="224" t="n"/>
      <c r="M684" s="183" t="n"/>
    </row>
    <row r="685" ht="14" customHeight="1">
      <c r="C685" s="224" t="n"/>
      <c r="E685" s="224" t="n"/>
      <c r="G685" s="224" t="n"/>
      <c r="I685" s="224" t="n"/>
      <c r="K685" s="224" t="n"/>
      <c r="M685" s="183" t="n"/>
    </row>
    <row r="686" ht="14" customHeight="1">
      <c r="C686" s="224" t="n"/>
      <c r="E686" s="224" t="n"/>
      <c r="G686" s="224" t="n"/>
      <c r="I686" s="224" t="n"/>
      <c r="K686" s="224" t="n"/>
      <c r="M686" s="183" t="n"/>
    </row>
    <row r="687" ht="14" customHeight="1">
      <c r="C687" s="224" t="n"/>
      <c r="E687" s="224" t="n"/>
      <c r="G687" s="224" t="n"/>
      <c r="I687" s="224" t="n"/>
      <c r="K687" s="224" t="n"/>
      <c r="M687" s="183" t="n"/>
    </row>
    <row r="688" ht="14" customHeight="1">
      <c r="C688" s="224" t="n"/>
      <c r="E688" s="224" t="n"/>
      <c r="G688" s="224" t="n"/>
      <c r="I688" s="224" t="n"/>
      <c r="K688" s="224" t="n"/>
      <c r="M688" s="183" t="n"/>
    </row>
    <row r="689" ht="14" customHeight="1">
      <c r="C689" s="224" t="n"/>
      <c r="E689" s="224" t="n"/>
      <c r="G689" s="224" t="n"/>
      <c r="I689" s="224" t="n"/>
      <c r="K689" s="224" t="n"/>
      <c r="M689" s="183" t="n"/>
    </row>
    <row r="690" ht="14" customHeight="1">
      <c r="C690" s="224" t="n"/>
      <c r="E690" s="224" t="n"/>
      <c r="G690" s="224" t="n"/>
      <c r="I690" s="224" t="n"/>
      <c r="K690" s="224" t="n"/>
      <c r="M690" s="183" t="n"/>
    </row>
    <row r="691" ht="14" customHeight="1">
      <c r="C691" s="224" t="n"/>
      <c r="E691" s="224" t="n"/>
      <c r="G691" s="224" t="n"/>
      <c r="I691" s="224" t="n"/>
      <c r="K691" s="224" t="n"/>
      <c r="M691" s="183" t="n"/>
    </row>
    <row r="692" ht="14" customHeight="1">
      <c r="C692" s="224" t="n"/>
      <c r="E692" s="224" t="n"/>
      <c r="G692" s="224" t="n"/>
      <c r="I692" s="224" t="n"/>
      <c r="K692" s="224" t="n"/>
      <c r="M692" s="183" t="n"/>
    </row>
    <row r="693" ht="14" customHeight="1">
      <c r="C693" s="224" t="n"/>
      <c r="E693" s="224" t="n"/>
      <c r="G693" s="224" t="n"/>
      <c r="I693" s="224" t="n"/>
      <c r="K693" s="224" t="n"/>
      <c r="M693" s="183" t="n"/>
    </row>
    <row r="694" ht="14" customHeight="1">
      <c r="C694" s="224" t="n"/>
      <c r="E694" s="224" t="n"/>
      <c r="G694" s="224" t="n"/>
      <c r="I694" s="224" t="n"/>
      <c r="K694" s="224" t="n"/>
      <c r="M694" s="183" t="n"/>
    </row>
    <row r="695" ht="14" customHeight="1">
      <c r="C695" s="224" t="n"/>
      <c r="E695" s="224" t="n"/>
      <c r="G695" s="224" t="n"/>
      <c r="I695" s="224" t="n"/>
      <c r="K695" s="224" t="n"/>
      <c r="M695" s="183" t="n"/>
    </row>
    <row r="696" ht="14" customHeight="1">
      <c r="C696" s="224" t="n"/>
      <c r="E696" s="224" t="n"/>
      <c r="G696" s="224" t="n"/>
      <c r="I696" s="224" t="n"/>
      <c r="K696" s="224" t="n"/>
      <c r="M696" s="183" t="n"/>
    </row>
    <row r="697" ht="14" customHeight="1">
      <c r="C697" s="224" t="n"/>
      <c r="E697" s="224" t="n"/>
      <c r="G697" s="224" t="n"/>
      <c r="I697" s="224" t="n"/>
      <c r="K697" s="224" t="n"/>
      <c r="M697" s="183" t="n"/>
    </row>
    <row r="698" ht="14" customHeight="1">
      <c r="C698" s="224" t="n"/>
      <c r="E698" s="224" t="n"/>
      <c r="G698" s="224" t="n"/>
      <c r="I698" s="224" t="n"/>
      <c r="K698" s="224" t="n"/>
      <c r="M698" s="183" t="n"/>
    </row>
    <row r="699" ht="14" customHeight="1">
      <c r="C699" s="224" t="n"/>
      <c r="E699" s="224" t="n"/>
      <c r="G699" s="224" t="n"/>
      <c r="I699" s="224" t="n"/>
      <c r="K699" s="224" t="n"/>
      <c r="M699" s="183" t="n"/>
    </row>
    <row r="700" ht="14" customHeight="1">
      <c r="C700" s="224" t="n"/>
      <c r="E700" s="224" t="n"/>
      <c r="G700" s="224" t="n"/>
      <c r="I700" s="224" t="n"/>
      <c r="K700" s="224" t="n"/>
      <c r="M700" s="183" t="n"/>
    </row>
    <row r="701" ht="14" customHeight="1">
      <c r="C701" s="224" t="n"/>
      <c r="E701" s="224" t="n"/>
      <c r="G701" s="224" t="n"/>
      <c r="I701" s="224" t="n"/>
      <c r="K701" s="224" t="n"/>
      <c r="M701" s="183" t="n"/>
    </row>
    <row r="702" ht="14" customHeight="1">
      <c r="C702" s="224" t="n"/>
      <c r="E702" s="224" t="n"/>
      <c r="G702" s="224" t="n"/>
      <c r="I702" s="224" t="n"/>
      <c r="K702" s="224" t="n"/>
      <c r="M702" s="183" t="n"/>
    </row>
    <row r="703" ht="14" customHeight="1">
      <c r="C703" s="224" t="n"/>
      <c r="E703" s="224" t="n"/>
      <c r="G703" s="224" t="n"/>
      <c r="I703" s="224" t="n"/>
      <c r="K703" s="224" t="n"/>
      <c r="M703" s="183" t="n"/>
    </row>
    <row r="704" ht="14" customHeight="1">
      <c r="C704" s="224" t="n"/>
      <c r="E704" s="224" t="n"/>
      <c r="G704" s="224" t="n"/>
      <c r="I704" s="224" t="n"/>
      <c r="K704" s="224" t="n"/>
      <c r="M704" s="183" t="n"/>
    </row>
    <row r="705" ht="14" customHeight="1">
      <c r="C705" s="224" t="n"/>
      <c r="E705" s="224" t="n"/>
      <c r="G705" s="224" t="n"/>
      <c r="I705" s="224" t="n"/>
      <c r="K705" s="224" t="n"/>
      <c r="M705" s="183" t="n"/>
    </row>
    <row r="706" ht="14" customHeight="1">
      <c r="C706" s="224" t="n"/>
      <c r="E706" s="224" t="n"/>
      <c r="G706" s="224" t="n"/>
      <c r="I706" s="224" t="n"/>
      <c r="K706" s="224" t="n"/>
      <c r="M706" s="183" t="n"/>
    </row>
    <row r="707" ht="14" customHeight="1">
      <c r="C707" s="224" t="n"/>
      <c r="E707" s="224" t="n"/>
      <c r="G707" s="224" t="n"/>
      <c r="I707" s="224" t="n"/>
      <c r="K707" s="224" t="n"/>
      <c r="M707" s="183" t="n"/>
    </row>
    <row r="708" ht="14" customHeight="1">
      <c r="C708" s="224" t="n"/>
      <c r="E708" s="224" t="n"/>
      <c r="G708" s="224" t="n"/>
      <c r="I708" s="224" t="n"/>
      <c r="K708" s="224" t="n"/>
      <c r="M708" s="183" t="n"/>
    </row>
    <row r="709" ht="14" customHeight="1">
      <c r="C709" s="224" t="n"/>
      <c r="E709" s="224" t="n"/>
      <c r="G709" s="224" t="n"/>
      <c r="I709" s="224" t="n"/>
      <c r="K709" s="224" t="n"/>
      <c r="M709" s="183" t="n"/>
    </row>
    <row r="710" ht="14" customHeight="1">
      <c r="C710" s="224" t="n"/>
      <c r="E710" s="224" t="n"/>
      <c r="G710" s="224" t="n"/>
      <c r="I710" s="224" t="n"/>
      <c r="K710" s="224" t="n"/>
      <c r="M710" s="183" t="n"/>
    </row>
    <row r="711" ht="14" customHeight="1">
      <c r="C711" s="224" t="n"/>
      <c r="E711" s="224" t="n"/>
      <c r="G711" s="224" t="n"/>
      <c r="I711" s="224" t="n"/>
      <c r="K711" s="224" t="n"/>
      <c r="M711" s="183" t="n"/>
    </row>
    <row r="712" ht="14" customHeight="1">
      <c r="C712" s="224" t="n"/>
      <c r="E712" s="224" t="n"/>
      <c r="G712" s="224" t="n"/>
      <c r="I712" s="224" t="n"/>
      <c r="K712" s="224" t="n"/>
      <c r="M712" s="183" t="n"/>
    </row>
    <row r="713" ht="14" customHeight="1">
      <c r="C713" s="224" t="n"/>
      <c r="E713" s="224" t="n"/>
      <c r="G713" s="224" t="n"/>
      <c r="I713" s="224" t="n"/>
      <c r="K713" s="224" t="n"/>
      <c r="M713" s="183" t="n"/>
    </row>
    <row r="714" ht="14" customHeight="1">
      <c r="C714" s="224" t="n"/>
      <c r="E714" s="224" t="n"/>
      <c r="G714" s="224" t="n"/>
      <c r="I714" s="224" t="n"/>
      <c r="K714" s="224" t="n"/>
      <c r="M714" s="183" t="n"/>
    </row>
    <row r="715" ht="14" customHeight="1">
      <c r="C715" s="224" t="n"/>
      <c r="E715" s="224" t="n"/>
      <c r="G715" s="224" t="n"/>
      <c r="I715" s="224" t="n"/>
      <c r="K715" s="224" t="n"/>
      <c r="M715" s="183" t="n"/>
    </row>
    <row r="716" ht="14" customHeight="1">
      <c r="C716" s="224" t="n"/>
      <c r="E716" s="224" t="n"/>
      <c r="G716" s="224" t="n"/>
      <c r="I716" s="224" t="n"/>
      <c r="K716" s="224" t="n"/>
      <c r="M716" s="183" t="n"/>
    </row>
    <row r="717" ht="14" customHeight="1">
      <c r="C717" s="224" t="n"/>
      <c r="E717" s="224" t="n"/>
      <c r="G717" s="224" t="n"/>
      <c r="I717" s="224" t="n"/>
      <c r="K717" s="224" t="n"/>
      <c r="M717" s="183" t="n"/>
    </row>
    <row r="718" ht="14" customHeight="1">
      <c r="C718" s="224" t="n"/>
      <c r="E718" s="224" t="n"/>
      <c r="G718" s="224" t="n"/>
      <c r="I718" s="224" t="n"/>
      <c r="K718" s="224" t="n"/>
      <c r="M718" s="183" t="n"/>
    </row>
    <row r="719" ht="14" customHeight="1">
      <c r="C719" s="224" t="n"/>
      <c r="E719" s="224" t="n"/>
      <c r="G719" s="224" t="n"/>
      <c r="I719" s="224" t="n"/>
      <c r="K719" s="224" t="n"/>
      <c r="M719" s="183" t="n"/>
    </row>
    <row r="720" ht="14" customHeight="1">
      <c r="C720" s="224" t="n"/>
      <c r="E720" s="224" t="n"/>
      <c r="G720" s="224" t="n"/>
      <c r="I720" s="224" t="n"/>
      <c r="K720" s="224" t="n"/>
      <c r="M720" s="183" t="n"/>
    </row>
    <row r="721" ht="14" customHeight="1">
      <c r="C721" s="224" t="n"/>
      <c r="E721" s="224" t="n"/>
      <c r="G721" s="224" t="n"/>
      <c r="I721" s="224" t="n"/>
      <c r="K721" s="224" t="n"/>
      <c r="M721" s="183" t="n"/>
    </row>
    <row r="722" ht="14" customHeight="1">
      <c r="C722" s="224" t="n"/>
      <c r="E722" s="224" t="n"/>
      <c r="G722" s="224" t="n"/>
      <c r="I722" s="224" t="n"/>
      <c r="K722" s="224" t="n"/>
      <c r="M722" s="183" t="n"/>
    </row>
    <row r="723" ht="14" customHeight="1">
      <c r="C723" s="224" t="n"/>
      <c r="E723" s="224" t="n"/>
      <c r="G723" s="224" t="n"/>
      <c r="I723" s="224" t="n"/>
      <c r="K723" s="224" t="n"/>
      <c r="M723" s="183" t="n"/>
    </row>
    <row r="724" ht="14" customHeight="1">
      <c r="C724" s="224" t="n"/>
      <c r="E724" s="224" t="n"/>
      <c r="G724" s="224" t="n"/>
      <c r="I724" s="224" t="n"/>
      <c r="K724" s="224" t="n"/>
      <c r="M724" s="183" t="n"/>
    </row>
    <row r="725" ht="14" customHeight="1">
      <c r="C725" s="224" t="n"/>
      <c r="E725" s="224" t="n"/>
      <c r="G725" s="224" t="n"/>
      <c r="I725" s="224" t="n"/>
      <c r="K725" s="224" t="n"/>
      <c r="M725" s="183" t="n"/>
    </row>
    <row r="726" ht="14" customHeight="1">
      <c r="C726" s="224" t="n"/>
      <c r="E726" s="224" t="n"/>
      <c r="G726" s="224" t="n"/>
      <c r="I726" s="224" t="n"/>
      <c r="K726" s="224" t="n"/>
      <c r="M726" s="183" t="n"/>
    </row>
    <row r="727" ht="14" customHeight="1">
      <c r="C727" s="224" t="n"/>
      <c r="E727" s="224" t="n"/>
      <c r="G727" s="224" t="n"/>
      <c r="I727" s="224" t="n"/>
      <c r="K727" s="224" t="n"/>
      <c r="M727" s="183" t="n"/>
    </row>
    <row r="728" ht="14" customHeight="1">
      <c r="C728" s="224" t="n"/>
      <c r="E728" s="224" t="n"/>
      <c r="G728" s="224" t="n"/>
      <c r="I728" s="224" t="n"/>
      <c r="K728" s="224" t="n"/>
      <c r="M728" s="183" t="n"/>
    </row>
    <row r="729" ht="14" customHeight="1">
      <c r="C729" s="224" t="n"/>
      <c r="E729" s="224" t="n"/>
      <c r="G729" s="224" t="n"/>
      <c r="I729" s="224" t="n"/>
      <c r="K729" s="224" t="n"/>
      <c r="M729" s="183" t="n"/>
    </row>
    <row r="730" ht="14" customHeight="1">
      <c r="C730" s="224" t="n"/>
      <c r="E730" s="224" t="n"/>
      <c r="G730" s="224" t="n"/>
      <c r="I730" s="224" t="n"/>
      <c r="K730" s="224" t="n"/>
      <c r="M730" s="183" t="n"/>
    </row>
    <row r="731" ht="14" customHeight="1">
      <c r="C731" s="224" t="n"/>
      <c r="E731" s="224" t="n"/>
      <c r="G731" s="224" t="n"/>
      <c r="I731" s="224" t="n"/>
      <c r="K731" s="224" t="n"/>
      <c r="M731" s="183" t="n"/>
    </row>
    <row r="732" ht="14" customHeight="1">
      <c r="C732" s="224" t="n"/>
      <c r="E732" s="224" t="n"/>
      <c r="G732" s="224" t="n"/>
      <c r="I732" s="224" t="n"/>
      <c r="K732" s="224" t="n"/>
      <c r="M732" s="183" t="n"/>
    </row>
    <row r="733" ht="14" customHeight="1">
      <c r="C733" s="224" t="n"/>
      <c r="E733" s="224" t="n"/>
      <c r="G733" s="224" t="n"/>
      <c r="I733" s="224" t="n"/>
      <c r="K733" s="224" t="n"/>
      <c r="M733" s="183" t="n"/>
    </row>
    <row r="734" ht="14" customHeight="1">
      <c r="C734" s="224" t="n"/>
      <c r="E734" s="224" t="n"/>
      <c r="G734" s="224" t="n"/>
      <c r="I734" s="224" t="n"/>
      <c r="K734" s="224" t="n"/>
      <c r="M734" s="183" t="n"/>
    </row>
    <row r="735" ht="14" customHeight="1">
      <c r="C735" s="224" t="n"/>
      <c r="E735" s="224" t="n"/>
      <c r="G735" s="224" t="n"/>
      <c r="I735" s="224" t="n"/>
      <c r="K735" s="224" t="n"/>
      <c r="M735" s="183" t="n"/>
    </row>
    <row r="736" ht="14" customHeight="1">
      <c r="C736" s="224" t="n"/>
      <c r="E736" s="224" t="n"/>
      <c r="G736" s="224" t="n"/>
      <c r="I736" s="224" t="n"/>
      <c r="K736" s="224" t="n"/>
      <c r="M736" s="183" t="n"/>
    </row>
    <row r="737" ht="14" customHeight="1">
      <c r="C737" s="224" t="n"/>
      <c r="E737" s="224" t="n"/>
      <c r="G737" s="224" t="n"/>
      <c r="I737" s="224" t="n"/>
      <c r="K737" s="224" t="n"/>
      <c r="M737" s="183" t="n"/>
    </row>
    <row r="738" ht="14" customHeight="1">
      <c r="C738" s="224" t="n"/>
      <c r="E738" s="224" t="n"/>
      <c r="G738" s="224" t="n"/>
      <c r="I738" s="224" t="n"/>
      <c r="K738" s="224" t="n"/>
      <c r="M738" s="183" t="n"/>
    </row>
    <row r="739" ht="14" customHeight="1">
      <c r="C739" s="224" t="n"/>
      <c r="E739" s="224" t="n"/>
      <c r="G739" s="224" t="n"/>
      <c r="I739" s="224" t="n"/>
      <c r="K739" s="224" t="n"/>
      <c r="M739" s="183" t="n"/>
    </row>
    <row r="740" ht="14" customHeight="1">
      <c r="C740" s="224" t="n"/>
      <c r="E740" s="224" t="n"/>
      <c r="G740" s="224" t="n"/>
      <c r="I740" s="224" t="n"/>
      <c r="K740" s="224" t="n"/>
      <c r="M740" s="183" t="n"/>
    </row>
    <row r="741" ht="14" customHeight="1">
      <c r="C741" s="224" t="n"/>
      <c r="E741" s="224" t="n"/>
      <c r="G741" s="224" t="n"/>
      <c r="I741" s="224" t="n"/>
      <c r="K741" s="224" t="n"/>
      <c r="M741" s="183" t="n"/>
    </row>
    <row r="742" ht="14" customHeight="1">
      <c r="C742" s="224" t="n"/>
      <c r="E742" s="224" t="n"/>
      <c r="G742" s="224" t="n"/>
      <c r="I742" s="224" t="n"/>
      <c r="K742" s="224" t="n"/>
      <c r="M742" s="183" t="n"/>
    </row>
    <row r="743" ht="14" customHeight="1">
      <c r="C743" s="224" t="n"/>
      <c r="E743" s="224" t="n"/>
      <c r="G743" s="224" t="n"/>
      <c r="I743" s="224" t="n"/>
      <c r="K743" s="224" t="n"/>
      <c r="M743" s="183" t="n"/>
    </row>
    <row r="744" ht="14" customHeight="1">
      <c r="C744" s="224" t="n"/>
      <c r="E744" s="224" t="n"/>
      <c r="G744" s="224" t="n"/>
      <c r="I744" s="224" t="n"/>
      <c r="K744" s="224" t="n"/>
      <c r="M744" s="183" t="n"/>
    </row>
    <row r="745" ht="14" customHeight="1">
      <c r="C745" s="224" t="n"/>
      <c r="E745" s="224" t="n"/>
      <c r="G745" s="224" t="n"/>
      <c r="I745" s="224" t="n"/>
      <c r="K745" s="224" t="n"/>
      <c r="M745" s="183" t="n"/>
    </row>
    <row r="746" ht="14" customHeight="1">
      <c r="C746" s="224" t="n"/>
      <c r="E746" s="224" t="n"/>
      <c r="G746" s="224" t="n"/>
      <c r="I746" s="224" t="n"/>
      <c r="K746" s="224" t="n"/>
      <c r="M746" s="183" t="n"/>
    </row>
    <row r="747" ht="14" customHeight="1">
      <c r="C747" s="224" t="n"/>
      <c r="E747" s="224" t="n"/>
      <c r="G747" s="224" t="n"/>
      <c r="I747" s="224" t="n"/>
      <c r="K747" s="224" t="n"/>
      <c r="M747" s="183" t="n"/>
    </row>
    <row r="748" ht="14" customHeight="1">
      <c r="C748" s="224" t="n"/>
      <c r="E748" s="224" t="n"/>
      <c r="G748" s="224" t="n"/>
      <c r="I748" s="224" t="n"/>
      <c r="K748" s="224" t="n"/>
      <c r="M748" s="183" t="n"/>
    </row>
    <row r="749" ht="14" customHeight="1">
      <c r="C749" s="224" t="n"/>
      <c r="E749" s="224" t="n"/>
      <c r="G749" s="224" t="n"/>
      <c r="I749" s="224" t="n"/>
      <c r="K749" s="224" t="n"/>
      <c r="M749" s="183" t="n"/>
    </row>
    <row r="750" ht="14" customHeight="1">
      <c r="C750" s="224" t="n"/>
      <c r="E750" s="224" t="n"/>
      <c r="G750" s="224" t="n"/>
      <c r="I750" s="224" t="n"/>
      <c r="K750" s="224" t="n"/>
      <c r="M750" s="183" t="n"/>
    </row>
    <row r="751" ht="14" customHeight="1">
      <c r="C751" s="224" t="n"/>
      <c r="E751" s="224" t="n"/>
      <c r="G751" s="224" t="n"/>
      <c r="I751" s="224" t="n"/>
      <c r="K751" s="224" t="n"/>
      <c r="M751" s="183" t="n"/>
    </row>
    <row r="752" ht="14" customHeight="1">
      <c r="C752" s="224" t="n"/>
      <c r="E752" s="224" t="n"/>
      <c r="G752" s="224" t="n"/>
      <c r="I752" s="224" t="n"/>
      <c r="K752" s="224" t="n"/>
      <c r="M752" s="183" t="n"/>
    </row>
    <row r="753" ht="14" customHeight="1">
      <c r="C753" s="224" t="n"/>
      <c r="E753" s="224" t="n"/>
      <c r="G753" s="224" t="n"/>
      <c r="I753" s="224" t="n"/>
      <c r="K753" s="224" t="n"/>
      <c r="M753" s="183" t="n"/>
    </row>
    <row r="754" ht="14" customHeight="1">
      <c r="C754" s="224" t="n"/>
      <c r="E754" s="224" t="n"/>
      <c r="G754" s="224" t="n"/>
      <c r="I754" s="224" t="n"/>
      <c r="K754" s="224" t="n"/>
      <c r="M754" s="183" t="n"/>
    </row>
    <row r="755" ht="14" customHeight="1">
      <c r="C755" s="224" t="n"/>
      <c r="E755" s="224" t="n"/>
      <c r="G755" s="224" t="n"/>
      <c r="I755" s="224" t="n"/>
      <c r="K755" s="224" t="n"/>
      <c r="M755" s="183" t="n"/>
    </row>
    <row r="756" ht="14" customHeight="1">
      <c r="C756" s="224" t="n"/>
      <c r="E756" s="224" t="n"/>
      <c r="G756" s="224" t="n"/>
      <c r="I756" s="224" t="n"/>
      <c r="K756" s="224" t="n"/>
      <c r="M756" s="183" t="n"/>
    </row>
    <row r="757" ht="14" customHeight="1">
      <c r="C757" s="224" t="n"/>
      <c r="E757" s="224" t="n"/>
      <c r="G757" s="224" t="n"/>
      <c r="I757" s="224" t="n"/>
      <c r="K757" s="224" t="n"/>
      <c r="M757" s="183" t="n"/>
    </row>
    <row r="758" ht="14" customHeight="1">
      <c r="C758" s="224" t="n"/>
      <c r="E758" s="224" t="n"/>
      <c r="G758" s="224" t="n"/>
      <c r="I758" s="224" t="n"/>
      <c r="K758" s="224" t="n"/>
      <c r="M758" s="183" t="n"/>
    </row>
    <row r="759" ht="14" customHeight="1">
      <c r="C759" s="224" t="n"/>
      <c r="E759" s="224" t="n"/>
      <c r="G759" s="224" t="n"/>
      <c r="I759" s="224" t="n"/>
      <c r="K759" s="224" t="n"/>
      <c r="M759" s="183" t="n"/>
    </row>
    <row r="760" ht="14" customHeight="1">
      <c r="C760" s="224" t="n"/>
      <c r="E760" s="224" t="n"/>
      <c r="G760" s="224" t="n"/>
      <c r="I760" s="224" t="n"/>
      <c r="K760" s="224" t="n"/>
      <c r="M760" s="183" t="n"/>
    </row>
    <row r="761" ht="14" customHeight="1">
      <c r="C761" s="224" t="n"/>
      <c r="E761" s="224" t="n"/>
      <c r="G761" s="224" t="n"/>
      <c r="I761" s="224" t="n"/>
      <c r="K761" s="224" t="n"/>
      <c r="M761" s="183" t="n"/>
    </row>
    <row r="762" ht="14" customHeight="1">
      <c r="C762" s="224" t="n"/>
      <c r="E762" s="224" t="n"/>
      <c r="G762" s="224" t="n"/>
      <c r="I762" s="224" t="n"/>
      <c r="K762" s="224" t="n"/>
      <c r="M762" s="183" t="n"/>
    </row>
    <row r="763" ht="14" customHeight="1">
      <c r="C763" s="224" t="n"/>
      <c r="E763" s="224" t="n"/>
      <c r="G763" s="224" t="n"/>
      <c r="I763" s="224" t="n"/>
      <c r="K763" s="224" t="n"/>
      <c r="M763" s="183" t="n"/>
    </row>
    <row r="764" ht="14" customHeight="1">
      <c r="C764" s="224" t="n"/>
      <c r="E764" s="224" t="n"/>
      <c r="G764" s="224" t="n"/>
      <c r="I764" s="224" t="n"/>
      <c r="K764" s="224" t="n"/>
      <c r="M764" s="183" t="n"/>
    </row>
    <row r="765" ht="14" customHeight="1">
      <c r="C765" s="224" t="n"/>
      <c r="E765" s="224" t="n"/>
      <c r="G765" s="224" t="n"/>
      <c r="I765" s="224" t="n"/>
      <c r="K765" s="224" t="n"/>
      <c r="M765" s="183" t="n"/>
    </row>
    <row r="766" ht="14" customHeight="1">
      <c r="C766" s="224" t="n"/>
      <c r="E766" s="224" t="n"/>
      <c r="G766" s="224" t="n"/>
      <c r="I766" s="224" t="n"/>
      <c r="K766" s="224" t="n"/>
      <c r="M766" s="183" t="n"/>
    </row>
    <row r="767" ht="14" customHeight="1">
      <c r="C767" s="224" t="n"/>
      <c r="E767" s="224" t="n"/>
      <c r="G767" s="224" t="n"/>
      <c r="I767" s="224" t="n"/>
      <c r="K767" s="224" t="n"/>
      <c r="M767" s="183" t="n"/>
    </row>
    <row r="768" ht="14" customHeight="1">
      <c r="C768" s="224" t="n"/>
      <c r="E768" s="224" t="n"/>
      <c r="G768" s="224" t="n"/>
      <c r="I768" s="224" t="n"/>
      <c r="K768" s="224" t="n"/>
      <c r="M768" s="183" t="n"/>
    </row>
    <row r="769" ht="14" customHeight="1">
      <c r="C769" s="224" t="n"/>
      <c r="E769" s="224" t="n"/>
      <c r="G769" s="224" t="n"/>
      <c r="I769" s="224" t="n"/>
      <c r="K769" s="224" t="n"/>
      <c r="M769" s="183" t="n"/>
    </row>
    <row r="770" ht="14" customHeight="1">
      <c r="C770" s="224" t="n"/>
      <c r="E770" s="224" t="n"/>
      <c r="G770" s="224" t="n"/>
      <c r="I770" s="224" t="n"/>
      <c r="K770" s="224" t="n"/>
      <c r="M770" s="183" t="n"/>
    </row>
    <row r="771" ht="14" customHeight="1">
      <c r="C771" s="224" t="n"/>
      <c r="E771" s="224" t="n"/>
      <c r="G771" s="224" t="n"/>
      <c r="I771" s="224" t="n"/>
      <c r="K771" s="224" t="n"/>
      <c r="M771" s="183" t="n"/>
    </row>
    <row r="772" ht="14" customHeight="1">
      <c r="C772" s="224" t="n"/>
      <c r="E772" s="224" t="n"/>
      <c r="G772" s="224" t="n"/>
      <c r="I772" s="224" t="n"/>
      <c r="K772" s="224" t="n"/>
      <c r="M772" s="183" t="n"/>
    </row>
    <row r="773" ht="14" customHeight="1">
      <c r="C773" s="224" t="n"/>
      <c r="E773" s="224" t="n"/>
      <c r="G773" s="224" t="n"/>
      <c r="I773" s="224" t="n"/>
      <c r="K773" s="224" t="n"/>
      <c r="M773" s="183" t="n"/>
    </row>
    <row r="774" ht="14" customHeight="1">
      <c r="C774" s="224" t="n"/>
      <c r="E774" s="224" t="n"/>
      <c r="G774" s="224" t="n"/>
      <c r="I774" s="224" t="n"/>
      <c r="K774" s="224" t="n"/>
      <c r="M774" s="183" t="n"/>
    </row>
    <row r="775" ht="14" customHeight="1">
      <c r="C775" s="224" t="n"/>
      <c r="E775" s="224" t="n"/>
      <c r="G775" s="224" t="n"/>
      <c r="I775" s="224" t="n"/>
      <c r="K775" s="224" t="n"/>
      <c r="M775" s="183" t="n"/>
    </row>
    <row r="776" ht="14" customHeight="1">
      <c r="C776" s="224" t="n"/>
      <c r="E776" s="224" t="n"/>
      <c r="G776" s="224" t="n"/>
      <c r="I776" s="224" t="n"/>
      <c r="K776" s="224" t="n"/>
      <c r="M776" s="183" t="n"/>
    </row>
    <row r="777" ht="14" customHeight="1">
      <c r="C777" s="224" t="n"/>
      <c r="E777" s="224" t="n"/>
      <c r="G777" s="224" t="n"/>
      <c r="I777" s="224" t="n"/>
      <c r="K777" s="224" t="n"/>
      <c r="M777" s="183" t="n"/>
    </row>
    <row r="778" ht="14" customHeight="1">
      <c r="C778" s="224" t="n"/>
      <c r="E778" s="224" t="n"/>
      <c r="G778" s="224" t="n"/>
      <c r="I778" s="224" t="n"/>
      <c r="K778" s="224" t="n"/>
      <c r="M778" s="183" t="n"/>
    </row>
    <row r="779" ht="14" customHeight="1">
      <c r="C779" s="224" t="n"/>
      <c r="E779" s="224" t="n"/>
      <c r="G779" s="224" t="n"/>
      <c r="I779" s="224" t="n"/>
      <c r="K779" s="224" t="n"/>
      <c r="M779" s="183" t="n"/>
    </row>
    <row r="780" ht="14" customHeight="1">
      <c r="C780" s="224" t="n"/>
      <c r="E780" s="224" t="n"/>
      <c r="G780" s="224" t="n"/>
      <c r="I780" s="224" t="n"/>
      <c r="K780" s="224" t="n"/>
      <c r="M780" s="183" t="n"/>
    </row>
    <row r="781" ht="14" customHeight="1">
      <c r="C781" s="224" t="n"/>
      <c r="E781" s="224" t="n"/>
      <c r="G781" s="224" t="n"/>
      <c r="I781" s="224" t="n"/>
      <c r="K781" s="224" t="n"/>
      <c r="M781" s="183" t="n"/>
    </row>
    <row r="782" ht="14" customHeight="1">
      <c r="C782" s="224" t="n"/>
      <c r="E782" s="224" t="n"/>
      <c r="G782" s="224" t="n"/>
      <c r="I782" s="224" t="n"/>
      <c r="K782" s="224" t="n"/>
      <c r="M782" s="183" t="n"/>
    </row>
    <row r="783" ht="14" customHeight="1">
      <c r="C783" s="224" t="n"/>
      <c r="E783" s="224" t="n"/>
      <c r="G783" s="224" t="n"/>
      <c r="I783" s="224" t="n"/>
      <c r="K783" s="224" t="n"/>
      <c r="M783" s="183" t="n"/>
    </row>
    <row r="784" ht="14" customHeight="1">
      <c r="C784" s="224" t="n"/>
      <c r="E784" s="224" t="n"/>
      <c r="G784" s="224" t="n"/>
      <c r="I784" s="224" t="n"/>
      <c r="K784" s="224" t="n"/>
      <c r="M784" s="183" t="n"/>
    </row>
    <row r="785" ht="14" customHeight="1">
      <c r="C785" s="224" t="n"/>
      <c r="E785" s="224" t="n"/>
      <c r="G785" s="224" t="n"/>
      <c r="I785" s="224" t="n"/>
      <c r="K785" s="224" t="n"/>
      <c r="M785" s="183" t="n"/>
    </row>
    <row r="786" ht="14" customHeight="1">
      <c r="C786" s="224" t="n"/>
      <c r="E786" s="224" t="n"/>
      <c r="G786" s="224" t="n"/>
      <c r="I786" s="224" t="n"/>
      <c r="K786" s="224" t="n"/>
      <c r="M786" s="183" t="n"/>
    </row>
    <row r="787" ht="14" customHeight="1">
      <c r="C787" s="224" t="n"/>
      <c r="E787" s="224" t="n"/>
      <c r="G787" s="224" t="n"/>
      <c r="I787" s="224" t="n"/>
      <c r="K787" s="224" t="n"/>
      <c r="M787" s="183" t="n"/>
    </row>
    <row r="788" ht="14" customHeight="1">
      <c r="C788" s="224" t="n"/>
      <c r="E788" s="224" t="n"/>
      <c r="G788" s="224" t="n"/>
      <c r="I788" s="224" t="n"/>
      <c r="K788" s="224" t="n"/>
      <c r="M788" s="183" t="n"/>
    </row>
    <row r="789" ht="14" customHeight="1">
      <c r="C789" s="224" t="n"/>
      <c r="E789" s="224" t="n"/>
      <c r="G789" s="224" t="n"/>
      <c r="I789" s="224" t="n"/>
      <c r="K789" s="224" t="n"/>
      <c r="M789" s="183" t="n"/>
    </row>
    <row r="790" ht="14" customHeight="1">
      <c r="C790" s="224" t="n"/>
      <c r="E790" s="224" t="n"/>
      <c r="G790" s="224" t="n"/>
      <c r="I790" s="224" t="n"/>
      <c r="K790" s="224" t="n"/>
      <c r="M790" s="183" t="n"/>
    </row>
    <row r="791" ht="14" customHeight="1">
      <c r="C791" s="224" t="n"/>
      <c r="E791" s="224" t="n"/>
      <c r="G791" s="224" t="n"/>
      <c r="I791" s="224" t="n"/>
      <c r="K791" s="224" t="n"/>
      <c r="M791" s="183" t="n"/>
    </row>
    <row r="792" ht="14" customHeight="1">
      <c r="C792" s="224" t="n"/>
      <c r="E792" s="224" t="n"/>
      <c r="G792" s="224" t="n"/>
      <c r="I792" s="224" t="n"/>
      <c r="K792" s="224" t="n"/>
      <c r="M792" s="183" t="n"/>
    </row>
    <row r="793" ht="14" customHeight="1">
      <c r="C793" s="224" t="n"/>
      <c r="E793" s="224" t="n"/>
      <c r="G793" s="224" t="n"/>
      <c r="I793" s="224" t="n"/>
      <c r="K793" s="224" t="n"/>
      <c r="M793" s="183" t="n"/>
    </row>
    <row r="794" ht="14" customHeight="1">
      <c r="C794" s="224" t="n"/>
      <c r="E794" s="224" t="n"/>
      <c r="G794" s="224" t="n"/>
      <c r="I794" s="224" t="n"/>
      <c r="K794" s="224" t="n"/>
      <c r="M794" s="183" t="n"/>
    </row>
    <row r="795" ht="14" customHeight="1">
      <c r="C795" s="224" t="n"/>
      <c r="E795" s="224" t="n"/>
      <c r="G795" s="224" t="n"/>
      <c r="I795" s="224" t="n"/>
      <c r="K795" s="224" t="n"/>
      <c r="M795" s="183" t="n"/>
    </row>
    <row r="796" ht="14" customHeight="1">
      <c r="C796" s="224" t="n"/>
      <c r="E796" s="224" t="n"/>
      <c r="G796" s="224" t="n"/>
      <c r="I796" s="224" t="n"/>
      <c r="K796" s="224" t="n"/>
      <c r="M796" s="183" t="n"/>
    </row>
    <row r="797" ht="14" customHeight="1">
      <c r="C797" s="224" t="n"/>
      <c r="E797" s="224" t="n"/>
      <c r="G797" s="224" t="n"/>
      <c r="I797" s="224" t="n"/>
      <c r="K797" s="224" t="n"/>
      <c r="M797" s="183" t="n"/>
    </row>
    <row r="798" ht="14" customHeight="1">
      <c r="C798" s="224" t="n"/>
      <c r="E798" s="224" t="n"/>
      <c r="G798" s="224" t="n"/>
      <c r="I798" s="224" t="n"/>
      <c r="K798" s="224" t="n"/>
      <c r="M798" s="183" t="n"/>
    </row>
    <row r="799" ht="14" customHeight="1">
      <c r="C799" s="224" t="n"/>
      <c r="E799" s="224" t="n"/>
      <c r="G799" s="224" t="n"/>
      <c r="I799" s="224" t="n"/>
      <c r="K799" s="224" t="n"/>
      <c r="M799" s="183" t="n"/>
    </row>
    <row r="800" ht="14" customHeight="1">
      <c r="C800" s="224" t="n"/>
      <c r="E800" s="224" t="n"/>
      <c r="G800" s="224" t="n"/>
      <c r="I800" s="224" t="n"/>
      <c r="K800" s="224" t="n"/>
      <c r="M800" s="183" t="n"/>
    </row>
    <row r="801" ht="14" customHeight="1">
      <c r="C801" s="224" t="n"/>
      <c r="E801" s="224" t="n"/>
      <c r="G801" s="224" t="n"/>
      <c r="I801" s="224" t="n"/>
      <c r="K801" s="224" t="n"/>
      <c r="M801" s="183" t="n"/>
    </row>
    <row r="802" ht="14" customHeight="1">
      <c r="C802" s="224" t="n"/>
      <c r="E802" s="224" t="n"/>
      <c r="G802" s="224" t="n"/>
      <c r="I802" s="224" t="n"/>
      <c r="K802" s="224" t="n"/>
      <c r="M802" s="183" t="n"/>
    </row>
    <row r="803" ht="14" customHeight="1">
      <c r="C803" s="224" t="n"/>
      <c r="E803" s="224" t="n"/>
      <c r="G803" s="224" t="n"/>
      <c r="I803" s="224" t="n"/>
      <c r="K803" s="224" t="n"/>
      <c r="M803" s="183" t="n"/>
    </row>
    <row r="804" ht="14" customHeight="1">
      <c r="C804" s="224" t="n"/>
      <c r="E804" s="224" t="n"/>
      <c r="G804" s="224" t="n"/>
      <c r="I804" s="224" t="n"/>
      <c r="K804" s="224" t="n"/>
      <c r="M804" s="183" t="n"/>
    </row>
    <row r="805" ht="14" customHeight="1">
      <c r="C805" s="224" t="n"/>
      <c r="E805" s="224" t="n"/>
      <c r="G805" s="224" t="n"/>
      <c r="I805" s="224" t="n"/>
      <c r="K805" s="224" t="n"/>
      <c r="M805" s="183" t="n"/>
    </row>
    <row r="806" ht="14" customHeight="1">
      <c r="C806" s="224" t="n"/>
      <c r="E806" s="224" t="n"/>
      <c r="G806" s="224" t="n"/>
      <c r="I806" s="224" t="n"/>
      <c r="K806" s="224" t="n"/>
      <c r="M806" s="183" t="n"/>
    </row>
    <row r="807" ht="14" customHeight="1">
      <c r="C807" s="224" t="n"/>
      <c r="E807" s="224" t="n"/>
      <c r="G807" s="224" t="n"/>
      <c r="I807" s="224" t="n"/>
      <c r="K807" s="224" t="n"/>
      <c r="M807" s="183" t="n"/>
    </row>
    <row r="808" ht="14" customHeight="1">
      <c r="C808" s="224" t="n"/>
      <c r="E808" s="224" t="n"/>
      <c r="G808" s="224" t="n"/>
      <c r="I808" s="224" t="n"/>
      <c r="K808" s="224" t="n"/>
      <c r="M808" s="183" t="n"/>
    </row>
    <row r="809" ht="14" customHeight="1">
      <c r="C809" s="224" t="n"/>
      <c r="E809" s="224" t="n"/>
      <c r="G809" s="224" t="n"/>
      <c r="I809" s="224" t="n"/>
      <c r="K809" s="224" t="n"/>
      <c r="M809" s="183" t="n"/>
    </row>
    <row r="810" ht="14" customHeight="1">
      <c r="C810" s="224" t="n"/>
      <c r="E810" s="224" t="n"/>
      <c r="G810" s="224" t="n"/>
      <c r="I810" s="224" t="n"/>
      <c r="K810" s="224" t="n"/>
      <c r="M810" s="183" t="n"/>
    </row>
    <row r="811" ht="14" customHeight="1">
      <c r="C811" s="224" t="n"/>
      <c r="E811" s="224" t="n"/>
      <c r="G811" s="224" t="n"/>
      <c r="I811" s="224" t="n"/>
      <c r="K811" s="224" t="n"/>
      <c r="M811" s="183" t="n"/>
    </row>
    <row r="812" ht="14" customHeight="1">
      <c r="C812" s="224" t="n"/>
      <c r="E812" s="224" t="n"/>
      <c r="G812" s="224" t="n"/>
      <c r="I812" s="224" t="n"/>
      <c r="K812" s="224" t="n"/>
      <c r="M812" s="183" t="n"/>
    </row>
    <row r="813" ht="14" customHeight="1">
      <c r="C813" s="224" t="n"/>
      <c r="E813" s="224" t="n"/>
      <c r="G813" s="224" t="n"/>
      <c r="I813" s="224" t="n"/>
      <c r="K813" s="224" t="n"/>
      <c r="M813" s="183" t="n"/>
    </row>
    <row r="814" ht="14" customHeight="1">
      <c r="C814" s="224" t="n"/>
      <c r="E814" s="224" t="n"/>
      <c r="G814" s="224" t="n"/>
      <c r="I814" s="224" t="n"/>
      <c r="K814" s="224" t="n"/>
      <c r="M814" s="183" t="n"/>
    </row>
    <row r="815" ht="14" customHeight="1">
      <c r="C815" s="224" t="n"/>
      <c r="E815" s="224" t="n"/>
      <c r="G815" s="224" t="n"/>
      <c r="I815" s="224" t="n"/>
      <c r="K815" s="224" t="n"/>
      <c r="M815" s="183" t="n"/>
    </row>
    <row r="816" ht="14" customHeight="1">
      <c r="C816" s="224" t="n"/>
      <c r="E816" s="224" t="n"/>
      <c r="G816" s="224" t="n"/>
      <c r="I816" s="224" t="n"/>
      <c r="K816" s="224" t="n"/>
      <c r="M816" s="183" t="n"/>
    </row>
    <row r="817" ht="14" customHeight="1">
      <c r="C817" s="224" t="n"/>
      <c r="E817" s="224" t="n"/>
      <c r="G817" s="224" t="n"/>
      <c r="I817" s="224" t="n"/>
      <c r="K817" s="224" t="n"/>
      <c r="M817" s="183" t="n"/>
    </row>
    <row r="818" ht="14" customHeight="1">
      <c r="C818" s="224" t="n"/>
      <c r="E818" s="224" t="n"/>
      <c r="G818" s="224" t="n"/>
      <c r="I818" s="224" t="n"/>
      <c r="K818" s="224" t="n"/>
      <c r="M818" s="183" t="n"/>
    </row>
    <row r="819" ht="14" customHeight="1">
      <c r="C819" s="224" t="n"/>
      <c r="E819" s="224" t="n"/>
      <c r="G819" s="224" t="n"/>
      <c r="I819" s="224" t="n"/>
      <c r="K819" s="224" t="n"/>
      <c r="M819" s="183" t="n"/>
    </row>
    <row r="820" ht="14" customHeight="1">
      <c r="C820" s="224" t="n"/>
      <c r="E820" s="224" t="n"/>
      <c r="G820" s="224" t="n"/>
      <c r="I820" s="224" t="n"/>
      <c r="K820" s="224" t="n"/>
      <c r="M820" s="183" t="n"/>
    </row>
    <row r="821" ht="14" customHeight="1">
      <c r="C821" s="224" t="n"/>
      <c r="E821" s="224" t="n"/>
      <c r="G821" s="224" t="n"/>
      <c r="I821" s="224" t="n"/>
      <c r="K821" s="224" t="n"/>
      <c r="M821" s="183" t="n"/>
    </row>
    <row r="822" ht="14" customHeight="1">
      <c r="C822" s="224" t="n"/>
      <c r="E822" s="224" t="n"/>
      <c r="G822" s="224" t="n"/>
      <c r="I822" s="224" t="n"/>
      <c r="K822" s="224" t="n"/>
      <c r="M822" s="183" t="n"/>
    </row>
    <row r="823" ht="14" customHeight="1">
      <c r="C823" s="224" t="n"/>
      <c r="E823" s="224" t="n"/>
      <c r="G823" s="224" t="n"/>
      <c r="I823" s="224" t="n"/>
      <c r="K823" s="224" t="n"/>
      <c r="M823" s="183" t="n"/>
    </row>
    <row r="824" ht="14" customHeight="1">
      <c r="C824" s="224" t="n"/>
      <c r="E824" s="224" t="n"/>
      <c r="G824" s="224" t="n"/>
      <c r="I824" s="224" t="n"/>
      <c r="K824" s="224" t="n"/>
      <c r="M824" s="183" t="n"/>
    </row>
    <row r="825" ht="14" customHeight="1">
      <c r="C825" s="224" t="n"/>
      <c r="E825" s="224" t="n"/>
      <c r="G825" s="224" t="n"/>
      <c r="I825" s="224" t="n"/>
      <c r="K825" s="224" t="n"/>
      <c r="M825" s="183" t="n"/>
    </row>
    <row r="826" ht="14" customHeight="1">
      <c r="C826" s="224" t="n"/>
      <c r="E826" s="224" t="n"/>
      <c r="G826" s="224" t="n"/>
      <c r="I826" s="224" t="n"/>
      <c r="K826" s="224" t="n"/>
      <c r="M826" s="183" t="n"/>
    </row>
    <row r="827" ht="14" customHeight="1">
      <c r="C827" s="224" t="n"/>
      <c r="E827" s="224" t="n"/>
      <c r="G827" s="224" t="n"/>
      <c r="I827" s="224" t="n"/>
      <c r="K827" s="224" t="n"/>
      <c r="M827" s="183" t="n"/>
    </row>
    <row r="828" ht="14" customHeight="1">
      <c r="C828" s="224" t="n"/>
      <c r="E828" s="224" t="n"/>
      <c r="G828" s="224" t="n"/>
      <c r="I828" s="224" t="n"/>
      <c r="K828" s="224" t="n"/>
      <c r="M828" s="183" t="n"/>
    </row>
    <row r="829" ht="14" customHeight="1">
      <c r="C829" s="224" t="n"/>
      <c r="E829" s="224" t="n"/>
      <c r="G829" s="224" t="n"/>
      <c r="I829" s="224" t="n"/>
      <c r="K829" s="224" t="n"/>
      <c r="M829" s="183" t="n"/>
    </row>
    <row r="830" ht="14" customHeight="1">
      <c r="C830" s="224" t="n"/>
      <c r="E830" s="224" t="n"/>
      <c r="G830" s="224" t="n"/>
      <c r="I830" s="224" t="n"/>
      <c r="K830" s="224" t="n"/>
      <c r="M830" s="183" t="n"/>
    </row>
    <row r="831" ht="14" customHeight="1">
      <c r="C831" s="224" t="n"/>
      <c r="E831" s="224" t="n"/>
      <c r="G831" s="224" t="n"/>
      <c r="I831" s="224" t="n"/>
      <c r="K831" s="224" t="n"/>
      <c r="M831" s="183" t="n"/>
    </row>
    <row r="832" ht="14" customHeight="1">
      <c r="C832" s="224" t="n"/>
      <c r="E832" s="224" t="n"/>
      <c r="G832" s="224" t="n"/>
      <c r="I832" s="224" t="n"/>
      <c r="K832" s="224" t="n"/>
      <c r="M832" s="183" t="n"/>
    </row>
    <row r="833" ht="14" customHeight="1">
      <c r="C833" s="224" t="n"/>
      <c r="E833" s="224" t="n"/>
      <c r="G833" s="224" t="n"/>
      <c r="I833" s="224" t="n"/>
      <c r="K833" s="224" t="n"/>
      <c r="M833" s="183" t="n"/>
    </row>
    <row r="834" ht="14" customHeight="1">
      <c r="C834" s="224" t="n"/>
      <c r="E834" s="224" t="n"/>
      <c r="G834" s="224" t="n"/>
      <c r="I834" s="224" t="n"/>
      <c r="K834" s="224" t="n"/>
      <c r="M834" s="183" t="n"/>
    </row>
    <row r="835" ht="14" customHeight="1">
      <c r="C835" s="224" t="n"/>
      <c r="E835" s="224" t="n"/>
      <c r="G835" s="224" t="n"/>
      <c r="I835" s="224" t="n"/>
      <c r="K835" s="224" t="n"/>
      <c r="M835" s="183" t="n"/>
    </row>
    <row r="836" ht="14" customHeight="1">
      <c r="C836" s="224" t="n"/>
      <c r="E836" s="224" t="n"/>
      <c r="G836" s="224" t="n"/>
      <c r="I836" s="224" t="n"/>
      <c r="K836" s="224" t="n"/>
      <c r="M836" s="183" t="n"/>
    </row>
    <row r="837" ht="14" customHeight="1">
      <c r="C837" s="224" t="n"/>
      <c r="E837" s="224" t="n"/>
      <c r="G837" s="224" t="n"/>
      <c r="I837" s="224" t="n"/>
      <c r="K837" s="224" t="n"/>
      <c r="M837" s="183" t="n"/>
    </row>
    <row r="838" ht="14" customHeight="1">
      <c r="C838" s="224" t="n"/>
      <c r="E838" s="224" t="n"/>
      <c r="G838" s="224" t="n"/>
      <c r="I838" s="224" t="n"/>
      <c r="K838" s="224" t="n"/>
      <c r="M838" s="183" t="n"/>
    </row>
    <row r="839" ht="14" customHeight="1">
      <c r="C839" s="224" t="n"/>
      <c r="E839" s="224" t="n"/>
      <c r="G839" s="224" t="n"/>
      <c r="I839" s="224" t="n"/>
      <c r="K839" s="224" t="n"/>
      <c r="M839" s="183" t="n"/>
    </row>
    <row r="840" ht="14" customHeight="1">
      <c r="C840" s="224" t="n"/>
      <c r="E840" s="224" t="n"/>
      <c r="G840" s="224" t="n"/>
      <c r="I840" s="224" t="n"/>
      <c r="K840" s="224" t="n"/>
      <c r="M840" s="183" t="n"/>
    </row>
    <row r="841" ht="14" customHeight="1">
      <c r="C841" s="224" t="n"/>
      <c r="E841" s="224" t="n"/>
      <c r="G841" s="224" t="n"/>
      <c r="I841" s="224" t="n"/>
      <c r="K841" s="224" t="n"/>
      <c r="M841" s="183" t="n"/>
    </row>
    <row r="842" ht="14" customHeight="1">
      <c r="C842" s="224" t="n"/>
      <c r="E842" s="224" t="n"/>
      <c r="G842" s="224" t="n"/>
      <c r="I842" s="224" t="n"/>
      <c r="K842" s="224" t="n"/>
      <c r="M842" s="183" t="n"/>
    </row>
    <row r="843" ht="14" customHeight="1">
      <c r="C843" s="224" t="n"/>
      <c r="E843" s="224" t="n"/>
      <c r="G843" s="224" t="n"/>
      <c r="I843" s="224" t="n"/>
      <c r="K843" s="224" t="n"/>
      <c r="M843" s="183" t="n"/>
    </row>
    <row r="844" ht="14" customHeight="1">
      <c r="C844" s="224" t="n"/>
      <c r="E844" s="224" t="n"/>
      <c r="G844" s="224" t="n"/>
      <c r="I844" s="224" t="n"/>
      <c r="K844" s="224" t="n"/>
      <c r="M844" s="183" t="n"/>
    </row>
    <row r="845" ht="14" customHeight="1">
      <c r="C845" s="224" t="n"/>
      <c r="E845" s="224" t="n"/>
      <c r="G845" s="224" t="n"/>
      <c r="I845" s="224" t="n"/>
      <c r="K845" s="224" t="n"/>
      <c r="M845" s="183" t="n"/>
    </row>
    <row r="846" ht="14" customHeight="1">
      <c r="C846" s="224" t="n"/>
      <c r="E846" s="224" t="n"/>
      <c r="G846" s="224" t="n"/>
      <c r="I846" s="224" t="n"/>
      <c r="K846" s="224" t="n"/>
      <c r="M846" s="183" t="n"/>
    </row>
    <row r="847" ht="14" customHeight="1">
      <c r="C847" s="224" t="n"/>
      <c r="E847" s="224" t="n"/>
      <c r="G847" s="224" t="n"/>
      <c r="I847" s="224" t="n"/>
      <c r="K847" s="224" t="n"/>
      <c r="M847" s="183" t="n"/>
    </row>
    <row r="848" ht="14" customHeight="1">
      <c r="C848" s="224" t="n"/>
      <c r="E848" s="224" t="n"/>
      <c r="G848" s="224" t="n"/>
      <c r="I848" s="224" t="n"/>
      <c r="K848" s="224" t="n"/>
      <c r="M848" s="183" t="n"/>
    </row>
    <row r="849" ht="14" customHeight="1">
      <c r="C849" s="224" t="n"/>
      <c r="E849" s="224" t="n"/>
      <c r="G849" s="224" t="n"/>
      <c r="I849" s="224" t="n"/>
      <c r="K849" s="224" t="n"/>
      <c r="M849" s="183" t="n"/>
    </row>
    <row r="850" ht="14" customHeight="1">
      <c r="C850" s="224" t="n"/>
      <c r="E850" s="224" t="n"/>
      <c r="G850" s="224" t="n"/>
      <c r="I850" s="224" t="n"/>
      <c r="K850" s="224" t="n"/>
      <c r="M850" s="183" t="n"/>
    </row>
    <row r="851" ht="14" customHeight="1">
      <c r="C851" s="224" t="n"/>
      <c r="E851" s="224" t="n"/>
      <c r="G851" s="224" t="n"/>
      <c r="I851" s="224" t="n"/>
      <c r="K851" s="224" t="n"/>
      <c r="M851" s="183" t="n"/>
    </row>
    <row r="852" ht="14" customHeight="1">
      <c r="C852" s="224" t="n"/>
      <c r="E852" s="224" t="n"/>
      <c r="G852" s="224" t="n"/>
      <c r="I852" s="224" t="n"/>
      <c r="K852" s="224" t="n"/>
      <c r="M852" s="183" t="n"/>
    </row>
    <row r="853" ht="14" customHeight="1">
      <c r="C853" s="224" t="n"/>
      <c r="E853" s="224" t="n"/>
      <c r="G853" s="224" t="n"/>
      <c r="I853" s="224" t="n"/>
      <c r="K853" s="224" t="n"/>
      <c r="M853" s="183" t="n"/>
    </row>
    <row r="854" ht="14" customHeight="1">
      <c r="C854" s="224" t="n"/>
      <c r="E854" s="224" t="n"/>
      <c r="G854" s="224" t="n"/>
      <c r="I854" s="224" t="n"/>
      <c r="K854" s="224" t="n"/>
      <c r="M854" s="183" t="n"/>
    </row>
    <row r="855" ht="14" customHeight="1">
      <c r="C855" s="224" t="n"/>
      <c r="E855" s="224" t="n"/>
      <c r="G855" s="224" t="n"/>
      <c r="I855" s="224" t="n"/>
      <c r="K855" s="224" t="n"/>
      <c r="M855" s="183" t="n"/>
    </row>
    <row r="856" ht="14" customHeight="1">
      <c r="C856" s="224" t="n"/>
      <c r="E856" s="224" t="n"/>
      <c r="G856" s="224" t="n"/>
      <c r="I856" s="224" t="n"/>
      <c r="K856" s="224" t="n"/>
      <c r="M856" s="183" t="n"/>
    </row>
    <row r="857" ht="14" customHeight="1">
      <c r="C857" s="224" t="n"/>
      <c r="E857" s="224" t="n"/>
      <c r="G857" s="224" t="n"/>
      <c r="I857" s="224" t="n"/>
      <c r="K857" s="224" t="n"/>
      <c r="M857" s="183" t="n"/>
    </row>
    <row r="858" ht="14" customHeight="1">
      <c r="C858" s="224" t="n"/>
      <c r="E858" s="224" t="n"/>
      <c r="G858" s="224" t="n"/>
      <c r="I858" s="224" t="n"/>
      <c r="K858" s="224" t="n"/>
      <c r="M858" s="183" t="n"/>
    </row>
    <row r="859" ht="14" customHeight="1">
      <c r="C859" s="224" t="n"/>
      <c r="E859" s="224" t="n"/>
      <c r="G859" s="224" t="n"/>
      <c r="I859" s="224" t="n"/>
      <c r="K859" s="224" t="n"/>
      <c r="M859" s="183" t="n"/>
    </row>
    <row r="860" ht="14" customHeight="1">
      <c r="C860" s="224" t="n"/>
      <c r="E860" s="224" t="n"/>
      <c r="G860" s="224" t="n"/>
      <c r="I860" s="224" t="n"/>
      <c r="K860" s="224" t="n"/>
      <c r="M860" s="183" t="n"/>
    </row>
    <row r="861" ht="14" customHeight="1">
      <c r="C861" s="224" t="n"/>
      <c r="E861" s="224" t="n"/>
      <c r="G861" s="224" t="n"/>
      <c r="I861" s="224" t="n"/>
      <c r="K861" s="224" t="n"/>
      <c r="M861" s="183" t="n"/>
    </row>
    <row r="862" ht="14" customHeight="1">
      <c r="C862" s="224" t="n"/>
      <c r="E862" s="224" t="n"/>
      <c r="G862" s="224" t="n"/>
      <c r="I862" s="224" t="n"/>
      <c r="K862" s="224" t="n"/>
      <c r="M862" s="183" t="n"/>
    </row>
    <row r="863" ht="14" customHeight="1">
      <c r="C863" s="224" t="n"/>
      <c r="E863" s="224" t="n"/>
      <c r="G863" s="224" t="n"/>
      <c r="I863" s="224" t="n"/>
      <c r="K863" s="224" t="n"/>
      <c r="M863" s="183" t="n"/>
    </row>
    <row r="864" ht="14" customHeight="1">
      <c r="C864" s="224" t="n"/>
      <c r="E864" s="224" t="n"/>
      <c r="G864" s="224" t="n"/>
      <c r="I864" s="224" t="n"/>
      <c r="K864" s="224" t="n"/>
      <c r="M864" s="183" t="n"/>
    </row>
    <row r="865" ht="14" customHeight="1">
      <c r="C865" s="224" t="n"/>
      <c r="E865" s="224" t="n"/>
      <c r="G865" s="224" t="n"/>
      <c r="I865" s="224" t="n"/>
      <c r="K865" s="224" t="n"/>
      <c r="M865" s="183" t="n"/>
    </row>
    <row r="866" ht="14" customHeight="1">
      <c r="C866" s="224" t="n"/>
      <c r="E866" s="224" t="n"/>
      <c r="G866" s="224" t="n"/>
      <c r="I866" s="224" t="n"/>
      <c r="K866" s="224" t="n"/>
      <c r="M866" s="183" t="n"/>
    </row>
    <row r="867" ht="14" customHeight="1">
      <c r="C867" s="224" t="n"/>
      <c r="E867" s="224" t="n"/>
      <c r="G867" s="224" t="n"/>
      <c r="I867" s="224" t="n"/>
      <c r="K867" s="224" t="n"/>
      <c r="M867" s="183" t="n"/>
    </row>
    <row r="868" ht="14" customHeight="1">
      <c r="C868" s="224" t="n"/>
      <c r="E868" s="224" t="n"/>
      <c r="G868" s="224" t="n"/>
      <c r="I868" s="224" t="n"/>
      <c r="K868" s="224" t="n"/>
      <c r="M868" s="183" t="n"/>
    </row>
    <row r="869" ht="14" customHeight="1">
      <c r="C869" s="224" t="n"/>
      <c r="E869" s="224" t="n"/>
      <c r="G869" s="224" t="n"/>
      <c r="I869" s="224" t="n"/>
      <c r="K869" s="224" t="n"/>
      <c r="M869" s="183" t="n"/>
    </row>
    <row r="870" ht="14" customHeight="1">
      <c r="C870" s="224" t="n"/>
      <c r="E870" s="224" t="n"/>
      <c r="G870" s="224" t="n"/>
      <c r="I870" s="224" t="n"/>
      <c r="K870" s="224" t="n"/>
      <c r="M870" s="183" t="n"/>
    </row>
    <row r="871" ht="14" customHeight="1">
      <c r="C871" s="224" t="n"/>
      <c r="E871" s="224" t="n"/>
      <c r="G871" s="224" t="n"/>
      <c r="I871" s="224" t="n"/>
      <c r="K871" s="224" t="n"/>
      <c r="M871" s="183" t="n"/>
    </row>
    <row r="872" ht="14" customHeight="1">
      <c r="C872" s="224" t="n"/>
      <c r="E872" s="224" t="n"/>
      <c r="G872" s="224" t="n"/>
      <c r="I872" s="224" t="n"/>
      <c r="K872" s="224" t="n"/>
      <c r="M872" s="183" t="n"/>
    </row>
    <row r="873" ht="14" customHeight="1">
      <c r="C873" s="224" t="n"/>
      <c r="E873" s="224" t="n"/>
      <c r="G873" s="224" t="n"/>
      <c r="I873" s="224" t="n"/>
      <c r="K873" s="224" t="n"/>
      <c r="M873" s="183" t="n"/>
    </row>
    <row r="874" ht="14" customHeight="1">
      <c r="C874" s="224" t="n"/>
      <c r="E874" s="224" t="n"/>
      <c r="G874" s="224" t="n"/>
      <c r="I874" s="224" t="n"/>
      <c r="K874" s="224" t="n"/>
      <c r="M874" s="183" t="n"/>
    </row>
    <row r="875" ht="14" customHeight="1">
      <c r="C875" s="224" t="n"/>
      <c r="E875" s="224" t="n"/>
      <c r="G875" s="224" t="n"/>
      <c r="I875" s="224" t="n"/>
      <c r="K875" s="224" t="n"/>
      <c r="M875" s="183" t="n"/>
    </row>
    <row r="876" ht="14" customHeight="1">
      <c r="C876" s="224" t="n"/>
      <c r="E876" s="224" t="n"/>
      <c r="G876" s="224" t="n"/>
      <c r="I876" s="224" t="n"/>
      <c r="K876" s="224" t="n"/>
      <c r="M876" s="183" t="n"/>
    </row>
    <row r="877" ht="14" customHeight="1">
      <c r="C877" s="224" t="n"/>
      <c r="E877" s="224" t="n"/>
      <c r="G877" s="224" t="n"/>
      <c r="I877" s="224" t="n"/>
      <c r="K877" s="224" t="n"/>
      <c r="M877" s="183" t="n"/>
    </row>
    <row r="878" ht="14" customHeight="1">
      <c r="C878" s="224" t="n"/>
      <c r="E878" s="224" t="n"/>
      <c r="G878" s="224" t="n"/>
      <c r="I878" s="224" t="n"/>
      <c r="K878" s="224" t="n"/>
      <c r="M878" s="183" t="n"/>
    </row>
    <row r="879" ht="14" customHeight="1">
      <c r="C879" s="224" t="n"/>
      <c r="E879" s="224" t="n"/>
      <c r="G879" s="224" t="n"/>
      <c r="I879" s="224" t="n"/>
      <c r="K879" s="224" t="n"/>
      <c r="M879" s="183" t="n"/>
    </row>
    <row r="880" ht="14" customHeight="1">
      <c r="C880" s="224" t="n"/>
      <c r="E880" s="224" t="n"/>
      <c r="G880" s="224" t="n"/>
      <c r="I880" s="224" t="n"/>
      <c r="K880" s="224" t="n"/>
      <c r="M880" s="183" t="n"/>
    </row>
    <row r="881" ht="14" customHeight="1">
      <c r="C881" s="224" t="n"/>
      <c r="E881" s="224" t="n"/>
      <c r="G881" s="224" t="n"/>
      <c r="I881" s="224" t="n"/>
      <c r="K881" s="224" t="n"/>
      <c r="M881" s="183" t="n"/>
    </row>
    <row r="882" ht="14" customHeight="1">
      <c r="C882" s="224" t="n"/>
      <c r="E882" s="224" t="n"/>
      <c r="G882" s="224" t="n"/>
      <c r="I882" s="224" t="n"/>
      <c r="K882" s="224" t="n"/>
      <c r="M882" s="183" t="n"/>
    </row>
    <row r="883" ht="14" customHeight="1">
      <c r="C883" s="224" t="n"/>
      <c r="E883" s="224" t="n"/>
      <c r="G883" s="224" t="n"/>
      <c r="I883" s="224" t="n"/>
      <c r="K883" s="224" t="n"/>
      <c r="M883" s="183" t="n"/>
    </row>
    <row r="884" ht="14" customHeight="1">
      <c r="C884" s="224" t="n"/>
      <c r="E884" s="224" t="n"/>
      <c r="G884" s="224" t="n"/>
      <c r="I884" s="224" t="n"/>
      <c r="K884" s="224" t="n"/>
      <c r="M884" s="183" t="n"/>
    </row>
    <row r="885" ht="14" customHeight="1">
      <c r="C885" s="224" t="n"/>
      <c r="E885" s="224" t="n"/>
      <c r="G885" s="224" t="n"/>
      <c r="I885" s="224" t="n"/>
      <c r="K885" s="224" t="n"/>
      <c r="M885" s="183" t="n"/>
    </row>
    <row r="886" ht="14" customHeight="1">
      <c r="C886" s="224" t="n"/>
      <c r="E886" s="224" t="n"/>
      <c r="G886" s="224" t="n"/>
      <c r="I886" s="224" t="n"/>
      <c r="K886" s="224" t="n"/>
      <c r="M886" s="183" t="n"/>
    </row>
    <row r="887" ht="14" customHeight="1">
      <c r="C887" s="224" t="n"/>
      <c r="E887" s="224" t="n"/>
      <c r="G887" s="224" t="n"/>
      <c r="I887" s="224" t="n"/>
      <c r="K887" s="224" t="n"/>
      <c r="M887" s="183" t="n"/>
    </row>
    <row r="888" ht="14" customHeight="1">
      <c r="C888" s="224" t="n"/>
      <c r="E888" s="224" t="n"/>
      <c r="G888" s="224" t="n"/>
      <c r="I888" s="224" t="n"/>
      <c r="K888" s="224" t="n"/>
      <c r="M888" s="183" t="n"/>
    </row>
    <row r="889" ht="14" customHeight="1">
      <c r="C889" s="224" t="n"/>
      <c r="E889" s="224" t="n"/>
      <c r="G889" s="224" t="n"/>
      <c r="I889" s="224" t="n"/>
      <c r="K889" s="224" t="n"/>
      <c r="M889" s="183" t="n"/>
    </row>
    <row r="890" ht="14" customHeight="1">
      <c r="C890" s="224" t="n"/>
      <c r="E890" s="224" t="n"/>
      <c r="G890" s="224" t="n"/>
      <c r="I890" s="224" t="n"/>
      <c r="K890" s="224" t="n"/>
      <c r="M890" s="183" t="n"/>
    </row>
    <row r="891" ht="14" customHeight="1">
      <c r="C891" s="224" t="n"/>
      <c r="E891" s="224" t="n"/>
      <c r="G891" s="224" t="n"/>
      <c r="I891" s="224" t="n"/>
      <c r="K891" s="224" t="n"/>
      <c r="M891" s="183" t="n"/>
    </row>
    <row r="892" ht="14" customHeight="1">
      <c r="C892" s="224" t="n"/>
      <c r="E892" s="224" t="n"/>
      <c r="G892" s="224" t="n"/>
      <c r="I892" s="224" t="n"/>
      <c r="K892" s="224" t="n"/>
      <c r="M892" s="183" t="n"/>
    </row>
    <row r="893" ht="14" customHeight="1">
      <c r="C893" s="224" t="n"/>
      <c r="E893" s="224" t="n"/>
      <c r="G893" s="224" t="n"/>
      <c r="I893" s="224" t="n"/>
      <c r="K893" s="224" t="n"/>
      <c r="M893" s="183" t="n"/>
    </row>
    <row r="894" ht="14" customHeight="1">
      <c r="C894" s="224" t="n"/>
      <c r="E894" s="224" t="n"/>
      <c r="G894" s="224" t="n"/>
      <c r="I894" s="224" t="n"/>
      <c r="K894" s="224" t="n"/>
      <c r="M894" s="183" t="n"/>
    </row>
    <row r="895" ht="14" customHeight="1">
      <c r="C895" s="224" t="n"/>
      <c r="E895" s="224" t="n"/>
      <c r="G895" s="224" t="n"/>
      <c r="I895" s="224" t="n"/>
      <c r="K895" s="224" t="n"/>
      <c r="M895" s="183" t="n"/>
    </row>
    <row r="896" ht="14" customHeight="1">
      <c r="C896" s="224" t="n"/>
      <c r="E896" s="224" t="n"/>
      <c r="G896" s="224" t="n"/>
      <c r="I896" s="224" t="n"/>
      <c r="K896" s="224" t="n"/>
      <c r="M896" s="183" t="n"/>
    </row>
    <row r="897" ht="14" customHeight="1">
      <c r="C897" s="224" t="n"/>
      <c r="E897" s="224" t="n"/>
      <c r="G897" s="224" t="n"/>
      <c r="I897" s="224" t="n"/>
      <c r="K897" s="224" t="n"/>
      <c r="M897" s="183" t="n"/>
    </row>
    <row r="898" ht="14" customHeight="1">
      <c r="C898" s="224" t="n"/>
      <c r="E898" s="224" t="n"/>
      <c r="G898" s="224" t="n"/>
      <c r="I898" s="224" t="n"/>
      <c r="K898" s="224" t="n"/>
      <c r="M898" s="183" t="n"/>
    </row>
    <row r="899" ht="14" customHeight="1">
      <c r="C899" s="224" t="n"/>
      <c r="E899" s="224" t="n"/>
      <c r="G899" s="224" t="n"/>
      <c r="I899" s="224" t="n"/>
      <c r="K899" s="224" t="n"/>
      <c r="M899" s="183" t="n"/>
    </row>
    <row r="900" ht="14" customHeight="1">
      <c r="C900" s="224" t="n"/>
      <c r="E900" s="224" t="n"/>
      <c r="G900" s="224" t="n"/>
      <c r="I900" s="224" t="n"/>
      <c r="K900" s="224" t="n"/>
      <c r="M900" s="183" t="n"/>
    </row>
    <row r="901" ht="14" customHeight="1">
      <c r="C901" s="224" t="n"/>
      <c r="E901" s="224" t="n"/>
      <c r="G901" s="224" t="n"/>
      <c r="I901" s="224" t="n"/>
      <c r="K901" s="224" t="n"/>
      <c r="M901" s="183" t="n"/>
    </row>
    <row r="902" ht="14" customHeight="1">
      <c r="C902" s="224" t="n"/>
      <c r="E902" s="224" t="n"/>
      <c r="G902" s="224" t="n"/>
      <c r="I902" s="224" t="n"/>
      <c r="K902" s="224" t="n"/>
      <c r="M902" s="183" t="n"/>
    </row>
    <row r="903" ht="14" customHeight="1">
      <c r="C903" s="224" t="n"/>
      <c r="E903" s="224" t="n"/>
      <c r="G903" s="224" t="n"/>
      <c r="I903" s="224" t="n"/>
      <c r="K903" s="224" t="n"/>
      <c r="M903" s="183" t="n"/>
    </row>
    <row r="904" ht="14" customHeight="1">
      <c r="C904" s="224" t="n"/>
      <c r="E904" s="224" t="n"/>
      <c r="G904" s="224" t="n"/>
      <c r="I904" s="224" t="n"/>
      <c r="K904" s="224" t="n"/>
      <c r="M904" s="183" t="n"/>
    </row>
    <row r="905" ht="14" customHeight="1">
      <c r="C905" s="224" t="n"/>
      <c r="E905" s="224" t="n"/>
      <c r="G905" s="224" t="n"/>
      <c r="I905" s="224" t="n"/>
      <c r="K905" s="224" t="n"/>
      <c r="M905" s="183" t="n"/>
    </row>
    <row r="906" ht="14" customHeight="1">
      <c r="C906" s="224" t="n"/>
      <c r="E906" s="224" t="n"/>
      <c r="G906" s="224" t="n"/>
      <c r="I906" s="224" t="n"/>
      <c r="K906" s="224" t="n"/>
      <c r="M906" s="183" t="n"/>
    </row>
    <row r="907" ht="14" customHeight="1">
      <c r="C907" s="224" t="n"/>
      <c r="E907" s="224" t="n"/>
      <c r="G907" s="224" t="n"/>
      <c r="I907" s="224" t="n"/>
      <c r="K907" s="224" t="n"/>
      <c r="M907" s="183" t="n"/>
    </row>
    <row r="908" ht="14" customHeight="1">
      <c r="C908" s="224" t="n"/>
      <c r="E908" s="224" t="n"/>
      <c r="G908" s="224" t="n"/>
      <c r="I908" s="224" t="n"/>
      <c r="K908" s="224" t="n"/>
      <c r="M908" s="183" t="n"/>
    </row>
    <row r="909" ht="14" customHeight="1">
      <c r="C909" s="224" t="n"/>
      <c r="E909" s="224" t="n"/>
      <c r="G909" s="224" t="n"/>
      <c r="I909" s="224" t="n"/>
      <c r="K909" s="224" t="n"/>
      <c r="M909" s="183" t="n"/>
    </row>
    <row r="910" ht="14" customHeight="1">
      <c r="C910" s="224" t="n"/>
      <c r="E910" s="224" t="n"/>
      <c r="G910" s="224" t="n"/>
      <c r="I910" s="224" t="n"/>
      <c r="K910" s="224" t="n"/>
      <c r="M910" s="183" t="n"/>
    </row>
    <row r="911" ht="14" customHeight="1">
      <c r="C911" s="224" t="n"/>
      <c r="E911" s="224" t="n"/>
      <c r="G911" s="224" t="n"/>
      <c r="I911" s="224" t="n"/>
      <c r="K911" s="224" t="n"/>
      <c r="M911" s="183" t="n"/>
    </row>
    <row r="912" ht="14" customHeight="1">
      <c r="C912" s="224" t="n"/>
      <c r="E912" s="224" t="n"/>
      <c r="G912" s="224" t="n"/>
      <c r="I912" s="224" t="n"/>
      <c r="K912" s="224" t="n"/>
      <c r="M912" s="183" t="n"/>
    </row>
    <row r="913" ht="14" customHeight="1">
      <c r="C913" s="224" t="n"/>
      <c r="E913" s="224" t="n"/>
      <c r="G913" s="224" t="n"/>
      <c r="I913" s="224" t="n"/>
      <c r="K913" s="224" t="n"/>
      <c r="M913" s="183" t="n"/>
    </row>
    <row r="914" ht="14" customHeight="1">
      <c r="C914" s="224" t="n"/>
      <c r="E914" s="224" t="n"/>
      <c r="G914" s="224" t="n"/>
      <c r="I914" s="224" t="n"/>
      <c r="K914" s="224" t="n"/>
      <c r="M914" s="183" t="n"/>
    </row>
    <row r="915" ht="14" customHeight="1">
      <c r="C915" s="224" t="n"/>
      <c r="E915" s="224" t="n"/>
      <c r="G915" s="224" t="n"/>
      <c r="I915" s="224" t="n"/>
      <c r="K915" s="224" t="n"/>
      <c r="M915" s="183" t="n"/>
    </row>
    <row r="916" ht="14" customHeight="1">
      <c r="C916" s="224" t="n"/>
      <c r="E916" s="224" t="n"/>
      <c r="G916" s="224" t="n"/>
      <c r="I916" s="224" t="n"/>
      <c r="K916" s="224" t="n"/>
      <c r="M916" s="183" t="n"/>
    </row>
    <row r="917" ht="14" customHeight="1">
      <c r="C917" s="224" t="n"/>
      <c r="E917" s="224" t="n"/>
      <c r="G917" s="224" t="n"/>
      <c r="I917" s="224" t="n"/>
      <c r="K917" s="224" t="n"/>
      <c r="M917" s="183" t="n"/>
    </row>
    <row r="918" ht="14" customHeight="1">
      <c r="C918" s="224" t="n"/>
      <c r="E918" s="224" t="n"/>
      <c r="G918" s="224" t="n"/>
      <c r="I918" s="224" t="n"/>
      <c r="K918" s="224" t="n"/>
      <c r="M918" s="183" t="n"/>
    </row>
    <row r="919" ht="14" customHeight="1">
      <c r="C919" s="224" t="n"/>
      <c r="E919" s="224" t="n"/>
      <c r="G919" s="224" t="n"/>
      <c r="I919" s="224" t="n"/>
      <c r="K919" s="224" t="n"/>
      <c r="M919" s="183" t="n"/>
    </row>
    <row r="920" ht="14" customHeight="1">
      <c r="C920" s="224" t="n"/>
      <c r="E920" s="224" t="n"/>
      <c r="G920" s="224" t="n"/>
      <c r="I920" s="224" t="n"/>
      <c r="K920" s="224" t="n"/>
      <c r="M920" s="183" t="n"/>
    </row>
    <row r="921" ht="14" customHeight="1">
      <c r="C921" s="224" t="n"/>
      <c r="E921" s="224" t="n"/>
      <c r="G921" s="224" t="n"/>
      <c r="I921" s="224" t="n"/>
      <c r="K921" s="224" t="n"/>
      <c r="M921" s="183" t="n"/>
    </row>
    <row r="922" ht="14" customHeight="1">
      <c r="C922" s="224" t="n"/>
      <c r="E922" s="224" t="n"/>
      <c r="G922" s="224" t="n"/>
      <c r="I922" s="224" t="n"/>
      <c r="K922" s="224" t="n"/>
      <c r="M922" s="183" t="n"/>
    </row>
    <row r="923" ht="14" customHeight="1">
      <c r="C923" s="224" t="n"/>
      <c r="E923" s="224" t="n"/>
      <c r="G923" s="224" t="n"/>
      <c r="I923" s="224" t="n"/>
      <c r="K923" s="224" t="n"/>
      <c r="M923" s="183" t="n"/>
    </row>
    <row r="924" ht="14" customHeight="1">
      <c r="C924" s="224" t="n"/>
      <c r="E924" s="224" t="n"/>
      <c r="G924" s="224" t="n"/>
      <c r="I924" s="224" t="n"/>
      <c r="K924" s="224" t="n"/>
      <c r="M924" s="183" t="n"/>
    </row>
    <row r="925" ht="14" customHeight="1">
      <c r="C925" s="224" t="n"/>
      <c r="E925" s="224" t="n"/>
      <c r="G925" s="224" t="n"/>
      <c r="I925" s="224" t="n"/>
      <c r="K925" s="224" t="n"/>
      <c r="M925" s="183" t="n"/>
    </row>
    <row r="926" ht="14" customHeight="1">
      <c r="C926" s="224" t="n"/>
      <c r="E926" s="224" t="n"/>
      <c r="G926" s="224" t="n"/>
      <c r="I926" s="224" t="n"/>
      <c r="K926" s="224" t="n"/>
      <c r="M926" s="183" t="n"/>
    </row>
    <row r="927" ht="14" customHeight="1">
      <c r="C927" s="224" t="n"/>
      <c r="E927" s="224" t="n"/>
      <c r="G927" s="224" t="n"/>
      <c r="I927" s="224" t="n"/>
      <c r="K927" s="224" t="n"/>
      <c r="M927" s="183" t="n"/>
    </row>
    <row r="928" ht="14" customHeight="1">
      <c r="C928" s="224" t="n"/>
      <c r="E928" s="224" t="n"/>
      <c r="G928" s="224" t="n"/>
      <c r="I928" s="224" t="n"/>
      <c r="K928" s="224" t="n"/>
      <c r="M928" s="183" t="n"/>
    </row>
    <row r="929" ht="14" customHeight="1">
      <c r="C929" s="224" t="n"/>
      <c r="E929" s="224" t="n"/>
      <c r="G929" s="224" t="n"/>
      <c r="I929" s="224" t="n"/>
      <c r="K929" s="224" t="n"/>
      <c r="M929" s="183" t="n"/>
    </row>
    <row r="930" ht="14" customHeight="1">
      <c r="C930" s="224" t="n"/>
      <c r="E930" s="224" t="n"/>
      <c r="G930" s="224" t="n"/>
      <c r="I930" s="224" t="n"/>
      <c r="K930" s="224" t="n"/>
      <c r="M930" s="183" t="n"/>
    </row>
    <row r="931" ht="14" customHeight="1">
      <c r="C931" s="224" t="n"/>
      <c r="E931" s="224" t="n"/>
      <c r="G931" s="224" t="n"/>
      <c r="I931" s="224" t="n"/>
      <c r="K931" s="224" t="n"/>
      <c r="M931" s="183" t="n"/>
    </row>
    <row r="932" ht="14" customHeight="1">
      <c r="C932" s="224" t="n"/>
      <c r="E932" s="224" t="n"/>
      <c r="G932" s="224" t="n"/>
      <c r="I932" s="224" t="n"/>
      <c r="K932" s="224" t="n"/>
      <c r="M932" s="183" t="n"/>
    </row>
    <row r="933" ht="14" customHeight="1">
      <c r="C933" s="224" t="n"/>
      <c r="E933" s="224" t="n"/>
      <c r="G933" s="224" t="n"/>
      <c r="I933" s="224" t="n"/>
      <c r="K933" s="224" t="n"/>
      <c r="M933" s="183" t="n"/>
    </row>
    <row r="934" ht="14" customHeight="1">
      <c r="C934" s="224" t="n"/>
      <c r="E934" s="224" t="n"/>
      <c r="G934" s="224" t="n"/>
      <c r="I934" s="224" t="n"/>
      <c r="K934" s="224" t="n"/>
      <c r="M934" s="183" t="n"/>
    </row>
    <row r="935" ht="14" customHeight="1">
      <c r="C935" s="224" t="n"/>
      <c r="E935" s="224" t="n"/>
      <c r="G935" s="224" t="n"/>
      <c r="I935" s="224" t="n"/>
      <c r="K935" s="224" t="n"/>
      <c r="M935" s="183" t="n"/>
    </row>
    <row r="936" ht="14" customHeight="1">
      <c r="C936" s="224" t="n"/>
      <c r="E936" s="224" t="n"/>
      <c r="G936" s="224" t="n"/>
      <c r="I936" s="224" t="n"/>
      <c r="K936" s="224" t="n"/>
      <c r="M936" s="183" t="n"/>
    </row>
    <row r="937" ht="14" customHeight="1">
      <c r="C937" s="224" t="n"/>
      <c r="E937" s="224" t="n"/>
      <c r="G937" s="224" t="n"/>
      <c r="I937" s="224" t="n"/>
      <c r="K937" s="224" t="n"/>
      <c r="M937" s="183" t="n"/>
    </row>
    <row r="938" ht="14" customHeight="1">
      <c r="C938" s="224" t="n"/>
      <c r="E938" s="224" t="n"/>
      <c r="G938" s="224" t="n"/>
      <c r="I938" s="224" t="n"/>
      <c r="K938" s="224" t="n"/>
      <c r="M938" s="183" t="n"/>
    </row>
    <row r="939" ht="14" customHeight="1">
      <c r="C939" s="224" t="n"/>
      <c r="E939" s="224" t="n"/>
      <c r="G939" s="224" t="n"/>
      <c r="I939" s="224" t="n"/>
      <c r="K939" s="224" t="n"/>
      <c r="M939" s="183" t="n"/>
    </row>
    <row r="940" ht="14" customHeight="1">
      <c r="C940" s="224" t="n"/>
      <c r="E940" s="224" t="n"/>
      <c r="G940" s="224" t="n"/>
      <c r="I940" s="224" t="n"/>
      <c r="K940" s="224" t="n"/>
      <c r="M940" s="183" t="n"/>
    </row>
    <row r="941" ht="14" customHeight="1">
      <c r="C941" s="224" t="n"/>
      <c r="E941" s="224" t="n"/>
      <c r="G941" s="224" t="n"/>
      <c r="I941" s="224" t="n"/>
      <c r="K941" s="224" t="n"/>
      <c r="M941" s="183" t="n"/>
    </row>
    <row r="942" ht="14" customHeight="1">
      <c r="C942" s="224" t="n"/>
      <c r="E942" s="224" t="n"/>
      <c r="G942" s="224" t="n"/>
      <c r="I942" s="224" t="n"/>
      <c r="K942" s="224" t="n"/>
      <c r="M942" s="183" t="n"/>
    </row>
    <row r="943" ht="14" customHeight="1">
      <c r="C943" s="224" t="n"/>
      <c r="E943" s="224" t="n"/>
      <c r="G943" s="224" t="n"/>
      <c r="I943" s="224" t="n"/>
      <c r="K943" s="224" t="n"/>
      <c r="M943" s="183" t="n"/>
    </row>
    <row r="944" ht="14" customHeight="1">
      <c r="C944" s="224" t="n"/>
      <c r="E944" s="224" t="n"/>
      <c r="G944" s="224" t="n"/>
      <c r="I944" s="224" t="n"/>
      <c r="K944" s="224" t="n"/>
      <c r="M944" s="183" t="n"/>
    </row>
    <row r="945" ht="14" customHeight="1">
      <c r="C945" s="224" t="n"/>
      <c r="E945" s="224" t="n"/>
      <c r="G945" s="224" t="n"/>
      <c r="I945" s="224" t="n"/>
      <c r="K945" s="224" t="n"/>
      <c r="M945" s="183" t="n"/>
    </row>
    <row r="946" ht="14" customHeight="1">
      <c r="C946" s="224" t="n"/>
      <c r="E946" s="224" t="n"/>
      <c r="G946" s="224" t="n"/>
      <c r="I946" s="224" t="n"/>
      <c r="K946" s="224" t="n"/>
      <c r="M946" s="183" t="n"/>
    </row>
    <row r="947" ht="14" customHeight="1">
      <c r="C947" s="224" t="n"/>
      <c r="E947" s="224" t="n"/>
      <c r="G947" s="224" t="n"/>
      <c r="I947" s="224" t="n"/>
      <c r="K947" s="224" t="n"/>
      <c r="M947" s="183" t="n"/>
    </row>
    <row r="948" ht="14" customHeight="1">
      <c r="C948" s="224" t="n"/>
      <c r="E948" s="224" t="n"/>
      <c r="G948" s="224" t="n"/>
      <c r="I948" s="224" t="n"/>
      <c r="K948" s="224" t="n"/>
      <c r="M948" s="183" t="n"/>
    </row>
    <row r="949" ht="14" customHeight="1">
      <c r="C949" s="224" t="n"/>
      <c r="E949" s="224" t="n"/>
      <c r="G949" s="224" t="n"/>
      <c r="I949" s="224" t="n"/>
      <c r="K949" s="224" t="n"/>
      <c r="M949" s="183" t="n"/>
    </row>
    <row r="950" ht="14" customHeight="1">
      <c r="C950" s="224" t="n"/>
      <c r="E950" s="224" t="n"/>
      <c r="G950" s="224" t="n"/>
      <c r="I950" s="224" t="n"/>
      <c r="K950" s="224" t="n"/>
      <c r="M950" s="183" t="n"/>
    </row>
    <row r="951" ht="14" customHeight="1">
      <c r="C951" s="224" t="n"/>
      <c r="E951" s="224" t="n"/>
      <c r="G951" s="224" t="n"/>
      <c r="I951" s="224" t="n"/>
      <c r="K951" s="224" t="n"/>
      <c r="M951" s="183" t="n"/>
    </row>
    <row r="952" ht="14" customHeight="1">
      <c r="C952" s="224" t="n"/>
      <c r="E952" s="224" t="n"/>
      <c r="G952" s="224" t="n"/>
      <c r="I952" s="224" t="n"/>
      <c r="K952" s="224" t="n"/>
      <c r="M952" s="183" t="n"/>
    </row>
    <row r="953" ht="14" customHeight="1">
      <c r="C953" s="224" t="n"/>
      <c r="E953" s="224" t="n"/>
      <c r="G953" s="224" t="n"/>
      <c r="I953" s="224" t="n"/>
      <c r="K953" s="224" t="n"/>
      <c r="M953" s="183" t="n"/>
    </row>
    <row r="954" ht="14" customHeight="1">
      <c r="C954" s="224" t="n"/>
      <c r="E954" s="224" t="n"/>
      <c r="G954" s="224" t="n"/>
      <c r="I954" s="224" t="n"/>
      <c r="K954" s="224" t="n"/>
      <c r="M954" s="183" t="n"/>
    </row>
    <row r="955" ht="14" customHeight="1">
      <c r="C955" s="224" t="n"/>
      <c r="E955" s="224" t="n"/>
      <c r="G955" s="224" t="n"/>
      <c r="I955" s="224" t="n"/>
      <c r="K955" s="224" t="n"/>
      <c r="M955" s="183" t="n"/>
    </row>
    <row r="956" ht="14" customHeight="1">
      <c r="C956" s="224" t="n"/>
      <c r="E956" s="224" t="n"/>
      <c r="G956" s="224" t="n"/>
      <c r="I956" s="224" t="n"/>
      <c r="K956" s="224" t="n"/>
      <c r="M956" s="183" t="n"/>
    </row>
    <row r="957" ht="14" customHeight="1">
      <c r="C957" s="224" t="n"/>
      <c r="E957" s="224" t="n"/>
      <c r="G957" s="224" t="n"/>
      <c r="I957" s="224" t="n"/>
      <c r="K957" s="224" t="n"/>
      <c r="M957" s="183" t="n"/>
    </row>
    <row r="958" ht="14" customHeight="1">
      <c r="C958" s="224" t="n"/>
      <c r="E958" s="224" t="n"/>
      <c r="G958" s="224" t="n"/>
      <c r="I958" s="224" t="n"/>
      <c r="K958" s="224" t="n"/>
      <c r="M958" s="183" t="n"/>
    </row>
    <row r="959" ht="14" customHeight="1">
      <c r="C959" s="224" t="n"/>
      <c r="E959" s="224" t="n"/>
      <c r="G959" s="224" t="n"/>
      <c r="I959" s="224" t="n"/>
      <c r="K959" s="224" t="n"/>
      <c r="M959" s="183" t="n"/>
    </row>
    <row r="960" ht="14" customHeight="1">
      <c r="C960" s="224" t="n"/>
      <c r="E960" s="224" t="n"/>
      <c r="G960" s="224" t="n"/>
      <c r="I960" s="224" t="n"/>
      <c r="K960" s="224" t="n"/>
      <c r="M960" s="183" t="n"/>
    </row>
    <row r="961" ht="14" customHeight="1">
      <c r="C961" s="224" t="n"/>
      <c r="E961" s="224" t="n"/>
      <c r="G961" s="224" t="n"/>
      <c r="I961" s="224" t="n"/>
      <c r="K961" s="224" t="n"/>
      <c r="M961" s="183" t="n"/>
    </row>
    <row r="962" ht="14" customHeight="1">
      <c r="C962" s="224" t="n"/>
      <c r="E962" s="224" t="n"/>
      <c r="G962" s="224" t="n"/>
      <c r="I962" s="224" t="n"/>
      <c r="K962" s="224" t="n"/>
      <c r="M962" s="183" t="n"/>
    </row>
    <row r="963" ht="14" customHeight="1">
      <c r="C963" s="224" t="n"/>
      <c r="E963" s="224" t="n"/>
      <c r="G963" s="224" t="n"/>
      <c r="I963" s="224" t="n"/>
      <c r="K963" s="224" t="n"/>
      <c r="M963" s="183" t="n"/>
    </row>
    <row r="964" ht="14" customHeight="1">
      <c r="C964" s="224" t="n"/>
      <c r="E964" s="224" t="n"/>
      <c r="G964" s="224" t="n"/>
      <c r="I964" s="224" t="n"/>
      <c r="K964" s="224" t="n"/>
      <c r="M964" s="183" t="n"/>
    </row>
    <row r="965" ht="14" customHeight="1">
      <c r="C965" s="224" t="n"/>
      <c r="E965" s="224" t="n"/>
      <c r="G965" s="224" t="n"/>
      <c r="I965" s="224" t="n"/>
      <c r="K965" s="224" t="n"/>
      <c r="M965" s="183" t="n"/>
    </row>
    <row r="966" ht="14" customHeight="1">
      <c r="C966" s="224" t="n"/>
      <c r="E966" s="224" t="n"/>
      <c r="G966" s="224" t="n"/>
      <c r="I966" s="224" t="n"/>
      <c r="K966" s="224" t="n"/>
      <c r="M966" s="183" t="n"/>
    </row>
    <row r="967" ht="14" customHeight="1">
      <c r="C967" s="224" t="n"/>
      <c r="E967" s="224" t="n"/>
      <c r="G967" s="224" t="n"/>
      <c r="I967" s="224" t="n"/>
      <c r="K967" s="224" t="n"/>
      <c r="M967" s="183" t="n"/>
    </row>
    <row r="968" ht="14" customHeight="1">
      <c r="C968" s="224" t="n"/>
      <c r="E968" s="224" t="n"/>
      <c r="G968" s="224" t="n"/>
      <c r="I968" s="224" t="n"/>
      <c r="K968" s="224" t="n"/>
      <c r="M968" s="183" t="n"/>
    </row>
    <row r="969" ht="14" customHeight="1">
      <c r="C969" s="224" t="n"/>
      <c r="E969" s="224" t="n"/>
      <c r="G969" s="224" t="n"/>
      <c r="I969" s="224" t="n"/>
      <c r="K969" s="224" t="n"/>
      <c r="M969" s="183" t="n"/>
    </row>
    <row r="970" ht="14" customHeight="1">
      <c r="C970" s="224" t="n"/>
      <c r="E970" s="224" t="n"/>
      <c r="G970" s="224" t="n"/>
      <c r="I970" s="224" t="n"/>
      <c r="K970" s="224" t="n"/>
      <c r="M970" s="183" t="n"/>
    </row>
    <row r="971" ht="14" customHeight="1">
      <c r="C971" s="224" t="n"/>
      <c r="E971" s="224" t="n"/>
      <c r="G971" s="224" t="n"/>
      <c r="I971" s="224" t="n"/>
      <c r="K971" s="224" t="n"/>
      <c r="M971" s="183" t="n"/>
    </row>
    <row r="972" ht="14" customHeight="1">
      <c r="C972" s="224" t="n"/>
      <c r="E972" s="224" t="n"/>
      <c r="G972" s="224" t="n"/>
      <c r="I972" s="224" t="n"/>
      <c r="K972" s="224" t="n"/>
      <c r="M972" s="183" t="n"/>
    </row>
    <row r="973" ht="14" customHeight="1">
      <c r="C973" s="224" t="n"/>
      <c r="E973" s="224" t="n"/>
      <c r="G973" s="224" t="n"/>
      <c r="I973" s="224" t="n"/>
      <c r="K973" s="224" t="n"/>
      <c r="M973" s="183" t="n"/>
    </row>
    <row r="974" ht="14" customHeight="1">
      <c r="C974" s="224" t="n"/>
      <c r="E974" s="224" t="n"/>
      <c r="G974" s="224" t="n"/>
      <c r="I974" s="224" t="n"/>
      <c r="K974" s="224" t="n"/>
      <c r="M974" s="183" t="n"/>
    </row>
    <row r="975" ht="14" customHeight="1">
      <c r="C975" s="224" t="n"/>
      <c r="E975" s="224" t="n"/>
      <c r="G975" s="224" t="n"/>
      <c r="I975" s="224" t="n"/>
      <c r="K975" s="224" t="n"/>
      <c r="M975" s="183" t="n"/>
    </row>
    <row r="976" ht="14" customHeight="1">
      <c r="C976" s="224" t="n"/>
      <c r="E976" s="224" t="n"/>
      <c r="G976" s="224" t="n"/>
      <c r="I976" s="224" t="n"/>
      <c r="K976" s="224" t="n"/>
      <c r="M976" s="183" t="n"/>
    </row>
    <row r="977" ht="14" customHeight="1">
      <c r="C977" s="224" t="n"/>
      <c r="E977" s="224" t="n"/>
      <c r="G977" s="224" t="n"/>
      <c r="I977" s="224" t="n"/>
      <c r="K977" s="224" t="n"/>
      <c r="M977" s="183" t="n"/>
    </row>
    <row r="978" ht="14" customHeight="1">
      <c r="C978" s="224" t="n"/>
      <c r="E978" s="224" t="n"/>
      <c r="G978" s="224" t="n"/>
      <c r="I978" s="224" t="n"/>
      <c r="K978" s="224" t="n"/>
      <c r="M978" s="183" t="n"/>
    </row>
    <row r="979" ht="14" customHeight="1">
      <c r="C979" s="224" t="n"/>
      <c r="E979" s="224" t="n"/>
      <c r="G979" s="224" t="n"/>
      <c r="I979" s="224" t="n"/>
      <c r="K979" s="224" t="n"/>
      <c r="M979" s="183" t="n"/>
    </row>
    <row r="980" ht="14" customHeight="1">
      <c r="C980" s="224" t="n"/>
      <c r="E980" s="224" t="n"/>
      <c r="G980" s="224" t="n"/>
      <c r="I980" s="224" t="n"/>
      <c r="K980" s="224" t="n"/>
      <c r="M980" s="183" t="n"/>
    </row>
    <row r="981" ht="14" customHeight="1">
      <c r="C981" s="224" t="n"/>
      <c r="E981" s="224" t="n"/>
      <c r="G981" s="224" t="n"/>
      <c r="I981" s="224" t="n"/>
      <c r="K981" s="224" t="n"/>
      <c r="M981" s="183" t="n"/>
    </row>
    <row r="982" ht="14" customHeight="1">
      <c r="C982" s="224" t="n"/>
      <c r="E982" s="224" t="n"/>
      <c r="G982" s="224" t="n"/>
      <c r="I982" s="224" t="n"/>
      <c r="K982" s="224" t="n"/>
      <c r="M982" s="183" t="n"/>
    </row>
    <row r="983" ht="14" customHeight="1">
      <c r="C983" s="224" t="n"/>
      <c r="E983" s="224" t="n"/>
      <c r="G983" s="224" t="n"/>
      <c r="I983" s="224" t="n"/>
      <c r="K983" s="224" t="n"/>
      <c r="M983" s="183" t="n"/>
    </row>
    <row r="984" ht="14" customHeight="1">
      <c r="C984" s="224" t="n"/>
      <c r="E984" s="224" t="n"/>
      <c r="G984" s="224" t="n"/>
      <c r="I984" s="224" t="n"/>
      <c r="K984" s="224" t="n"/>
      <c r="M984" s="183" t="n"/>
    </row>
    <row r="985" ht="14" customHeight="1">
      <c r="C985" s="224" t="n"/>
      <c r="E985" s="224" t="n"/>
      <c r="G985" s="224" t="n"/>
      <c r="I985" s="224" t="n"/>
      <c r="K985" s="224" t="n"/>
      <c r="M985" s="183" t="n"/>
    </row>
    <row r="986" ht="14" customHeight="1">
      <c r="C986" s="224" t="n"/>
      <c r="E986" s="224" t="n"/>
      <c r="G986" s="224" t="n"/>
      <c r="I986" s="224" t="n"/>
      <c r="K986" s="224" t="n"/>
      <c r="M986" s="183" t="n"/>
    </row>
    <row r="987" ht="14" customHeight="1">
      <c r="C987" s="224" t="n"/>
      <c r="E987" s="224" t="n"/>
      <c r="G987" s="224" t="n"/>
      <c r="I987" s="224" t="n"/>
      <c r="K987" s="224" t="n"/>
      <c r="M987" s="183" t="n"/>
    </row>
    <row r="988" ht="14" customHeight="1">
      <c r="C988" s="224" t="n"/>
      <c r="E988" s="224" t="n"/>
      <c r="G988" s="224" t="n"/>
      <c r="I988" s="224" t="n"/>
      <c r="K988" s="224" t="n"/>
      <c r="M988" s="183" t="n"/>
    </row>
    <row r="989" ht="14" customHeight="1">
      <c r="C989" s="224" t="n"/>
      <c r="E989" s="224" t="n"/>
      <c r="G989" s="224" t="n"/>
      <c r="I989" s="224" t="n"/>
      <c r="K989" s="224" t="n"/>
      <c r="M989" s="183" t="n"/>
    </row>
    <row r="990" ht="14" customHeight="1">
      <c r="C990" s="224" t="n"/>
      <c r="E990" s="224" t="n"/>
      <c r="G990" s="224" t="n"/>
      <c r="I990" s="224" t="n"/>
      <c r="K990" s="224" t="n"/>
      <c r="M990" s="183" t="n"/>
    </row>
    <row r="991" ht="14" customHeight="1">
      <c r="C991" s="224" t="n"/>
      <c r="E991" s="224" t="n"/>
      <c r="G991" s="224" t="n"/>
      <c r="I991" s="224" t="n"/>
      <c r="K991" s="224" t="n"/>
      <c r="M991" s="183" t="n"/>
    </row>
    <row r="992" ht="14" customHeight="1">
      <c r="C992" s="224" t="n"/>
      <c r="E992" s="224" t="n"/>
      <c r="G992" s="224" t="n"/>
      <c r="I992" s="224" t="n"/>
      <c r="K992" s="224" t="n"/>
      <c r="M992" s="183" t="n"/>
    </row>
    <row r="993" ht="14" customHeight="1">
      <c r="C993" s="224" t="n"/>
      <c r="E993" s="224" t="n"/>
      <c r="G993" s="224" t="n"/>
      <c r="I993" s="224" t="n"/>
      <c r="K993" s="224" t="n"/>
      <c r="M993" s="183" t="n"/>
    </row>
    <row r="994" ht="14" customHeight="1">
      <c r="C994" s="224" t="n"/>
      <c r="E994" s="224" t="n"/>
      <c r="G994" s="224" t="n"/>
      <c r="I994" s="224" t="n"/>
      <c r="K994" s="224" t="n"/>
      <c r="M994" s="183" t="n"/>
    </row>
    <row r="995" ht="14" customHeight="1">
      <c r="C995" s="224" t="n"/>
      <c r="E995" s="224" t="n"/>
      <c r="G995" s="224" t="n"/>
      <c r="I995" s="224" t="n"/>
      <c r="K995" s="224" t="n"/>
      <c r="M995" s="183" t="n"/>
    </row>
    <row r="996" ht="14" customHeight="1">
      <c r="C996" s="224" t="n"/>
      <c r="E996" s="224" t="n"/>
      <c r="G996" s="224" t="n"/>
      <c r="I996" s="224" t="n"/>
      <c r="K996" s="224" t="n"/>
      <c r="M996" s="183" t="n"/>
    </row>
    <row r="997" ht="14" customHeight="1">
      <c r="C997" s="224" t="n"/>
      <c r="E997" s="224" t="n"/>
      <c r="G997" s="224" t="n"/>
      <c r="I997" s="224" t="n"/>
      <c r="K997" s="224" t="n"/>
      <c r="M997" s="183" t="n"/>
    </row>
    <row r="998" ht="14" customHeight="1">
      <c r="C998" s="224" t="n"/>
      <c r="E998" s="224" t="n"/>
      <c r="G998" s="224" t="n"/>
      <c r="I998" s="224" t="n"/>
      <c r="K998" s="224" t="n"/>
      <c r="M998" s="183" t="n"/>
    </row>
    <row r="999" ht="14" customHeight="1">
      <c r="C999" s="224" t="n"/>
      <c r="E999" s="224" t="n"/>
      <c r="G999" s="224" t="n"/>
      <c r="I999" s="224" t="n"/>
      <c r="K999" s="224" t="n"/>
      <c r="M999" s="183" t="n"/>
    </row>
    <row r="1000" ht="14" customHeight="1">
      <c r="C1000" s="224" t="n"/>
      <c r="E1000" s="224" t="n"/>
      <c r="G1000" s="224" t="n"/>
      <c r="I1000" s="224" t="n"/>
      <c r="K1000" s="224" t="n"/>
      <c r="M1000" s="183" t="n"/>
    </row>
  </sheetData>
  <pageMargins left="0.7" right="0.7" top="0.75" bottom="0.75" header="0.3" footer="0.3"/>
</worksheet>
</file>

<file path=xl/worksheets/sheet32.xml><?xml version="1.0" encoding="utf-8"?>
<worksheet xmlns="http://schemas.openxmlformats.org/spreadsheetml/2006/main">
  <sheetPr>
    <tabColor rgb="008B6F00"/>
    <outlinePr summaryBelow="0" summaryRight="0"/>
    <pageSetUpPr/>
  </sheetPr>
  <dimension ref="A1:AG100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14.453125" defaultRowHeight="15" customHeight="1"/>
  <cols>
    <col width="17.7265625" customWidth="1" style="16" min="1" max="1"/>
    <col width="12.453125" customWidth="1" style="16" min="2" max="2"/>
    <col width="12.26953125" customWidth="1" style="16" min="3" max="3"/>
    <col width="10.7265625" customWidth="1" style="16" min="4" max="4"/>
    <col width="11.08984375" customWidth="1" style="16" min="5" max="5"/>
    <col width="10.7265625" customWidth="1" style="16" min="6" max="6"/>
    <col width="12.81640625" customWidth="1" style="16" min="7" max="7"/>
    <col width="7" customWidth="1" style="16" min="8" max="10"/>
    <col width="8.08984375" customWidth="1" style="16" min="11" max="11"/>
    <col width="38.7265625" customWidth="1" style="16" min="12" max="12"/>
    <col width="10.7265625" customWidth="1" style="16" min="13" max="13"/>
    <col width="16.54296875" customWidth="1" style="16" min="14" max="14"/>
    <col width="27.54296875" customWidth="1" style="16" min="15" max="15"/>
    <col width="19.7265625" customWidth="1" style="16" min="16" max="16"/>
    <col width="28.54296875" customWidth="1" style="16" min="17" max="17"/>
    <col width="32.26953125" customWidth="1" style="16" min="18" max="18"/>
    <col width="43.08984375" customWidth="1" style="16" min="19" max="19"/>
    <col width="23.81640625" customWidth="1" style="16" min="20" max="20"/>
    <col width="14.453125" customWidth="1" style="16" min="21" max="16384"/>
  </cols>
  <sheetData>
    <row r="1" ht="15" customHeight="1">
      <c r="A1" s="208" t="inlineStr">
        <is>
          <t>Date</t>
        </is>
      </c>
      <c r="B1" s="223" t="inlineStr">
        <is>
          <t>SPY</t>
        </is>
      </c>
      <c r="C1" s="222">
        <f>B1&amp;" PnL"</f>
        <v/>
      </c>
      <c r="D1" s="223" t="inlineStr">
        <is>
          <t>IEF</t>
        </is>
      </c>
      <c r="E1" s="222">
        <f>D1&amp;" PnL"</f>
        <v/>
      </c>
      <c r="F1" s="223" t="inlineStr">
        <is>
          <t>GLD</t>
        </is>
      </c>
      <c r="G1" s="222">
        <f>F1&amp;" PnL"</f>
        <v/>
      </c>
      <c r="H1" s="208" t="n"/>
      <c r="I1" s="208" t="n"/>
      <c r="J1" s="208" t="n"/>
      <c r="K1" s="221" t="n"/>
      <c r="L1" s="221" t="inlineStr">
        <is>
          <t>Asset Classes Portfolio PnL</t>
        </is>
      </c>
      <c r="M1" s="208" t="inlineStr">
        <is>
          <t>rtn</t>
        </is>
      </c>
      <c r="N1" s="208" t="inlineStr">
        <is>
          <t>stDev(250)</t>
        </is>
      </c>
      <c r="O1" s="208" t="inlineStr">
        <is>
          <t>stDev (annualized)</t>
        </is>
      </c>
      <c r="P1" s="220" t="inlineStr">
        <is>
          <t>riskFree Rate</t>
        </is>
      </c>
      <c r="Q1" s="220" t="inlineStr">
        <is>
          <t>annual Rtn (rolling)</t>
        </is>
      </c>
      <c r="R1" s="220" t="inlineStr">
        <is>
          <t>excessRtn PORTFOLIO</t>
        </is>
      </c>
      <c r="S1" s="220" t="inlineStr">
        <is>
          <t>excessRtn SMA90 PORTFOLIO</t>
        </is>
      </c>
      <c r="T1" s="220" t="inlineStr">
        <is>
          <t>sharpe Portfolio</t>
        </is>
      </c>
      <c r="U1" s="208" t="n"/>
      <c r="V1" s="208" t="n"/>
      <c r="W1" s="208" t="n"/>
      <c r="X1" s="208" t="n"/>
      <c r="Y1" s="208" t="n"/>
      <c r="Z1" s="208" t="n"/>
      <c r="AA1" s="208" t="n"/>
      <c r="AB1" s="208" t="n"/>
      <c r="AC1" s="208" t="n"/>
      <c r="AD1" s="208" t="n"/>
      <c r="AE1" s="208" t="n"/>
      <c r="AF1" s="208" t="n"/>
      <c r="AG1" s="208" t="n"/>
    </row>
    <row r="2" ht="15" customHeight="1">
      <c r="A2" s="203" t="n">
        <v>44369</v>
      </c>
      <c r="B2" s="202">
        <f>INDIRECT(B$1&amp;"!D"&amp;ROW())</f>
        <v/>
      </c>
      <c r="C2" s="200">
        <f>C3*(1+B2)</f>
        <v/>
      </c>
      <c r="D2" s="202">
        <f>INDIRECT(D$1&amp;"!D"&amp;ROW())</f>
        <v/>
      </c>
      <c r="E2" s="200">
        <f>E3*(1+D2)</f>
        <v/>
      </c>
      <c r="F2" s="202">
        <f>INDIRECT(F$1&amp;"!D"&amp;ROW())</f>
        <v/>
      </c>
      <c r="G2" s="200">
        <f>G3*(1+F2)</f>
        <v/>
      </c>
      <c r="H2" s="199" t="n"/>
      <c r="I2" s="199" t="n"/>
      <c r="J2" s="199" t="n"/>
      <c r="K2" s="234" t="n"/>
      <c r="L2" s="200">
        <f>SUM(C2,E2,G2,I2,K2)</f>
        <v/>
      </c>
      <c r="M2" s="202">
        <f>L2/L3-1</f>
        <v/>
      </c>
      <c r="N2" s="415">
        <f>_xlfn.STDEV.P(M2:M254)</f>
        <v/>
      </c>
      <c r="O2" s="202">
        <f>N2*SQRT(250)</f>
        <v/>
      </c>
      <c r="P2" s="416">
        <f>0.09%</f>
        <v/>
      </c>
      <c r="Q2" s="415">
        <f>L2/L254-1</f>
        <v/>
      </c>
      <c r="R2" s="218">
        <f>Q2-P2</f>
        <v/>
      </c>
      <c r="S2" s="219">
        <f>AVERAGE(R2:R1000)</f>
        <v/>
      </c>
      <c r="T2" s="217">
        <f>R2/O2</f>
        <v/>
      </c>
      <c r="U2" s="199" t="n"/>
      <c r="V2" s="199" t="n"/>
      <c r="W2" s="199" t="n"/>
      <c r="X2" s="199" t="n"/>
      <c r="Y2" s="199" t="n"/>
      <c r="Z2" s="199" t="n"/>
      <c r="AA2" s="199" t="n"/>
      <c r="AB2" s="199" t="n"/>
      <c r="AC2" s="199" t="n"/>
      <c r="AD2" s="199" t="n"/>
      <c r="AE2" s="199" t="n"/>
      <c r="AF2" s="199" t="n"/>
      <c r="AG2" s="199" t="n"/>
    </row>
    <row r="3" ht="15" customHeight="1">
      <c r="A3" s="203" t="n">
        <v>44368</v>
      </c>
      <c r="B3" s="202">
        <f>INDIRECT(B$1&amp;"!D"&amp;ROW())</f>
        <v/>
      </c>
      <c r="C3" s="200">
        <f>C4*(1+B3)</f>
        <v/>
      </c>
      <c r="D3" s="202">
        <f>INDIRECT(D$1&amp;"!D"&amp;ROW())</f>
        <v/>
      </c>
      <c r="E3" s="200">
        <f>E4*(1+D3)</f>
        <v/>
      </c>
      <c r="F3" s="202">
        <f>INDIRECT(F$1&amp;"!D"&amp;ROW())</f>
        <v/>
      </c>
      <c r="G3" s="200">
        <f>G4*(1+F3)</f>
        <v/>
      </c>
      <c r="H3" s="199" t="n"/>
      <c r="I3" s="199" t="n"/>
      <c r="J3" s="199" t="n"/>
      <c r="K3" s="234" t="n"/>
      <c r="L3" s="200">
        <f>SUM(C3,E3,G3,I3,K3)</f>
        <v/>
      </c>
      <c r="M3" s="202">
        <f>L3/L4-1</f>
        <v/>
      </c>
      <c r="N3" s="415">
        <f>_xlfn.STDEV.P(M3:M255)</f>
        <v/>
      </c>
      <c r="O3" s="202">
        <f>N3*SQRT(250)</f>
        <v/>
      </c>
      <c r="P3" s="416">
        <f>0.09%</f>
        <v/>
      </c>
      <c r="Q3" s="415">
        <f>L3/L255-1</f>
        <v/>
      </c>
      <c r="R3" s="218">
        <f>Q3-P3</f>
        <v/>
      </c>
      <c r="S3" s="219">
        <f>AVERAGE(R3:R1001)</f>
        <v/>
      </c>
      <c r="T3" s="217">
        <f>R3/O3</f>
        <v/>
      </c>
      <c r="U3" s="199" t="n"/>
      <c r="V3" s="199" t="n"/>
      <c r="W3" s="199" t="n"/>
      <c r="X3" s="199" t="n"/>
      <c r="Y3" s="199" t="n"/>
      <c r="Z3" s="199" t="n"/>
      <c r="AA3" s="199" t="n"/>
      <c r="AB3" s="199" t="n"/>
      <c r="AC3" s="199" t="n"/>
      <c r="AD3" s="199" t="n"/>
      <c r="AE3" s="199" t="n"/>
      <c r="AF3" s="199" t="n"/>
      <c r="AG3" s="199" t="n"/>
    </row>
    <row r="4" ht="15" customHeight="1">
      <c r="A4" s="203" t="n">
        <v>44365</v>
      </c>
      <c r="B4" s="202">
        <f>INDIRECT(B$1&amp;"!D"&amp;ROW())</f>
        <v/>
      </c>
      <c r="C4" s="200">
        <f>C5*(1+B4)</f>
        <v/>
      </c>
      <c r="D4" s="202">
        <f>INDIRECT(D$1&amp;"!D"&amp;ROW())</f>
        <v/>
      </c>
      <c r="E4" s="200">
        <f>E5*(1+D4)</f>
        <v/>
      </c>
      <c r="F4" s="202">
        <f>INDIRECT(F$1&amp;"!D"&amp;ROW())</f>
        <v/>
      </c>
      <c r="G4" s="200">
        <f>G5*(1+F4)</f>
        <v/>
      </c>
      <c r="H4" s="199" t="n"/>
      <c r="I4" s="199" t="n"/>
      <c r="J4" s="199" t="n"/>
      <c r="K4" s="234" t="n"/>
      <c r="L4" s="200">
        <f>SUM(C4,E4,G4,I4,K4)</f>
        <v/>
      </c>
      <c r="M4" s="202">
        <f>L4/L5-1</f>
        <v/>
      </c>
      <c r="N4" s="415">
        <f>_xlfn.STDEV.P(M4:M256)</f>
        <v/>
      </c>
      <c r="O4" s="202">
        <f>N4*SQRT(250)</f>
        <v/>
      </c>
      <c r="P4" s="416">
        <f>0.09%</f>
        <v/>
      </c>
      <c r="Q4" s="415">
        <f>L4/L256-1</f>
        <v/>
      </c>
      <c r="R4" s="218">
        <f>Q4-P4</f>
        <v/>
      </c>
      <c r="S4" s="219">
        <f>AVERAGE(R4:R1002)</f>
        <v/>
      </c>
      <c r="T4" s="217">
        <f>R4/O4</f>
        <v/>
      </c>
      <c r="U4" s="199" t="n"/>
      <c r="V4" s="199" t="n"/>
      <c r="W4" s="199" t="n"/>
      <c r="X4" s="199" t="n"/>
      <c r="Y4" s="199" t="n"/>
      <c r="Z4" s="199" t="n"/>
      <c r="AA4" s="199" t="n"/>
      <c r="AB4" s="199" t="n"/>
      <c r="AC4" s="199" t="n"/>
      <c r="AD4" s="199" t="n"/>
      <c r="AE4" s="199" t="n"/>
      <c r="AF4" s="199" t="n"/>
      <c r="AG4" s="199" t="n"/>
    </row>
    <row r="5" ht="15" customHeight="1">
      <c r="A5" s="203" t="n">
        <v>44364</v>
      </c>
      <c r="B5" s="202">
        <f>INDIRECT(B$1&amp;"!D"&amp;ROW())</f>
        <v/>
      </c>
      <c r="C5" s="200">
        <f>C6*(1+B5)</f>
        <v/>
      </c>
      <c r="D5" s="202">
        <f>INDIRECT(D$1&amp;"!D"&amp;ROW())</f>
        <v/>
      </c>
      <c r="E5" s="200">
        <f>E6*(1+D5)</f>
        <v/>
      </c>
      <c r="F5" s="202">
        <f>INDIRECT(F$1&amp;"!D"&amp;ROW())</f>
        <v/>
      </c>
      <c r="G5" s="200">
        <f>G6*(1+F5)</f>
        <v/>
      </c>
      <c r="H5" s="199" t="n"/>
      <c r="I5" s="199" t="n"/>
      <c r="J5" s="199" t="n"/>
      <c r="K5" s="234" t="n"/>
      <c r="L5" s="200">
        <f>SUM(C5,E5,G5,I5,K5)</f>
        <v/>
      </c>
      <c r="M5" s="202">
        <f>L5/L6-1</f>
        <v/>
      </c>
      <c r="N5" s="415">
        <f>_xlfn.STDEV.P(M5:M257)</f>
        <v/>
      </c>
      <c r="O5" s="202">
        <f>N5*SQRT(250)</f>
        <v/>
      </c>
      <c r="P5" s="416">
        <f>0.09%</f>
        <v/>
      </c>
      <c r="Q5" s="415">
        <f>L5/L257-1</f>
        <v/>
      </c>
      <c r="R5" s="218">
        <f>Q5-P5</f>
        <v/>
      </c>
      <c r="S5" s="219">
        <f>AVERAGE(R5:R1003)</f>
        <v/>
      </c>
      <c r="T5" s="217">
        <f>R5/O5</f>
        <v/>
      </c>
      <c r="U5" s="199" t="n"/>
      <c r="V5" s="199" t="n"/>
      <c r="W5" s="199" t="n"/>
      <c r="X5" s="199" t="n"/>
      <c r="Y5" s="199" t="n"/>
      <c r="Z5" s="199" t="n"/>
      <c r="AA5" s="199" t="n"/>
      <c r="AB5" s="199" t="n"/>
      <c r="AC5" s="199" t="n"/>
      <c r="AD5" s="199" t="n"/>
      <c r="AE5" s="199" t="n"/>
      <c r="AF5" s="199" t="n"/>
      <c r="AG5" s="199" t="n"/>
    </row>
    <row r="6" ht="15" customHeight="1">
      <c r="A6" s="203" t="n">
        <v>44363</v>
      </c>
      <c r="B6" s="202">
        <f>INDIRECT(B$1&amp;"!D"&amp;ROW())</f>
        <v/>
      </c>
      <c r="C6" s="200">
        <f>C7*(1+B6)</f>
        <v/>
      </c>
      <c r="D6" s="202">
        <f>INDIRECT(D$1&amp;"!D"&amp;ROW())</f>
        <v/>
      </c>
      <c r="E6" s="200">
        <f>E7*(1+D6)</f>
        <v/>
      </c>
      <c r="F6" s="202">
        <f>INDIRECT(F$1&amp;"!D"&amp;ROW())</f>
        <v/>
      </c>
      <c r="G6" s="200">
        <f>G7*(1+F6)</f>
        <v/>
      </c>
      <c r="H6" s="199" t="n"/>
      <c r="I6" s="199" t="n"/>
      <c r="J6" s="199" t="n"/>
      <c r="K6" s="234" t="n"/>
      <c r="L6" s="200">
        <f>SUM(C6,E6,G6,I6,K6)</f>
        <v/>
      </c>
      <c r="M6" s="202">
        <f>L6/L7-1</f>
        <v/>
      </c>
      <c r="N6" s="415">
        <f>_xlfn.STDEV.P(M6:M258)</f>
        <v/>
      </c>
      <c r="O6" s="202">
        <f>N6*SQRT(250)</f>
        <v/>
      </c>
      <c r="P6" s="416">
        <f>0.09%</f>
        <v/>
      </c>
      <c r="Q6" s="415">
        <f>L6/L258-1</f>
        <v/>
      </c>
      <c r="R6" s="218">
        <f>Q6-P6</f>
        <v/>
      </c>
      <c r="S6" s="219">
        <f>AVERAGE(R6:R1004)</f>
        <v/>
      </c>
      <c r="T6" s="217">
        <f>R6/O6</f>
        <v/>
      </c>
      <c r="U6" s="199" t="n"/>
      <c r="V6" s="199" t="n"/>
      <c r="W6" s="199" t="n"/>
      <c r="X6" s="199" t="n"/>
      <c r="Y6" s="199" t="n"/>
      <c r="Z6" s="199" t="n"/>
      <c r="AA6" s="199" t="n"/>
      <c r="AB6" s="199" t="n"/>
      <c r="AC6" s="199" t="n"/>
      <c r="AD6" s="199" t="n"/>
      <c r="AE6" s="199" t="n"/>
      <c r="AF6" s="199" t="n"/>
      <c r="AG6" s="199" t="n"/>
    </row>
    <row r="7" ht="15" customHeight="1">
      <c r="A7" s="203" t="n">
        <v>44362</v>
      </c>
      <c r="B7" s="202">
        <f>INDIRECT(B$1&amp;"!D"&amp;ROW())</f>
        <v/>
      </c>
      <c r="C7" s="200">
        <f>C8*(1+B7)</f>
        <v/>
      </c>
      <c r="D7" s="202">
        <f>INDIRECT(D$1&amp;"!D"&amp;ROW())</f>
        <v/>
      </c>
      <c r="E7" s="200">
        <f>E8*(1+D7)</f>
        <v/>
      </c>
      <c r="F7" s="202">
        <f>INDIRECT(F$1&amp;"!D"&amp;ROW())</f>
        <v/>
      </c>
      <c r="G7" s="200">
        <f>G8*(1+F7)</f>
        <v/>
      </c>
      <c r="H7" s="199" t="n"/>
      <c r="I7" s="199" t="n"/>
      <c r="J7" s="199" t="n"/>
      <c r="K7" s="234" t="n"/>
      <c r="L7" s="200">
        <f>SUM(C7,E7,G7,I7,K7)</f>
        <v/>
      </c>
      <c r="M7" s="202">
        <f>L7/L8-1</f>
        <v/>
      </c>
      <c r="N7" s="415">
        <f>_xlfn.STDEV.P(M7:M259)</f>
        <v/>
      </c>
      <c r="O7" s="202">
        <f>N7*SQRT(250)</f>
        <v/>
      </c>
      <c r="P7" s="416">
        <f>0.09%</f>
        <v/>
      </c>
      <c r="Q7" s="415">
        <f>L7/L259-1</f>
        <v/>
      </c>
      <c r="R7" s="218">
        <f>Q7-P7</f>
        <v/>
      </c>
      <c r="S7" s="219">
        <f>AVERAGE(R7:R1005)</f>
        <v/>
      </c>
      <c r="T7" s="217">
        <f>R7/O7</f>
        <v/>
      </c>
      <c r="U7" s="199" t="n"/>
      <c r="V7" s="199" t="n"/>
      <c r="W7" s="199" t="n"/>
      <c r="X7" s="199" t="n"/>
      <c r="Y7" s="199" t="n"/>
      <c r="Z7" s="199" t="n"/>
      <c r="AA7" s="199" t="n"/>
      <c r="AB7" s="199" t="n"/>
      <c r="AC7" s="199" t="n"/>
      <c r="AD7" s="199" t="n"/>
      <c r="AE7" s="199" t="n"/>
      <c r="AF7" s="199" t="n"/>
      <c r="AG7" s="199" t="n"/>
    </row>
    <row r="8" ht="15" customHeight="1">
      <c r="A8" s="203" t="n">
        <v>44361</v>
      </c>
      <c r="B8" s="202">
        <f>INDIRECT(B$1&amp;"!D"&amp;ROW())</f>
        <v/>
      </c>
      <c r="C8" s="200">
        <f>C9*(1+B8)</f>
        <v/>
      </c>
      <c r="D8" s="202">
        <f>INDIRECT(D$1&amp;"!D"&amp;ROW())</f>
        <v/>
      </c>
      <c r="E8" s="200">
        <f>E9*(1+D8)</f>
        <v/>
      </c>
      <c r="F8" s="202">
        <f>INDIRECT(F$1&amp;"!D"&amp;ROW())</f>
        <v/>
      </c>
      <c r="G8" s="200">
        <f>G9*(1+F8)</f>
        <v/>
      </c>
      <c r="H8" s="199" t="n"/>
      <c r="I8" s="199" t="n"/>
      <c r="J8" s="199" t="n"/>
      <c r="K8" s="234" t="n"/>
      <c r="L8" s="200">
        <f>SUM(C8,E8,G8,I8,K8)</f>
        <v/>
      </c>
      <c r="M8" s="202">
        <f>L8/L9-1</f>
        <v/>
      </c>
      <c r="N8" s="415">
        <f>_xlfn.STDEV.P(M8:M260)</f>
        <v/>
      </c>
      <c r="O8" s="202">
        <f>N8*SQRT(250)</f>
        <v/>
      </c>
      <c r="P8" s="416">
        <f>0.09%</f>
        <v/>
      </c>
      <c r="Q8" s="415">
        <f>L8/L260-1</f>
        <v/>
      </c>
      <c r="R8" s="218">
        <f>Q8-P8</f>
        <v/>
      </c>
      <c r="S8" s="219">
        <f>AVERAGE(R8:R1006)</f>
        <v/>
      </c>
      <c r="T8" s="217">
        <f>R8/O8</f>
        <v/>
      </c>
      <c r="U8" s="199" t="n"/>
      <c r="V8" s="199" t="n"/>
      <c r="W8" s="199" t="n"/>
      <c r="X8" s="199" t="n"/>
      <c r="Y8" s="199" t="n"/>
      <c r="Z8" s="199" t="n"/>
      <c r="AA8" s="199" t="n"/>
      <c r="AB8" s="199" t="n"/>
      <c r="AC8" s="199" t="n"/>
      <c r="AD8" s="199" t="n"/>
      <c r="AE8" s="199" t="n"/>
      <c r="AF8" s="199" t="n"/>
      <c r="AG8" s="199" t="n"/>
    </row>
    <row r="9" ht="15" customHeight="1">
      <c r="A9" s="203" t="n">
        <v>44358</v>
      </c>
      <c r="B9" s="202">
        <f>INDIRECT(B$1&amp;"!D"&amp;ROW())</f>
        <v/>
      </c>
      <c r="C9" s="200">
        <f>C10*(1+B9)</f>
        <v/>
      </c>
      <c r="D9" s="202">
        <f>INDIRECT(D$1&amp;"!D"&amp;ROW())</f>
        <v/>
      </c>
      <c r="E9" s="200">
        <f>E10*(1+D9)</f>
        <v/>
      </c>
      <c r="F9" s="202">
        <f>INDIRECT(F$1&amp;"!D"&amp;ROW())</f>
        <v/>
      </c>
      <c r="G9" s="200">
        <f>G10*(1+F9)</f>
        <v/>
      </c>
      <c r="H9" s="199" t="n"/>
      <c r="I9" s="199" t="n"/>
      <c r="J9" s="199" t="n"/>
      <c r="K9" s="234" t="n"/>
      <c r="L9" s="200">
        <f>SUM(C9,E9,G9,I9,K9)</f>
        <v/>
      </c>
      <c r="M9" s="202">
        <f>L9/L10-1</f>
        <v/>
      </c>
      <c r="N9" s="415">
        <f>_xlfn.STDEV.P(M9:M261)</f>
        <v/>
      </c>
      <c r="O9" s="202">
        <f>N9*SQRT(250)</f>
        <v/>
      </c>
      <c r="P9" s="416">
        <f>0.09%</f>
        <v/>
      </c>
      <c r="Q9" s="415">
        <f>L9/L261-1</f>
        <v/>
      </c>
      <c r="R9" s="218">
        <f>Q9-P9</f>
        <v/>
      </c>
      <c r="S9" s="219">
        <f>AVERAGE(R9:R1007)</f>
        <v/>
      </c>
      <c r="T9" s="217">
        <f>R9/O9</f>
        <v/>
      </c>
      <c r="U9" s="199" t="n"/>
      <c r="V9" s="199" t="n"/>
      <c r="W9" s="199" t="n"/>
      <c r="X9" s="199" t="n"/>
      <c r="Y9" s="199" t="n"/>
      <c r="Z9" s="199" t="n"/>
      <c r="AA9" s="199" t="n"/>
      <c r="AB9" s="199" t="n"/>
      <c r="AC9" s="199" t="n"/>
      <c r="AD9" s="199" t="n"/>
      <c r="AE9" s="199" t="n"/>
      <c r="AF9" s="199" t="n"/>
      <c r="AG9" s="199" t="n"/>
    </row>
    <row r="10" ht="15" customHeight="1">
      <c r="A10" s="203" t="n">
        <v>44357</v>
      </c>
      <c r="B10" s="202">
        <f>INDIRECT(B$1&amp;"!D"&amp;ROW())</f>
        <v/>
      </c>
      <c r="C10" s="200">
        <f>C11*(1+B10)</f>
        <v/>
      </c>
      <c r="D10" s="202">
        <f>INDIRECT(D$1&amp;"!D"&amp;ROW())</f>
        <v/>
      </c>
      <c r="E10" s="200">
        <f>E11*(1+D10)</f>
        <v/>
      </c>
      <c r="F10" s="202">
        <f>INDIRECT(F$1&amp;"!D"&amp;ROW())</f>
        <v/>
      </c>
      <c r="G10" s="200">
        <f>G11*(1+F10)</f>
        <v/>
      </c>
      <c r="H10" s="199" t="n"/>
      <c r="I10" s="199" t="n"/>
      <c r="J10" s="199" t="n"/>
      <c r="K10" s="234" t="n"/>
      <c r="L10" s="200">
        <f>SUM(C10,E10,G10,I10,K10)</f>
        <v/>
      </c>
      <c r="M10" s="202">
        <f>L10/L11-1</f>
        <v/>
      </c>
      <c r="N10" s="415">
        <f>_xlfn.STDEV.P(M10:M262)</f>
        <v/>
      </c>
      <c r="O10" s="202">
        <f>N10*SQRT(250)</f>
        <v/>
      </c>
      <c r="P10" s="416">
        <f>0.09%</f>
        <v/>
      </c>
      <c r="Q10" s="415">
        <f>L10/L262-1</f>
        <v/>
      </c>
      <c r="R10" s="218">
        <f>Q10-P10</f>
        <v/>
      </c>
      <c r="S10" s="219">
        <f>AVERAGE(R10:R1008)</f>
        <v/>
      </c>
      <c r="T10" s="217">
        <f>R10/O10</f>
        <v/>
      </c>
      <c r="U10" s="199" t="n"/>
      <c r="V10" s="199" t="n"/>
      <c r="W10" s="199" t="n"/>
      <c r="X10" s="199" t="n"/>
      <c r="Y10" s="199" t="n"/>
      <c r="Z10" s="199" t="n"/>
      <c r="AA10" s="199" t="n"/>
      <c r="AB10" s="199" t="n"/>
      <c r="AC10" s="199" t="n"/>
      <c r="AD10" s="199" t="n"/>
      <c r="AE10" s="199" t="n"/>
      <c r="AF10" s="199" t="n"/>
      <c r="AG10" s="199" t="n"/>
    </row>
    <row r="11" ht="15" customHeight="1">
      <c r="A11" s="203" t="n">
        <v>44356</v>
      </c>
      <c r="B11" s="202">
        <f>INDIRECT(B$1&amp;"!D"&amp;ROW())</f>
        <v/>
      </c>
      <c r="C11" s="200">
        <f>C12*(1+B11)</f>
        <v/>
      </c>
      <c r="D11" s="202">
        <f>INDIRECT(D$1&amp;"!D"&amp;ROW())</f>
        <v/>
      </c>
      <c r="E11" s="200">
        <f>E12*(1+D11)</f>
        <v/>
      </c>
      <c r="F11" s="202">
        <f>INDIRECT(F$1&amp;"!D"&amp;ROW())</f>
        <v/>
      </c>
      <c r="G11" s="200">
        <f>G12*(1+F11)</f>
        <v/>
      </c>
      <c r="H11" s="199" t="n"/>
      <c r="I11" s="199" t="n"/>
      <c r="J11" s="199" t="n"/>
      <c r="K11" s="234" t="n"/>
      <c r="L11" s="200">
        <f>SUM(C11,E11,G11,I11,K11)</f>
        <v/>
      </c>
      <c r="M11" s="202">
        <f>L11/L12-1</f>
        <v/>
      </c>
      <c r="N11" s="415">
        <f>_xlfn.STDEV.P(M11:M263)</f>
        <v/>
      </c>
      <c r="O11" s="202">
        <f>N11*SQRT(250)</f>
        <v/>
      </c>
      <c r="P11" s="416">
        <f>0.09%</f>
        <v/>
      </c>
      <c r="Q11" s="415">
        <f>L11/L263-1</f>
        <v/>
      </c>
      <c r="R11" s="218">
        <f>Q11-P11</f>
        <v/>
      </c>
      <c r="S11" s="219">
        <f>AVERAGE(R11:R1009)</f>
        <v/>
      </c>
      <c r="T11" s="217">
        <f>R11/O11</f>
        <v/>
      </c>
      <c r="U11" s="199" t="n"/>
      <c r="V11" s="199" t="n"/>
      <c r="W11" s="199" t="n"/>
      <c r="X11" s="199" t="n"/>
      <c r="Y11" s="199" t="n"/>
      <c r="Z11" s="199" t="n"/>
      <c r="AA11" s="199" t="n"/>
      <c r="AB11" s="199" t="n"/>
      <c r="AC11" s="199" t="n"/>
      <c r="AD11" s="199" t="n"/>
      <c r="AE11" s="199" t="n"/>
      <c r="AF11" s="199" t="n"/>
      <c r="AG11" s="199" t="n"/>
    </row>
    <row r="12" ht="15" customHeight="1">
      <c r="A12" s="203" t="n">
        <v>44355</v>
      </c>
      <c r="B12" s="202">
        <f>INDIRECT(B$1&amp;"!D"&amp;ROW())</f>
        <v/>
      </c>
      <c r="C12" s="200">
        <f>C13*(1+B12)</f>
        <v/>
      </c>
      <c r="D12" s="202">
        <f>INDIRECT(D$1&amp;"!D"&amp;ROW())</f>
        <v/>
      </c>
      <c r="E12" s="200">
        <f>E13*(1+D12)</f>
        <v/>
      </c>
      <c r="F12" s="202">
        <f>INDIRECT(F$1&amp;"!D"&amp;ROW())</f>
        <v/>
      </c>
      <c r="G12" s="200">
        <f>G13*(1+F12)</f>
        <v/>
      </c>
      <c r="H12" s="199" t="n"/>
      <c r="I12" s="199" t="n"/>
      <c r="J12" s="199" t="n"/>
      <c r="K12" s="234" t="n"/>
      <c r="L12" s="200">
        <f>SUM(C12,E12,G12,I12,K12)</f>
        <v/>
      </c>
      <c r="M12" s="202">
        <f>L12/L13-1</f>
        <v/>
      </c>
      <c r="N12" s="415">
        <f>_xlfn.STDEV.P(M12:M264)</f>
        <v/>
      </c>
      <c r="O12" s="202">
        <f>N12*SQRT(250)</f>
        <v/>
      </c>
      <c r="P12" s="416">
        <f>0.09%</f>
        <v/>
      </c>
      <c r="Q12" s="415">
        <f>L12/L264-1</f>
        <v/>
      </c>
      <c r="R12" s="218">
        <f>Q12-P12</f>
        <v/>
      </c>
      <c r="S12" s="219">
        <f>AVERAGE(R12:R1010)</f>
        <v/>
      </c>
      <c r="T12" s="217">
        <f>R12/O12</f>
        <v/>
      </c>
      <c r="U12" s="199" t="n"/>
      <c r="V12" s="199" t="n"/>
      <c r="W12" s="199" t="n"/>
      <c r="X12" s="199" t="n"/>
      <c r="Y12" s="199" t="n"/>
      <c r="Z12" s="199" t="n"/>
      <c r="AA12" s="199" t="n"/>
      <c r="AB12" s="199" t="n"/>
      <c r="AC12" s="199" t="n"/>
      <c r="AD12" s="199" t="n"/>
      <c r="AE12" s="199" t="n"/>
      <c r="AF12" s="199" t="n"/>
      <c r="AG12" s="199" t="n"/>
    </row>
    <row r="13" ht="15" customHeight="1">
      <c r="A13" s="203" t="n">
        <v>44354</v>
      </c>
      <c r="B13" s="202">
        <f>INDIRECT(B$1&amp;"!D"&amp;ROW())</f>
        <v/>
      </c>
      <c r="C13" s="200">
        <f>C14*(1+B13)</f>
        <v/>
      </c>
      <c r="D13" s="202">
        <f>INDIRECT(D$1&amp;"!D"&amp;ROW())</f>
        <v/>
      </c>
      <c r="E13" s="200">
        <f>E14*(1+D13)</f>
        <v/>
      </c>
      <c r="F13" s="202">
        <f>INDIRECT(F$1&amp;"!D"&amp;ROW())</f>
        <v/>
      </c>
      <c r="G13" s="200">
        <f>G14*(1+F13)</f>
        <v/>
      </c>
      <c r="H13" s="199" t="n"/>
      <c r="I13" s="199" t="n"/>
      <c r="J13" s="199" t="n"/>
      <c r="K13" s="234" t="n"/>
      <c r="L13" s="200">
        <f>SUM(C13,E13,G13,I13,K13)</f>
        <v/>
      </c>
      <c r="M13" s="202">
        <f>L13/L14-1</f>
        <v/>
      </c>
      <c r="N13" s="415">
        <f>_xlfn.STDEV.P(M13:M265)</f>
        <v/>
      </c>
      <c r="O13" s="202">
        <f>N13*SQRT(250)</f>
        <v/>
      </c>
      <c r="P13" s="416">
        <f>0.09%</f>
        <v/>
      </c>
      <c r="Q13" s="415">
        <f>L13/L265-1</f>
        <v/>
      </c>
      <c r="R13" s="218">
        <f>Q13-P13</f>
        <v/>
      </c>
      <c r="S13" s="219">
        <f>AVERAGE(R13:R1011)</f>
        <v/>
      </c>
      <c r="T13" s="217">
        <f>R13/O13</f>
        <v/>
      </c>
      <c r="U13" s="199" t="n"/>
      <c r="V13" s="199" t="n"/>
      <c r="W13" s="199" t="n"/>
      <c r="X13" s="199" t="n"/>
      <c r="Y13" s="199" t="n"/>
      <c r="Z13" s="199" t="n"/>
      <c r="AA13" s="199" t="n"/>
      <c r="AB13" s="199" t="n"/>
      <c r="AC13" s="199" t="n"/>
      <c r="AD13" s="199" t="n"/>
      <c r="AE13" s="199" t="n"/>
      <c r="AF13" s="199" t="n"/>
      <c r="AG13" s="199" t="n"/>
    </row>
    <row r="14" ht="15" customHeight="1">
      <c r="A14" s="203" t="n">
        <v>44351</v>
      </c>
      <c r="B14" s="202">
        <f>INDIRECT(B$1&amp;"!D"&amp;ROW())</f>
        <v/>
      </c>
      <c r="C14" s="200">
        <f>C15*(1+B14)</f>
        <v/>
      </c>
      <c r="D14" s="202">
        <f>INDIRECT(D$1&amp;"!D"&amp;ROW())</f>
        <v/>
      </c>
      <c r="E14" s="200">
        <f>E15*(1+D14)</f>
        <v/>
      </c>
      <c r="F14" s="202">
        <f>INDIRECT(F$1&amp;"!D"&amp;ROW())</f>
        <v/>
      </c>
      <c r="G14" s="200">
        <f>G15*(1+F14)</f>
        <v/>
      </c>
      <c r="H14" s="199" t="n"/>
      <c r="I14" s="199" t="n"/>
      <c r="J14" s="199" t="n"/>
      <c r="K14" s="234" t="n"/>
      <c r="L14" s="200">
        <f>SUM(C14,E14,G14,I14,K14)</f>
        <v/>
      </c>
      <c r="M14" s="202">
        <f>L14/L15-1</f>
        <v/>
      </c>
      <c r="N14" s="415">
        <f>_xlfn.STDEV.P(M14:M266)</f>
        <v/>
      </c>
      <c r="O14" s="202">
        <f>N14*SQRT(250)</f>
        <v/>
      </c>
      <c r="P14" s="416">
        <f>0.09%</f>
        <v/>
      </c>
      <c r="Q14" s="415">
        <f>L14/L266-1</f>
        <v/>
      </c>
      <c r="R14" s="218">
        <f>Q14-P14</f>
        <v/>
      </c>
      <c r="S14" s="219">
        <f>AVERAGE(R14:R1012)</f>
        <v/>
      </c>
      <c r="T14" s="217">
        <f>R14/O14</f>
        <v/>
      </c>
      <c r="U14" s="199" t="n"/>
      <c r="V14" s="199" t="n"/>
      <c r="W14" s="199" t="n"/>
      <c r="X14" s="199" t="n"/>
      <c r="Y14" s="199" t="n"/>
      <c r="Z14" s="199" t="n"/>
      <c r="AA14" s="199" t="n"/>
      <c r="AB14" s="199" t="n"/>
      <c r="AC14" s="199" t="n"/>
      <c r="AD14" s="199" t="n"/>
      <c r="AE14" s="199" t="n"/>
      <c r="AF14" s="199" t="n"/>
      <c r="AG14" s="199" t="n"/>
    </row>
    <row r="15" ht="15" customHeight="1">
      <c r="A15" s="203" t="n">
        <v>44350</v>
      </c>
      <c r="B15" s="202">
        <f>INDIRECT(B$1&amp;"!D"&amp;ROW())</f>
        <v/>
      </c>
      <c r="C15" s="200">
        <f>C16*(1+B15)</f>
        <v/>
      </c>
      <c r="D15" s="202">
        <f>INDIRECT(D$1&amp;"!D"&amp;ROW())</f>
        <v/>
      </c>
      <c r="E15" s="200">
        <f>E16*(1+D15)</f>
        <v/>
      </c>
      <c r="F15" s="202">
        <f>INDIRECT(F$1&amp;"!D"&amp;ROW())</f>
        <v/>
      </c>
      <c r="G15" s="200">
        <f>G16*(1+F15)</f>
        <v/>
      </c>
      <c r="H15" s="199" t="n"/>
      <c r="I15" s="199" t="n"/>
      <c r="J15" s="199" t="n"/>
      <c r="K15" s="234" t="n"/>
      <c r="L15" s="200">
        <f>SUM(C15,E15,G15,I15,K15)</f>
        <v/>
      </c>
      <c r="M15" s="202">
        <f>L15/L16-1</f>
        <v/>
      </c>
      <c r="N15" s="415">
        <f>_xlfn.STDEV.P(M15:M267)</f>
        <v/>
      </c>
      <c r="O15" s="202">
        <f>N15*SQRT(250)</f>
        <v/>
      </c>
      <c r="P15" s="416">
        <f>0.09%</f>
        <v/>
      </c>
      <c r="Q15" s="415">
        <f>L15/L267-1</f>
        <v/>
      </c>
      <c r="R15" s="218">
        <f>Q15-P15</f>
        <v/>
      </c>
      <c r="S15" s="219">
        <f>AVERAGE(R15:R1013)</f>
        <v/>
      </c>
      <c r="T15" s="217">
        <f>R15/O15</f>
        <v/>
      </c>
      <c r="U15" s="199" t="n"/>
      <c r="V15" s="199" t="n"/>
      <c r="W15" s="199" t="n"/>
      <c r="X15" s="199" t="n"/>
      <c r="Y15" s="199" t="n"/>
      <c r="Z15" s="199" t="n"/>
      <c r="AA15" s="199" t="n"/>
      <c r="AB15" s="199" t="n"/>
      <c r="AC15" s="199" t="n"/>
      <c r="AD15" s="199" t="n"/>
      <c r="AE15" s="199" t="n"/>
      <c r="AF15" s="199" t="n"/>
      <c r="AG15" s="199" t="n"/>
    </row>
    <row r="16" ht="15" customHeight="1">
      <c r="A16" s="203" t="n">
        <v>44349</v>
      </c>
      <c r="B16" s="202">
        <f>INDIRECT(B$1&amp;"!D"&amp;ROW())</f>
        <v/>
      </c>
      <c r="C16" s="200">
        <f>C17*(1+B16)</f>
        <v/>
      </c>
      <c r="D16" s="202">
        <f>INDIRECT(D$1&amp;"!D"&amp;ROW())</f>
        <v/>
      </c>
      <c r="E16" s="200">
        <f>E17*(1+D16)</f>
        <v/>
      </c>
      <c r="F16" s="202">
        <f>INDIRECT(F$1&amp;"!D"&amp;ROW())</f>
        <v/>
      </c>
      <c r="G16" s="200">
        <f>G17*(1+F16)</f>
        <v/>
      </c>
      <c r="H16" s="199" t="n"/>
      <c r="I16" s="199" t="n"/>
      <c r="J16" s="199" t="n"/>
      <c r="K16" s="234" t="n"/>
      <c r="L16" s="200">
        <f>SUM(C16,E16,G16,I16,K16)</f>
        <v/>
      </c>
      <c r="M16" s="202">
        <f>L16/L17-1</f>
        <v/>
      </c>
      <c r="N16" s="415">
        <f>_xlfn.STDEV.P(M16:M268)</f>
        <v/>
      </c>
      <c r="O16" s="202">
        <f>N16*SQRT(250)</f>
        <v/>
      </c>
      <c r="P16" s="416">
        <f>0.09%</f>
        <v/>
      </c>
      <c r="Q16" s="415">
        <f>L16/L268-1</f>
        <v/>
      </c>
      <c r="R16" s="218">
        <f>Q16-P16</f>
        <v/>
      </c>
      <c r="S16" s="219">
        <f>AVERAGE(R16:R1014)</f>
        <v/>
      </c>
      <c r="T16" s="217">
        <f>R16/O16</f>
        <v/>
      </c>
      <c r="U16" s="199" t="n"/>
      <c r="V16" s="199" t="n"/>
      <c r="W16" s="199" t="n"/>
      <c r="X16" s="199" t="n"/>
      <c r="Y16" s="199" t="n"/>
      <c r="Z16" s="199" t="n"/>
      <c r="AA16" s="199" t="n"/>
      <c r="AB16" s="199" t="n"/>
      <c r="AC16" s="199" t="n"/>
      <c r="AD16" s="199" t="n"/>
      <c r="AE16" s="199" t="n"/>
      <c r="AF16" s="199" t="n"/>
      <c r="AG16" s="199" t="n"/>
    </row>
    <row r="17" ht="15" customHeight="1">
      <c r="A17" s="203" t="n">
        <v>44348</v>
      </c>
      <c r="B17" s="202">
        <f>INDIRECT(B$1&amp;"!D"&amp;ROW())</f>
        <v/>
      </c>
      <c r="C17" s="200">
        <f>C18*(1+B17)</f>
        <v/>
      </c>
      <c r="D17" s="202">
        <f>INDIRECT(D$1&amp;"!D"&amp;ROW())</f>
        <v/>
      </c>
      <c r="E17" s="200">
        <f>E18*(1+D17)</f>
        <v/>
      </c>
      <c r="F17" s="202">
        <f>INDIRECT(F$1&amp;"!D"&amp;ROW())</f>
        <v/>
      </c>
      <c r="G17" s="200">
        <f>G18*(1+F17)</f>
        <v/>
      </c>
      <c r="H17" s="199" t="n"/>
      <c r="I17" s="199" t="n"/>
      <c r="J17" s="199" t="n"/>
      <c r="K17" s="234" t="n"/>
      <c r="L17" s="200">
        <f>SUM(C17,E17,G17,I17,K17)</f>
        <v/>
      </c>
      <c r="M17" s="202">
        <f>L17/L18-1</f>
        <v/>
      </c>
      <c r="N17" s="415">
        <f>_xlfn.STDEV.P(M17:M269)</f>
        <v/>
      </c>
      <c r="O17" s="202">
        <f>N17*SQRT(250)</f>
        <v/>
      </c>
      <c r="P17" s="416">
        <f>0.09%</f>
        <v/>
      </c>
      <c r="Q17" s="415">
        <f>L17/L269-1</f>
        <v/>
      </c>
      <c r="R17" s="218">
        <f>Q17-P17</f>
        <v/>
      </c>
      <c r="S17" s="219">
        <f>AVERAGE(R17:R1015)</f>
        <v/>
      </c>
      <c r="T17" s="217">
        <f>R17/O17</f>
        <v/>
      </c>
      <c r="U17" s="199" t="n"/>
      <c r="V17" s="199" t="n"/>
      <c r="W17" s="199" t="n"/>
      <c r="X17" s="199" t="n"/>
      <c r="Y17" s="199" t="n"/>
      <c r="Z17" s="199" t="n"/>
      <c r="AA17" s="199" t="n"/>
      <c r="AB17" s="199" t="n"/>
      <c r="AC17" s="199" t="n"/>
      <c r="AD17" s="199" t="n"/>
      <c r="AE17" s="199" t="n"/>
      <c r="AF17" s="199" t="n"/>
      <c r="AG17" s="199" t="n"/>
    </row>
    <row r="18" ht="15" customHeight="1">
      <c r="A18" s="203" t="n">
        <v>44344</v>
      </c>
      <c r="B18" s="202">
        <f>INDIRECT(B$1&amp;"!D"&amp;ROW())</f>
        <v/>
      </c>
      <c r="C18" s="200">
        <f>C19*(1+B18)</f>
        <v/>
      </c>
      <c r="D18" s="202">
        <f>INDIRECT(D$1&amp;"!D"&amp;ROW())</f>
        <v/>
      </c>
      <c r="E18" s="200">
        <f>E19*(1+D18)</f>
        <v/>
      </c>
      <c r="F18" s="202">
        <f>INDIRECT(F$1&amp;"!D"&amp;ROW())</f>
        <v/>
      </c>
      <c r="G18" s="200">
        <f>G19*(1+F18)</f>
        <v/>
      </c>
      <c r="H18" s="199" t="n"/>
      <c r="I18" s="199" t="n"/>
      <c r="J18" s="199" t="n"/>
      <c r="K18" s="234" t="n"/>
      <c r="L18" s="200">
        <f>SUM(C18,E18,G18,I18,K18)</f>
        <v/>
      </c>
      <c r="M18" s="202">
        <f>L18/L19-1</f>
        <v/>
      </c>
      <c r="N18" s="415">
        <f>_xlfn.STDEV.P(M18:M270)</f>
        <v/>
      </c>
      <c r="O18" s="202">
        <f>N18*SQRT(250)</f>
        <v/>
      </c>
      <c r="P18" s="416">
        <f>0.09%</f>
        <v/>
      </c>
      <c r="Q18" s="415">
        <f>L18/L270-1</f>
        <v/>
      </c>
      <c r="R18" s="218">
        <f>Q18-P18</f>
        <v/>
      </c>
      <c r="S18" s="219">
        <f>AVERAGE(R18:R1016)</f>
        <v/>
      </c>
      <c r="T18" s="217">
        <f>R18/O18</f>
        <v/>
      </c>
      <c r="U18" s="199" t="n"/>
      <c r="V18" s="199" t="n"/>
      <c r="W18" s="199" t="n"/>
      <c r="X18" s="199" t="n"/>
      <c r="Y18" s="199" t="n"/>
      <c r="Z18" s="199" t="n"/>
      <c r="AA18" s="199" t="n"/>
      <c r="AB18" s="199" t="n"/>
      <c r="AC18" s="199" t="n"/>
      <c r="AD18" s="199" t="n"/>
      <c r="AE18" s="199" t="n"/>
      <c r="AF18" s="199" t="n"/>
      <c r="AG18" s="199" t="n"/>
    </row>
    <row r="19" ht="15" customHeight="1">
      <c r="A19" s="203" t="n">
        <v>44343</v>
      </c>
      <c r="B19" s="202">
        <f>INDIRECT(B$1&amp;"!D"&amp;ROW())</f>
        <v/>
      </c>
      <c r="C19" s="200">
        <f>C20*(1+B19)</f>
        <v/>
      </c>
      <c r="D19" s="202">
        <f>INDIRECT(D$1&amp;"!D"&amp;ROW())</f>
        <v/>
      </c>
      <c r="E19" s="200">
        <f>E20*(1+D19)</f>
        <v/>
      </c>
      <c r="F19" s="202">
        <f>INDIRECT(F$1&amp;"!D"&amp;ROW())</f>
        <v/>
      </c>
      <c r="G19" s="200">
        <f>G20*(1+F19)</f>
        <v/>
      </c>
      <c r="H19" s="199" t="n"/>
      <c r="I19" s="199" t="n"/>
      <c r="J19" s="199" t="n"/>
      <c r="K19" s="234" t="n"/>
      <c r="L19" s="200">
        <f>SUM(C19,E19,G19,I19,K19)</f>
        <v/>
      </c>
      <c r="M19" s="202">
        <f>L19/L20-1</f>
        <v/>
      </c>
      <c r="N19" s="415">
        <f>_xlfn.STDEV.P(M19:M271)</f>
        <v/>
      </c>
      <c r="O19" s="202">
        <f>N19*SQRT(250)</f>
        <v/>
      </c>
      <c r="P19" s="416">
        <f>0.09%</f>
        <v/>
      </c>
      <c r="Q19" s="415">
        <f>L19/L271-1</f>
        <v/>
      </c>
      <c r="R19" s="218">
        <f>Q19-P19</f>
        <v/>
      </c>
      <c r="S19" s="219">
        <f>AVERAGE(R19:R1017)</f>
        <v/>
      </c>
      <c r="T19" s="217">
        <f>R19/O19</f>
        <v/>
      </c>
      <c r="U19" s="199" t="n"/>
      <c r="V19" s="199" t="n"/>
      <c r="W19" s="199" t="n"/>
      <c r="X19" s="199" t="n"/>
      <c r="Y19" s="199" t="n"/>
      <c r="Z19" s="199" t="n"/>
      <c r="AA19" s="199" t="n"/>
      <c r="AB19" s="199" t="n"/>
      <c r="AC19" s="199" t="n"/>
      <c r="AD19" s="199" t="n"/>
      <c r="AE19" s="199" t="n"/>
      <c r="AF19" s="199" t="n"/>
      <c r="AG19" s="199" t="n"/>
    </row>
    <row r="20" ht="15" customHeight="1">
      <c r="A20" s="203" t="n">
        <v>44342</v>
      </c>
      <c r="B20" s="202">
        <f>INDIRECT(B$1&amp;"!D"&amp;ROW())</f>
        <v/>
      </c>
      <c r="C20" s="200">
        <f>C21*(1+B20)</f>
        <v/>
      </c>
      <c r="D20" s="202">
        <f>INDIRECT(D$1&amp;"!D"&amp;ROW())</f>
        <v/>
      </c>
      <c r="E20" s="200">
        <f>E21*(1+D20)</f>
        <v/>
      </c>
      <c r="F20" s="202">
        <f>INDIRECT(F$1&amp;"!D"&amp;ROW())</f>
        <v/>
      </c>
      <c r="G20" s="200">
        <f>G21*(1+F20)</f>
        <v/>
      </c>
      <c r="H20" s="199" t="n"/>
      <c r="I20" s="199" t="n"/>
      <c r="J20" s="199" t="n"/>
      <c r="K20" s="234" t="n"/>
      <c r="L20" s="200">
        <f>SUM(C20,E20,G20,I20,K20)</f>
        <v/>
      </c>
      <c r="M20" s="202">
        <f>L20/L21-1</f>
        <v/>
      </c>
      <c r="N20" s="415">
        <f>_xlfn.STDEV.P(M20:M272)</f>
        <v/>
      </c>
      <c r="O20" s="202">
        <f>N20*SQRT(250)</f>
        <v/>
      </c>
      <c r="P20" s="416">
        <f>0.09%</f>
        <v/>
      </c>
      <c r="Q20" s="415">
        <f>L20/L272-1</f>
        <v/>
      </c>
      <c r="R20" s="218">
        <f>Q20-P20</f>
        <v/>
      </c>
      <c r="S20" s="219">
        <f>AVERAGE(R20:R1018)</f>
        <v/>
      </c>
      <c r="T20" s="217">
        <f>R20/O20</f>
        <v/>
      </c>
      <c r="U20" s="199" t="n"/>
      <c r="V20" s="199" t="n"/>
      <c r="W20" s="199" t="n"/>
      <c r="X20" s="199" t="n"/>
      <c r="Y20" s="199" t="n"/>
      <c r="Z20" s="199" t="n"/>
      <c r="AA20" s="199" t="n"/>
      <c r="AB20" s="199" t="n"/>
      <c r="AC20" s="199" t="n"/>
      <c r="AD20" s="199" t="n"/>
      <c r="AE20" s="199" t="n"/>
      <c r="AF20" s="199" t="n"/>
      <c r="AG20" s="199" t="n"/>
    </row>
    <row r="21" ht="15" customHeight="1">
      <c r="A21" s="203" t="n">
        <v>44341</v>
      </c>
      <c r="B21" s="202">
        <f>INDIRECT(B$1&amp;"!D"&amp;ROW())</f>
        <v/>
      </c>
      <c r="C21" s="200">
        <f>C22*(1+B21)</f>
        <v/>
      </c>
      <c r="D21" s="202">
        <f>INDIRECT(D$1&amp;"!D"&amp;ROW())</f>
        <v/>
      </c>
      <c r="E21" s="200">
        <f>E22*(1+D21)</f>
        <v/>
      </c>
      <c r="F21" s="202">
        <f>INDIRECT(F$1&amp;"!D"&amp;ROW())</f>
        <v/>
      </c>
      <c r="G21" s="200">
        <f>G22*(1+F21)</f>
        <v/>
      </c>
      <c r="H21" s="199" t="n"/>
      <c r="I21" s="199" t="n"/>
      <c r="J21" s="199" t="n"/>
      <c r="K21" s="234" t="n"/>
      <c r="L21" s="200">
        <f>SUM(C21,E21,G21,I21,K21)</f>
        <v/>
      </c>
      <c r="M21" s="202">
        <f>L21/L22-1</f>
        <v/>
      </c>
      <c r="N21" s="415">
        <f>_xlfn.STDEV.P(M21:M273)</f>
        <v/>
      </c>
      <c r="O21" s="202">
        <f>N21*SQRT(250)</f>
        <v/>
      </c>
      <c r="P21" s="416">
        <f>0.09%</f>
        <v/>
      </c>
      <c r="Q21" s="415">
        <f>L21/L273-1</f>
        <v/>
      </c>
      <c r="R21" s="218">
        <f>Q21-P21</f>
        <v/>
      </c>
      <c r="S21" s="219">
        <f>AVERAGE(R21:R1019)</f>
        <v/>
      </c>
      <c r="T21" s="217">
        <f>R21/O21</f>
        <v/>
      </c>
      <c r="U21" s="199" t="n"/>
      <c r="V21" s="199" t="n"/>
      <c r="W21" s="199" t="n"/>
      <c r="X21" s="199" t="n"/>
      <c r="Y21" s="199" t="n"/>
      <c r="Z21" s="199" t="n"/>
      <c r="AA21" s="199" t="n"/>
      <c r="AB21" s="199" t="n"/>
      <c r="AC21" s="199" t="n"/>
      <c r="AD21" s="199" t="n"/>
      <c r="AE21" s="199" t="n"/>
      <c r="AF21" s="199" t="n"/>
      <c r="AG21" s="199" t="n"/>
    </row>
    <row r="22" ht="15" customHeight="1">
      <c r="A22" s="203" t="n">
        <v>44340</v>
      </c>
      <c r="B22" s="202">
        <f>INDIRECT(B$1&amp;"!D"&amp;ROW())</f>
        <v/>
      </c>
      <c r="C22" s="200">
        <f>C23*(1+B22)</f>
        <v/>
      </c>
      <c r="D22" s="202">
        <f>INDIRECT(D$1&amp;"!D"&amp;ROW())</f>
        <v/>
      </c>
      <c r="E22" s="200">
        <f>E23*(1+D22)</f>
        <v/>
      </c>
      <c r="F22" s="202">
        <f>INDIRECT(F$1&amp;"!D"&amp;ROW())</f>
        <v/>
      </c>
      <c r="G22" s="200">
        <f>G23*(1+F22)</f>
        <v/>
      </c>
      <c r="H22" s="199" t="n"/>
      <c r="I22" s="199" t="n"/>
      <c r="J22" s="199" t="n"/>
      <c r="K22" s="234" t="n"/>
      <c r="L22" s="200">
        <f>SUM(C22,E22,G22,I22,K22)</f>
        <v/>
      </c>
      <c r="M22" s="202">
        <f>L22/L23-1</f>
        <v/>
      </c>
      <c r="N22" s="415">
        <f>_xlfn.STDEV.P(M22:M274)</f>
        <v/>
      </c>
      <c r="O22" s="202">
        <f>N22*SQRT(250)</f>
        <v/>
      </c>
      <c r="P22" s="416">
        <f>0.09%</f>
        <v/>
      </c>
      <c r="Q22" s="415">
        <f>L22/L274-1</f>
        <v/>
      </c>
      <c r="R22" s="218">
        <f>Q22-P22</f>
        <v/>
      </c>
      <c r="S22" s="219">
        <f>AVERAGE(R22:R1020)</f>
        <v/>
      </c>
      <c r="T22" s="217">
        <f>R22/O22</f>
        <v/>
      </c>
      <c r="U22" s="199" t="n"/>
      <c r="V22" s="199" t="n"/>
      <c r="W22" s="199" t="n"/>
      <c r="X22" s="199" t="n"/>
      <c r="Y22" s="199" t="n"/>
      <c r="Z22" s="199" t="n"/>
      <c r="AA22" s="199" t="n"/>
      <c r="AB22" s="199" t="n"/>
      <c r="AC22" s="199" t="n"/>
      <c r="AD22" s="199" t="n"/>
      <c r="AE22" s="199" t="n"/>
      <c r="AF22" s="199" t="n"/>
      <c r="AG22" s="199" t="n"/>
    </row>
    <row r="23" ht="15" customHeight="1">
      <c r="A23" s="203" t="n">
        <v>44337</v>
      </c>
      <c r="B23" s="202">
        <f>INDIRECT(B$1&amp;"!D"&amp;ROW())</f>
        <v/>
      </c>
      <c r="C23" s="200">
        <f>C24*(1+B23)</f>
        <v/>
      </c>
      <c r="D23" s="202">
        <f>INDIRECT(D$1&amp;"!D"&amp;ROW())</f>
        <v/>
      </c>
      <c r="E23" s="200">
        <f>E24*(1+D23)</f>
        <v/>
      </c>
      <c r="F23" s="202">
        <f>INDIRECT(F$1&amp;"!D"&amp;ROW())</f>
        <v/>
      </c>
      <c r="G23" s="200">
        <f>G24*(1+F23)</f>
        <v/>
      </c>
      <c r="H23" s="199" t="n"/>
      <c r="I23" s="199" t="n"/>
      <c r="J23" s="199" t="n"/>
      <c r="K23" s="234" t="n"/>
      <c r="L23" s="200">
        <f>SUM(C23,E23,G23,I23,K23)</f>
        <v/>
      </c>
      <c r="M23" s="202">
        <f>L23/L24-1</f>
        <v/>
      </c>
      <c r="N23" s="415">
        <f>_xlfn.STDEV.P(M23:M275)</f>
        <v/>
      </c>
      <c r="O23" s="202">
        <f>N23*SQRT(250)</f>
        <v/>
      </c>
      <c r="P23" s="416">
        <f>0.09%</f>
        <v/>
      </c>
      <c r="Q23" s="415">
        <f>L23/L275-1</f>
        <v/>
      </c>
      <c r="R23" s="218">
        <f>Q23-P23</f>
        <v/>
      </c>
      <c r="S23" s="219">
        <f>AVERAGE(R23:R1021)</f>
        <v/>
      </c>
      <c r="T23" s="217">
        <f>R23/O23</f>
        <v/>
      </c>
      <c r="U23" s="199" t="n"/>
      <c r="V23" s="199" t="n"/>
      <c r="W23" s="199" t="n"/>
      <c r="X23" s="199" t="n"/>
      <c r="Y23" s="199" t="n"/>
      <c r="Z23" s="199" t="n"/>
      <c r="AA23" s="199" t="n"/>
      <c r="AB23" s="199" t="n"/>
      <c r="AC23" s="199" t="n"/>
      <c r="AD23" s="199" t="n"/>
      <c r="AE23" s="199" t="n"/>
      <c r="AF23" s="199" t="n"/>
      <c r="AG23" s="199" t="n"/>
    </row>
    <row r="24" ht="15" customHeight="1">
      <c r="A24" s="203" t="n">
        <v>44336</v>
      </c>
      <c r="B24" s="202">
        <f>INDIRECT(B$1&amp;"!D"&amp;ROW())</f>
        <v/>
      </c>
      <c r="C24" s="200">
        <f>C25*(1+B24)</f>
        <v/>
      </c>
      <c r="D24" s="202">
        <f>INDIRECT(D$1&amp;"!D"&amp;ROW())</f>
        <v/>
      </c>
      <c r="E24" s="200">
        <f>E25*(1+D24)</f>
        <v/>
      </c>
      <c r="F24" s="202">
        <f>INDIRECT(F$1&amp;"!D"&amp;ROW())</f>
        <v/>
      </c>
      <c r="G24" s="200">
        <f>G25*(1+F24)</f>
        <v/>
      </c>
      <c r="H24" s="199" t="n"/>
      <c r="I24" s="199" t="n"/>
      <c r="J24" s="199" t="n"/>
      <c r="K24" s="234" t="n"/>
      <c r="L24" s="200">
        <f>SUM(C24,E24,G24,I24,K24)</f>
        <v/>
      </c>
      <c r="M24" s="202">
        <f>L24/L25-1</f>
        <v/>
      </c>
      <c r="N24" s="415">
        <f>_xlfn.STDEV.P(M24:M276)</f>
        <v/>
      </c>
      <c r="O24" s="202">
        <f>N24*SQRT(250)</f>
        <v/>
      </c>
      <c r="P24" s="416">
        <f>0.09%</f>
        <v/>
      </c>
      <c r="Q24" s="415">
        <f>L24/L276-1</f>
        <v/>
      </c>
      <c r="R24" s="218">
        <f>Q24-P24</f>
        <v/>
      </c>
      <c r="S24" s="219">
        <f>AVERAGE(R24:R1022)</f>
        <v/>
      </c>
      <c r="T24" s="217">
        <f>R24/O24</f>
        <v/>
      </c>
      <c r="U24" s="199" t="n"/>
      <c r="V24" s="199" t="n"/>
      <c r="W24" s="199" t="n"/>
      <c r="X24" s="199" t="n"/>
      <c r="Y24" s="199" t="n"/>
      <c r="Z24" s="199" t="n"/>
      <c r="AA24" s="199" t="n"/>
      <c r="AB24" s="199" t="n"/>
      <c r="AC24" s="199" t="n"/>
      <c r="AD24" s="199" t="n"/>
      <c r="AE24" s="199" t="n"/>
      <c r="AF24" s="199" t="n"/>
      <c r="AG24" s="199" t="n"/>
    </row>
    <row r="25" ht="15" customHeight="1">
      <c r="A25" s="203" t="n">
        <v>44335</v>
      </c>
      <c r="B25" s="202">
        <f>INDIRECT(B$1&amp;"!D"&amp;ROW())</f>
        <v/>
      </c>
      <c r="C25" s="200">
        <f>C26*(1+B25)</f>
        <v/>
      </c>
      <c r="D25" s="202">
        <f>INDIRECT(D$1&amp;"!D"&amp;ROW())</f>
        <v/>
      </c>
      <c r="E25" s="200">
        <f>E26*(1+D25)</f>
        <v/>
      </c>
      <c r="F25" s="202">
        <f>INDIRECT(F$1&amp;"!D"&amp;ROW())</f>
        <v/>
      </c>
      <c r="G25" s="200">
        <f>G26*(1+F25)</f>
        <v/>
      </c>
      <c r="H25" s="199" t="n"/>
      <c r="I25" s="199" t="n"/>
      <c r="J25" s="199" t="n"/>
      <c r="K25" s="234" t="n"/>
      <c r="L25" s="200">
        <f>SUM(C25,E25,G25,I25,K25)</f>
        <v/>
      </c>
      <c r="M25" s="202">
        <f>L25/L26-1</f>
        <v/>
      </c>
      <c r="N25" s="415">
        <f>_xlfn.STDEV.P(M25:M277)</f>
        <v/>
      </c>
      <c r="O25" s="202">
        <f>N25*SQRT(250)</f>
        <v/>
      </c>
      <c r="P25" s="416">
        <f>0.09%</f>
        <v/>
      </c>
      <c r="Q25" s="415">
        <f>L25/L277-1</f>
        <v/>
      </c>
      <c r="R25" s="218">
        <f>Q25-P25</f>
        <v/>
      </c>
      <c r="S25" s="219">
        <f>AVERAGE(R25:R1023)</f>
        <v/>
      </c>
      <c r="T25" s="217">
        <f>R25/O25</f>
        <v/>
      </c>
      <c r="U25" s="199" t="n"/>
      <c r="V25" s="199" t="n"/>
      <c r="W25" s="199" t="n"/>
      <c r="X25" s="199" t="n"/>
      <c r="Y25" s="199" t="n"/>
      <c r="Z25" s="199" t="n"/>
      <c r="AA25" s="199" t="n"/>
      <c r="AB25" s="199" t="n"/>
      <c r="AC25" s="199" t="n"/>
      <c r="AD25" s="199" t="n"/>
      <c r="AE25" s="199" t="n"/>
      <c r="AF25" s="199" t="n"/>
      <c r="AG25" s="199" t="n"/>
    </row>
    <row r="26" ht="15" customHeight="1">
      <c r="A26" s="203" t="n">
        <v>44334</v>
      </c>
      <c r="B26" s="202">
        <f>INDIRECT(B$1&amp;"!D"&amp;ROW())</f>
        <v/>
      </c>
      <c r="C26" s="200">
        <f>C27*(1+B26)</f>
        <v/>
      </c>
      <c r="D26" s="202">
        <f>INDIRECT(D$1&amp;"!D"&amp;ROW())</f>
        <v/>
      </c>
      <c r="E26" s="200">
        <f>E27*(1+D26)</f>
        <v/>
      </c>
      <c r="F26" s="202">
        <f>INDIRECT(F$1&amp;"!D"&amp;ROW())</f>
        <v/>
      </c>
      <c r="G26" s="200">
        <f>G27*(1+F26)</f>
        <v/>
      </c>
      <c r="H26" s="199" t="n"/>
      <c r="I26" s="199" t="n"/>
      <c r="J26" s="199" t="n"/>
      <c r="K26" s="234" t="n"/>
      <c r="L26" s="200">
        <f>SUM(C26,E26,G26,I26,K26)</f>
        <v/>
      </c>
      <c r="M26" s="202">
        <f>L26/L27-1</f>
        <v/>
      </c>
      <c r="N26" s="415">
        <f>_xlfn.STDEV.P(M26:M278)</f>
        <v/>
      </c>
      <c r="O26" s="202">
        <f>N26*SQRT(250)</f>
        <v/>
      </c>
      <c r="P26" s="416">
        <f>0.09%</f>
        <v/>
      </c>
      <c r="Q26" s="415">
        <f>L26/L278-1</f>
        <v/>
      </c>
      <c r="R26" s="218">
        <f>Q26-P26</f>
        <v/>
      </c>
      <c r="S26" s="219">
        <f>AVERAGE(R26:R1024)</f>
        <v/>
      </c>
      <c r="T26" s="217">
        <f>R26/O26</f>
        <v/>
      </c>
      <c r="U26" s="199" t="n"/>
      <c r="V26" s="199" t="n"/>
      <c r="W26" s="199" t="n"/>
      <c r="X26" s="199" t="n"/>
      <c r="Y26" s="199" t="n"/>
      <c r="Z26" s="199" t="n"/>
      <c r="AA26" s="199" t="n"/>
      <c r="AB26" s="199" t="n"/>
      <c r="AC26" s="199" t="n"/>
      <c r="AD26" s="199" t="n"/>
      <c r="AE26" s="199" t="n"/>
      <c r="AF26" s="199" t="n"/>
      <c r="AG26" s="199" t="n"/>
    </row>
    <row r="27" ht="15" customHeight="1">
      <c r="A27" s="203" t="n">
        <v>44333</v>
      </c>
      <c r="B27" s="202">
        <f>INDIRECT(B$1&amp;"!D"&amp;ROW())</f>
        <v/>
      </c>
      <c r="C27" s="200">
        <f>C28*(1+B27)</f>
        <v/>
      </c>
      <c r="D27" s="202">
        <f>INDIRECT(D$1&amp;"!D"&amp;ROW())</f>
        <v/>
      </c>
      <c r="E27" s="200">
        <f>E28*(1+D27)</f>
        <v/>
      </c>
      <c r="F27" s="202">
        <f>INDIRECT(F$1&amp;"!D"&amp;ROW())</f>
        <v/>
      </c>
      <c r="G27" s="200">
        <f>G28*(1+F27)</f>
        <v/>
      </c>
      <c r="H27" s="199" t="n"/>
      <c r="I27" s="199" t="n"/>
      <c r="J27" s="199" t="n"/>
      <c r="K27" s="234" t="n"/>
      <c r="L27" s="200">
        <f>SUM(C27,E27,G27,I27,K27)</f>
        <v/>
      </c>
      <c r="M27" s="202">
        <f>L27/L28-1</f>
        <v/>
      </c>
      <c r="N27" s="415">
        <f>_xlfn.STDEV.P(M27:M279)</f>
        <v/>
      </c>
      <c r="O27" s="202">
        <f>N27*SQRT(250)</f>
        <v/>
      </c>
      <c r="P27" s="416">
        <f>0.09%</f>
        <v/>
      </c>
      <c r="Q27" s="415">
        <f>L27/L279-1</f>
        <v/>
      </c>
      <c r="R27" s="218">
        <f>Q27-P27</f>
        <v/>
      </c>
      <c r="S27" s="219">
        <f>AVERAGE(R27:R1025)</f>
        <v/>
      </c>
      <c r="T27" s="217">
        <f>R27/O27</f>
        <v/>
      </c>
      <c r="U27" s="199" t="n"/>
      <c r="V27" s="199" t="n"/>
      <c r="W27" s="199" t="n"/>
      <c r="X27" s="199" t="n"/>
      <c r="Y27" s="199" t="n"/>
      <c r="Z27" s="199" t="n"/>
      <c r="AA27" s="199" t="n"/>
      <c r="AB27" s="199" t="n"/>
      <c r="AC27" s="199" t="n"/>
      <c r="AD27" s="199" t="n"/>
      <c r="AE27" s="199" t="n"/>
      <c r="AF27" s="199" t="n"/>
      <c r="AG27" s="199" t="n"/>
    </row>
    <row r="28" ht="15" customHeight="1">
      <c r="A28" s="203" t="n">
        <v>44330</v>
      </c>
      <c r="B28" s="202">
        <f>INDIRECT(B$1&amp;"!D"&amp;ROW())</f>
        <v/>
      </c>
      <c r="C28" s="200">
        <f>C29*(1+B28)</f>
        <v/>
      </c>
      <c r="D28" s="202">
        <f>INDIRECT(D$1&amp;"!D"&amp;ROW())</f>
        <v/>
      </c>
      <c r="E28" s="200">
        <f>E29*(1+D28)</f>
        <v/>
      </c>
      <c r="F28" s="202">
        <f>INDIRECT(F$1&amp;"!D"&amp;ROW())</f>
        <v/>
      </c>
      <c r="G28" s="200">
        <f>G29*(1+F28)</f>
        <v/>
      </c>
      <c r="H28" s="199" t="n"/>
      <c r="I28" s="199" t="n"/>
      <c r="J28" s="199" t="n"/>
      <c r="K28" s="234" t="n"/>
      <c r="L28" s="200">
        <f>SUM(C28,E28,G28,I28,K28)</f>
        <v/>
      </c>
      <c r="M28" s="202">
        <f>L28/L29-1</f>
        <v/>
      </c>
      <c r="N28" s="415">
        <f>_xlfn.STDEV.P(M28:M280)</f>
        <v/>
      </c>
      <c r="O28" s="202">
        <f>N28*SQRT(250)</f>
        <v/>
      </c>
      <c r="P28" s="416">
        <f>0.09%</f>
        <v/>
      </c>
      <c r="Q28" s="415">
        <f>L28/L280-1</f>
        <v/>
      </c>
      <c r="R28" s="218">
        <f>Q28-P28</f>
        <v/>
      </c>
      <c r="S28" s="219">
        <f>AVERAGE(R28:R1026)</f>
        <v/>
      </c>
      <c r="T28" s="217">
        <f>R28/O28</f>
        <v/>
      </c>
      <c r="U28" s="199" t="n"/>
      <c r="V28" s="199" t="n"/>
      <c r="W28" s="199" t="n"/>
      <c r="X28" s="199" t="n"/>
      <c r="Y28" s="199" t="n"/>
      <c r="Z28" s="199" t="n"/>
      <c r="AA28" s="199" t="n"/>
      <c r="AB28" s="199" t="n"/>
      <c r="AC28" s="199" t="n"/>
      <c r="AD28" s="199" t="n"/>
      <c r="AE28" s="199" t="n"/>
      <c r="AF28" s="199" t="n"/>
      <c r="AG28" s="199" t="n"/>
    </row>
    <row r="29" ht="15" customHeight="1">
      <c r="A29" s="203" t="n">
        <v>44329</v>
      </c>
      <c r="B29" s="202">
        <f>INDIRECT(B$1&amp;"!D"&amp;ROW())</f>
        <v/>
      </c>
      <c r="C29" s="200">
        <f>C30*(1+B29)</f>
        <v/>
      </c>
      <c r="D29" s="202">
        <f>INDIRECT(D$1&amp;"!D"&amp;ROW())</f>
        <v/>
      </c>
      <c r="E29" s="200">
        <f>E30*(1+D29)</f>
        <v/>
      </c>
      <c r="F29" s="202">
        <f>INDIRECT(F$1&amp;"!D"&amp;ROW())</f>
        <v/>
      </c>
      <c r="G29" s="200">
        <f>G30*(1+F29)</f>
        <v/>
      </c>
      <c r="H29" s="199" t="n"/>
      <c r="I29" s="199" t="n"/>
      <c r="J29" s="199" t="n"/>
      <c r="K29" s="234" t="n"/>
      <c r="L29" s="200">
        <f>SUM(C29,E29,G29,I29,K29)</f>
        <v/>
      </c>
      <c r="M29" s="202">
        <f>L29/L30-1</f>
        <v/>
      </c>
      <c r="N29" s="415">
        <f>_xlfn.STDEV.P(M29:M281)</f>
        <v/>
      </c>
      <c r="O29" s="202">
        <f>N29*SQRT(250)</f>
        <v/>
      </c>
      <c r="P29" s="416">
        <f>0.09%</f>
        <v/>
      </c>
      <c r="Q29" s="415">
        <f>L29/L281-1</f>
        <v/>
      </c>
      <c r="R29" s="218">
        <f>Q29-P29</f>
        <v/>
      </c>
      <c r="S29" s="219">
        <f>AVERAGE(R29:R1027)</f>
        <v/>
      </c>
      <c r="T29" s="217">
        <f>R29/O29</f>
        <v/>
      </c>
      <c r="U29" s="199" t="n"/>
      <c r="V29" s="199" t="n"/>
      <c r="W29" s="199" t="n"/>
      <c r="X29" s="199" t="n"/>
      <c r="Y29" s="199" t="n"/>
      <c r="Z29" s="199" t="n"/>
      <c r="AA29" s="199" t="n"/>
      <c r="AB29" s="199" t="n"/>
      <c r="AC29" s="199" t="n"/>
      <c r="AD29" s="199" t="n"/>
      <c r="AE29" s="199" t="n"/>
      <c r="AF29" s="199" t="n"/>
      <c r="AG29" s="199" t="n"/>
    </row>
    <row r="30" ht="15" customHeight="1">
      <c r="A30" s="203" t="n">
        <v>44328</v>
      </c>
      <c r="B30" s="202">
        <f>INDIRECT(B$1&amp;"!D"&amp;ROW())</f>
        <v/>
      </c>
      <c r="C30" s="200">
        <f>C31*(1+B30)</f>
        <v/>
      </c>
      <c r="D30" s="202">
        <f>INDIRECT(D$1&amp;"!D"&amp;ROW())</f>
        <v/>
      </c>
      <c r="E30" s="200">
        <f>E31*(1+D30)</f>
        <v/>
      </c>
      <c r="F30" s="202">
        <f>INDIRECT(F$1&amp;"!D"&amp;ROW())</f>
        <v/>
      </c>
      <c r="G30" s="200">
        <f>G31*(1+F30)</f>
        <v/>
      </c>
      <c r="H30" s="199" t="n"/>
      <c r="I30" s="199" t="n"/>
      <c r="J30" s="199" t="n"/>
      <c r="K30" s="234" t="n"/>
      <c r="L30" s="200">
        <f>SUM(C30,E30,G30,I30,K30)</f>
        <v/>
      </c>
      <c r="M30" s="202">
        <f>L30/L31-1</f>
        <v/>
      </c>
      <c r="N30" s="415">
        <f>_xlfn.STDEV.P(M30:M282)</f>
        <v/>
      </c>
      <c r="O30" s="202">
        <f>N30*SQRT(250)</f>
        <v/>
      </c>
      <c r="P30" s="416">
        <f>0.09%</f>
        <v/>
      </c>
      <c r="Q30" s="415">
        <f>L30/L282-1</f>
        <v/>
      </c>
      <c r="R30" s="218">
        <f>Q30-P30</f>
        <v/>
      </c>
      <c r="S30" s="219">
        <f>AVERAGE(R30:R1028)</f>
        <v/>
      </c>
      <c r="T30" s="217">
        <f>R30/O30</f>
        <v/>
      </c>
      <c r="U30" s="199" t="n"/>
      <c r="V30" s="199" t="n"/>
      <c r="W30" s="199" t="n"/>
      <c r="X30" s="199" t="n"/>
      <c r="Y30" s="199" t="n"/>
      <c r="Z30" s="199" t="n"/>
      <c r="AA30" s="199" t="n"/>
      <c r="AB30" s="199" t="n"/>
      <c r="AC30" s="199" t="n"/>
      <c r="AD30" s="199" t="n"/>
      <c r="AE30" s="199" t="n"/>
      <c r="AF30" s="199" t="n"/>
      <c r="AG30" s="199" t="n"/>
    </row>
    <row r="31" ht="15" customHeight="1">
      <c r="A31" s="203" t="n">
        <v>44327</v>
      </c>
      <c r="B31" s="202">
        <f>INDIRECT(B$1&amp;"!D"&amp;ROW())</f>
        <v/>
      </c>
      <c r="C31" s="200">
        <f>C32*(1+B31)</f>
        <v/>
      </c>
      <c r="D31" s="202">
        <f>INDIRECT(D$1&amp;"!D"&amp;ROW())</f>
        <v/>
      </c>
      <c r="E31" s="200">
        <f>E32*(1+D31)</f>
        <v/>
      </c>
      <c r="F31" s="202">
        <f>INDIRECT(F$1&amp;"!D"&amp;ROW())</f>
        <v/>
      </c>
      <c r="G31" s="200">
        <f>G32*(1+F31)</f>
        <v/>
      </c>
      <c r="H31" s="199" t="n"/>
      <c r="I31" s="199" t="n"/>
      <c r="J31" s="199" t="n"/>
      <c r="K31" s="234" t="n"/>
      <c r="L31" s="200">
        <f>SUM(C31,E31,G31,I31,K31)</f>
        <v/>
      </c>
      <c r="M31" s="202">
        <f>L31/L32-1</f>
        <v/>
      </c>
      <c r="N31" s="415">
        <f>_xlfn.STDEV.P(M31:M283)</f>
        <v/>
      </c>
      <c r="O31" s="202">
        <f>N31*SQRT(250)</f>
        <v/>
      </c>
      <c r="P31" s="416">
        <f>0.09%</f>
        <v/>
      </c>
      <c r="Q31" s="415">
        <f>L31/L283-1</f>
        <v/>
      </c>
      <c r="R31" s="218">
        <f>Q31-P31</f>
        <v/>
      </c>
      <c r="S31" s="219">
        <f>AVERAGE(R31:R1029)</f>
        <v/>
      </c>
      <c r="T31" s="217">
        <f>R31/O31</f>
        <v/>
      </c>
      <c r="U31" s="199" t="n"/>
      <c r="V31" s="199" t="n"/>
      <c r="W31" s="199" t="n"/>
      <c r="X31" s="199" t="n"/>
      <c r="Y31" s="199" t="n"/>
      <c r="Z31" s="199" t="n"/>
      <c r="AA31" s="199" t="n"/>
      <c r="AB31" s="199" t="n"/>
      <c r="AC31" s="199" t="n"/>
      <c r="AD31" s="199" t="n"/>
      <c r="AE31" s="199" t="n"/>
      <c r="AF31" s="199" t="n"/>
      <c r="AG31" s="199" t="n"/>
    </row>
    <row r="32" ht="15" customHeight="1">
      <c r="A32" s="203" t="n">
        <v>44326</v>
      </c>
      <c r="B32" s="202">
        <f>INDIRECT(B$1&amp;"!D"&amp;ROW())</f>
        <v/>
      </c>
      <c r="C32" s="200">
        <f>C33*(1+B32)</f>
        <v/>
      </c>
      <c r="D32" s="202">
        <f>INDIRECT(D$1&amp;"!D"&amp;ROW())</f>
        <v/>
      </c>
      <c r="E32" s="200">
        <f>E33*(1+D32)</f>
        <v/>
      </c>
      <c r="F32" s="202">
        <f>INDIRECT(F$1&amp;"!D"&amp;ROW())</f>
        <v/>
      </c>
      <c r="G32" s="200">
        <f>G33*(1+F32)</f>
        <v/>
      </c>
      <c r="H32" s="199" t="n"/>
      <c r="I32" s="199" t="n"/>
      <c r="J32" s="199" t="n"/>
      <c r="K32" s="234" t="n"/>
      <c r="L32" s="200">
        <f>SUM(C32,E32,G32,I32,K32)</f>
        <v/>
      </c>
      <c r="M32" s="202">
        <f>L32/L33-1</f>
        <v/>
      </c>
      <c r="N32" s="415">
        <f>_xlfn.STDEV.P(M32:M284)</f>
        <v/>
      </c>
      <c r="O32" s="202">
        <f>N32*SQRT(250)</f>
        <v/>
      </c>
      <c r="P32" s="416">
        <f>0.09%</f>
        <v/>
      </c>
      <c r="Q32" s="415">
        <f>L32/L284-1</f>
        <v/>
      </c>
      <c r="R32" s="218">
        <f>Q32-P32</f>
        <v/>
      </c>
      <c r="S32" s="219">
        <f>AVERAGE(R32:R1030)</f>
        <v/>
      </c>
      <c r="T32" s="217">
        <f>R32/O32</f>
        <v/>
      </c>
      <c r="U32" s="199" t="n"/>
      <c r="V32" s="199" t="n"/>
      <c r="W32" s="199" t="n"/>
      <c r="X32" s="199" t="n"/>
      <c r="Y32" s="199" t="n"/>
      <c r="Z32" s="199" t="n"/>
      <c r="AA32" s="199" t="n"/>
      <c r="AB32" s="199" t="n"/>
      <c r="AC32" s="199" t="n"/>
      <c r="AD32" s="199" t="n"/>
      <c r="AE32" s="199" t="n"/>
      <c r="AF32" s="199" t="n"/>
      <c r="AG32" s="199" t="n"/>
    </row>
    <row r="33" ht="15" customHeight="1">
      <c r="A33" s="203" t="n">
        <v>44323</v>
      </c>
      <c r="B33" s="202">
        <f>INDIRECT(B$1&amp;"!D"&amp;ROW())</f>
        <v/>
      </c>
      <c r="C33" s="200">
        <f>C34*(1+B33)</f>
        <v/>
      </c>
      <c r="D33" s="202">
        <f>INDIRECT(D$1&amp;"!D"&amp;ROW())</f>
        <v/>
      </c>
      <c r="E33" s="200">
        <f>E34*(1+D33)</f>
        <v/>
      </c>
      <c r="F33" s="202">
        <f>INDIRECT(F$1&amp;"!D"&amp;ROW())</f>
        <v/>
      </c>
      <c r="G33" s="200">
        <f>G34*(1+F33)</f>
        <v/>
      </c>
      <c r="H33" s="199" t="n"/>
      <c r="I33" s="199" t="n"/>
      <c r="J33" s="199" t="n"/>
      <c r="K33" s="234" t="n"/>
      <c r="L33" s="200">
        <f>SUM(C33,E33,G33,I33,K33)</f>
        <v/>
      </c>
      <c r="M33" s="202">
        <f>L33/L34-1</f>
        <v/>
      </c>
      <c r="N33" s="415">
        <f>_xlfn.STDEV.P(M33:M285)</f>
        <v/>
      </c>
      <c r="O33" s="202">
        <f>N33*SQRT(250)</f>
        <v/>
      </c>
      <c r="P33" s="416">
        <f>0.09%</f>
        <v/>
      </c>
      <c r="Q33" s="415">
        <f>L33/L285-1</f>
        <v/>
      </c>
      <c r="R33" s="218">
        <f>Q33-P33</f>
        <v/>
      </c>
      <c r="S33" s="219">
        <f>AVERAGE(R33:R1031)</f>
        <v/>
      </c>
      <c r="T33" s="217">
        <f>R33/O33</f>
        <v/>
      </c>
      <c r="U33" s="199" t="n"/>
      <c r="V33" s="199" t="n"/>
      <c r="W33" s="199" t="n"/>
      <c r="X33" s="199" t="n"/>
      <c r="Y33" s="199" t="n"/>
      <c r="Z33" s="199" t="n"/>
      <c r="AA33" s="199" t="n"/>
      <c r="AB33" s="199" t="n"/>
      <c r="AC33" s="199" t="n"/>
      <c r="AD33" s="199" t="n"/>
      <c r="AE33" s="199" t="n"/>
      <c r="AF33" s="199" t="n"/>
      <c r="AG33" s="199" t="n"/>
    </row>
    <row r="34" ht="15" customHeight="1">
      <c r="A34" s="203" t="n">
        <v>44322</v>
      </c>
      <c r="B34" s="202">
        <f>INDIRECT(B$1&amp;"!D"&amp;ROW())</f>
        <v/>
      </c>
      <c r="C34" s="200">
        <f>C35*(1+B34)</f>
        <v/>
      </c>
      <c r="D34" s="202">
        <f>INDIRECT(D$1&amp;"!D"&amp;ROW())</f>
        <v/>
      </c>
      <c r="E34" s="200">
        <f>E35*(1+D34)</f>
        <v/>
      </c>
      <c r="F34" s="202">
        <f>INDIRECT(F$1&amp;"!D"&amp;ROW())</f>
        <v/>
      </c>
      <c r="G34" s="200">
        <f>G35*(1+F34)</f>
        <v/>
      </c>
      <c r="H34" s="199" t="n"/>
      <c r="I34" s="199" t="n"/>
      <c r="J34" s="199" t="n"/>
      <c r="K34" s="234" t="n"/>
      <c r="L34" s="200">
        <f>SUM(C34,E34,G34,I34,K34)</f>
        <v/>
      </c>
      <c r="M34" s="202">
        <f>L34/L35-1</f>
        <v/>
      </c>
      <c r="N34" s="415">
        <f>_xlfn.STDEV.P(M34:M286)</f>
        <v/>
      </c>
      <c r="O34" s="202">
        <f>N34*SQRT(250)</f>
        <v/>
      </c>
      <c r="P34" s="416">
        <f>0.09%</f>
        <v/>
      </c>
      <c r="Q34" s="415">
        <f>L34/L286-1</f>
        <v/>
      </c>
      <c r="R34" s="218">
        <f>Q34-P34</f>
        <v/>
      </c>
      <c r="S34" s="219">
        <f>AVERAGE(R34:R1032)</f>
        <v/>
      </c>
      <c r="T34" s="217">
        <f>R34/O34</f>
        <v/>
      </c>
      <c r="U34" s="199" t="n"/>
      <c r="V34" s="199" t="n"/>
      <c r="W34" s="199" t="n"/>
      <c r="X34" s="199" t="n"/>
      <c r="Y34" s="199" t="n"/>
      <c r="Z34" s="199" t="n"/>
      <c r="AA34" s="199" t="n"/>
      <c r="AB34" s="199" t="n"/>
      <c r="AC34" s="199" t="n"/>
      <c r="AD34" s="199" t="n"/>
      <c r="AE34" s="199" t="n"/>
      <c r="AF34" s="199" t="n"/>
      <c r="AG34" s="199" t="n"/>
    </row>
    <row r="35" ht="15" customHeight="1">
      <c r="A35" s="203" t="n">
        <v>44321</v>
      </c>
      <c r="B35" s="202">
        <f>INDIRECT(B$1&amp;"!D"&amp;ROW())</f>
        <v/>
      </c>
      <c r="C35" s="200">
        <f>C36*(1+B35)</f>
        <v/>
      </c>
      <c r="D35" s="202">
        <f>INDIRECT(D$1&amp;"!D"&amp;ROW())</f>
        <v/>
      </c>
      <c r="E35" s="200">
        <f>E36*(1+D35)</f>
        <v/>
      </c>
      <c r="F35" s="202">
        <f>INDIRECT(F$1&amp;"!D"&amp;ROW())</f>
        <v/>
      </c>
      <c r="G35" s="200">
        <f>G36*(1+F35)</f>
        <v/>
      </c>
      <c r="H35" s="199" t="n"/>
      <c r="I35" s="199" t="n"/>
      <c r="J35" s="199" t="n"/>
      <c r="K35" s="234" t="n"/>
      <c r="L35" s="200">
        <f>SUM(C35,E35,G35,I35,K35)</f>
        <v/>
      </c>
      <c r="M35" s="202">
        <f>L35/L36-1</f>
        <v/>
      </c>
      <c r="N35" s="415">
        <f>_xlfn.STDEV.P(M35:M287)</f>
        <v/>
      </c>
      <c r="O35" s="202">
        <f>N35*SQRT(250)</f>
        <v/>
      </c>
      <c r="P35" s="416">
        <f>0.09%</f>
        <v/>
      </c>
      <c r="Q35" s="415">
        <f>L35/L287-1</f>
        <v/>
      </c>
      <c r="R35" s="218">
        <f>Q35-P35</f>
        <v/>
      </c>
      <c r="S35" s="219">
        <f>AVERAGE(R35:R1033)</f>
        <v/>
      </c>
      <c r="T35" s="217">
        <f>R35/O35</f>
        <v/>
      </c>
      <c r="U35" s="199" t="n"/>
      <c r="V35" s="199" t="n"/>
      <c r="W35" s="199" t="n"/>
      <c r="X35" s="199" t="n"/>
      <c r="Y35" s="199" t="n"/>
      <c r="Z35" s="199" t="n"/>
      <c r="AA35" s="199" t="n"/>
      <c r="AB35" s="199" t="n"/>
      <c r="AC35" s="199" t="n"/>
      <c r="AD35" s="199" t="n"/>
      <c r="AE35" s="199" t="n"/>
      <c r="AF35" s="199" t="n"/>
      <c r="AG35" s="199" t="n"/>
    </row>
    <row r="36" ht="15" customHeight="1">
      <c r="A36" s="203" t="n">
        <v>44320</v>
      </c>
      <c r="B36" s="202">
        <f>INDIRECT(B$1&amp;"!D"&amp;ROW())</f>
        <v/>
      </c>
      <c r="C36" s="200">
        <f>C37*(1+B36)</f>
        <v/>
      </c>
      <c r="D36" s="202">
        <f>INDIRECT(D$1&amp;"!D"&amp;ROW())</f>
        <v/>
      </c>
      <c r="E36" s="200">
        <f>E37*(1+D36)</f>
        <v/>
      </c>
      <c r="F36" s="202">
        <f>INDIRECT(F$1&amp;"!D"&amp;ROW())</f>
        <v/>
      </c>
      <c r="G36" s="200">
        <f>G37*(1+F36)</f>
        <v/>
      </c>
      <c r="H36" s="199" t="n"/>
      <c r="I36" s="199" t="n"/>
      <c r="J36" s="199" t="n"/>
      <c r="K36" s="234" t="n"/>
      <c r="L36" s="200">
        <f>SUM(C36,E36,G36,I36,K36)</f>
        <v/>
      </c>
      <c r="M36" s="202">
        <f>L36/L37-1</f>
        <v/>
      </c>
      <c r="N36" s="415">
        <f>_xlfn.STDEV.P(M36:M288)</f>
        <v/>
      </c>
      <c r="O36" s="202">
        <f>N36*SQRT(250)</f>
        <v/>
      </c>
      <c r="P36" s="416">
        <f>0.09%</f>
        <v/>
      </c>
      <c r="Q36" s="415">
        <f>L36/L288-1</f>
        <v/>
      </c>
      <c r="R36" s="218">
        <f>Q36-P36</f>
        <v/>
      </c>
      <c r="S36" s="219">
        <f>AVERAGE(R36:R1034)</f>
        <v/>
      </c>
      <c r="T36" s="217">
        <f>R36/O36</f>
        <v/>
      </c>
      <c r="U36" s="199" t="n"/>
      <c r="V36" s="199" t="n"/>
      <c r="W36" s="199" t="n"/>
      <c r="X36" s="199" t="n"/>
      <c r="Y36" s="199" t="n"/>
      <c r="Z36" s="199" t="n"/>
      <c r="AA36" s="199" t="n"/>
      <c r="AB36" s="199" t="n"/>
      <c r="AC36" s="199" t="n"/>
      <c r="AD36" s="199" t="n"/>
      <c r="AE36" s="199" t="n"/>
      <c r="AF36" s="199" t="n"/>
      <c r="AG36" s="199" t="n"/>
    </row>
    <row r="37" ht="15" customHeight="1">
      <c r="A37" s="203" t="n">
        <v>44319</v>
      </c>
      <c r="B37" s="202">
        <f>INDIRECT(B$1&amp;"!D"&amp;ROW())</f>
        <v/>
      </c>
      <c r="C37" s="200">
        <f>C38*(1+B37)</f>
        <v/>
      </c>
      <c r="D37" s="202">
        <f>INDIRECT(D$1&amp;"!D"&amp;ROW())</f>
        <v/>
      </c>
      <c r="E37" s="200">
        <f>E38*(1+D37)</f>
        <v/>
      </c>
      <c r="F37" s="202">
        <f>INDIRECT(F$1&amp;"!D"&amp;ROW())</f>
        <v/>
      </c>
      <c r="G37" s="200">
        <f>G38*(1+F37)</f>
        <v/>
      </c>
      <c r="H37" s="199" t="n"/>
      <c r="I37" s="199" t="n"/>
      <c r="J37" s="199" t="n"/>
      <c r="K37" s="234" t="n"/>
      <c r="L37" s="200">
        <f>SUM(C37,E37,G37,I37,K37)</f>
        <v/>
      </c>
      <c r="M37" s="202">
        <f>L37/L38-1</f>
        <v/>
      </c>
      <c r="N37" s="415">
        <f>_xlfn.STDEV.P(M37:M289)</f>
        <v/>
      </c>
      <c r="O37" s="202">
        <f>N37*SQRT(250)</f>
        <v/>
      </c>
      <c r="P37" s="416">
        <f>0.09%</f>
        <v/>
      </c>
      <c r="Q37" s="415">
        <f>L37/L289-1</f>
        <v/>
      </c>
      <c r="R37" s="218">
        <f>Q37-P37</f>
        <v/>
      </c>
      <c r="S37" s="219">
        <f>AVERAGE(R37:R1035)</f>
        <v/>
      </c>
      <c r="T37" s="217">
        <f>R37/O37</f>
        <v/>
      </c>
      <c r="U37" s="199" t="n"/>
      <c r="V37" s="199" t="n"/>
      <c r="W37" s="199" t="n"/>
      <c r="X37" s="199" t="n"/>
      <c r="Y37" s="199" t="n"/>
      <c r="Z37" s="199" t="n"/>
      <c r="AA37" s="199" t="n"/>
      <c r="AB37" s="199" t="n"/>
      <c r="AC37" s="199" t="n"/>
      <c r="AD37" s="199" t="n"/>
      <c r="AE37" s="199" t="n"/>
      <c r="AF37" s="199" t="n"/>
      <c r="AG37" s="199" t="n"/>
    </row>
    <row r="38" ht="15" customHeight="1">
      <c r="A38" s="203" t="n">
        <v>44316</v>
      </c>
      <c r="B38" s="202">
        <f>INDIRECT(B$1&amp;"!D"&amp;ROW())</f>
        <v/>
      </c>
      <c r="C38" s="200">
        <f>C39*(1+B38)</f>
        <v/>
      </c>
      <c r="D38" s="202">
        <f>INDIRECT(D$1&amp;"!D"&amp;ROW())</f>
        <v/>
      </c>
      <c r="E38" s="200">
        <f>E39*(1+D38)</f>
        <v/>
      </c>
      <c r="F38" s="202">
        <f>INDIRECT(F$1&amp;"!D"&amp;ROW())</f>
        <v/>
      </c>
      <c r="G38" s="200">
        <f>G39*(1+F38)</f>
        <v/>
      </c>
      <c r="H38" s="199" t="n"/>
      <c r="I38" s="199" t="n"/>
      <c r="J38" s="199" t="n"/>
      <c r="K38" s="234" t="n"/>
      <c r="L38" s="200">
        <f>SUM(C38,E38,G38,I38,K38)</f>
        <v/>
      </c>
      <c r="M38" s="202">
        <f>L38/L39-1</f>
        <v/>
      </c>
      <c r="N38" s="415">
        <f>_xlfn.STDEV.P(M38:M290)</f>
        <v/>
      </c>
      <c r="O38" s="202">
        <f>N38*SQRT(250)</f>
        <v/>
      </c>
      <c r="P38" s="416">
        <f>0.09%</f>
        <v/>
      </c>
      <c r="Q38" s="415">
        <f>L38/L290-1</f>
        <v/>
      </c>
      <c r="R38" s="218">
        <f>Q38-P38</f>
        <v/>
      </c>
      <c r="S38" s="219">
        <f>AVERAGE(R38:R1036)</f>
        <v/>
      </c>
      <c r="T38" s="217">
        <f>R38/O38</f>
        <v/>
      </c>
      <c r="U38" s="199" t="n"/>
      <c r="V38" s="199" t="n"/>
      <c r="W38" s="199" t="n"/>
      <c r="X38" s="199" t="n"/>
      <c r="Y38" s="199" t="n"/>
      <c r="Z38" s="199" t="n"/>
      <c r="AA38" s="199" t="n"/>
      <c r="AB38" s="199" t="n"/>
      <c r="AC38" s="199" t="n"/>
      <c r="AD38" s="199" t="n"/>
      <c r="AE38" s="199" t="n"/>
      <c r="AF38" s="199" t="n"/>
      <c r="AG38" s="199" t="n"/>
    </row>
    <row r="39" ht="15" customHeight="1">
      <c r="A39" s="203" t="n">
        <v>44315</v>
      </c>
      <c r="B39" s="202">
        <f>INDIRECT(B$1&amp;"!D"&amp;ROW())</f>
        <v/>
      </c>
      <c r="C39" s="200">
        <f>C40*(1+B39)</f>
        <v/>
      </c>
      <c r="D39" s="202">
        <f>INDIRECT(D$1&amp;"!D"&amp;ROW())</f>
        <v/>
      </c>
      <c r="E39" s="200">
        <f>E40*(1+D39)</f>
        <v/>
      </c>
      <c r="F39" s="202">
        <f>INDIRECT(F$1&amp;"!D"&amp;ROW())</f>
        <v/>
      </c>
      <c r="G39" s="200">
        <f>G40*(1+F39)</f>
        <v/>
      </c>
      <c r="H39" s="199" t="n"/>
      <c r="I39" s="199" t="n"/>
      <c r="J39" s="199" t="n"/>
      <c r="K39" s="234" t="n"/>
      <c r="L39" s="200">
        <f>SUM(C39,E39,G39,I39,K39)</f>
        <v/>
      </c>
      <c r="M39" s="202">
        <f>L39/L40-1</f>
        <v/>
      </c>
      <c r="N39" s="415">
        <f>_xlfn.STDEV.P(M39:M291)</f>
        <v/>
      </c>
      <c r="O39" s="202">
        <f>N39*SQRT(250)</f>
        <v/>
      </c>
      <c r="P39" s="416">
        <f>0.09%</f>
        <v/>
      </c>
      <c r="Q39" s="415">
        <f>L39/L291-1</f>
        <v/>
      </c>
      <c r="R39" s="218">
        <f>Q39-P39</f>
        <v/>
      </c>
      <c r="S39" s="219">
        <f>AVERAGE(R39:R1037)</f>
        <v/>
      </c>
      <c r="T39" s="217">
        <f>R39/O39</f>
        <v/>
      </c>
      <c r="U39" s="199" t="n"/>
      <c r="V39" s="199" t="n"/>
      <c r="W39" s="199" t="n"/>
      <c r="X39" s="199" t="n"/>
      <c r="Y39" s="199" t="n"/>
      <c r="Z39" s="199" t="n"/>
      <c r="AA39" s="199" t="n"/>
      <c r="AB39" s="199" t="n"/>
      <c r="AC39" s="199" t="n"/>
      <c r="AD39" s="199" t="n"/>
      <c r="AE39" s="199" t="n"/>
      <c r="AF39" s="199" t="n"/>
      <c r="AG39" s="199" t="n"/>
    </row>
    <row r="40" ht="26.5" customHeight="1">
      <c r="A40" s="203" t="n">
        <v>44314</v>
      </c>
      <c r="B40" s="202">
        <f>INDIRECT(B$1&amp;"!D"&amp;ROW())</f>
        <v/>
      </c>
      <c r="C40" s="200">
        <f>C41*(1+B40)</f>
        <v/>
      </c>
      <c r="D40" s="202">
        <f>INDIRECT(D$1&amp;"!D"&amp;ROW())</f>
        <v/>
      </c>
      <c r="E40" s="200">
        <f>E41*(1+D40)</f>
        <v/>
      </c>
      <c r="F40" s="202">
        <f>INDIRECT(F$1&amp;"!D"&amp;ROW())</f>
        <v/>
      </c>
      <c r="G40" s="200">
        <f>G41*(1+F40)</f>
        <v/>
      </c>
      <c r="H40" s="199" t="n"/>
      <c r="I40" s="199" t="n"/>
      <c r="J40" s="199" t="n"/>
      <c r="K40" s="234" t="n"/>
      <c r="L40" s="200">
        <f>SUM(C40,E40,G40,I40,K40)</f>
        <v/>
      </c>
      <c r="M40" s="202">
        <f>L40/L41-1</f>
        <v/>
      </c>
      <c r="N40" s="415">
        <f>_xlfn.STDEV.P(M40:M292)</f>
        <v/>
      </c>
      <c r="O40" s="202">
        <f>N40*SQRT(250)</f>
        <v/>
      </c>
      <c r="P40" s="416">
        <f>0.09%</f>
        <v/>
      </c>
      <c r="Q40" s="415">
        <f>L40/L292-1</f>
        <v/>
      </c>
      <c r="R40" s="218">
        <f>Q40-P40</f>
        <v/>
      </c>
      <c r="S40" s="219">
        <f>AVERAGE(R40:R1038)</f>
        <v/>
      </c>
      <c r="T40" s="217">
        <f>R40/O40</f>
        <v/>
      </c>
      <c r="U40" s="199" t="n"/>
      <c r="V40" s="199" t="n"/>
      <c r="W40" s="199" t="n"/>
      <c r="X40" s="199" t="n"/>
      <c r="Y40" s="199" t="n"/>
      <c r="Z40" s="199" t="n"/>
      <c r="AA40" s="199" t="n"/>
      <c r="AB40" s="199" t="n"/>
      <c r="AC40" s="199" t="n"/>
      <c r="AD40" s="199" t="n"/>
      <c r="AE40" s="199" t="n"/>
      <c r="AF40" s="199" t="n"/>
      <c r="AG40" s="199" t="n"/>
    </row>
    <row r="41" ht="26.5" customHeight="1">
      <c r="A41" s="203" t="n">
        <v>44313</v>
      </c>
      <c r="B41" s="202">
        <f>INDIRECT(B$1&amp;"!D"&amp;ROW())</f>
        <v/>
      </c>
      <c r="C41" s="200">
        <f>C42*(1+B41)</f>
        <v/>
      </c>
      <c r="D41" s="202">
        <f>INDIRECT(D$1&amp;"!D"&amp;ROW())</f>
        <v/>
      </c>
      <c r="E41" s="200">
        <f>E42*(1+D41)</f>
        <v/>
      </c>
      <c r="F41" s="202">
        <f>INDIRECT(F$1&amp;"!D"&amp;ROW())</f>
        <v/>
      </c>
      <c r="G41" s="200">
        <f>G42*(1+F41)</f>
        <v/>
      </c>
      <c r="H41" s="199" t="n"/>
      <c r="I41" s="199" t="n"/>
      <c r="J41" s="199" t="n"/>
      <c r="K41" s="234" t="n"/>
      <c r="L41" s="200">
        <f>SUM(C41,E41,G41,I41,K41)</f>
        <v/>
      </c>
      <c r="M41" s="202">
        <f>L41/L42-1</f>
        <v/>
      </c>
      <c r="N41" s="415">
        <f>_xlfn.STDEV.P(M41:M293)</f>
        <v/>
      </c>
      <c r="O41" s="202">
        <f>N41*SQRT(250)</f>
        <v/>
      </c>
      <c r="P41" s="416">
        <f>0.09%</f>
        <v/>
      </c>
      <c r="Q41" s="415">
        <f>L41/L293-1</f>
        <v/>
      </c>
      <c r="R41" s="218">
        <f>Q41-P41</f>
        <v/>
      </c>
      <c r="S41" s="219">
        <f>AVERAGE(R41:R1039)</f>
        <v/>
      </c>
      <c r="T41" s="217">
        <f>R41/O41</f>
        <v/>
      </c>
      <c r="U41" s="199" t="n"/>
      <c r="V41" s="199" t="n"/>
      <c r="W41" s="199" t="n"/>
      <c r="X41" s="199" t="n"/>
      <c r="Y41" s="199" t="n"/>
      <c r="Z41" s="199" t="n"/>
      <c r="AA41" s="199" t="n"/>
      <c r="AB41" s="199" t="n"/>
      <c r="AC41" s="199" t="n"/>
      <c r="AD41" s="199" t="n"/>
      <c r="AE41" s="199" t="n"/>
      <c r="AF41" s="199" t="n"/>
      <c r="AG41" s="199" t="n"/>
    </row>
    <row r="42" ht="26.5" customHeight="1">
      <c r="A42" s="203" t="n">
        <v>44312</v>
      </c>
      <c r="B42" s="202">
        <f>INDIRECT(B$1&amp;"!D"&amp;ROW())</f>
        <v/>
      </c>
      <c r="C42" s="200">
        <f>C43*(1+B42)</f>
        <v/>
      </c>
      <c r="D42" s="202">
        <f>INDIRECT(D$1&amp;"!D"&amp;ROW())</f>
        <v/>
      </c>
      <c r="E42" s="200">
        <f>E43*(1+D42)</f>
        <v/>
      </c>
      <c r="F42" s="202">
        <f>INDIRECT(F$1&amp;"!D"&amp;ROW())</f>
        <v/>
      </c>
      <c r="G42" s="200">
        <f>G43*(1+F42)</f>
        <v/>
      </c>
      <c r="H42" s="199" t="n"/>
      <c r="I42" s="199" t="n"/>
      <c r="J42" s="199" t="n"/>
      <c r="K42" s="234" t="n"/>
      <c r="L42" s="200">
        <f>SUM(C42,E42,G42,I42,K42)</f>
        <v/>
      </c>
      <c r="M42" s="202">
        <f>L42/L43-1</f>
        <v/>
      </c>
      <c r="N42" s="415">
        <f>_xlfn.STDEV.P(M42:M294)</f>
        <v/>
      </c>
      <c r="O42" s="202">
        <f>N42*SQRT(250)</f>
        <v/>
      </c>
      <c r="P42" s="416">
        <f>0.09%</f>
        <v/>
      </c>
      <c r="Q42" s="415">
        <f>L42/L294-1</f>
        <v/>
      </c>
      <c r="R42" s="218">
        <f>Q42-P42</f>
        <v/>
      </c>
      <c r="S42" s="219">
        <f>AVERAGE(R42:R1040)</f>
        <v/>
      </c>
      <c r="T42" s="217">
        <f>R42/O42</f>
        <v/>
      </c>
      <c r="U42" s="199" t="n"/>
      <c r="V42" s="199" t="n"/>
      <c r="W42" s="199" t="n"/>
      <c r="X42" s="199" t="n"/>
      <c r="Y42" s="199" t="n"/>
      <c r="Z42" s="199" t="n"/>
      <c r="AA42" s="199" t="n"/>
      <c r="AB42" s="199" t="n"/>
      <c r="AC42" s="199" t="n"/>
      <c r="AD42" s="199" t="n"/>
      <c r="AE42" s="199" t="n"/>
      <c r="AF42" s="199" t="n"/>
      <c r="AG42" s="199" t="n"/>
    </row>
    <row r="43" ht="26.5" customHeight="1">
      <c r="A43" s="203" t="n">
        <v>44309</v>
      </c>
      <c r="B43" s="202">
        <f>INDIRECT(B$1&amp;"!D"&amp;ROW())</f>
        <v/>
      </c>
      <c r="C43" s="200">
        <f>C44*(1+B43)</f>
        <v/>
      </c>
      <c r="D43" s="202">
        <f>INDIRECT(D$1&amp;"!D"&amp;ROW())</f>
        <v/>
      </c>
      <c r="E43" s="200">
        <f>E44*(1+D43)</f>
        <v/>
      </c>
      <c r="F43" s="202">
        <f>INDIRECT(F$1&amp;"!D"&amp;ROW())</f>
        <v/>
      </c>
      <c r="G43" s="200">
        <f>G44*(1+F43)</f>
        <v/>
      </c>
      <c r="H43" s="199" t="n"/>
      <c r="I43" s="199" t="n"/>
      <c r="J43" s="199" t="n"/>
      <c r="K43" s="234" t="n"/>
      <c r="L43" s="200">
        <f>SUM(C43,E43,G43,I43,K43)</f>
        <v/>
      </c>
      <c r="M43" s="202">
        <f>L43/L44-1</f>
        <v/>
      </c>
      <c r="N43" s="415">
        <f>_xlfn.STDEV.P(M43:M295)</f>
        <v/>
      </c>
      <c r="O43" s="202">
        <f>N43*SQRT(250)</f>
        <v/>
      </c>
      <c r="P43" s="416">
        <f>0.09%</f>
        <v/>
      </c>
      <c r="Q43" s="415">
        <f>L43/L295-1</f>
        <v/>
      </c>
      <c r="R43" s="218">
        <f>Q43-P43</f>
        <v/>
      </c>
      <c r="S43" s="219">
        <f>AVERAGE(R43:R1041)</f>
        <v/>
      </c>
      <c r="T43" s="217">
        <f>R43/O43</f>
        <v/>
      </c>
      <c r="U43" s="199" t="n"/>
      <c r="V43" s="199" t="n"/>
      <c r="W43" s="199" t="n"/>
      <c r="X43" s="199" t="n"/>
      <c r="Y43" s="199" t="n"/>
      <c r="Z43" s="199" t="n"/>
      <c r="AA43" s="199" t="n"/>
      <c r="AB43" s="199" t="n"/>
      <c r="AC43" s="199" t="n"/>
      <c r="AD43" s="199" t="n"/>
      <c r="AE43" s="199" t="n"/>
      <c r="AF43" s="199" t="n"/>
      <c r="AG43" s="199" t="n"/>
    </row>
    <row r="44" ht="26.5" customHeight="1">
      <c r="A44" s="203" t="n">
        <v>44308</v>
      </c>
      <c r="B44" s="202">
        <f>INDIRECT(B$1&amp;"!D"&amp;ROW())</f>
        <v/>
      </c>
      <c r="C44" s="200">
        <f>C45*(1+B44)</f>
        <v/>
      </c>
      <c r="D44" s="202">
        <f>INDIRECT(D$1&amp;"!D"&amp;ROW())</f>
        <v/>
      </c>
      <c r="E44" s="200">
        <f>E45*(1+D44)</f>
        <v/>
      </c>
      <c r="F44" s="202">
        <f>INDIRECT(F$1&amp;"!D"&amp;ROW())</f>
        <v/>
      </c>
      <c r="G44" s="200">
        <f>G45*(1+F44)</f>
        <v/>
      </c>
      <c r="H44" s="199" t="n"/>
      <c r="I44" s="199" t="n"/>
      <c r="J44" s="199" t="n"/>
      <c r="K44" s="234" t="n"/>
      <c r="L44" s="200">
        <f>SUM(C44,E44,G44,I44,K44)</f>
        <v/>
      </c>
      <c r="M44" s="202">
        <f>L44/L45-1</f>
        <v/>
      </c>
      <c r="N44" s="415">
        <f>_xlfn.STDEV.P(M44:M296)</f>
        <v/>
      </c>
      <c r="O44" s="202">
        <f>N44*SQRT(250)</f>
        <v/>
      </c>
      <c r="P44" s="416">
        <f>0.09%</f>
        <v/>
      </c>
      <c r="Q44" s="415">
        <f>L44/L296-1</f>
        <v/>
      </c>
      <c r="R44" s="218">
        <f>Q44-P44</f>
        <v/>
      </c>
      <c r="S44" s="219">
        <f>AVERAGE(R44:R1042)</f>
        <v/>
      </c>
      <c r="T44" s="217">
        <f>R44/O44</f>
        <v/>
      </c>
      <c r="U44" s="199" t="n"/>
      <c r="V44" s="199" t="n"/>
      <c r="W44" s="199" t="n"/>
      <c r="X44" s="199" t="n"/>
      <c r="Y44" s="199" t="n"/>
      <c r="Z44" s="199" t="n"/>
      <c r="AA44" s="199" t="n"/>
      <c r="AB44" s="199" t="n"/>
      <c r="AC44" s="199" t="n"/>
      <c r="AD44" s="199" t="n"/>
      <c r="AE44" s="199" t="n"/>
      <c r="AF44" s="199" t="n"/>
      <c r="AG44" s="199" t="n"/>
    </row>
    <row r="45" ht="26.5" customHeight="1">
      <c r="A45" s="203" t="n">
        <v>44307</v>
      </c>
      <c r="B45" s="202">
        <f>INDIRECT(B$1&amp;"!D"&amp;ROW())</f>
        <v/>
      </c>
      <c r="C45" s="200">
        <f>C46*(1+B45)</f>
        <v/>
      </c>
      <c r="D45" s="202">
        <f>INDIRECT(D$1&amp;"!D"&amp;ROW())</f>
        <v/>
      </c>
      <c r="E45" s="200">
        <f>E46*(1+D45)</f>
        <v/>
      </c>
      <c r="F45" s="202">
        <f>INDIRECT(F$1&amp;"!D"&amp;ROW())</f>
        <v/>
      </c>
      <c r="G45" s="200">
        <f>G46*(1+F45)</f>
        <v/>
      </c>
      <c r="H45" s="199" t="n"/>
      <c r="I45" s="199" t="n"/>
      <c r="J45" s="199" t="n"/>
      <c r="K45" s="234" t="n"/>
      <c r="L45" s="200">
        <f>SUM(C45,E45,G45,I45,K45)</f>
        <v/>
      </c>
      <c r="M45" s="202">
        <f>L45/L46-1</f>
        <v/>
      </c>
      <c r="N45" s="415">
        <f>_xlfn.STDEV.P(M45:M297)</f>
        <v/>
      </c>
      <c r="O45" s="202">
        <f>N45*SQRT(250)</f>
        <v/>
      </c>
      <c r="P45" s="416">
        <f>0.09%</f>
        <v/>
      </c>
      <c r="Q45" s="415">
        <f>L45/L297-1</f>
        <v/>
      </c>
      <c r="R45" s="218">
        <f>Q45-P45</f>
        <v/>
      </c>
      <c r="S45" s="219">
        <f>AVERAGE(R45:R1043)</f>
        <v/>
      </c>
      <c r="T45" s="217">
        <f>R45/O45</f>
        <v/>
      </c>
      <c r="U45" s="199" t="n"/>
      <c r="V45" s="199" t="n"/>
      <c r="W45" s="199" t="n"/>
      <c r="X45" s="199" t="n"/>
      <c r="Y45" s="199" t="n"/>
      <c r="Z45" s="199" t="n"/>
      <c r="AA45" s="199" t="n"/>
      <c r="AB45" s="199" t="n"/>
      <c r="AC45" s="199" t="n"/>
      <c r="AD45" s="199" t="n"/>
      <c r="AE45" s="199" t="n"/>
      <c r="AF45" s="199" t="n"/>
      <c r="AG45" s="199" t="n"/>
    </row>
    <row r="46" ht="26.5" customHeight="1">
      <c r="A46" s="203" t="n">
        <v>44306</v>
      </c>
      <c r="B46" s="202">
        <f>INDIRECT(B$1&amp;"!D"&amp;ROW())</f>
        <v/>
      </c>
      <c r="C46" s="200">
        <f>C47*(1+B46)</f>
        <v/>
      </c>
      <c r="D46" s="202">
        <f>INDIRECT(D$1&amp;"!D"&amp;ROW())</f>
        <v/>
      </c>
      <c r="E46" s="200">
        <f>E47*(1+D46)</f>
        <v/>
      </c>
      <c r="F46" s="202">
        <f>INDIRECT(F$1&amp;"!D"&amp;ROW())</f>
        <v/>
      </c>
      <c r="G46" s="200">
        <f>G47*(1+F46)</f>
        <v/>
      </c>
      <c r="H46" s="199" t="n"/>
      <c r="I46" s="199" t="n"/>
      <c r="J46" s="199" t="n"/>
      <c r="K46" s="234" t="n"/>
      <c r="L46" s="200">
        <f>SUM(C46,E46,G46,I46,K46)</f>
        <v/>
      </c>
      <c r="M46" s="202">
        <f>L46/L47-1</f>
        <v/>
      </c>
      <c r="N46" s="415">
        <f>_xlfn.STDEV.P(M46:M298)</f>
        <v/>
      </c>
      <c r="O46" s="202">
        <f>N46*SQRT(250)</f>
        <v/>
      </c>
      <c r="P46" s="416">
        <f>0.09%</f>
        <v/>
      </c>
      <c r="Q46" s="415">
        <f>L46/L298-1</f>
        <v/>
      </c>
      <c r="R46" s="218">
        <f>Q46-P46</f>
        <v/>
      </c>
      <c r="S46" s="219">
        <f>AVERAGE(R46:R1044)</f>
        <v/>
      </c>
      <c r="T46" s="217">
        <f>R46/O46</f>
        <v/>
      </c>
      <c r="U46" s="199" t="n"/>
      <c r="V46" s="199" t="n"/>
      <c r="W46" s="199" t="n"/>
      <c r="X46" s="199" t="n"/>
      <c r="Y46" s="199" t="n"/>
      <c r="Z46" s="199" t="n"/>
      <c r="AA46" s="199" t="n"/>
      <c r="AB46" s="199" t="n"/>
      <c r="AC46" s="199" t="n"/>
      <c r="AD46" s="199" t="n"/>
      <c r="AE46" s="199" t="n"/>
      <c r="AF46" s="199" t="n"/>
      <c r="AG46" s="199" t="n"/>
    </row>
    <row r="47" ht="26.5" customHeight="1">
      <c r="A47" s="203" t="n">
        <v>44305</v>
      </c>
      <c r="B47" s="202">
        <f>INDIRECT(B$1&amp;"!D"&amp;ROW())</f>
        <v/>
      </c>
      <c r="C47" s="200">
        <f>C48*(1+B47)</f>
        <v/>
      </c>
      <c r="D47" s="202">
        <f>INDIRECT(D$1&amp;"!D"&amp;ROW())</f>
        <v/>
      </c>
      <c r="E47" s="200">
        <f>E48*(1+D47)</f>
        <v/>
      </c>
      <c r="F47" s="202">
        <f>INDIRECT(F$1&amp;"!D"&amp;ROW())</f>
        <v/>
      </c>
      <c r="G47" s="200">
        <f>G48*(1+F47)</f>
        <v/>
      </c>
      <c r="H47" s="199" t="n"/>
      <c r="I47" s="199" t="n"/>
      <c r="J47" s="199" t="n"/>
      <c r="K47" s="234" t="n"/>
      <c r="L47" s="200">
        <f>SUM(C47,E47,G47,I47,K47)</f>
        <v/>
      </c>
      <c r="M47" s="202">
        <f>L47/L48-1</f>
        <v/>
      </c>
      <c r="N47" s="415">
        <f>_xlfn.STDEV.P(M47:M299)</f>
        <v/>
      </c>
      <c r="O47" s="202">
        <f>N47*SQRT(250)</f>
        <v/>
      </c>
      <c r="P47" s="416">
        <f>0.09%</f>
        <v/>
      </c>
      <c r="Q47" s="415">
        <f>L47/L299-1</f>
        <v/>
      </c>
      <c r="R47" s="218">
        <f>Q47-P47</f>
        <v/>
      </c>
      <c r="S47" s="219">
        <f>AVERAGE(R47:R1045)</f>
        <v/>
      </c>
      <c r="T47" s="217">
        <f>R47/O47</f>
        <v/>
      </c>
      <c r="U47" s="199" t="n"/>
      <c r="V47" s="199" t="n"/>
      <c r="W47" s="199" t="n"/>
      <c r="X47" s="199" t="n"/>
      <c r="Y47" s="199" t="n"/>
      <c r="Z47" s="199" t="n"/>
      <c r="AA47" s="199" t="n"/>
      <c r="AB47" s="199" t="n"/>
      <c r="AC47" s="199" t="n"/>
      <c r="AD47" s="199" t="n"/>
      <c r="AE47" s="199" t="n"/>
      <c r="AF47" s="199" t="n"/>
      <c r="AG47" s="199" t="n"/>
    </row>
    <row r="48" ht="26.5" customHeight="1">
      <c r="A48" s="203" t="n">
        <v>44302</v>
      </c>
      <c r="B48" s="202">
        <f>INDIRECT(B$1&amp;"!D"&amp;ROW())</f>
        <v/>
      </c>
      <c r="C48" s="200">
        <f>C49*(1+B48)</f>
        <v/>
      </c>
      <c r="D48" s="202">
        <f>INDIRECT(D$1&amp;"!D"&amp;ROW())</f>
        <v/>
      </c>
      <c r="E48" s="200">
        <f>E49*(1+D48)</f>
        <v/>
      </c>
      <c r="F48" s="202">
        <f>INDIRECT(F$1&amp;"!D"&amp;ROW())</f>
        <v/>
      </c>
      <c r="G48" s="200">
        <f>G49*(1+F48)</f>
        <v/>
      </c>
      <c r="H48" s="199" t="n"/>
      <c r="I48" s="199" t="n"/>
      <c r="J48" s="199" t="n"/>
      <c r="K48" s="234" t="n"/>
      <c r="L48" s="200">
        <f>SUM(C48,E48,G48,I48,K48)</f>
        <v/>
      </c>
      <c r="M48" s="202">
        <f>L48/L49-1</f>
        <v/>
      </c>
      <c r="N48" s="415">
        <f>_xlfn.STDEV.P(M48:M300)</f>
        <v/>
      </c>
      <c r="O48" s="202">
        <f>N48*SQRT(250)</f>
        <v/>
      </c>
      <c r="P48" s="416">
        <f>0.09%</f>
        <v/>
      </c>
      <c r="Q48" s="415">
        <f>L48/L300-1</f>
        <v/>
      </c>
      <c r="R48" s="218">
        <f>Q48-P48</f>
        <v/>
      </c>
      <c r="S48" s="219">
        <f>AVERAGE(R48:R1046)</f>
        <v/>
      </c>
      <c r="T48" s="217">
        <f>R48/O48</f>
        <v/>
      </c>
      <c r="U48" s="199" t="n"/>
      <c r="V48" s="199" t="n"/>
      <c r="W48" s="199" t="n"/>
      <c r="X48" s="199" t="n"/>
      <c r="Y48" s="199" t="n"/>
      <c r="Z48" s="199" t="n"/>
      <c r="AA48" s="199" t="n"/>
      <c r="AB48" s="199" t="n"/>
      <c r="AC48" s="199" t="n"/>
      <c r="AD48" s="199" t="n"/>
      <c r="AE48" s="199" t="n"/>
      <c r="AF48" s="199" t="n"/>
      <c r="AG48" s="199" t="n"/>
    </row>
    <row r="49" ht="26.5" customHeight="1">
      <c r="A49" s="203" t="n">
        <v>44301</v>
      </c>
      <c r="B49" s="202">
        <f>INDIRECT(B$1&amp;"!D"&amp;ROW())</f>
        <v/>
      </c>
      <c r="C49" s="200">
        <f>C50*(1+B49)</f>
        <v/>
      </c>
      <c r="D49" s="202">
        <f>INDIRECT(D$1&amp;"!D"&amp;ROW())</f>
        <v/>
      </c>
      <c r="E49" s="200">
        <f>E50*(1+D49)</f>
        <v/>
      </c>
      <c r="F49" s="202">
        <f>INDIRECT(F$1&amp;"!D"&amp;ROW())</f>
        <v/>
      </c>
      <c r="G49" s="200">
        <f>G50*(1+F49)</f>
        <v/>
      </c>
      <c r="H49" s="199" t="n"/>
      <c r="I49" s="199" t="n"/>
      <c r="J49" s="199" t="n"/>
      <c r="K49" s="234" t="n"/>
      <c r="L49" s="200">
        <f>SUM(C49,E49,G49,I49,K49)</f>
        <v/>
      </c>
      <c r="M49" s="202">
        <f>L49/L50-1</f>
        <v/>
      </c>
      <c r="N49" s="415">
        <f>_xlfn.STDEV.P(M49:M301)</f>
        <v/>
      </c>
      <c r="O49" s="202">
        <f>N49*SQRT(250)</f>
        <v/>
      </c>
      <c r="P49" s="416">
        <f>0.09%</f>
        <v/>
      </c>
      <c r="Q49" s="415">
        <f>L49/L301-1</f>
        <v/>
      </c>
      <c r="R49" s="218">
        <f>Q49-P49</f>
        <v/>
      </c>
      <c r="S49" s="219">
        <f>AVERAGE(R49:R1047)</f>
        <v/>
      </c>
      <c r="T49" s="217">
        <f>R49/O49</f>
        <v/>
      </c>
      <c r="U49" s="199" t="n"/>
      <c r="V49" s="199" t="n"/>
      <c r="W49" s="199" t="n"/>
      <c r="X49" s="199" t="n"/>
      <c r="Y49" s="199" t="n"/>
      <c r="Z49" s="199" t="n"/>
      <c r="AA49" s="199" t="n"/>
      <c r="AB49" s="199" t="n"/>
      <c r="AC49" s="199" t="n"/>
      <c r="AD49" s="199" t="n"/>
      <c r="AE49" s="199" t="n"/>
      <c r="AF49" s="199" t="n"/>
      <c r="AG49" s="199" t="n"/>
    </row>
    <row r="50" ht="26.5" customHeight="1">
      <c r="A50" s="203" t="n">
        <v>44300</v>
      </c>
      <c r="B50" s="202">
        <f>INDIRECT(B$1&amp;"!D"&amp;ROW())</f>
        <v/>
      </c>
      <c r="C50" s="200">
        <f>C51*(1+B50)</f>
        <v/>
      </c>
      <c r="D50" s="202">
        <f>INDIRECT(D$1&amp;"!D"&amp;ROW())</f>
        <v/>
      </c>
      <c r="E50" s="200">
        <f>E51*(1+D50)</f>
        <v/>
      </c>
      <c r="F50" s="202">
        <f>INDIRECT(F$1&amp;"!D"&amp;ROW())</f>
        <v/>
      </c>
      <c r="G50" s="200">
        <f>G51*(1+F50)</f>
        <v/>
      </c>
      <c r="H50" s="199" t="n"/>
      <c r="I50" s="199" t="n"/>
      <c r="J50" s="199" t="n"/>
      <c r="K50" s="234" t="n"/>
      <c r="L50" s="200">
        <f>SUM(C50,E50,G50,I50,K50)</f>
        <v/>
      </c>
      <c r="M50" s="202">
        <f>L50/L51-1</f>
        <v/>
      </c>
      <c r="N50" s="415">
        <f>_xlfn.STDEV.P(M50:M302)</f>
        <v/>
      </c>
      <c r="O50" s="202">
        <f>N50*SQRT(250)</f>
        <v/>
      </c>
      <c r="P50" s="416">
        <f>0.09%</f>
        <v/>
      </c>
      <c r="Q50" s="415">
        <f>L50/L302-1</f>
        <v/>
      </c>
      <c r="R50" s="218">
        <f>Q50-P50</f>
        <v/>
      </c>
      <c r="S50" s="219">
        <f>AVERAGE(R50:R1048)</f>
        <v/>
      </c>
      <c r="T50" s="217">
        <f>R50/O50</f>
        <v/>
      </c>
      <c r="U50" s="199" t="n"/>
      <c r="V50" s="199" t="n"/>
      <c r="W50" s="199" t="n"/>
      <c r="X50" s="199" t="n"/>
      <c r="Y50" s="199" t="n"/>
      <c r="Z50" s="199" t="n"/>
      <c r="AA50" s="199" t="n"/>
      <c r="AB50" s="199" t="n"/>
      <c r="AC50" s="199" t="n"/>
      <c r="AD50" s="199" t="n"/>
      <c r="AE50" s="199" t="n"/>
      <c r="AF50" s="199" t="n"/>
      <c r="AG50" s="199" t="n"/>
    </row>
    <row r="51" ht="26.5" customHeight="1">
      <c r="A51" s="203" t="n">
        <v>44299</v>
      </c>
      <c r="B51" s="202">
        <f>INDIRECT(B$1&amp;"!D"&amp;ROW())</f>
        <v/>
      </c>
      <c r="C51" s="200">
        <f>C52*(1+B51)</f>
        <v/>
      </c>
      <c r="D51" s="202">
        <f>INDIRECT(D$1&amp;"!D"&amp;ROW())</f>
        <v/>
      </c>
      <c r="E51" s="200">
        <f>E52*(1+D51)</f>
        <v/>
      </c>
      <c r="F51" s="202">
        <f>INDIRECT(F$1&amp;"!D"&amp;ROW())</f>
        <v/>
      </c>
      <c r="G51" s="200">
        <f>G52*(1+F51)</f>
        <v/>
      </c>
      <c r="H51" s="199" t="n"/>
      <c r="I51" s="199" t="n"/>
      <c r="J51" s="199" t="n"/>
      <c r="K51" s="234" t="n"/>
      <c r="L51" s="200">
        <f>SUM(C51,E51,G51,I51,K51)</f>
        <v/>
      </c>
      <c r="M51" s="202">
        <f>L51/L52-1</f>
        <v/>
      </c>
      <c r="N51" s="415">
        <f>_xlfn.STDEV.P(M51:M303)</f>
        <v/>
      </c>
      <c r="O51" s="202">
        <f>N51*SQRT(250)</f>
        <v/>
      </c>
      <c r="P51" s="416">
        <f>0.09%</f>
        <v/>
      </c>
      <c r="Q51" s="415">
        <f>L51/L303-1</f>
        <v/>
      </c>
      <c r="R51" s="218">
        <f>Q51-P51</f>
        <v/>
      </c>
      <c r="S51" s="219">
        <f>AVERAGE(R51:R1049)</f>
        <v/>
      </c>
      <c r="T51" s="217">
        <f>R51/O51</f>
        <v/>
      </c>
      <c r="U51" s="199" t="n"/>
      <c r="V51" s="199" t="n"/>
      <c r="W51" s="199" t="n"/>
      <c r="X51" s="199" t="n"/>
      <c r="Y51" s="199" t="n"/>
      <c r="Z51" s="199" t="n"/>
      <c r="AA51" s="199" t="n"/>
      <c r="AB51" s="199" t="n"/>
      <c r="AC51" s="199" t="n"/>
      <c r="AD51" s="199" t="n"/>
      <c r="AE51" s="199" t="n"/>
      <c r="AF51" s="199" t="n"/>
      <c r="AG51" s="199" t="n"/>
    </row>
    <row r="52" ht="26.5" customHeight="1">
      <c r="A52" s="203" t="n">
        <v>44298</v>
      </c>
      <c r="B52" s="202">
        <f>INDIRECT(B$1&amp;"!D"&amp;ROW())</f>
        <v/>
      </c>
      <c r="C52" s="200">
        <f>C53*(1+B52)</f>
        <v/>
      </c>
      <c r="D52" s="202">
        <f>INDIRECT(D$1&amp;"!D"&amp;ROW())</f>
        <v/>
      </c>
      <c r="E52" s="200">
        <f>E53*(1+D52)</f>
        <v/>
      </c>
      <c r="F52" s="202">
        <f>INDIRECT(F$1&amp;"!D"&amp;ROW())</f>
        <v/>
      </c>
      <c r="G52" s="200">
        <f>G53*(1+F52)</f>
        <v/>
      </c>
      <c r="H52" s="199" t="n"/>
      <c r="I52" s="199" t="n"/>
      <c r="J52" s="199" t="n"/>
      <c r="K52" s="234" t="n"/>
      <c r="L52" s="200">
        <f>SUM(C52,E52,G52,I52,K52)</f>
        <v/>
      </c>
      <c r="M52" s="202">
        <f>L52/L53-1</f>
        <v/>
      </c>
      <c r="N52" s="415">
        <f>_xlfn.STDEV.P(M52:M304)</f>
        <v/>
      </c>
      <c r="O52" s="202">
        <f>N52*SQRT(250)</f>
        <v/>
      </c>
      <c r="P52" s="416">
        <f>0.09%</f>
        <v/>
      </c>
      <c r="Q52" s="415">
        <f>L52/L304-1</f>
        <v/>
      </c>
      <c r="R52" s="218">
        <f>Q52-P52</f>
        <v/>
      </c>
      <c r="S52" s="219">
        <f>AVERAGE(R52:R1050)</f>
        <v/>
      </c>
      <c r="T52" s="217">
        <f>R52/O52</f>
        <v/>
      </c>
      <c r="U52" s="199" t="n"/>
      <c r="V52" s="199" t="n"/>
      <c r="W52" s="199" t="n"/>
      <c r="X52" s="199" t="n"/>
      <c r="Y52" s="199" t="n"/>
      <c r="Z52" s="199" t="n"/>
      <c r="AA52" s="199" t="n"/>
      <c r="AB52" s="199" t="n"/>
      <c r="AC52" s="199" t="n"/>
      <c r="AD52" s="199" t="n"/>
      <c r="AE52" s="199" t="n"/>
      <c r="AF52" s="199" t="n"/>
      <c r="AG52" s="199" t="n"/>
    </row>
    <row r="53" ht="26.5" customHeight="1">
      <c r="A53" s="203" t="n">
        <v>44295</v>
      </c>
      <c r="B53" s="202">
        <f>INDIRECT(B$1&amp;"!D"&amp;ROW())</f>
        <v/>
      </c>
      <c r="C53" s="200">
        <f>C54*(1+B53)</f>
        <v/>
      </c>
      <c r="D53" s="202">
        <f>INDIRECT(D$1&amp;"!D"&amp;ROW())</f>
        <v/>
      </c>
      <c r="E53" s="200">
        <f>E54*(1+D53)</f>
        <v/>
      </c>
      <c r="F53" s="202">
        <f>INDIRECT(F$1&amp;"!D"&amp;ROW())</f>
        <v/>
      </c>
      <c r="G53" s="200">
        <f>G54*(1+F53)</f>
        <v/>
      </c>
      <c r="H53" s="199" t="n"/>
      <c r="I53" s="199" t="n"/>
      <c r="J53" s="199" t="n"/>
      <c r="K53" s="234" t="n"/>
      <c r="L53" s="200">
        <f>SUM(C53,E53,G53,I53,K53)</f>
        <v/>
      </c>
      <c r="M53" s="202">
        <f>L53/L54-1</f>
        <v/>
      </c>
      <c r="N53" s="415">
        <f>_xlfn.STDEV.P(M53:M305)</f>
        <v/>
      </c>
      <c r="O53" s="202">
        <f>N53*SQRT(250)</f>
        <v/>
      </c>
      <c r="P53" s="416">
        <f>0.09%</f>
        <v/>
      </c>
      <c r="Q53" s="415">
        <f>L53/L305-1</f>
        <v/>
      </c>
      <c r="R53" s="218">
        <f>Q53-P53</f>
        <v/>
      </c>
      <c r="S53" s="219">
        <f>AVERAGE(R53:R1051)</f>
        <v/>
      </c>
      <c r="T53" s="217">
        <f>R53/O53</f>
        <v/>
      </c>
      <c r="U53" s="199" t="n"/>
      <c r="V53" s="199" t="n"/>
      <c r="W53" s="199" t="n"/>
      <c r="X53" s="199" t="n"/>
      <c r="Y53" s="199" t="n"/>
      <c r="Z53" s="199" t="n"/>
      <c r="AA53" s="199" t="n"/>
      <c r="AB53" s="199" t="n"/>
      <c r="AC53" s="199" t="n"/>
      <c r="AD53" s="199" t="n"/>
      <c r="AE53" s="199" t="n"/>
      <c r="AF53" s="199" t="n"/>
      <c r="AG53" s="199" t="n"/>
    </row>
    <row r="54" ht="26.5" customHeight="1">
      <c r="A54" s="203" t="n">
        <v>44294</v>
      </c>
      <c r="B54" s="202">
        <f>INDIRECT(B$1&amp;"!D"&amp;ROW())</f>
        <v/>
      </c>
      <c r="C54" s="200">
        <f>C55*(1+B54)</f>
        <v/>
      </c>
      <c r="D54" s="202">
        <f>INDIRECT(D$1&amp;"!D"&amp;ROW())</f>
        <v/>
      </c>
      <c r="E54" s="200">
        <f>E55*(1+D54)</f>
        <v/>
      </c>
      <c r="F54" s="202">
        <f>INDIRECT(F$1&amp;"!D"&amp;ROW())</f>
        <v/>
      </c>
      <c r="G54" s="200">
        <f>G55*(1+F54)</f>
        <v/>
      </c>
      <c r="H54" s="199" t="n"/>
      <c r="I54" s="199" t="n"/>
      <c r="J54" s="199" t="n"/>
      <c r="K54" s="234" t="n"/>
      <c r="L54" s="200">
        <f>SUM(C54,E54,G54,I54,K54)</f>
        <v/>
      </c>
      <c r="M54" s="202">
        <f>L54/L55-1</f>
        <v/>
      </c>
      <c r="N54" s="415">
        <f>_xlfn.STDEV.P(M54:M306)</f>
        <v/>
      </c>
      <c r="O54" s="202">
        <f>N54*SQRT(250)</f>
        <v/>
      </c>
      <c r="P54" s="416">
        <f>0.09%</f>
        <v/>
      </c>
      <c r="Q54" s="415">
        <f>L54/L306-1</f>
        <v/>
      </c>
      <c r="R54" s="218">
        <f>Q54-P54</f>
        <v/>
      </c>
      <c r="S54" s="219">
        <f>AVERAGE(R54:R1052)</f>
        <v/>
      </c>
      <c r="T54" s="217">
        <f>R54/O54</f>
        <v/>
      </c>
      <c r="U54" s="199" t="n"/>
      <c r="V54" s="199" t="n"/>
      <c r="W54" s="199" t="n"/>
      <c r="X54" s="199" t="n"/>
      <c r="Y54" s="199" t="n"/>
      <c r="Z54" s="199" t="n"/>
      <c r="AA54" s="199" t="n"/>
      <c r="AB54" s="199" t="n"/>
      <c r="AC54" s="199" t="n"/>
      <c r="AD54" s="199" t="n"/>
      <c r="AE54" s="199" t="n"/>
      <c r="AF54" s="199" t="n"/>
      <c r="AG54" s="199" t="n"/>
    </row>
    <row r="55" ht="26.5" customHeight="1">
      <c r="A55" s="203" t="n">
        <v>44293</v>
      </c>
      <c r="B55" s="202">
        <f>INDIRECT(B$1&amp;"!D"&amp;ROW())</f>
        <v/>
      </c>
      <c r="C55" s="200">
        <f>C56*(1+B55)</f>
        <v/>
      </c>
      <c r="D55" s="202">
        <f>INDIRECT(D$1&amp;"!D"&amp;ROW())</f>
        <v/>
      </c>
      <c r="E55" s="200">
        <f>E56*(1+D55)</f>
        <v/>
      </c>
      <c r="F55" s="202">
        <f>INDIRECT(F$1&amp;"!D"&amp;ROW())</f>
        <v/>
      </c>
      <c r="G55" s="200">
        <f>G56*(1+F55)</f>
        <v/>
      </c>
      <c r="H55" s="199" t="n"/>
      <c r="I55" s="199" t="n"/>
      <c r="J55" s="199" t="n"/>
      <c r="K55" s="234" t="n"/>
      <c r="L55" s="200">
        <f>SUM(C55,E55,G55,I55,K55)</f>
        <v/>
      </c>
      <c r="M55" s="202">
        <f>L55/L56-1</f>
        <v/>
      </c>
      <c r="N55" s="415">
        <f>_xlfn.STDEV.P(M55:M307)</f>
        <v/>
      </c>
      <c r="O55" s="202">
        <f>N55*SQRT(250)</f>
        <v/>
      </c>
      <c r="P55" s="416">
        <f>0.09%</f>
        <v/>
      </c>
      <c r="Q55" s="415">
        <f>L55/L307-1</f>
        <v/>
      </c>
      <c r="R55" s="218">
        <f>Q55-P55</f>
        <v/>
      </c>
      <c r="S55" s="219">
        <f>AVERAGE(R55:R1053)</f>
        <v/>
      </c>
      <c r="T55" s="217">
        <f>R55/O55</f>
        <v/>
      </c>
      <c r="U55" s="199" t="n"/>
      <c r="V55" s="199" t="n"/>
      <c r="W55" s="199" t="n"/>
      <c r="X55" s="199" t="n"/>
      <c r="Y55" s="199" t="n"/>
      <c r="Z55" s="199" t="n"/>
      <c r="AA55" s="199" t="n"/>
      <c r="AB55" s="199" t="n"/>
      <c r="AC55" s="199" t="n"/>
      <c r="AD55" s="199" t="n"/>
      <c r="AE55" s="199" t="n"/>
      <c r="AF55" s="199" t="n"/>
      <c r="AG55" s="199" t="n"/>
    </row>
    <row r="56" ht="26.5" customHeight="1">
      <c r="A56" s="203" t="n">
        <v>44292</v>
      </c>
      <c r="B56" s="202">
        <f>INDIRECT(B$1&amp;"!D"&amp;ROW())</f>
        <v/>
      </c>
      <c r="C56" s="200">
        <f>C57*(1+B56)</f>
        <v/>
      </c>
      <c r="D56" s="202">
        <f>INDIRECT(D$1&amp;"!D"&amp;ROW())</f>
        <v/>
      </c>
      <c r="E56" s="200">
        <f>E57*(1+D56)</f>
        <v/>
      </c>
      <c r="F56" s="202">
        <f>INDIRECT(F$1&amp;"!D"&amp;ROW())</f>
        <v/>
      </c>
      <c r="G56" s="200">
        <f>G57*(1+F56)</f>
        <v/>
      </c>
      <c r="H56" s="199" t="n"/>
      <c r="I56" s="199" t="n"/>
      <c r="J56" s="199" t="n"/>
      <c r="K56" s="234" t="n"/>
      <c r="L56" s="200">
        <f>SUM(C56,E56,G56,I56,K56)</f>
        <v/>
      </c>
      <c r="M56" s="202">
        <f>L56/L57-1</f>
        <v/>
      </c>
      <c r="N56" s="415">
        <f>_xlfn.STDEV.P(M56:M308)</f>
        <v/>
      </c>
      <c r="O56" s="202">
        <f>N56*SQRT(250)</f>
        <v/>
      </c>
      <c r="P56" s="416">
        <f>0.09%</f>
        <v/>
      </c>
      <c r="Q56" s="415">
        <f>L56/L308-1</f>
        <v/>
      </c>
      <c r="R56" s="218">
        <f>Q56-P56</f>
        <v/>
      </c>
      <c r="S56" s="219">
        <f>AVERAGE(R56:R1054)</f>
        <v/>
      </c>
      <c r="T56" s="217">
        <f>R56/O56</f>
        <v/>
      </c>
      <c r="U56" s="199" t="n"/>
      <c r="V56" s="199" t="n"/>
      <c r="W56" s="199" t="n"/>
      <c r="X56" s="199" t="n"/>
      <c r="Y56" s="199" t="n"/>
      <c r="Z56" s="199" t="n"/>
      <c r="AA56" s="199" t="n"/>
      <c r="AB56" s="199" t="n"/>
      <c r="AC56" s="199" t="n"/>
      <c r="AD56" s="199" t="n"/>
      <c r="AE56" s="199" t="n"/>
      <c r="AF56" s="199" t="n"/>
      <c r="AG56" s="199" t="n"/>
    </row>
    <row r="57" ht="26.5" customHeight="1">
      <c r="A57" s="203" t="n">
        <v>44291</v>
      </c>
      <c r="B57" s="202">
        <f>INDIRECT(B$1&amp;"!D"&amp;ROW())</f>
        <v/>
      </c>
      <c r="C57" s="200">
        <f>C58*(1+B57)</f>
        <v/>
      </c>
      <c r="D57" s="202">
        <f>INDIRECT(D$1&amp;"!D"&amp;ROW())</f>
        <v/>
      </c>
      <c r="E57" s="200">
        <f>E58*(1+D57)</f>
        <v/>
      </c>
      <c r="F57" s="202">
        <f>INDIRECT(F$1&amp;"!D"&amp;ROW())</f>
        <v/>
      </c>
      <c r="G57" s="200">
        <f>G58*(1+F57)</f>
        <v/>
      </c>
      <c r="H57" s="199" t="n"/>
      <c r="I57" s="199" t="n"/>
      <c r="J57" s="199" t="n"/>
      <c r="K57" s="234" t="n"/>
      <c r="L57" s="200">
        <f>SUM(C57,E57,G57,I57,K57)</f>
        <v/>
      </c>
      <c r="M57" s="202">
        <f>L57/L58-1</f>
        <v/>
      </c>
      <c r="N57" s="415">
        <f>_xlfn.STDEV.P(M57:M309)</f>
        <v/>
      </c>
      <c r="O57" s="202">
        <f>N57*SQRT(250)</f>
        <v/>
      </c>
      <c r="P57" s="416">
        <f>0.09%</f>
        <v/>
      </c>
      <c r="Q57" s="415">
        <f>L57/L309-1</f>
        <v/>
      </c>
      <c r="R57" s="218">
        <f>Q57-P57</f>
        <v/>
      </c>
      <c r="S57" s="219">
        <f>AVERAGE(R57:R1055)</f>
        <v/>
      </c>
      <c r="T57" s="217">
        <f>R57/O57</f>
        <v/>
      </c>
      <c r="U57" s="199" t="n"/>
      <c r="V57" s="199" t="n"/>
      <c r="W57" s="199" t="n"/>
      <c r="X57" s="199" t="n"/>
      <c r="Y57" s="199" t="n"/>
      <c r="Z57" s="199" t="n"/>
      <c r="AA57" s="199" t="n"/>
      <c r="AB57" s="199" t="n"/>
      <c r="AC57" s="199" t="n"/>
      <c r="AD57" s="199" t="n"/>
      <c r="AE57" s="199" t="n"/>
      <c r="AF57" s="199" t="n"/>
      <c r="AG57" s="199" t="n"/>
    </row>
    <row r="58" ht="26.5" customHeight="1">
      <c r="A58" s="203" t="n">
        <v>44287</v>
      </c>
      <c r="B58" s="202">
        <f>INDIRECT(B$1&amp;"!D"&amp;ROW())</f>
        <v/>
      </c>
      <c r="C58" s="200">
        <f>C59*(1+B58)</f>
        <v/>
      </c>
      <c r="D58" s="202">
        <f>INDIRECT(D$1&amp;"!D"&amp;ROW())</f>
        <v/>
      </c>
      <c r="E58" s="200">
        <f>E59*(1+D58)</f>
        <v/>
      </c>
      <c r="F58" s="202">
        <f>INDIRECT(F$1&amp;"!D"&amp;ROW())</f>
        <v/>
      </c>
      <c r="G58" s="200">
        <f>G59*(1+F58)</f>
        <v/>
      </c>
      <c r="H58" s="199" t="n"/>
      <c r="I58" s="199" t="n"/>
      <c r="J58" s="199" t="n"/>
      <c r="K58" s="234" t="n"/>
      <c r="L58" s="200">
        <f>SUM(C58,E58,G58,I58,K58)</f>
        <v/>
      </c>
      <c r="M58" s="202">
        <f>L58/L59-1</f>
        <v/>
      </c>
      <c r="N58" s="415">
        <f>_xlfn.STDEV.P(M58:M310)</f>
        <v/>
      </c>
      <c r="O58" s="202">
        <f>N58*SQRT(250)</f>
        <v/>
      </c>
      <c r="P58" s="416">
        <f>0.09%</f>
        <v/>
      </c>
      <c r="Q58" s="415">
        <f>L58/L310-1</f>
        <v/>
      </c>
      <c r="R58" s="218">
        <f>Q58-P58</f>
        <v/>
      </c>
      <c r="S58" s="219">
        <f>AVERAGE(R58:R1056)</f>
        <v/>
      </c>
      <c r="T58" s="217">
        <f>R58/O58</f>
        <v/>
      </c>
      <c r="U58" s="199" t="n"/>
      <c r="V58" s="199" t="n"/>
      <c r="W58" s="199" t="n"/>
      <c r="X58" s="199" t="n"/>
      <c r="Y58" s="199" t="n"/>
      <c r="Z58" s="199" t="n"/>
      <c r="AA58" s="199" t="n"/>
      <c r="AB58" s="199" t="n"/>
      <c r="AC58" s="199" t="n"/>
      <c r="AD58" s="199" t="n"/>
      <c r="AE58" s="199" t="n"/>
      <c r="AF58" s="199" t="n"/>
      <c r="AG58" s="199" t="n"/>
    </row>
    <row r="59" ht="26.5" customHeight="1">
      <c r="A59" s="203" t="n">
        <v>44286</v>
      </c>
      <c r="B59" s="202">
        <f>INDIRECT(B$1&amp;"!D"&amp;ROW())</f>
        <v/>
      </c>
      <c r="C59" s="200">
        <f>C60*(1+B59)</f>
        <v/>
      </c>
      <c r="D59" s="202">
        <f>INDIRECT(D$1&amp;"!D"&amp;ROW())</f>
        <v/>
      </c>
      <c r="E59" s="200">
        <f>E60*(1+D59)</f>
        <v/>
      </c>
      <c r="F59" s="202">
        <f>INDIRECT(F$1&amp;"!D"&amp;ROW())</f>
        <v/>
      </c>
      <c r="G59" s="200">
        <f>G60*(1+F59)</f>
        <v/>
      </c>
      <c r="H59" s="199" t="n"/>
      <c r="I59" s="199" t="n"/>
      <c r="J59" s="199" t="n"/>
      <c r="K59" s="234" t="n"/>
      <c r="L59" s="200">
        <f>SUM(C59,E59,G59,I59,K59)</f>
        <v/>
      </c>
      <c r="M59" s="202">
        <f>L59/L60-1</f>
        <v/>
      </c>
      <c r="N59" s="415">
        <f>_xlfn.STDEV.P(M59:M311)</f>
        <v/>
      </c>
      <c r="O59" s="202">
        <f>N59*SQRT(250)</f>
        <v/>
      </c>
      <c r="P59" s="416">
        <f>0.09%</f>
        <v/>
      </c>
      <c r="Q59" s="415">
        <f>L59/L311-1</f>
        <v/>
      </c>
      <c r="R59" s="218">
        <f>Q59-P59</f>
        <v/>
      </c>
      <c r="S59" s="219">
        <f>AVERAGE(R59:R1057)</f>
        <v/>
      </c>
      <c r="T59" s="217">
        <f>R59/O59</f>
        <v/>
      </c>
      <c r="U59" s="199" t="n"/>
      <c r="V59" s="199" t="n"/>
      <c r="W59" s="199" t="n"/>
      <c r="X59" s="199" t="n"/>
      <c r="Y59" s="199" t="n"/>
      <c r="Z59" s="199" t="n"/>
      <c r="AA59" s="199" t="n"/>
      <c r="AB59" s="199" t="n"/>
      <c r="AC59" s="199" t="n"/>
      <c r="AD59" s="199" t="n"/>
      <c r="AE59" s="199" t="n"/>
      <c r="AF59" s="199" t="n"/>
      <c r="AG59" s="199" t="n"/>
    </row>
    <row r="60" ht="26.5" customHeight="1">
      <c r="A60" s="203" t="n">
        <v>44285</v>
      </c>
      <c r="B60" s="202">
        <f>INDIRECT(B$1&amp;"!D"&amp;ROW())</f>
        <v/>
      </c>
      <c r="C60" s="200">
        <f>C61*(1+B60)</f>
        <v/>
      </c>
      <c r="D60" s="202">
        <f>INDIRECT(D$1&amp;"!D"&amp;ROW())</f>
        <v/>
      </c>
      <c r="E60" s="200">
        <f>E61*(1+D60)</f>
        <v/>
      </c>
      <c r="F60" s="202">
        <f>INDIRECT(F$1&amp;"!D"&amp;ROW())</f>
        <v/>
      </c>
      <c r="G60" s="200">
        <f>G61*(1+F60)</f>
        <v/>
      </c>
      <c r="H60" s="199" t="n"/>
      <c r="I60" s="199" t="n"/>
      <c r="J60" s="199" t="n"/>
      <c r="K60" s="234" t="n"/>
      <c r="L60" s="200">
        <f>SUM(C60,E60,G60,I60,K60)</f>
        <v/>
      </c>
      <c r="M60" s="202">
        <f>L60/L61-1</f>
        <v/>
      </c>
      <c r="N60" s="415">
        <f>_xlfn.STDEV.P(M60:M312)</f>
        <v/>
      </c>
      <c r="O60" s="202">
        <f>N60*SQRT(250)</f>
        <v/>
      </c>
      <c r="P60" s="416">
        <f>0.09%</f>
        <v/>
      </c>
      <c r="Q60" s="415">
        <f>L60/L312-1</f>
        <v/>
      </c>
      <c r="R60" s="218">
        <f>Q60-P60</f>
        <v/>
      </c>
      <c r="S60" s="219">
        <f>AVERAGE(R60:R1058)</f>
        <v/>
      </c>
      <c r="T60" s="217">
        <f>R60/O60</f>
        <v/>
      </c>
      <c r="U60" s="199" t="n"/>
      <c r="V60" s="199" t="n"/>
      <c r="W60" s="199" t="n"/>
      <c r="X60" s="199" t="n"/>
      <c r="Y60" s="199" t="n"/>
      <c r="Z60" s="199" t="n"/>
      <c r="AA60" s="199" t="n"/>
      <c r="AB60" s="199" t="n"/>
      <c r="AC60" s="199" t="n"/>
      <c r="AD60" s="199" t="n"/>
      <c r="AE60" s="199" t="n"/>
      <c r="AF60" s="199" t="n"/>
      <c r="AG60" s="199" t="n"/>
    </row>
    <row r="61" ht="26.5" customHeight="1">
      <c r="A61" s="203" t="n">
        <v>44284</v>
      </c>
      <c r="B61" s="202">
        <f>INDIRECT(B$1&amp;"!D"&amp;ROW())</f>
        <v/>
      </c>
      <c r="C61" s="200">
        <f>C62*(1+B61)</f>
        <v/>
      </c>
      <c r="D61" s="202">
        <f>INDIRECT(D$1&amp;"!D"&amp;ROW())</f>
        <v/>
      </c>
      <c r="E61" s="200">
        <f>E62*(1+D61)</f>
        <v/>
      </c>
      <c r="F61" s="202">
        <f>INDIRECT(F$1&amp;"!D"&amp;ROW())</f>
        <v/>
      </c>
      <c r="G61" s="200">
        <f>G62*(1+F61)</f>
        <v/>
      </c>
      <c r="H61" s="199" t="n"/>
      <c r="I61" s="199" t="n"/>
      <c r="J61" s="199" t="n"/>
      <c r="K61" s="234" t="n"/>
      <c r="L61" s="200">
        <f>SUM(C61,E61,G61,I61,K61)</f>
        <v/>
      </c>
      <c r="M61" s="202">
        <f>L61/L62-1</f>
        <v/>
      </c>
      <c r="N61" s="415">
        <f>_xlfn.STDEV.P(M61:M313)</f>
        <v/>
      </c>
      <c r="O61" s="202">
        <f>N61*SQRT(250)</f>
        <v/>
      </c>
      <c r="P61" s="416">
        <f>0.09%</f>
        <v/>
      </c>
      <c r="Q61" s="415">
        <f>L61/L313-1</f>
        <v/>
      </c>
      <c r="R61" s="218">
        <f>Q61-P61</f>
        <v/>
      </c>
      <c r="S61" s="219">
        <f>AVERAGE(R61:R1059)</f>
        <v/>
      </c>
      <c r="T61" s="217">
        <f>R61/O61</f>
        <v/>
      </c>
      <c r="U61" s="199" t="n"/>
      <c r="V61" s="199" t="n"/>
      <c r="W61" s="199" t="n"/>
      <c r="X61" s="199" t="n"/>
      <c r="Y61" s="199" t="n"/>
      <c r="Z61" s="199" t="n"/>
      <c r="AA61" s="199" t="n"/>
      <c r="AB61" s="199" t="n"/>
      <c r="AC61" s="199" t="n"/>
      <c r="AD61" s="199" t="n"/>
      <c r="AE61" s="199" t="n"/>
      <c r="AF61" s="199" t="n"/>
      <c r="AG61" s="199" t="n"/>
    </row>
    <row r="62" ht="26.5" customHeight="1">
      <c r="A62" s="203" t="n">
        <v>44281</v>
      </c>
      <c r="B62" s="202">
        <f>INDIRECT(B$1&amp;"!D"&amp;ROW())</f>
        <v/>
      </c>
      <c r="C62" s="200">
        <f>C63*(1+B62)</f>
        <v/>
      </c>
      <c r="D62" s="202">
        <f>INDIRECT(D$1&amp;"!D"&amp;ROW())</f>
        <v/>
      </c>
      <c r="E62" s="200">
        <f>E63*(1+D62)</f>
        <v/>
      </c>
      <c r="F62" s="202">
        <f>INDIRECT(F$1&amp;"!D"&amp;ROW())</f>
        <v/>
      </c>
      <c r="G62" s="200">
        <f>G63*(1+F62)</f>
        <v/>
      </c>
      <c r="H62" s="199" t="n"/>
      <c r="I62" s="199" t="n"/>
      <c r="J62" s="199" t="n"/>
      <c r="K62" s="234" t="n"/>
      <c r="L62" s="200">
        <f>SUM(C62,E62,G62,I62,K62)</f>
        <v/>
      </c>
      <c r="M62" s="202">
        <f>L62/L63-1</f>
        <v/>
      </c>
      <c r="N62" s="415">
        <f>_xlfn.STDEV.P(M62:M314)</f>
        <v/>
      </c>
      <c r="O62" s="202">
        <f>N62*SQRT(250)</f>
        <v/>
      </c>
      <c r="P62" s="416">
        <f>0.09%</f>
        <v/>
      </c>
      <c r="Q62" s="415">
        <f>L62/L314-1</f>
        <v/>
      </c>
      <c r="R62" s="218">
        <f>Q62-P62</f>
        <v/>
      </c>
      <c r="S62" s="219">
        <f>AVERAGE(R62:R1060)</f>
        <v/>
      </c>
      <c r="T62" s="217">
        <f>R62/O62</f>
        <v/>
      </c>
      <c r="U62" s="199" t="n"/>
      <c r="V62" s="199" t="n"/>
      <c r="W62" s="199" t="n"/>
      <c r="X62" s="199" t="n"/>
      <c r="Y62" s="199" t="n"/>
      <c r="Z62" s="199" t="n"/>
      <c r="AA62" s="199" t="n"/>
      <c r="AB62" s="199" t="n"/>
      <c r="AC62" s="199" t="n"/>
      <c r="AD62" s="199" t="n"/>
      <c r="AE62" s="199" t="n"/>
      <c r="AF62" s="199" t="n"/>
      <c r="AG62" s="199" t="n"/>
    </row>
    <row r="63" ht="26.5" customHeight="1">
      <c r="A63" s="203" t="n">
        <v>44280</v>
      </c>
      <c r="B63" s="202">
        <f>INDIRECT(B$1&amp;"!D"&amp;ROW())</f>
        <v/>
      </c>
      <c r="C63" s="200">
        <f>C64*(1+B63)</f>
        <v/>
      </c>
      <c r="D63" s="202">
        <f>INDIRECT(D$1&amp;"!D"&amp;ROW())</f>
        <v/>
      </c>
      <c r="E63" s="200">
        <f>E64*(1+D63)</f>
        <v/>
      </c>
      <c r="F63" s="202">
        <f>INDIRECT(F$1&amp;"!D"&amp;ROW())</f>
        <v/>
      </c>
      <c r="G63" s="200">
        <f>G64*(1+F63)</f>
        <v/>
      </c>
      <c r="H63" s="199" t="n"/>
      <c r="I63" s="199" t="n"/>
      <c r="J63" s="199" t="n"/>
      <c r="K63" s="234" t="n"/>
      <c r="L63" s="200">
        <f>SUM(C63,E63,G63,I63,K63)</f>
        <v/>
      </c>
      <c r="M63" s="202">
        <f>L63/L64-1</f>
        <v/>
      </c>
      <c r="N63" s="415">
        <f>_xlfn.STDEV.P(M63:M315)</f>
        <v/>
      </c>
      <c r="O63" s="202">
        <f>N63*SQRT(250)</f>
        <v/>
      </c>
      <c r="P63" s="416">
        <f>0.09%</f>
        <v/>
      </c>
      <c r="Q63" s="415">
        <f>L63/L315-1</f>
        <v/>
      </c>
      <c r="R63" s="218">
        <f>Q63-P63</f>
        <v/>
      </c>
      <c r="S63" s="219">
        <f>AVERAGE(R63:R1061)</f>
        <v/>
      </c>
      <c r="T63" s="217">
        <f>R63/O63</f>
        <v/>
      </c>
      <c r="U63" s="199" t="n"/>
      <c r="V63" s="199" t="n"/>
      <c r="W63" s="199" t="n"/>
      <c r="X63" s="199" t="n"/>
      <c r="Y63" s="199" t="n"/>
      <c r="Z63" s="199" t="n"/>
      <c r="AA63" s="199" t="n"/>
      <c r="AB63" s="199" t="n"/>
      <c r="AC63" s="199" t="n"/>
      <c r="AD63" s="199" t="n"/>
      <c r="AE63" s="199" t="n"/>
      <c r="AF63" s="199" t="n"/>
      <c r="AG63" s="199" t="n"/>
    </row>
    <row r="64" ht="26.5" customHeight="1">
      <c r="A64" s="203" t="n">
        <v>44279</v>
      </c>
      <c r="B64" s="202">
        <f>INDIRECT(B$1&amp;"!D"&amp;ROW())</f>
        <v/>
      </c>
      <c r="C64" s="200">
        <f>C65*(1+B64)</f>
        <v/>
      </c>
      <c r="D64" s="202">
        <f>INDIRECT(D$1&amp;"!D"&amp;ROW())</f>
        <v/>
      </c>
      <c r="E64" s="200">
        <f>E65*(1+D64)</f>
        <v/>
      </c>
      <c r="F64" s="202">
        <f>INDIRECT(F$1&amp;"!D"&amp;ROW())</f>
        <v/>
      </c>
      <c r="G64" s="200">
        <f>G65*(1+F64)</f>
        <v/>
      </c>
      <c r="H64" s="199" t="n"/>
      <c r="I64" s="199" t="n"/>
      <c r="J64" s="199" t="n"/>
      <c r="K64" s="234" t="n"/>
      <c r="L64" s="200">
        <f>SUM(C64,E64,G64,I64,K64)</f>
        <v/>
      </c>
      <c r="M64" s="202">
        <f>L64/L65-1</f>
        <v/>
      </c>
      <c r="N64" s="415">
        <f>_xlfn.STDEV.P(M64:M316)</f>
        <v/>
      </c>
      <c r="O64" s="202">
        <f>N64*SQRT(250)</f>
        <v/>
      </c>
      <c r="P64" s="416">
        <f>0.09%</f>
        <v/>
      </c>
      <c r="Q64" s="415">
        <f>L64/L316-1</f>
        <v/>
      </c>
      <c r="R64" s="218">
        <f>Q64-P64</f>
        <v/>
      </c>
      <c r="S64" s="219">
        <f>AVERAGE(R64:R1062)</f>
        <v/>
      </c>
      <c r="T64" s="217">
        <f>R64/O64</f>
        <v/>
      </c>
      <c r="U64" s="199" t="n"/>
      <c r="V64" s="199" t="n"/>
      <c r="W64" s="199" t="n"/>
      <c r="X64" s="199" t="n"/>
      <c r="Y64" s="199" t="n"/>
      <c r="Z64" s="199" t="n"/>
      <c r="AA64" s="199" t="n"/>
      <c r="AB64" s="199" t="n"/>
      <c r="AC64" s="199" t="n"/>
      <c r="AD64" s="199" t="n"/>
      <c r="AE64" s="199" t="n"/>
      <c r="AF64" s="199" t="n"/>
      <c r="AG64" s="199" t="n"/>
    </row>
    <row r="65" ht="26.5" customHeight="1">
      <c r="A65" s="203" t="n">
        <v>44278</v>
      </c>
      <c r="B65" s="202">
        <f>INDIRECT(B$1&amp;"!D"&amp;ROW())</f>
        <v/>
      </c>
      <c r="C65" s="200">
        <f>C66*(1+B65)</f>
        <v/>
      </c>
      <c r="D65" s="202">
        <f>INDIRECT(D$1&amp;"!D"&amp;ROW())</f>
        <v/>
      </c>
      <c r="E65" s="200">
        <f>E66*(1+D65)</f>
        <v/>
      </c>
      <c r="F65" s="202">
        <f>INDIRECT(F$1&amp;"!D"&amp;ROW())</f>
        <v/>
      </c>
      <c r="G65" s="200">
        <f>G66*(1+F65)</f>
        <v/>
      </c>
      <c r="H65" s="199" t="n"/>
      <c r="I65" s="199" t="n"/>
      <c r="J65" s="199" t="n"/>
      <c r="K65" s="234" t="n"/>
      <c r="L65" s="200">
        <f>SUM(C65,E65,G65,I65,K65)</f>
        <v/>
      </c>
      <c r="M65" s="202">
        <f>L65/L66-1</f>
        <v/>
      </c>
      <c r="N65" s="415">
        <f>_xlfn.STDEV.P(M65:M317)</f>
        <v/>
      </c>
      <c r="O65" s="202">
        <f>N65*SQRT(250)</f>
        <v/>
      </c>
      <c r="P65" s="416">
        <f>0.09%</f>
        <v/>
      </c>
      <c r="Q65" s="415">
        <f>L65/L317-1</f>
        <v/>
      </c>
      <c r="R65" s="218">
        <f>Q65-P65</f>
        <v/>
      </c>
      <c r="S65" s="219">
        <f>AVERAGE(R65:R1063)</f>
        <v/>
      </c>
      <c r="T65" s="217">
        <f>R65/O65</f>
        <v/>
      </c>
      <c r="U65" s="199" t="n"/>
      <c r="V65" s="199" t="n"/>
      <c r="W65" s="199" t="n"/>
      <c r="X65" s="199" t="n"/>
      <c r="Y65" s="199" t="n"/>
      <c r="Z65" s="199" t="n"/>
      <c r="AA65" s="199" t="n"/>
      <c r="AB65" s="199" t="n"/>
      <c r="AC65" s="199" t="n"/>
      <c r="AD65" s="199" t="n"/>
      <c r="AE65" s="199" t="n"/>
      <c r="AF65" s="199" t="n"/>
      <c r="AG65" s="199" t="n"/>
    </row>
    <row r="66" ht="26.5" customHeight="1">
      <c r="A66" s="203" t="n">
        <v>44277</v>
      </c>
      <c r="B66" s="202">
        <f>INDIRECT(B$1&amp;"!D"&amp;ROW())</f>
        <v/>
      </c>
      <c r="C66" s="200">
        <f>C67*(1+B66)</f>
        <v/>
      </c>
      <c r="D66" s="202">
        <f>INDIRECT(D$1&amp;"!D"&amp;ROW())</f>
        <v/>
      </c>
      <c r="E66" s="200">
        <f>E67*(1+D66)</f>
        <v/>
      </c>
      <c r="F66" s="202">
        <f>INDIRECT(F$1&amp;"!D"&amp;ROW())</f>
        <v/>
      </c>
      <c r="G66" s="200">
        <f>G67*(1+F66)</f>
        <v/>
      </c>
      <c r="H66" s="199" t="n"/>
      <c r="I66" s="199" t="n"/>
      <c r="J66" s="199" t="n"/>
      <c r="K66" s="234" t="n"/>
      <c r="L66" s="200">
        <f>SUM(C66,E66,G66,I66,K66)</f>
        <v/>
      </c>
      <c r="M66" s="202">
        <f>L66/L67-1</f>
        <v/>
      </c>
      <c r="N66" s="415">
        <f>_xlfn.STDEV.P(M66:M318)</f>
        <v/>
      </c>
      <c r="O66" s="202">
        <f>N66*SQRT(250)</f>
        <v/>
      </c>
      <c r="P66" s="416">
        <f>0.09%</f>
        <v/>
      </c>
      <c r="Q66" s="415">
        <f>L66/L318-1</f>
        <v/>
      </c>
      <c r="R66" s="218">
        <f>Q66-P66</f>
        <v/>
      </c>
      <c r="S66" s="219">
        <f>AVERAGE(R66:R1064)</f>
        <v/>
      </c>
      <c r="T66" s="217">
        <f>R66/O66</f>
        <v/>
      </c>
      <c r="U66" s="199" t="n"/>
      <c r="V66" s="199" t="n"/>
      <c r="W66" s="199" t="n"/>
      <c r="X66" s="199" t="n"/>
      <c r="Y66" s="199" t="n"/>
      <c r="Z66" s="199" t="n"/>
      <c r="AA66" s="199" t="n"/>
      <c r="AB66" s="199" t="n"/>
      <c r="AC66" s="199" t="n"/>
      <c r="AD66" s="199" t="n"/>
      <c r="AE66" s="199" t="n"/>
      <c r="AF66" s="199" t="n"/>
      <c r="AG66" s="199" t="n"/>
    </row>
    <row r="67" ht="26.5" customHeight="1">
      <c r="A67" s="203" t="n">
        <v>44274</v>
      </c>
      <c r="B67" s="202">
        <f>INDIRECT(B$1&amp;"!D"&amp;ROW())</f>
        <v/>
      </c>
      <c r="C67" s="200">
        <f>C68*(1+B67)</f>
        <v/>
      </c>
      <c r="D67" s="202">
        <f>INDIRECT(D$1&amp;"!D"&amp;ROW())</f>
        <v/>
      </c>
      <c r="E67" s="200">
        <f>E68*(1+D67)</f>
        <v/>
      </c>
      <c r="F67" s="202">
        <f>INDIRECT(F$1&amp;"!D"&amp;ROW())</f>
        <v/>
      </c>
      <c r="G67" s="200">
        <f>G68*(1+F67)</f>
        <v/>
      </c>
      <c r="H67" s="199" t="n"/>
      <c r="I67" s="199" t="n"/>
      <c r="J67" s="199" t="n"/>
      <c r="K67" s="234" t="n"/>
      <c r="L67" s="200">
        <f>SUM(C67,E67,G67,I67,K67)</f>
        <v/>
      </c>
      <c r="M67" s="202">
        <f>L67/L68-1</f>
        <v/>
      </c>
      <c r="N67" s="415">
        <f>_xlfn.STDEV.P(M67:M319)</f>
        <v/>
      </c>
      <c r="O67" s="202">
        <f>N67*SQRT(250)</f>
        <v/>
      </c>
      <c r="P67" s="416">
        <f>0.09%</f>
        <v/>
      </c>
      <c r="Q67" s="415">
        <f>L67/L319-1</f>
        <v/>
      </c>
      <c r="R67" s="218">
        <f>Q67-P67</f>
        <v/>
      </c>
      <c r="S67" s="219">
        <f>AVERAGE(R67:R1065)</f>
        <v/>
      </c>
      <c r="T67" s="217">
        <f>R67/O67</f>
        <v/>
      </c>
      <c r="U67" s="199" t="n"/>
      <c r="V67" s="199" t="n"/>
      <c r="W67" s="199" t="n"/>
      <c r="X67" s="199" t="n"/>
      <c r="Y67" s="199" t="n"/>
      <c r="Z67" s="199" t="n"/>
      <c r="AA67" s="199" t="n"/>
      <c r="AB67" s="199" t="n"/>
      <c r="AC67" s="199" t="n"/>
      <c r="AD67" s="199" t="n"/>
      <c r="AE67" s="199" t="n"/>
      <c r="AF67" s="199" t="n"/>
      <c r="AG67" s="199" t="n"/>
    </row>
    <row r="68" ht="26.5" customHeight="1">
      <c r="A68" s="203" t="n">
        <v>44273</v>
      </c>
      <c r="B68" s="202">
        <f>INDIRECT(B$1&amp;"!D"&amp;ROW())</f>
        <v/>
      </c>
      <c r="C68" s="200">
        <f>C69*(1+B68)</f>
        <v/>
      </c>
      <c r="D68" s="202">
        <f>INDIRECT(D$1&amp;"!D"&amp;ROW())</f>
        <v/>
      </c>
      <c r="E68" s="200">
        <f>E69*(1+D68)</f>
        <v/>
      </c>
      <c r="F68" s="202">
        <f>INDIRECT(F$1&amp;"!D"&amp;ROW())</f>
        <v/>
      </c>
      <c r="G68" s="200">
        <f>G69*(1+F68)</f>
        <v/>
      </c>
      <c r="H68" s="199" t="n"/>
      <c r="I68" s="199" t="n"/>
      <c r="J68" s="199" t="n"/>
      <c r="K68" s="234" t="n"/>
      <c r="L68" s="200">
        <f>SUM(C68,E68,G68,I68,K68)</f>
        <v/>
      </c>
      <c r="M68" s="202">
        <f>L68/L69-1</f>
        <v/>
      </c>
      <c r="N68" s="415">
        <f>_xlfn.STDEV.P(M68:M320)</f>
        <v/>
      </c>
      <c r="O68" s="202">
        <f>N68*SQRT(250)</f>
        <v/>
      </c>
      <c r="P68" s="416">
        <f>0.09%</f>
        <v/>
      </c>
      <c r="Q68" s="415">
        <f>L68/L320-1</f>
        <v/>
      </c>
      <c r="R68" s="218">
        <f>Q68-P68</f>
        <v/>
      </c>
      <c r="S68" s="219">
        <f>AVERAGE(R68:R1066)</f>
        <v/>
      </c>
      <c r="T68" s="217">
        <f>R68/O68</f>
        <v/>
      </c>
      <c r="U68" s="199" t="n"/>
      <c r="V68" s="199" t="n"/>
      <c r="W68" s="199" t="n"/>
      <c r="X68" s="199" t="n"/>
      <c r="Y68" s="199" t="n"/>
      <c r="Z68" s="199" t="n"/>
      <c r="AA68" s="199" t="n"/>
      <c r="AB68" s="199" t="n"/>
      <c r="AC68" s="199" t="n"/>
      <c r="AD68" s="199" t="n"/>
      <c r="AE68" s="199" t="n"/>
      <c r="AF68" s="199" t="n"/>
      <c r="AG68" s="199" t="n"/>
    </row>
    <row r="69" ht="26.5" customHeight="1">
      <c r="A69" s="203" t="n">
        <v>44272</v>
      </c>
      <c r="B69" s="202">
        <f>INDIRECT(B$1&amp;"!D"&amp;ROW())</f>
        <v/>
      </c>
      <c r="C69" s="200">
        <f>C70*(1+B69)</f>
        <v/>
      </c>
      <c r="D69" s="202">
        <f>INDIRECT(D$1&amp;"!D"&amp;ROW())</f>
        <v/>
      </c>
      <c r="E69" s="200">
        <f>E70*(1+D69)</f>
        <v/>
      </c>
      <c r="F69" s="202">
        <f>INDIRECT(F$1&amp;"!D"&amp;ROW())</f>
        <v/>
      </c>
      <c r="G69" s="200">
        <f>G70*(1+F69)</f>
        <v/>
      </c>
      <c r="H69" s="199" t="n"/>
      <c r="I69" s="199" t="n"/>
      <c r="J69" s="199" t="n"/>
      <c r="K69" s="234" t="n"/>
      <c r="L69" s="200">
        <f>SUM(C69,E69,G69,I69,K69)</f>
        <v/>
      </c>
      <c r="M69" s="202">
        <f>L69/L70-1</f>
        <v/>
      </c>
      <c r="N69" s="415">
        <f>_xlfn.STDEV.P(M69:M321)</f>
        <v/>
      </c>
      <c r="O69" s="202">
        <f>N69*SQRT(250)</f>
        <v/>
      </c>
      <c r="P69" s="416">
        <f>0.09%</f>
        <v/>
      </c>
      <c r="Q69" s="415">
        <f>L69/L321-1</f>
        <v/>
      </c>
      <c r="R69" s="218">
        <f>Q69-P69</f>
        <v/>
      </c>
      <c r="S69" s="219">
        <f>AVERAGE(R69:R1067)</f>
        <v/>
      </c>
      <c r="T69" s="217">
        <f>R69/O69</f>
        <v/>
      </c>
      <c r="U69" s="199" t="n"/>
      <c r="V69" s="199" t="n"/>
      <c r="W69" s="199" t="n"/>
      <c r="X69" s="199" t="n"/>
      <c r="Y69" s="199" t="n"/>
      <c r="Z69" s="199" t="n"/>
      <c r="AA69" s="199" t="n"/>
      <c r="AB69" s="199" t="n"/>
      <c r="AC69" s="199" t="n"/>
      <c r="AD69" s="199" t="n"/>
      <c r="AE69" s="199" t="n"/>
      <c r="AF69" s="199" t="n"/>
      <c r="AG69" s="199" t="n"/>
    </row>
    <row r="70" ht="26.5" customHeight="1">
      <c r="A70" s="203" t="n">
        <v>44271</v>
      </c>
      <c r="B70" s="202">
        <f>INDIRECT(B$1&amp;"!D"&amp;ROW())</f>
        <v/>
      </c>
      <c r="C70" s="200">
        <f>C71*(1+B70)</f>
        <v/>
      </c>
      <c r="D70" s="202">
        <f>INDIRECT(D$1&amp;"!D"&amp;ROW())</f>
        <v/>
      </c>
      <c r="E70" s="200">
        <f>E71*(1+D70)</f>
        <v/>
      </c>
      <c r="F70" s="202">
        <f>INDIRECT(F$1&amp;"!D"&amp;ROW())</f>
        <v/>
      </c>
      <c r="G70" s="200">
        <f>G71*(1+F70)</f>
        <v/>
      </c>
      <c r="H70" s="199" t="n"/>
      <c r="I70" s="199" t="n"/>
      <c r="J70" s="199" t="n"/>
      <c r="K70" s="234" t="n"/>
      <c r="L70" s="200">
        <f>SUM(C70,E70,G70,I70,K70)</f>
        <v/>
      </c>
      <c r="M70" s="202">
        <f>L70/L71-1</f>
        <v/>
      </c>
      <c r="N70" s="415">
        <f>_xlfn.STDEV.P(M70:M322)</f>
        <v/>
      </c>
      <c r="O70" s="202">
        <f>N70*SQRT(250)</f>
        <v/>
      </c>
      <c r="P70" s="416">
        <f>0.09%</f>
        <v/>
      </c>
      <c r="Q70" s="415">
        <f>L70/L322-1</f>
        <v/>
      </c>
      <c r="R70" s="218">
        <f>Q70-P70</f>
        <v/>
      </c>
      <c r="S70" s="219">
        <f>AVERAGE(R70:R1068)</f>
        <v/>
      </c>
      <c r="T70" s="217">
        <f>R70/O70</f>
        <v/>
      </c>
      <c r="U70" s="199" t="n"/>
      <c r="V70" s="199" t="n"/>
      <c r="W70" s="199" t="n"/>
      <c r="X70" s="199" t="n"/>
      <c r="Y70" s="199" t="n"/>
      <c r="Z70" s="199" t="n"/>
      <c r="AA70" s="199" t="n"/>
      <c r="AB70" s="199" t="n"/>
      <c r="AC70" s="199" t="n"/>
      <c r="AD70" s="199" t="n"/>
      <c r="AE70" s="199" t="n"/>
      <c r="AF70" s="199" t="n"/>
      <c r="AG70" s="199" t="n"/>
    </row>
    <row r="71" ht="26.5" customHeight="1">
      <c r="A71" s="203" t="n">
        <v>44270</v>
      </c>
      <c r="B71" s="202">
        <f>INDIRECT(B$1&amp;"!D"&amp;ROW())</f>
        <v/>
      </c>
      <c r="C71" s="200">
        <f>C72*(1+B71)</f>
        <v/>
      </c>
      <c r="D71" s="202">
        <f>INDIRECT(D$1&amp;"!D"&amp;ROW())</f>
        <v/>
      </c>
      <c r="E71" s="200">
        <f>E72*(1+D71)</f>
        <v/>
      </c>
      <c r="F71" s="202">
        <f>INDIRECT(F$1&amp;"!D"&amp;ROW())</f>
        <v/>
      </c>
      <c r="G71" s="200">
        <f>G72*(1+F71)</f>
        <v/>
      </c>
      <c r="H71" s="199" t="n"/>
      <c r="I71" s="199" t="n"/>
      <c r="J71" s="199" t="n"/>
      <c r="K71" s="234" t="n"/>
      <c r="L71" s="200">
        <f>SUM(C71,E71,G71,I71,K71)</f>
        <v/>
      </c>
      <c r="M71" s="202">
        <f>L71/L72-1</f>
        <v/>
      </c>
      <c r="N71" s="415">
        <f>_xlfn.STDEV.P(M71:M323)</f>
        <v/>
      </c>
      <c r="O71" s="202">
        <f>N71*SQRT(250)</f>
        <v/>
      </c>
      <c r="P71" s="416">
        <f>0.09%</f>
        <v/>
      </c>
      <c r="Q71" s="415">
        <f>L71/L323-1</f>
        <v/>
      </c>
      <c r="R71" s="218">
        <f>Q71-P71</f>
        <v/>
      </c>
      <c r="S71" s="219">
        <f>AVERAGE(R71:R1069)</f>
        <v/>
      </c>
      <c r="T71" s="217">
        <f>R71/O71</f>
        <v/>
      </c>
      <c r="U71" s="199" t="n"/>
      <c r="V71" s="199" t="n"/>
      <c r="W71" s="199" t="n"/>
      <c r="X71" s="199" t="n"/>
      <c r="Y71" s="199" t="n"/>
      <c r="Z71" s="199" t="n"/>
      <c r="AA71" s="199" t="n"/>
      <c r="AB71" s="199" t="n"/>
      <c r="AC71" s="199" t="n"/>
      <c r="AD71" s="199" t="n"/>
      <c r="AE71" s="199" t="n"/>
      <c r="AF71" s="199" t="n"/>
      <c r="AG71" s="199" t="n"/>
    </row>
    <row r="72" ht="26.5" customHeight="1">
      <c r="A72" s="203" t="n">
        <v>44267</v>
      </c>
      <c r="B72" s="202">
        <f>INDIRECT(B$1&amp;"!D"&amp;ROW())</f>
        <v/>
      </c>
      <c r="C72" s="200">
        <f>C73*(1+B72)</f>
        <v/>
      </c>
      <c r="D72" s="202">
        <f>INDIRECT(D$1&amp;"!D"&amp;ROW())</f>
        <v/>
      </c>
      <c r="E72" s="200">
        <f>E73*(1+D72)</f>
        <v/>
      </c>
      <c r="F72" s="202">
        <f>INDIRECT(F$1&amp;"!D"&amp;ROW())</f>
        <v/>
      </c>
      <c r="G72" s="200">
        <f>G73*(1+F72)</f>
        <v/>
      </c>
      <c r="H72" s="199" t="n"/>
      <c r="I72" s="199" t="n"/>
      <c r="J72" s="199" t="n"/>
      <c r="K72" s="234" t="n"/>
      <c r="L72" s="200">
        <f>SUM(C72,E72,G72,I72,K72)</f>
        <v/>
      </c>
      <c r="M72" s="202">
        <f>L72/L73-1</f>
        <v/>
      </c>
      <c r="N72" s="415">
        <f>_xlfn.STDEV.P(M72:M324)</f>
        <v/>
      </c>
      <c r="O72" s="202">
        <f>N72*SQRT(250)</f>
        <v/>
      </c>
      <c r="P72" s="416">
        <f>0.09%</f>
        <v/>
      </c>
      <c r="Q72" s="415">
        <f>L72/L324-1</f>
        <v/>
      </c>
      <c r="R72" s="218">
        <f>Q72-P72</f>
        <v/>
      </c>
      <c r="S72" s="219">
        <f>AVERAGE(R72:R1070)</f>
        <v/>
      </c>
      <c r="T72" s="217">
        <f>R72/O72</f>
        <v/>
      </c>
      <c r="U72" s="199" t="n"/>
      <c r="V72" s="199" t="n"/>
      <c r="W72" s="199" t="n"/>
      <c r="X72" s="199" t="n"/>
      <c r="Y72" s="199" t="n"/>
      <c r="Z72" s="199" t="n"/>
      <c r="AA72" s="199" t="n"/>
      <c r="AB72" s="199" t="n"/>
      <c r="AC72" s="199" t="n"/>
      <c r="AD72" s="199" t="n"/>
      <c r="AE72" s="199" t="n"/>
      <c r="AF72" s="199" t="n"/>
      <c r="AG72" s="199" t="n"/>
    </row>
    <row r="73" ht="26.5" customHeight="1">
      <c r="A73" s="203" t="n">
        <v>44266</v>
      </c>
      <c r="B73" s="202">
        <f>INDIRECT(B$1&amp;"!D"&amp;ROW())</f>
        <v/>
      </c>
      <c r="C73" s="200">
        <f>C74*(1+B73)</f>
        <v/>
      </c>
      <c r="D73" s="202">
        <f>INDIRECT(D$1&amp;"!D"&amp;ROW())</f>
        <v/>
      </c>
      <c r="E73" s="200">
        <f>E74*(1+D73)</f>
        <v/>
      </c>
      <c r="F73" s="202">
        <f>INDIRECT(F$1&amp;"!D"&amp;ROW())</f>
        <v/>
      </c>
      <c r="G73" s="200">
        <f>G74*(1+F73)</f>
        <v/>
      </c>
      <c r="H73" s="199" t="n"/>
      <c r="I73" s="199" t="n"/>
      <c r="J73" s="199" t="n"/>
      <c r="K73" s="234" t="n"/>
      <c r="L73" s="200">
        <f>SUM(C73,E73,G73,I73,K73)</f>
        <v/>
      </c>
      <c r="M73" s="202">
        <f>L73/L74-1</f>
        <v/>
      </c>
      <c r="N73" s="415">
        <f>_xlfn.STDEV.P(M73:M325)</f>
        <v/>
      </c>
      <c r="O73" s="202">
        <f>N73*SQRT(250)</f>
        <v/>
      </c>
      <c r="P73" s="416">
        <f>0.09%</f>
        <v/>
      </c>
      <c r="Q73" s="415">
        <f>L73/L325-1</f>
        <v/>
      </c>
      <c r="R73" s="218">
        <f>Q73-P73</f>
        <v/>
      </c>
      <c r="S73" s="219">
        <f>AVERAGE(R73:R1071)</f>
        <v/>
      </c>
      <c r="T73" s="217">
        <f>R73/O73</f>
        <v/>
      </c>
      <c r="U73" s="199" t="n"/>
      <c r="V73" s="199" t="n"/>
      <c r="W73" s="199" t="n"/>
      <c r="X73" s="199" t="n"/>
      <c r="Y73" s="199" t="n"/>
      <c r="Z73" s="199" t="n"/>
      <c r="AA73" s="199" t="n"/>
      <c r="AB73" s="199" t="n"/>
      <c r="AC73" s="199" t="n"/>
      <c r="AD73" s="199" t="n"/>
      <c r="AE73" s="199" t="n"/>
      <c r="AF73" s="199" t="n"/>
      <c r="AG73" s="199" t="n"/>
    </row>
    <row r="74" ht="26.5" customHeight="1">
      <c r="A74" s="203" t="n">
        <v>44265</v>
      </c>
      <c r="B74" s="202">
        <f>INDIRECT(B$1&amp;"!D"&amp;ROW())</f>
        <v/>
      </c>
      <c r="C74" s="200">
        <f>C75*(1+B74)</f>
        <v/>
      </c>
      <c r="D74" s="202">
        <f>INDIRECT(D$1&amp;"!D"&amp;ROW())</f>
        <v/>
      </c>
      <c r="E74" s="200">
        <f>E75*(1+D74)</f>
        <v/>
      </c>
      <c r="F74" s="202">
        <f>INDIRECT(F$1&amp;"!D"&amp;ROW())</f>
        <v/>
      </c>
      <c r="G74" s="200">
        <f>G75*(1+F74)</f>
        <v/>
      </c>
      <c r="H74" s="199" t="n"/>
      <c r="I74" s="199" t="n"/>
      <c r="J74" s="199" t="n"/>
      <c r="K74" s="234" t="n"/>
      <c r="L74" s="200">
        <f>SUM(C74,E74,G74,I74,K74)</f>
        <v/>
      </c>
      <c r="M74" s="202">
        <f>L74/L75-1</f>
        <v/>
      </c>
      <c r="N74" s="415">
        <f>_xlfn.STDEV.P(M74:M326)</f>
        <v/>
      </c>
      <c r="O74" s="202">
        <f>N74*SQRT(250)</f>
        <v/>
      </c>
      <c r="P74" s="416">
        <f>0.09%</f>
        <v/>
      </c>
      <c r="Q74" s="415">
        <f>L74/L326-1</f>
        <v/>
      </c>
      <c r="R74" s="218">
        <f>Q74-P74</f>
        <v/>
      </c>
      <c r="S74" s="219">
        <f>AVERAGE(R74:R1072)</f>
        <v/>
      </c>
      <c r="T74" s="217">
        <f>R74/O74</f>
        <v/>
      </c>
      <c r="U74" s="199" t="n"/>
      <c r="V74" s="199" t="n"/>
      <c r="W74" s="199" t="n"/>
      <c r="X74" s="199" t="n"/>
      <c r="Y74" s="199" t="n"/>
      <c r="Z74" s="199" t="n"/>
      <c r="AA74" s="199" t="n"/>
      <c r="AB74" s="199" t="n"/>
      <c r="AC74" s="199" t="n"/>
      <c r="AD74" s="199" t="n"/>
      <c r="AE74" s="199" t="n"/>
      <c r="AF74" s="199" t="n"/>
      <c r="AG74" s="199" t="n"/>
    </row>
    <row r="75" ht="26.5" customHeight="1">
      <c r="A75" s="203" t="n">
        <v>44264</v>
      </c>
      <c r="B75" s="202">
        <f>INDIRECT(B$1&amp;"!D"&amp;ROW())</f>
        <v/>
      </c>
      <c r="C75" s="200">
        <f>C76*(1+B75)</f>
        <v/>
      </c>
      <c r="D75" s="202">
        <f>INDIRECT(D$1&amp;"!D"&amp;ROW())</f>
        <v/>
      </c>
      <c r="E75" s="200">
        <f>E76*(1+D75)</f>
        <v/>
      </c>
      <c r="F75" s="202">
        <f>INDIRECT(F$1&amp;"!D"&amp;ROW())</f>
        <v/>
      </c>
      <c r="G75" s="200">
        <f>G76*(1+F75)</f>
        <v/>
      </c>
      <c r="H75" s="199" t="n"/>
      <c r="I75" s="199" t="n"/>
      <c r="J75" s="199" t="n"/>
      <c r="K75" s="234" t="n"/>
      <c r="L75" s="200">
        <f>SUM(C75,E75,G75,I75,K75)</f>
        <v/>
      </c>
      <c r="M75" s="202">
        <f>L75/L76-1</f>
        <v/>
      </c>
      <c r="N75" s="415">
        <f>_xlfn.STDEV.P(M75:M327)</f>
        <v/>
      </c>
      <c r="O75" s="202">
        <f>N75*SQRT(250)</f>
        <v/>
      </c>
      <c r="P75" s="416">
        <f>0.09%</f>
        <v/>
      </c>
      <c r="Q75" s="415">
        <f>L75/L327-1</f>
        <v/>
      </c>
      <c r="R75" s="218">
        <f>Q75-P75</f>
        <v/>
      </c>
      <c r="S75" s="219">
        <f>AVERAGE(R75:R1073)</f>
        <v/>
      </c>
      <c r="T75" s="217">
        <f>R75/O75</f>
        <v/>
      </c>
      <c r="U75" s="199" t="n"/>
      <c r="V75" s="199" t="n"/>
      <c r="W75" s="199" t="n"/>
      <c r="X75" s="199" t="n"/>
      <c r="Y75" s="199" t="n"/>
      <c r="Z75" s="199" t="n"/>
      <c r="AA75" s="199" t="n"/>
      <c r="AB75" s="199" t="n"/>
      <c r="AC75" s="199" t="n"/>
      <c r="AD75" s="199" t="n"/>
      <c r="AE75" s="199" t="n"/>
      <c r="AF75" s="199" t="n"/>
      <c r="AG75" s="199" t="n"/>
    </row>
    <row r="76" ht="26.5" customHeight="1">
      <c r="A76" s="203" t="n">
        <v>44263</v>
      </c>
      <c r="B76" s="202">
        <f>INDIRECT(B$1&amp;"!D"&amp;ROW())</f>
        <v/>
      </c>
      <c r="C76" s="200">
        <f>C77*(1+B76)</f>
        <v/>
      </c>
      <c r="D76" s="202">
        <f>INDIRECT(D$1&amp;"!D"&amp;ROW())</f>
        <v/>
      </c>
      <c r="E76" s="200">
        <f>E77*(1+D76)</f>
        <v/>
      </c>
      <c r="F76" s="202">
        <f>INDIRECT(F$1&amp;"!D"&amp;ROW())</f>
        <v/>
      </c>
      <c r="G76" s="200">
        <f>G77*(1+F76)</f>
        <v/>
      </c>
      <c r="H76" s="199" t="n"/>
      <c r="I76" s="199" t="n"/>
      <c r="J76" s="199" t="n"/>
      <c r="K76" s="234" t="n"/>
      <c r="L76" s="200">
        <f>SUM(C76,E76,G76,I76,K76)</f>
        <v/>
      </c>
      <c r="M76" s="202">
        <f>L76/L77-1</f>
        <v/>
      </c>
      <c r="N76" s="415">
        <f>_xlfn.STDEV.P(M76:M328)</f>
        <v/>
      </c>
      <c r="O76" s="202">
        <f>N76*SQRT(250)</f>
        <v/>
      </c>
      <c r="P76" s="416">
        <f>0.09%</f>
        <v/>
      </c>
      <c r="Q76" s="415">
        <f>L76/L328-1</f>
        <v/>
      </c>
      <c r="R76" s="218">
        <f>Q76-P76</f>
        <v/>
      </c>
      <c r="S76" s="219">
        <f>AVERAGE(R76:R1074)</f>
        <v/>
      </c>
      <c r="T76" s="217">
        <f>R76/O76</f>
        <v/>
      </c>
      <c r="U76" s="199" t="n"/>
      <c r="V76" s="199" t="n"/>
      <c r="W76" s="199" t="n"/>
      <c r="X76" s="199" t="n"/>
      <c r="Y76" s="199" t="n"/>
      <c r="Z76" s="199" t="n"/>
      <c r="AA76" s="199" t="n"/>
      <c r="AB76" s="199" t="n"/>
      <c r="AC76" s="199" t="n"/>
      <c r="AD76" s="199" t="n"/>
      <c r="AE76" s="199" t="n"/>
      <c r="AF76" s="199" t="n"/>
      <c r="AG76" s="199" t="n"/>
    </row>
    <row r="77" ht="26.5" customHeight="1">
      <c r="A77" s="203" t="n">
        <v>44260</v>
      </c>
      <c r="B77" s="202">
        <f>INDIRECT(B$1&amp;"!D"&amp;ROW())</f>
        <v/>
      </c>
      <c r="C77" s="200">
        <f>C78*(1+B77)</f>
        <v/>
      </c>
      <c r="D77" s="202">
        <f>INDIRECT(D$1&amp;"!D"&amp;ROW())</f>
        <v/>
      </c>
      <c r="E77" s="200">
        <f>E78*(1+D77)</f>
        <v/>
      </c>
      <c r="F77" s="202">
        <f>INDIRECT(F$1&amp;"!D"&amp;ROW())</f>
        <v/>
      </c>
      <c r="G77" s="200">
        <f>G78*(1+F77)</f>
        <v/>
      </c>
      <c r="H77" s="199" t="n"/>
      <c r="I77" s="199" t="n"/>
      <c r="J77" s="199" t="n"/>
      <c r="K77" s="234" t="n"/>
      <c r="L77" s="200">
        <f>SUM(C77,E77,G77,I77,K77)</f>
        <v/>
      </c>
      <c r="M77" s="202">
        <f>L77/L78-1</f>
        <v/>
      </c>
      <c r="N77" s="415">
        <f>_xlfn.STDEV.P(M77:M329)</f>
        <v/>
      </c>
      <c r="O77" s="202">
        <f>N77*SQRT(250)</f>
        <v/>
      </c>
      <c r="P77" s="416">
        <f>0.09%</f>
        <v/>
      </c>
      <c r="Q77" s="415">
        <f>L77/L329-1</f>
        <v/>
      </c>
      <c r="R77" s="218">
        <f>Q77-P77</f>
        <v/>
      </c>
      <c r="S77" s="219">
        <f>AVERAGE(R77:R1075)</f>
        <v/>
      </c>
      <c r="T77" s="217">
        <f>R77/O77</f>
        <v/>
      </c>
      <c r="U77" s="199" t="n"/>
      <c r="V77" s="199" t="n"/>
      <c r="W77" s="199" t="n"/>
      <c r="X77" s="199" t="n"/>
      <c r="Y77" s="199" t="n"/>
      <c r="Z77" s="199" t="n"/>
      <c r="AA77" s="199" t="n"/>
      <c r="AB77" s="199" t="n"/>
      <c r="AC77" s="199" t="n"/>
      <c r="AD77" s="199" t="n"/>
      <c r="AE77" s="199" t="n"/>
      <c r="AF77" s="199" t="n"/>
      <c r="AG77" s="199" t="n"/>
    </row>
    <row r="78" ht="26.5" customHeight="1">
      <c r="A78" s="203" t="n">
        <v>44259</v>
      </c>
      <c r="B78" s="202">
        <f>INDIRECT(B$1&amp;"!D"&amp;ROW())</f>
        <v/>
      </c>
      <c r="C78" s="200">
        <f>C79*(1+B78)</f>
        <v/>
      </c>
      <c r="D78" s="202">
        <f>INDIRECT(D$1&amp;"!D"&amp;ROW())</f>
        <v/>
      </c>
      <c r="E78" s="200">
        <f>E79*(1+D78)</f>
        <v/>
      </c>
      <c r="F78" s="202">
        <f>INDIRECT(F$1&amp;"!D"&amp;ROW())</f>
        <v/>
      </c>
      <c r="G78" s="200">
        <f>G79*(1+F78)</f>
        <v/>
      </c>
      <c r="H78" s="199" t="n"/>
      <c r="I78" s="199" t="n"/>
      <c r="J78" s="199" t="n"/>
      <c r="K78" s="234" t="n"/>
      <c r="L78" s="200">
        <f>SUM(C78,E78,G78,I78,K78)</f>
        <v/>
      </c>
      <c r="M78" s="202">
        <f>L78/L79-1</f>
        <v/>
      </c>
      <c r="N78" s="415">
        <f>_xlfn.STDEV.P(M78:M330)</f>
        <v/>
      </c>
      <c r="O78" s="202">
        <f>N78*SQRT(250)</f>
        <v/>
      </c>
      <c r="P78" s="416">
        <f>0.09%</f>
        <v/>
      </c>
      <c r="Q78" s="415">
        <f>L78/L330-1</f>
        <v/>
      </c>
      <c r="R78" s="218">
        <f>Q78-P78</f>
        <v/>
      </c>
      <c r="S78" s="219">
        <f>AVERAGE(R78:R1076)</f>
        <v/>
      </c>
      <c r="T78" s="217">
        <f>R78/O78</f>
        <v/>
      </c>
      <c r="U78" s="199" t="n"/>
      <c r="V78" s="199" t="n"/>
      <c r="W78" s="199" t="n"/>
      <c r="X78" s="199" t="n"/>
      <c r="Y78" s="199" t="n"/>
      <c r="Z78" s="199" t="n"/>
      <c r="AA78" s="199" t="n"/>
      <c r="AB78" s="199" t="n"/>
      <c r="AC78" s="199" t="n"/>
      <c r="AD78" s="199" t="n"/>
      <c r="AE78" s="199" t="n"/>
      <c r="AF78" s="199" t="n"/>
      <c r="AG78" s="199" t="n"/>
    </row>
    <row r="79" ht="26.5" customHeight="1">
      <c r="A79" s="203" t="n">
        <v>44258</v>
      </c>
      <c r="B79" s="202">
        <f>INDIRECT(B$1&amp;"!D"&amp;ROW())</f>
        <v/>
      </c>
      <c r="C79" s="200">
        <f>C80*(1+B79)</f>
        <v/>
      </c>
      <c r="D79" s="202">
        <f>INDIRECT(D$1&amp;"!D"&amp;ROW())</f>
        <v/>
      </c>
      <c r="E79" s="200">
        <f>E80*(1+D79)</f>
        <v/>
      </c>
      <c r="F79" s="202">
        <f>INDIRECT(F$1&amp;"!D"&amp;ROW())</f>
        <v/>
      </c>
      <c r="G79" s="200">
        <f>G80*(1+F79)</f>
        <v/>
      </c>
      <c r="H79" s="199" t="n"/>
      <c r="I79" s="199" t="n"/>
      <c r="J79" s="199" t="n"/>
      <c r="K79" s="234" t="n"/>
      <c r="L79" s="200">
        <f>SUM(C79,E79,G79,I79,K79)</f>
        <v/>
      </c>
      <c r="M79" s="202">
        <f>L79/L80-1</f>
        <v/>
      </c>
      <c r="N79" s="415">
        <f>_xlfn.STDEV.P(M79:M331)</f>
        <v/>
      </c>
      <c r="O79" s="202">
        <f>N79*SQRT(250)</f>
        <v/>
      </c>
      <c r="P79" s="416">
        <f>0.09%</f>
        <v/>
      </c>
      <c r="Q79" s="415">
        <f>L79/L331-1</f>
        <v/>
      </c>
      <c r="R79" s="218">
        <f>Q79-P79</f>
        <v/>
      </c>
      <c r="S79" s="219">
        <f>AVERAGE(R79:R1077)</f>
        <v/>
      </c>
      <c r="T79" s="217">
        <f>R79/O79</f>
        <v/>
      </c>
      <c r="U79" s="199" t="n"/>
      <c r="V79" s="199" t="n"/>
      <c r="W79" s="199" t="n"/>
      <c r="X79" s="199" t="n"/>
      <c r="Y79" s="199" t="n"/>
      <c r="Z79" s="199" t="n"/>
      <c r="AA79" s="199" t="n"/>
      <c r="AB79" s="199" t="n"/>
      <c r="AC79" s="199" t="n"/>
      <c r="AD79" s="199" t="n"/>
      <c r="AE79" s="199" t="n"/>
      <c r="AF79" s="199" t="n"/>
      <c r="AG79" s="199" t="n"/>
    </row>
    <row r="80" ht="26.5" customHeight="1">
      <c r="A80" s="203" t="n">
        <v>44257</v>
      </c>
      <c r="B80" s="202">
        <f>INDIRECT(B$1&amp;"!D"&amp;ROW())</f>
        <v/>
      </c>
      <c r="C80" s="200">
        <f>C81*(1+B80)</f>
        <v/>
      </c>
      <c r="D80" s="202">
        <f>INDIRECT(D$1&amp;"!D"&amp;ROW())</f>
        <v/>
      </c>
      <c r="E80" s="200">
        <f>E81*(1+D80)</f>
        <v/>
      </c>
      <c r="F80" s="202">
        <f>INDIRECT(F$1&amp;"!D"&amp;ROW())</f>
        <v/>
      </c>
      <c r="G80" s="200">
        <f>G81*(1+F80)</f>
        <v/>
      </c>
      <c r="H80" s="199" t="n"/>
      <c r="I80" s="199" t="n"/>
      <c r="J80" s="199" t="n"/>
      <c r="K80" s="234" t="n"/>
      <c r="L80" s="200">
        <f>SUM(C80,E80,G80,I80,K80)</f>
        <v/>
      </c>
      <c r="M80" s="202">
        <f>L80/L81-1</f>
        <v/>
      </c>
      <c r="N80" s="415">
        <f>_xlfn.STDEV.P(M80:M332)</f>
        <v/>
      </c>
      <c r="O80" s="202">
        <f>N80*SQRT(250)</f>
        <v/>
      </c>
      <c r="P80" s="416">
        <f>0.09%</f>
        <v/>
      </c>
      <c r="Q80" s="415">
        <f>L80/L332-1</f>
        <v/>
      </c>
      <c r="R80" s="218">
        <f>Q80-P80</f>
        <v/>
      </c>
      <c r="S80" s="219">
        <f>AVERAGE(R80:R1078)</f>
        <v/>
      </c>
      <c r="T80" s="217">
        <f>R80/O80</f>
        <v/>
      </c>
      <c r="U80" s="199" t="n"/>
      <c r="V80" s="199" t="n"/>
      <c r="W80" s="199" t="n"/>
      <c r="X80" s="199" t="n"/>
      <c r="Y80" s="199" t="n"/>
      <c r="Z80" s="199" t="n"/>
      <c r="AA80" s="199" t="n"/>
      <c r="AB80" s="199" t="n"/>
      <c r="AC80" s="199" t="n"/>
      <c r="AD80" s="199" t="n"/>
      <c r="AE80" s="199" t="n"/>
      <c r="AF80" s="199" t="n"/>
      <c r="AG80" s="199" t="n"/>
    </row>
    <row r="81" ht="26.5" customHeight="1">
      <c r="A81" s="203" t="n">
        <v>44256</v>
      </c>
      <c r="B81" s="202">
        <f>INDIRECT(B$1&amp;"!D"&amp;ROW())</f>
        <v/>
      </c>
      <c r="C81" s="200">
        <f>C82*(1+B81)</f>
        <v/>
      </c>
      <c r="D81" s="202">
        <f>INDIRECT(D$1&amp;"!D"&amp;ROW())</f>
        <v/>
      </c>
      <c r="E81" s="200">
        <f>E82*(1+D81)</f>
        <v/>
      </c>
      <c r="F81" s="202">
        <f>INDIRECT(F$1&amp;"!D"&amp;ROW())</f>
        <v/>
      </c>
      <c r="G81" s="200">
        <f>G82*(1+F81)</f>
        <v/>
      </c>
      <c r="H81" s="199" t="n"/>
      <c r="I81" s="199" t="n"/>
      <c r="J81" s="199" t="n"/>
      <c r="K81" s="234" t="n"/>
      <c r="L81" s="200">
        <f>SUM(C81,E81,G81,I81,K81)</f>
        <v/>
      </c>
      <c r="M81" s="202">
        <f>L81/L82-1</f>
        <v/>
      </c>
      <c r="N81" s="415">
        <f>_xlfn.STDEV.P(M81:M333)</f>
        <v/>
      </c>
      <c r="O81" s="202">
        <f>N81*SQRT(250)</f>
        <v/>
      </c>
      <c r="P81" s="416">
        <f>0.09%</f>
        <v/>
      </c>
      <c r="Q81" s="415">
        <f>L81/L333-1</f>
        <v/>
      </c>
      <c r="R81" s="218">
        <f>Q81-P81</f>
        <v/>
      </c>
      <c r="S81" s="219">
        <f>AVERAGE(R81:R1079)</f>
        <v/>
      </c>
      <c r="T81" s="217">
        <f>R81/O81</f>
        <v/>
      </c>
      <c r="U81" s="199" t="n"/>
      <c r="V81" s="199" t="n"/>
      <c r="W81" s="199" t="n"/>
      <c r="X81" s="199" t="n"/>
      <c r="Y81" s="199" t="n"/>
      <c r="Z81" s="199" t="n"/>
      <c r="AA81" s="199" t="n"/>
      <c r="AB81" s="199" t="n"/>
      <c r="AC81" s="199" t="n"/>
      <c r="AD81" s="199" t="n"/>
      <c r="AE81" s="199" t="n"/>
      <c r="AF81" s="199" t="n"/>
      <c r="AG81" s="199" t="n"/>
    </row>
    <row r="82" ht="26.5" customHeight="1">
      <c r="A82" s="203" t="n">
        <v>44253</v>
      </c>
      <c r="B82" s="202">
        <f>INDIRECT(B$1&amp;"!D"&amp;ROW())</f>
        <v/>
      </c>
      <c r="C82" s="200">
        <f>C83*(1+B82)</f>
        <v/>
      </c>
      <c r="D82" s="202">
        <f>INDIRECT(D$1&amp;"!D"&amp;ROW())</f>
        <v/>
      </c>
      <c r="E82" s="200">
        <f>E83*(1+D82)</f>
        <v/>
      </c>
      <c r="F82" s="202">
        <f>INDIRECT(F$1&amp;"!D"&amp;ROW())</f>
        <v/>
      </c>
      <c r="G82" s="200">
        <f>G83*(1+F82)</f>
        <v/>
      </c>
      <c r="H82" s="199" t="n"/>
      <c r="I82" s="199" t="n"/>
      <c r="J82" s="199" t="n"/>
      <c r="K82" s="234" t="n"/>
      <c r="L82" s="200">
        <f>SUM(C82,E82,G82,I82,K82)</f>
        <v/>
      </c>
      <c r="M82" s="202">
        <f>L82/L83-1</f>
        <v/>
      </c>
      <c r="N82" s="415">
        <f>_xlfn.STDEV.P(M82:M334)</f>
        <v/>
      </c>
      <c r="O82" s="202">
        <f>N82*SQRT(250)</f>
        <v/>
      </c>
      <c r="P82" s="416">
        <f>0.09%</f>
        <v/>
      </c>
      <c r="Q82" s="415">
        <f>L82/L334-1</f>
        <v/>
      </c>
      <c r="R82" s="218">
        <f>Q82-P82</f>
        <v/>
      </c>
      <c r="S82" s="219">
        <f>AVERAGE(R82:R1080)</f>
        <v/>
      </c>
      <c r="T82" s="217">
        <f>R82/O82</f>
        <v/>
      </c>
      <c r="U82" s="199" t="n"/>
      <c r="V82" s="199" t="n"/>
      <c r="W82" s="199" t="n"/>
      <c r="X82" s="199" t="n"/>
      <c r="Y82" s="199" t="n"/>
      <c r="Z82" s="199" t="n"/>
      <c r="AA82" s="199" t="n"/>
      <c r="AB82" s="199" t="n"/>
      <c r="AC82" s="199" t="n"/>
      <c r="AD82" s="199" t="n"/>
      <c r="AE82" s="199" t="n"/>
      <c r="AF82" s="199" t="n"/>
      <c r="AG82" s="199" t="n"/>
    </row>
    <row r="83" ht="26.5" customHeight="1">
      <c r="A83" s="203" t="n">
        <v>44252</v>
      </c>
      <c r="B83" s="202">
        <f>INDIRECT(B$1&amp;"!D"&amp;ROW())</f>
        <v/>
      </c>
      <c r="C83" s="200">
        <f>C84*(1+B83)</f>
        <v/>
      </c>
      <c r="D83" s="202">
        <f>INDIRECT(D$1&amp;"!D"&amp;ROW())</f>
        <v/>
      </c>
      <c r="E83" s="200">
        <f>E84*(1+D83)</f>
        <v/>
      </c>
      <c r="F83" s="202">
        <f>INDIRECT(F$1&amp;"!D"&amp;ROW())</f>
        <v/>
      </c>
      <c r="G83" s="200">
        <f>G84*(1+F83)</f>
        <v/>
      </c>
      <c r="H83" s="199" t="n"/>
      <c r="I83" s="199" t="n"/>
      <c r="J83" s="199" t="n"/>
      <c r="K83" s="234" t="n"/>
      <c r="L83" s="200">
        <f>SUM(C83,E83,G83,I83,K83)</f>
        <v/>
      </c>
      <c r="M83" s="202">
        <f>L83/L84-1</f>
        <v/>
      </c>
      <c r="N83" s="415">
        <f>_xlfn.STDEV.P(M83:M335)</f>
        <v/>
      </c>
      <c r="O83" s="202">
        <f>N83*SQRT(250)</f>
        <v/>
      </c>
      <c r="P83" s="416">
        <f>0.09%</f>
        <v/>
      </c>
      <c r="Q83" s="415">
        <f>L83/L335-1</f>
        <v/>
      </c>
      <c r="R83" s="218">
        <f>Q83-P83</f>
        <v/>
      </c>
      <c r="S83" s="219">
        <f>AVERAGE(R83:R1081)</f>
        <v/>
      </c>
      <c r="T83" s="217">
        <f>R83/O83</f>
        <v/>
      </c>
      <c r="U83" s="199" t="n"/>
      <c r="V83" s="199" t="n"/>
      <c r="W83" s="199" t="n"/>
      <c r="X83" s="199" t="n"/>
      <c r="Y83" s="199" t="n"/>
      <c r="Z83" s="199" t="n"/>
      <c r="AA83" s="199" t="n"/>
      <c r="AB83" s="199" t="n"/>
      <c r="AC83" s="199" t="n"/>
      <c r="AD83" s="199" t="n"/>
      <c r="AE83" s="199" t="n"/>
      <c r="AF83" s="199" t="n"/>
      <c r="AG83" s="199" t="n"/>
    </row>
    <row r="84" ht="26.5" customHeight="1">
      <c r="A84" s="203" t="n">
        <v>44251</v>
      </c>
      <c r="B84" s="202">
        <f>INDIRECT(B$1&amp;"!D"&amp;ROW())</f>
        <v/>
      </c>
      <c r="C84" s="200">
        <f>C85*(1+B84)</f>
        <v/>
      </c>
      <c r="D84" s="202">
        <f>INDIRECT(D$1&amp;"!D"&amp;ROW())</f>
        <v/>
      </c>
      <c r="E84" s="200">
        <f>E85*(1+D84)</f>
        <v/>
      </c>
      <c r="F84" s="202">
        <f>INDIRECT(F$1&amp;"!D"&amp;ROW())</f>
        <v/>
      </c>
      <c r="G84" s="200">
        <f>G85*(1+F84)</f>
        <v/>
      </c>
      <c r="H84" s="199" t="n"/>
      <c r="I84" s="199" t="n"/>
      <c r="J84" s="199" t="n"/>
      <c r="K84" s="234" t="n"/>
      <c r="L84" s="200">
        <f>SUM(C84,E84,G84,I84,K84)</f>
        <v/>
      </c>
      <c r="M84" s="202">
        <f>L84/L85-1</f>
        <v/>
      </c>
      <c r="N84" s="415">
        <f>_xlfn.STDEV.P(M84:M336)</f>
        <v/>
      </c>
      <c r="O84" s="202">
        <f>N84*SQRT(250)</f>
        <v/>
      </c>
      <c r="P84" s="416">
        <f>0.09%</f>
        <v/>
      </c>
      <c r="Q84" s="415">
        <f>L84/L336-1</f>
        <v/>
      </c>
      <c r="R84" s="218">
        <f>Q84-P84</f>
        <v/>
      </c>
      <c r="S84" s="219">
        <f>AVERAGE(R84:R1082)</f>
        <v/>
      </c>
      <c r="T84" s="217">
        <f>R84/O84</f>
        <v/>
      </c>
      <c r="U84" s="199" t="n"/>
      <c r="V84" s="199" t="n"/>
      <c r="W84" s="199" t="n"/>
      <c r="X84" s="199" t="n"/>
      <c r="Y84" s="199" t="n"/>
      <c r="Z84" s="199" t="n"/>
      <c r="AA84" s="199" t="n"/>
      <c r="AB84" s="199" t="n"/>
      <c r="AC84" s="199" t="n"/>
      <c r="AD84" s="199" t="n"/>
      <c r="AE84" s="199" t="n"/>
      <c r="AF84" s="199" t="n"/>
      <c r="AG84" s="199" t="n"/>
    </row>
    <row r="85" ht="26.5" customHeight="1">
      <c r="A85" s="203" t="n">
        <v>44250</v>
      </c>
      <c r="B85" s="202">
        <f>INDIRECT(B$1&amp;"!D"&amp;ROW())</f>
        <v/>
      </c>
      <c r="C85" s="200">
        <f>C86*(1+B85)</f>
        <v/>
      </c>
      <c r="D85" s="202">
        <f>INDIRECT(D$1&amp;"!D"&amp;ROW())</f>
        <v/>
      </c>
      <c r="E85" s="200">
        <f>E86*(1+D85)</f>
        <v/>
      </c>
      <c r="F85" s="202">
        <f>INDIRECT(F$1&amp;"!D"&amp;ROW())</f>
        <v/>
      </c>
      <c r="G85" s="200">
        <f>G86*(1+F85)</f>
        <v/>
      </c>
      <c r="H85" s="199" t="n"/>
      <c r="I85" s="199" t="n"/>
      <c r="J85" s="199" t="n"/>
      <c r="K85" s="234" t="n"/>
      <c r="L85" s="200">
        <f>SUM(C85,E85,G85,I85,K85)</f>
        <v/>
      </c>
      <c r="M85" s="202">
        <f>L85/L86-1</f>
        <v/>
      </c>
      <c r="N85" s="415">
        <f>_xlfn.STDEV.P(M85:M337)</f>
        <v/>
      </c>
      <c r="O85" s="202">
        <f>N85*SQRT(250)</f>
        <v/>
      </c>
      <c r="P85" s="416">
        <f>0.09%</f>
        <v/>
      </c>
      <c r="Q85" s="415">
        <f>L85/L337-1</f>
        <v/>
      </c>
      <c r="R85" s="218">
        <f>Q85-P85</f>
        <v/>
      </c>
      <c r="S85" s="219">
        <f>AVERAGE(R85:R1083)</f>
        <v/>
      </c>
      <c r="T85" s="217">
        <f>R85/O85</f>
        <v/>
      </c>
      <c r="U85" s="199" t="n"/>
      <c r="V85" s="199" t="n"/>
      <c r="W85" s="199" t="n"/>
      <c r="X85" s="199" t="n"/>
      <c r="Y85" s="199" t="n"/>
      <c r="Z85" s="199" t="n"/>
      <c r="AA85" s="199" t="n"/>
      <c r="AB85" s="199" t="n"/>
      <c r="AC85" s="199" t="n"/>
      <c r="AD85" s="199" t="n"/>
      <c r="AE85" s="199" t="n"/>
      <c r="AF85" s="199" t="n"/>
      <c r="AG85" s="199" t="n"/>
    </row>
    <row r="86" ht="26.5" customHeight="1">
      <c r="A86" s="203" t="n">
        <v>44249</v>
      </c>
      <c r="B86" s="202">
        <f>INDIRECT(B$1&amp;"!D"&amp;ROW())</f>
        <v/>
      </c>
      <c r="C86" s="200">
        <f>C87*(1+B86)</f>
        <v/>
      </c>
      <c r="D86" s="202">
        <f>INDIRECT(D$1&amp;"!D"&amp;ROW())</f>
        <v/>
      </c>
      <c r="E86" s="200">
        <f>E87*(1+D86)</f>
        <v/>
      </c>
      <c r="F86" s="202">
        <f>INDIRECT(F$1&amp;"!D"&amp;ROW())</f>
        <v/>
      </c>
      <c r="G86" s="200">
        <f>G87*(1+F86)</f>
        <v/>
      </c>
      <c r="H86" s="199" t="n"/>
      <c r="I86" s="199" t="n"/>
      <c r="J86" s="199" t="n"/>
      <c r="K86" s="234" t="n"/>
      <c r="L86" s="200">
        <f>SUM(C86,E86,G86,I86,K86)</f>
        <v/>
      </c>
      <c r="M86" s="202">
        <f>L86/L87-1</f>
        <v/>
      </c>
      <c r="N86" s="415">
        <f>_xlfn.STDEV.P(M86:M338)</f>
        <v/>
      </c>
      <c r="O86" s="202">
        <f>N86*SQRT(250)</f>
        <v/>
      </c>
      <c r="P86" s="416">
        <f>0.09%</f>
        <v/>
      </c>
      <c r="Q86" s="415">
        <f>L86/L338-1</f>
        <v/>
      </c>
      <c r="R86" s="218">
        <f>Q86-P86</f>
        <v/>
      </c>
      <c r="S86" s="219">
        <f>AVERAGE(R86:R1084)</f>
        <v/>
      </c>
      <c r="T86" s="217">
        <f>R86/O86</f>
        <v/>
      </c>
      <c r="U86" s="199" t="n"/>
      <c r="V86" s="199" t="n"/>
      <c r="W86" s="199" t="n"/>
      <c r="X86" s="199" t="n"/>
      <c r="Y86" s="199" t="n"/>
      <c r="Z86" s="199" t="n"/>
      <c r="AA86" s="199" t="n"/>
      <c r="AB86" s="199" t="n"/>
      <c r="AC86" s="199" t="n"/>
      <c r="AD86" s="199" t="n"/>
      <c r="AE86" s="199" t="n"/>
      <c r="AF86" s="199" t="n"/>
      <c r="AG86" s="199" t="n"/>
    </row>
    <row r="87" ht="26.5" customHeight="1">
      <c r="A87" s="203" t="n">
        <v>44246</v>
      </c>
      <c r="B87" s="202">
        <f>INDIRECT(B$1&amp;"!D"&amp;ROW())</f>
        <v/>
      </c>
      <c r="C87" s="200">
        <f>C88*(1+B87)</f>
        <v/>
      </c>
      <c r="D87" s="202">
        <f>INDIRECT(D$1&amp;"!D"&amp;ROW())</f>
        <v/>
      </c>
      <c r="E87" s="200">
        <f>E88*(1+D87)</f>
        <v/>
      </c>
      <c r="F87" s="202">
        <f>INDIRECT(F$1&amp;"!D"&amp;ROW())</f>
        <v/>
      </c>
      <c r="G87" s="200">
        <f>G88*(1+F87)</f>
        <v/>
      </c>
      <c r="H87" s="199" t="n"/>
      <c r="I87" s="199" t="n"/>
      <c r="J87" s="199" t="n"/>
      <c r="K87" s="234" t="n"/>
      <c r="L87" s="200">
        <f>SUM(C87,E87,G87,I87,K87)</f>
        <v/>
      </c>
      <c r="M87" s="202">
        <f>L87/L88-1</f>
        <v/>
      </c>
      <c r="N87" s="415">
        <f>_xlfn.STDEV.P(M87:M339)</f>
        <v/>
      </c>
      <c r="O87" s="202">
        <f>N87*SQRT(250)</f>
        <v/>
      </c>
      <c r="P87" s="416">
        <f>0.09%</f>
        <v/>
      </c>
      <c r="Q87" s="415">
        <f>L87/L339-1</f>
        <v/>
      </c>
      <c r="R87" s="218">
        <f>Q87-P87</f>
        <v/>
      </c>
      <c r="S87" s="219">
        <f>AVERAGE(R87:R1085)</f>
        <v/>
      </c>
      <c r="T87" s="217">
        <f>R87/O87</f>
        <v/>
      </c>
      <c r="U87" s="199" t="n"/>
      <c r="V87" s="199" t="n"/>
      <c r="W87" s="199" t="n"/>
      <c r="X87" s="199" t="n"/>
      <c r="Y87" s="199" t="n"/>
      <c r="Z87" s="199" t="n"/>
      <c r="AA87" s="199" t="n"/>
      <c r="AB87" s="199" t="n"/>
      <c r="AC87" s="199" t="n"/>
      <c r="AD87" s="199" t="n"/>
      <c r="AE87" s="199" t="n"/>
      <c r="AF87" s="199" t="n"/>
      <c r="AG87" s="199" t="n"/>
    </row>
    <row r="88" ht="26.5" customHeight="1">
      <c r="A88" s="203" t="n">
        <v>44245</v>
      </c>
      <c r="B88" s="202">
        <f>INDIRECT(B$1&amp;"!D"&amp;ROW())</f>
        <v/>
      </c>
      <c r="C88" s="200">
        <f>C89*(1+B88)</f>
        <v/>
      </c>
      <c r="D88" s="202">
        <f>INDIRECT(D$1&amp;"!D"&amp;ROW())</f>
        <v/>
      </c>
      <c r="E88" s="200">
        <f>E89*(1+D88)</f>
        <v/>
      </c>
      <c r="F88" s="202">
        <f>INDIRECT(F$1&amp;"!D"&amp;ROW())</f>
        <v/>
      </c>
      <c r="G88" s="200">
        <f>G89*(1+F88)</f>
        <v/>
      </c>
      <c r="H88" s="199" t="n"/>
      <c r="I88" s="199" t="n"/>
      <c r="J88" s="199" t="n"/>
      <c r="K88" s="234" t="n"/>
      <c r="L88" s="200">
        <f>SUM(C88,E88,G88,I88,K88)</f>
        <v/>
      </c>
      <c r="M88" s="202">
        <f>L88/L89-1</f>
        <v/>
      </c>
      <c r="N88" s="415">
        <f>_xlfn.STDEV.P(M88:M340)</f>
        <v/>
      </c>
      <c r="O88" s="202">
        <f>N88*SQRT(250)</f>
        <v/>
      </c>
      <c r="P88" s="416">
        <f>0.09%</f>
        <v/>
      </c>
      <c r="Q88" s="415">
        <f>L88/L340-1</f>
        <v/>
      </c>
      <c r="R88" s="218">
        <f>Q88-P88</f>
        <v/>
      </c>
      <c r="S88" s="219">
        <f>AVERAGE(R88:R1086)</f>
        <v/>
      </c>
      <c r="T88" s="217">
        <f>R88/O88</f>
        <v/>
      </c>
      <c r="U88" s="199" t="n"/>
      <c r="V88" s="199" t="n"/>
      <c r="W88" s="199" t="n"/>
      <c r="X88" s="199" t="n"/>
      <c r="Y88" s="199" t="n"/>
      <c r="Z88" s="199" t="n"/>
      <c r="AA88" s="199" t="n"/>
      <c r="AB88" s="199" t="n"/>
      <c r="AC88" s="199" t="n"/>
      <c r="AD88" s="199" t="n"/>
      <c r="AE88" s="199" t="n"/>
      <c r="AF88" s="199" t="n"/>
      <c r="AG88" s="199" t="n"/>
    </row>
    <row r="89" ht="26.5" customHeight="1">
      <c r="A89" s="203" t="n">
        <v>44244</v>
      </c>
      <c r="B89" s="202">
        <f>INDIRECT(B$1&amp;"!D"&amp;ROW())</f>
        <v/>
      </c>
      <c r="C89" s="200">
        <f>C90*(1+B89)</f>
        <v/>
      </c>
      <c r="D89" s="202">
        <f>INDIRECT(D$1&amp;"!D"&amp;ROW())</f>
        <v/>
      </c>
      <c r="E89" s="200">
        <f>E90*(1+D89)</f>
        <v/>
      </c>
      <c r="F89" s="202">
        <f>INDIRECT(F$1&amp;"!D"&amp;ROW())</f>
        <v/>
      </c>
      <c r="G89" s="200">
        <f>G90*(1+F89)</f>
        <v/>
      </c>
      <c r="H89" s="199" t="n"/>
      <c r="I89" s="199" t="n"/>
      <c r="J89" s="199" t="n"/>
      <c r="K89" s="234" t="n"/>
      <c r="L89" s="200">
        <f>SUM(C89,E89,G89,I89,K89)</f>
        <v/>
      </c>
      <c r="M89" s="202">
        <f>L89/L90-1</f>
        <v/>
      </c>
      <c r="N89" s="415">
        <f>_xlfn.STDEV.P(M89:M341)</f>
        <v/>
      </c>
      <c r="O89" s="202">
        <f>N89*SQRT(250)</f>
        <v/>
      </c>
      <c r="P89" s="416">
        <f>0.09%</f>
        <v/>
      </c>
      <c r="Q89" s="415">
        <f>L89/L341-1</f>
        <v/>
      </c>
      <c r="R89" s="218">
        <f>Q89-P89</f>
        <v/>
      </c>
      <c r="S89" s="219">
        <f>AVERAGE(R89:R1087)</f>
        <v/>
      </c>
      <c r="T89" s="217">
        <f>R89/O89</f>
        <v/>
      </c>
      <c r="U89" s="199" t="n"/>
      <c r="V89" s="199" t="n"/>
      <c r="W89" s="199" t="n"/>
      <c r="X89" s="199" t="n"/>
      <c r="Y89" s="199" t="n"/>
      <c r="Z89" s="199" t="n"/>
      <c r="AA89" s="199" t="n"/>
      <c r="AB89" s="199" t="n"/>
      <c r="AC89" s="199" t="n"/>
      <c r="AD89" s="199" t="n"/>
      <c r="AE89" s="199" t="n"/>
      <c r="AF89" s="199" t="n"/>
      <c r="AG89" s="199" t="n"/>
    </row>
    <row r="90" ht="26.5" customHeight="1">
      <c r="A90" s="203" t="n">
        <v>44243</v>
      </c>
      <c r="B90" s="202">
        <f>INDIRECT(B$1&amp;"!D"&amp;ROW())</f>
        <v/>
      </c>
      <c r="C90" s="200">
        <f>C91*(1+B90)</f>
        <v/>
      </c>
      <c r="D90" s="202">
        <f>INDIRECT(D$1&amp;"!D"&amp;ROW())</f>
        <v/>
      </c>
      <c r="E90" s="200">
        <f>E91*(1+D90)</f>
        <v/>
      </c>
      <c r="F90" s="202">
        <f>INDIRECT(F$1&amp;"!D"&amp;ROW())</f>
        <v/>
      </c>
      <c r="G90" s="200">
        <f>G91*(1+F90)</f>
        <v/>
      </c>
      <c r="H90" s="199" t="n"/>
      <c r="I90" s="199" t="n"/>
      <c r="J90" s="199" t="n"/>
      <c r="K90" s="234" t="n"/>
      <c r="L90" s="200">
        <f>SUM(C90,E90,G90,I90,K90)</f>
        <v/>
      </c>
      <c r="M90" s="202">
        <f>L90/L91-1</f>
        <v/>
      </c>
      <c r="N90" s="415">
        <f>_xlfn.STDEV.P(M90:M342)</f>
        <v/>
      </c>
      <c r="O90" s="202">
        <f>N90*SQRT(250)</f>
        <v/>
      </c>
      <c r="P90" s="416">
        <f>0.09%</f>
        <v/>
      </c>
      <c r="Q90" s="415">
        <f>L90/L342-1</f>
        <v/>
      </c>
      <c r="R90" s="218">
        <f>Q90-P90</f>
        <v/>
      </c>
      <c r="S90" s="219">
        <f>AVERAGE(R90:R1088)</f>
        <v/>
      </c>
      <c r="T90" s="217">
        <f>R90/O90</f>
        <v/>
      </c>
      <c r="U90" s="199" t="n"/>
      <c r="V90" s="199" t="n"/>
      <c r="W90" s="199" t="n"/>
      <c r="X90" s="199" t="n"/>
      <c r="Y90" s="199" t="n"/>
      <c r="Z90" s="199" t="n"/>
      <c r="AA90" s="199" t="n"/>
      <c r="AB90" s="199" t="n"/>
      <c r="AC90" s="199" t="n"/>
      <c r="AD90" s="199" t="n"/>
      <c r="AE90" s="199" t="n"/>
      <c r="AF90" s="199" t="n"/>
      <c r="AG90" s="199" t="n"/>
    </row>
    <row r="91" ht="26.5" customHeight="1">
      <c r="A91" s="203" t="n">
        <v>44239</v>
      </c>
      <c r="B91" s="202">
        <f>INDIRECT(B$1&amp;"!D"&amp;ROW())</f>
        <v/>
      </c>
      <c r="C91" s="200">
        <f>C92*(1+B91)</f>
        <v/>
      </c>
      <c r="D91" s="202">
        <f>INDIRECT(D$1&amp;"!D"&amp;ROW())</f>
        <v/>
      </c>
      <c r="E91" s="200">
        <f>E92*(1+D91)</f>
        <v/>
      </c>
      <c r="F91" s="202">
        <f>INDIRECT(F$1&amp;"!D"&amp;ROW())</f>
        <v/>
      </c>
      <c r="G91" s="200">
        <f>G92*(1+F91)</f>
        <v/>
      </c>
      <c r="H91" s="199" t="n"/>
      <c r="I91" s="199" t="n"/>
      <c r="J91" s="199" t="n"/>
      <c r="K91" s="234" t="n"/>
      <c r="L91" s="200">
        <f>SUM(C91,E91,G91,I91,K91)</f>
        <v/>
      </c>
      <c r="M91" s="202">
        <f>L91/L92-1</f>
        <v/>
      </c>
      <c r="N91" s="415">
        <f>_xlfn.STDEV.P(M91:M343)</f>
        <v/>
      </c>
      <c r="O91" s="202">
        <f>N91*SQRT(250)</f>
        <v/>
      </c>
      <c r="P91" s="416">
        <f>0.09%</f>
        <v/>
      </c>
      <c r="Q91" s="415">
        <f>L91/L343-1</f>
        <v/>
      </c>
      <c r="R91" s="218">
        <f>Q91-P91</f>
        <v/>
      </c>
      <c r="S91" s="219">
        <f>AVERAGE(R91:R1089)</f>
        <v/>
      </c>
      <c r="T91" s="217">
        <f>R91/O91</f>
        <v/>
      </c>
      <c r="U91" s="199" t="n"/>
      <c r="V91" s="199" t="n"/>
      <c r="W91" s="199" t="n"/>
      <c r="X91" s="199" t="n"/>
      <c r="Y91" s="199" t="n"/>
      <c r="Z91" s="199" t="n"/>
      <c r="AA91" s="199" t="n"/>
      <c r="AB91" s="199" t="n"/>
      <c r="AC91" s="199" t="n"/>
      <c r="AD91" s="199" t="n"/>
      <c r="AE91" s="199" t="n"/>
      <c r="AF91" s="199" t="n"/>
      <c r="AG91" s="199" t="n"/>
    </row>
    <row r="92" ht="26.5" customHeight="1">
      <c r="A92" s="203" t="n">
        <v>44238</v>
      </c>
      <c r="B92" s="202">
        <f>INDIRECT(B$1&amp;"!D"&amp;ROW())</f>
        <v/>
      </c>
      <c r="C92" s="200">
        <f>C93*(1+B92)</f>
        <v/>
      </c>
      <c r="D92" s="202">
        <f>INDIRECT(D$1&amp;"!D"&amp;ROW())</f>
        <v/>
      </c>
      <c r="E92" s="200">
        <f>E93*(1+D92)</f>
        <v/>
      </c>
      <c r="F92" s="202">
        <f>INDIRECT(F$1&amp;"!D"&amp;ROW())</f>
        <v/>
      </c>
      <c r="G92" s="200">
        <f>G93*(1+F92)</f>
        <v/>
      </c>
      <c r="H92" s="199" t="n"/>
      <c r="I92" s="199" t="n"/>
      <c r="J92" s="199" t="n"/>
      <c r="K92" s="234" t="n"/>
      <c r="L92" s="200">
        <f>SUM(C92,E92,G92,I92,K92)</f>
        <v/>
      </c>
      <c r="M92" s="202">
        <f>L92/L93-1</f>
        <v/>
      </c>
      <c r="N92" s="415">
        <f>_xlfn.STDEV.P(M92:M344)</f>
        <v/>
      </c>
      <c r="O92" s="202">
        <f>N92*SQRT(250)</f>
        <v/>
      </c>
      <c r="P92" s="416">
        <f>0.09%</f>
        <v/>
      </c>
      <c r="Q92" s="415">
        <f>L92/L344-1</f>
        <v/>
      </c>
      <c r="R92" s="218">
        <f>Q92-P92</f>
        <v/>
      </c>
      <c r="S92" s="219">
        <f>AVERAGE(R92:R1090)</f>
        <v/>
      </c>
      <c r="T92" s="217">
        <f>R92/O92</f>
        <v/>
      </c>
      <c r="U92" s="199" t="n"/>
      <c r="V92" s="199" t="n"/>
      <c r="W92" s="199" t="n"/>
      <c r="X92" s="199" t="n"/>
      <c r="Y92" s="199" t="n"/>
      <c r="Z92" s="199" t="n"/>
      <c r="AA92" s="199" t="n"/>
      <c r="AB92" s="199" t="n"/>
      <c r="AC92" s="199" t="n"/>
      <c r="AD92" s="199" t="n"/>
      <c r="AE92" s="199" t="n"/>
      <c r="AF92" s="199" t="n"/>
      <c r="AG92" s="199" t="n"/>
    </row>
    <row r="93" ht="26.5" customHeight="1">
      <c r="A93" s="203" t="n">
        <v>44237</v>
      </c>
      <c r="B93" s="202">
        <f>INDIRECT(B$1&amp;"!D"&amp;ROW())</f>
        <v/>
      </c>
      <c r="C93" s="200">
        <f>C94*(1+B93)</f>
        <v/>
      </c>
      <c r="D93" s="202">
        <f>INDIRECT(D$1&amp;"!D"&amp;ROW())</f>
        <v/>
      </c>
      <c r="E93" s="200">
        <f>E94*(1+D93)</f>
        <v/>
      </c>
      <c r="F93" s="202">
        <f>INDIRECT(F$1&amp;"!D"&amp;ROW())</f>
        <v/>
      </c>
      <c r="G93" s="200">
        <f>G94*(1+F93)</f>
        <v/>
      </c>
      <c r="H93" s="199" t="n"/>
      <c r="I93" s="199" t="n"/>
      <c r="J93" s="199" t="n"/>
      <c r="K93" s="234" t="n"/>
      <c r="L93" s="200">
        <f>SUM(C93,E93,G93,I93,K93)</f>
        <v/>
      </c>
      <c r="M93" s="202">
        <f>L93/L94-1</f>
        <v/>
      </c>
      <c r="N93" s="415">
        <f>_xlfn.STDEV.P(M93:M345)</f>
        <v/>
      </c>
      <c r="O93" s="202">
        <f>N93*SQRT(250)</f>
        <v/>
      </c>
      <c r="P93" s="416">
        <f>0.09%</f>
        <v/>
      </c>
      <c r="Q93" s="415">
        <f>L93/L345-1</f>
        <v/>
      </c>
      <c r="R93" s="218">
        <f>Q93-P93</f>
        <v/>
      </c>
      <c r="S93" s="219">
        <f>AVERAGE(R93:R1091)</f>
        <v/>
      </c>
      <c r="T93" s="217">
        <f>R93/O93</f>
        <v/>
      </c>
      <c r="U93" s="199" t="n"/>
      <c r="V93" s="199" t="n"/>
      <c r="W93" s="199" t="n"/>
      <c r="X93" s="199" t="n"/>
      <c r="Y93" s="199" t="n"/>
      <c r="Z93" s="199" t="n"/>
      <c r="AA93" s="199" t="n"/>
      <c r="AB93" s="199" t="n"/>
      <c r="AC93" s="199" t="n"/>
      <c r="AD93" s="199" t="n"/>
      <c r="AE93" s="199" t="n"/>
      <c r="AF93" s="199" t="n"/>
      <c r="AG93" s="199" t="n"/>
    </row>
    <row r="94" ht="26.5" customHeight="1">
      <c r="A94" s="203" t="n">
        <v>44236</v>
      </c>
      <c r="B94" s="202">
        <f>INDIRECT(B$1&amp;"!D"&amp;ROW())</f>
        <v/>
      </c>
      <c r="C94" s="200">
        <f>C95*(1+B94)</f>
        <v/>
      </c>
      <c r="D94" s="202">
        <f>INDIRECT(D$1&amp;"!D"&amp;ROW())</f>
        <v/>
      </c>
      <c r="E94" s="200">
        <f>E95*(1+D94)</f>
        <v/>
      </c>
      <c r="F94" s="202">
        <f>INDIRECT(F$1&amp;"!D"&amp;ROW())</f>
        <v/>
      </c>
      <c r="G94" s="200">
        <f>G95*(1+F94)</f>
        <v/>
      </c>
      <c r="H94" s="199" t="n"/>
      <c r="I94" s="199" t="n"/>
      <c r="J94" s="199" t="n"/>
      <c r="K94" s="234" t="n"/>
      <c r="L94" s="200">
        <f>SUM(C94,E94,G94,I94,K94)</f>
        <v/>
      </c>
      <c r="M94" s="202">
        <f>L94/L95-1</f>
        <v/>
      </c>
      <c r="N94" s="415">
        <f>_xlfn.STDEV.P(M94:M346)</f>
        <v/>
      </c>
      <c r="O94" s="202">
        <f>N94*SQRT(250)</f>
        <v/>
      </c>
      <c r="P94" s="416">
        <f>0.09%</f>
        <v/>
      </c>
      <c r="Q94" s="415">
        <f>L94/L346-1</f>
        <v/>
      </c>
      <c r="R94" s="218">
        <f>Q94-P94</f>
        <v/>
      </c>
      <c r="S94" s="219">
        <f>AVERAGE(R94:R1092)</f>
        <v/>
      </c>
      <c r="T94" s="217">
        <f>R94/O94</f>
        <v/>
      </c>
      <c r="U94" s="199" t="n"/>
      <c r="V94" s="199" t="n"/>
      <c r="W94" s="199" t="n"/>
      <c r="X94" s="199" t="n"/>
      <c r="Y94" s="199" t="n"/>
      <c r="Z94" s="199" t="n"/>
      <c r="AA94" s="199" t="n"/>
      <c r="AB94" s="199" t="n"/>
      <c r="AC94" s="199" t="n"/>
      <c r="AD94" s="199" t="n"/>
      <c r="AE94" s="199" t="n"/>
      <c r="AF94" s="199" t="n"/>
      <c r="AG94" s="199" t="n"/>
    </row>
    <row r="95" ht="26.5" customHeight="1">
      <c r="A95" s="203" t="n">
        <v>44235</v>
      </c>
      <c r="B95" s="202">
        <f>INDIRECT(B$1&amp;"!D"&amp;ROW())</f>
        <v/>
      </c>
      <c r="C95" s="200">
        <f>C96*(1+B95)</f>
        <v/>
      </c>
      <c r="D95" s="202">
        <f>INDIRECT(D$1&amp;"!D"&amp;ROW())</f>
        <v/>
      </c>
      <c r="E95" s="200">
        <f>E96*(1+D95)</f>
        <v/>
      </c>
      <c r="F95" s="202">
        <f>INDIRECT(F$1&amp;"!D"&amp;ROW())</f>
        <v/>
      </c>
      <c r="G95" s="200">
        <f>G96*(1+F95)</f>
        <v/>
      </c>
      <c r="H95" s="199" t="n"/>
      <c r="I95" s="199" t="n"/>
      <c r="J95" s="199" t="n"/>
      <c r="K95" s="234" t="n"/>
      <c r="L95" s="200">
        <f>SUM(C95,E95,G95,I95,K95)</f>
        <v/>
      </c>
      <c r="M95" s="202">
        <f>L95/L96-1</f>
        <v/>
      </c>
      <c r="N95" s="415">
        <f>_xlfn.STDEV.P(M95:M347)</f>
        <v/>
      </c>
      <c r="O95" s="202">
        <f>N95*SQRT(250)</f>
        <v/>
      </c>
      <c r="P95" s="416">
        <f>0.09%</f>
        <v/>
      </c>
      <c r="Q95" s="415">
        <f>L95/L347-1</f>
        <v/>
      </c>
      <c r="R95" s="218">
        <f>Q95-P95</f>
        <v/>
      </c>
      <c r="S95" s="219">
        <f>AVERAGE(R95:R1093)</f>
        <v/>
      </c>
      <c r="T95" s="217">
        <f>R95/O95</f>
        <v/>
      </c>
      <c r="U95" s="199" t="n"/>
      <c r="V95" s="199" t="n"/>
      <c r="W95" s="199" t="n"/>
      <c r="X95" s="199" t="n"/>
      <c r="Y95" s="199" t="n"/>
      <c r="Z95" s="199" t="n"/>
      <c r="AA95" s="199" t="n"/>
      <c r="AB95" s="199" t="n"/>
      <c r="AC95" s="199" t="n"/>
      <c r="AD95" s="199" t="n"/>
      <c r="AE95" s="199" t="n"/>
      <c r="AF95" s="199" t="n"/>
      <c r="AG95" s="199" t="n"/>
    </row>
    <row r="96" ht="26.5" customHeight="1">
      <c r="A96" s="203" t="n">
        <v>44232</v>
      </c>
      <c r="B96" s="202">
        <f>INDIRECT(B$1&amp;"!D"&amp;ROW())</f>
        <v/>
      </c>
      <c r="C96" s="200">
        <f>C97*(1+B96)</f>
        <v/>
      </c>
      <c r="D96" s="202">
        <f>INDIRECT(D$1&amp;"!D"&amp;ROW())</f>
        <v/>
      </c>
      <c r="E96" s="200">
        <f>E97*(1+D96)</f>
        <v/>
      </c>
      <c r="F96" s="202">
        <f>INDIRECT(F$1&amp;"!D"&amp;ROW())</f>
        <v/>
      </c>
      <c r="G96" s="200">
        <f>G97*(1+F96)</f>
        <v/>
      </c>
      <c r="H96" s="199" t="n"/>
      <c r="I96" s="199" t="n"/>
      <c r="J96" s="199" t="n"/>
      <c r="K96" s="234" t="n"/>
      <c r="L96" s="200">
        <f>SUM(C96,E96,G96,I96,K96)</f>
        <v/>
      </c>
      <c r="M96" s="202">
        <f>L96/L97-1</f>
        <v/>
      </c>
      <c r="N96" s="415">
        <f>_xlfn.STDEV.P(M96:M348)</f>
        <v/>
      </c>
      <c r="O96" s="202">
        <f>N96*SQRT(250)</f>
        <v/>
      </c>
      <c r="P96" s="416">
        <f>0.09%</f>
        <v/>
      </c>
      <c r="Q96" s="415">
        <f>L96/L348-1</f>
        <v/>
      </c>
      <c r="R96" s="218">
        <f>Q96-P96</f>
        <v/>
      </c>
      <c r="S96" s="219">
        <f>AVERAGE(R96:R1094)</f>
        <v/>
      </c>
      <c r="T96" s="217">
        <f>R96/O96</f>
        <v/>
      </c>
      <c r="U96" s="199" t="n"/>
      <c r="V96" s="199" t="n"/>
      <c r="W96" s="199" t="n"/>
      <c r="X96" s="199" t="n"/>
      <c r="Y96" s="199" t="n"/>
      <c r="Z96" s="199" t="n"/>
      <c r="AA96" s="199" t="n"/>
      <c r="AB96" s="199" t="n"/>
      <c r="AC96" s="199" t="n"/>
      <c r="AD96" s="199" t="n"/>
      <c r="AE96" s="199" t="n"/>
      <c r="AF96" s="199" t="n"/>
      <c r="AG96" s="199" t="n"/>
    </row>
    <row r="97" ht="26.5" customHeight="1">
      <c r="A97" s="203" t="n">
        <v>44231</v>
      </c>
      <c r="B97" s="202">
        <f>INDIRECT(B$1&amp;"!D"&amp;ROW())</f>
        <v/>
      </c>
      <c r="C97" s="200">
        <f>C98*(1+B97)</f>
        <v/>
      </c>
      <c r="D97" s="202">
        <f>INDIRECT(D$1&amp;"!D"&amp;ROW())</f>
        <v/>
      </c>
      <c r="E97" s="200">
        <f>E98*(1+D97)</f>
        <v/>
      </c>
      <c r="F97" s="202">
        <f>INDIRECT(F$1&amp;"!D"&amp;ROW())</f>
        <v/>
      </c>
      <c r="G97" s="200">
        <f>G98*(1+F97)</f>
        <v/>
      </c>
      <c r="H97" s="199" t="n"/>
      <c r="I97" s="199" t="n"/>
      <c r="J97" s="199" t="n"/>
      <c r="K97" s="234" t="n"/>
      <c r="L97" s="200">
        <f>SUM(C97,E97,G97,I97,K97)</f>
        <v/>
      </c>
      <c r="M97" s="202">
        <f>L97/L98-1</f>
        <v/>
      </c>
      <c r="N97" s="415">
        <f>_xlfn.STDEV.P(M97:M349)</f>
        <v/>
      </c>
      <c r="O97" s="202">
        <f>N97*SQRT(250)</f>
        <v/>
      </c>
      <c r="P97" s="416">
        <f>0.09%</f>
        <v/>
      </c>
      <c r="Q97" s="415">
        <f>L97/L349-1</f>
        <v/>
      </c>
      <c r="R97" s="218">
        <f>Q97-P97</f>
        <v/>
      </c>
      <c r="S97" s="219">
        <f>AVERAGE(R97:R1095)</f>
        <v/>
      </c>
      <c r="T97" s="217">
        <f>R97/O97</f>
        <v/>
      </c>
      <c r="U97" s="199" t="n"/>
      <c r="V97" s="199" t="n"/>
      <c r="W97" s="199" t="n"/>
      <c r="X97" s="199" t="n"/>
      <c r="Y97" s="199" t="n"/>
      <c r="Z97" s="199" t="n"/>
      <c r="AA97" s="199" t="n"/>
      <c r="AB97" s="199" t="n"/>
      <c r="AC97" s="199" t="n"/>
      <c r="AD97" s="199" t="n"/>
      <c r="AE97" s="199" t="n"/>
      <c r="AF97" s="199" t="n"/>
      <c r="AG97" s="199" t="n"/>
    </row>
    <row r="98" ht="26.5" customHeight="1">
      <c r="A98" s="203" t="n">
        <v>44230</v>
      </c>
      <c r="B98" s="202">
        <f>INDIRECT(B$1&amp;"!D"&amp;ROW())</f>
        <v/>
      </c>
      <c r="C98" s="200">
        <f>C99*(1+B98)</f>
        <v/>
      </c>
      <c r="D98" s="202">
        <f>INDIRECT(D$1&amp;"!D"&amp;ROW())</f>
        <v/>
      </c>
      <c r="E98" s="200">
        <f>E99*(1+D98)</f>
        <v/>
      </c>
      <c r="F98" s="202">
        <f>INDIRECT(F$1&amp;"!D"&amp;ROW())</f>
        <v/>
      </c>
      <c r="G98" s="200">
        <f>G99*(1+F98)</f>
        <v/>
      </c>
      <c r="H98" s="199" t="n"/>
      <c r="I98" s="199" t="n"/>
      <c r="J98" s="199" t="n"/>
      <c r="K98" s="234" t="n"/>
      <c r="L98" s="200">
        <f>SUM(C98,E98,G98,I98,K98)</f>
        <v/>
      </c>
      <c r="M98" s="202">
        <f>L98/L99-1</f>
        <v/>
      </c>
      <c r="N98" s="415">
        <f>_xlfn.STDEV.P(M98:M350)</f>
        <v/>
      </c>
      <c r="O98" s="202">
        <f>N98*SQRT(250)</f>
        <v/>
      </c>
      <c r="P98" s="416">
        <f>0.09%</f>
        <v/>
      </c>
      <c r="Q98" s="415">
        <f>L98/L350-1</f>
        <v/>
      </c>
      <c r="R98" s="218">
        <f>Q98-P98</f>
        <v/>
      </c>
      <c r="S98" s="219">
        <f>AVERAGE(R98:R1096)</f>
        <v/>
      </c>
      <c r="T98" s="217">
        <f>R98/O98</f>
        <v/>
      </c>
      <c r="U98" s="199" t="n"/>
      <c r="V98" s="199" t="n"/>
      <c r="W98" s="199" t="n"/>
      <c r="X98" s="199" t="n"/>
      <c r="Y98" s="199" t="n"/>
      <c r="Z98" s="199" t="n"/>
      <c r="AA98" s="199" t="n"/>
      <c r="AB98" s="199" t="n"/>
      <c r="AC98" s="199" t="n"/>
      <c r="AD98" s="199" t="n"/>
      <c r="AE98" s="199" t="n"/>
      <c r="AF98" s="199" t="n"/>
      <c r="AG98" s="199" t="n"/>
    </row>
    <row r="99" ht="26.5" customHeight="1">
      <c r="A99" s="203" t="n">
        <v>44229</v>
      </c>
      <c r="B99" s="202">
        <f>INDIRECT(B$1&amp;"!D"&amp;ROW())</f>
        <v/>
      </c>
      <c r="C99" s="200">
        <f>C100*(1+B99)</f>
        <v/>
      </c>
      <c r="D99" s="202">
        <f>INDIRECT(D$1&amp;"!D"&amp;ROW())</f>
        <v/>
      </c>
      <c r="E99" s="200">
        <f>E100*(1+D99)</f>
        <v/>
      </c>
      <c r="F99" s="202">
        <f>INDIRECT(F$1&amp;"!D"&amp;ROW())</f>
        <v/>
      </c>
      <c r="G99" s="200">
        <f>G100*(1+F99)</f>
        <v/>
      </c>
      <c r="H99" s="199" t="n"/>
      <c r="I99" s="199" t="n"/>
      <c r="J99" s="199" t="n"/>
      <c r="K99" s="234" t="n"/>
      <c r="L99" s="200">
        <f>SUM(C99,E99,G99,I99,K99)</f>
        <v/>
      </c>
      <c r="M99" s="202">
        <f>L99/L100-1</f>
        <v/>
      </c>
      <c r="N99" s="415">
        <f>_xlfn.STDEV.P(M99:M351)</f>
        <v/>
      </c>
      <c r="O99" s="202">
        <f>N99*SQRT(250)</f>
        <v/>
      </c>
      <c r="P99" s="416">
        <f>0.09%</f>
        <v/>
      </c>
      <c r="Q99" s="415">
        <f>L99/L351-1</f>
        <v/>
      </c>
      <c r="R99" s="218">
        <f>Q99-P99</f>
        <v/>
      </c>
      <c r="S99" s="219">
        <f>AVERAGE(R99:R1097)</f>
        <v/>
      </c>
      <c r="T99" s="217">
        <f>R99/O99</f>
        <v/>
      </c>
      <c r="U99" s="199" t="n"/>
      <c r="V99" s="199" t="n"/>
      <c r="W99" s="199" t="n"/>
      <c r="X99" s="199" t="n"/>
      <c r="Y99" s="199" t="n"/>
      <c r="Z99" s="199" t="n"/>
      <c r="AA99" s="199" t="n"/>
      <c r="AB99" s="199" t="n"/>
      <c r="AC99" s="199" t="n"/>
      <c r="AD99" s="199" t="n"/>
      <c r="AE99" s="199" t="n"/>
      <c r="AF99" s="199" t="n"/>
      <c r="AG99" s="199" t="n"/>
    </row>
    <row r="100" ht="26.5" customHeight="1">
      <c r="A100" s="203" t="n">
        <v>44228</v>
      </c>
      <c r="B100" s="202">
        <f>INDIRECT(B$1&amp;"!D"&amp;ROW())</f>
        <v/>
      </c>
      <c r="C100" s="200">
        <f>C101*(1+B100)</f>
        <v/>
      </c>
      <c r="D100" s="202">
        <f>INDIRECT(D$1&amp;"!D"&amp;ROW())</f>
        <v/>
      </c>
      <c r="E100" s="200">
        <f>E101*(1+D100)</f>
        <v/>
      </c>
      <c r="F100" s="202">
        <f>INDIRECT(F$1&amp;"!D"&amp;ROW())</f>
        <v/>
      </c>
      <c r="G100" s="200">
        <f>G101*(1+F100)</f>
        <v/>
      </c>
      <c r="H100" s="199" t="n"/>
      <c r="I100" s="199" t="n"/>
      <c r="J100" s="199" t="n"/>
      <c r="K100" s="234" t="n"/>
      <c r="L100" s="200">
        <f>SUM(C100,E100,G100,I100,K100)</f>
        <v/>
      </c>
      <c r="M100" s="202">
        <f>L100/L101-1</f>
        <v/>
      </c>
      <c r="N100" s="415">
        <f>_xlfn.STDEV.P(M100:M352)</f>
        <v/>
      </c>
      <c r="O100" s="202">
        <f>N100*SQRT(250)</f>
        <v/>
      </c>
      <c r="P100" s="416">
        <f>0.09%</f>
        <v/>
      </c>
      <c r="Q100" s="415">
        <f>L100/L352-1</f>
        <v/>
      </c>
      <c r="R100" s="218">
        <f>Q100-P100</f>
        <v/>
      </c>
      <c r="S100" s="219">
        <f>AVERAGE(R100:R1098)</f>
        <v/>
      </c>
      <c r="T100" s="217">
        <f>R100/O100</f>
        <v/>
      </c>
      <c r="U100" s="199" t="n"/>
      <c r="V100" s="199" t="n"/>
      <c r="W100" s="199" t="n"/>
      <c r="X100" s="199" t="n"/>
      <c r="Y100" s="199" t="n"/>
      <c r="Z100" s="199" t="n"/>
      <c r="AA100" s="199" t="n"/>
      <c r="AB100" s="199" t="n"/>
      <c r="AC100" s="199" t="n"/>
      <c r="AD100" s="199" t="n"/>
      <c r="AE100" s="199" t="n"/>
      <c r="AF100" s="199" t="n"/>
      <c r="AG100" s="199" t="n"/>
    </row>
    <row r="101" ht="26.5" customHeight="1">
      <c r="A101" s="203" t="n">
        <v>44225</v>
      </c>
      <c r="B101" s="202">
        <f>INDIRECT(B$1&amp;"!D"&amp;ROW())</f>
        <v/>
      </c>
      <c r="C101" s="200">
        <f>C102*(1+B101)</f>
        <v/>
      </c>
      <c r="D101" s="202">
        <f>INDIRECT(D$1&amp;"!D"&amp;ROW())</f>
        <v/>
      </c>
      <c r="E101" s="200">
        <f>E102*(1+D101)</f>
        <v/>
      </c>
      <c r="F101" s="202">
        <f>INDIRECT(F$1&amp;"!D"&amp;ROW())</f>
        <v/>
      </c>
      <c r="G101" s="200">
        <f>G102*(1+F101)</f>
        <v/>
      </c>
      <c r="H101" s="199" t="n"/>
      <c r="I101" s="199" t="n"/>
      <c r="J101" s="199" t="n"/>
      <c r="K101" s="234" t="n"/>
      <c r="L101" s="200">
        <f>SUM(C101,E101,G101,I101,K101)</f>
        <v/>
      </c>
      <c r="M101" s="202">
        <f>L101/L102-1</f>
        <v/>
      </c>
      <c r="N101" s="415">
        <f>_xlfn.STDEV.P(M101:M353)</f>
        <v/>
      </c>
      <c r="O101" s="202">
        <f>N101*SQRT(250)</f>
        <v/>
      </c>
      <c r="P101" s="416">
        <f>0.09%</f>
        <v/>
      </c>
      <c r="Q101" s="415">
        <f>L101/L353-1</f>
        <v/>
      </c>
      <c r="R101" s="218">
        <f>Q101-P101</f>
        <v/>
      </c>
      <c r="S101" s="219">
        <f>AVERAGE(R101:R1099)</f>
        <v/>
      </c>
      <c r="T101" s="217">
        <f>R101/O101</f>
        <v/>
      </c>
      <c r="U101" s="199" t="n"/>
      <c r="V101" s="199" t="n"/>
      <c r="W101" s="199" t="n"/>
      <c r="X101" s="199" t="n"/>
      <c r="Y101" s="199" t="n"/>
      <c r="Z101" s="199" t="n"/>
      <c r="AA101" s="199" t="n"/>
      <c r="AB101" s="199" t="n"/>
      <c r="AC101" s="199" t="n"/>
      <c r="AD101" s="199" t="n"/>
      <c r="AE101" s="199" t="n"/>
      <c r="AF101" s="199" t="n"/>
      <c r="AG101" s="199" t="n"/>
    </row>
    <row r="102" ht="26.5" customHeight="1">
      <c r="A102" s="203" t="n">
        <v>44224</v>
      </c>
      <c r="B102" s="202">
        <f>INDIRECT(B$1&amp;"!D"&amp;ROW())</f>
        <v/>
      </c>
      <c r="C102" s="200">
        <f>C103*(1+B102)</f>
        <v/>
      </c>
      <c r="D102" s="202">
        <f>INDIRECT(D$1&amp;"!D"&amp;ROW())</f>
        <v/>
      </c>
      <c r="E102" s="200">
        <f>E103*(1+D102)</f>
        <v/>
      </c>
      <c r="F102" s="202">
        <f>INDIRECT(F$1&amp;"!D"&amp;ROW())</f>
        <v/>
      </c>
      <c r="G102" s="200">
        <f>G103*(1+F102)</f>
        <v/>
      </c>
      <c r="H102" s="199" t="n"/>
      <c r="I102" s="199" t="n"/>
      <c r="J102" s="199" t="n"/>
      <c r="K102" s="234" t="n"/>
      <c r="L102" s="200">
        <f>SUM(C102,E102,G102,I102,K102)</f>
        <v/>
      </c>
      <c r="M102" s="202">
        <f>L102/L103-1</f>
        <v/>
      </c>
      <c r="N102" s="415">
        <f>_xlfn.STDEV.P(M102:M354)</f>
        <v/>
      </c>
      <c r="O102" s="202">
        <f>N102*SQRT(250)</f>
        <v/>
      </c>
      <c r="P102" s="416">
        <f>0.09%</f>
        <v/>
      </c>
      <c r="Q102" s="415">
        <f>L102/L354-1</f>
        <v/>
      </c>
      <c r="R102" s="218">
        <f>Q102-P102</f>
        <v/>
      </c>
      <c r="S102" s="219">
        <f>AVERAGE(R102:R1100)</f>
        <v/>
      </c>
      <c r="T102" s="217">
        <f>R102/O102</f>
        <v/>
      </c>
      <c r="U102" s="199" t="n"/>
      <c r="V102" s="199" t="n"/>
      <c r="W102" s="199" t="n"/>
      <c r="X102" s="199" t="n"/>
      <c r="Y102" s="199" t="n"/>
      <c r="Z102" s="199" t="n"/>
      <c r="AA102" s="199" t="n"/>
      <c r="AB102" s="199" t="n"/>
      <c r="AC102" s="199" t="n"/>
      <c r="AD102" s="199" t="n"/>
      <c r="AE102" s="199" t="n"/>
      <c r="AF102" s="199" t="n"/>
      <c r="AG102" s="199" t="n"/>
    </row>
    <row r="103" ht="26.5" customHeight="1">
      <c r="A103" s="203" t="n">
        <v>44223</v>
      </c>
      <c r="B103" s="202">
        <f>INDIRECT(B$1&amp;"!D"&amp;ROW())</f>
        <v/>
      </c>
      <c r="C103" s="200">
        <f>C104*(1+B103)</f>
        <v/>
      </c>
      <c r="D103" s="202">
        <f>INDIRECT(D$1&amp;"!D"&amp;ROW())</f>
        <v/>
      </c>
      <c r="E103" s="200">
        <f>E104*(1+D103)</f>
        <v/>
      </c>
      <c r="F103" s="202">
        <f>INDIRECT(F$1&amp;"!D"&amp;ROW())</f>
        <v/>
      </c>
      <c r="G103" s="200">
        <f>G104*(1+F103)</f>
        <v/>
      </c>
      <c r="H103" s="199" t="n"/>
      <c r="I103" s="199" t="n"/>
      <c r="J103" s="199" t="n"/>
      <c r="K103" s="234" t="n"/>
      <c r="L103" s="200">
        <f>SUM(C103,E103,G103,I103,K103)</f>
        <v/>
      </c>
      <c r="M103" s="202">
        <f>L103/L104-1</f>
        <v/>
      </c>
      <c r="N103" s="415">
        <f>_xlfn.STDEV.P(M103:M355)</f>
        <v/>
      </c>
      <c r="O103" s="202">
        <f>N103*SQRT(250)</f>
        <v/>
      </c>
      <c r="P103" s="416">
        <f>0.09%</f>
        <v/>
      </c>
      <c r="Q103" s="415">
        <f>L103/L355-1</f>
        <v/>
      </c>
      <c r="R103" s="218">
        <f>Q103-P103</f>
        <v/>
      </c>
      <c r="S103" s="219">
        <f>AVERAGE(R103:R1101)</f>
        <v/>
      </c>
      <c r="T103" s="217">
        <f>R103/O103</f>
        <v/>
      </c>
      <c r="U103" s="199" t="n"/>
      <c r="V103" s="199" t="n"/>
      <c r="W103" s="199" t="n"/>
      <c r="X103" s="199" t="n"/>
      <c r="Y103" s="199" t="n"/>
      <c r="Z103" s="199" t="n"/>
      <c r="AA103" s="199" t="n"/>
      <c r="AB103" s="199" t="n"/>
      <c r="AC103" s="199" t="n"/>
      <c r="AD103" s="199" t="n"/>
      <c r="AE103" s="199" t="n"/>
      <c r="AF103" s="199" t="n"/>
      <c r="AG103" s="199" t="n"/>
    </row>
    <row r="104" ht="26.5" customHeight="1">
      <c r="A104" s="203" t="n">
        <v>44222</v>
      </c>
      <c r="B104" s="202">
        <f>INDIRECT(B$1&amp;"!D"&amp;ROW())</f>
        <v/>
      </c>
      <c r="C104" s="200">
        <f>C105*(1+B104)</f>
        <v/>
      </c>
      <c r="D104" s="202">
        <f>INDIRECT(D$1&amp;"!D"&amp;ROW())</f>
        <v/>
      </c>
      <c r="E104" s="200">
        <f>E105*(1+D104)</f>
        <v/>
      </c>
      <c r="F104" s="202">
        <f>INDIRECT(F$1&amp;"!D"&amp;ROW())</f>
        <v/>
      </c>
      <c r="G104" s="200">
        <f>G105*(1+F104)</f>
        <v/>
      </c>
      <c r="H104" s="199" t="n"/>
      <c r="I104" s="199" t="n"/>
      <c r="J104" s="199" t="n"/>
      <c r="K104" s="234" t="n"/>
      <c r="L104" s="200">
        <f>SUM(C104,E104,G104,I104,K104)</f>
        <v/>
      </c>
      <c r="M104" s="202">
        <f>L104/L105-1</f>
        <v/>
      </c>
      <c r="N104" s="415">
        <f>_xlfn.STDEV.P(M104:M356)</f>
        <v/>
      </c>
      <c r="O104" s="202">
        <f>N104*SQRT(250)</f>
        <v/>
      </c>
      <c r="P104" s="416">
        <f>0.09%</f>
        <v/>
      </c>
      <c r="Q104" s="415">
        <f>L104/L356-1</f>
        <v/>
      </c>
      <c r="R104" s="218">
        <f>Q104-P104</f>
        <v/>
      </c>
      <c r="S104" s="219">
        <f>AVERAGE(R104:R1102)</f>
        <v/>
      </c>
      <c r="T104" s="217">
        <f>R104/O104</f>
        <v/>
      </c>
      <c r="U104" s="199" t="n"/>
      <c r="V104" s="199" t="n"/>
      <c r="W104" s="199" t="n"/>
      <c r="X104" s="199" t="n"/>
      <c r="Y104" s="199" t="n"/>
      <c r="Z104" s="199" t="n"/>
      <c r="AA104" s="199" t="n"/>
      <c r="AB104" s="199" t="n"/>
      <c r="AC104" s="199" t="n"/>
      <c r="AD104" s="199" t="n"/>
      <c r="AE104" s="199" t="n"/>
      <c r="AF104" s="199" t="n"/>
      <c r="AG104" s="199" t="n"/>
    </row>
    <row r="105" ht="26.5" customHeight="1">
      <c r="A105" s="203" t="n">
        <v>44221</v>
      </c>
      <c r="B105" s="202">
        <f>INDIRECT(B$1&amp;"!D"&amp;ROW())</f>
        <v/>
      </c>
      <c r="C105" s="200">
        <f>C106*(1+B105)</f>
        <v/>
      </c>
      <c r="D105" s="202">
        <f>INDIRECT(D$1&amp;"!D"&amp;ROW())</f>
        <v/>
      </c>
      <c r="E105" s="200">
        <f>E106*(1+D105)</f>
        <v/>
      </c>
      <c r="F105" s="202">
        <f>INDIRECT(F$1&amp;"!D"&amp;ROW())</f>
        <v/>
      </c>
      <c r="G105" s="200">
        <f>G106*(1+F105)</f>
        <v/>
      </c>
      <c r="H105" s="199" t="n"/>
      <c r="I105" s="199" t="n"/>
      <c r="J105" s="199" t="n"/>
      <c r="K105" s="234" t="n"/>
      <c r="L105" s="200">
        <f>SUM(C105,E105,G105,I105,K105)</f>
        <v/>
      </c>
      <c r="M105" s="202">
        <f>L105/L106-1</f>
        <v/>
      </c>
      <c r="N105" s="415">
        <f>_xlfn.STDEV.P(M105:M357)</f>
        <v/>
      </c>
      <c r="O105" s="202">
        <f>N105*SQRT(250)</f>
        <v/>
      </c>
      <c r="P105" s="416">
        <f>0.09%</f>
        <v/>
      </c>
      <c r="Q105" s="415">
        <f>L105/L357-1</f>
        <v/>
      </c>
      <c r="R105" s="218">
        <f>Q105-P105</f>
        <v/>
      </c>
      <c r="S105" s="219">
        <f>AVERAGE(R105:R1103)</f>
        <v/>
      </c>
      <c r="T105" s="217">
        <f>R105/O105</f>
        <v/>
      </c>
      <c r="U105" s="199" t="n"/>
      <c r="V105" s="199" t="n"/>
      <c r="W105" s="199" t="n"/>
      <c r="X105" s="199" t="n"/>
      <c r="Y105" s="199" t="n"/>
      <c r="Z105" s="199" t="n"/>
      <c r="AA105" s="199" t="n"/>
      <c r="AB105" s="199" t="n"/>
      <c r="AC105" s="199" t="n"/>
      <c r="AD105" s="199" t="n"/>
      <c r="AE105" s="199" t="n"/>
      <c r="AF105" s="199" t="n"/>
      <c r="AG105" s="199" t="n"/>
    </row>
    <row r="106" ht="26.5" customHeight="1">
      <c r="A106" s="203" t="n">
        <v>44218</v>
      </c>
      <c r="B106" s="202">
        <f>INDIRECT(B$1&amp;"!D"&amp;ROW())</f>
        <v/>
      </c>
      <c r="C106" s="200">
        <f>C107*(1+B106)</f>
        <v/>
      </c>
      <c r="D106" s="202">
        <f>INDIRECT(D$1&amp;"!D"&amp;ROW())</f>
        <v/>
      </c>
      <c r="E106" s="200">
        <f>E107*(1+D106)</f>
        <v/>
      </c>
      <c r="F106" s="202">
        <f>INDIRECT(F$1&amp;"!D"&amp;ROW())</f>
        <v/>
      </c>
      <c r="G106" s="200">
        <f>G107*(1+F106)</f>
        <v/>
      </c>
      <c r="H106" s="199" t="n"/>
      <c r="I106" s="199" t="n"/>
      <c r="J106" s="199" t="n"/>
      <c r="K106" s="234" t="n"/>
      <c r="L106" s="200">
        <f>SUM(C106,E106,G106,I106,K106)</f>
        <v/>
      </c>
      <c r="M106" s="202">
        <f>L106/L107-1</f>
        <v/>
      </c>
      <c r="N106" s="415">
        <f>_xlfn.STDEV.P(M106:M358)</f>
        <v/>
      </c>
      <c r="O106" s="202">
        <f>N106*SQRT(250)</f>
        <v/>
      </c>
      <c r="P106" s="416">
        <f>0.09%</f>
        <v/>
      </c>
      <c r="Q106" s="415">
        <f>L106/L358-1</f>
        <v/>
      </c>
      <c r="R106" s="218">
        <f>Q106-P106</f>
        <v/>
      </c>
      <c r="S106" s="219">
        <f>AVERAGE(R106:R1104)</f>
        <v/>
      </c>
      <c r="T106" s="217">
        <f>R106/O106</f>
        <v/>
      </c>
      <c r="U106" s="199" t="n"/>
      <c r="V106" s="199" t="n"/>
      <c r="W106" s="199" t="n"/>
      <c r="X106" s="199" t="n"/>
      <c r="Y106" s="199" t="n"/>
      <c r="Z106" s="199" t="n"/>
      <c r="AA106" s="199" t="n"/>
      <c r="AB106" s="199" t="n"/>
      <c r="AC106" s="199" t="n"/>
      <c r="AD106" s="199" t="n"/>
      <c r="AE106" s="199" t="n"/>
      <c r="AF106" s="199" t="n"/>
      <c r="AG106" s="199" t="n"/>
    </row>
    <row r="107" ht="26.5" customHeight="1">
      <c r="A107" s="203" t="n">
        <v>44217</v>
      </c>
      <c r="B107" s="202">
        <f>INDIRECT(B$1&amp;"!D"&amp;ROW())</f>
        <v/>
      </c>
      <c r="C107" s="200">
        <f>C108*(1+B107)</f>
        <v/>
      </c>
      <c r="D107" s="202">
        <f>INDIRECT(D$1&amp;"!D"&amp;ROW())</f>
        <v/>
      </c>
      <c r="E107" s="200">
        <f>E108*(1+D107)</f>
        <v/>
      </c>
      <c r="F107" s="202">
        <f>INDIRECT(F$1&amp;"!D"&amp;ROW())</f>
        <v/>
      </c>
      <c r="G107" s="200">
        <f>G108*(1+F107)</f>
        <v/>
      </c>
      <c r="H107" s="199" t="n"/>
      <c r="I107" s="199" t="n"/>
      <c r="J107" s="199" t="n"/>
      <c r="K107" s="234" t="n"/>
      <c r="L107" s="200">
        <f>SUM(C107,E107,G107,I107,K107)</f>
        <v/>
      </c>
      <c r="M107" s="202">
        <f>L107/L108-1</f>
        <v/>
      </c>
      <c r="N107" s="415">
        <f>_xlfn.STDEV.P(M107:M359)</f>
        <v/>
      </c>
      <c r="O107" s="202">
        <f>N107*SQRT(250)</f>
        <v/>
      </c>
      <c r="P107" s="416">
        <f>0.09%</f>
        <v/>
      </c>
      <c r="Q107" s="415">
        <f>L107/L359-1</f>
        <v/>
      </c>
      <c r="R107" s="218">
        <f>Q107-P107</f>
        <v/>
      </c>
      <c r="S107" s="219">
        <f>AVERAGE(R107:R1105)</f>
        <v/>
      </c>
      <c r="T107" s="217">
        <f>R107/O107</f>
        <v/>
      </c>
      <c r="U107" s="199" t="n"/>
      <c r="V107" s="199" t="n"/>
      <c r="W107" s="199" t="n"/>
      <c r="X107" s="199" t="n"/>
      <c r="Y107" s="199" t="n"/>
      <c r="Z107" s="199" t="n"/>
      <c r="AA107" s="199" t="n"/>
      <c r="AB107" s="199" t="n"/>
      <c r="AC107" s="199" t="n"/>
      <c r="AD107" s="199" t="n"/>
      <c r="AE107" s="199" t="n"/>
      <c r="AF107" s="199" t="n"/>
      <c r="AG107" s="199" t="n"/>
    </row>
    <row r="108" ht="26.5" customHeight="1">
      <c r="A108" s="203" t="n">
        <v>44216</v>
      </c>
      <c r="B108" s="202">
        <f>INDIRECT(B$1&amp;"!D"&amp;ROW())</f>
        <v/>
      </c>
      <c r="C108" s="200">
        <f>C109*(1+B108)</f>
        <v/>
      </c>
      <c r="D108" s="202">
        <f>INDIRECT(D$1&amp;"!D"&amp;ROW())</f>
        <v/>
      </c>
      <c r="E108" s="200">
        <f>E109*(1+D108)</f>
        <v/>
      </c>
      <c r="F108" s="202">
        <f>INDIRECT(F$1&amp;"!D"&amp;ROW())</f>
        <v/>
      </c>
      <c r="G108" s="200">
        <f>G109*(1+F108)</f>
        <v/>
      </c>
      <c r="H108" s="199" t="n"/>
      <c r="I108" s="199" t="n"/>
      <c r="J108" s="199" t="n"/>
      <c r="K108" s="234" t="n"/>
      <c r="L108" s="200">
        <f>SUM(C108,E108,G108,I108,K108)</f>
        <v/>
      </c>
      <c r="M108" s="202">
        <f>L108/L109-1</f>
        <v/>
      </c>
      <c r="N108" s="415">
        <f>_xlfn.STDEV.P(M108:M360)</f>
        <v/>
      </c>
      <c r="O108" s="202">
        <f>N108*SQRT(250)</f>
        <v/>
      </c>
      <c r="P108" s="416">
        <f>0.09%</f>
        <v/>
      </c>
      <c r="Q108" s="415">
        <f>L108/L360-1</f>
        <v/>
      </c>
      <c r="R108" s="218">
        <f>Q108-P108</f>
        <v/>
      </c>
      <c r="S108" s="219">
        <f>AVERAGE(R108:R1106)</f>
        <v/>
      </c>
      <c r="T108" s="217">
        <f>R108/O108</f>
        <v/>
      </c>
      <c r="U108" s="199" t="n"/>
      <c r="V108" s="199" t="n"/>
      <c r="W108" s="199" t="n"/>
      <c r="X108" s="199" t="n"/>
      <c r="Y108" s="199" t="n"/>
      <c r="Z108" s="199" t="n"/>
      <c r="AA108" s="199" t="n"/>
      <c r="AB108" s="199" t="n"/>
      <c r="AC108" s="199" t="n"/>
      <c r="AD108" s="199" t="n"/>
      <c r="AE108" s="199" t="n"/>
      <c r="AF108" s="199" t="n"/>
      <c r="AG108" s="199" t="n"/>
    </row>
    <row r="109" ht="26.5" customHeight="1">
      <c r="A109" s="203" t="n">
        <v>44215</v>
      </c>
      <c r="B109" s="202">
        <f>INDIRECT(B$1&amp;"!D"&amp;ROW())</f>
        <v/>
      </c>
      <c r="C109" s="200">
        <f>C110*(1+B109)</f>
        <v/>
      </c>
      <c r="D109" s="202">
        <f>INDIRECT(D$1&amp;"!D"&amp;ROW())</f>
        <v/>
      </c>
      <c r="E109" s="200">
        <f>E110*(1+D109)</f>
        <v/>
      </c>
      <c r="F109" s="202">
        <f>INDIRECT(F$1&amp;"!D"&amp;ROW())</f>
        <v/>
      </c>
      <c r="G109" s="200">
        <f>G110*(1+F109)</f>
        <v/>
      </c>
      <c r="H109" s="199" t="n"/>
      <c r="I109" s="199" t="n"/>
      <c r="J109" s="199" t="n"/>
      <c r="K109" s="234" t="n"/>
      <c r="L109" s="200">
        <f>SUM(C109,E109,G109,I109,K109)</f>
        <v/>
      </c>
      <c r="M109" s="202">
        <f>L109/L110-1</f>
        <v/>
      </c>
      <c r="N109" s="415">
        <f>_xlfn.STDEV.P(M109:M361)</f>
        <v/>
      </c>
      <c r="O109" s="202">
        <f>N109*SQRT(250)</f>
        <v/>
      </c>
      <c r="P109" s="416">
        <f>0.09%</f>
        <v/>
      </c>
      <c r="Q109" s="415">
        <f>L109/L361-1</f>
        <v/>
      </c>
      <c r="R109" s="218">
        <f>Q109-P109</f>
        <v/>
      </c>
      <c r="S109" s="219">
        <f>AVERAGE(R109:R1107)</f>
        <v/>
      </c>
      <c r="T109" s="217">
        <f>R109/O109</f>
        <v/>
      </c>
      <c r="U109" s="199" t="n"/>
      <c r="V109" s="199" t="n"/>
      <c r="W109" s="199" t="n"/>
      <c r="X109" s="199" t="n"/>
      <c r="Y109" s="199" t="n"/>
      <c r="Z109" s="199" t="n"/>
      <c r="AA109" s="199" t="n"/>
      <c r="AB109" s="199" t="n"/>
      <c r="AC109" s="199" t="n"/>
      <c r="AD109" s="199" t="n"/>
      <c r="AE109" s="199" t="n"/>
      <c r="AF109" s="199" t="n"/>
      <c r="AG109" s="199" t="n"/>
    </row>
    <row r="110" ht="26.5" customHeight="1">
      <c r="A110" s="203" t="n">
        <v>44211</v>
      </c>
      <c r="B110" s="202">
        <f>INDIRECT(B$1&amp;"!D"&amp;ROW())</f>
        <v/>
      </c>
      <c r="C110" s="200">
        <f>C111*(1+B110)</f>
        <v/>
      </c>
      <c r="D110" s="202">
        <f>INDIRECT(D$1&amp;"!D"&amp;ROW())</f>
        <v/>
      </c>
      <c r="E110" s="200">
        <f>E111*(1+D110)</f>
        <v/>
      </c>
      <c r="F110" s="202">
        <f>INDIRECT(F$1&amp;"!D"&amp;ROW())</f>
        <v/>
      </c>
      <c r="G110" s="200">
        <f>G111*(1+F110)</f>
        <v/>
      </c>
      <c r="H110" s="199" t="n"/>
      <c r="I110" s="199" t="n"/>
      <c r="J110" s="199" t="n"/>
      <c r="K110" s="234" t="n"/>
      <c r="L110" s="200">
        <f>SUM(C110,E110,G110,I110,K110)</f>
        <v/>
      </c>
      <c r="M110" s="202">
        <f>L110/L111-1</f>
        <v/>
      </c>
      <c r="N110" s="415">
        <f>_xlfn.STDEV.P(M110:M362)</f>
        <v/>
      </c>
      <c r="O110" s="202">
        <f>N110*SQRT(250)</f>
        <v/>
      </c>
      <c r="P110" s="416">
        <f>0.09%</f>
        <v/>
      </c>
      <c r="Q110" s="415">
        <f>L110/L362-1</f>
        <v/>
      </c>
      <c r="R110" s="218">
        <f>Q110-P110</f>
        <v/>
      </c>
      <c r="S110" s="219">
        <f>AVERAGE(R110:R1108)</f>
        <v/>
      </c>
      <c r="T110" s="217">
        <f>R110/O110</f>
        <v/>
      </c>
      <c r="U110" s="199" t="n"/>
      <c r="V110" s="199" t="n"/>
      <c r="W110" s="199" t="n"/>
      <c r="X110" s="199" t="n"/>
      <c r="Y110" s="199" t="n"/>
      <c r="Z110" s="199" t="n"/>
      <c r="AA110" s="199" t="n"/>
      <c r="AB110" s="199" t="n"/>
      <c r="AC110" s="199" t="n"/>
      <c r="AD110" s="199" t="n"/>
      <c r="AE110" s="199" t="n"/>
      <c r="AF110" s="199" t="n"/>
      <c r="AG110" s="199" t="n"/>
    </row>
    <row r="111" ht="26.5" customHeight="1">
      <c r="A111" s="203" t="n">
        <v>44210</v>
      </c>
      <c r="B111" s="202">
        <f>INDIRECT(B$1&amp;"!D"&amp;ROW())</f>
        <v/>
      </c>
      <c r="C111" s="200">
        <f>C112*(1+B111)</f>
        <v/>
      </c>
      <c r="D111" s="202">
        <f>INDIRECT(D$1&amp;"!D"&amp;ROW())</f>
        <v/>
      </c>
      <c r="E111" s="200">
        <f>E112*(1+D111)</f>
        <v/>
      </c>
      <c r="F111" s="202">
        <f>INDIRECT(F$1&amp;"!D"&amp;ROW())</f>
        <v/>
      </c>
      <c r="G111" s="200">
        <f>G112*(1+F111)</f>
        <v/>
      </c>
      <c r="H111" s="199" t="n"/>
      <c r="I111" s="199" t="n"/>
      <c r="J111" s="199" t="n"/>
      <c r="K111" s="234" t="n"/>
      <c r="L111" s="200">
        <f>SUM(C111,E111,G111,I111,K111)</f>
        <v/>
      </c>
      <c r="M111" s="202">
        <f>L111/L112-1</f>
        <v/>
      </c>
      <c r="N111" s="415">
        <f>_xlfn.STDEV.P(M111:M363)</f>
        <v/>
      </c>
      <c r="O111" s="202">
        <f>N111*SQRT(250)</f>
        <v/>
      </c>
      <c r="P111" s="416">
        <f>0.09%</f>
        <v/>
      </c>
      <c r="Q111" s="415">
        <f>L111/L363-1</f>
        <v/>
      </c>
      <c r="R111" s="218">
        <f>Q111-P111</f>
        <v/>
      </c>
      <c r="S111" s="219">
        <f>AVERAGE(R111:R1109)</f>
        <v/>
      </c>
      <c r="T111" s="217">
        <f>R111/O111</f>
        <v/>
      </c>
      <c r="U111" s="199" t="n"/>
      <c r="V111" s="199" t="n"/>
      <c r="W111" s="199" t="n"/>
      <c r="X111" s="199" t="n"/>
      <c r="Y111" s="199" t="n"/>
      <c r="Z111" s="199" t="n"/>
      <c r="AA111" s="199" t="n"/>
      <c r="AB111" s="199" t="n"/>
      <c r="AC111" s="199" t="n"/>
      <c r="AD111" s="199" t="n"/>
      <c r="AE111" s="199" t="n"/>
      <c r="AF111" s="199" t="n"/>
      <c r="AG111" s="199" t="n"/>
    </row>
    <row r="112" ht="26.5" customHeight="1">
      <c r="A112" s="203" t="n">
        <v>44209</v>
      </c>
      <c r="B112" s="202">
        <f>INDIRECT(B$1&amp;"!D"&amp;ROW())</f>
        <v/>
      </c>
      <c r="C112" s="200">
        <f>C113*(1+B112)</f>
        <v/>
      </c>
      <c r="D112" s="202">
        <f>INDIRECT(D$1&amp;"!D"&amp;ROW())</f>
        <v/>
      </c>
      <c r="E112" s="200">
        <f>E113*(1+D112)</f>
        <v/>
      </c>
      <c r="F112" s="202">
        <f>INDIRECT(F$1&amp;"!D"&amp;ROW())</f>
        <v/>
      </c>
      <c r="G112" s="200">
        <f>G113*(1+F112)</f>
        <v/>
      </c>
      <c r="H112" s="199" t="n"/>
      <c r="I112" s="199" t="n"/>
      <c r="J112" s="199" t="n"/>
      <c r="K112" s="234" t="n"/>
      <c r="L112" s="200">
        <f>SUM(C112,E112,G112,I112,K112)</f>
        <v/>
      </c>
      <c r="M112" s="202">
        <f>L112/L113-1</f>
        <v/>
      </c>
      <c r="N112" s="415">
        <f>_xlfn.STDEV.P(M112:M364)</f>
        <v/>
      </c>
      <c r="O112" s="202">
        <f>N112*SQRT(250)</f>
        <v/>
      </c>
      <c r="P112" s="416">
        <f>0.09%</f>
        <v/>
      </c>
      <c r="Q112" s="415">
        <f>L112/L364-1</f>
        <v/>
      </c>
      <c r="R112" s="218">
        <f>Q112-P112</f>
        <v/>
      </c>
      <c r="S112" s="219">
        <f>AVERAGE(R112:R1110)</f>
        <v/>
      </c>
      <c r="T112" s="217">
        <f>R112/O112</f>
        <v/>
      </c>
      <c r="U112" s="199" t="n"/>
      <c r="V112" s="199" t="n"/>
      <c r="W112" s="199" t="n"/>
      <c r="X112" s="199" t="n"/>
      <c r="Y112" s="199" t="n"/>
      <c r="Z112" s="199" t="n"/>
      <c r="AA112" s="199" t="n"/>
      <c r="AB112" s="199" t="n"/>
      <c r="AC112" s="199" t="n"/>
      <c r="AD112" s="199" t="n"/>
      <c r="AE112" s="199" t="n"/>
      <c r="AF112" s="199" t="n"/>
      <c r="AG112" s="199" t="n"/>
    </row>
    <row r="113" ht="26.5" customHeight="1">
      <c r="A113" s="203" t="n">
        <v>44208</v>
      </c>
      <c r="B113" s="202">
        <f>INDIRECT(B$1&amp;"!D"&amp;ROW())</f>
        <v/>
      </c>
      <c r="C113" s="200">
        <f>C114*(1+B113)</f>
        <v/>
      </c>
      <c r="D113" s="202">
        <f>INDIRECT(D$1&amp;"!D"&amp;ROW())</f>
        <v/>
      </c>
      <c r="E113" s="200">
        <f>E114*(1+D113)</f>
        <v/>
      </c>
      <c r="F113" s="202">
        <f>INDIRECT(F$1&amp;"!D"&amp;ROW())</f>
        <v/>
      </c>
      <c r="G113" s="200">
        <f>G114*(1+F113)</f>
        <v/>
      </c>
      <c r="H113" s="199" t="n"/>
      <c r="I113" s="199" t="n"/>
      <c r="J113" s="199" t="n"/>
      <c r="K113" s="234" t="n"/>
      <c r="L113" s="200">
        <f>SUM(C113,E113,G113,I113,K113)</f>
        <v/>
      </c>
      <c r="M113" s="202">
        <f>L113/L114-1</f>
        <v/>
      </c>
      <c r="N113" s="415">
        <f>_xlfn.STDEV.P(M113:M365)</f>
        <v/>
      </c>
      <c r="O113" s="202">
        <f>N113*SQRT(250)</f>
        <v/>
      </c>
      <c r="P113" s="416">
        <f>0.09%</f>
        <v/>
      </c>
      <c r="Q113" s="415">
        <f>L113/L365-1</f>
        <v/>
      </c>
      <c r="R113" s="218">
        <f>Q113-P113</f>
        <v/>
      </c>
      <c r="S113" s="219">
        <f>AVERAGE(R113:R1111)</f>
        <v/>
      </c>
      <c r="T113" s="217">
        <f>R113/O113</f>
        <v/>
      </c>
      <c r="U113" s="199" t="n"/>
      <c r="V113" s="199" t="n"/>
      <c r="W113" s="199" t="n"/>
      <c r="X113" s="199" t="n"/>
      <c r="Y113" s="199" t="n"/>
      <c r="Z113" s="199" t="n"/>
      <c r="AA113" s="199" t="n"/>
      <c r="AB113" s="199" t="n"/>
      <c r="AC113" s="199" t="n"/>
      <c r="AD113" s="199" t="n"/>
      <c r="AE113" s="199" t="n"/>
      <c r="AF113" s="199" t="n"/>
      <c r="AG113" s="199" t="n"/>
    </row>
    <row r="114" ht="26.5" customHeight="1">
      <c r="A114" s="203" t="n">
        <v>44207</v>
      </c>
      <c r="B114" s="202">
        <f>INDIRECT(B$1&amp;"!D"&amp;ROW())</f>
        <v/>
      </c>
      <c r="C114" s="200">
        <f>C115*(1+B114)</f>
        <v/>
      </c>
      <c r="D114" s="202">
        <f>INDIRECT(D$1&amp;"!D"&amp;ROW())</f>
        <v/>
      </c>
      <c r="E114" s="200">
        <f>E115*(1+D114)</f>
        <v/>
      </c>
      <c r="F114" s="202">
        <f>INDIRECT(F$1&amp;"!D"&amp;ROW())</f>
        <v/>
      </c>
      <c r="G114" s="200">
        <f>G115*(1+F114)</f>
        <v/>
      </c>
      <c r="H114" s="199" t="n"/>
      <c r="I114" s="199" t="n"/>
      <c r="J114" s="199" t="n"/>
      <c r="K114" s="234" t="n"/>
      <c r="L114" s="200">
        <f>SUM(C114,E114,G114,I114,K114)</f>
        <v/>
      </c>
      <c r="M114" s="202">
        <f>L114/L115-1</f>
        <v/>
      </c>
      <c r="N114" s="415">
        <f>_xlfn.STDEV.P(M114:M366)</f>
        <v/>
      </c>
      <c r="O114" s="202">
        <f>N114*SQRT(250)</f>
        <v/>
      </c>
      <c r="P114" s="416">
        <f>0.09%</f>
        <v/>
      </c>
      <c r="Q114" s="415">
        <f>L114/L366-1</f>
        <v/>
      </c>
      <c r="R114" s="218">
        <f>Q114-P114</f>
        <v/>
      </c>
      <c r="S114" s="219">
        <f>AVERAGE(R114:R1112)</f>
        <v/>
      </c>
      <c r="T114" s="217">
        <f>R114/O114</f>
        <v/>
      </c>
      <c r="U114" s="199" t="n"/>
      <c r="V114" s="199" t="n"/>
      <c r="W114" s="199" t="n"/>
      <c r="X114" s="199" t="n"/>
      <c r="Y114" s="199" t="n"/>
      <c r="Z114" s="199" t="n"/>
      <c r="AA114" s="199" t="n"/>
      <c r="AB114" s="199" t="n"/>
      <c r="AC114" s="199" t="n"/>
      <c r="AD114" s="199" t="n"/>
      <c r="AE114" s="199" t="n"/>
      <c r="AF114" s="199" t="n"/>
      <c r="AG114" s="199" t="n"/>
    </row>
    <row r="115" ht="26.5" customHeight="1">
      <c r="A115" s="203" t="n">
        <v>44204</v>
      </c>
      <c r="B115" s="202">
        <f>INDIRECT(B$1&amp;"!D"&amp;ROW())</f>
        <v/>
      </c>
      <c r="C115" s="200">
        <f>C116*(1+B115)</f>
        <v/>
      </c>
      <c r="D115" s="202">
        <f>INDIRECT(D$1&amp;"!D"&amp;ROW())</f>
        <v/>
      </c>
      <c r="E115" s="200">
        <f>E116*(1+D115)</f>
        <v/>
      </c>
      <c r="F115" s="202">
        <f>INDIRECT(F$1&amp;"!D"&amp;ROW())</f>
        <v/>
      </c>
      <c r="G115" s="200">
        <f>G116*(1+F115)</f>
        <v/>
      </c>
      <c r="H115" s="199" t="n"/>
      <c r="I115" s="199" t="n"/>
      <c r="J115" s="199" t="n"/>
      <c r="K115" s="234" t="n"/>
      <c r="L115" s="200">
        <f>SUM(C115,E115,G115,I115,K115)</f>
        <v/>
      </c>
      <c r="M115" s="202">
        <f>L115/L116-1</f>
        <v/>
      </c>
      <c r="N115" s="415">
        <f>_xlfn.STDEV.P(M115:M367)</f>
        <v/>
      </c>
      <c r="O115" s="202">
        <f>N115*SQRT(250)</f>
        <v/>
      </c>
      <c r="P115" s="416">
        <f>0.09%</f>
        <v/>
      </c>
      <c r="Q115" s="415">
        <f>L115/L367-1</f>
        <v/>
      </c>
      <c r="R115" s="218">
        <f>Q115-P115</f>
        <v/>
      </c>
      <c r="S115" s="219">
        <f>AVERAGE(R115:R1113)</f>
        <v/>
      </c>
      <c r="T115" s="217">
        <f>R115/O115</f>
        <v/>
      </c>
      <c r="U115" s="199" t="n"/>
      <c r="V115" s="199" t="n"/>
      <c r="W115" s="199" t="n"/>
      <c r="X115" s="199" t="n"/>
      <c r="Y115" s="199" t="n"/>
      <c r="Z115" s="199" t="n"/>
      <c r="AA115" s="199" t="n"/>
      <c r="AB115" s="199" t="n"/>
      <c r="AC115" s="199" t="n"/>
      <c r="AD115" s="199" t="n"/>
      <c r="AE115" s="199" t="n"/>
      <c r="AF115" s="199" t="n"/>
      <c r="AG115" s="199" t="n"/>
    </row>
    <row r="116" ht="26.5" customHeight="1">
      <c r="A116" s="203" t="n">
        <v>44203</v>
      </c>
      <c r="B116" s="202">
        <f>INDIRECT(B$1&amp;"!D"&amp;ROW())</f>
        <v/>
      </c>
      <c r="C116" s="200">
        <f>C117*(1+B116)</f>
        <v/>
      </c>
      <c r="D116" s="202">
        <f>INDIRECT(D$1&amp;"!D"&amp;ROW())</f>
        <v/>
      </c>
      <c r="E116" s="200">
        <f>E117*(1+D116)</f>
        <v/>
      </c>
      <c r="F116" s="202">
        <f>INDIRECT(F$1&amp;"!D"&amp;ROW())</f>
        <v/>
      </c>
      <c r="G116" s="200">
        <f>G117*(1+F116)</f>
        <v/>
      </c>
      <c r="H116" s="199" t="n"/>
      <c r="I116" s="199" t="n"/>
      <c r="J116" s="199" t="n"/>
      <c r="K116" s="234" t="n"/>
      <c r="L116" s="200">
        <f>SUM(C116,E116,G116,I116,K116)</f>
        <v/>
      </c>
      <c r="M116" s="202">
        <f>L116/L117-1</f>
        <v/>
      </c>
      <c r="N116" s="415">
        <f>_xlfn.STDEV.P(M116:M368)</f>
        <v/>
      </c>
      <c r="O116" s="202">
        <f>N116*SQRT(250)</f>
        <v/>
      </c>
      <c r="P116" s="416">
        <f>0.09%</f>
        <v/>
      </c>
      <c r="Q116" s="415">
        <f>L116/L368-1</f>
        <v/>
      </c>
      <c r="R116" s="218">
        <f>Q116-P116</f>
        <v/>
      </c>
      <c r="S116" s="219">
        <f>AVERAGE(R116:R1114)</f>
        <v/>
      </c>
      <c r="T116" s="217">
        <f>R116/O116</f>
        <v/>
      </c>
      <c r="U116" s="199" t="n"/>
      <c r="V116" s="199" t="n"/>
      <c r="W116" s="199" t="n"/>
      <c r="X116" s="199" t="n"/>
      <c r="Y116" s="199" t="n"/>
      <c r="Z116" s="199" t="n"/>
      <c r="AA116" s="199" t="n"/>
      <c r="AB116" s="199" t="n"/>
      <c r="AC116" s="199" t="n"/>
      <c r="AD116" s="199" t="n"/>
      <c r="AE116" s="199" t="n"/>
      <c r="AF116" s="199" t="n"/>
      <c r="AG116" s="199" t="n"/>
    </row>
    <row r="117" ht="26.5" customHeight="1">
      <c r="A117" s="203" t="n">
        <v>44202</v>
      </c>
      <c r="B117" s="202">
        <f>INDIRECT(B$1&amp;"!D"&amp;ROW())</f>
        <v/>
      </c>
      <c r="C117" s="200">
        <f>C118*(1+B117)</f>
        <v/>
      </c>
      <c r="D117" s="202">
        <f>INDIRECT(D$1&amp;"!D"&amp;ROW())</f>
        <v/>
      </c>
      <c r="E117" s="200">
        <f>E118*(1+D117)</f>
        <v/>
      </c>
      <c r="F117" s="202">
        <f>INDIRECT(F$1&amp;"!D"&amp;ROW())</f>
        <v/>
      </c>
      <c r="G117" s="200">
        <f>G118*(1+F117)</f>
        <v/>
      </c>
      <c r="H117" s="199" t="n"/>
      <c r="I117" s="199" t="n"/>
      <c r="J117" s="199" t="n"/>
      <c r="K117" s="234" t="n"/>
      <c r="L117" s="200">
        <f>SUM(C117,E117,G117,I117,K117)</f>
        <v/>
      </c>
      <c r="M117" s="202">
        <f>L117/L118-1</f>
        <v/>
      </c>
      <c r="N117" s="415">
        <f>_xlfn.STDEV.P(M117:M369)</f>
        <v/>
      </c>
      <c r="O117" s="202">
        <f>N117*SQRT(250)</f>
        <v/>
      </c>
      <c r="P117" s="416">
        <f>0.09%</f>
        <v/>
      </c>
      <c r="Q117" s="415">
        <f>L117/L369-1</f>
        <v/>
      </c>
      <c r="R117" s="218">
        <f>Q117-P117</f>
        <v/>
      </c>
      <c r="S117" s="219">
        <f>AVERAGE(R117:R1115)</f>
        <v/>
      </c>
      <c r="T117" s="217">
        <f>R117/O117</f>
        <v/>
      </c>
      <c r="U117" s="199" t="n"/>
      <c r="V117" s="199" t="n"/>
      <c r="W117" s="199" t="n"/>
      <c r="X117" s="199" t="n"/>
      <c r="Y117" s="199" t="n"/>
      <c r="Z117" s="199" t="n"/>
      <c r="AA117" s="199" t="n"/>
      <c r="AB117" s="199" t="n"/>
      <c r="AC117" s="199" t="n"/>
      <c r="AD117" s="199" t="n"/>
      <c r="AE117" s="199" t="n"/>
      <c r="AF117" s="199" t="n"/>
      <c r="AG117" s="199" t="n"/>
    </row>
    <row r="118" ht="26.5" customHeight="1">
      <c r="A118" s="203" t="n">
        <v>44201</v>
      </c>
      <c r="B118" s="202">
        <f>INDIRECT(B$1&amp;"!D"&amp;ROW())</f>
        <v/>
      </c>
      <c r="C118" s="200">
        <f>C119*(1+B118)</f>
        <v/>
      </c>
      <c r="D118" s="202">
        <f>INDIRECT(D$1&amp;"!D"&amp;ROW())</f>
        <v/>
      </c>
      <c r="E118" s="200">
        <f>E119*(1+D118)</f>
        <v/>
      </c>
      <c r="F118" s="202">
        <f>INDIRECT(F$1&amp;"!D"&amp;ROW())</f>
        <v/>
      </c>
      <c r="G118" s="200">
        <f>G119*(1+F118)</f>
        <v/>
      </c>
      <c r="H118" s="199" t="n"/>
      <c r="I118" s="199" t="n"/>
      <c r="J118" s="199" t="n"/>
      <c r="K118" s="234" t="n"/>
      <c r="L118" s="200">
        <f>SUM(C118,E118,G118,I118,K118)</f>
        <v/>
      </c>
      <c r="M118" s="202">
        <f>L118/L119-1</f>
        <v/>
      </c>
      <c r="N118" s="415">
        <f>_xlfn.STDEV.P(M118:M370)</f>
        <v/>
      </c>
      <c r="O118" s="202">
        <f>N118*SQRT(250)</f>
        <v/>
      </c>
      <c r="P118" s="416">
        <f>0.09%</f>
        <v/>
      </c>
      <c r="Q118" s="415">
        <f>L118/L370-1</f>
        <v/>
      </c>
      <c r="R118" s="218">
        <f>Q118-P118</f>
        <v/>
      </c>
      <c r="S118" s="219">
        <f>AVERAGE(R118:R1116)</f>
        <v/>
      </c>
      <c r="T118" s="217">
        <f>R118/O118</f>
        <v/>
      </c>
      <c r="U118" s="199" t="n"/>
      <c r="V118" s="199" t="n"/>
      <c r="W118" s="199" t="n"/>
      <c r="X118" s="199" t="n"/>
      <c r="Y118" s="199" t="n"/>
      <c r="Z118" s="199" t="n"/>
      <c r="AA118" s="199" t="n"/>
      <c r="AB118" s="199" t="n"/>
      <c r="AC118" s="199" t="n"/>
      <c r="AD118" s="199" t="n"/>
      <c r="AE118" s="199" t="n"/>
      <c r="AF118" s="199" t="n"/>
      <c r="AG118" s="199" t="n"/>
    </row>
    <row r="119" ht="26.5" customHeight="1">
      <c r="A119" s="203" t="n">
        <v>44200</v>
      </c>
      <c r="B119" s="202">
        <f>INDIRECT(B$1&amp;"!D"&amp;ROW())</f>
        <v/>
      </c>
      <c r="C119" s="200">
        <f>C120*(1+B119)</f>
        <v/>
      </c>
      <c r="D119" s="202">
        <f>INDIRECT(D$1&amp;"!D"&amp;ROW())</f>
        <v/>
      </c>
      <c r="E119" s="200">
        <f>E120*(1+D119)</f>
        <v/>
      </c>
      <c r="F119" s="202">
        <f>INDIRECT(F$1&amp;"!D"&amp;ROW())</f>
        <v/>
      </c>
      <c r="G119" s="200">
        <f>G120*(1+F119)</f>
        <v/>
      </c>
      <c r="H119" s="199" t="n"/>
      <c r="I119" s="199" t="n"/>
      <c r="J119" s="199" t="n"/>
      <c r="K119" s="234" t="n"/>
      <c r="L119" s="200">
        <f>SUM(C119,E119,G119,I119,K119)</f>
        <v/>
      </c>
      <c r="M119" s="202">
        <f>L119/L120-1</f>
        <v/>
      </c>
      <c r="N119" s="415">
        <f>_xlfn.STDEV.P(M119:M371)</f>
        <v/>
      </c>
      <c r="O119" s="202">
        <f>N119*SQRT(250)</f>
        <v/>
      </c>
      <c r="P119" s="416">
        <f>0.09%</f>
        <v/>
      </c>
      <c r="Q119" s="415">
        <f>L119/L371-1</f>
        <v/>
      </c>
      <c r="R119" s="218">
        <f>Q119-P119</f>
        <v/>
      </c>
      <c r="S119" s="219">
        <f>AVERAGE(R119:R1117)</f>
        <v/>
      </c>
      <c r="T119" s="217">
        <f>R119/O119</f>
        <v/>
      </c>
      <c r="U119" s="199" t="n"/>
      <c r="V119" s="199" t="n"/>
      <c r="W119" s="199" t="n"/>
      <c r="X119" s="199" t="n"/>
      <c r="Y119" s="199" t="n"/>
      <c r="Z119" s="199" t="n"/>
      <c r="AA119" s="199" t="n"/>
      <c r="AB119" s="199" t="n"/>
      <c r="AC119" s="199" t="n"/>
      <c r="AD119" s="199" t="n"/>
      <c r="AE119" s="199" t="n"/>
      <c r="AF119" s="199" t="n"/>
      <c r="AG119" s="199" t="n"/>
    </row>
    <row r="120" ht="26.5" customHeight="1">
      <c r="A120" s="203" t="n">
        <v>44196</v>
      </c>
      <c r="B120" s="202">
        <f>INDIRECT(B$1&amp;"!D"&amp;ROW())</f>
        <v/>
      </c>
      <c r="C120" s="200">
        <f>C121*(1+B120)</f>
        <v/>
      </c>
      <c r="D120" s="202">
        <f>INDIRECT(D$1&amp;"!D"&amp;ROW())</f>
        <v/>
      </c>
      <c r="E120" s="200">
        <f>E121*(1+D120)</f>
        <v/>
      </c>
      <c r="F120" s="202">
        <f>INDIRECT(F$1&amp;"!D"&amp;ROW())</f>
        <v/>
      </c>
      <c r="G120" s="200">
        <f>G121*(1+F120)</f>
        <v/>
      </c>
      <c r="H120" s="199" t="n"/>
      <c r="I120" s="199" t="n"/>
      <c r="J120" s="199" t="n"/>
      <c r="K120" s="234" t="n"/>
      <c r="L120" s="200">
        <f>SUM(C120,E120,G120,I120,K120)</f>
        <v/>
      </c>
      <c r="M120" s="202">
        <f>L120/L121-1</f>
        <v/>
      </c>
      <c r="N120" s="415">
        <f>_xlfn.STDEV.P(M120:M372)</f>
        <v/>
      </c>
      <c r="O120" s="202">
        <f>N120*SQRT(250)</f>
        <v/>
      </c>
      <c r="P120" s="416" t="n"/>
      <c r="Q120" s="415" t="n"/>
      <c r="R120" s="218" t="n"/>
      <c r="S120" s="219">
        <f>IFERROR(AVERAGE(R120:R1118),"")</f>
        <v/>
      </c>
      <c r="T120" s="217" t="n"/>
      <c r="U120" s="199" t="n"/>
      <c r="V120" s="199" t="n"/>
      <c r="W120" s="199" t="n"/>
      <c r="X120" s="199" t="n"/>
      <c r="Y120" s="199" t="n"/>
      <c r="Z120" s="199" t="n"/>
      <c r="AA120" s="199" t="n"/>
      <c r="AB120" s="199" t="n"/>
      <c r="AC120" s="199" t="n"/>
      <c r="AD120" s="199" t="n"/>
      <c r="AE120" s="199" t="n"/>
      <c r="AF120" s="199" t="n"/>
      <c r="AG120" s="199" t="n"/>
    </row>
    <row r="121" ht="26.5" customHeight="1">
      <c r="A121" s="203" t="n">
        <v>44195</v>
      </c>
      <c r="B121" s="202">
        <f>INDIRECT(B$1&amp;"!D"&amp;ROW())</f>
        <v/>
      </c>
      <c r="C121" s="200">
        <f>C122*(1+B121)</f>
        <v/>
      </c>
      <c r="D121" s="202">
        <f>INDIRECT(D$1&amp;"!D"&amp;ROW())</f>
        <v/>
      </c>
      <c r="E121" s="200">
        <f>E122*(1+D121)</f>
        <v/>
      </c>
      <c r="F121" s="202">
        <f>INDIRECT(F$1&amp;"!D"&amp;ROW())</f>
        <v/>
      </c>
      <c r="G121" s="200">
        <f>G122*(1+F121)</f>
        <v/>
      </c>
      <c r="H121" s="199" t="n"/>
      <c r="I121" s="199" t="n"/>
      <c r="J121" s="199" t="n"/>
      <c r="K121" s="234" t="n"/>
      <c r="L121" s="200">
        <f>SUM(C121,E121,G121,I121,K121)</f>
        <v/>
      </c>
      <c r="M121" s="202">
        <f>L121/L122-1</f>
        <v/>
      </c>
      <c r="N121" s="415" t="n"/>
      <c r="O121" s="202" t="n"/>
      <c r="P121" s="416" t="n"/>
      <c r="Q121" s="415" t="n"/>
      <c r="R121" s="218" t="n"/>
      <c r="S121" s="219">
        <f>IFERROR(AVERAGE(R121:R1119),"")</f>
        <v/>
      </c>
      <c r="T121" s="217" t="n"/>
      <c r="U121" s="199" t="n"/>
      <c r="V121" s="199" t="n"/>
      <c r="W121" s="199" t="n"/>
      <c r="X121" s="199" t="n"/>
      <c r="Y121" s="199" t="n"/>
      <c r="Z121" s="199" t="n"/>
      <c r="AA121" s="199" t="n"/>
      <c r="AB121" s="199" t="n"/>
      <c r="AC121" s="199" t="n"/>
      <c r="AD121" s="199" t="n"/>
      <c r="AE121" s="199" t="n"/>
      <c r="AF121" s="199" t="n"/>
      <c r="AG121" s="199" t="n"/>
    </row>
    <row r="122" ht="26.5" customHeight="1">
      <c r="A122" s="203" t="n">
        <v>44194</v>
      </c>
      <c r="B122" s="202">
        <f>INDIRECT(B$1&amp;"!D"&amp;ROW())</f>
        <v/>
      </c>
      <c r="C122" s="200">
        <f>C123*(1+B122)</f>
        <v/>
      </c>
      <c r="D122" s="202">
        <f>INDIRECT(D$1&amp;"!D"&amp;ROW())</f>
        <v/>
      </c>
      <c r="E122" s="200">
        <f>E123*(1+D122)</f>
        <v/>
      </c>
      <c r="F122" s="202">
        <f>INDIRECT(F$1&amp;"!D"&amp;ROW())</f>
        <v/>
      </c>
      <c r="G122" s="200">
        <f>G123*(1+F122)</f>
        <v/>
      </c>
      <c r="H122" s="199" t="n"/>
      <c r="I122" s="199" t="n"/>
      <c r="J122" s="199" t="n"/>
      <c r="K122" s="234" t="n"/>
      <c r="L122" s="200">
        <f>SUM(C122,E122,G122,I122,K122)</f>
        <v/>
      </c>
      <c r="M122" s="202">
        <f>L122/L123-1</f>
        <v/>
      </c>
      <c r="N122" s="415" t="n"/>
      <c r="O122" s="202" t="n"/>
      <c r="P122" s="416" t="n"/>
      <c r="Q122" s="415" t="n"/>
      <c r="R122" s="218" t="n"/>
      <c r="S122" s="219">
        <f>IFERROR(AVERAGE(R122:R1120),"")</f>
        <v/>
      </c>
      <c r="T122" s="217" t="n"/>
      <c r="U122" s="199" t="n"/>
      <c r="V122" s="199" t="n"/>
      <c r="W122" s="199" t="n"/>
      <c r="X122" s="199" t="n"/>
      <c r="Y122" s="199" t="n"/>
      <c r="Z122" s="199" t="n"/>
      <c r="AA122" s="199" t="n"/>
      <c r="AB122" s="199" t="n"/>
      <c r="AC122" s="199" t="n"/>
      <c r="AD122" s="199" t="n"/>
      <c r="AE122" s="199" t="n"/>
      <c r="AF122" s="199" t="n"/>
      <c r="AG122" s="199" t="n"/>
    </row>
    <row r="123" ht="26.5" customHeight="1">
      <c r="A123" s="203" t="n">
        <v>44193</v>
      </c>
      <c r="B123" s="202">
        <f>INDIRECT(B$1&amp;"!D"&amp;ROW())</f>
        <v/>
      </c>
      <c r="C123" s="200">
        <f>C124*(1+B123)</f>
        <v/>
      </c>
      <c r="D123" s="202">
        <f>INDIRECT(D$1&amp;"!D"&amp;ROW())</f>
        <v/>
      </c>
      <c r="E123" s="200">
        <f>E124*(1+D123)</f>
        <v/>
      </c>
      <c r="F123" s="202">
        <f>INDIRECT(F$1&amp;"!D"&amp;ROW())</f>
        <v/>
      </c>
      <c r="G123" s="200">
        <f>G124*(1+F123)</f>
        <v/>
      </c>
      <c r="H123" s="199" t="n"/>
      <c r="I123" s="199" t="n"/>
      <c r="J123" s="199" t="n"/>
      <c r="K123" s="234" t="n"/>
      <c r="L123" s="200">
        <f>SUM(C123,E123,G123,I123,K123)</f>
        <v/>
      </c>
      <c r="M123" s="202">
        <f>L123/L124-1</f>
        <v/>
      </c>
      <c r="N123" s="415" t="n"/>
      <c r="O123" s="202" t="n"/>
      <c r="P123" s="416" t="n"/>
      <c r="Q123" s="415" t="n"/>
      <c r="R123" s="218" t="n"/>
      <c r="S123" s="214" t="n"/>
      <c r="T123" s="217" t="n"/>
      <c r="U123" s="199" t="n"/>
      <c r="V123" s="199" t="n"/>
      <c r="W123" s="199" t="n"/>
      <c r="X123" s="199" t="n"/>
      <c r="Y123" s="199" t="n"/>
      <c r="Z123" s="199" t="n"/>
      <c r="AA123" s="199" t="n"/>
      <c r="AB123" s="199" t="n"/>
      <c r="AC123" s="199" t="n"/>
      <c r="AD123" s="199" t="n"/>
      <c r="AE123" s="199" t="n"/>
      <c r="AF123" s="199" t="n"/>
      <c r="AG123" s="199" t="n"/>
    </row>
    <row r="124" ht="26.5" customHeight="1">
      <c r="A124" s="203" t="n">
        <v>44189</v>
      </c>
      <c r="B124" s="202">
        <f>INDIRECT(B$1&amp;"!D"&amp;ROW())</f>
        <v/>
      </c>
      <c r="C124" s="200">
        <f>C125*(1+B124)</f>
        <v/>
      </c>
      <c r="D124" s="202">
        <f>INDIRECT(D$1&amp;"!D"&amp;ROW())</f>
        <v/>
      </c>
      <c r="E124" s="200">
        <f>E125*(1+D124)</f>
        <v/>
      </c>
      <c r="F124" s="202">
        <f>INDIRECT(F$1&amp;"!D"&amp;ROW())</f>
        <v/>
      </c>
      <c r="G124" s="200">
        <f>G125*(1+F124)</f>
        <v/>
      </c>
      <c r="H124" s="199" t="n"/>
      <c r="I124" s="199" t="n"/>
      <c r="J124" s="199" t="n"/>
      <c r="K124" s="234" t="n"/>
      <c r="L124" s="200">
        <f>SUM(C124,E124,G124,I124,K124)</f>
        <v/>
      </c>
      <c r="M124" s="202">
        <f>L124/L125-1</f>
        <v/>
      </c>
      <c r="N124" s="415" t="n"/>
      <c r="O124" s="202" t="n"/>
      <c r="P124" s="416" t="n"/>
      <c r="Q124" s="415" t="n"/>
      <c r="R124" s="218" t="n"/>
      <c r="S124" s="214" t="n"/>
      <c r="T124" s="217" t="n"/>
      <c r="U124" s="199" t="n"/>
      <c r="V124" s="199" t="n"/>
      <c r="W124" s="199" t="n"/>
      <c r="X124" s="199" t="n"/>
      <c r="Y124" s="199" t="n"/>
      <c r="Z124" s="199" t="n"/>
      <c r="AA124" s="199" t="n"/>
      <c r="AB124" s="199" t="n"/>
      <c r="AC124" s="199" t="n"/>
      <c r="AD124" s="199" t="n"/>
      <c r="AE124" s="199" t="n"/>
      <c r="AF124" s="199" t="n"/>
      <c r="AG124" s="199" t="n"/>
    </row>
    <row r="125" ht="26.5" customHeight="1">
      <c r="A125" s="203" t="n">
        <v>44188</v>
      </c>
      <c r="B125" s="202">
        <f>INDIRECT(B$1&amp;"!D"&amp;ROW())</f>
        <v/>
      </c>
      <c r="C125" s="200">
        <f>C126*(1+B125)</f>
        <v/>
      </c>
      <c r="D125" s="202">
        <f>INDIRECT(D$1&amp;"!D"&amp;ROW())</f>
        <v/>
      </c>
      <c r="E125" s="200">
        <f>E126*(1+D125)</f>
        <v/>
      </c>
      <c r="F125" s="202">
        <f>INDIRECT(F$1&amp;"!D"&amp;ROW())</f>
        <v/>
      </c>
      <c r="G125" s="200">
        <f>G126*(1+F125)</f>
        <v/>
      </c>
      <c r="H125" s="199" t="n"/>
      <c r="I125" s="199" t="n"/>
      <c r="J125" s="199" t="n"/>
      <c r="K125" s="234" t="n"/>
      <c r="L125" s="200">
        <f>SUM(C125,E125,G125,I125,K125)</f>
        <v/>
      </c>
      <c r="M125" s="202">
        <f>L125/L126-1</f>
        <v/>
      </c>
      <c r="N125" s="415" t="n"/>
      <c r="O125" s="202" t="n"/>
      <c r="P125" s="416" t="n"/>
      <c r="Q125" s="415" t="n"/>
      <c r="R125" s="218" t="n"/>
      <c r="S125" s="214" t="n"/>
      <c r="T125" s="217" t="n"/>
      <c r="U125" s="199" t="n"/>
      <c r="V125" s="199" t="n"/>
      <c r="W125" s="199" t="n"/>
      <c r="X125" s="199" t="n"/>
      <c r="Y125" s="199" t="n"/>
      <c r="Z125" s="199" t="n"/>
      <c r="AA125" s="199" t="n"/>
      <c r="AB125" s="199" t="n"/>
      <c r="AC125" s="199" t="n"/>
      <c r="AD125" s="199" t="n"/>
      <c r="AE125" s="199" t="n"/>
      <c r="AF125" s="199" t="n"/>
      <c r="AG125" s="199" t="n"/>
    </row>
    <row r="126" ht="26.5" customHeight="1">
      <c r="A126" s="203" t="n">
        <v>44187</v>
      </c>
      <c r="B126" s="202">
        <f>INDIRECT(B$1&amp;"!D"&amp;ROW())</f>
        <v/>
      </c>
      <c r="C126" s="200">
        <f>C127*(1+B126)</f>
        <v/>
      </c>
      <c r="D126" s="202">
        <f>INDIRECT(D$1&amp;"!D"&amp;ROW())</f>
        <v/>
      </c>
      <c r="E126" s="200">
        <f>E127*(1+D126)</f>
        <v/>
      </c>
      <c r="F126" s="202">
        <f>INDIRECT(F$1&amp;"!D"&amp;ROW())</f>
        <v/>
      </c>
      <c r="G126" s="200">
        <f>G127*(1+F126)</f>
        <v/>
      </c>
      <c r="H126" s="199" t="n"/>
      <c r="I126" s="199" t="n"/>
      <c r="J126" s="199" t="n"/>
      <c r="K126" s="234" t="n"/>
      <c r="L126" s="200">
        <f>SUM(C126,E126,G126,I126,K126)</f>
        <v/>
      </c>
      <c r="M126" s="202">
        <f>L126/L127-1</f>
        <v/>
      </c>
      <c r="N126" s="415" t="n"/>
      <c r="O126" s="202" t="n"/>
      <c r="P126" s="416" t="n"/>
      <c r="Q126" s="415" t="n"/>
      <c r="R126" s="218" t="n"/>
      <c r="S126" s="214" t="n"/>
      <c r="T126" s="217" t="n"/>
      <c r="U126" s="199" t="n"/>
      <c r="V126" s="199" t="n"/>
      <c r="W126" s="199" t="n"/>
      <c r="X126" s="199" t="n"/>
      <c r="Y126" s="199" t="n"/>
      <c r="Z126" s="199" t="n"/>
      <c r="AA126" s="199" t="n"/>
      <c r="AB126" s="199" t="n"/>
      <c r="AC126" s="199" t="n"/>
      <c r="AD126" s="199" t="n"/>
      <c r="AE126" s="199" t="n"/>
      <c r="AF126" s="199" t="n"/>
      <c r="AG126" s="199" t="n"/>
    </row>
    <row r="127" ht="26.5" customHeight="1">
      <c r="A127" s="203" t="n">
        <v>44186</v>
      </c>
      <c r="B127" s="202">
        <f>INDIRECT(B$1&amp;"!D"&amp;ROW())</f>
        <v/>
      </c>
      <c r="C127" s="200">
        <f>C128*(1+B127)</f>
        <v/>
      </c>
      <c r="D127" s="202">
        <f>INDIRECT(D$1&amp;"!D"&amp;ROW())</f>
        <v/>
      </c>
      <c r="E127" s="200">
        <f>E128*(1+D127)</f>
        <v/>
      </c>
      <c r="F127" s="202">
        <f>INDIRECT(F$1&amp;"!D"&amp;ROW())</f>
        <v/>
      </c>
      <c r="G127" s="200">
        <f>G128*(1+F127)</f>
        <v/>
      </c>
      <c r="H127" s="199" t="n"/>
      <c r="I127" s="199" t="n"/>
      <c r="J127" s="199" t="n"/>
      <c r="K127" s="234" t="n"/>
      <c r="L127" s="200">
        <f>SUM(C127,E127,G127,I127,K127)</f>
        <v/>
      </c>
      <c r="M127" s="202">
        <f>L127/L128-1</f>
        <v/>
      </c>
      <c r="N127" s="415" t="n"/>
      <c r="O127" s="202" t="n"/>
      <c r="P127" s="416" t="n"/>
      <c r="Q127" s="415" t="n"/>
      <c r="R127" s="218" t="n"/>
      <c r="S127" s="214" t="n"/>
      <c r="T127" s="217" t="n"/>
      <c r="U127" s="199" t="n"/>
      <c r="V127" s="199" t="n"/>
      <c r="W127" s="199" t="n"/>
      <c r="X127" s="199" t="n"/>
      <c r="Y127" s="199" t="n"/>
      <c r="Z127" s="199" t="n"/>
      <c r="AA127" s="199" t="n"/>
      <c r="AB127" s="199" t="n"/>
      <c r="AC127" s="199" t="n"/>
      <c r="AD127" s="199" t="n"/>
      <c r="AE127" s="199" t="n"/>
      <c r="AF127" s="199" t="n"/>
      <c r="AG127" s="199" t="n"/>
    </row>
    <row r="128" ht="26.5" customHeight="1">
      <c r="A128" s="203" t="n">
        <v>44183</v>
      </c>
      <c r="B128" s="202">
        <f>INDIRECT(B$1&amp;"!D"&amp;ROW())</f>
        <v/>
      </c>
      <c r="C128" s="200">
        <f>C129*(1+B128)</f>
        <v/>
      </c>
      <c r="D128" s="202">
        <f>INDIRECT(D$1&amp;"!D"&amp;ROW())</f>
        <v/>
      </c>
      <c r="E128" s="200">
        <f>E129*(1+D128)</f>
        <v/>
      </c>
      <c r="F128" s="202">
        <f>INDIRECT(F$1&amp;"!D"&amp;ROW())</f>
        <v/>
      </c>
      <c r="G128" s="200">
        <f>G129*(1+F128)</f>
        <v/>
      </c>
      <c r="H128" s="199" t="n"/>
      <c r="I128" s="199" t="n"/>
      <c r="J128" s="199" t="n"/>
      <c r="K128" s="234" t="n"/>
      <c r="L128" s="200">
        <f>SUM(C128,E128,G128,I128,K128)</f>
        <v/>
      </c>
      <c r="M128" s="202">
        <f>L128/L129-1</f>
        <v/>
      </c>
      <c r="N128" s="415" t="n"/>
      <c r="O128" s="202" t="n"/>
      <c r="P128" s="416" t="n"/>
      <c r="Q128" s="415" t="n"/>
      <c r="R128" s="218" t="n"/>
      <c r="S128" s="214" t="n"/>
      <c r="T128" s="217" t="n"/>
      <c r="U128" s="199" t="n"/>
      <c r="V128" s="199" t="n"/>
      <c r="W128" s="199" t="n"/>
      <c r="X128" s="199" t="n"/>
      <c r="Y128" s="199" t="n"/>
      <c r="Z128" s="199" t="n"/>
      <c r="AA128" s="199" t="n"/>
      <c r="AB128" s="199" t="n"/>
      <c r="AC128" s="199" t="n"/>
      <c r="AD128" s="199" t="n"/>
      <c r="AE128" s="199" t="n"/>
      <c r="AF128" s="199" t="n"/>
      <c r="AG128" s="199" t="n"/>
    </row>
    <row r="129" ht="26.5" customHeight="1">
      <c r="A129" s="203" t="n">
        <v>44182</v>
      </c>
      <c r="B129" s="202">
        <f>INDIRECT(B$1&amp;"!D"&amp;ROW())</f>
        <v/>
      </c>
      <c r="C129" s="200">
        <f>C130*(1+B129)</f>
        <v/>
      </c>
      <c r="D129" s="202">
        <f>INDIRECT(D$1&amp;"!D"&amp;ROW())</f>
        <v/>
      </c>
      <c r="E129" s="200">
        <f>E130*(1+D129)</f>
        <v/>
      </c>
      <c r="F129" s="202">
        <f>INDIRECT(F$1&amp;"!D"&amp;ROW())</f>
        <v/>
      </c>
      <c r="G129" s="200">
        <f>G130*(1+F129)</f>
        <v/>
      </c>
      <c r="H129" s="199" t="n"/>
      <c r="I129" s="199" t="n"/>
      <c r="J129" s="199" t="n"/>
      <c r="K129" s="234" t="n"/>
      <c r="L129" s="200">
        <f>SUM(C129,E129,G129,I129,K129)</f>
        <v/>
      </c>
      <c r="M129" s="202">
        <f>L129/L130-1</f>
        <v/>
      </c>
      <c r="N129" s="415" t="n"/>
      <c r="O129" s="202" t="n"/>
      <c r="P129" s="416" t="n"/>
      <c r="Q129" s="415" t="n"/>
      <c r="R129" s="218" t="n"/>
      <c r="S129" s="214" t="n"/>
      <c r="T129" s="217" t="n"/>
      <c r="U129" s="199" t="n"/>
      <c r="V129" s="199" t="n"/>
      <c r="W129" s="199" t="n"/>
      <c r="X129" s="199" t="n"/>
      <c r="Y129" s="199" t="n"/>
      <c r="Z129" s="199" t="n"/>
      <c r="AA129" s="199" t="n"/>
      <c r="AB129" s="199" t="n"/>
      <c r="AC129" s="199" t="n"/>
      <c r="AD129" s="199" t="n"/>
      <c r="AE129" s="199" t="n"/>
      <c r="AF129" s="199" t="n"/>
      <c r="AG129" s="199" t="n"/>
    </row>
    <row r="130" ht="26.5" customHeight="1">
      <c r="A130" s="203" t="n">
        <v>44181</v>
      </c>
      <c r="B130" s="202">
        <f>INDIRECT(B$1&amp;"!D"&amp;ROW())</f>
        <v/>
      </c>
      <c r="C130" s="200">
        <f>C131*(1+B130)</f>
        <v/>
      </c>
      <c r="D130" s="202">
        <f>INDIRECT(D$1&amp;"!D"&amp;ROW())</f>
        <v/>
      </c>
      <c r="E130" s="200">
        <f>E131*(1+D130)</f>
        <v/>
      </c>
      <c r="F130" s="202">
        <f>INDIRECT(F$1&amp;"!D"&amp;ROW())</f>
        <v/>
      </c>
      <c r="G130" s="200">
        <f>G131*(1+F130)</f>
        <v/>
      </c>
      <c r="H130" s="199" t="n"/>
      <c r="I130" s="199" t="n"/>
      <c r="J130" s="199" t="n"/>
      <c r="K130" s="234" t="n"/>
      <c r="L130" s="200">
        <f>SUM(C130,E130,G130,I130,K130)</f>
        <v/>
      </c>
      <c r="M130" s="202">
        <f>L130/L131-1</f>
        <v/>
      </c>
      <c r="N130" s="415" t="n"/>
      <c r="O130" s="202" t="n"/>
      <c r="P130" s="416" t="n"/>
      <c r="Q130" s="415" t="n"/>
      <c r="R130" s="218" t="n"/>
      <c r="S130" s="214" t="n"/>
      <c r="T130" s="217" t="n"/>
      <c r="U130" s="199" t="n"/>
      <c r="V130" s="199" t="n"/>
      <c r="W130" s="199" t="n"/>
      <c r="X130" s="199" t="n"/>
      <c r="Y130" s="199" t="n"/>
      <c r="Z130" s="199" t="n"/>
      <c r="AA130" s="199" t="n"/>
      <c r="AB130" s="199" t="n"/>
      <c r="AC130" s="199" t="n"/>
      <c r="AD130" s="199" t="n"/>
      <c r="AE130" s="199" t="n"/>
      <c r="AF130" s="199" t="n"/>
      <c r="AG130" s="199" t="n"/>
    </row>
    <row r="131" ht="26.5" customHeight="1">
      <c r="A131" s="203" t="n">
        <v>44180</v>
      </c>
      <c r="B131" s="202">
        <f>INDIRECT(B$1&amp;"!D"&amp;ROW())</f>
        <v/>
      </c>
      <c r="C131" s="200">
        <f>C132*(1+B131)</f>
        <v/>
      </c>
      <c r="D131" s="202">
        <f>INDIRECT(D$1&amp;"!D"&amp;ROW())</f>
        <v/>
      </c>
      <c r="E131" s="200">
        <f>E132*(1+D131)</f>
        <v/>
      </c>
      <c r="F131" s="202">
        <f>INDIRECT(F$1&amp;"!D"&amp;ROW())</f>
        <v/>
      </c>
      <c r="G131" s="200">
        <f>G132*(1+F131)</f>
        <v/>
      </c>
      <c r="H131" s="199" t="n"/>
      <c r="I131" s="199" t="n"/>
      <c r="J131" s="199" t="n"/>
      <c r="K131" s="234" t="n"/>
      <c r="L131" s="200">
        <f>SUM(C131,E131,G131,I131,K131)</f>
        <v/>
      </c>
      <c r="M131" s="202">
        <f>L131/L132-1</f>
        <v/>
      </c>
      <c r="N131" s="415" t="n"/>
      <c r="O131" s="202" t="n"/>
      <c r="P131" s="416" t="n"/>
      <c r="Q131" s="415" t="n"/>
      <c r="R131" s="218" t="n"/>
      <c r="S131" s="214" t="n"/>
      <c r="T131" s="217" t="n"/>
      <c r="U131" s="199" t="n"/>
      <c r="V131" s="199" t="n"/>
      <c r="W131" s="199" t="n"/>
      <c r="X131" s="199" t="n"/>
      <c r="Y131" s="199" t="n"/>
      <c r="Z131" s="199" t="n"/>
      <c r="AA131" s="199" t="n"/>
      <c r="AB131" s="199" t="n"/>
      <c r="AC131" s="199" t="n"/>
      <c r="AD131" s="199" t="n"/>
      <c r="AE131" s="199" t="n"/>
      <c r="AF131" s="199" t="n"/>
      <c r="AG131" s="199" t="n"/>
    </row>
    <row r="132" ht="26.5" customHeight="1">
      <c r="A132" s="203" t="n">
        <v>44179</v>
      </c>
      <c r="B132" s="202">
        <f>INDIRECT(B$1&amp;"!D"&amp;ROW())</f>
        <v/>
      </c>
      <c r="C132" s="200">
        <f>C133*(1+B132)</f>
        <v/>
      </c>
      <c r="D132" s="202">
        <f>INDIRECT(D$1&amp;"!D"&amp;ROW())</f>
        <v/>
      </c>
      <c r="E132" s="200">
        <f>E133*(1+D132)</f>
        <v/>
      </c>
      <c r="F132" s="202">
        <f>INDIRECT(F$1&amp;"!D"&amp;ROW())</f>
        <v/>
      </c>
      <c r="G132" s="200">
        <f>G133*(1+F132)</f>
        <v/>
      </c>
      <c r="H132" s="199" t="n"/>
      <c r="I132" s="199" t="n"/>
      <c r="J132" s="199" t="n"/>
      <c r="K132" s="234" t="n"/>
      <c r="L132" s="200">
        <f>SUM(C132,E132,G132,I132,K132)</f>
        <v/>
      </c>
      <c r="M132" s="202">
        <f>L132/L133-1</f>
        <v/>
      </c>
      <c r="N132" s="415" t="n"/>
      <c r="O132" s="202" t="n"/>
      <c r="P132" s="416" t="n"/>
      <c r="Q132" s="415" t="n"/>
      <c r="R132" s="218" t="n"/>
      <c r="S132" s="214" t="n"/>
      <c r="T132" s="217" t="n"/>
      <c r="U132" s="199" t="n"/>
      <c r="V132" s="199" t="n"/>
      <c r="W132" s="199" t="n"/>
      <c r="X132" s="199" t="n"/>
      <c r="Y132" s="199" t="n"/>
      <c r="Z132" s="199" t="n"/>
      <c r="AA132" s="199" t="n"/>
      <c r="AB132" s="199" t="n"/>
      <c r="AC132" s="199" t="n"/>
      <c r="AD132" s="199" t="n"/>
      <c r="AE132" s="199" t="n"/>
      <c r="AF132" s="199" t="n"/>
      <c r="AG132" s="199" t="n"/>
    </row>
    <row r="133" ht="26.5" customHeight="1">
      <c r="A133" s="203" t="n">
        <v>44176</v>
      </c>
      <c r="B133" s="202">
        <f>INDIRECT(B$1&amp;"!D"&amp;ROW())</f>
        <v/>
      </c>
      <c r="C133" s="200">
        <f>C134*(1+B133)</f>
        <v/>
      </c>
      <c r="D133" s="202">
        <f>INDIRECT(D$1&amp;"!D"&amp;ROW())</f>
        <v/>
      </c>
      <c r="E133" s="200">
        <f>E134*(1+D133)</f>
        <v/>
      </c>
      <c r="F133" s="202">
        <f>INDIRECT(F$1&amp;"!D"&amp;ROW())</f>
        <v/>
      </c>
      <c r="G133" s="200">
        <f>G134*(1+F133)</f>
        <v/>
      </c>
      <c r="H133" s="199" t="n"/>
      <c r="I133" s="199" t="n"/>
      <c r="J133" s="199" t="n"/>
      <c r="K133" s="234" t="n"/>
      <c r="L133" s="200">
        <f>SUM(C133,E133,G133,I133,K133)</f>
        <v/>
      </c>
      <c r="M133" s="202">
        <f>L133/L134-1</f>
        <v/>
      </c>
      <c r="N133" s="415" t="n"/>
      <c r="O133" s="202" t="n"/>
      <c r="P133" s="416" t="n"/>
      <c r="Q133" s="415" t="n"/>
      <c r="R133" s="218" t="n"/>
      <c r="S133" s="214" t="n"/>
      <c r="T133" s="217" t="n"/>
      <c r="U133" s="199" t="n"/>
      <c r="V133" s="199" t="n"/>
      <c r="W133" s="199" t="n"/>
      <c r="X133" s="199" t="n"/>
      <c r="Y133" s="199" t="n"/>
      <c r="Z133" s="199" t="n"/>
      <c r="AA133" s="199" t="n"/>
      <c r="AB133" s="199" t="n"/>
      <c r="AC133" s="199" t="n"/>
      <c r="AD133" s="199" t="n"/>
      <c r="AE133" s="199" t="n"/>
      <c r="AF133" s="199" t="n"/>
      <c r="AG133" s="199" t="n"/>
    </row>
    <row r="134" ht="26.5" customHeight="1">
      <c r="A134" s="203" t="n">
        <v>44175</v>
      </c>
      <c r="B134" s="202">
        <f>INDIRECT(B$1&amp;"!D"&amp;ROW())</f>
        <v/>
      </c>
      <c r="C134" s="200">
        <f>C135*(1+B134)</f>
        <v/>
      </c>
      <c r="D134" s="202">
        <f>INDIRECT(D$1&amp;"!D"&amp;ROW())</f>
        <v/>
      </c>
      <c r="E134" s="200">
        <f>E135*(1+D134)</f>
        <v/>
      </c>
      <c r="F134" s="202">
        <f>INDIRECT(F$1&amp;"!D"&amp;ROW())</f>
        <v/>
      </c>
      <c r="G134" s="200">
        <f>G135*(1+F134)</f>
        <v/>
      </c>
      <c r="H134" s="199" t="n"/>
      <c r="I134" s="199" t="n"/>
      <c r="J134" s="199" t="n"/>
      <c r="K134" s="234" t="n"/>
      <c r="L134" s="200">
        <f>SUM(C134,E134,G134,I134,K134)</f>
        <v/>
      </c>
      <c r="M134" s="202">
        <f>L134/L135-1</f>
        <v/>
      </c>
      <c r="N134" s="415" t="n"/>
      <c r="O134" s="202" t="n"/>
      <c r="P134" s="416" t="n"/>
      <c r="Q134" s="415" t="n"/>
      <c r="R134" s="218" t="n"/>
      <c r="S134" s="214" t="n"/>
      <c r="T134" s="217" t="n"/>
      <c r="U134" s="199" t="n"/>
      <c r="V134" s="199" t="n"/>
      <c r="W134" s="199" t="n"/>
      <c r="X134" s="199" t="n"/>
      <c r="Y134" s="199" t="n"/>
      <c r="Z134" s="199" t="n"/>
      <c r="AA134" s="199" t="n"/>
      <c r="AB134" s="199" t="n"/>
      <c r="AC134" s="199" t="n"/>
      <c r="AD134" s="199" t="n"/>
      <c r="AE134" s="199" t="n"/>
      <c r="AF134" s="199" t="n"/>
      <c r="AG134" s="199" t="n"/>
    </row>
    <row r="135" ht="26.5" customHeight="1">
      <c r="A135" s="203" t="n">
        <v>44174</v>
      </c>
      <c r="B135" s="202">
        <f>INDIRECT(B$1&amp;"!D"&amp;ROW())</f>
        <v/>
      </c>
      <c r="C135" s="200">
        <f>C136*(1+B135)</f>
        <v/>
      </c>
      <c r="D135" s="202">
        <f>INDIRECT(D$1&amp;"!D"&amp;ROW())</f>
        <v/>
      </c>
      <c r="E135" s="200">
        <f>E136*(1+D135)</f>
        <v/>
      </c>
      <c r="F135" s="202">
        <f>INDIRECT(F$1&amp;"!D"&amp;ROW())</f>
        <v/>
      </c>
      <c r="G135" s="200">
        <f>G136*(1+F135)</f>
        <v/>
      </c>
      <c r="H135" s="199" t="n"/>
      <c r="I135" s="199" t="n"/>
      <c r="J135" s="199" t="n"/>
      <c r="K135" s="234" t="n"/>
      <c r="L135" s="200">
        <f>SUM(C135,E135,G135,I135,K135)</f>
        <v/>
      </c>
      <c r="M135" s="202">
        <f>L135/L136-1</f>
        <v/>
      </c>
      <c r="N135" s="415" t="n"/>
      <c r="O135" s="202" t="n"/>
      <c r="P135" s="416" t="n"/>
      <c r="Q135" s="415" t="n"/>
      <c r="R135" s="218" t="n"/>
      <c r="S135" s="214" t="n"/>
      <c r="T135" s="217" t="n"/>
      <c r="U135" s="199" t="n"/>
      <c r="V135" s="199" t="n"/>
      <c r="W135" s="199" t="n"/>
      <c r="X135" s="199" t="n"/>
      <c r="Y135" s="199" t="n"/>
      <c r="Z135" s="199" t="n"/>
      <c r="AA135" s="199" t="n"/>
      <c r="AB135" s="199" t="n"/>
      <c r="AC135" s="199" t="n"/>
      <c r="AD135" s="199" t="n"/>
      <c r="AE135" s="199" t="n"/>
      <c r="AF135" s="199" t="n"/>
      <c r="AG135" s="199" t="n"/>
    </row>
    <row r="136" ht="26.5" customHeight="1">
      <c r="A136" s="203" t="n">
        <v>44173</v>
      </c>
      <c r="B136" s="202">
        <f>INDIRECT(B$1&amp;"!D"&amp;ROW())</f>
        <v/>
      </c>
      <c r="C136" s="200">
        <f>C137*(1+B136)</f>
        <v/>
      </c>
      <c r="D136" s="202">
        <f>INDIRECT(D$1&amp;"!D"&amp;ROW())</f>
        <v/>
      </c>
      <c r="E136" s="200">
        <f>E137*(1+D136)</f>
        <v/>
      </c>
      <c r="F136" s="202">
        <f>INDIRECT(F$1&amp;"!D"&amp;ROW())</f>
        <v/>
      </c>
      <c r="G136" s="200">
        <f>G137*(1+F136)</f>
        <v/>
      </c>
      <c r="H136" s="199" t="n"/>
      <c r="I136" s="199" t="n"/>
      <c r="J136" s="199" t="n"/>
      <c r="K136" s="234" t="n"/>
      <c r="L136" s="200">
        <f>SUM(C136,E136,G136,I136,K136)</f>
        <v/>
      </c>
      <c r="M136" s="202">
        <f>L136/L137-1</f>
        <v/>
      </c>
      <c r="N136" s="415" t="n"/>
      <c r="O136" s="202" t="n"/>
      <c r="P136" s="416" t="n"/>
      <c r="Q136" s="415" t="n"/>
      <c r="R136" s="218" t="n"/>
      <c r="S136" s="214" t="n"/>
      <c r="T136" s="217" t="n"/>
      <c r="U136" s="199" t="n"/>
      <c r="V136" s="199" t="n"/>
      <c r="W136" s="199" t="n"/>
      <c r="X136" s="199" t="n"/>
      <c r="Y136" s="199" t="n"/>
      <c r="Z136" s="199" t="n"/>
      <c r="AA136" s="199" t="n"/>
      <c r="AB136" s="199" t="n"/>
      <c r="AC136" s="199" t="n"/>
      <c r="AD136" s="199" t="n"/>
      <c r="AE136" s="199" t="n"/>
      <c r="AF136" s="199" t="n"/>
      <c r="AG136" s="199" t="n"/>
    </row>
    <row r="137" ht="26.5" customHeight="1">
      <c r="A137" s="203" t="n">
        <v>44172</v>
      </c>
      <c r="B137" s="202">
        <f>INDIRECT(B$1&amp;"!D"&amp;ROW())</f>
        <v/>
      </c>
      <c r="C137" s="200">
        <f>C138*(1+B137)</f>
        <v/>
      </c>
      <c r="D137" s="202">
        <f>INDIRECT(D$1&amp;"!D"&amp;ROW())</f>
        <v/>
      </c>
      <c r="E137" s="200">
        <f>E138*(1+D137)</f>
        <v/>
      </c>
      <c r="F137" s="202">
        <f>INDIRECT(F$1&amp;"!D"&amp;ROW())</f>
        <v/>
      </c>
      <c r="G137" s="200">
        <f>G138*(1+F137)</f>
        <v/>
      </c>
      <c r="H137" s="199" t="n"/>
      <c r="I137" s="199" t="n"/>
      <c r="J137" s="199" t="n"/>
      <c r="K137" s="234" t="n"/>
      <c r="L137" s="200">
        <f>SUM(C137,E137,G137,I137,K137)</f>
        <v/>
      </c>
      <c r="M137" s="202">
        <f>L137/L138-1</f>
        <v/>
      </c>
      <c r="N137" s="415" t="n"/>
      <c r="O137" s="202" t="n"/>
      <c r="P137" s="416" t="n"/>
      <c r="Q137" s="415" t="n"/>
      <c r="R137" s="218" t="n"/>
      <c r="S137" s="214" t="n"/>
      <c r="T137" s="217" t="n"/>
      <c r="U137" s="199" t="n"/>
      <c r="V137" s="199" t="n"/>
      <c r="W137" s="199" t="n"/>
      <c r="X137" s="199" t="n"/>
      <c r="Y137" s="199" t="n"/>
      <c r="Z137" s="199" t="n"/>
      <c r="AA137" s="199" t="n"/>
      <c r="AB137" s="199" t="n"/>
      <c r="AC137" s="199" t="n"/>
      <c r="AD137" s="199" t="n"/>
      <c r="AE137" s="199" t="n"/>
      <c r="AF137" s="199" t="n"/>
      <c r="AG137" s="199" t="n"/>
    </row>
    <row r="138" ht="26.5" customHeight="1">
      <c r="A138" s="203" t="n">
        <v>44169</v>
      </c>
      <c r="B138" s="202">
        <f>INDIRECT(B$1&amp;"!D"&amp;ROW())</f>
        <v/>
      </c>
      <c r="C138" s="200">
        <f>C139*(1+B138)</f>
        <v/>
      </c>
      <c r="D138" s="202">
        <f>INDIRECT(D$1&amp;"!D"&amp;ROW())</f>
        <v/>
      </c>
      <c r="E138" s="200">
        <f>E139*(1+D138)</f>
        <v/>
      </c>
      <c r="F138" s="202">
        <f>INDIRECT(F$1&amp;"!D"&amp;ROW())</f>
        <v/>
      </c>
      <c r="G138" s="200">
        <f>G139*(1+F138)</f>
        <v/>
      </c>
      <c r="H138" s="199" t="n"/>
      <c r="I138" s="199" t="n"/>
      <c r="J138" s="199" t="n"/>
      <c r="K138" s="234" t="n"/>
      <c r="L138" s="200">
        <f>SUM(C138,E138,G138,I138,K138)</f>
        <v/>
      </c>
      <c r="M138" s="202">
        <f>L138/L139-1</f>
        <v/>
      </c>
      <c r="N138" s="415" t="n"/>
      <c r="O138" s="202" t="n"/>
      <c r="P138" s="416" t="n"/>
      <c r="Q138" s="415" t="n"/>
      <c r="R138" s="218" t="n"/>
      <c r="S138" s="214" t="n"/>
      <c r="T138" s="217" t="n"/>
      <c r="U138" s="199" t="n"/>
      <c r="V138" s="199" t="n"/>
      <c r="W138" s="199" t="n"/>
      <c r="X138" s="199" t="n"/>
      <c r="Y138" s="199" t="n"/>
      <c r="Z138" s="199" t="n"/>
      <c r="AA138" s="199" t="n"/>
      <c r="AB138" s="199" t="n"/>
      <c r="AC138" s="199" t="n"/>
      <c r="AD138" s="199" t="n"/>
      <c r="AE138" s="199" t="n"/>
      <c r="AF138" s="199" t="n"/>
      <c r="AG138" s="199" t="n"/>
    </row>
    <row r="139" ht="26.5" customHeight="1">
      <c r="A139" s="203" t="n">
        <v>44168</v>
      </c>
      <c r="B139" s="202">
        <f>INDIRECT(B$1&amp;"!D"&amp;ROW())</f>
        <v/>
      </c>
      <c r="C139" s="200">
        <f>C140*(1+B139)</f>
        <v/>
      </c>
      <c r="D139" s="202">
        <f>INDIRECT(D$1&amp;"!D"&amp;ROW())</f>
        <v/>
      </c>
      <c r="E139" s="200">
        <f>E140*(1+D139)</f>
        <v/>
      </c>
      <c r="F139" s="202">
        <f>INDIRECT(F$1&amp;"!D"&amp;ROW())</f>
        <v/>
      </c>
      <c r="G139" s="200">
        <f>G140*(1+F139)</f>
        <v/>
      </c>
      <c r="H139" s="199" t="n"/>
      <c r="I139" s="199" t="n"/>
      <c r="J139" s="199" t="n"/>
      <c r="K139" s="234" t="n"/>
      <c r="L139" s="200">
        <f>SUM(C139,E139,G139,I139,K139)</f>
        <v/>
      </c>
      <c r="M139" s="202">
        <f>L139/L140-1</f>
        <v/>
      </c>
      <c r="N139" s="415" t="n"/>
      <c r="O139" s="202" t="n"/>
      <c r="P139" s="416" t="n"/>
      <c r="Q139" s="415" t="n"/>
      <c r="R139" s="218" t="n"/>
      <c r="S139" s="214" t="n"/>
      <c r="T139" s="217" t="n"/>
      <c r="U139" s="199" t="n"/>
      <c r="V139" s="199" t="n"/>
      <c r="W139" s="199" t="n"/>
      <c r="X139" s="199" t="n"/>
      <c r="Y139" s="199" t="n"/>
      <c r="Z139" s="199" t="n"/>
      <c r="AA139" s="199" t="n"/>
      <c r="AB139" s="199" t="n"/>
      <c r="AC139" s="199" t="n"/>
      <c r="AD139" s="199" t="n"/>
      <c r="AE139" s="199" t="n"/>
      <c r="AF139" s="199" t="n"/>
      <c r="AG139" s="199" t="n"/>
    </row>
    <row r="140" ht="26.5" customHeight="1">
      <c r="A140" s="203" t="n">
        <v>44167</v>
      </c>
      <c r="B140" s="202">
        <f>INDIRECT(B$1&amp;"!D"&amp;ROW())</f>
        <v/>
      </c>
      <c r="C140" s="200">
        <f>C141*(1+B140)</f>
        <v/>
      </c>
      <c r="D140" s="202">
        <f>INDIRECT(D$1&amp;"!D"&amp;ROW())</f>
        <v/>
      </c>
      <c r="E140" s="200">
        <f>E141*(1+D140)</f>
        <v/>
      </c>
      <c r="F140" s="202">
        <f>INDIRECT(F$1&amp;"!D"&amp;ROW())</f>
        <v/>
      </c>
      <c r="G140" s="200">
        <f>G141*(1+F140)</f>
        <v/>
      </c>
      <c r="H140" s="199" t="n"/>
      <c r="I140" s="199" t="n"/>
      <c r="J140" s="199" t="n"/>
      <c r="K140" s="234" t="n"/>
      <c r="L140" s="200">
        <f>SUM(C140,E140,G140,I140,K140)</f>
        <v/>
      </c>
      <c r="M140" s="202">
        <f>L140/L141-1</f>
        <v/>
      </c>
      <c r="N140" s="415" t="n"/>
      <c r="O140" s="202" t="n"/>
      <c r="P140" s="416" t="n"/>
      <c r="Q140" s="415" t="n"/>
      <c r="R140" s="218" t="n"/>
      <c r="S140" s="214" t="n"/>
      <c r="T140" s="217" t="n"/>
      <c r="U140" s="199" t="n"/>
      <c r="V140" s="199" t="n"/>
      <c r="W140" s="199" t="n"/>
      <c r="X140" s="199" t="n"/>
      <c r="Y140" s="199" t="n"/>
      <c r="Z140" s="199" t="n"/>
      <c r="AA140" s="199" t="n"/>
      <c r="AB140" s="199" t="n"/>
      <c r="AC140" s="199" t="n"/>
      <c r="AD140" s="199" t="n"/>
      <c r="AE140" s="199" t="n"/>
      <c r="AF140" s="199" t="n"/>
      <c r="AG140" s="199" t="n"/>
    </row>
    <row r="141" ht="26.5" customHeight="1">
      <c r="A141" s="203" t="n">
        <v>44166</v>
      </c>
      <c r="B141" s="202">
        <f>INDIRECT(B$1&amp;"!D"&amp;ROW())</f>
        <v/>
      </c>
      <c r="C141" s="200">
        <f>C142*(1+B141)</f>
        <v/>
      </c>
      <c r="D141" s="202">
        <f>INDIRECT(D$1&amp;"!D"&amp;ROW())</f>
        <v/>
      </c>
      <c r="E141" s="200">
        <f>E142*(1+D141)</f>
        <v/>
      </c>
      <c r="F141" s="202">
        <f>INDIRECT(F$1&amp;"!D"&amp;ROW())</f>
        <v/>
      </c>
      <c r="G141" s="200">
        <f>G142*(1+F141)</f>
        <v/>
      </c>
      <c r="H141" s="199" t="n"/>
      <c r="I141" s="199" t="n"/>
      <c r="J141" s="199" t="n"/>
      <c r="K141" s="234" t="n"/>
      <c r="L141" s="200">
        <f>SUM(C141,E141,G141,I141,K141)</f>
        <v/>
      </c>
      <c r="M141" s="202">
        <f>L141/L142-1</f>
        <v/>
      </c>
      <c r="N141" s="415" t="n"/>
      <c r="O141" s="202" t="n"/>
      <c r="P141" s="416" t="n"/>
      <c r="Q141" s="415" t="n"/>
      <c r="R141" s="218" t="n"/>
      <c r="S141" s="214" t="n"/>
      <c r="T141" s="217" t="n"/>
      <c r="U141" s="199" t="n"/>
      <c r="V141" s="199" t="n"/>
      <c r="W141" s="199" t="n"/>
      <c r="X141" s="199" t="n"/>
      <c r="Y141" s="199" t="n"/>
      <c r="Z141" s="199" t="n"/>
      <c r="AA141" s="199" t="n"/>
      <c r="AB141" s="199" t="n"/>
      <c r="AC141" s="199" t="n"/>
      <c r="AD141" s="199" t="n"/>
      <c r="AE141" s="199" t="n"/>
      <c r="AF141" s="199" t="n"/>
      <c r="AG141" s="199" t="n"/>
    </row>
    <row r="142" ht="26.5" customHeight="1">
      <c r="A142" s="203" t="n">
        <v>44165</v>
      </c>
      <c r="B142" s="202">
        <f>INDIRECT(B$1&amp;"!D"&amp;ROW())</f>
        <v/>
      </c>
      <c r="C142" s="200">
        <f>C143*(1+B142)</f>
        <v/>
      </c>
      <c r="D142" s="202">
        <f>INDIRECT(D$1&amp;"!D"&amp;ROW())</f>
        <v/>
      </c>
      <c r="E142" s="200">
        <f>E143*(1+D142)</f>
        <v/>
      </c>
      <c r="F142" s="202">
        <f>INDIRECT(F$1&amp;"!D"&amp;ROW())</f>
        <v/>
      </c>
      <c r="G142" s="200">
        <f>G143*(1+F142)</f>
        <v/>
      </c>
      <c r="H142" s="199" t="n"/>
      <c r="I142" s="199" t="n"/>
      <c r="J142" s="199" t="n"/>
      <c r="K142" s="234" t="n"/>
      <c r="L142" s="200">
        <f>SUM(C142,E142,G142,I142,K142)</f>
        <v/>
      </c>
      <c r="M142" s="202">
        <f>L142/L143-1</f>
        <v/>
      </c>
      <c r="N142" s="415" t="n"/>
      <c r="O142" s="202" t="n"/>
      <c r="P142" s="416" t="n"/>
      <c r="Q142" s="415" t="n"/>
      <c r="R142" s="218" t="n"/>
      <c r="S142" s="214" t="n"/>
      <c r="T142" s="217" t="n"/>
      <c r="U142" s="199" t="n"/>
      <c r="V142" s="199" t="n"/>
      <c r="W142" s="199" t="n"/>
      <c r="X142" s="199" t="n"/>
      <c r="Y142" s="199" t="n"/>
      <c r="Z142" s="199" t="n"/>
      <c r="AA142" s="199" t="n"/>
      <c r="AB142" s="199" t="n"/>
      <c r="AC142" s="199" t="n"/>
      <c r="AD142" s="199" t="n"/>
      <c r="AE142" s="199" t="n"/>
      <c r="AF142" s="199" t="n"/>
      <c r="AG142" s="199" t="n"/>
    </row>
    <row r="143" ht="26.5" customHeight="1">
      <c r="A143" s="203" t="n">
        <v>44162</v>
      </c>
      <c r="B143" s="202">
        <f>INDIRECT(B$1&amp;"!D"&amp;ROW())</f>
        <v/>
      </c>
      <c r="C143" s="200">
        <f>C144*(1+B143)</f>
        <v/>
      </c>
      <c r="D143" s="202">
        <f>INDIRECT(D$1&amp;"!D"&amp;ROW())</f>
        <v/>
      </c>
      <c r="E143" s="200">
        <f>E144*(1+D143)</f>
        <v/>
      </c>
      <c r="F143" s="202">
        <f>INDIRECT(F$1&amp;"!D"&amp;ROW())</f>
        <v/>
      </c>
      <c r="G143" s="200">
        <f>G144*(1+F143)</f>
        <v/>
      </c>
      <c r="H143" s="199" t="n"/>
      <c r="I143" s="199" t="n"/>
      <c r="J143" s="199" t="n"/>
      <c r="K143" s="234" t="n"/>
      <c r="L143" s="200">
        <f>SUM(C143,E143,G143,I143,K143)</f>
        <v/>
      </c>
      <c r="M143" s="202">
        <f>L143/L144-1</f>
        <v/>
      </c>
      <c r="N143" s="415" t="n"/>
      <c r="O143" s="202" t="n"/>
      <c r="P143" s="416" t="n"/>
      <c r="Q143" s="415" t="n"/>
      <c r="R143" s="218" t="n"/>
      <c r="S143" s="214" t="n"/>
      <c r="T143" s="217" t="n"/>
      <c r="U143" s="199" t="n"/>
      <c r="V143" s="199" t="n"/>
      <c r="W143" s="199" t="n"/>
      <c r="X143" s="199" t="n"/>
      <c r="Y143" s="199" t="n"/>
      <c r="Z143" s="199" t="n"/>
      <c r="AA143" s="199" t="n"/>
      <c r="AB143" s="199" t="n"/>
      <c r="AC143" s="199" t="n"/>
      <c r="AD143" s="199" t="n"/>
      <c r="AE143" s="199" t="n"/>
      <c r="AF143" s="199" t="n"/>
      <c r="AG143" s="199" t="n"/>
    </row>
    <row r="144" ht="26.5" customHeight="1">
      <c r="A144" s="203" t="n">
        <v>44160</v>
      </c>
      <c r="B144" s="202">
        <f>INDIRECT(B$1&amp;"!D"&amp;ROW())</f>
        <v/>
      </c>
      <c r="C144" s="200">
        <f>C145*(1+B144)</f>
        <v/>
      </c>
      <c r="D144" s="202">
        <f>INDIRECT(D$1&amp;"!D"&amp;ROW())</f>
        <v/>
      </c>
      <c r="E144" s="200">
        <f>E145*(1+D144)</f>
        <v/>
      </c>
      <c r="F144" s="202">
        <f>INDIRECT(F$1&amp;"!D"&amp;ROW())</f>
        <v/>
      </c>
      <c r="G144" s="200">
        <f>G145*(1+F144)</f>
        <v/>
      </c>
      <c r="H144" s="199" t="n"/>
      <c r="I144" s="199" t="n"/>
      <c r="J144" s="199" t="n"/>
      <c r="K144" s="234" t="n"/>
      <c r="L144" s="200">
        <f>SUM(C144,E144,G144,I144,K144)</f>
        <v/>
      </c>
      <c r="M144" s="202">
        <f>L144/L145-1</f>
        <v/>
      </c>
      <c r="N144" s="415" t="n"/>
      <c r="O144" s="202" t="n"/>
      <c r="P144" s="416" t="n"/>
      <c r="Q144" s="415" t="n"/>
      <c r="R144" s="218" t="n"/>
      <c r="S144" s="214" t="n"/>
      <c r="T144" s="217" t="n"/>
      <c r="U144" s="199" t="n"/>
      <c r="V144" s="199" t="n"/>
      <c r="W144" s="199" t="n"/>
      <c r="X144" s="199" t="n"/>
      <c r="Y144" s="199" t="n"/>
      <c r="Z144" s="199" t="n"/>
      <c r="AA144" s="199" t="n"/>
      <c r="AB144" s="199" t="n"/>
      <c r="AC144" s="199" t="n"/>
      <c r="AD144" s="199" t="n"/>
      <c r="AE144" s="199" t="n"/>
      <c r="AF144" s="199" t="n"/>
      <c r="AG144" s="199" t="n"/>
    </row>
    <row r="145" ht="26.5" customHeight="1">
      <c r="A145" s="203" t="n">
        <v>44159</v>
      </c>
      <c r="B145" s="202">
        <f>INDIRECT(B$1&amp;"!D"&amp;ROW())</f>
        <v/>
      </c>
      <c r="C145" s="200">
        <f>C146*(1+B145)</f>
        <v/>
      </c>
      <c r="D145" s="202">
        <f>INDIRECT(D$1&amp;"!D"&amp;ROW())</f>
        <v/>
      </c>
      <c r="E145" s="200">
        <f>E146*(1+D145)</f>
        <v/>
      </c>
      <c r="F145" s="202">
        <f>INDIRECT(F$1&amp;"!D"&amp;ROW())</f>
        <v/>
      </c>
      <c r="G145" s="200">
        <f>G146*(1+F145)</f>
        <v/>
      </c>
      <c r="H145" s="199" t="n"/>
      <c r="I145" s="199" t="n"/>
      <c r="J145" s="199" t="n"/>
      <c r="K145" s="234" t="n"/>
      <c r="L145" s="200">
        <f>SUM(C145,E145,G145,I145,K145)</f>
        <v/>
      </c>
      <c r="M145" s="202">
        <f>L145/L146-1</f>
        <v/>
      </c>
      <c r="N145" s="415" t="n"/>
      <c r="O145" s="202" t="n"/>
      <c r="P145" s="416" t="n"/>
      <c r="Q145" s="415" t="n"/>
      <c r="R145" s="218" t="n"/>
      <c r="S145" s="214" t="n"/>
      <c r="T145" s="217" t="n"/>
      <c r="U145" s="199" t="n"/>
      <c r="V145" s="199" t="n"/>
      <c r="W145" s="199" t="n"/>
      <c r="X145" s="199" t="n"/>
      <c r="Y145" s="199" t="n"/>
      <c r="Z145" s="199" t="n"/>
      <c r="AA145" s="199" t="n"/>
      <c r="AB145" s="199" t="n"/>
      <c r="AC145" s="199" t="n"/>
      <c r="AD145" s="199" t="n"/>
      <c r="AE145" s="199" t="n"/>
      <c r="AF145" s="199" t="n"/>
      <c r="AG145" s="199" t="n"/>
    </row>
    <row r="146" ht="26.5" customHeight="1">
      <c r="A146" s="203" t="n">
        <v>44158</v>
      </c>
      <c r="B146" s="202">
        <f>INDIRECT(B$1&amp;"!D"&amp;ROW())</f>
        <v/>
      </c>
      <c r="C146" s="200">
        <f>C147*(1+B146)</f>
        <v/>
      </c>
      <c r="D146" s="202">
        <f>INDIRECT(D$1&amp;"!D"&amp;ROW())</f>
        <v/>
      </c>
      <c r="E146" s="200">
        <f>E147*(1+D146)</f>
        <v/>
      </c>
      <c r="F146" s="202">
        <f>INDIRECT(F$1&amp;"!D"&amp;ROW())</f>
        <v/>
      </c>
      <c r="G146" s="200">
        <f>G147*(1+F146)</f>
        <v/>
      </c>
      <c r="H146" s="199" t="n"/>
      <c r="I146" s="199" t="n"/>
      <c r="J146" s="199" t="n"/>
      <c r="K146" s="234" t="n"/>
      <c r="L146" s="200">
        <f>SUM(C146,E146,G146,I146,K146)</f>
        <v/>
      </c>
      <c r="M146" s="202">
        <f>L146/L147-1</f>
        <v/>
      </c>
      <c r="N146" s="415" t="n"/>
      <c r="O146" s="202" t="n"/>
      <c r="P146" s="416" t="n"/>
      <c r="Q146" s="415" t="n"/>
      <c r="R146" s="218" t="n"/>
      <c r="S146" s="214" t="n"/>
      <c r="T146" s="217" t="n"/>
      <c r="U146" s="199" t="n"/>
      <c r="V146" s="199" t="n"/>
      <c r="W146" s="199" t="n"/>
      <c r="X146" s="199" t="n"/>
      <c r="Y146" s="199" t="n"/>
      <c r="Z146" s="199" t="n"/>
      <c r="AA146" s="199" t="n"/>
      <c r="AB146" s="199" t="n"/>
      <c r="AC146" s="199" t="n"/>
      <c r="AD146" s="199" t="n"/>
      <c r="AE146" s="199" t="n"/>
      <c r="AF146" s="199" t="n"/>
      <c r="AG146" s="199" t="n"/>
    </row>
    <row r="147" ht="26.5" customHeight="1">
      <c r="A147" s="203" t="n">
        <v>44155</v>
      </c>
      <c r="B147" s="202">
        <f>INDIRECT(B$1&amp;"!D"&amp;ROW())</f>
        <v/>
      </c>
      <c r="C147" s="200">
        <f>C148*(1+B147)</f>
        <v/>
      </c>
      <c r="D147" s="202">
        <f>INDIRECT(D$1&amp;"!D"&amp;ROW())</f>
        <v/>
      </c>
      <c r="E147" s="200">
        <f>E148*(1+D147)</f>
        <v/>
      </c>
      <c r="F147" s="202">
        <f>INDIRECT(F$1&amp;"!D"&amp;ROW())</f>
        <v/>
      </c>
      <c r="G147" s="200">
        <f>G148*(1+F147)</f>
        <v/>
      </c>
      <c r="H147" s="199" t="n"/>
      <c r="I147" s="199" t="n"/>
      <c r="J147" s="199" t="n"/>
      <c r="K147" s="234" t="n"/>
      <c r="L147" s="200">
        <f>SUM(C147,E147,G147,I147,K147)</f>
        <v/>
      </c>
      <c r="M147" s="202">
        <f>L147/L148-1</f>
        <v/>
      </c>
      <c r="N147" s="415" t="n"/>
      <c r="O147" s="202" t="n"/>
      <c r="P147" s="416" t="n"/>
      <c r="Q147" s="415" t="n"/>
      <c r="R147" s="218" t="n"/>
      <c r="S147" s="214" t="n"/>
      <c r="T147" s="217" t="n"/>
      <c r="U147" s="199" t="n"/>
      <c r="V147" s="199" t="n"/>
      <c r="W147" s="199" t="n"/>
      <c r="X147" s="199" t="n"/>
      <c r="Y147" s="199" t="n"/>
      <c r="Z147" s="199" t="n"/>
      <c r="AA147" s="199" t="n"/>
      <c r="AB147" s="199" t="n"/>
      <c r="AC147" s="199" t="n"/>
      <c r="AD147" s="199" t="n"/>
      <c r="AE147" s="199" t="n"/>
      <c r="AF147" s="199" t="n"/>
      <c r="AG147" s="199" t="n"/>
    </row>
    <row r="148" ht="26.5" customHeight="1">
      <c r="A148" s="203" t="n">
        <v>44154</v>
      </c>
      <c r="B148" s="202">
        <f>INDIRECT(B$1&amp;"!D"&amp;ROW())</f>
        <v/>
      </c>
      <c r="C148" s="200">
        <f>C149*(1+B148)</f>
        <v/>
      </c>
      <c r="D148" s="202">
        <f>INDIRECT(D$1&amp;"!D"&amp;ROW())</f>
        <v/>
      </c>
      <c r="E148" s="200">
        <f>E149*(1+D148)</f>
        <v/>
      </c>
      <c r="F148" s="202">
        <f>INDIRECT(F$1&amp;"!D"&amp;ROW())</f>
        <v/>
      </c>
      <c r="G148" s="200">
        <f>G149*(1+F148)</f>
        <v/>
      </c>
      <c r="H148" s="199" t="n"/>
      <c r="I148" s="199" t="n"/>
      <c r="J148" s="199" t="n"/>
      <c r="K148" s="234" t="n"/>
      <c r="L148" s="200">
        <f>SUM(C148,E148,G148,I148,K148)</f>
        <v/>
      </c>
      <c r="M148" s="202">
        <f>L148/L149-1</f>
        <v/>
      </c>
      <c r="N148" s="415" t="n"/>
      <c r="O148" s="202" t="n"/>
      <c r="P148" s="416" t="n"/>
      <c r="Q148" s="415" t="n"/>
      <c r="R148" s="218" t="n"/>
      <c r="S148" s="214" t="n"/>
      <c r="T148" s="217" t="n"/>
      <c r="U148" s="199" t="n"/>
      <c r="V148" s="199" t="n"/>
      <c r="W148" s="199" t="n"/>
      <c r="X148" s="199" t="n"/>
      <c r="Y148" s="199" t="n"/>
      <c r="Z148" s="199" t="n"/>
      <c r="AA148" s="199" t="n"/>
      <c r="AB148" s="199" t="n"/>
      <c r="AC148" s="199" t="n"/>
      <c r="AD148" s="199" t="n"/>
      <c r="AE148" s="199" t="n"/>
      <c r="AF148" s="199" t="n"/>
      <c r="AG148" s="199" t="n"/>
    </row>
    <row r="149" ht="26.5" customHeight="1">
      <c r="A149" s="203" t="n">
        <v>44153</v>
      </c>
      <c r="B149" s="202">
        <f>INDIRECT(B$1&amp;"!D"&amp;ROW())</f>
        <v/>
      </c>
      <c r="C149" s="200">
        <f>C150*(1+B149)</f>
        <v/>
      </c>
      <c r="D149" s="202">
        <f>INDIRECT(D$1&amp;"!D"&amp;ROW())</f>
        <v/>
      </c>
      <c r="E149" s="200">
        <f>E150*(1+D149)</f>
        <v/>
      </c>
      <c r="F149" s="202">
        <f>INDIRECT(F$1&amp;"!D"&amp;ROW())</f>
        <v/>
      </c>
      <c r="G149" s="200">
        <f>G150*(1+F149)</f>
        <v/>
      </c>
      <c r="H149" s="199" t="n"/>
      <c r="I149" s="199" t="n"/>
      <c r="J149" s="199" t="n"/>
      <c r="K149" s="234" t="n"/>
      <c r="L149" s="200">
        <f>SUM(C149,E149,G149,I149,K149)</f>
        <v/>
      </c>
      <c r="M149" s="202">
        <f>L149/L150-1</f>
        <v/>
      </c>
      <c r="N149" s="415" t="n"/>
      <c r="O149" s="202" t="n"/>
      <c r="P149" s="416" t="n"/>
      <c r="Q149" s="415" t="n"/>
      <c r="R149" s="218" t="n"/>
      <c r="S149" s="214" t="n"/>
      <c r="T149" s="217" t="n"/>
      <c r="U149" s="199" t="n"/>
      <c r="V149" s="199" t="n"/>
      <c r="W149" s="199" t="n"/>
      <c r="X149" s="199" t="n"/>
      <c r="Y149" s="199" t="n"/>
      <c r="Z149" s="199" t="n"/>
      <c r="AA149" s="199" t="n"/>
      <c r="AB149" s="199" t="n"/>
      <c r="AC149" s="199" t="n"/>
      <c r="AD149" s="199" t="n"/>
      <c r="AE149" s="199" t="n"/>
      <c r="AF149" s="199" t="n"/>
      <c r="AG149" s="199" t="n"/>
    </row>
    <row r="150" ht="26.5" customHeight="1">
      <c r="A150" s="203" t="n">
        <v>44152</v>
      </c>
      <c r="B150" s="202">
        <f>INDIRECT(B$1&amp;"!D"&amp;ROW())</f>
        <v/>
      </c>
      <c r="C150" s="200">
        <f>C151*(1+B150)</f>
        <v/>
      </c>
      <c r="D150" s="202">
        <f>INDIRECT(D$1&amp;"!D"&amp;ROW())</f>
        <v/>
      </c>
      <c r="E150" s="200">
        <f>E151*(1+D150)</f>
        <v/>
      </c>
      <c r="F150" s="202">
        <f>INDIRECT(F$1&amp;"!D"&amp;ROW())</f>
        <v/>
      </c>
      <c r="G150" s="200">
        <f>G151*(1+F150)</f>
        <v/>
      </c>
      <c r="H150" s="199" t="n"/>
      <c r="I150" s="199" t="n"/>
      <c r="J150" s="199" t="n"/>
      <c r="K150" s="234" t="n"/>
      <c r="L150" s="200">
        <f>SUM(C150,E150,G150,I150,K150)</f>
        <v/>
      </c>
      <c r="M150" s="202">
        <f>L150/L151-1</f>
        <v/>
      </c>
      <c r="N150" s="415" t="n"/>
      <c r="O150" s="202" t="n"/>
      <c r="P150" s="416" t="n"/>
      <c r="Q150" s="415" t="n"/>
      <c r="R150" s="218" t="n"/>
      <c r="S150" s="214" t="n"/>
      <c r="T150" s="217" t="n"/>
      <c r="U150" s="199" t="n"/>
      <c r="V150" s="199" t="n"/>
      <c r="W150" s="199" t="n"/>
      <c r="X150" s="199" t="n"/>
      <c r="Y150" s="199" t="n"/>
      <c r="Z150" s="199" t="n"/>
      <c r="AA150" s="199" t="n"/>
      <c r="AB150" s="199" t="n"/>
      <c r="AC150" s="199" t="n"/>
      <c r="AD150" s="199" t="n"/>
      <c r="AE150" s="199" t="n"/>
      <c r="AF150" s="199" t="n"/>
      <c r="AG150" s="199" t="n"/>
    </row>
    <row r="151" ht="26.5" customHeight="1">
      <c r="A151" s="203" t="n">
        <v>44151</v>
      </c>
      <c r="B151" s="202">
        <f>INDIRECT(B$1&amp;"!D"&amp;ROW())</f>
        <v/>
      </c>
      <c r="C151" s="200">
        <f>C152*(1+B151)</f>
        <v/>
      </c>
      <c r="D151" s="202">
        <f>INDIRECT(D$1&amp;"!D"&amp;ROW())</f>
        <v/>
      </c>
      <c r="E151" s="200">
        <f>E152*(1+D151)</f>
        <v/>
      </c>
      <c r="F151" s="202">
        <f>INDIRECT(F$1&amp;"!D"&amp;ROW())</f>
        <v/>
      </c>
      <c r="G151" s="200">
        <f>G152*(1+F151)</f>
        <v/>
      </c>
      <c r="H151" s="199" t="n"/>
      <c r="I151" s="199" t="n"/>
      <c r="J151" s="199" t="n"/>
      <c r="K151" s="234" t="n"/>
      <c r="L151" s="200">
        <f>SUM(C151,E151,G151,I151,K151)</f>
        <v/>
      </c>
      <c r="M151" s="202">
        <f>L151/L152-1</f>
        <v/>
      </c>
      <c r="N151" s="415" t="n"/>
      <c r="O151" s="202" t="n"/>
      <c r="P151" s="416" t="n"/>
      <c r="Q151" s="415" t="n"/>
      <c r="R151" s="218" t="n"/>
      <c r="S151" s="214" t="n"/>
      <c r="T151" s="217" t="n"/>
      <c r="U151" s="199" t="n"/>
      <c r="V151" s="199" t="n"/>
      <c r="W151" s="199" t="n"/>
      <c r="X151" s="199" t="n"/>
      <c r="Y151" s="199" t="n"/>
      <c r="Z151" s="199" t="n"/>
      <c r="AA151" s="199" t="n"/>
      <c r="AB151" s="199" t="n"/>
      <c r="AC151" s="199" t="n"/>
      <c r="AD151" s="199" t="n"/>
      <c r="AE151" s="199" t="n"/>
      <c r="AF151" s="199" t="n"/>
      <c r="AG151" s="199" t="n"/>
    </row>
    <row r="152" ht="26.5" customHeight="1">
      <c r="A152" s="203" t="n">
        <v>44148</v>
      </c>
      <c r="B152" s="202">
        <f>INDIRECT(B$1&amp;"!D"&amp;ROW())</f>
        <v/>
      </c>
      <c r="C152" s="200">
        <f>C153*(1+B152)</f>
        <v/>
      </c>
      <c r="D152" s="202">
        <f>INDIRECT(D$1&amp;"!D"&amp;ROW())</f>
        <v/>
      </c>
      <c r="E152" s="200">
        <f>E153*(1+D152)</f>
        <v/>
      </c>
      <c r="F152" s="202">
        <f>INDIRECT(F$1&amp;"!D"&amp;ROW())</f>
        <v/>
      </c>
      <c r="G152" s="200">
        <f>G153*(1+F152)</f>
        <v/>
      </c>
      <c r="H152" s="199" t="n"/>
      <c r="I152" s="199" t="n"/>
      <c r="J152" s="199" t="n"/>
      <c r="K152" s="234" t="n"/>
      <c r="L152" s="200">
        <f>SUM(C152,E152,G152,I152,K152)</f>
        <v/>
      </c>
      <c r="M152" s="202">
        <f>L152/L153-1</f>
        <v/>
      </c>
      <c r="N152" s="415" t="n"/>
      <c r="O152" s="202" t="n"/>
      <c r="P152" s="416" t="n"/>
      <c r="Q152" s="415" t="n"/>
      <c r="R152" s="218" t="n"/>
      <c r="S152" s="214" t="n"/>
      <c r="T152" s="217" t="n"/>
      <c r="U152" s="199" t="n"/>
      <c r="V152" s="199" t="n"/>
      <c r="W152" s="199" t="n"/>
      <c r="X152" s="199" t="n"/>
      <c r="Y152" s="199" t="n"/>
      <c r="Z152" s="199" t="n"/>
      <c r="AA152" s="199" t="n"/>
      <c r="AB152" s="199" t="n"/>
      <c r="AC152" s="199" t="n"/>
      <c r="AD152" s="199" t="n"/>
      <c r="AE152" s="199" t="n"/>
      <c r="AF152" s="199" t="n"/>
      <c r="AG152" s="199" t="n"/>
    </row>
    <row r="153" ht="26.5" customHeight="1">
      <c r="A153" s="203" t="n">
        <v>44147</v>
      </c>
      <c r="B153" s="202">
        <f>INDIRECT(B$1&amp;"!D"&amp;ROW())</f>
        <v/>
      </c>
      <c r="C153" s="200">
        <f>C154*(1+B153)</f>
        <v/>
      </c>
      <c r="D153" s="202">
        <f>INDIRECT(D$1&amp;"!D"&amp;ROW())</f>
        <v/>
      </c>
      <c r="E153" s="200">
        <f>E154*(1+D153)</f>
        <v/>
      </c>
      <c r="F153" s="202">
        <f>INDIRECT(F$1&amp;"!D"&amp;ROW())</f>
        <v/>
      </c>
      <c r="G153" s="200">
        <f>G154*(1+F153)</f>
        <v/>
      </c>
      <c r="H153" s="199" t="n"/>
      <c r="I153" s="199" t="n"/>
      <c r="J153" s="199" t="n"/>
      <c r="K153" s="234" t="n"/>
      <c r="L153" s="200">
        <f>SUM(C153,E153,G153,I153,K153)</f>
        <v/>
      </c>
      <c r="M153" s="202">
        <f>L153/L154-1</f>
        <v/>
      </c>
      <c r="N153" s="415" t="n"/>
      <c r="O153" s="202" t="n"/>
      <c r="P153" s="416" t="n"/>
      <c r="Q153" s="415" t="n"/>
      <c r="R153" s="218" t="n"/>
      <c r="S153" s="214" t="n"/>
      <c r="T153" s="217" t="n"/>
      <c r="U153" s="199" t="n"/>
      <c r="V153" s="199" t="n"/>
      <c r="W153" s="199" t="n"/>
      <c r="X153" s="199" t="n"/>
      <c r="Y153" s="199" t="n"/>
      <c r="Z153" s="199" t="n"/>
      <c r="AA153" s="199" t="n"/>
      <c r="AB153" s="199" t="n"/>
      <c r="AC153" s="199" t="n"/>
      <c r="AD153" s="199" t="n"/>
      <c r="AE153" s="199" t="n"/>
      <c r="AF153" s="199" t="n"/>
      <c r="AG153" s="199" t="n"/>
    </row>
    <row r="154" ht="26.5" customHeight="1">
      <c r="A154" s="203" t="n">
        <v>44146</v>
      </c>
      <c r="B154" s="202">
        <f>INDIRECT(B$1&amp;"!D"&amp;ROW())</f>
        <v/>
      </c>
      <c r="C154" s="200">
        <f>C155*(1+B154)</f>
        <v/>
      </c>
      <c r="D154" s="202">
        <f>INDIRECT(D$1&amp;"!D"&amp;ROW())</f>
        <v/>
      </c>
      <c r="E154" s="200">
        <f>E155*(1+D154)</f>
        <v/>
      </c>
      <c r="F154" s="202">
        <f>INDIRECT(F$1&amp;"!D"&amp;ROW())</f>
        <v/>
      </c>
      <c r="G154" s="200">
        <f>G155*(1+F154)</f>
        <v/>
      </c>
      <c r="H154" s="199" t="n"/>
      <c r="I154" s="199" t="n"/>
      <c r="J154" s="199" t="n"/>
      <c r="K154" s="234" t="n"/>
      <c r="L154" s="200">
        <f>SUM(C154,E154,G154,I154,K154)</f>
        <v/>
      </c>
      <c r="M154" s="202">
        <f>L154/L155-1</f>
        <v/>
      </c>
      <c r="N154" s="415" t="n"/>
      <c r="O154" s="202" t="n"/>
      <c r="P154" s="416" t="n"/>
      <c r="Q154" s="415" t="n"/>
      <c r="R154" s="218" t="n"/>
      <c r="S154" s="214" t="n"/>
      <c r="T154" s="217" t="n"/>
      <c r="U154" s="199" t="n"/>
      <c r="V154" s="199" t="n"/>
      <c r="W154" s="199" t="n"/>
      <c r="X154" s="199" t="n"/>
      <c r="Y154" s="199" t="n"/>
      <c r="Z154" s="199" t="n"/>
      <c r="AA154" s="199" t="n"/>
      <c r="AB154" s="199" t="n"/>
      <c r="AC154" s="199" t="n"/>
      <c r="AD154" s="199" t="n"/>
      <c r="AE154" s="199" t="n"/>
      <c r="AF154" s="199" t="n"/>
      <c r="AG154" s="199" t="n"/>
    </row>
    <row r="155" ht="26.5" customHeight="1">
      <c r="A155" s="203" t="n">
        <v>44145</v>
      </c>
      <c r="B155" s="202">
        <f>INDIRECT(B$1&amp;"!D"&amp;ROW())</f>
        <v/>
      </c>
      <c r="C155" s="200">
        <f>C156*(1+B155)</f>
        <v/>
      </c>
      <c r="D155" s="202">
        <f>INDIRECT(D$1&amp;"!D"&amp;ROW())</f>
        <v/>
      </c>
      <c r="E155" s="200">
        <f>E156*(1+D155)</f>
        <v/>
      </c>
      <c r="F155" s="202">
        <f>INDIRECT(F$1&amp;"!D"&amp;ROW())</f>
        <v/>
      </c>
      <c r="G155" s="200">
        <f>G156*(1+F155)</f>
        <v/>
      </c>
      <c r="H155" s="199" t="n"/>
      <c r="I155" s="199" t="n"/>
      <c r="J155" s="199" t="n"/>
      <c r="K155" s="234" t="n"/>
      <c r="L155" s="200">
        <f>SUM(C155,E155,G155,I155,K155)</f>
        <v/>
      </c>
      <c r="M155" s="202">
        <f>L155/L156-1</f>
        <v/>
      </c>
      <c r="N155" s="415" t="n"/>
      <c r="O155" s="202" t="n"/>
      <c r="P155" s="416" t="n"/>
      <c r="Q155" s="415" t="n"/>
      <c r="R155" s="218" t="n"/>
      <c r="S155" s="214" t="n"/>
      <c r="T155" s="217" t="n"/>
      <c r="U155" s="199" t="n"/>
      <c r="V155" s="199" t="n"/>
      <c r="W155" s="199" t="n"/>
      <c r="X155" s="199" t="n"/>
      <c r="Y155" s="199" t="n"/>
      <c r="Z155" s="199" t="n"/>
      <c r="AA155" s="199" t="n"/>
      <c r="AB155" s="199" t="n"/>
      <c r="AC155" s="199" t="n"/>
      <c r="AD155" s="199" t="n"/>
      <c r="AE155" s="199" t="n"/>
      <c r="AF155" s="199" t="n"/>
      <c r="AG155" s="199" t="n"/>
    </row>
    <row r="156" ht="26.5" customHeight="1">
      <c r="A156" s="203" t="n">
        <v>44144</v>
      </c>
      <c r="B156" s="202">
        <f>INDIRECT(B$1&amp;"!D"&amp;ROW())</f>
        <v/>
      </c>
      <c r="C156" s="200">
        <f>C157*(1+B156)</f>
        <v/>
      </c>
      <c r="D156" s="202">
        <f>INDIRECT(D$1&amp;"!D"&amp;ROW())</f>
        <v/>
      </c>
      <c r="E156" s="200">
        <f>E157*(1+D156)</f>
        <v/>
      </c>
      <c r="F156" s="202">
        <f>INDIRECT(F$1&amp;"!D"&amp;ROW())</f>
        <v/>
      </c>
      <c r="G156" s="200">
        <f>G157*(1+F156)</f>
        <v/>
      </c>
      <c r="H156" s="199" t="n"/>
      <c r="I156" s="199" t="n"/>
      <c r="J156" s="199" t="n"/>
      <c r="K156" s="234" t="n"/>
      <c r="L156" s="200">
        <f>SUM(C156,E156,G156,I156,K156)</f>
        <v/>
      </c>
      <c r="M156" s="202">
        <f>L156/L157-1</f>
        <v/>
      </c>
      <c r="N156" s="415" t="n"/>
      <c r="O156" s="202" t="n"/>
      <c r="P156" s="416" t="n"/>
      <c r="Q156" s="415" t="n"/>
      <c r="R156" s="218" t="n"/>
      <c r="S156" s="214" t="n"/>
      <c r="T156" s="217" t="n"/>
      <c r="U156" s="199" t="n"/>
      <c r="V156" s="199" t="n"/>
      <c r="W156" s="199" t="n"/>
      <c r="X156" s="199" t="n"/>
      <c r="Y156" s="199" t="n"/>
      <c r="Z156" s="199" t="n"/>
      <c r="AA156" s="199" t="n"/>
      <c r="AB156" s="199" t="n"/>
      <c r="AC156" s="199" t="n"/>
      <c r="AD156" s="199" t="n"/>
      <c r="AE156" s="199" t="n"/>
      <c r="AF156" s="199" t="n"/>
      <c r="AG156" s="199" t="n"/>
    </row>
    <row r="157" ht="26.5" customHeight="1">
      <c r="A157" s="203" t="n">
        <v>44141</v>
      </c>
      <c r="B157" s="202">
        <f>INDIRECT(B$1&amp;"!D"&amp;ROW())</f>
        <v/>
      </c>
      <c r="C157" s="200">
        <f>C158*(1+B157)</f>
        <v/>
      </c>
      <c r="D157" s="202">
        <f>INDIRECT(D$1&amp;"!D"&amp;ROW())</f>
        <v/>
      </c>
      <c r="E157" s="200">
        <f>E158*(1+D157)</f>
        <v/>
      </c>
      <c r="F157" s="202">
        <f>INDIRECT(F$1&amp;"!D"&amp;ROW())</f>
        <v/>
      </c>
      <c r="G157" s="200">
        <f>G158*(1+F157)</f>
        <v/>
      </c>
      <c r="H157" s="199" t="n"/>
      <c r="I157" s="199" t="n"/>
      <c r="J157" s="199" t="n"/>
      <c r="K157" s="234" t="n"/>
      <c r="L157" s="200">
        <f>SUM(C157,E157,G157,I157,K157)</f>
        <v/>
      </c>
      <c r="M157" s="202">
        <f>L157/L158-1</f>
        <v/>
      </c>
      <c r="N157" s="415" t="n"/>
      <c r="O157" s="202" t="n"/>
      <c r="P157" s="416" t="n"/>
      <c r="Q157" s="415" t="n"/>
      <c r="R157" s="218" t="n"/>
      <c r="S157" s="214" t="n"/>
      <c r="T157" s="217" t="n"/>
      <c r="U157" s="199" t="n"/>
      <c r="V157" s="199" t="n"/>
      <c r="W157" s="199" t="n"/>
      <c r="X157" s="199" t="n"/>
      <c r="Y157" s="199" t="n"/>
      <c r="Z157" s="199" t="n"/>
      <c r="AA157" s="199" t="n"/>
      <c r="AB157" s="199" t="n"/>
      <c r="AC157" s="199" t="n"/>
      <c r="AD157" s="199" t="n"/>
      <c r="AE157" s="199" t="n"/>
      <c r="AF157" s="199" t="n"/>
      <c r="AG157" s="199" t="n"/>
    </row>
    <row r="158" ht="26.5" customHeight="1">
      <c r="A158" s="203" t="n">
        <v>44140</v>
      </c>
      <c r="B158" s="202">
        <f>INDIRECT(B$1&amp;"!D"&amp;ROW())</f>
        <v/>
      </c>
      <c r="C158" s="200">
        <f>C159*(1+B158)</f>
        <v/>
      </c>
      <c r="D158" s="202">
        <f>INDIRECT(D$1&amp;"!D"&amp;ROW())</f>
        <v/>
      </c>
      <c r="E158" s="200">
        <f>E159*(1+D158)</f>
        <v/>
      </c>
      <c r="F158" s="202">
        <f>INDIRECT(F$1&amp;"!D"&amp;ROW())</f>
        <v/>
      </c>
      <c r="G158" s="200">
        <f>G159*(1+F158)</f>
        <v/>
      </c>
      <c r="H158" s="199" t="n"/>
      <c r="I158" s="199" t="n"/>
      <c r="J158" s="199" t="n"/>
      <c r="K158" s="234" t="n"/>
      <c r="L158" s="200">
        <f>SUM(C158,E158,G158,I158,K158)</f>
        <v/>
      </c>
      <c r="M158" s="202">
        <f>L158/L159-1</f>
        <v/>
      </c>
      <c r="N158" s="415" t="n"/>
      <c r="O158" s="202" t="n"/>
      <c r="P158" s="416" t="n"/>
      <c r="Q158" s="415" t="n"/>
      <c r="R158" s="218" t="n"/>
      <c r="S158" s="214" t="n"/>
      <c r="T158" s="217" t="n"/>
      <c r="U158" s="199" t="n"/>
      <c r="V158" s="199" t="n"/>
      <c r="W158" s="199" t="n"/>
      <c r="X158" s="199" t="n"/>
      <c r="Y158" s="199" t="n"/>
      <c r="Z158" s="199" t="n"/>
      <c r="AA158" s="199" t="n"/>
      <c r="AB158" s="199" t="n"/>
      <c r="AC158" s="199" t="n"/>
      <c r="AD158" s="199" t="n"/>
      <c r="AE158" s="199" t="n"/>
      <c r="AF158" s="199" t="n"/>
      <c r="AG158" s="199" t="n"/>
    </row>
    <row r="159" ht="26.5" customHeight="1">
      <c r="A159" s="203" t="n">
        <v>44139</v>
      </c>
      <c r="B159" s="202">
        <f>INDIRECT(B$1&amp;"!D"&amp;ROW())</f>
        <v/>
      </c>
      <c r="C159" s="200">
        <f>C160*(1+B159)</f>
        <v/>
      </c>
      <c r="D159" s="202">
        <f>INDIRECT(D$1&amp;"!D"&amp;ROW())</f>
        <v/>
      </c>
      <c r="E159" s="200">
        <f>E160*(1+D159)</f>
        <v/>
      </c>
      <c r="F159" s="202">
        <f>INDIRECT(F$1&amp;"!D"&amp;ROW())</f>
        <v/>
      </c>
      <c r="G159" s="200">
        <f>G160*(1+F159)</f>
        <v/>
      </c>
      <c r="H159" s="199" t="n"/>
      <c r="I159" s="199" t="n"/>
      <c r="J159" s="199" t="n"/>
      <c r="K159" s="234" t="n"/>
      <c r="L159" s="200">
        <f>SUM(C159,E159,G159,I159,K159)</f>
        <v/>
      </c>
      <c r="M159" s="202">
        <f>L159/L160-1</f>
        <v/>
      </c>
      <c r="N159" s="415" t="n"/>
      <c r="O159" s="202" t="n"/>
      <c r="P159" s="416" t="n"/>
      <c r="Q159" s="415" t="n"/>
      <c r="R159" s="218" t="n"/>
      <c r="S159" s="214" t="n"/>
      <c r="T159" s="217" t="n"/>
      <c r="U159" s="199" t="n"/>
      <c r="V159" s="199" t="n"/>
      <c r="W159" s="199" t="n"/>
      <c r="X159" s="199" t="n"/>
      <c r="Y159" s="199" t="n"/>
      <c r="Z159" s="199" t="n"/>
      <c r="AA159" s="199" t="n"/>
      <c r="AB159" s="199" t="n"/>
      <c r="AC159" s="199" t="n"/>
      <c r="AD159" s="199" t="n"/>
      <c r="AE159" s="199" t="n"/>
      <c r="AF159" s="199" t="n"/>
      <c r="AG159" s="199" t="n"/>
    </row>
    <row r="160" ht="26.5" customHeight="1">
      <c r="A160" s="203" t="n">
        <v>44138</v>
      </c>
      <c r="B160" s="202">
        <f>INDIRECT(B$1&amp;"!D"&amp;ROW())</f>
        <v/>
      </c>
      <c r="C160" s="200">
        <f>C161*(1+B160)</f>
        <v/>
      </c>
      <c r="D160" s="202">
        <f>INDIRECT(D$1&amp;"!D"&amp;ROW())</f>
        <v/>
      </c>
      <c r="E160" s="200">
        <f>E161*(1+D160)</f>
        <v/>
      </c>
      <c r="F160" s="202">
        <f>INDIRECT(F$1&amp;"!D"&amp;ROW())</f>
        <v/>
      </c>
      <c r="G160" s="200">
        <f>G161*(1+F160)</f>
        <v/>
      </c>
      <c r="H160" s="199" t="n"/>
      <c r="I160" s="199" t="n"/>
      <c r="J160" s="199" t="n"/>
      <c r="K160" s="234" t="n"/>
      <c r="L160" s="200">
        <f>SUM(C160,E160,G160,I160,K160)</f>
        <v/>
      </c>
      <c r="M160" s="202">
        <f>L160/L161-1</f>
        <v/>
      </c>
      <c r="N160" s="415" t="n"/>
      <c r="O160" s="202" t="n"/>
      <c r="P160" s="416" t="n"/>
      <c r="Q160" s="415" t="n"/>
      <c r="R160" s="218" t="n"/>
      <c r="S160" s="214" t="n"/>
      <c r="T160" s="217" t="n"/>
      <c r="U160" s="199" t="n"/>
      <c r="V160" s="199" t="n"/>
      <c r="W160" s="199" t="n"/>
      <c r="X160" s="199" t="n"/>
      <c r="Y160" s="199" t="n"/>
      <c r="Z160" s="199" t="n"/>
      <c r="AA160" s="199" t="n"/>
      <c r="AB160" s="199" t="n"/>
      <c r="AC160" s="199" t="n"/>
      <c r="AD160" s="199" t="n"/>
      <c r="AE160" s="199" t="n"/>
      <c r="AF160" s="199" t="n"/>
      <c r="AG160" s="199" t="n"/>
    </row>
    <row r="161" ht="26.5" customHeight="1">
      <c r="A161" s="203" t="n">
        <v>44137</v>
      </c>
      <c r="B161" s="202">
        <f>INDIRECT(B$1&amp;"!D"&amp;ROW())</f>
        <v/>
      </c>
      <c r="C161" s="200">
        <f>C162*(1+B161)</f>
        <v/>
      </c>
      <c r="D161" s="202">
        <f>INDIRECT(D$1&amp;"!D"&amp;ROW())</f>
        <v/>
      </c>
      <c r="E161" s="200">
        <f>E162*(1+D161)</f>
        <v/>
      </c>
      <c r="F161" s="202">
        <f>INDIRECT(F$1&amp;"!D"&amp;ROW())</f>
        <v/>
      </c>
      <c r="G161" s="200">
        <f>G162*(1+F161)</f>
        <v/>
      </c>
      <c r="H161" s="199" t="n"/>
      <c r="I161" s="199" t="n"/>
      <c r="J161" s="199" t="n"/>
      <c r="K161" s="234" t="n"/>
      <c r="L161" s="200">
        <f>SUM(C161,E161,G161,I161,K161)</f>
        <v/>
      </c>
      <c r="M161" s="202">
        <f>L161/L162-1</f>
        <v/>
      </c>
      <c r="N161" s="415" t="n"/>
      <c r="O161" s="202" t="n"/>
      <c r="P161" s="416" t="n"/>
      <c r="Q161" s="415" t="n"/>
      <c r="R161" s="218" t="n"/>
      <c r="S161" s="214" t="n"/>
      <c r="T161" s="217" t="n"/>
      <c r="U161" s="199" t="n"/>
      <c r="V161" s="199" t="n"/>
      <c r="W161" s="199" t="n"/>
      <c r="X161" s="199" t="n"/>
      <c r="Y161" s="199" t="n"/>
      <c r="Z161" s="199" t="n"/>
      <c r="AA161" s="199" t="n"/>
      <c r="AB161" s="199" t="n"/>
      <c r="AC161" s="199" t="n"/>
      <c r="AD161" s="199" t="n"/>
      <c r="AE161" s="199" t="n"/>
      <c r="AF161" s="199" t="n"/>
      <c r="AG161" s="199" t="n"/>
    </row>
    <row r="162" ht="26.5" customHeight="1">
      <c r="A162" s="203" t="n">
        <v>44134</v>
      </c>
      <c r="B162" s="202">
        <f>INDIRECT(B$1&amp;"!D"&amp;ROW())</f>
        <v/>
      </c>
      <c r="C162" s="200">
        <f>C163*(1+B162)</f>
        <v/>
      </c>
      <c r="D162" s="202">
        <f>INDIRECT(D$1&amp;"!D"&amp;ROW())</f>
        <v/>
      </c>
      <c r="E162" s="200">
        <f>E163*(1+D162)</f>
        <v/>
      </c>
      <c r="F162" s="202">
        <f>INDIRECT(F$1&amp;"!D"&amp;ROW())</f>
        <v/>
      </c>
      <c r="G162" s="200">
        <f>G163*(1+F162)</f>
        <v/>
      </c>
      <c r="H162" s="199" t="n"/>
      <c r="I162" s="199" t="n"/>
      <c r="J162" s="199" t="n"/>
      <c r="K162" s="234" t="n"/>
      <c r="L162" s="200">
        <f>SUM(C162,E162,G162,I162,K162)</f>
        <v/>
      </c>
      <c r="M162" s="202">
        <f>L162/L163-1</f>
        <v/>
      </c>
      <c r="N162" s="415" t="n"/>
      <c r="O162" s="202" t="n"/>
      <c r="P162" s="416" t="n"/>
      <c r="Q162" s="415" t="n"/>
      <c r="R162" s="218" t="n"/>
      <c r="S162" s="214" t="n"/>
      <c r="T162" s="217" t="n"/>
      <c r="U162" s="199" t="n"/>
      <c r="V162" s="199" t="n"/>
      <c r="W162" s="199" t="n"/>
      <c r="X162" s="199" t="n"/>
      <c r="Y162" s="199" t="n"/>
      <c r="Z162" s="199" t="n"/>
      <c r="AA162" s="199" t="n"/>
      <c r="AB162" s="199" t="n"/>
      <c r="AC162" s="199" t="n"/>
      <c r="AD162" s="199" t="n"/>
      <c r="AE162" s="199" t="n"/>
      <c r="AF162" s="199" t="n"/>
      <c r="AG162" s="199" t="n"/>
    </row>
    <row r="163" ht="26.5" customHeight="1">
      <c r="A163" s="203" t="n">
        <v>44133</v>
      </c>
      <c r="B163" s="202">
        <f>INDIRECT(B$1&amp;"!D"&amp;ROW())</f>
        <v/>
      </c>
      <c r="C163" s="200">
        <f>C164*(1+B163)</f>
        <v/>
      </c>
      <c r="D163" s="202">
        <f>INDIRECT(D$1&amp;"!D"&amp;ROW())</f>
        <v/>
      </c>
      <c r="E163" s="200">
        <f>E164*(1+D163)</f>
        <v/>
      </c>
      <c r="F163" s="202">
        <f>INDIRECT(F$1&amp;"!D"&amp;ROW())</f>
        <v/>
      </c>
      <c r="G163" s="200">
        <f>G164*(1+F163)</f>
        <v/>
      </c>
      <c r="H163" s="199" t="n"/>
      <c r="I163" s="199" t="n"/>
      <c r="J163" s="199" t="n"/>
      <c r="K163" s="234" t="n"/>
      <c r="L163" s="200">
        <f>SUM(C163,E163,G163,I163,K163)</f>
        <v/>
      </c>
      <c r="M163" s="202">
        <f>L163/L164-1</f>
        <v/>
      </c>
      <c r="N163" s="415" t="n"/>
      <c r="O163" s="202" t="n"/>
      <c r="P163" s="416" t="n"/>
      <c r="Q163" s="415" t="n"/>
      <c r="R163" s="218" t="n"/>
      <c r="S163" s="214" t="n"/>
      <c r="T163" s="217" t="n"/>
      <c r="U163" s="199" t="n"/>
      <c r="V163" s="199" t="n"/>
      <c r="W163" s="199" t="n"/>
      <c r="X163" s="199" t="n"/>
      <c r="Y163" s="199" t="n"/>
      <c r="Z163" s="199" t="n"/>
      <c r="AA163" s="199" t="n"/>
      <c r="AB163" s="199" t="n"/>
      <c r="AC163" s="199" t="n"/>
      <c r="AD163" s="199" t="n"/>
      <c r="AE163" s="199" t="n"/>
      <c r="AF163" s="199" t="n"/>
      <c r="AG163" s="199" t="n"/>
    </row>
    <row r="164" ht="26.5" customHeight="1">
      <c r="A164" s="203" t="n">
        <v>44132</v>
      </c>
      <c r="B164" s="202">
        <f>INDIRECT(B$1&amp;"!D"&amp;ROW())</f>
        <v/>
      </c>
      <c r="C164" s="200">
        <f>C165*(1+B164)</f>
        <v/>
      </c>
      <c r="D164" s="202">
        <f>INDIRECT(D$1&amp;"!D"&amp;ROW())</f>
        <v/>
      </c>
      <c r="E164" s="200">
        <f>E165*(1+D164)</f>
        <v/>
      </c>
      <c r="F164" s="202">
        <f>INDIRECT(F$1&amp;"!D"&amp;ROW())</f>
        <v/>
      </c>
      <c r="G164" s="200">
        <f>G165*(1+F164)</f>
        <v/>
      </c>
      <c r="H164" s="199" t="n"/>
      <c r="I164" s="199" t="n"/>
      <c r="J164" s="199" t="n"/>
      <c r="K164" s="234" t="n"/>
      <c r="L164" s="200">
        <f>SUM(C164,E164,G164,I164,K164)</f>
        <v/>
      </c>
      <c r="M164" s="202">
        <f>L164/L165-1</f>
        <v/>
      </c>
      <c r="N164" s="415" t="n"/>
      <c r="O164" s="202" t="n"/>
      <c r="P164" s="416" t="n"/>
      <c r="Q164" s="415" t="n"/>
      <c r="R164" s="218" t="n"/>
      <c r="S164" s="214" t="n"/>
      <c r="T164" s="217" t="n"/>
      <c r="U164" s="199" t="n"/>
      <c r="V164" s="199" t="n"/>
      <c r="W164" s="199" t="n"/>
      <c r="X164" s="199" t="n"/>
      <c r="Y164" s="199" t="n"/>
      <c r="Z164" s="199" t="n"/>
      <c r="AA164" s="199" t="n"/>
      <c r="AB164" s="199" t="n"/>
      <c r="AC164" s="199" t="n"/>
      <c r="AD164" s="199" t="n"/>
      <c r="AE164" s="199" t="n"/>
      <c r="AF164" s="199" t="n"/>
      <c r="AG164" s="199" t="n"/>
    </row>
    <row r="165" ht="26.5" customHeight="1">
      <c r="A165" s="203" t="n">
        <v>44131</v>
      </c>
      <c r="B165" s="202">
        <f>INDIRECT(B$1&amp;"!D"&amp;ROW())</f>
        <v/>
      </c>
      <c r="C165" s="200">
        <f>C166*(1+B165)</f>
        <v/>
      </c>
      <c r="D165" s="202">
        <f>INDIRECT(D$1&amp;"!D"&amp;ROW())</f>
        <v/>
      </c>
      <c r="E165" s="200">
        <f>E166*(1+D165)</f>
        <v/>
      </c>
      <c r="F165" s="202">
        <f>INDIRECT(F$1&amp;"!D"&amp;ROW())</f>
        <v/>
      </c>
      <c r="G165" s="200">
        <f>G166*(1+F165)</f>
        <v/>
      </c>
      <c r="H165" s="199" t="n"/>
      <c r="I165" s="199" t="n"/>
      <c r="J165" s="199" t="n"/>
      <c r="K165" s="234" t="n"/>
      <c r="L165" s="200">
        <f>SUM(C165,E165,G165,I165,K165)</f>
        <v/>
      </c>
      <c r="M165" s="202">
        <f>L165/L166-1</f>
        <v/>
      </c>
      <c r="N165" s="415" t="n"/>
      <c r="O165" s="202" t="n"/>
      <c r="P165" s="416" t="n"/>
      <c r="Q165" s="415" t="n"/>
      <c r="R165" s="218" t="n"/>
      <c r="S165" s="214" t="n"/>
      <c r="T165" s="217" t="n"/>
      <c r="U165" s="199" t="n"/>
      <c r="V165" s="199" t="n"/>
      <c r="W165" s="199" t="n"/>
      <c r="X165" s="199" t="n"/>
      <c r="Y165" s="199" t="n"/>
      <c r="Z165" s="199" t="n"/>
      <c r="AA165" s="199" t="n"/>
      <c r="AB165" s="199" t="n"/>
      <c r="AC165" s="199" t="n"/>
      <c r="AD165" s="199" t="n"/>
      <c r="AE165" s="199" t="n"/>
      <c r="AF165" s="199" t="n"/>
      <c r="AG165" s="199" t="n"/>
    </row>
    <row r="166" ht="26.5" customHeight="1">
      <c r="A166" s="203" t="n">
        <v>44130</v>
      </c>
      <c r="B166" s="202">
        <f>INDIRECT(B$1&amp;"!D"&amp;ROW())</f>
        <v/>
      </c>
      <c r="C166" s="200">
        <f>C167*(1+B166)</f>
        <v/>
      </c>
      <c r="D166" s="202">
        <f>INDIRECT(D$1&amp;"!D"&amp;ROW())</f>
        <v/>
      </c>
      <c r="E166" s="200">
        <f>E167*(1+D166)</f>
        <v/>
      </c>
      <c r="F166" s="202">
        <f>INDIRECT(F$1&amp;"!D"&amp;ROW())</f>
        <v/>
      </c>
      <c r="G166" s="200">
        <f>G167*(1+F166)</f>
        <v/>
      </c>
      <c r="H166" s="199" t="n"/>
      <c r="I166" s="199" t="n"/>
      <c r="J166" s="199" t="n"/>
      <c r="K166" s="234" t="n"/>
      <c r="L166" s="200">
        <f>SUM(C166,E166,G166,I166,K166)</f>
        <v/>
      </c>
      <c r="M166" s="202">
        <f>L166/L167-1</f>
        <v/>
      </c>
      <c r="N166" s="415" t="n"/>
      <c r="O166" s="202" t="n"/>
      <c r="P166" s="416" t="n"/>
      <c r="Q166" s="415" t="n"/>
      <c r="R166" s="218" t="n"/>
      <c r="S166" s="214" t="n"/>
      <c r="T166" s="217" t="n"/>
      <c r="U166" s="199" t="n"/>
      <c r="V166" s="199" t="n"/>
      <c r="W166" s="199" t="n"/>
      <c r="X166" s="199" t="n"/>
      <c r="Y166" s="199" t="n"/>
      <c r="Z166" s="199" t="n"/>
      <c r="AA166" s="199" t="n"/>
      <c r="AB166" s="199" t="n"/>
      <c r="AC166" s="199" t="n"/>
      <c r="AD166" s="199" t="n"/>
      <c r="AE166" s="199" t="n"/>
      <c r="AF166" s="199" t="n"/>
      <c r="AG166" s="199" t="n"/>
    </row>
    <row r="167" ht="26.5" customHeight="1">
      <c r="A167" s="203" t="n">
        <v>44127</v>
      </c>
      <c r="B167" s="202">
        <f>INDIRECT(B$1&amp;"!D"&amp;ROW())</f>
        <v/>
      </c>
      <c r="C167" s="200">
        <f>C168*(1+B167)</f>
        <v/>
      </c>
      <c r="D167" s="202">
        <f>INDIRECT(D$1&amp;"!D"&amp;ROW())</f>
        <v/>
      </c>
      <c r="E167" s="200">
        <f>E168*(1+D167)</f>
        <v/>
      </c>
      <c r="F167" s="202">
        <f>INDIRECT(F$1&amp;"!D"&amp;ROW())</f>
        <v/>
      </c>
      <c r="G167" s="200">
        <f>G168*(1+F167)</f>
        <v/>
      </c>
      <c r="H167" s="199" t="n"/>
      <c r="I167" s="199" t="n"/>
      <c r="J167" s="199" t="n"/>
      <c r="K167" s="234" t="n"/>
      <c r="L167" s="200">
        <f>SUM(C167,E167,G167,I167,K167)</f>
        <v/>
      </c>
      <c r="M167" s="202">
        <f>L167/L168-1</f>
        <v/>
      </c>
      <c r="N167" s="415" t="n"/>
      <c r="O167" s="202" t="n"/>
      <c r="P167" s="416" t="n"/>
      <c r="Q167" s="415" t="n"/>
      <c r="R167" s="218" t="n"/>
      <c r="S167" s="214" t="n"/>
      <c r="T167" s="217" t="n"/>
      <c r="U167" s="199" t="n"/>
      <c r="V167" s="199" t="n"/>
      <c r="W167" s="199" t="n"/>
      <c r="X167" s="199" t="n"/>
      <c r="Y167" s="199" t="n"/>
      <c r="Z167" s="199" t="n"/>
      <c r="AA167" s="199" t="n"/>
      <c r="AB167" s="199" t="n"/>
      <c r="AC167" s="199" t="n"/>
      <c r="AD167" s="199" t="n"/>
      <c r="AE167" s="199" t="n"/>
      <c r="AF167" s="199" t="n"/>
      <c r="AG167" s="199" t="n"/>
    </row>
    <row r="168" ht="26.5" customHeight="1">
      <c r="A168" s="203" t="n">
        <v>44126</v>
      </c>
      <c r="B168" s="202">
        <f>INDIRECT(B$1&amp;"!D"&amp;ROW())</f>
        <v/>
      </c>
      <c r="C168" s="200">
        <f>C169*(1+B168)</f>
        <v/>
      </c>
      <c r="D168" s="202">
        <f>INDIRECT(D$1&amp;"!D"&amp;ROW())</f>
        <v/>
      </c>
      <c r="E168" s="200">
        <f>E169*(1+D168)</f>
        <v/>
      </c>
      <c r="F168" s="202">
        <f>INDIRECT(F$1&amp;"!D"&amp;ROW())</f>
        <v/>
      </c>
      <c r="G168" s="200">
        <f>G169*(1+F168)</f>
        <v/>
      </c>
      <c r="H168" s="199" t="n"/>
      <c r="I168" s="199" t="n"/>
      <c r="J168" s="199" t="n"/>
      <c r="K168" s="234" t="n"/>
      <c r="L168" s="200">
        <f>SUM(C168,E168,G168,I168,K168)</f>
        <v/>
      </c>
      <c r="M168" s="202">
        <f>L168/L169-1</f>
        <v/>
      </c>
      <c r="N168" s="415" t="n"/>
      <c r="O168" s="202" t="n"/>
      <c r="P168" s="416" t="n"/>
      <c r="Q168" s="415" t="n"/>
      <c r="R168" s="218" t="n"/>
      <c r="S168" s="214" t="n"/>
      <c r="T168" s="217" t="n"/>
      <c r="U168" s="199" t="n"/>
      <c r="V168" s="199" t="n"/>
      <c r="W168" s="199" t="n"/>
      <c r="X168" s="199" t="n"/>
      <c r="Y168" s="199" t="n"/>
      <c r="Z168" s="199" t="n"/>
      <c r="AA168" s="199" t="n"/>
      <c r="AB168" s="199" t="n"/>
      <c r="AC168" s="199" t="n"/>
      <c r="AD168" s="199" t="n"/>
      <c r="AE168" s="199" t="n"/>
      <c r="AF168" s="199" t="n"/>
      <c r="AG168" s="199" t="n"/>
    </row>
    <row r="169" ht="26.5" customHeight="1">
      <c r="A169" s="203" t="n">
        <v>44125</v>
      </c>
      <c r="B169" s="202">
        <f>INDIRECT(B$1&amp;"!D"&amp;ROW())</f>
        <v/>
      </c>
      <c r="C169" s="200">
        <f>C170*(1+B169)</f>
        <v/>
      </c>
      <c r="D169" s="202">
        <f>INDIRECT(D$1&amp;"!D"&amp;ROW())</f>
        <v/>
      </c>
      <c r="E169" s="200">
        <f>E170*(1+D169)</f>
        <v/>
      </c>
      <c r="F169" s="202">
        <f>INDIRECT(F$1&amp;"!D"&amp;ROW())</f>
        <v/>
      </c>
      <c r="G169" s="200">
        <f>G170*(1+F169)</f>
        <v/>
      </c>
      <c r="H169" s="199" t="n"/>
      <c r="I169" s="199" t="n"/>
      <c r="J169" s="199" t="n"/>
      <c r="K169" s="234" t="n"/>
      <c r="L169" s="200">
        <f>SUM(C169,E169,G169,I169,K169)</f>
        <v/>
      </c>
      <c r="M169" s="202">
        <f>L169/L170-1</f>
        <v/>
      </c>
      <c r="N169" s="415" t="n"/>
      <c r="O169" s="202" t="n"/>
      <c r="P169" s="416" t="n"/>
      <c r="Q169" s="415" t="n"/>
      <c r="R169" s="218" t="n"/>
      <c r="S169" s="214" t="n"/>
      <c r="T169" s="217" t="n"/>
      <c r="U169" s="199" t="n"/>
      <c r="V169" s="199" t="n"/>
      <c r="W169" s="199" t="n"/>
      <c r="X169" s="199" t="n"/>
      <c r="Y169" s="199" t="n"/>
      <c r="Z169" s="199" t="n"/>
      <c r="AA169" s="199" t="n"/>
      <c r="AB169" s="199" t="n"/>
      <c r="AC169" s="199" t="n"/>
      <c r="AD169" s="199" t="n"/>
      <c r="AE169" s="199" t="n"/>
      <c r="AF169" s="199" t="n"/>
      <c r="AG169" s="199" t="n"/>
    </row>
    <row r="170" ht="26.5" customHeight="1">
      <c r="A170" s="203" t="n">
        <v>44124</v>
      </c>
      <c r="B170" s="202">
        <f>INDIRECT(B$1&amp;"!D"&amp;ROW())</f>
        <v/>
      </c>
      <c r="C170" s="200">
        <f>C171*(1+B170)</f>
        <v/>
      </c>
      <c r="D170" s="202">
        <f>INDIRECT(D$1&amp;"!D"&amp;ROW())</f>
        <v/>
      </c>
      <c r="E170" s="200">
        <f>E171*(1+D170)</f>
        <v/>
      </c>
      <c r="F170" s="202">
        <f>INDIRECT(F$1&amp;"!D"&amp;ROW())</f>
        <v/>
      </c>
      <c r="G170" s="200">
        <f>G171*(1+F170)</f>
        <v/>
      </c>
      <c r="H170" s="199" t="n"/>
      <c r="I170" s="199" t="n"/>
      <c r="J170" s="199" t="n"/>
      <c r="K170" s="234" t="n"/>
      <c r="L170" s="200">
        <f>SUM(C170,E170,G170,I170,K170)</f>
        <v/>
      </c>
      <c r="M170" s="202">
        <f>L170/L171-1</f>
        <v/>
      </c>
      <c r="N170" s="415" t="n"/>
      <c r="O170" s="202" t="n"/>
      <c r="P170" s="416" t="n"/>
      <c r="Q170" s="415" t="n"/>
      <c r="R170" s="218" t="n"/>
      <c r="S170" s="214" t="n"/>
      <c r="T170" s="217" t="n"/>
      <c r="U170" s="199" t="n"/>
      <c r="V170" s="199" t="n"/>
      <c r="W170" s="199" t="n"/>
      <c r="X170" s="199" t="n"/>
      <c r="Y170" s="199" t="n"/>
      <c r="Z170" s="199" t="n"/>
      <c r="AA170" s="199" t="n"/>
      <c r="AB170" s="199" t="n"/>
      <c r="AC170" s="199" t="n"/>
      <c r="AD170" s="199" t="n"/>
      <c r="AE170" s="199" t="n"/>
      <c r="AF170" s="199" t="n"/>
      <c r="AG170" s="199" t="n"/>
    </row>
    <row r="171" ht="26.5" customHeight="1">
      <c r="A171" s="203" t="n">
        <v>44123</v>
      </c>
      <c r="B171" s="202">
        <f>INDIRECT(B$1&amp;"!D"&amp;ROW())</f>
        <v/>
      </c>
      <c r="C171" s="200">
        <f>C172*(1+B171)</f>
        <v/>
      </c>
      <c r="D171" s="202">
        <f>INDIRECT(D$1&amp;"!D"&amp;ROW())</f>
        <v/>
      </c>
      <c r="E171" s="200">
        <f>E172*(1+D171)</f>
        <v/>
      </c>
      <c r="F171" s="202">
        <f>INDIRECT(F$1&amp;"!D"&amp;ROW())</f>
        <v/>
      </c>
      <c r="G171" s="200">
        <f>G172*(1+F171)</f>
        <v/>
      </c>
      <c r="H171" s="199" t="n"/>
      <c r="I171" s="199" t="n"/>
      <c r="J171" s="199" t="n"/>
      <c r="K171" s="234" t="n"/>
      <c r="L171" s="200">
        <f>SUM(C171,E171,G171,I171,K171)</f>
        <v/>
      </c>
      <c r="M171" s="202">
        <f>L171/L172-1</f>
        <v/>
      </c>
      <c r="N171" s="415" t="n"/>
      <c r="O171" s="202" t="n"/>
      <c r="P171" s="416" t="n"/>
      <c r="Q171" s="415" t="n"/>
      <c r="R171" s="218" t="n"/>
      <c r="S171" s="214" t="n"/>
      <c r="T171" s="217" t="n"/>
      <c r="U171" s="199" t="n"/>
      <c r="V171" s="199" t="n"/>
      <c r="W171" s="199" t="n"/>
      <c r="X171" s="199" t="n"/>
      <c r="Y171" s="199" t="n"/>
      <c r="Z171" s="199" t="n"/>
      <c r="AA171" s="199" t="n"/>
      <c r="AB171" s="199" t="n"/>
      <c r="AC171" s="199" t="n"/>
      <c r="AD171" s="199" t="n"/>
      <c r="AE171" s="199" t="n"/>
      <c r="AF171" s="199" t="n"/>
      <c r="AG171" s="199" t="n"/>
    </row>
    <row r="172" ht="26.5" customHeight="1">
      <c r="A172" s="203" t="n">
        <v>44120</v>
      </c>
      <c r="B172" s="202">
        <f>INDIRECT(B$1&amp;"!D"&amp;ROW())</f>
        <v/>
      </c>
      <c r="C172" s="200">
        <f>C173*(1+B172)</f>
        <v/>
      </c>
      <c r="D172" s="202">
        <f>INDIRECT(D$1&amp;"!D"&amp;ROW())</f>
        <v/>
      </c>
      <c r="E172" s="200">
        <f>E173*(1+D172)</f>
        <v/>
      </c>
      <c r="F172" s="202">
        <f>INDIRECT(F$1&amp;"!D"&amp;ROW())</f>
        <v/>
      </c>
      <c r="G172" s="200">
        <f>G173*(1+F172)</f>
        <v/>
      </c>
      <c r="H172" s="199" t="n"/>
      <c r="I172" s="199" t="n"/>
      <c r="J172" s="199" t="n"/>
      <c r="K172" s="234" t="n"/>
      <c r="L172" s="200">
        <f>SUM(C172,E172,G172,I172,K172)</f>
        <v/>
      </c>
      <c r="M172" s="202">
        <f>L172/L173-1</f>
        <v/>
      </c>
      <c r="N172" s="415" t="n"/>
      <c r="O172" s="202" t="n"/>
      <c r="P172" s="416" t="n"/>
      <c r="Q172" s="415" t="n"/>
      <c r="R172" s="218" t="n"/>
      <c r="S172" s="214" t="n"/>
      <c r="T172" s="217" t="n"/>
      <c r="U172" s="199" t="n"/>
      <c r="V172" s="199" t="n"/>
      <c r="W172" s="199" t="n"/>
      <c r="X172" s="199" t="n"/>
      <c r="Y172" s="199" t="n"/>
      <c r="Z172" s="199" t="n"/>
      <c r="AA172" s="199" t="n"/>
      <c r="AB172" s="199" t="n"/>
      <c r="AC172" s="199" t="n"/>
      <c r="AD172" s="199" t="n"/>
      <c r="AE172" s="199" t="n"/>
      <c r="AF172" s="199" t="n"/>
      <c r="AG172" s="199" t="n"/>
    </row>
    <row r="173" ht="26.5" customHeight="1">
      <c r="A173" s="203" t="n">
        <v>44119</v>
      </c>
      <c r="B173" s="202">
        <f>INDIRECT(B$1&amp;"!D"&amp;ROW())</f>
        <v/>
      </c>
      <c r="C173" s="200">
        <f>C174*(1+B173)</f>
        <v/>
      </c>
      <c r="D173" s="202">
        <f>INDIRECT(D$1&amp;"!D"&amp;ROW())</f>
        <v/>
      </c>
      <c r="E173" s="200">
        <f>E174*(1+D173)</f>
        <v/>
      </c>
      <c r="F173" s="202">
        <f>INDIRECT(F$1&amp;"!D"&amp;ROW())</f>
        <v/>
      </c>
      <c r="G173" s="200">
        <f>G174*(1+F173)</f>
        <v/>
      </c>
      <c r="H173" s="199" t="n"/>
      <c r="I173" s="199" t="n"/>
      <c r="J173" s="199" t="n"/>
      <c r="K173" s="234" t="n"/>
      <c r="L173" s="200">
        <f>SUM(C173,E173,G173,I173,K173)</f>
        <v/>
      </c>
      <c r="M173" s="202">
        <f>L173/L174-1</f>
        <v/>
      </c>
      <c r="N173" s="415" t="n"/>
      <c r="O173" s="202" t="n"/>
      <c r="P173" s="416" t="n"/>
      <c r="Q173" s="415" t="n"/>
      <c r="R173" s="218" t="n"/>
      <c r="S173" s="214" t="n"/>
      <c r="T173" s="217" t="n"/>
      <c r="U173" s="199" t="n"/>
      <c r="V173" s="199" t="n"/>
      <c r="W173" s="199" t="n"/>
      <c r="X173" s="199" t="n"/>
      <c r="Y173" s="199" t="n"/>
      <c r="Z173" s="199" t="n"/>
      <c r="AA173" s="199" t="n"/>
      <c r="AB173" s="199" t="n"/>
      <c r="AC173" s="199" t="n"/>
      <c r="AD173" s="199" t="n"/>
      <c r="AE173" s="199" t="n"/>
      <c r="AF173" s="199" t="n"/>
      <c r="AG173" s="199" t="n"/>
    </row>
    <row r="174" ht="26.5" customHeight="1">
      <c r="A174" s="203" t="n">
        <v>44118</v>
      </c>
      <c r="B174" s="202">
        <f>INDIRECT(B$1&amp;"!D"&amp;ROW())</f>
        <v/>
      </c>
      <c r="C174" s="200">
        <f>C175*(1+B174)</f>
        <v/>
      </c>
      <c r="D174" s="202">
        <f>INDIRECT(D$1&amp;"!D"&amp;ROW())</f>
        <v/>
      </c>
      <c r="E174" s="200">
        <f>E175*(1+D174)</f>
        <v/>
      </c>
      <c r="F174" s="202">
        <f>INDIRECT(F$1&amp;"!D"&amp;ROW())</f>
        <v/>
      </c>
      <c r="G174" s="200">
        <f>G175*(1+F174)</f>
        <v/>
      </c>
      <c r="H174" s="199" t="n"/>
      <c r="I174" s="199" t="n"/>
      <c r="J174" s="199" t="n"/>
      <c r="K174" s="234" t="n"/>
      <c r="L174" s="200">
        <f>SUM(C174,E174,G174,I174,K174)</f>
        <v/>
      </c>
      <c r="M174" s="202">
        <f>L174/L175-1</f>
        <v/>
      </c>
      <c r="N174" s="415" t="n"/>
      <c r="O174" s="202" t="n"/>
      <c r="P174" s="416" t="n"/>
      <c r="Q174" s="415" t="n"/>
      <c r="R174" s="218" t="n"/>
      <c r="S174" s="214" t="n"/>
      <c r="T174" s="217" t="n"/>
      <c r="U174" s="199" t="n"/>
      <c r="V174" s="199" t="n"/>
      <c r="W174" s="199" t="n"/>
      <c r="X174" s="199" t="n"/>
      <c r="Y174" s="199" t="n"/>
      <c r="Z174" s="199" t="n"/>
      <c r="AA174" s="199" t="n"/>
      <c r="AB174" s="199" t="n"/>
      <c r="AC174" s="199" t="n"/>
      <c r="AD174" s="199" t="n"/>
      <c r="AE174" s="199" t="n"/>
      <c r="AF174" s="199" t="n"/>
      <c r="AG174" s="199" t="n"/>
    </row>
    <row r="175" ht="26.5" customHeight="1">
      <c r="A175" s="203" t="n">
        <v>44117</v>
      </c>
      <c r="B175" s="202">
        <f>INDIRECT(B$1&amp;"!D"&amp;ROW())</f>
        <v/>
      </c>
      <c r="C175" s="200">
        <f>C176*(1+B175)</f>
        <v/>
      </c>
      <c r="D175" s="202">
        <f>INDIRECT(D$1&amp;"!D"&amp;ROW())</f>
        <v/>
      </c>
      <c r="E175" s="200">
        <f>E176*(1+D175)</f>
        <v/>
      </c>
      <c r="F175" s="202">
        <f>INDIRECT(F$1&amp;"!D"&amp;ROW())</f>
        <v/>
      </c>
      <c r="G175" s="200">
        <f>G176*(1+F175)</f>
        <v/>
      </c>
      <c r="H175" s="199" t="n"/>
      <c r="I175" s="199" t="n"/>
      <c r="J175" s="199" t="n"/>
      <c r="K175" s="234" t="n"/>
      <c r="L175" s="200">
        <f>SUM(C175,E175,G175,I175,K175)</f>
        <v/>
      </c>
      <c r="M175" s="202">
        <f>L175/L176-1</f>
        <v/>
      </c>
      <c r="N175" s="415" t="n"/>
      <c r="O175" s="202" t="n"/>
      <c r="P175" s="416" t="n"/>
      <c r="Q175" s="415" t="n"/>
      <c r="R175" s="218" t="n"/>
      <c r="S175" s="214" t="n"/>
      <c r="T175" s="217" t="n"/>
      <c r="U175" s="199" t="n"/>
      <c r="V175" s="199" t="n"/>
      <c r="W175" s="199" t="n"/>
      <c r="X175" s="199" t="n"/>
      <c r="Y175" s="199" t="n"/>
      <c r="Z175" s="199" t="n"/>
      <c r="AA175" s="199" t="n"/>
      <c r="AB175" s="199" t="n"/>
      <c r="AC175" s="199" t="n"/>
      <c r="AD175" s="199" t="n"/>
      <c r="AE175" s="199" t="n"/>
      <c r="AF175" s="199" t="n"/>
      <c r="AG175" s="199" t="n"/>
    </row>
    <row r="176" ht="26.5" customHeight="1">
      <c r="A176" s="203" t="n">
        <v>44116</v>
      </c>
      <c r="B176" s="202">
        <f>INDIRECT(B$1&amp;"!D"&amp;ROW())</f>
        <v/>
      </c>
      <c r="C176" s="200">
        <f>C177*(1+B176)</f>
        <v/>
      </c>
      <c r="D176" s="202">
        <f>INDIRECT(D$1&amp;"!D"&amp;ROW())</f>
        <v/>
      </c>
      <c r="E176" s="200">
        <f>E177*(1+D176)</f>
        <v/>
      </c>
      <c r="F176" s="202">
        <f>INDIRECT(F$1&amp;"!D"&amp;ROW())</f>
        <v/>
      </c>
      <c r="G176" s="200">
        <f>G177*(1+F176)</f>
        <v/>
      </c>
      <c r="H176" s="199" t="n"/>
      <c r="I176" s="199" t="n"/>
      <c r="J176" s="199" t="n"/>
      <c r="K176" s="234" t="n"/>
      <c r="L176" s="200">
        <f>SUM(C176,E176,G176,I176,K176)</f>
        <v/>
      </c>
      <c r="M176" s="202">
        <f>L176/L177-1</f>
        <v/>
      </c>
      <c r="N176" s="415" t="n"/>
      <c r="O176" s="202" t="n"/>
      <c r="P176" s="416" t="n"/>
      <c r="Q176" s="415" t="n"/>
      <c r="R176" s="218" t="n"/>
      <c r="S176" s="214" t="n"/>
      <c r="T176" s="217" t="n"/>
      <c r="U176" s="199" t="n"/>
      <c r="V176" s="199" t="n"/>
      <c r="W176" s="199" t="n"/>
      <c r="X176" s="199" t="n"/>
      <c r="Y176" s="199" t="n"/>
      <c r="Z176" s="199" t="n"/>
      <c r="AA176" s="199" t="n"/>
      <c r="AB176" s="199" t="n"/>
      <c r="AC176" s="199" t="n"/>
      <c r="AD176" s="199" t="n"/>
      <c r="AE176" s="199" t="n"/>
      <c r="AF176" s="199" t="n"/>
      <c r="AG176" s="199" t="n"/>
    </row>
    <row r="177" ht="26.5" customHeight="1">
      <c r="A177" s="203" t="n">
        <v>44113</v>
      </c>
      <c r="B177" s="202">
        <f>INDIRECT(B$1&amp;"!D"&amp;ROW())</f>
        <v/>
      </c>
      <c r="C177" s="200">
        <f>C178*(1+B177)</f>
        <v/>
      </c>
      <c r="D177" s="202">
        <f>INDIRECT(D$1&amp;"!D"&amp;ROW())</f>
        <v/>
      </c>
      <c r="E177" s="200">
        <f>E178*(1+D177)</f>
        <v/>
      </c>
      <c r="F177" s="202">
        <f>INDIRECT(F$1&amp;"!D"&amp;ROW())</f>
        <v/>
      </c>
      <c r="G177" s="200">
        <f>G178*(1+F177)</f>
        <v/>
      </c>
      <c r="H177" s="199" t="n"/>
      <c r="I177" s="199" t="n"/>
      <c r="J177" s="199" t="n"/>
      <c r="K177" s="234" t="n"/>
      <c r="L177" s="200">
        <f>SUM(C177,E177,G177,I177,K177)</f>
        <v/>
      </c>
      <c r="M177" s="202">
        <f>L177/L178-1</f>
        <v/>
      </c>
      <c r="N177" s="415" t="n"/>
      <c r="O177" s="202" t="n"/>
      <c r="P177" s="416" t="n"/>
      <c r="Q177" s="415" t="n"/>
      <c r="R177" s="218" t="n"/>
      <c r="S177" s="214" t="n"/>
      <c r="T177" s="217" t="n"/>
      <c r="U177" s="199" t="n"/>
      <c r="V177" s="199" t="n"/>
      <c r="W177" s="199" t="n"/>
      <c r="X177" s="199" t="n"/>
      <c r="Y177" s="199" t="n"/>
      <c r="Z177" s="199" t="n"/>
      <c r="AA177" s="199" t="n"/>
      <c r="AB177" s="199" t="n"/>
      <c r="AC177" s="199" t="n"/>
      <c r="AD177" s="199" t="n"/>
      <c r="AE177" s="199" t="n"/>
      <c r="AF177" s="199" t="n"/>
      <c r="AG177" s="199" t="n"/>
    </row>
    <row r="178" ht="26.5" customHeight="1">
      <c r="A178" s="203" t="n">
        <v>44112</v>
      </c>
      <c r="B178" s="202">
        <f>INDIRECT(B$1&amp;"!D"&amp;ROW())</f>
        <v/>
      </c>
      <c r="C178" s="200">
        <f>C179*(1+B178)</f>
        <v/>
      </c>
      <c r="D178" s="202">
        <f>INDIRECT(D$1&amp;"!D"&amp;ROW())</f>
        <v/>
      </c>
      <c r="E178" s="200">
        <f>E179*(1+D178)</f>
        <v/>
      </c>
      <c r="F178" s="202">
        <f>INDIRECT(F$1&amp;"!D"&amp;ROW())</f>
        <v/>
      </c>
      <c r="G178" s="200">
        <f>G179*(1+F178)</f>
        <v/>
      </c>
      <c r="H178" s="199" t="n"/>
      <c r="I178" s="199" t="n"/>
      <c r="J178" s="199" t="n"/>
      <c r="K178" s="234" t="n"/>
      <c r="L178" s="200">
        <f>SUM(C178,E178,G178,I178,K178)</f>
        <v/>
      </c>
      <c r="M178" s="202">
        <f>L178/L179-1</f>
        <v/>
      </c>
      <c r="N178" s="415" t="n"/>
      <c r="O178" s="202" t="n"/>
      <c r="P178" s="416" t="n"/>
      <c r="Q178" s="415" t="n"/>
      <c r="R178" s="218" t="n"/>
      <c r="S178" s="214" t="n"/>
      <c r="T178" s="217" t="n"/>
      <c r="U178" s="199" t="n"/>
      <c r="V178" s="199" t="n"/>
      <c r="W178" s="199" t="n"/>
      <c r="X178" s="199" t="n"/>
      <c r="Y178" s="199" t="n"/>
      <c r="Z178" s="199" t="n"/>
      <c r="AA178" s="199" t="n"/>
      <c r="AB178" s="199" t="n"/>
      <c r="AC178" s="199" t="n"/>
      <c r="AD178" s="199" t="n"/>
      <c r="AE178" s="199" t="n"/>
      <c r="AF178" s="199" t="n"/>
      <c r="AG178" s="199" t="n"/>
    </row>
    <row r="179" ht="26.5" customHeight="1">
      <c r="A179" s="203" t="n">
        <v>44111</v>
      </c>
      <c r="B179" s="202">
        <f>INDIRECT(B$1&amp;"!D"&amp;ROW())</f>
        <v/>
      </c>
      <c r="C179" s="200">
        <f>C180*(1+B179)</f>
        <v/>
      </c>
      <c r="D179" s="202">
        <f>INDIRECT(D$1&amp;"!D"&amp;ROW())</f>
        <v/>
      </c>
      <c r="E179" s="200">
        <f>E180*(1+D179)</f>
        <v/>
      </c>
      <c r="F179" s="202">
        <f>INDIRECT(F$1&amp;"!D"&amp;ROW())</f>
        <v/>
      </c>
      <c r="G179" s="200">
        <f>G180*(1+F179)</f>
        <v/>
      </c>
      <c r="H179" s="199" t="n"/>
      <c r="I179" s="199" t="n"/>
      <c r="J179" s="199" t="n"/>
      <c r="K179" s="234" t="n"/>
      <c r="L179" s="200">
        <f>SUM(C179,E179,G179,I179,K179)</f>
        <v/>
      </c>
      <c r="M179" s="202">
        <f>L179/L180-1</f>
        <v/>
      </c>
      <c r="N179" s="415" t="n"/>
      <c r="O179" s="202" t="n"/>
      <c r="P179" s="416" t="n"/>
      <c r="Q179" s="415" t="n"/>
      <c r="R179" s="218" t="n"/>
      <c r="S179" s="214" t="n"/>
      <c r="T179" s="217" t="n"/>
      <c r="U179" s="199" t="n"/>
      <c r="V179" s="199" t="n"/>
      <c r="W179" s="199" t="n"/>
      <c r="X179" s="199" t="n"/>
      <c r="Y179" s="199" t="n"/>
      <c r="Z179" s="199" t="n"/>
      <c r="AA179" s="199" t="n"/>
      <c r="AB179" s="199" t="n"/>
      <c r="AC179" s="199" t="n"/>
      <c r="AD179" s="199" t="n"/>
      <c r="AE179" s="199" t="n"/>
      <c r="AF179" s="199" t="n"/>
      <c r="AG179" s="199" t="n"/>
    </row>
    <row r="180" ht="26.5" customHeight="1">
      <c r="A180" s="203" t="n">
        <v>44110</v>
      </c>
      <c r="B180" s="202">
        <f>INDIRECT(B$1&amp;"!D"&amp;ROW())</f>
        <v/>
      </c>
      <c r="C180" s="200">
        <f>C181*(1+B180)</f>
        <v/>
      </c>
      <c r="D180" s="202">
        <f>INDIRECT(D$1&amp;"!D"&amp;ROW())</f>
        <v/>
      </c>
      <c r="E180" s="200">
        <f>E181*(1+D180)</f>
        <v/>
      </c>
      <c r="F180" s="202">
        <f>INDIRECT(F$1&amp;"!D"&amp;ROW())</f>
        <v/>
      </c>
      <c r="G180" s="200">
        <f>G181*(1+F180)</f>
        <v/>
      </c>
      <c r="H180" s="199" t="n"/>
      <c r="I180" s="199" t="n"/>
      <c r="J180" s="199" t="n"/>
      <c r="K180" s="234" t="n"/>
      <c r="L180" s="200">
        <f>SUM(C180,E180,G180,I180,K180)</f>
        <v/>
      </c>
      <c r="M180" s="202">
        <f>L180/L181-1</f>
        <v/>
      </c>
      <c r="N180" s="415" t="n"/>
      <c r="O180" s="202" t="n"/>
      <c r="P180" s="416" t="n"/>
      <c r="Q180" s="415" t="n"/>
      <c r="R180" s="218" t="n"/>
      <c r="S180" s="214" t="n"/>
      <c r="T180" s="217" t="n"/>
      <c r="U180" s="199" t="n"/>
      <c r="V180" s="199" t="n"/>
      <c r="W180" s="199" t="n"/>
      <c r="X180" s="199" t="n"/>
      <c r="Y180" s="199" t="n"/>
      <c r="Z180" s="199" t="n"/>
      <c r="AA180" s="199" t="n"/>
      <c r="AB180" s="199" t="n"/>
      <c r="AC180" s="199" t="n"/>
      <c r="AD180" s="199" t="n"/>
      <c r="AE180" s="199" t="n"/>
      <c r="AF180" s="199" t="n"/>
      <c r="AG180" s="199" t="n"/>
    </row>
    <row r="181" ht="26.5" customHeight="1">
      <c r="A181" s="203" t="n">
        <v>44109</v>
      </c>
      <c r="B181" s="202">
        <f>INDIRECT(B$1&amp;"!D"&amp;ROW())</f>
        <v/>
      </c>
      <c r="C181" s="200">
        <f>C182*(1+B181)</f>
        <v/>
      </c>
      <c r="D181" s="202">
        <f>INDIRECT(D$1&amp;"!D"&amp;ROW())</f>
        <v/>
      </c>
      <c r="E181" s="200">
        <f>E182*(1+D181)</f>
        <v/>
      </c>
      <c r="F181" s="202">
        <f>INDIRECT(F$1&amp;"!D"&amp;ROW())</f>
        <v/>
      </c>
      <c r="G181" s="200">
        <f>G182*(1+F181)</f>
        <v/>
      </c>
      <c r="H181" s="199" t="n"/>
      <c r="I181" s="199" t="n"/>
      <c r="J181" s="199" t="n"/>
      <c r="K181" s="234" t="n"/>
      <c r="L181" s="200">
        <f>SUM(C181,E181,G181,I181,K181)</f>
        <v/>
      </c>
      <c r="M181" s="202">
        <f>L181/L182-1</f>
        <v/>
      </c>
      <c r="N181" s="415" t="n"/>
      <c r="O181" s="202" t="n"/>
      <c r="P181" s="416" t="n"/>
      <c r="Q181" s="415" t="n"/>
      <c r="R181" s="218" t="n"/>
      <c r="S181" s="214" t="n"/>
      <c r="T181" s="217" t="n"/>
      <c r="U181" s="199" t="n"/>
      <c r="V181" s="199" t="n"/>
      <c r="W181" s="199" t="n"/>
      <c r="X181" s="199" t="n"/>
      <c r="Y181" s="199" t="n"/>
      <c r="Z181" s="199" t="n"/>
      <c r="AA181" s="199" t="n"/>
      <c r="AB181" s="199" t="n"/>
      <c r="AC181" s="199" t="n"/>
      <c r="AD181" s="199" t="n"/>
      <c r="AE181" s="199" t="n"/>
      <c r="AF181" s="199" t="n"/>
      <c r="AG181" s="199" t="n"/>
    </row>
    <row r="182" ht="26.5" customHeight="1">
      <c r="A182" s="203" t="n">
        <v>44106</v>
      </c>
      <c r="B182" s="202">
        <f>INDIRECT(B$1&amp;"!D"&amp;ROW())</f>
        <v/>
      </c>
      <c r="C182" s="200">
        <f>C183*(1+B182)</f>
        <v/>
      </c>
      <c r="D182" s="202">
        <f>INDIRECT(D$1&amp;"!D"&amp;ROW())</f>
        <v/>
      </c>
      <c r="E182" s="200">
        <f>E183*(1+D182)</f>
        <v/>
      </c>
      <c r="F182" s="202">
        <f>INDIRECT(F$1&amp;"!D"&amp;ROW())</f>
        <v/>
      </c>
      <c r="G182" s="200">
        <f>G183*(1+F182)</f>
        <v/>
      </c>
      <c r="H182" s="199" t="n"/>
      <c r="I182" s="199" t="n"/>
      <c r="J182" s="199" t="n"/>
      <c r="K182" s="234" t="n"/>
      <c r="L182" s="200">
        <f>SUM(C182,E182,G182,I182,K182)</f>
        <v/>
      </c>
      <c r="M182" s="202">
        <f>L182/L183-1</f>
        <v/>
      </c>
      <c r="N182" s="415" t="n"/>
      <c r="O182" s="202" t="n"/>
      <c r="P182" s="416" t="n"/>
      <c r="Q182" s="415" t="n"/>
      <c r="R182" s="218" t="n"/>
      <c r="S182" s="214" t="n"/>
      <c r="T182" s="217" t="n"/>
      <c r="U182" s="199" t="n"/>
      <c r="V182" s="199" t="n"/>
      <c r="W182" s="199" t="n"/>
      <c r="X182" s="199" t="n"/>
      <c r="Y182" s="199" t="n"/>
      <c r="Z182" s="199" t="n"/>
      <c r="AA182" s="199" t="n"/>
      <c r="AB182" s="199" t="n"/>
      <c r="AC182" s="199" t="n"/>
      <c r="AD182" s="199" t="n"/>
      <c r="AE182" s="199" t="n"/>
      <c r="AF182" s="199" t="n"/>
      <c r="AG182" s="199" t="n"/>
    </row>
    <row r="183" ht="26.5" customHeight="1">
      <c r="A183" s="203" t="n">
        <v>44105</v>
      </c>
      <c r="B183" s="202">
        <f>INDIRECT(B$1&amp;"!D"&amp;ROW())</f>
        <v/>
      </c>
      <c r="C183" s="200">
        <f>C184*(1+B183)</f>
        <v/>
      </c>
      <c r="D183" s="202">
        <f>INDIRECT(D$1&amp;"!D"&amp;ROW())</f>
        <v/>
      </c>
      <c r="E183" s="200">
        <f>E184*(1+D183)</f>
        <v/>
      </c>
      <c r="F183" s="202">
        <f>INDIRECT(F$1&amp;"!D"&amp;ROW())</f>
        <v/>
      </c>
      <c r="G183" s="200">
        <f>G184*(1+F183)</f>
        <v/>
      </c>
      <c r="H183" s="199" t="n"/>
      <c r="I183" s="199" t="n"/>
      <c r="J183" s="199" t="n"/>
      <c r="K183" s="234" t="n"/>
      <c r="L183" s="200">
        <f>SUM(C183,E183,G183,I183,K183)</f>
        <v/>
      </c>
      <c r="M183" s="202">
        <f>L183/L184-1</f>
        <v/>
      </c>
      <c r="N183" s="415" t="n"/>
      <c r="O183" s="202" t="n"/>
      <c r="P183" s="416" t="n"/>
      <c r="Q183" s="415" t="n"/>
      <c r="R183" s="218" t="n"/>
      <c r="S183" s="214" t="n"/>
      <c r="T183" s="217" t="n"/>
      <c r="U183" s="199" t="n"/>
      <c r="V183" s="199" t="n"/>
      <c r="W183" s="199" t="n"/>
      <c r="X183" s="199" t="n"/>
      <c r="Y183" s="199" t="n"/>
      <c r="Z183" s="199" t="n"/>
      <c r="AA183" s="199" t="n"/>
      <c r="AB183" s="199" t="n"/>
      <c r="AC183" s="199" t="n"/>
      <c r="AD183" s="199" t="n"/>
      <c r="AE183" s="199" t="n"/>
      <c r="AF183" s="199" t="n"/>
      <c r="AG183" s="199" t="n"/>
    </row>
    <row r="184" ht="26.5" customHeight="1">
      <c r="A184" s="203" t="n">
        <v>44104</v>
      </c>
      <c r="B184" s="202">
        <f>INDIRECT(B$1&amp;"!D"&amp;ROW())</f>
        <v/>
      </c>
      <c r="C184" s="200">
        <f>C185*(1+B184)</f>
        <v/>
      </c>
      <c r="D184" s="202">
        <f>INDIRECT(D$1&amp;"!D"&amp;ROW())</f>
        <v/>
      </c>
      <c r="E184" s="200">
        <f>E185*(1+D184)</f>
        <v/>
      </c>
      <c r="F184" s="202">
        <f>INDIRECT(F$1&amp;"!D"&amp;ROW())</f>
        <v/>
      </c>
      <c r="G184" s="200">
        <f>G185*(1+F184)</f>
        <v/>
      </c>
      <c r="H184" s="199" t="n"/>
      <c r="I184" s="199" t="n"/>
      <c r="J184" s="199" t="n"/>
      <c r="K184" s="234" t="n"/>
      <c r="L184" s="200">
        <f>SUM(C184,E184,G184,I184,K184)</f>
        <v/>
      </c>
      <c r="M184" s="202">
        <f>L184/L185-1</f>
        <v/>
      </c>
      <c r="N184" s="415" t="n"/>
      <c r="O184" s="202" t="n"/>
      <c r="P184" s="416" t="n"/>
      <c r="Q184" s="415" t="n"/>
      <c r="R184" s="218" t="n"/>
      <c r="S184" s="214" t="n"/>
      <c r="T184" s="217" t="n"/>
      <c r="U184" s="199" t="n"/>
      <c r="V184" s="199" t="n"/>
      <c r="W184" s="199" t="n"/>
      <c r="X184" s="199" t="n"/>
      <c r="Y184" s="199" t="n"/>
      <c r="Z184" s="199" t="n"/>
      <c r="AA184" s="199" t="n"/>
      <c r="AB184" s="199" t="n"/>
      <c r="AC184" s="199" t="n"/>
      <c r="AD184" s="199" t="n"/>
      <c r="AE184" s="199" t="n"/>
      <c r="AF184" s="199" t="n"/>
      <c r="AG184" s="199" t="n"/>
    </row>
    <row r="185" ht="26.5" customHeight="1">
      <c r="A185" s="203" t="n">
        <v>44103</v>
      </c>
      <c r="B185" s="202">
        <f>INDIRECT(B$1&amp;"!D"&amp;ROW())</f>
        <v/>
      </c>
      <c r="C185" s="200">
        <f>C186*(1+B185)</f>
        <v/>
      </c>
      <c r="D185" s="202">
        <f>INDIRECT(D$1&amp;"!D"&amp;ROW())</f>
        <v/>
      </c>
      <c r="E185" s="200">
        <f>E186*(1+D185)</f>
        <v/>
      </c>
      <c r="F185" s="202">
        <f>INDIRECT(F$1&amp;"!D"&amp;ROW())</f>
        <v/>
      </c>
      <c r="G185" s="200">
        <f>G186*(1+F185)</f>
        <v/>
      </c>
      <c r="H185" s="199" t="n"/>
      <c r="I185" s="199" t="n"/>
      <c r="J185" s="199" t="n"/>
      <c r="K185" s="234" t="n"/>
      <c r="L185" s="200">
        <f>SUM(C185,E185,G185,I185,K185)</f>
        <v/>
      </c>
      <c r="M185" s="202">
        <f>L185/L186-1</f>
        <v/>
      </c>
      <c r="N185" s="415" t="n"/>
      <c r="O185" s="202" t="n"/>
      <c r="P185" s="416" t="n"/>
      <c r="Q185" s="415" t="n"/>
      <c r="R185" s="218" t="n"/>
      <c r="S185" s="214" t="n"/>
      <c r="T185" s="217" t="n"/>
      <c r="U185" s="199" t="n"/>
      <c r="V185" s="199" t="n"/>
      <c r="W185" s="199" t="n"/>
      <c r="X185" s="199" t="n"/>
      <c r="Y185" s="199" t="n"/>
      <c r="Z185" s="199" t="n"/>
      <c r="AA185" s="199" t="n"/>
      <c r="AB185" s="199" t="n"/>
      <c r="AC185" s="199" t="n"/>
      <c r="AD185" s="199" t="n"/>
      <c r="AE185" s="199" t="n"/>
      <c r="AF185" s="199" t="n"/>
      <c r="AG185" s="199" t="n"/>
    </row>
    <row r="186" ht="26.5" customHeight="1">
      <c r="A186" s="203" t="n">
        <v>44102</v>
      </c>
      <c r="B186" s="202">
        <f>INDIRECT(B$1&amp;"!D"&amp;ROW())</f>
        <v/>
      </c>
      <c r="C186" s="200">
        <f>C187*(1+B186)</f>
        <v/>
      </c>
      <c r="D186" s="202">
        <f>INDIRECT(D$1&amp;"!D"&amp;ROW())</f>
        <v/>
      </c>
      <c r="E186" s="200">
        <f>E187*(1+D186)</f>
        <v/>
      </c>
      <c r="F186" s="202">
        <f>INDIRECT(F$1&amp;"!D"&amp;ROW())</f>
        <v/>
      </c>
      <c r="G186" s="200">
        <f>G187*(1+F186)</f>
        <v/>
      </c>
      <c r="H186" s="199" t="n"/>
      <c r="I186" s="199" t="n"/>
      <c r="J186" s="199" t="n"/>
      <c r="K186" s="234" t="n"/>
      <c r="L186" s="200">
        <f>SUM(C186,E186,G186,I186,K186)</f>
        <v/>
      </c>
      <c r="M186" s="202">
        <f>L186/L187-1</f>
        <v/>
      </c>
      <c r="N186" s="415" t="n"/>
      <c r="O186" s="202" t="n"/>
      <c r="P186" s="416" t="n"/>
      <c r="Q186" s="415" t="n"/>
      <c r="R186" s="218" t="n"/>
      <c r="S186" s="214" t="n"/>
      <c r="T186" s="217" t="n"/>
      <c r="U186" s="199" t="n"/>
      <c r="V186" s="199" t="n"/>
      <c r="W186" s="199" t="n"/>
      <c r="X186" s="199" t="n"/>
      <c r="Y186" s="199" t="n"/>
      <c r="Z186" s="199" t="n"/>
      <c r="AA186" s="199" t="n"/>
      <c r="AB186" s="199" t="n"/>
      <c r="AC186" s="199" t="n"/>
      <c r="AD186" s="199" t="n"/>
      <c r="AE186" s="199" t="n"/>
      <c r="AF186" s="199" t="n"/>
      <c r="AG186" s="199" t="n"/>
    </row>
    <row r="187" ht="26.5" customHeight="1">
      <c r="A187" s="203" t="n">
        <v>44099</v>
      </c>
      <c r="B187" s="202">
        <f>INDIRECT(B$1&amp;"!D"&amp;ROW())</f>
        <v/>
      </c>
      <c r="C187" s="200">
        <f>C188*(1+B187)</f>
        <v/>
      </c>
      <c r="D187" s="202">
        <f>INDIRECT(D$1&amp;"!D"&amp;ROW())</f>
        <v/>
      </c>
      <c r="E187" s="200">
        <f>E188*(1+D187)</f>
        <v/>
      </c>
      <c r="F187" s="202">
        <f>INDIRECT(F$1&amp;"!D"&amp;ROW())</f>
        <v/>
      </c>
      <c r="G187" s="200">
        <f>G188*(1+F187)</f>
        <v/>
      </c>
      <c r="H187" s="199" t="n"/>
      <c r="I187" s="199" t="n"/>
      <c r="J187" s="199" t="n"/>
      <c r="K187" s="234" t="n"/>
      <c r="L187" s="200">
        <f>SUM(C187,E187,G187,I187,K187)</f>
        <v/>
      </c>
      <c r="M187" s="202">
        <f>L187/L188-1</f>
        <v/>
      </c>
      <c r="N187" s="415" t="n"/>
      <c r="O187" s="202" t="n"/>
      <c r="P187" s="416" t="n"/>
      <c r="Q187" s="415" t="n"/>
      <c r="R187" s="218" t="n"/>
      <c r="S187" s="214" t="n"/>
      <c r="T187" s="217" t="n"/>
      <c r="U187" s="199" t="n"/>
      <c r="V187" s="199" t="n"/>
      <c r="W187" s="199" t="n"/>
      <c r="X187" s="199" t="n"/>
      <c r="Y187" s="199" t="n"/>
      <c r="Z187" s="199" t="n"/>
      <c r="AA187" s="199" t="n"/>
      <c r="AB187" s="199" t="n"/>
      <c r="AC187" s="199" t="n"/>
      <c r="AD187" s="199" t="n"/>
      <c r="AE187" s="199" t="n"/>
      <c r="AF187" s="199" t="n"/>
      <c r="AG187" s="199" t="n"/>
    </row>
    <row r="188" ht="26.5" customHeight="1">
      <c r="A188" s="203" t="n">
        <v>44098</v>
      </c>
      <c r="B188" s="202">
        <f>INDIRECT(B$1&amp;"!D"&amp;ROW())</f>
        <v/>
      </c>
      <c r="C188" s="200">
        <f>C189*(1+B188)</f>
        <v/>
      </c>
      <c r="D188" s="202">
        <f>INDIRECT(D$1&amp;"!D"&amp;ROW())</f>
        <v/>
      </c>
      <c r="E188" s="200">
        <f>E189*(1+D188)</f>
        <v/>
      </c>
      <c r="F188" s="202">
        <f>INDIRECT(F$1&amp;"!D"&amp;ROW())</f>
        <v/>
      </c>
      <c r="G188" s="200">
        <f>G189*(1+F188)</f>
        <v/>
      </c>
      <c r="H188" s="199" t="n"/>
      <c r="I188" s="199" t="n"/>
      <c r="J188" s="199" t="n"/>
      <c r="K188" s="234" t="n"/>
      <c r="L188" s="200">
        <f>SUM(C188,E188,G188,I188,K188)</f>
        <v/>
      </c>
      <c r="M188" s="202">
        <f>L188/L189-1</f>
        <v/>
      </c>
      <c r="N188" s="415" t="n"/>
      <c r="O188" s="202" t="n"/>
      <c r="P188" s="416" t="n"/>
      <c r="Q188" s="415" t="n"/>
      <c r="R188" s="218" t="n"/>
      <c r="S188" s="214" t="n"/>
      <c r="T188" s="217" t="n"/>
      <c r="U188" s="199" t="n"/>
      <c r="V188" s="199" t="n"/>
      <c r="W188" s="199" t="n"/>
      <c r="X188" s="199" t="n"/>
      <c r="Y188" s="199" t="n"/>
      <c r="Z188" s="199" t="n"/>
      <c r="AA188" s="199" t="n"/>
      <c r="AB188" s="199" t="n"/>
      <c r="AC188" s="199" t="n"/>
      <c r="AD188" s="199" t="n"/>
      <c r="AE188" s="199" t="n"/>
      <c r="AF188" s="199" t="n"/>
      <c r="AG188" s="199" t="n"/>
    </row>
    <row r="189" ht="26.5" customHeight="1">
      <c r="A189" s="203" t="n">
        <v>44097</v>
      </c>
      <c r="B189" s="202">
        <f>INDIRECT(B$1&amp;"!D"&amp;ROW())</f>
        <v/>
      </c>
      <c r="C189" s="200">
        <f>C190*(1+B189)</f>
        <v/>
      </c>
      <c r="D189" s="202">
        <f>INDIRECT(D$1&amp;"!D"&amp;ROW())</f>
        <v/>
      </c>
      <c r="E189" s="200">
        <f>E190*(1+D189)</f>
        <v/>
      </c>
      <c r="F189" s="202">
        <f>INDIRECT(F$1&amp;"!D"&amp;ROW())</f>
        <v/>
      </c>
      <c r="G189" s="200">
        <f>G190*(1+F189)</f>
        <v/>
      </c>
      <c r="H189" s="199" t="n"/>
      <c r="I189" s="199" t="n"/>
      <c r="J189" s="199" t="n"/>
      <c r="K189" s="234" t="n"/>
      <c r="L189" s="200">
        <f>SUM(C189,E189,G189,I189,K189)</f>
        <v/>
      </c>
      <c r="M189" s="202">
        <f>L189/L190-1</f>
        <v/>
      </c>
      <c r="N189" s="415" t="n"/>
      <c r="O189" s="202" t="n"/>
      <c r="P189" s="416" t="n"/>
      <c r="Q189" s="415" t="n"/>
      <c r="R189" s="218" t="n"/>
      <c r="S189" s="214" t="n"/>
      <c r="T189" s="217" t="n"/>
      <c r="U189" s="199" t="n"/>
      <c r="V189" s="199" t="n"/>
      <c r="W189" s="199" t="n"/>
      <c r="X189" s="199" t="n"/>
      <c r="Y189" s="199" t="n"/>
      <c r="Z189" s="199" t="n"/>
      <c r="AA189" s="199" t="n"/>
      <c r="AB189" s="199" t="n"/>
      <c r="AC189" s="199" t="n"/>
      <c r="AD189" s="199" t="n"/>
      <c r="AE189" s="199" t="n"/>
      <c r="AF189" s="199" t="n"/>
      <c r="AG189" s="199" t="n"/>
    </row>
    <row r="190" ht="26.5" customHeight="1">
      <c r="A190" s="203" t="n">
        <v>44096</v>
      </c>
      <c r="B190" s="202">
        <f>INDIRECT(B$1&amp;"!D"&amp;ROW())</f>
        <v/>
      </c>
      <c r="C190" s="200">
        <f>C191*(1+B190)</f>
        <v/>
      </c>
      <c r="D190" s="202">
        <f>INDIRECT(D$1&amp;"!D"&amp;ROW())</f>
        <v/>
      </c>
      <c r="E190" s="200">
        <f>E191*(1+D190)</f>
        <v/>
      </c>
      <c r="F190" s="202">
        <f>INDIRECT(F$1&amp;"!D"&amp;ROW())</f>
        <v/>
      </c>
      <c r="G190" s="200">
        <f>G191*(1+F190)</f>
        <v/>
      </c>
      <c r="H190" s="199" t="n"/>
      <c r="I190" s="199" t="n"/>
      <c r="J190" s="199" t="n"/>
      <c r="K190" s="234" t="n"/>
      <c r="L190" s="200">
        <f>SUM(C190,E190,G190,I190,K190)</f>
        <v/>
      </c>
      <c r="M190" s="202">
        <f>L190/L191-1</f>
        <v/>
      </c>
      <c r="N190" s="415" t="n"/>
      <c r="O190" s="202" t="n"/>
      <c r="P190" s="416" t="n"/>
      <c r="Q190" s="415" t="n"/>
      <c r="R190" s="218" t="n"/>
      <c r="S190" s="214" t="n"/>
      <c r="T190" s="217" t="n"/>
      <c r="U190" s="199" t="n"/>
      <c r="V190" s="199" t="n"/>
      <c r="W190" s="199" t="n"/>
      <c r="X190" s="199" t="n"/>
      <c r="Y190" s="199" t="n"/>
      <c r="Z190" s="199" t="n"/>
      <c r="AA190" s="199" t="n"/>
      <c r="AB190" s="199" t="n"/>
      <c r="AC190" s="199" t="n"/>
      <c r="AD190" s="199" t="n"/>
      <c r="AE190" s="199" t="n"/>
      <c r="AF190" s="199" t="n"/>
      <c r="AG190" s="199" t="n"/>
    </row>
    <row r="191" ht="26.5" customHeight="1">
      <c r="A191" s="203" t="n">
        <v>44095</v>
      </c>
      <c r="B191" s="202">
        <f>INDIRECT(B$1&amp;"!D"&amp;ROW())</f>
        <v/>
      </c>
      <c r="C191" s="200">
        <f>C192*(1+B191)</f>
        <v/>
      </c>
      <c r="D191" s="202">
        <f>INDIRECT(D$1&amp;"!D"&amp;ROW())</f>
        <v/>
      </c>
      <c r="E191" s="200">
        <f>E192*(1+D191)</f>
        <v/>
      </c>
      <c r="F191" s="202">
        <f>INDIRECT(F$1&amp;"!D"&amp;ROW())</f>
        <v/>
      </c>
      <c r="G191" s="200">
        <f>G192*(1+F191)</f>
        <v/>
      </c>
      <c r="H191" s="199" t="n"/>
      <c r="I191" s="199" t="n"/>
      <c r="J191" s="199" t="n"/>
      <c r="K191" s="234" t="n"/>
      <c r="L191" s="200">
        <f>SUM(C191,E191,G191,I191,K191)</f>
        <v/>
      </c>
      <c r="M191" s="202">
        <f>L191/L192-1</f>
        <v/>
      </c>
      <c r="N191" s="415" t="n"/>
      <c r="O191" s="202" t="n"/>
      <c r="P191" s="416" t="n"/>
      <c r="Q191" s="415" t="n"/>
      <c r="R191" s="218" t="n"/>
      <c r="S191" s="214" t="n"/>
      <c r="T191" s="217" t="n"/>
      <c r="U191" s="199" t="n"/>
      <c r="V191" s="199" t="n"/>
      <c r="W191" s="199" t="n"/>
      <c r="X191" s="199" t="n"/>
      <c r="Y191" s="199" t="n"/>
      <c r="Z191" s="199" t="n"/>
      <c r="AA191" s="199" t="n"/>
      <c r="AB191" s="199" t="n"/>
      <c r="AC191" s="199" t="n"/>
      <c r="AD191" s="199" t="n"/>
      <c r="AE191" s="199" t="n"/>
      <c r="AF191" s="199" t="n"/>
      <c r="AG191" s="199" t="n"/>
    </row>
    <row r="192" ht="26.5" customHeight="1">
      <c r="A192" s="203" t="n">
        <v>44092</v>
      </c>
      <c r="B192" s="202">
        <f>INDIRECT(B$1&amp;"!D"&amp;ROW())</f>
        <v/>
      </c>
      <c r="C192" s="200">
        <f>C193*(1+B192)</f>
        <v/>
      </c>
      <c r="D192" s="202">
        <f>INDIRECT(D$1&amp;"!D"&amp;ROW())</f>
        <v/>
      </c>
      <c r="E192" s="200">
        <f>E193*(1+D192)</f>
        <v/>
      </c>
      <c r="F192" s="202">
        <f>INDIRECT(F$1&amp;"!D"&amp;ROW())</f>
        <v/>
      </c>
      <c r="G192" s="200">
        <f>G193*(1+F192)</f>
        <v/>
      </c>
      <c r="H192" s="199" t="n"/>
      <c r="I192" s="199" t="n"/>
      <c r="J192" s="199" t="n"/>
      <c r="K192" s="234" t="n"/>
      <c r="L192" s="200">
        <f>SUM(C192,E192,G192,I192,K192)</f>
        <v/>
      </c>
      <c r="M192" s="202">
        <f>L192/L193-1</f>
        <v/>
      </c>
      <c r="N192" s="415" t="n"/>
      <c r="O192" s="202" t="n"/>
      <c r="P192" s="416" t="n"/>
      <c r="Q192" s="415" t="n"/>
      <c r="R192" s="218" t="n"/>
      <c r="S192" s="214" t="n"/>
      <c r="T192" s="217" t="n"/>
      <c r="U192" s="199" t="n"/>
      <c r="V192" s="199" t="n"/>
      <c r="W192" s="199" t="n"/>
      <c r="X192" s="199" t="n"/>
      <c r="Y192" s="199" t="n"/>
      <c r="Z192" s="199" t="n"/>
      <c r="AA192" s="199" t="n"/>
      <c r="AB192" s="199" t="n"/>
      <c r="AC192" s="199" t="n"/>
      <c r="AD192" s="199" t="n"/>
      <c r="AE192" s="199" t="n"/>
      <c r="AF192" s="199" t="n"/>
      <c r="AG192" s="199" t="n"/>
    </row>
    <row r="193" ht="26.5" customHeight="1">
      <c r="A193" s="203" t="n">
        <v>44091</v>
      </c>
      <c r="B193" s="202">
        <f>INDIRECT(B$1&amp;"!D"&amp;ROW())</f>
        <v/>
      </c>
      <c r="C193" s="200">
        <f>C194*(1+B193)</f>
        <v/>
      </c>
      <c r="D193" s="202">
        <f>INDIRECT(D$1&amp;"!D"&amp;ROW())</f>
        <v/>
      </c>
      <c r="E193" s="200">
        <f>E194*(1+D193)</f>
        <v/>
      </c>
      <c r="F193" s="202">
        <f>INDIRECT(F$1&amp;"!D"&amp;ROW())</f>
        <v/>
      </c>
      <c r="G193" s="200">
        <f>G194*(1+F193)</f>
        <v/>
      </c>
      <c r="H193" s="199" t="n"/>
      <c r="I193" s="199" t="n"/>
      <c r="J193" s="199" t="n"/>
      <c r="K193" s="234" t="n"/>
      <c r="L193" s="200">
        <f>SUM(C193,E193,G193,I193,K193)</f>
        <v/>
      </c>
      <c r="M193" s="202">
        <f>L193/L194-1</f>
        <v/>
      </c>
      <c r="N193" s="415" t="n"/>
      <c r="O193" s="202" t="n"/>
      <c r="P193" s="416" t="n"/>
      <c r="Q193" s="415" t="n"/>
      <c r="R193" s="218" t="n"/>
      <c r="S193" s="214" t="n"/>
      <c r="T193" s="217" t="n"/>
      <c r="U193" s="199" t="n"/>
      <c r="V193" s="199" t="n"/>
      <c r="W193" s="199" t="n"/>
      <c r="X193" s="199" t="n"/>
      <c r="Y193" s="199" t="n"/>
      <c r="Z193" s="199" t="n"/>
      <c r="AA193" s="199" t="n"/>
      <c r="AB193" s="199" t="n"/>
      <c r="AC193" s="199" t="n"/>
      <c r="AD193" s="199" t="n"/>
      <c r="AE193" s="199" t="n"/>
      <c r="AF193" s="199" t="n"/>
      <c r="AG193" s="199" t="n"/>
    </row>
    <row r="194" ht="26.5" customHeight="1">
      <c r="A194" s="203" t="n">
        <v>44090</v>
      </c>
      <c r="B194" s="202">
        <f>INDIRECT(B$1&amp;"!D"&amp;ROW())</f>
        <v/>
      </c>
      <c r="C194" s="200">
        <f>C195*(1+B194)</f>
        <v/>
      </c>
      <c r="D194" s="202">
        <f>INDIRECT(D$1&amp;"!D"&amp;ROW())</f>
        <v/>
      </c>
      <c r="E194" s="200">
        <f>E195*(1+D194)</f>
        <v/>
      </c>
      <c r="F194" s="202">
        <f>INDIRECT(F$1&amp;"!D"&amp;ROW())</f>
        <v/>
      </c>
      <c r="G194" s="200">
        <f>G195*(1+F194)</f>
        <v/>
      </c>
      <c r="H194" s="199" t="n"/>
      <c r="I194" s="199" t="n"/>
      <c r="J194" s="199" t="n"/>
      <c r="K194" s="234" t="n"/>
      <c r="L194" s="200">
        <f>SUM(C194,E194,G194,I194,K194)</f>
        <v/>
      </c>
      <c r="M194" s="202">
        <f>L194/L195-1</f>
        <v/>
      </c>
      <c r="N194" s="415" t="n"/>
      <c r="O194" s="202" t="n"/>
      <c r="P194" s="416" t="n"/>
      <c r="Q194" s="415" t="n"/>
      <c r="R194" s="218" t="n"/>
      <c r="S194" s="214" t="n"/>
      <c r="T194" s="217" t="n"/>
      <c r="U194" s="199" t="n"/>
      <c r="V194" s="199" t="n"/>
      <c r="W194" s="199" t="n"/>
      <c r="X194" s="199" t="n"/>
      <c r="Y194" s="199" t="n"/>
      <c r="Z194" s="199" t="n"/>
      <c r="AA194" s="199" t="n"/>
      <c r="AB194" s="199" t="n"/>
      <c r="AC194" s="199" t="n"/>
      <c r="AD194" s="199" t="n"/>
      <c r="AE194" s="199" t="n"/>
      <c r="AF194" s="199" t="n"/>
      <c r="AG194" s="199" t="n"/>
    </row>
    <row r="195" ht="26.5" customHeight="1">
      <c r="A195" s="203" t="n">
        <v>44089</v>
      </c>
      <c r="B195" s="202">
        <f>INDIRECT(B$1&amp;"!D"&amp;ROW())</f>
        <v/>
      </c>
      <c r="C195" s="200">
        <f>C196*(1+B195)</f>
        <v/>
      </c>
      <c r="D195" s="202">
        <f>INDIRECT(D$1&amp;"!D"&amp;ROW())</f>
        <v/>
      </c>
      <c r="E195" s="200">
        <f>E196*(1+D195)</f>
        <v/>
      </c>
      <c r="F195" s="202">
        <f>INDIRECT(F$1&amp;"!D"&amp;ROW())</f>
        <v/>
      </c>
      <c r="G195" s="200">
        <f>G196*(1+F195)</f>
        <v/>
      </c>
      <c r="H195" s="199" t="n"/>
      <c r="I195" s="199" t="n"/>
      <c r="J195" s="199" t="n"/>
      <c r="K195" s="234" t="n"/>
      <c r="L195" s="200">
        <f>SUM(C195,E195,G195,I195,K195)</f>
        <v/>
      </c>
      <c r="M195" s="202">
        <f>L195/L196-1</f>
        <v/>
      </c>
      <c r="N195" s="415" t="n"/>
      <c r="O195" s="202" t="n"/>
      <c r="P195" s="416" t="n"/>
      <c r="Q195" s="415" t="n"/>
      <c r="R195" s="218" t="n"/>
      <c r="S195" s="214" t="n"/>
      <c r="T195" s="217" t="n"/>
      <c r="U195" s="199" t="n"/>
      <c r="V195" s="199" t="n"/>
      <c r="W195" s="199" t="n"/>
      <c r="X195" s="199" t="n"/>
      <c r="Y195" s="199" t="n"/>
      <c r="Z195" s="199" t="n"/>
      <c r="AA195" s="199" t="n"/>
      <c r="AB195" s="199" t="n"/>
      <c r="AC195" s="199" t="n"/>
      <c r="AD195" s="199" t="n"/>
      <c r="AE195" s="199" t="n"/>
      <c r="AF195" s="199" t="n"/>
      <c r="AG195" s="199" t="n"/>
    </row>
    <row r="196" ht="26.5" customHeight="1">
      <c r="A196" s="203" t="n">
        <v>44088</v>
      </c>
      <c r="B196" s="202">
        <f>INDIRECT(B$1&amp;"!D"&amp;ROW())</f>
        <v/>
      </c>
      <c r="C196" s="200">
        <f>C197*(1+B196)</f>
        <v/>
      </c>
      <c r="D196" s="202">
        <f>INDIRECT(D$1&amp;"!D"&amp;ROW())</f>
        <v/>
      </c>
      <c r="E196" s="200">
        <f>E197*(1+D196)</f>
        <v/>
      </c>
      <c r="F196" s="202">
        <f>INDIRECT(F$1&amp;"!D"&amp;ROW())</f>
        <v/>
      </c>
      <c r="G196" s="200">
        <f>G197*(1+F196)</f>
        <v/>
      </c>
      <c r="H196" s="199" t="n"/>
      <c r="I196" s="199" t="n"/>
      <c r="J196" s="199" t="n"/>
      <c r="K196" s="234" t="n"/>
      <c r="L196" s="200">
        <f>SUM(C196,E196,G196,I196,K196)</f>
        <v/>
      </c>
      <c r="M196" s="202">
        <f>L196/L197-1</f>
        <v/>
      </c>
      <c r="N196" s="415" t="n"/>
      <c r="O196" s="202" t="n"/>
      <c r="P196" s="416" t="n"/>
      <c r="Q196" s="415" t="n"/>
      <c r="R196" s="218" t="n"/>
      <c r="S196" s="214" t="n"/>
      <c r="T196" s="217" t="n"/>
      <c r="U196" s="199" t="n"/>
      <c r="V196" s="199" t="n"/>
      <c r="W196" s="199" t="n"/>
      <c r="X196" s="199" t="n"/>
      <c r="Y196" s="199" t="n"/>
      <c r="Z196" s="199" t="n"/>
      <c r="AA196" s="199" t="n"/>
      <c r="AB196" s="199" t="n"/>
      <c r="AC196" s="199" t="n"/>
      <c r="AD196" s="199" t="n"/>
      <c r="AE196" s="199" t="n"/>
      <c r="AF196" s="199" t="n"/>
      <c r="AG196" s="199" t="n"/>
    </row>
    <row r="197" ht="26.5" customHeight="1">
      <c r="A197" s="203" t="n">
        <v>44085</v>
      </c>
      <c r="B197" s="202">
        <f>INDIRECT(B$1&amp;"!D"&amp;ROW())</f>
        <v/>
      </c>
      <c r="C197" s="200">
        <f>C198*(1+B197)</f>
        <v/>
      </c>
      <c r="D197" s="202">
        <f>INDIRECT(D$1&amp;"!D"&amp;ROW())</f>
        <v/>
      </c>
      <c r="E197" s="200">
        <f>E198*(1+D197)</f>
        <v/>
      </c>
      <c r="F197" s="202">
        <f>INDIRECT(F$1&amp;"!D"&amp;ROW())</f>
        <v/>
      </c>
      <c r="G197" s="200">
        <f>G198*(1+F197)</f>
        <v/>
      </c>
      <c r="H197" s="199" t="n"/>
      <c r="I197" s="199" t="n"/>
      <c r="J197" s="199" t="n"/>
      <c r="K197" s="234" t="n"/>
      <c r="L197" s="200">
        <f>SUM(C197,E197,G197,I197,K197)</f>
        <v/>
      </c>
      <c r="M197" s="202">
        <f>L197/L198-1</f>
        <v/>
      </c>
      <c r="N197" s="415" t="n"/>
      <c r="O197" s="202" t="n"/>
      <c r="P197" s="416" t="n"/>
      <c r="Q197" s="415" t="n"/>
      <c r="R197" s="218" t="n"/>
      <c r="S197" s="214" t="n"/>
      <c r="T197" s="217" t="n"/>
      <c r="U197" s="199" t="n"/>
      <c r="V197" s="199" t="n"/>
      <c r="W197" s="199" t="n"/>
      <c r="X197" s="199" t="n"/>
      <c r="Y197" s="199" t="n"/>
      <c r="Z197" s="199" t="n"/>
      <c r="AA197" s="199" t="n"/>
      <c r="AB197" s="199" t="n"/>
      <c r="AC197" s="199" t="n"/>
      <c r="AD197" s="199" t="n"/>
      <c r="AE197" s="199" t="n"/>
      <c r="AF197" s="199" t="n"/>
      <c r="AG197" s="199" t="n"/>
    </row>
    <row r="198" ht="26.5" customHeight="1">
      <c r="A198" s="203" t="n">
        <v>44084</v>
      </c>
      <c r="B198" s="202">
        <f>INDIRECT(B$1&amp;"!D"&amp;ROW())</f>
        <v/>
      </c>
      <c r="C198" s="200">
        <f>C199*(1+B198)</f>
        <v/>
      </c>
      <c r="D198" s="202">
        <f>INDIRECT(D$1&amp;"!D"&amp;ROW())</f>
        <v/>
      </c>
      <c r="E198" s="200">
        <f>E199*(1+D198)</f>
        <v/>
      </c>
      <c r="F198" s="202">
        <f>INDIRECT(F$1&amp;"!D"&amp;ROW())</f>
        <v/>
      </c>
      <c r="G198" s="200">
        <f>G199*(1+F198)</f>
        <v/>
      </c>
      <c r="H198" s="199" t="n"/>
      <c r="I198" s="199" t="n"/>
      <c r="J198" s="199" t="n"/>
      <c r="K198" s="234" t="n"/>
      <c r="L198" s="200">
        <f>SUM(C198,E198,G198,I198,K198)</f>
        <v/>
      </c>
      <c r="M198" s="202">
        <f>L198/L199-1</f>
        <v/>
      </c>
      <c r="N198" s="415" t="n"/>
      <c r="O198" s="202" t="n"/>
      <c r="P198" s="416" t="n"/>
      <c r="Q198" s="415" t="n"/>
      <c r="R198" s="218" t="n"/>
      <c r="S198" s="214" t="n"/>
      <c r="T198" s="217" t="n"/>
      <c r="U198" s="199" t="n"/>
      <c r="V198" s="199" t="n"/>
      <c r="W198" s="199" t="n"/>
      <c r="X198" s="199" t="n"/>
      <c r="Y198" s="199" t="n"/>
      <c r="Z198" s="199" t="n"/>
      <c r="AA198" s="199" t="n"/>
      <c r="AB198" s="199" t="n"/>
      <c r="AC198" s="199" t="n"/>
      <c r="AD198" s="199" t="n"/>
      <c r="AE198" s="199" t="n"/>
      <c r="AF198" s="199" t="n"/>
      <c r="AG198" s="199" t="n"/>
    </row>
    <row r="199" ht="26.5" customHeight="1">
      <c r="A199" s="203" t="n">
        <v>44083</v>
      </c>
      <c r="B199" s="202">
        <f>INDIRECT(B$1&amp;"!D"&amp;ROW())</f>
        <v/>
      </c>
      <c r="C199" s="200">
        <f>C200*(1+B199)</f>
        <v/>
      </c>
      <c r="D199" s="202">
        <f>INDIRECT(D$1&amp;"!D"&amp;ROW())</f>
        <v/>
      </c>
      <c r="E199" s="200">
        <f>E200*(1+D199)</f>
        <v/>
      </c>
      <c r="F199" s="202">
        <f>INDIRECT(F$1&amp;"!D"&amp;ROW())</f>
        <v/>
      </c>
      <c r="G199" s="200">
        <f>G200*(1+F199)</f>
        <v/>
      </c>
      <c r="H199" s="199" t="n"/>
      <c r="I199" s="199" t="n"/>
      <c r="J199" s="199" t="n"/>
      <c r="K199" s="234" t="n"/>
      <c r="L199" s="200">
        <f>SUM(C199,E199,G199,I199,K199)</f>
        <v/>
      </c>
      <c r="M199" s="202">
        <f>L199/L200-1</f>
        <v/>
      </c>
      <c r="N199" s="415" t="n"/>
      <c r="O199" s="202" t="n"/>
      <c r="P199" s="416" t="n"/>
      <c r="Q199" s="415" t="n"/>
      <c r="R199" s="218" t="n"/>
      <c r="S199" s="214" t="n"/>
      <c r="T199" s="217" t="n"/>
      <c r="U199" s="199" t="n"/>
      <c r="V199" s="199" t="n"/>
      <c r="W199" s="199" t="n"/>
      <c r="X199" s="199" t="n"/>
      <c r="Y199" s="199" t="n"/>
      <c r="Z199" s="199" t="n"/>
      <c r="AA199" s="199" t="n"/>
      <c r="AB199" s="199" t="n"/>
      <c r="AC199" s="199" t="n"/>
      <c r="AD199" s="199" t="n"/>
      <c r="AE199" s="199" t="n"/>
      <c r="AF199" s="199" t="n"/>
      <c r="AG199" s="199" t="n"/>
    </row>
    <row r="200" ht="26.5" customHeight="1">
      <c r="A200" s="203" t="n">
        <v>44082</v>
      </c>
      <c r="B200" s="202">
        <f>INDIRECT(B$1&amp;"!D"&amp;ROW())</f>
        <v/>
      </c>
      <c r="C200" s="200">
        <f>C201*(1+B200)</f>
        <v/>
      </c>
      <c r="D200" s="202">
        <f>INDIRECT(D$1&amp;"!D"&amp;ROW())</f>
        <v/>
      </c>
      <c r="E200" s="200">
        <f>E201*(1+D200)</f>
        <v/>
      </c>
      <c r="F200" s="202">
        <f>INDIRECT(F$1&amp;"!D"&amp;ROW())</f>
        <v/>
      </c>
      <c r="G200" s="200">
        <f>G201*(1+F200)</f>
        <v/>
      </c>
      <c r="H200" s="199" t="n"/>
      <c r="I200" s="199" t="n"/>
      <c r="J200" s="199" t="n"/>
      <c r="K200" s="234" t="n"/>
      <c r="L200" s="200">
        <f>SUM(C200,E200,G200,I200,K200)</f>
        <v/>
      </c>
      <c r="M200" s="202">
        <f>L200/L201-1</f>
        <v/>
      </c>
      <c r="N200" s="415" t="n"/>
      <c r="O200" s="202" t="n"/>
      <c r="P200" s="416" t="n"/>
      <c r="Q200" s="415" t="n"/>
      <c r="R200" s="218" t="n"/>
      <c r="S200" s="214" t="n"/>
      <c r="T200" s="217" t="n"/>
      <c r="U200" s="199" t="n"/>
      <c r="V200" s="199" t="n"/>
      <c r="W200" s="199" t="n"/>
      <c r="X200" s="199" t="n"/>
      <c r="Y200" s="199" t="n"/>
      <c r="Z200" s="199" t="n"/>
      <c r="AA200" s="199" t="n"/>
      <c r="AB200" s="199" t="n"/>
      <c r="AC200" s="199" t="n"/>
      <c r="AD200" s="199" t="n"/>
      <c r="AE200" s="199" t="n"/>
      <c r="AF200" s="199" t="n"/>
      <c r="AG200" s="199" t="n"/>
    </row>
    <row r="201" ht="26.5" customHeight="1">
      <c r="A201" s="203" t="n">
        <v>44078</v>
      </c>
      <c r="B201" s="202">
        <f>INDIRECT(B$1&amp;"!D"&amp;ROW())</f>
        <v/>
      </c>
      <c r="C201" s="200">
        <f>C202*(1+B201)</f>
        <v/>
      </c>
      <c r="D201" s="202">
        <f>INDIRECT(D$1&amp;"!D"&amp;ROW())</f>
        <v/>
      </c>
      <c r="E201" s="200">
        <f>E202*(1+D201)</f>
        <v/>
      </c>
      <c r="F201" s="202">
        <f>INDIRECT(F$1&amp;"!D"&amp;ROW())</f>
        <v/>
      </c>
      <c r="G201" s="200">
        <f>G202*(1+F201)</f>
        <v/>
      </c>
      <c r="H201" s="199" t="n"/>
      <c r="I201" s="199" t="n"/>
      <c r="J201" s="199" t="n"/>
      <c r="K201" s="234" t="n"/>
      <c r="L201" s="200">
        <f>SUM(C201,E201,G201,I201,K201)</f>
        <v/>
      </c>
      <c r="M201" s="202">
        <f>L201/L202-1</f>
        <v/>
      </c>
      <c r="N201" s="415" t="n"/>
      <c r="O201" s="202" t="n"/>
      <c r="P201" s="416" t="n"/>
      <c r="Q201" s="415" t="n"/>
      <c r="R201" s="218" t="n"/>
      <c r="S201" s="214" t="n"/>
      <c r="T201" s="217" t="n"/>
      <c r="U201" s="199" t="n"/>
      <c r="V201" s="199" t="n"/>
      <c r="W201" s="199" t="n"/>
      <c r="X201" s="199" t="n"/>
      <c r="Y201" s="199" t="n"/>
      <c r="Z201" s="199" t="n"/>
      <c r="AA201" s="199" t="n"/>
      <c r="AB201" s="199" t="n"/>
      <c r="AC201" s="199" t="n"/>
      <c r="AD201" s="199" t="n"/>
      <c r="AE201" s="199" t="n"/>
      <c r="AF201" s="199" t="n"/>
      <c r="AG201" s="199" t="n"/>
    </row>
    <row r="202" ht="26.5" customHeight="1">
      <c r="A202" s="203" t="n">
        <v>44077</v>
      </c>
      <c r="B202" s="202">
        <f>INDIRECT(B$1&amp;"!D"&amp;ROW())</f>
        <v/>
      </c>
      <c r="C202" s="200">
        <f>C203*(1+B202)</f>
        <v/>
      </c>
      <c r="D202" s="202">
        <f>INDIRECT(D$1&amp;"!D"&amp;ROW())</f>
        <v/>
      </c>
      <c r="E202" s="200">
        <f>E203*(1+D202)</f>
        <v/>
      </c>
      <c r="F202" s="202">
        <f>INDIRECT(F$1&amp;"!D"&amp;ROW())</f>
        <v/>
      </c>
      <c r="G202" s="200">
        <f>G203*(1+F202)</f>
        <v/>
      </c>
      <c r="H202" s="199" t="n"/>
      <c r="I202" s="199" t="n"/>
      <c r="J202" s="199" t="n"/>
      <c r="K202" s="234" t="n"/>
      <c r="L202" s="200">
        <f>SUM(C202,E202,G202,I202,K202)</f>
        <v/>
      </c>
      <c r="M202" s="202">
        <f>L202/L203-1</f>
        <v/>
      </c>
      <c r="N202" s="415" t="n"/>
      <c r="O202" s="202" t="n"/>
      <c r="P202" s="416" t="n"/>
      <c r="Q202" s="415" t="n"/>
      <c r="R202" s="218" t="n"/>
      <c r="S202" s="214" t="n"/>
      <c r="T202" s="217" t="n"/>
      <c r="U202" s="199" t="n"/>
      <c r="V202" s="199" t="n"/>
      <c r="W202" s="199" t="n"/>
      <c r="X202" s="199" t="n"/>
      <c r="Y202" s="199" t="n"/>
      <c r="Z202" s="199" t="n"/>
      <c r="AA202" s="199" t="n"/>
      <c r="AB202" s="199" t="n"/>
      <c r="AC202" s="199" t="n"/>
      <c r="AD202" s="199" t="n"/>
      <c r="AE202" s="199" t="n"/>
      <c r="AF202" s="199" t="n"/>
      <c r="AG202" s="199" t="n"/>
    </row>
    <row r="203" ht="26.5" customHeight="1">
      <c r="A203" s="203" t="n">
        <v>44076</v>
      </c>
      <c r="B203" s="202">
        <f>INDIRECT(B$1&amp;"!D"&amp;ROW())</f>
        <v/>
      </c>
      <c r="C203" s="200">
        <f>C204*(1+B203)</f>
        <v/>
      </c>
      <c r="D203" s="202">
        <f>INDIRECT(D$1&amp;"!D"&amp;ROW())</f>
        <v/>
      </c>
      <c r="E203" s="200">
        <f>E204*(1+D203)</f>
        <v/>
      </c>
      <c r="F203" s="202">
        <f>INDIRECT(F$1&amp;"!D"&amp;ROW())</f>
        <v/>
      </c>
      <c r="G203" s="200">
        <f>G204*(1+F203)</f>
        <v/>
      </c>
      <c r="H203" s="199" t="n"/>
      <c r="I203" s="199" t="n"/>
      <c r="J203" s="199" t="n"/>
      <c r="K203" s="234" t="n"/>
      <c r="L203" s="200">
        <f>SUM(C203,E203,G203,I203,K203)</f>
        <v/>
      </c>
      <c r="M203" s="202">
        <f>L203/L204-1</f>
        <v/>
      </c>
      <c r="N203" s="415" t="n"/>
      <c r="O203" s="202" t="n"/>
      <c r="P203" s="416" t="n"/>
      <c r="Q203" s="415" t="n"/>
      <c r="R203" s="218" t="n"/>
      <c r="S203" s="214" t="n"/>
      <c r="T203" s="217" t="n"/>
      <c r="U203" s="199" t="n"/>
      <c r="V203" s="199" t="n"/>
      <c r="W203" s="199" t="n"/>
      <c r="X203" s="199" t="n"/>
      <c r="Y203" s="199" t="n"/>
      <c r="Z203" s="199" t="n"/>
      <c r="AA203" s="199" t="n"/>
      <c r="AB203" s="199" t="n"/>
      <c r="AC203" s="199" t="n"/>
      <c r="AD203" s="199" t="n"/>
      <c r="AE203" s="199" t="n"/>
      <c r="AF203" s="199" t="n"/>
      <c r="AG203" s="199" t="n"/>
    </row>
    <row r="204" ht="26.5" customHeight="1">
      <c r="A204" s="203" t="n">
        <v>44075</v>
      </c>
      <c r="B204" s="202">
        <f>INDIRECT(B$1&amp;"!D"&amp;ROW())</f>
        <v/>
      </c>
      <c r="C204" s="200">
        <f>C205*(1+B204)</f>
        <v/>
      </c>
      <c r="D204" s="202">
        <f>INDIRECT(D$1&amp;"!D"&amp;ROW())</f>
        <v/>
      </c>
      <c r="E204" s="200">
        <f>E205*(1+D204)</f>
        <v/>
      </c>
      <c r="F204" s="202">
        <f>INDIRECT(F$1&amp;"!D"&amp;ROW())</f>
        <v/>
      </c>
      <c r="G204" s="200">
        <f>G205*(1+F204)</f>
        <v/>
      </c>
      <c r="H204" s="199" t="n"/>
      <c r="I204" s="199" t="n"/>
      <c r="J204" s="199" t="n"/>
      <c r="K204" s="234" t="n"/>
      <c r="L204" s="200">
        <f>SUM(C204,E204,G204,I204,K204)</f>
        <v/>
      </c>
      <c r="M204" s="202">
        <f>L204/L205-1</f>
        <v/>
      </c>
      <c r="N204" s="415" t="n"/>
      <c r="O204" s="202" t="n"/>
      <c r="P204" s="416" t="n"/>
      <c r="Q204" s="415" t="n"/>
      <c r="R204" s="218" t="n"/>
      <c r="S204" s="214" t="n"/>
      <c r="T204" s="217" t="n"/>
      <c r="U204" s="199" t="n"/>
      <c r="V204" s="199" t="n"/>
      <c r="W204" s="199" t="n"/>
      <c r="X204" s="199" t="n"/>
      <c r="Y204" s="199" t="n"/>
      <c r="Z204" s="199" t="n"/>
      <c r="AA204" s="199" t="n"/>
      <c r="AB204" s="199" t="n"/>
      <c r="AC204" s="199" t="n"/>
      <c r="AD204" s="199" t="n"/>
      <c r="AE204" s="199" t="n"/>
      <c r="AF204" s="199" t="n"/>
      <c r="AG204" s="199" t="n"/>
    </row>
    <row r="205" ht="26.5" customHeight="1">
      <c r="A205" s="203" t="n">
        <v>44074</v>
      </c>
      <c r="B205" s="202">
        <f>INDIRECT(B$1&amp;"!D"&amp;ROW())</f>
        <v/>
      </c>
      <c r="C205" s="200">
        <f>C206*(1+B205)</f>
        <v/>
      </c>
      <c r="D205" s="202">
        <f>INDIRECT(D$1&amp;"!D"&amp;ROW())</f>
        <v/>
      </c>
      <c r="E205" s="200">
        <f>E206*(1+D205)</f>
        <v/>
      </c>
      <c r="F205" s="202">
        <f>INDIRECT(F$1&amp;"!D"&amp;ROW())</f>
        <v/>
      </c>
      <c r="G205" s="200">
        <f>G206*(1+F205)</f>
        <v/>
      </c>
      <c r="H205" s="199" t="n"/>
      <c r="I205" s="199" t="n"/>
      <c r="J205" s="199" t="n"/>
      <c r="K205" s="234" t="n"/>
      <c r="L205" s="200">
        <f>SUM(C205,E205,G205,I205,K205)</f>
        <v/>
      </c>
      <c r="M205" s="202">
        <f>L205/L206-1</f>
        <v/>
      </c>
      <c r="N205" s="415" t="n"/>
      <c r="O205" s="202" t="n"/>
      <c r="P205" s="416" t="n"/>
      <c r="Q205" s="415" t="n"/>
      <c r="R205" s="218" t="n"/>
      <c r="S205" s="214" t="n"/>
      <c r="T205" s="217" t="n"/>
      <c r="U205" s="199" t="n"/>
      <c r="V205" s="199" t="n"/>
      <c r="W205" s="199" t="n"/>
      <c r="X205" s="199" t="n"/>
      <c r="Y205" s="199" t="n"/>
      <c r="Z205" s="199" t="n"/>
      <c r="AA205" s="199" t="n"/>
      <c r="AB205" s="199" t="n"/>
      <c r="AC205" s="199" t="n"/>
      <c r="AD205" s="199" t="n"/>
      <c r="AE205" s="199" t="n"/>
      <c r="AF205" s="199" t="n"/>
      <c r="AG205" s="199" t="n"/>
    </row>
    <row r="206" ht="26.5" customHeight="1">
      <c r="A206" s="203" t="n">
        <v>44071</v>
      </c>
      <c r="B206" s="202">
        <f>INDIRECT(B$1&amp;"!D"&amp;ROW())</f>
        <v/>
      </c>
      <c r="C206" s="200">
        <f>C207*(1+B206)</f>
        <v/>
      </c>
      <c r="D206" s="202">
        <f>INDIRECT(D$1&amp;"!D"&amp;ROW())</f>
        <v/>
      </c>
      <c r="E206" s="200">
        <f>E207*(1+D206)</f>
        <v/>
      </c>
      <c r="F206" s="202">
        <f>INDIRECT(F$1&amp;"!D"&amp;ROW())</f>
        <v/>
      </c>
      <c r="G206" s="200">
        <f>G207*(1+F206)</f>
        <v/>
      </c>
      <c r="H206" s="199" t="n"/>
      <c r="I206" s="199" t="n"/>
      <c r="J206" s="199" t="n"/>
      <c r="K206" s="234" t="n"/>
      <c r="L206" s="200">
        <f>SUM(C206,E206,G206,I206,K206)</f>
        <v/>
      </c>
      <c r="M206" s="202">
        <f>L206/L207-1</f>
        <v/>
      </c>
      <c r="N206" s="415" t="n"/>
      <c r="O206" s="202" t="n"/>
      <c r="P206" s="416" t="n"/>
      <c r="Q206" s="415" t="n"/>
      <c r="R206" s="218" t="n"/>
      <c r="S206" s="214" t="n"/>
      <c r="T206" s="217" t="n"/>
      <c r="U206" s="199" t="n"/>
      <c r="V206" s="199" t="n"/>
      <c r="W206" s="199" t="n"/>
      <c r="X206" s="199" t="n"/>
      <c r="Y206" s="199" t="n"/>
      <c r="Z206" s="199" t="n"/>
      <c r="AA206" s="199" t="n"/>
      <c r="AB206" s="199" t="n"/>
      <c r="AC206" s="199" t="n"/>
      <c r="AD206" s="199" t="n"/>
      <c r="AE206" s="199" t="n"/>
      <c r="AF206" s="199" t="n"/>
      <c r="AG206" s="199" t="n"/>
    </row>
    <row r="207" ht="26.5" customHeight="1">
      <c r="A207" s="203" t="n">
        <v>44070</v>
      </c>
      <c r="B207" s="202">
        <f>INDIRECT(B$1&amp;"!D"&amp;ROW())</f>
        <v/>
      </c>
      <c r="C207" s="200">
        <f>C208*(1+B207)</f>
        <v/>
      </c>
      <c r="D207" s="202">
        <f>INDIRECT(D$1&amp;"!D"&amp;ROW())</f>
        <v/>
      </c>
      <c r="E207" s="200">
        <f>E208*(1+D207)</f>
        <v/>
      </c>
      <c r="F207" s="202">
        <f>INDIRECT(F$1&amp;"!D"&amp;ROW())</f>
        <v/>
      </c>
      <c r="G207" s="200">
        <f>G208*(1+F207)</f>
        <v/>
      </c>
      <c r="H207" s="199" t="n"/>
      <c r="I207" s="199" t="n"/>
      <c r="J207" s="199" t="n"/>
      <c r="K207" s="234" t="n"/>
      <c r="L207" s="200">
        <f>SUM(C207,E207,G207,I207,K207)</f>
        <v/>
      </c>
      <c r="M207" s="202">
        <f>L207/L208-1</f>
        <v/>
      </c>
      <c r="N207" s="415" t="n"/>
      <c r="O207" s="202" t="n"/>
      <c r="P207" s="416" t="n"/>
      <c r="Q207" s="415" t="n"/>
      <c r="R207" s="218" t="n"/>
      <c r="S207" s="214" t="n"/>
      <c r="T207" s="217" t="n"/>
      <c r="U207" s="199" t="n"/>
      <c r="V207" s="199" t="n"/>
      <c r="W207" s="199" t="n"/>
      <c r="X207" s="199" t="n"/>
      <c r="Y207" s="199" t="n"/>
      <c r="Z207" s="199" t="n"/>
      <c r="AA207" s="199" t="n"/>
      <c r="AB207" s="199" t="n"/>
      <c r="AC207" s="199" t="n"/>
      <c r="AD207" s="199" t="n"/>
      <c r="AE207" s="199" t="n"/>
      <c r="AF207" s="199" t="n"/>
      <c r="AG207" s="199" t="n"/>
    </row>
    <row r="208" ht="26.5" customHeight="1">
      <c r="A208" s="203" t="n">
        <v>44069</v>
      </c>
      <c r="B208" s="202">
        <f>INDIRECT(B$1&amp;"!D"&amp;ROW())</f>
        <v/>
      </c>
      <c r="C208" s="200">
        <f>C209*(1+B208)</f>
        <v/>
      </c>
      <c r="D208" s="202">
        <f>INDIRECT(D$1&amp;"!D"&amp;ROW())</f>
        <v/>
      </c>
      <c r="E208" s="200">
        <f>E209*(1+D208)</f>
        <v/>
      </c>
      <c r="F208" s="202">
        <f>INDIRECT(F$1&amp;"!D"&amp;ROW())</f>
        <v/>
      </c>
      <c r="G208" s="200">
        <f>G209*(1+F208)</f>
        <v/>
      </c>
      <c r="H208" s="199" t="n"/>
      <c r="I208" s="199" t="n"/>
      <c r="J208" s="199" t="n"/>
      <c r="K208" s="234" t="n"/>
      <c r="L208" s="200">
        <f>SUM(C208,E208,G208,I208,K208)</f>
        <v/>
      </c>
      <c r="M208" s="202">
        <f>L208/L209-1</f>
        <v/>
      </c>
      <c r="N208" s="415" t="n"/>
      <c r="O208" s="202" t="n"/>
      <c r="P208" s="416" t="n"/>
      <c r="Q208" s="415" t="n"/>
      <c r="R208" s="218" t="n"/>
      <c r="S208" s="214" t="n"/>
      <c r="T208" s="217" t="n"/>
      <c r="U208" s="199" t="n"/>
      <c r="V208" s="199" t="n"/>
      <c r="W208" s="199" t="n"/>
      <c r="X208" s="199" t="n"/>
      <c r="Y208" s="199" t="n"/>
      <c r="Z208" s="199" t="n"/>
      <c r="AA208" s="199" t="n"/>
      <c r="AB208" s="199" t="n"/>
      <c r="AC208" s="199" t="n"/>
      <c r="AD208" s="199" t="n"/>
      <c r="AE208" s="199" t="n"/>
      <c r="AF208" s="199" t="n"/>
      <c r="AG208" s="199" t="n"/>
    </row>
    <row r="209" ht="26.5" customHeight="1">
      <c r="A209" s="203" t="n">
        <v>44068</v>
      </c>
      <c r="B209" s="202">
        <f>INDIRECT(B$1&amp;"!D"&amp;ROW())</f>
        <v/>
      </c>
      <c r="C209" s="200">
        <f>C210*(1+B209)</f>
        <v/>
      </c>
      <c r="D209" s="202">
        <f>INDIRECT(D$1&amp;"!D"&amp;ROW())</f>
        <v/>
      </c>
      <c r="E209" s="200">
        <f>E210*(1+D209)</f>
        <v/>
      </c>
      <c r="F209" s="202">
        <f>INDIRECT(F$1&amp;"!D"&amp;ROW())</f>
        <v/>
      </c>
      <c r="G209" s="200">
        <f>G210*(1+F209)</f>
        <v/>
      </c>
      <c r="H209" s="199" t="n"/>
      <c r="I209" s="199" t="n"/>
      <c r="J209" s="199" t="n"/>
      <c r="K209" s="234" t="n"/>
      <c r="L209" s="200">
        <f>SUM(C209,E209,G209,I209,K209)</f>
        <v/>
      </c>
      <c r="M209" s="202">
        <f>L209/L210-1</f>
        <v/>
      </c>
      <c r="N209" s="415" t="n"/>
      <c r="O209" s="202" t="n"/>
      <c r="P209" s="416" t="n"/>
      <c r="Q209" s="415" t="n"/>
      <c r="R209" s="218" t="n"/>
      <c r="S209" s="214" t="n"/>
      <c r="T209" s="217" t="n"/>
      <c r="U209" s="199" t="n"/>
      <c r="V209" s="199" t="n"/>
      <c r="W209" s="199" t="n"/>
      <c r="X209" s="199" t="n"/>
      <c r="Y209" s="199" t="n"/>
      <c r="Z209" s="199" t="n"/>
      <c r="AA209" s="199" t="n"/>
      <c r="AB209" s="199" t="n"/>
      <c r="AC209" s="199" t="n"/>
      <c r="AD209" s="199" t="n"/>
      <c r="AE209" s="199" t="n"/>
      <c r="AF209" s="199" t="n"/>
      <c r="AG209" s="199" t="n"/>
    </row>
    <row r="210" ht="26.5" customHeight="1">
      <c r="A210" s="203" t="n">
        <v>44067</v>
      </c>
      <c r="B210" s="202">
        <f>INDIRECT(B$1&amp;"!D"&amp;ROW())</f>
        <v/>
      </c>
      <c r="C210" s="200">
        <f>C211*(1+B210)</f>
        <v/>
      </c>
      <c r="D210" s="202">
        <f>INDIRECT(D$1&amp;"!D"&amp;ROW())</f>
        <v/>
      </c>
      <c r="E210" s="200">
        <f>E211*(1+D210)</f>
        <v/>
      </c>
      <c r="F210" s="202">
        <f>INDIRECT(F$1&amp;"!D"&amp;ROW())</f>
        <v/>
      </c>
      <c r="G210" s="200">
        <f>G211*(1+F210)</f>
        <v/>
      </c>
      <c r="H210" s="199" t="n"/>
      <c r="I210" s="199" t="n"/>
      <c r="J210" s="199" t="n"/>
      <c r="K210" s="234" t="n"/>
      <c r="L210" s="200">
        <f>SUM(C210,E210,G210,I210,K210)</f>
        <v/>
      </c>
      <c r="M210" s="202">
        <f>L210/L211-1</f>
        <v/>
      </c>
      <c r="N210" s="415" t="n"/>
      <c r="O210" s="202" t="n"/>
      <c r="P210" s="416" t="n"/>
      <c r="Q210" s="415" t="n"/>
      <c r="R210" s="218" t="n"/>
      <c r="S210" s="214" t="n"/>
      <c r="T210" s="217" t="n"/>
      <c r="U210" s="199" t="n"/>
      <c r="V210" s="199" t="n"/>
      <c r="W210" s="199" t="n"/>
      <c r="X210" s="199" t="n"/>
      <c r="Y210" s="199" t="n"/>
      <c r="Z210" s="199" t="n"/>
      <c r="AA210" s="199" t="n"/>
      <c r="AB210" s="199" t="n"/>
      <c r="AC210" s="199" t="n"/>
      <c r="AD210" s="199" t="n"/>
      <c r="AE210" s="199" t="n"/>
      <c r="AF210" s="199" t="n"/>
      <c r="AG210" s="199" t="n"/>
    </row>
    <row r="211" ht="26.5" customHeight="1">
      <c r="A211" s="203" t="n">
        <v>44064</v>
      </c>
      <c r="B211" s="202">
        <f>INDIRECT(B$1&amp;"!D"&amp;ROW())</f>
        <v/>
      </c>
      <c r="C211" s="200">
        <f>C212*(1+B211)</f>
        <v/>
      </c>
      <c r="D211" s="202">
        <f>INDIRECT(D$1&amp;"!D"&amp;ROW())</f>
        <v/>
      </c>
      <c r="E211" s="200">
        <f>E212*(1+D211)</f>
        <v/>
      </c>
      <c r="F211" s="202">
        <f>INDIRECT(F$1&amp;"!D"&amp;ROW())</f>
        <v/>
      </c>
      <c r="G211" s="200">
        <f>G212*(1+F211)</f>
        <v/>
      </c>
      <c r="H211" s="199" t="n"/>
      <c r="I211" s="199" t="n"/>
      <c r="J211" s="199" t="n"/>
      <c r="K211" s="234" t="n"/>
      <c r="L211" s="200">
        <f>SUM(C211,E211,G211,I211,K211)</f>
        <v/>
      </c>
      <c r="M211" s="202">
        <f>L211/L212-1</f>
        <v/>
      </c>
      <c r="N211" s="415" t="n"/>
      <c r="O211" s="202" t="n"/>
      <c r="P211" s="416" t="n"/>
      <c r="Q211" s="415" t="n"/>
      <c r="R211" s="218" t="n"/>
      <c r="S211" s="214" t="n"/>
      <c r="T211" s="217" t="n"/>
      <c r="U211" s="199" t="n"/>
      <c r="V211" s="199" t="n"/>
      <c r="W211" s="199" t="n"/>
      <c r="X211" s="199" t="n"/>
      <c r="Y211" s="199" t="n"/>
      <c r="Z211" s="199" t="n"/>
      <c r="AA211" s="199" t="n"/>
      <c r="AB211" s="199" t="n"/>
      <c r="AC211" s="199" t="n"/>
      <c r="AD211" s="199" t="n"/>
      <c r="AE211" s="199" t="n"/>
      <c r="AF211" s="199" t="n"/>
      <c r="AG211" s="199" t="n"/>
    </row>
    <row r="212" ht="26.5" customHeight="1">
      <c r="A212" s="203" t="n">
        <v>44063</v>
      </c>
      <c r="B212" s="202">
        <f>INDIRECT(B$1&amp;"!D"&amp;ROW())</f>
        <v/>
      </c>
      <c r="C212" s="200">
        <f>C213*(1+B212)</f>
        <v/>
      </c>
      <c r="D212" s="202">
        <f>INDIRECT(D$1&amp;"!D"&amp;ROW())</f>
        <v/>
      </c>
      <c r="E212" s="200">
        <f>E213*(1+D212)</f>
        <v/>
      </c>
      <c r="F212" s="202">
        <f>INDIRECT(F$1&amp;"!D"&amp;ROW())</f>
        <v/>
      </c>
      <c r="G212" s="200">
        <f>G213*(1+F212)</f>
        <v/>
      </c>
      <c r="H212" s="199" t="n"/>
      <c r="I212" s="199" t="n"/>
      <c r="J212" s="199" t="n"/>
      <c r="K212" s="234" t="n"/>
      <c r="L212" s="200">
        <f>SUM(C212,E212,G212,I212,K212)</f>
        <v/>
      </c>
      <c r="M212" s="202">
        <f>L212/L213-1</f>
        <v/>
      </c>
      <c r="N212" s="415" t="n"/>
      <c r="O212" s="202" t="n"/>
      <c r="P212" s="416" t="n"/>
      <c r="Q212" s="415" t="n"/>
      <c r="R212" s="218" t="n"/>
      <c r="S212" s="214" t="n"/>
      <c r="T212" s="217" t="n"/>
      <c r="U212" s="199" t="n"/>
      <c r="V212" s="199" t="n"/>
      <c r="W212" s="199" t="n"/>
      <c r="X212" s="199" t="n"/>
      <c r="Y212" s="199" t="n"/>
      <c r="Z212" s="199" t="n"/>
      <c r="AA212" s="199" t="n"/>
      <c r="AB212" s="199" t="n"/>
      <c r="AC212" s="199" t="n"/>
      <c r="AD212" s="199" t="n"/>
      <c r="AE212" s="199" t="n"/>
      <c r="AF212" s="199" t="n"/>
      <c r="AG212" s="199" t="n"/>
    </row>
    <row r="213" ht="26.5" customHeight="1">
      <c r="A213" s="203" t="n">
        <v>44062</v>
      </c>
      <c r="B213" s="202">
        <f>INDIRECT(B$1&amp;"!D"&amp;ROW())</f>
        <v/>
      </c>
      <c r="C213" s="200">
        <f>C214*(1+B213)</f>
        <v/>
      </c>
      <c r="D213" s="202">
        <f>INDIRECT(D$1&amp;"!D"&amp;ROW())</f>
        <v/>
      </c>
      <c r="E213" s="200">
        <f>E214*(1+D213)</f>
        <v/>
      </c>
      <c r="F213" s="202">
        <f>INDIRECT(F$1&amp;"!D"&amp;ROW())</f>
        <v/>
      </c>
      <c r="G213" s="200">
        <f>G214*(1+F213)</f>
        <v/>
      </c>
      <c r="H213" s="199" t="n"/>
      <c r="I213" s="199" t="n"/>
      <c r="J213" s="199" t="n"/>
      <c r="K213" s="234" t="n"/>
      <c r="L213" s="200">
        <f>SUM(C213,E213,G213,I213,K213)</f>
        <v/>
      </c>
      <c r="M213" s="202">
        <f>L213/L214-1</f>
        <v/>
      </c>
      <c r="N213" s="415" t="n"/>
      <c r="O213" s="202" t="n"/>
      <c r="P213" s="416" t="n"/>
      <c r="Q213" s="415" t="n"/>
      <c r="R213" s="218" t="n"/>
      <c r="S213" s="214" t="n"/>
      <c r="T213" s="217" t="n"/>
      <c r="U213" s="199" t="n"/>
      <c r="V213" s="199" t="n"/>
      <c r="W213" s="199" t="n"/>
      <c r="X213" s="199" t="n"/>
      <c r="Y213" s="199" t="n"/>
      <c r="Z213" s="199" t="n"/>
      <c r="AA213" s="199" t="n"/>
      <c r="AB213" s="199" t="n"/>
      <c r="AC213" s="199" t="n"/>
      <c r="AD213" s="199" t="n"/>
      <c r="AE213" s="199" t="n"/>
      <c r="AF213" s="199" t="n"/>
      <c r="AG213" s="199" t="n"/>
    </row>
    <row r="214" ht="26.5" customHeight="1">
      <c r="A214" s="203" t="n">
        <v>44061</v>
      </c>
      <c r="B214" s="202">
        <f>INDIRECT(B$1&amp;"!D"&amp;ROW())</f>
        <v/>
      </c>
      <c r="C214" s="200">
        <f>C215*(1+B214)</f>
        <v/>
      </c>
      <c r="D214" s="202">
        <f>INDIRECT(D$1&amp;"!D"&amp;ROW())</f>
        <v/>
      </c>
      <c r="E214" s="200">
        <f>E215*(1+D214)</f>
        <v/>
      </c>
      <c r="F214" s="202">
        <f>INDIRECT(F$1&amp;"!D"&amp;ROW())</f>
        <v/>
      </c>
      <c r="G214" s="200">
        <f>G215*(1+F214)</f>
        <v/>
      </c>
      <c r="H214" s="199" t="n"/>
      <c r="I214" s="199" t="n"/>
      <c r="J214" s="199" t="n"/>
      <c r="K214" s="234" t="n"/>
      <c r="L214" s="200">
        <f>SUM(C214,E214,G214,I214,K214)</f>
        <v/>
      </c>
      <c r="M214" s="202">
        <f>L214/L215-1</f>
        <v/>
      </c>
      <c r="N214" s="415" t="n"/>
      <c r="O214" s="202" t="n"/>
      <c r="P214" s="416" t="n"/>
      <c r="Q214" s="415" t="n"/>
      <c r="R214" s="218" t="n"/>
      <c r="S214" s="214" t="n"/>
      <c r="T214" s="217" t="n"/>
      <c r="U214" s="199" t="n"/>
      <c r="V214" s="199" t="n"/>
      <c r="W214" s="199" t="n"/>
      <c r="X214" s="199" t="n"/>
      <c r="Y214" s="199" t="n"/>
      <c r="Z214" s="199" t="n"/>
      <c r="AA214" s="199" t="n"/>
      <c r="AB214" s="199" t="n"/>
      <c r="AC214" s="199" t="n"/>
      <c r="AD214" s="199" t="n"/>
      <c r="AE214" s="199" t="n"/>
      <c r="AF214" s="199" t="n"/>
      <c r="AG214" s="199" t="n"/>
    </row>
    <row r="215" ht="26.5" customHeight="1">
      <c r="A215" s="203" t="n">
        <v>44060</v>
      </c>
      <c r="B215" s="202">
        <f>INDIRECT(B$1&amp;"!D"&amp;ROW())</f>
        <v/>
      </c>
      <c r="C215" s="200">
        <f>C216*(1+B215)</f>
        <v/>
      </c>
      <c r="D215" s="202">
        <f>INDIRECT(D$1&amp;"!D"&amp;ROW())</f>
        <v/>
      </c>
      <c r="E215" s="200">
        <f>E216*(1+D215)</f>
        <v/>
      </c>
      <c r="F215" s="202">
        <f>INDIRECT(F$1&amp;"!D"&amp;ROW())</f>
        <v/>
      </c>
      <c r="G215" s="200">
        <f>G216*(1+F215)</f>
        <v/>
      </c>
      <c r="H215" s="199" t="n"/>
      <c r="I215" s="199" t="n"/>
      <c r="J215" s="199" t="n"/>
      <c r="K215" s="234" t="n"/>
      <c r="L215" s="200">
        <f>SUM(C215,E215,G215,I215,K215)</f>
        <v/>
      </c>
      <c r="M215" s="202">
        <f>L215/L216-1</f>
        <v/>
      </c>
      <c r="N215" s="415" t="n"/>
      <c r="O215" s="202" t="n"/>
      <c r="P215" s="416" t="n"/>
      <c r="Q215" s="415" t="n"/>
      <c r="R215" s="218" t="n"/>
      <c r="S215" s="214" t="n"/>
      <c r="T215" s="217" t="n"/>
      <c r="U215" s="199" t="n"/>
      <c r="V215" s="199" t="n"/>
      <c r="W215" s="199" t="n"/>
      <c r="X215" s="199" t="n"/>
      <c r="Y215" s="199" t="n"/>
      <c r="Z215" s="199" t="n"/>
      <c r="AA215" s="199" t="n"/>
      <c r="AB215" s="199" t="n"/>
      <c r="AC215" s="199" t="n"/>
      <c r="AD215" s="199" t="n"/>
      <c r="AE215" s="199" t="n"/>
      <c r="AF215" s="199" t="n"/>
      <c r="AG215" s="199" t="n"/>
    </row>
    <row r="216" ht="26.5" customHeight="1">
      <c r="A216" s="203" t="n">
        <v>44057</v>
      </c>
      <c r="B216" s="202">
        <f>INDIRECT(B$1&amp;"!D"&amp;ROW())</f>
        <v/>
      </c>
      <c r="C216" s="200">
        <f>C217*(1+B216)</f>
        <v/>
      </c>
      <c r="D216" s="202">
        <f>INDIRECT(D$1&amp;"!D"&amp;ROW())</f>
        <v/>
      </c>
      <c r="E216" s="200">
        <f>E217*(1+D216)</f>
        <v/>
      </c>
      <c r="F216" s="202">
        <f>INDIRECT(F$1&amp;"!D"&amp;ROW())</f>
        <v/>
      </c>
      <c r="G216" s="200">
        <f>G217*(1+F216)</f>
        <v/>
      </c>
      <c r="H216" s="199" t="n"/>
      <c r="I216" s="199" t="n"/>
      <c r="J216" s="199" t="n"/>
      <c r="K216" s="234" t="n"/>
      <c r="L216" s="200">
        <f>SUM(C216,E216,G216,I216,K216)</f>
        <v/>
      </c>
      <c r="M216" s="202">
        <f>L216/L217-1</f>
        <v/>
      </c>
      <c r="N216" s="415" t="n"/>
      <c r="O216" s="202" t="n"/>
      <c r="P216" s="416" t="n"/>
      <c r="Q216" s="415" t="n"/>
      <c r="R216" s="218" t="n"/>
      <c r="S216" s="214" t="n"/>
      <c r="T216" s="217" t="n"/>
      <c r="U216" s="199" t="n"/>
      <c r="V216" s="199" t="n"/>
      <c r="W216" s="199" t="n"/>
      <c r="X216" s="199" t="n"/>
      <c r="Y216" s="199" t="n"/>
      <c r="Z216" s="199" t="n"/>
      <c r="AA216" s="199" t="n"/>
      <c r="AB216" s="199" t="n"/>
      <c r="AC216" s="199" t="n"/>
      <c r="AD216" s="199" t="n"/>
      <c r="AE216" s="199" t="n"/>
      <c r="AF216" s="199" t="n"/>
      <c r="AG216" s="199" t="n"/>
    </row>
    <row r="217" ht="26.5" customHeight="1">
      <c r="A217" s="203" t="n">
        <v>44056</v>
      </c>
      <c r="B217" s="202">
        <f>INDIRECT(B$1&amp;"!D"&amp;ROW())</f>
        <v/>
      </c>
      <c r="C217" s="200">
        <f>C218*(1+B217)</f>
        <v/>
      </c>
      <c r="D217" s="202">
        <f>INDIRECT(D$1&amp;"!D"&amp;ROW())</f>
        <v/>
      </c>
      <c r="E217" s="200">
        <f>E218*(1+D217)</f>
        <v/>
      </c>
      <c r="F217" s="202">
        <f>INDIRECT(F$1&amp;"!D"&amp;ROW())</f>
        <v/>
      </c>
      <c r="G217" s="200">
        <f>G218*(1+F217)</f>
        <v/>
      </c>
      <c r="H217" s="199" t="n"/>
      <c r="I217" s="199" t="n"/>
      <c r="J217" s="199" t="n"/>
      <c r="K217" s="234" t="n"/>
      <c r="L217" s="200">
        <f>SUM(C217,E217,G217,I217,K217)</f>
        <v/>
      </c>
      <c r="M217" s="202">
        <f>L217/L218-1</f>
        <v/>
      </c>
      <c r="N217" s="415" t="n"/>
      <c r="O217" s="202" t="n"/>
      <c r="P217" s="416" t="n"/>
      <c r="Q217" s="415" t="n"/>
      <c r="R217" s="218" t="n"/>
      <c r="S217" s="214" t="n"/>
      <c r="T217" s="217" t="n"/>
      <c r="U217" s="199" t="n"/>
      <c r="V217" s="199" t="n"/>
      <c r="W217" s="199" t="n"/>
      <c r="X217" s="199" t="n"/>
      <c r="Y217" s="199" t="n"/>
      <c r="Z217" s="199" t="n"/>
      <c r="AA217" s="199" t="n"/>
      <c r="AB217" s="199" t="n"/>
      <c r="AC217" s="199" t="n"/>
      <c r="AD217" s="199" t="n"/>
      <c r="AE217" s="199" t="n"/>
      <c r="AF217" s="199" t="n"/>
      <c r="AG217" s="199" t="n"/>
    </row>
    <row r="218" ht="26.5" customHeight="1">
      <c r="A218" s="203" t="n">
        <v>44055</v>
      </c>
      <c r="B218" s="202">
        <f>INDIRECT(B$1&amp;"!D"&amp;ROW())</f>
        <v/>
      </c>
      <c r="C218" s="200">
        <f>C219*(1+B218)</f>
        <v/>
      </c>
      <c r="D218" s="202">
        <f>INDIRECT(D$1&amp;"!D"&amp;ROW())</f>
        <v/>
      </c>
      <c r="E218" s="200">
        <f>E219*(1+D218)</f>
        <v/>
      </c>
      <c r="F218" s="202">
        <f>INDIRECT(F$1&amp;"!D"&amp;ROW())</f>
        <v/>
      </c>
      <c r="G218" s="200">
        <f>G219*(1+F218)</f>
        <v/>
      </c>
      <c r="H218" s="199" t="n"/>
      <c r="I218" s="199" t="n"/>
      <c r="J218" s="199" t="n"/>
      <c r="K218" s="234" t="n"/>
      <c r="L218" s="200">
        <f>SUM(C218,E218,G218,I218,K218)</f>
        <v/>
      </c>
      <c r="M218" s="202">
        <f>L218/L219-1</f>
        <v/>
      </c>
      <c r="N218" s="415" t="n"/>
      <c r="O218" s="202" t="n"/>
      <c r="P218" s="416" t="n"/>
      <c r="Q218" s="415" t="n"/>
      <c r="R218" s="218" t="n"/>
      <c r="S218" s="214" t="n"/>
      <c r="T218" s="217" t="n"/>
      <c r="U218" s="199" t="n"/>
      <c r="V218" s="199" t="n"/>
      <c r="W218" s="199" t="n"/>
      <c r="X218" s="199" t="n"/>
      <c r="Y218" s="199" t="n"/>
      <c r="Z218" s="199" t="n"/>
      <c r="AA218" s="199" t="n"/>
      <c r="AB218" s="199" t="n"/>
      <c r="AC218" s="199" t="n"/>
      <c r="AD218" s="199" t="n"/>
      <c r="AE218" s="199" t="n"/>
      <c r="AF218" s="199" t="n"/>
      <c r="AG218" s="199" t="n"/>
    </row>
    <row r="219" ht="26.5" customHeight="1">
      <c r="A219" s="203" t="n">
        <v>44054</v>
      </c>
      <c r="B219" s="202">
        <f>INDIRECT(B$1&amp;"!D"&amp;ROW())</f>
        <v/>
      </c>
      <c r="C219" s="200">
        <f>C220*(1+B219)</f>
        <v/>
      </c>
      <c r="D219" s="202">
        <f>INDIRECT(D$1&amp;"!D"&amp;ROW())</f>
        <v/>
      </c>
      <c r="E219" s="200">
        <f>E220*(1+D219)</f>
        <v/>
      </c>
      <c r="F219" s="202">
        <f>INDIRECT(F$1&amp;"!D"&amp;ROW())</f>
        <v/>
      </c>
      <c r="G219" s="200">
        <f>G220*(1+F219)</f>
        <v/>
      </c>
      <c r="H219" s="199" t="n"/>
      <c r="I219" s="199" t="n"/>
      <c r="J219" s="199" t="n"/>
      <c r="K219" s="234" t="n"/>
      <c r="L219" s="200">
        <f>SUM(C219,E219,G219,I219,K219)</f>
        <v/>
      </c>
      <c r="M219" s="202">
        <f>L219/L220-1</f>
        <v/>
      </c>
      <c r="N219" s="415" t="n"/>
      <c r="O219" s="202" t="n"/>
      <c r="P219" s="416" t="n"/>
      <c r="Q219" s="415" t="n"/>
      <c r="R219" s="218" t="n"/>
      <c r="S219" s="214" t="n"/>
      <c r="T219" s="217" t="n"/>
      <c r="U219" s="199" t="n"/>
      <c r="V219" s="199" t="n"/>
      <c r="W219" s="199" t="n"/>
      <c r="X219" s="199" t="n"/>
      <c r="Y219" s="199" t="n"/>
      <c r="Z219" s="199" t="n"/>
      <c r="AA219" s="199" t="n"/>
      <c r="AB219" s="199" t="n"/>
      <c r="AC219" s="199" t="n"/>
      <c r="AD219" s="199" t="n"/>
      <c r="AE219" s="199" t="n"/>
      <c r="AF219" s="199" t="n"/>
      <c r="AG219" s="199" t="n"/>
    </row>
    <row r="220" ht="26.5" customHeight="1">
      <c r="A220" s="203" t="n">
        <v>44053</v>
      </c>
      <c r="B220" s="202">
        <f>INDIRECT(B$1&amp;"!D"&amp;ROW())</f>
        <v/>
      </c>
      <c r="C220" s="200">
        <f>C221*(1+B220)</f>
        <v/>
      </c>
      <c r="D220" s="202">
        <f>INDIRECT(D$1&amp;"!D"&amp;ROW())</f>
        <v/>
      </c>
      <c r="E220" s="200">
        <f>E221*(1+D220)</f>
        <v/>
      </c>
      <c r="F220" s="202">
        <f>INDIRECT(F$1&amp;"!D"&amp;ROW())</f>
        <v/>
      </c>
      <c r="G220" s="200">
        <f>G221*(1+F220)</f>
        <v/>
      </c>
      <c r="H220" s="199" t="n"/>
      <c r="I220" s="199" t="n"/>
      <c r="J220" s="199" t="n"/>
      <c r="K220" s="234" t="n"/>
      <c r="L220" s="200">
        <f>SUM(C220,E220,G220,I220,K220)</f>
        <v/>
      </c>
      <c r="M220" s="202">
        <f>L220/L221-1</f>
        <v/>
      </c>
      <c r="N220" s="415" t="n"/>
      <c r="O220" s="202" t="n"/>
      <c r="P220" s="416" t="n"/>
      <c r="Q220" s="415" t="n"/>
      <c r="R220" s="218" t="n"/>
      <c r="S220" s="214" t="n"/>
      <c r="T220" s="217" t="n"/>
      <c r="U220" s="199" t="n"/>
      <c r="V220" s="199" t="n"/>
      <c r="W220" s="199" t="n"/>
      <c r="X220" s="199" t="n"/>
      <c r="Y220" s="199" t="n"/>
      <c r="Z220" s="199" t="n"/>
      <c r="AA220" s="199" t="n"/>
      <c r="AB220" s="199" t="n"/>
      <c r="AC220" s="199" t="n"/>
      <c r="AD220" s="199" t="n"/>
      <c r="AE220" s="199" t="n"/>
      <c r="AF220" s="199" t="n"/>
      <c r="AG220" s="199" t="n"/>
    </row>
    <row r="221" ht="26.5" customHeight="1">
      <c r="A221" s="203" t="n">
        <v>44050</v>
      </c>
      <c r="B221" s="202">
        <f>INDIRECT(B$1&amp;"!D"&amp;ROW())</f>
        <v/>
      </c>
      <c r="C221" s="200">
        <f>C222*(1+B221)</f>
        <v/>
      </c>
      <c r="D221" s="202">
        <f>INDIRECT(D$1&amp;"!D"&amp;ROW())</f>
        <v/>
      </c>
      <c r="E221" s="200">
        <f>E222*(1+D221)</f>
        <v/>
      </c>
      <c r="F221" s="202">
        <f>INDIRECT(F$1&amp;"!D"&amp;ROW())</f>
        <v/>
      </c>
      <c r="G221" s="200">
        <f>G222*(1+F221)</f>
        <v/>
      </c>
      <c r="H221" s="199" t="n"/>
      <c r="I221" s="199" t="n"/>
      <c r="J221" s="199" t="n"/>
      <c r="K221" s="234" t="n"/>
      <c r="L221" s="200">
        <f>SUM(C221,E221,G221,I221,K221)</f>
        <v/>
      </c>
      <c r="M221" s="202">
        <f>L221/L222-1</f>
        <v/>
      </c>
      <c r="N221" s="415" t="n"/>
      <c r="O221" s="202" t="n"/>
      <c r="P221" s="416" t="n"/>
      <c r="Q221" s="415" t="n"/>
      <c r="R221" s="218" t="n"/>
      <c r="S221" s="214" t="n"/>
      <c r="T221" s="217" t="n"/>
      <c r="U221" s="199" t="n"/>
      <c r="V221" s="199" t="n"/>
      <c r="W221" s="199" t="n"/>
      <c r="X221" s="199" t="n"/>
      <c r="Y221" s="199" t="n"/>
      <c r="Z221" s="199" t="n"/>
      <c r="AA221" s="199" t="n"/>
      <c r="AB221" s="199" t="n"/>
      <c r="AC221" s="199" t="n"/>
      <c r="AD221" s="199" t="n"/>
      <c r="AE221" s="199" t="n"/>
      <c r="AF221" s="199" t="n"/>
      <c r="AG221" s="199" t="n"/>
    </row>
    <row r="222" ht="26.5" customHeight="1">
      <c r="A222" s="203" t="n">
        <v>44049</v>
      </c>
      <c r="B222" s="202">
        <f>INDIRECT(B$1&amp;"!D"&amp;ROW())</f>
        <v/>
      </c>
      <c r="C222" s="200">
        <f>C223*(1+B222)</f>
        <v/>
      </c>
      <c r="D222" s="202">
        <f>INDIRECT(D$1&amp;"!D"&amp;ROW())</f>
        <v/>
      </c>
      <c r="E222" s="200">
        <f>E223*(1+D222)</f>
        <v/>
      </c>
      <c r="F222" s="202">
        <f>INDIRECT(F$1&amp;"!D"&amp;ROW())</f>
        <v/>
      </c>
      <c r="G222" s="200">
        <f>G223*(1+F222)</f>
        <v/>
      </c>
      <c r="H222" s="199" t="n"/>
      <c r="I222" s="199" t="n"/>
      <c r="J222" s="199" t="n"/>
      <c r="K222" s="234" t="n"/>
      <c r="L222" s="200">
        <f>SUM(C222,E222,G222,I222,K222)</f>
        <v/>
      </c>
      <c r="M222" s="202">
        <f>L222/L223-1</f>
        <v/>
      </c>
      <c r="N222" s="415" t="n"/>
      <c r="O222" s="202" t="n"/>
      <c r="P222" s="416" t="n"/>
      <c r="Q222" s="415" t="n"/>
      <c r="R222" s="218" t="n"/>
      <c r="S222" s="214" t="n"/>
      <c r="T222" s="217" t="n"/>
      <c r="U222" s="199" t="n"/>
      <c r="V222" s="199" t="n"/>
      <c r="W222" s="199" t="n"/>
      <c r="X222" s="199" t="n"/>
      <c r="Y222" s="199" t="n"/>
      <c r="Z222" s="199" t="n"/>
      <c r="AA222" s="199" t="n"/>
      <c r="AB222" s="199" t="n"/>
      <c r="AC222" s="199" t="n"/>
      <c r="AD222" s="199" t="n"/>
      <c r="AE222" s="199" t="n"/>
      <c r="AF222" s="199" t="n"/>
      <c r="AG222" s="199" t="n"/>
    </row>
    <row r="223" ht="26.5" customHeight="1">
      <c r="A223" s="203" t="n">
        <v>44048</v>
      </c>
      <c r="B223" s="202">
        <f>INDIRECT(B$1&amp;"!D"&amp;ROW())</f>
        <v/>
      </c>
      <c r="C223" s="200">
        <f>C224*(1+B223)</f>
        <v/>
      </c>
      <c r="D223" s="202">
        <f>INDIRECT(D$1&amp;"!D"&amp;ROW())</f>
        <v/>
      </c>
      <c r="E223" s="200">
        <f>E224*(1+D223)</f>
        <v/>
      </c>
      <c r="F223" s="202">
        <f>INDIRECT(F$1&amp;"!D"&amp;ROW())</f>
        <v/>
      </c>
      <c r="G223" s="200">
        <f>G224*(1+F223)</f>
        <v/>
      </c>
      <c r="H223" s="199" t="n"/>
      <c r="I223" s="199" t="n"/>
      <c r="J223" s="199" t="n"/>
      <c r="K223" s="234" t="n"/>
      <c r="L223" s="200">
        <f>SUM(C223,E223,G223,I223,K223)</f>
        <v/>
      </c>
      <c r="M223" s="202">
        <f>L223/L224-1</f>
        <v/>
      </c>
      <c r="N223" s="415" t="n"/>
      <c r="O223" s="202" t="n"/>
      <c r="P223" s="416" t="n"/>
      <c r="Q223" s="415" t="n"/>
      <c r="R223" s="218" t="n"/>
      <c r="S223" s="214" t="n"/>
      <c r="T223" s="217" t="n"/>
      <c r="U223" s="199" t="n"/>
      <c r="V223" s="199" t="n"/>
      <c r="W223" s="199" t="n"/>
      <c r="X223" s="199" t="n"/>
      <c r="Y223" s="199" t="n"/>
      <c r="Z223" s="199" t="n"/>
      <c r="AA223" s="199" t="n"/>
      <c r="AB223" s="199" t="n"/>
      <c r="AC223" s="199" t="n"/>
      <c r="AD223" s="199" t="n"/>
      <c r="AE223" s="199" t="n"/>
      <c r="AF223" s="199" t="n"/>
      <c r="AG223" s="199" t="n"/>
    </row>
    <row r="224" ht="26.5" customHeight="1">
      <c r="A224" s="203" t="n">
        <v>44047</v>
      </c>
      <c r="B224" s="202">
        <f>INDIRECT(B$1&amp;"!D"&amp;ROW())</f>
        <v/>
      </c>
      <c r="C224" s="200">
        <f>C225*(1+B224)</f>
        <v/>
      </c>
      <c r="D224" s="202">
        <f>INDIRECT(D$1&amp;"!D"&amp;ROW())</f>
        <v/>
      </c>
      <c r="E224" s="200">
        <f>E225*(1+D224)</f>
        <v/>
      </c>
      <c r="F224" s="202">
        <f>INDIRECT(F$1&amp;"!D"&amp;ROW())</f>
        <v/>
      </c>
      <c r="G224" s="200">
        <f>G225*(1+F224)</f>
        <v/>
      </c>
      <c r="H224" s="199" t="n"/>
      <c r="I224" s="199" t="n"/>
      <c r="J224" s="199" t="n"/>
      <c r="K224" s="234" t="n"/>
      <c r="L224" s="200">
        <f>SUM(C224,E224,G224,I224,K224)</f>
        <v/>
      </c>
      <c r="M224" s="202">
        <f>L224/L225-1</f>
        <v/>
      </c>
      <c r="N224" s="415" t="n"/>
      <c r="O224" s="202" t="n"/>
      <c r="P224" s="416" t="n"/>
      <c r="Q224" s="415" t="n"/>
      <c r="R224" s="218" t="n"/>
      <c r="S224" s="214" t="n"/>
      <c r="T224" s="217" t="n"/>
      <c r="U224" s="199" t="n"/>
      <c r="V224" s="199" t="n"/>
      <c r="W224" s="199" t="n"/>
      <c r="X224" s="199" t="n"/>
      <c r="Y224" s="199" t="n"/>
      <c r="Z224" s="199" t="n"/>
      <c r="AA224" s="199" t="n"/>
      <c r="AB224" s="199" t="n"/>
      <c r="AC224" s="199" t="n"/>
      <c r="AD224" s="199" t="n"/>
      <c r="AE224" s="199" t="n"/>
      <c r="AF224" s="199" t="n"/>
      <c r="AG224" s="199" t="n"/>
    </row>
    <row r="225" ht="26.5" customHeight="1">
      <c r="A225" s="203" t="n">
        <v>44046</v>
      </c>
      <c r="B225" s="202">
        <f>INDIRECT(B$1&amp;"!D"&amp;ROW())</f>
        <v/>
      </c>
      <c r="C225" s="200">
        <f>C226*(1+B225)</f>
        <v/>
      </c>
      <c r="D225" s="202">
        <f>INDIRECT(D$1&amp;"!D"&amp;ROW())</f>
        <v/>
      </c>
      <c r="E225" s="200">
        <f>E226*(1+D225)</f>
        <v/>
      </c>
      <c r="F225" s="202">
        <f>INDIRECT(F$1&amp;"!D"&amp;ROW())</f>
        <v/>
      </c>
      <c r="G225" s="200">
        <f>G226*(1+F225)</f>
        <v/>
      </c>
      <c r="H225" s="199" t="n"/>
      <c r="I225" s="199" t="n"/>
      <c r="J225" s="199" t="n"/>
      <c r="K225" s="234" t="n"/>
      <c r="L225" s="200">
        <f>SUM(C225,E225,G225,I225,K225)</f>
        <v/>
      </c>
      <c r="M225" s="202">
        <f>L225/L226-1</f>
        <v/>
      </c>
      <c r="N225" s="415" t="n"/>
      <c r="O225" s="202" t="n"/>
      <c r="P225" s="416" t="n"/>
      <c r="Q225" s="415" t="n"/>
      <c r="R225" s="218" t="n"/>
      <c r="S225" s="214" t="n"/>
      <c r="T225" s="217" t="n"/>
      <c r="U225" s="199" t="n"/>
      <c r="V225" s="199" t="n"/>
      <c r="W225" s="199" t="n"/>
      <c r="X225" s="199" t="n"/>
      <c r="Y225" s="199" t="n"/>
      <c r="Z225" s="199" t="n"/>
      <c r="AA225" s="199" t="n"/>
      <c r="AB225" s="199" t="n"/>
      <c r="AC225" s="199" t="n"/>
      <c r="AD225" s="199" t="n"/>
      <c r="AE225" s="199" t="n"/>
      <c r="AF225" s="199" t="n"/>
      <c r="AG225" s="199" t="n"/>
    </row>
    <row r="226" ht="26.5" customHeight="1">
      <c r="A226" s="203" t="n">
        <v>44043</v>
      </c>
      <c r="B226" s="202">
        <f>INDIRECT(B$1&amp;"!D"&amp;ROW())</f>
        <v/>
      </c>
      <c r="C226" s="200">
        <f>C227*(1+B226)</f>
        <v/>
      </c>
      <c r="D226" s="202">
        <f>INDIRECT(D$1&amp;"!D"&amp;ROW())</f>
        <v/>
      </c>
      <c r="E226" s="200">
        <f>E227*(1+D226)</f>
        <v/>
      </c>
      <c r="F226" s="202">
        <f>INDIRECT(F$1&amp;"!D"&amp;ROW())</f>
        <v/>
      </c>
      <c r="G226" s="200">
        <f>G227*(1+F226)</f>
        <v/>
      </c>
      <c r="H226" s="199" t="n"/>
      <c r="I226" s="199" t="n"/>
      <c r="J226" s="199" t="n"/>
      <c r="K226" s="234" t="n"/>
      <c r="L226" s="200">
        <f>SUM(C226,E226,G226,I226,K226)</f>
        <v/>
      </c>
      <c r="M226" s="202">
        <f>L226/L227-1</f>
        <v/>
      </c>
      <c r="N226" s="415" t="n"/>
      <c r="O226" s="202" t="n"/>
      <c r="P226" s="416" t="n"/>
      <c r="Q226" s="415" t="n"/>
      <c r="R226" s="218" t="n"/>
      <c r="S226" s="214" t="n"/>
      <c r="T226" s="217" t="n"/>
      <c r="U226" s="199" t="n"/>
      <c r="V226" s="199" t="n"/>
      <c r="W226" s="199" t="n"/>
      <c r="X226" s="199" t="n"/>
      <c r="Y226" s="199" t="n"/>
      <c r="Z226" s="199" t="n"/>
      <c r="AA226" s="199" t="n"/>
      <c r="AB226" s="199" t="n"/>
      <c r="AC226" s="199" t="n"/>
      <c r="AD226" s="199" t="n"/>
      <c r="AE226" s="199" t="n"/>
      <c r="AF226" s="199" t="n"/>
      <c r="AG226" s="199" t="n"/>
    </row>
    <row r="227" ht="26.5" customHeight="1">
      <c r="A227" s="203" t="n">
        <v>44042</v>
      </c>
      <c r="B227" s="202">
        <f>INDIRECT(B$1&amp;"!D"&amp;ROW())</f>
        <v/>
      </c>
      <c r="C227" s="200">
        <f>C228*(1+B227)</f>
        <v/>
      </c>
      <c r="D227" s="202">
        <f>INDIRECT(D$1&amp;"!D"&amp;ROW())</f>
        <v/>
      </c>
      <c r="E227" s="200">
        <f>E228*(1+D227)</f>
        <v/>
      </c>
      <c r="F227" s="202">
        <f>INDIRECT(F$1&amp;"!D"&amp;ROW())</f>
        <v/>
      </c>
      <c r="G227" s="200">
        <f>G228*(1+F227)</f>
        <v/>
      </c>
      <c r="H227" s="199" t="n"/>
      <c r="I227" s="199" t="n"/>
      <c r="J227" s="199" t="n"/>
      <c r="K227" s="234" t="n"/>
      <c r="L227" s="200">
        <f>SUM(C227,E227,G227,I227,K227)</f>
        <v/>
      </c>
      <c r="M227" s="202">
        <f>L227/L228-1</f>
        <v/>
      </c>
      <c r="N227" s="415" t="n"/>
      <c r="O227" s="202" t="n"/>
      <c r="P227" s="416" t="n"/>
      <c r="Q227" s="415" t="n"/>
      <c r="R227" s="218" t="n"/>
      <c r="S227" s="214" t="n"/>
      <c r="T227" s="217" t="n"/>
      <c r="U227" s="199" t="n"/>
      <c r="V227" s="199" t="n"/>
      <c r="W227" s="199" t="n"/>
      <c r="X227" s="199" t="n"/>
      <c r="Y227" s="199" t="n"/>
      <c r="Z227" s="199" t="n"/>
      <c r="AA227" s="199" t="n"/>
      <c r="AB227" s="199" t="n"/>
      <c r="AC227" s="199" t="n"/>
      <c r="AD227" s="199" t="n"/>
      <c r="AE227" s="199" t="n"/>
      <c r="AF227" s="199" t="n"/>
      <c r="AG227" s="199" t="n"/>
    </row>
    <row r="228" ht="26.5" customHeight="1">
      <c r="A228" s="203" t="n">
        <v>44041</v>
      </c>
      <c r="B228" s="202">
        <f>INDIRECT(B$1&amp;"!D"&amp;ROW())</f>
        <v/>
      </c>
      <c r="C228" s="200">
        <f>C229*(1+B228)</f>
        <v/>
      </c>
      <c r="D228" s="202">
        <f>INDIRECT(D$1&amp;"!D"&amp;ROW())</f>
        <v/>
      </c>
      <c r="E228" s="200">
        <f>E229*(1+D228)</f>
        <v/>
      </c>
      <c r="F228" s="202">
        <f>INDIRECT(F$1&amp;"!D"&amp;ROW())</f>
        <v/>
      </c>
      <c r="G228" s="200">
        <f>G229*(1+F228)</f>
        <v/>
      </c>
      <c r="H228" s="199" t="n"/>
      <c r="I228" s="199" t="n"/>
      <c r="J228" s="199" t="n"/>
      <c r="K228" s="234" t="n"/>
      <c r="L228" s="200">
        <f>SUM(C228,E228,G228,I228,K228)</f>
        <v/>
      </c>
      <c r="M228" s="202">
        <f>L228/L229-1</f>
        <v/>
      </c>
      <c r="N228" s="415" t="n"/>
      <c r="O228" s="202" t="n"/>
      <c r="P228" s="416" t="n"/>
      <c r="Q228" s="415" t="n"/>
      <c r="R228" s="218" t="n"/>
      <c r="S228" s="214" t="n"/>
      <c r="T228" s="217" t="n"/>
      <c r="U228" s="199" t="n"/>
      <c r="V228" s="199" t="n"/>
      <c r="W228" s="199" t="n"/>
      <c r="X228" s="199" t="n"/>
      <c r="Y228" s="199" t="n"/>
      <c r="Z228" s="199" t="n"/>
      <c r="AA228" s="199" t="n"/>
      <c r="AB228" s="199" t="n"/>
      <c r="AC228" s="199" t="n"/>
      <c r="AD228" s="199" t="n"/>
      <c r="AE228" s="199" t="n"/>
      <c r="AF228" s="199" t="n"/>
      <c r="AG228" s="199" t="n"/>
    </row>
    <row r="229" ht="26.5" customHeight="1">
      <c r="A229" s="203" t="n">
        <v>44040</v>
      </c>
      <c r="B229" s="202">
        <f>INDIRECT(B$1&amp;"!D"&amp;ROW())</f>
        <v/>
      </c>
      <c r="C229" s="200">
        <f>C230*(1+B229)</f>
        <v/>
      </c>
      <c r="D229" s="202">
        <f>INDIRECT(D$1&amp;"!D"&amp;ROW())</f>
        <v/>
      </c>
      <c r="E229" s="200">
        <f>E230*(1+D229)</f>
        <v/>
      </c>
      <c r="F229" s="202">
        <f>INDIRECT(F$1&amp;"!D"&amp;ROW())</f>
        <v/>
      </c>
      <c r="G229" s="200">
        <f>G230*(1+F229)</f>
        <v/>
      </c>
      <c r="H229" s="199" t="n"/>
      <c r="I229" s="199" t="n"/>
      <c r="J229" s="199" t="n"/>
      <c r="K229" s="234" t="n"/>
      <c r="L229" s="200">
        <f>SUM(C229,E229,G229,I229,K229)</f>
        <v/>
      </c>
      <c r="M229" s="202">
        <f>L229/L230-1</f>
        <v/>
      </c>
      <c r="N229" s="415" t="n"/>
      <c r="O229" s="202" t="n"/>
      <c r="P229" s="416" t="n"/>
      <c r="Q229" s="415" t="n"/>
      <c r="R229" s="218" t="n"/>
      <c r="S229" s="214" t="n"/>
      <c r="T229" s="217" t="n"/>
      <c r="U229" s="199" t="n"/>
      <c r="V229" s="199" t="n"/>
      <c r="W229" s="199" t="n"/>
      <c r="X229" s="199" t="n"/>
      <c r="Y229" s="199" t="n"/>
      <c r="Z229" s="199" t="n"/>
      <c r="AA229" s="199" t="n"/>
      <c r="AB229" s="199" t="n"/>
      <c r="AC229" s="199" t="n"/>
      <c r="AD229" s="199" t="n"/>
      <c r="AE229" s="199" t="n"/>
      <c r="AF229" s="199" t="n"/>
      <c r="AG229" s="199" t="n"/>
    </row>
    <row r="230" ht="26.5" customHeight="1">
      <c r="A230" s="203" t="n">
        <v>44039</v>
      </c>
      <c r="B230" s="202">
        <f>INDIRECT(B$1&amp;"!D"&amp;ROW())</f>
        <v/>
      </c>
      <c r="C230" s="200">
        <f>C231*(1+B230)</f>
        <v/>
      </c>
      <c r="D230" s="202">
        <f>INDIRECT(D$1&amp;"!D"&amp;ROW())</f>
        <v/>
      </c>
      <c r="E230" s="200">
        <f>E231*(1+D230)</f>
        <v/>
      </c>
      <c r="F230" s="202">
        <f>INDIRECT(F$1&amp;"!D"&amp;ROW())</f>
        <v/>
      </c>
      <c r="G230" s="200">
        <f>G231*(1+F230)</f>
        <v/>
      </c>
      <c r="H230" s="199" t="n"/>
      <c r="I230" s="199" t="n"/>
      <c r="J230" s="199" t="n"/>
      <c r="K230" s="234" t="n"/>
      <c r="L230" s="200">
        <f>SUM(C230,E230,G230,I230,K230)</f>
        <v/>
      </c>
      <c r="M230" s="202">
        <f>L230/L231-1</f>
        <v/>
      </c>
      <c r="N230" s="415" t="n"/>
      <c r="O230" s="202" t="n"/>
      <c r="P230" s="416" t="n"/>
      <c r="Q230" s="415" t="n"/>
      <c r="R230" s="218" t="n"/>
      <c r="S230" s="214" t="n"/>
      <c r="T230" s="217" t="n"/>
      <c r="U230" s="199" t="n"/>
      <c r="V230" s="199" t="n"/>
      <c r="W230" s="199" t="n"/>
      <c r="X230" s="199" t="n"/>
      <c r="Y230" s="199" t="n"/>
      <c r="Z230" s="199" t="n"/>
      <c r="AA230" s="199" t="n"/>
      <c r="AB230" s="199" t="n"/>
      <c r="AC230" s="199" t="n"/>
      <c r="AD230" s="199" t="n"/>
      <c r="AE230" s="199" t="n"/>
      <c r="AF230" s="199" t="n"/>
      <c r="AG230" s="199" t="n"/>
    </row>
    <row r="231" ht="26.5" customHeight="1">
      <c r="A231" s="203" t="n">
        <v>44036</v>
      </c>
      <c r="B231" s="202">
        <f>INDIRECT(B$1&amp;"!D"&amp;ROW())</f>
        <v/>
      </c>
      <c r="C231" s="200">
        <f>C232*(1+B231)</f>
        <v/>
      </c>
      <c r="D231" s="202">
        <f>INDIRECT(D$1&amp;"!D"&amp;ROW())</f>
        <v/>
      </c>
      <c r="E231" s="200">
        <f>E232*(1+D231)</f>
        <v/>
      </c>
      <c r="F231" s="202">
        <f>INDIRECT(F$1&amp;"!D"&amp;ROW())</f>
        <v/>
      </c>
      <c r="G231" s="200">
        <f>G232*(1+F231)</f>
        <v/>
      </c>
      <c r="H231" s="199" t="n"/>
      <c r="I231" s="199" t="n"/>
      <c r="J231" s="199" t="n"/>
      <c r="K231" s="234" t="n"/>
      <c r="L231" s="200">
        <f>SUM(C231,E231,G231,I231,K231)</f>
        <v/>
      </c>
      <c r="M231" s="202">
        <f>L231/L232-1</f>
        <v/>
      </c>
      <c r="N231" s="415" t="n"/>
      <c r="O231" s="202" t="n"/>
      <c r="P231" s="416" t="n"/>
      <c r="Q231" s="415" t="n"/>
      <c r="R231" s="218" t="n"/>
      <c r="S231" s="214" t="n"/>
      <c r="T231" s="217" t="n"/>
      <c r="U231" s="199" t="n"/>
      <c r="V231" s="199" t="n"/>
      <c r="W231" s="199" t="n"/>
      <c r="X231" s="199" t="n"/>
      <c r="Y231" s="199" t="n"/>
      <c r="Z231" s="199" t="n"/>
      <c r="AA231" s="199" t="n"/>
      <c r="AB231" s="199" t="n"/>
      <c r="AC231" s="199" t="n"/>
      <c r="AD231" s="199" t="n"/>
      <c r="AE231" s="199" t="n"/>
      <c r="AF231" s="199" t="n"/>
      <c r="AG231" s="199" t="n"/>
    </row>
    <row r="232" ht="26.5" customHeight="1">
      <c r="A232" s="203" t="n">
        <v>44035</v>
      </c>
      <c r="B232" s="202">
        <f>INDIRECT(B$1&amp;"!D"&amp;ROW())</f>
        <v/>
      </c>
      <c r="C232" s="200">
        <f>C233*(1+B232)</f>
        <v/>
      </c>
      <c r="D232" s="202">
        <f>INDIRECT(D$1&amp;"!D"&amp;ROW())</f>
        <v/>
      </c>
      <c r="E232" s="200">
        <f>E233*(1+D232)</f>
        <v/>
      </c>
      <c r="F232" s="202">
        <f>INDIRECT(F$1&amp;"!D"&amp;ROW())</f>
        <v/>
      </c>
      <c r="G232" s="200">
        <f>G233*(1+F232)</f>
        <v/>
      </c>
      <c r="H232" s="199" t="n"/>
      <c r="I232" s="199" t="n"/>
      <c r="J232" s="199" t="n"/>
      <c r="K232" s="234" t="n"/>
      <c r="L232" s="200">
        <f>SUM(C232,E232,G232,I232,K232)</f>
        <v/>
      </c>
      <c r="M232" s="202">
        <f>L232/L233-1</f>
        <v/>
      </c>
      <c r="N232" s="415" t="n"/>
      <c r="O232" s="202" t="n"/>
      <c r="P232" s="416" t="n"/>
      <c r="Q232" s="415" t="n"/>
      <c r="R232" s="218" t="n"/>
      <c r="S232" s="214" t="n"/>
      <c r="T232" s="217" t="n"/>
      <c r="U232" s="199" t="n"/>
      <c r="V232" s="199" t="n"/>
      <c r="W232" s="199" t="n"/>
      <c r="X232" s="199" t="n"/>
      <c r="Y232" s="199" t="n"/>
      <c r="Z232" s="199" t="n"/>
      <c r="AA232" s="199" t="n"/>
      <c r="AB232" s="199" t="n"/>
      <c r="AC232" s="199" t="n"/>
      <c r="AD232" s="199" t="n"/>
      <c r="AE232" s="199" t="n"/>
      <c r="AF232" s="199" t="n"/>
      <c r="AG232" s="199" t="n"/>
    </row>
    <row r="233" ht="26.5" customHeight="1">
      <c r="A233" s="203" t="n">
        <v>44034</v>
      </c>
      <c r="B233" s="202">
        <f>INDIRECT(B$1&amp;"!D"&amp;ROW())</f>
        <v/>
      </c>
      <c r="C233" s="200">
        <f>C234*(1+B233)</f>
        <v/>
      </c>
      <c r="D233" s="202">
        <f>INDIRECT(D$1&amp;"!D"&amp;ROW())</f>
        <v/>
      </c>
      <c r="E233" s="200">
        <f>E234*(1+D233)</f>
        <v/>
      </c>
      <c r="F233" s="202">
        <f>INDIRECT(F$1&amp;"!D"&amp;ROW())</f>
        <v/>
      </c>
      <c r="G233" s="200">
        <f>G234*(1+F233)</f>
        <v/>
      </c>
      <c r="H233" s="199" t="n"/>
      <c r="I233" s="199" t="n"/>
      <c r="J233" s="199" t="n"/>
      <c r="K233" s="234" t="n"/>
      <c r="L233" s="200">
        <f>SUM(C233,E233,G233,I233,K233)</f>
        <v/>
      </c>
      <c r="M233" s="202">
        <f>L233/L234-1</f>
        <v/>
      </c>
      <c r="N233" s="415" t="n"/>
      <c r="O233" s="202" t="n"/>
      <c r="P233" s="416" t="n"/>
      <c r="Q233" s="415" t="n"/>
      <c r="R233" s="218" t="n"/>
      <c r="S233" s="214" t="n"/>
      <c r="T233" s="217" t="n"/>
      <c r="U233" s="199" t="n"/>
      <c r="V233" s="199" t="n"/>
      <c r="W233" s="199" t="n"/>
      <c r="X233" s="199" t="n"/>
      <c r="Y233" s="199" t="n"/>
      <c r="Z233" s="199" t="n"/>
      <c r="AA233" s="199" t="n"/>
      <c r="AB233" s="199" t="n"/>
      <c r="AC233" s="199" t="n"/>
      <c r="AD233" s="199" t="n"/>
      <c r="AE233" s="199" t="n"/>
      <c r="AF233" s="199" t="n"/>
      <c r="AG233" s="199" t="n"/>
    </row>
    <row r="234" ht="26.5" customHeight="1">
      <c r="A234" s="203" t="n">
        <v>44033</v>
      </c>
      <c r="B234" s="202">
        <f>INDIRECT(B$1&amp;"!D"&amp;ROW())</f>
        <v/>
      </c>
      <c r="C234" s="200">
        <f>C235*(1+B234)</f>
        <v/>
      </c>
      <c r="D234" s="202">
        <f>INDIRECT(D$1&amp;"!D"&amp;ROW())</f>
        <v/>
      </c>
      <c r="E234" s="200">
        <f>E235*(1+D234)</f>
        <v/>
      </c>
      <c r="F234" s="202">
        <f>INDIRECT(F$1&amp;"!D"&amp;ROW())</f>
        <v/>
      </c>
      <c r="G234" s="200">
        <f>G235*(1+F234)</f>
        <v/>
      </c>
      <c r="H234" s="199" t="n"/>
      <c r="I234" s="199" t="n"/>
      <c r="J234" s="199" t="n"/>
      <c r="K234" s="234" t="n"/>
      <c r="L234" s="200">
        <f>SUM(C234,E234,G234,I234,K234)</f>
        <v/>
      </c>
      <c r="M234" s="202">
        <f>L234/L235-1</f>
        <v/>
      </c>
      <c r="N234" s="415" t="n"/>
      <c r="O234" s="202" t="n"/>
      <c r="P234" s="416" t="n"/>
      <c r="Q234" s="415" t="n"/>
      <c r="R234" s="218" t="n"/>
      <c r="S234" s="214" t="n"/>
      <c r="T234" s="217" t="n"/>
      <c r="U234" s="199" t="n"/>
      <c r="V234" s="199" t="n"/>
      <c r="W234" s="199" t="n"/>
      <c r="X234" s="199" t="n"/>
      <c r="Y234" s="199" t="n"/>
      <c r="Z234" s="199" t="n"/>
      <c r="AA234" s="199" t="n"/>
      <c r="AB234" s="199" t="n"/>
      <c r="AC234" s="199" t="n"/>
      <c r="AD234" s="199" t="n"/>
      <c r="AE234" s="199" t="n"/>
      <c r="AF234" s="199" t="n"/>
      <c r="AG234" s="199" t="n"/>
    </row>
    <row r="235" ht="26.5" customHeight="1">
      <c r="A235" s="203" t="n">
        <v>44032</v>
      </c>
      <c r="B235" s="202">
        <f>INDIRECT(B$1&amp;"!D"&amp;ROW())</f>
        <v/>
      </c>
      <c r="C235" s="200">
        <f>C236*(1+B235)</f>
        <v/>
      </c>
      <c r="D235" s="202">
        <f>INDIRECT(D$1&amp;"!D"&amp;ROW())</f>
        <v/>
      </c>
      <c r="E235" s="200">
        <f>E236*(1+D235)</f>
        <v/>
      </c>
      <c r="F235" s="202">
        <f>INDIRECT(F$1&amp;"!D"&amp;ROW())</f>
        <v/>
      </c>
      <c r="G235" s="200">
        <f>G236*(1+F235)</f>
        <v/>
      </c>
      <c r="H235" s="199" t="n"/>
      <c r="I235" s="199" t="n"/>
      <c r="J235" s="199" t="n"/>
      <c r="K235" s="234" t="n"/>
      <c r="L235" s="200">
        <f>SUM(C235,E235,G235,I235,K235)</f>
        <v/>
      </c>
      <c r="M235" s="202">
        <f>L235/L236-1</f>
        <v/>
      </c>
      <c r="N235" s="415" t="n"/>
      <c r="O235" s="202" t="n"/>
      <c r="P235" s="416" t="n"/>
      <c r="Q235" s="415" t="n"/>
      <c r="R235" s="218" t="n"/>
      <c r="S235" s="214" t="n"/>
      <c r="T235" s="217" t="n"/>
      <c r="U235" s="199" t="n"/>
      <c r="V235" s="199" t="n"/>
      <c r="W235" s="199" t="n"/>
      <c r="X235" s="199" t="n"/>
      <c r="Y235" s="199" t="n"/>
      <c r="Z235" s="199" t="n"/>
      <c r="AA235" s="199" t="n"/>
      <c r="AB235" s="199" t="n"/>
      <c r="AC235" s="199" t="n"/>
      <c r="AD235" s="199" t="n"/>
      <c r="AE235" s="199" t="n"/>
      <c r="AF235" s="199" t="n"/>
      <c r="AG235" s="199" t="n"/>
    </row>
    <row r="236" ht="26.5" customHeight="1">
      <c r="A236" s="203" t="n">
        <v>44029</v>
      </c>
      <c r="B236" s="202">
        <f>INDIRECT(B$1&amp;"!D"&amp;ROW())</f>
        <v/>
      </c>
      <c r="C236" s="200">
        <f>C237*(1+B236)</f>
        <v/>
      </c>
      <c r="D236" s="202">
        <f>INDIRECT(D$1&amp;"!D"&amp;ROW())</f>
        <v/>
      </c>
      <c r="E236" s="200">
        <f>E237*(1+D236)</f>
        <v/>
      </c>
      <c r="F236" s="202">
        <f>INDIRECT(F$1&amp;"!D"&amp;ROW())</f>
        <v/>
      </c>
      <c r="G236" s="200">
        <f>G237*(1+F236)</f>
        <v/>
      </c>
      <c r="H236" s="199" t="n"/>
      <c r="I236" s="199" t="n"/>
      <c r="J236" s="199" t="n"/>
      <c r="K236" s="234" t="n"/>
      <c r="L236" s="200">
        <f>SUM(C236,E236,G236,I236,K236)</f>
        <v/>
      </c>
      <c r="M236" s="202">
        <f>L236/L237-1</f>
        <v/>
      </c>
      <c r="N236" s="415" t="n"/>
      <c r="O236" s="202" t="n"/>
      <c r="P236" s="416" t="n"/>
      <c r="Q236" s="415" t="n"/>
      <c r="R236" s="218" t="n"/>
      <c r="S236" s="214" t="n"/>
      <c r="T236" s="217" t="n"/>
      <c r="U236" s="199" t="n"/>
      <c r="V236" s="199" t="n"/>
      <c r="W236" s="199" t="n"/>
      <c r="X236" s="199" t="n"/>
      <c r="Y236" s="199" t="n"/>
      <c r="Z236" s="199" t="n"/>
      <c r="AA236" s="199" t="n"/>
      <c r="AB236" s="199" t="n"/>
      <c r="AC236" s="199" t="n"/>
      <c r="AD236" s="199" t="n"/>
      <c r="AE236" s="199" t="n"/>
      <c r="AF236" s="199" t="n"/>
      <c r="AG236" s="199" t="n"/>
    </row>
    <row r="237" ht="26.5" customHeight="1">
      <c r="A237" s="203" t="n">
        <v>44028</v>
      </c>
      <c r="B237" s="202">
        <f>INDIRECT(B$1&amp;"!D"&amp;ROW())</f>
        <v/>
      </c>
      <c r="C237" s="200">
        <f>C238*(1+B237)</f>
        <v/>
      </c>
      <c r="D237" s="202">
        <f>INDIRECT(D$1&amp;"!D"&amp;ROW())</f>
        <v/>
      </c>
      <c r="E237" s="200">
        <f>E238*(1+D237)</f>
        <v/>
      </c>
      <c r="F237" s="202">
        <f>INDIRECT(F$1&amp;"!D"&amp;ROW())</f>
        <v/>
      </c>
      <c r="G237" s="200">
        <f>G238*(1+F237)</f>
        <v/>
      </c>
      <c r="H237" s="199" t="n"/>
      <c r="I237" s="199" t="n"/>
      <c r="J237" s="199" t="n"/>
      <c r="K237" s="234" t="n"/>
      <c r="L237" s="200">
        <f>SUM(C237,E237,G237,I237,K237)</f>
        <v/>
      </c>
      <c r="M237" s="202">
        <f>L237/L238-1</f>
        <v/>
      </c>
      <c r="N237" s="415" t="n"/>
      <c r="O237" s="202" t="n"/>
      <c r="P237" s="416" t="n"/>
      <c r="Q237" s="415" t="n"/>
      <c r="R237" s="218" t="n"/>
      <c r="S237" s="214" t="n"/>
      <c r="T237" s="217" t="n"/>
      <c r="U237" s="199" t="n"/>
      <c r="V237" s="199" t="n"/>
      <c r="W237" s="199" t="n"/>
      <c r="X237" s="199" t="n"/>
      <c r="Y237" s="199" t="n"/>
      <c r="Z237" s="199" t="n"/>
      <c r="AA237" s="199" t="n"/>
      <c r="AB237" s="199" t="n"/>
      <c r="AC237" s="199" t="n"/>
      <c r="AD237" s="199" t="n"/>
      <c r="AE237" s="199" t="n"/>
      <c r="AF237" s="199" t="n"/>
      <c r="AG237" s="199" t="n"/>
    </row>
    <row r="238" ht="26.5" customHeight="1">
      <c r="A238" s="203" t="n">
        <v>44027</v>
      </c>
      <c r="B238" s="202">
        <f>INDIRECT(B$1&amp;"!D"&amp;ROW())</f>
        <v/>
      </c>
      <c r="C238" s="200">
        <f>C239*(1+B238)</f>
        <v/>
      </c>
      <c r="D238" s="202">
        <f>INDIRECT(D$1&amp;"!D"&amp;ROW())</f>
        <v/>
      </c>
      <c r="E238" s="200">
        <f>E239*(1+D238)</f>
        <v/>
      </c>
      <c r="F238" s="202">
        <f>INDIRECT(F$1&amp;"!D"&amp;ROW())</f>
        <v/>
      </c>
      <c r="G238" s="200">
        <f>G239*(1+F238)</f>
        <v/>
      </c>
      <c r="H238" s="199" t="n"/>
      <c r="I238" s="199" t="n"/>
      <c r="J238" s="199" t="n"/>
      <c r="K238" s="234" t="n"/>
      <c r="L238" s="200">
        <f>SUM(C238,E238,G238,I238,K238)</f>
        <v/>
      </c>
      <c r="M238" s="202">
        <f>L238/L239-1</f>
        <v/>
      </c>
      <c r="N238" s="415" t="n"/>
      <c r="O238" s="202" t="n"/>
      <c r="P238" s="416" t="n"/>
      <c r="Q238" s="415" t="n"/>
      <c r="R238" s="218" t="n"/>
      <c r="S238" s="214" t="n"/>
      <c r="T238" s="217" t="n"/>
      <c r="U238" s="199" t="n"/>
      <c r="V238" s="199" t="n"/>
      <c r="W238" s="199" t="n"/>
      <c r="X238" s="199" t="n"/>
      <c r="Y238" s="199" t="n"/>
      <c r="Z238" s="199" t="n"/>
      <c r="AA238" s="199" t="n"/>
      <c r="AB238" s="199" t="n"/>
      <c r="AC238" s="199" t="n"/>
      <c r="AD238" s="199" t="n"/>
      <c r="AE238" s="199" t="n"/>
      <c r="AF238" s="199" t="n"/>
      <c r="AG238" s="199" t="n"/>
    </row>
    <row r="239" ht="26.5" customHeight="1">
      <c r="A239" s="203" t="n">
        <v>44026</v>
      </c>
      <c r="B239" s="202">
        <f>INDIRECT(B$1&amp;"!D"&amp;ROW())</f>
        <v/>
      </c>
      <c r="C239" s="200">
        <f>C240*(1+B239)</f>
        <v/>
      </c>
      <c r="D239" s="202">
        <f>INDIRECT(D$1&amp;"!D"&amp;ROW())</f>
        <v/>
      </c>
      <c r="E239" s="200">
        <f>E240*(1+D239)</f>
        <v/>
      </c>
      <c r="F239" s="202">
        <f>INDIRECT(F$1&amp;"!D"&amp;ROW())</f>
        <v/>
      </c>
      <c r="G239" s="200">
        <f>G240*(1+F239)</f>
        <v/>
      </c>
      <c r="H239" s="199" t="n"/>
      <c r="I239" s="199" t="n"/>
      <c r="J239" s="199" t="n"/>
      <c r="K239" s="234" t="n"/>
      <c r="L239" s="200">
        <f>SUM(C239,E239,G239,I239,K239)</f>
        <v/>
      </c>
      <c r="M239" s="202">
        <f>L239/L240-1</f>
        <v/>
      </c>
      <c r="N239" s="415" t="n"/>
      <c r="O239" s="202" t="n"/>
      <c r="P239" s="416" t="n"/>
      <c r="Q239" s="415" t="n"/>
      <c r="R239" s="218" t="n"/>
      <c r="S239" s="214" t="n"/>
      <c r="T239" s="217" t="n"/>
      <c r="U239" s="199" t="n"/>
      <c r="V239" s="199" t="n"/>
      <c r="W239" s="199" t="n"/>
      <c r="X239" s="199" t="n"/>
      <c r="Y239" s="199" t="n"/>
      <c r="Z239" s="199" t="n"/>
      <c r="AA239" s="199" t="n"/>
      <c r="AB239" s="199" t="n"/>
      <c r="AC239" s="199" t="n"/>
      <c r="AD239" s="199" t="n"/>
      <c r="AE239" s="199" t="n"/>
      <c r="AF239" s="199" t="n"/>
      <c r="AG239" s="199" t="n"/>
    </row>
    <row r="240" ht="26.5" customHeight="1">
      <c r="A240" s="203" t="n">
        <v>44025</v>
      </c>
      <c r="B240" s="202">
        <f>INDIRECT(B$1&amp;"!D"&amp;ROW())</f>
        <v/>
      </c>
      <c r="C240" s="200">
        <f>C241*(1+B240)</f>
        <v/>
      </c>
      <c r="D240" s="202">
        <f>INDIRECT(D$1&amp;"!D"&amp;ROW())</f>
        <v/>
      </c>
      <c r="E240" s="200">
        <f>E241*(1+D240)</f>
        <v/>
      </c>
      <c r="F240" s="202">
        <f>INDIRECT(F$1&amp;"!D"&amp;ROW())</f>
        <v/>
      </c>
      <c r="G240" s="200">
        <f>G241*(1+F240)</f>
        <v/>
      </c>
      <c r="H240" s="199" t="n"/>
      <c r="I240" s="199" t="n"/>
      <c r="J240" s="199" t="n"/>
      <c r="K240" s="234" t="n"/>
      <c r="L240" s="200">
        <f>SUM(C240,E240,G240,I240,K240)</f>
        <v/>
      </c>
      <c r="M240" s="202">
        <f>L240/L241-1</f>
        <v/>
      </c>
      <c r="N240" s="415" t="n"/>
      <c r="O240" s="202" t="n"/>
      <c r="P240" s="416" t="n"/>
      <c r="Q240" s="415" t="n"/>
      <c r="R240" s="218" t="n"/>
      <c r="S240" s="214" t="n"/>
      <c r="T240" s="217" t="n"/>
      <c r="U240" s="199" t="n"/>
      <c r="V240" s="199" t="n"/>
      <c r="W240" s="199" t="n"/>
      <c r="X240" s="199" t="n"/>
      <c r="Y240" s="199" t="n"/>
      <c r="Z240" s="199" t="n"/>
      <c r="AA240" s="199" t="n"/>
      <c r="AB240" s="199" t="n"/>
      <c r="AC240" s="199" t="n"/>
      <c r="AD240" s="199" t="n"/>
      <c r="AE240" s="199" t="n"/>
      <c r="AF240" s="199" t="n"/>
      <c r="AG240" s="199" t="n"/>
    </row>
    <row r="241" ht="26.5" customHeight="1">
      <c r="A241" s="203" t="n">
        <v>44022</v>
      </c>
      <c r="B241" s="202">
        <f>INDIRECT(B$1&amp;"!D"&amp;ROW())</f>
        <v/>
      </c>
      <c r="C241" s="200">
        <f>C242*(1+B241)</f>
        <v/>
      </c>
      <c r="D241" s="202">
        <f>INDIRECT(D$1&amp;"!D"&amp;ROW())</f>
        <v/>
      </c>
      <c r="E241" s="200">
        <f>E242*(1+D241)</f>
        <v/>
      </c>
      <c r="F241" s="202">
        <f>INDIRECT(F$1&amp;"!D"&amp;ROW())</f>
        <v/>
      </c>
      <c r="G241" s="200">
        <f>G242*(1+F241)</f>
        <v/>
      </c>
      <c r="H241" s="199" t="n"/>
      <c r="I241" s="199" t="n"/>
      <c r="J241" s="199" t="n"/>
      <c r="K241" s="234" t="n"/>
      <c r="L241" s="200">
        <f>SUM(C241,E241,G241,I241,K241)</f>
        <v/>
      </c>
      <c r="M241" s="202">
        <f>L241/L242-1</f>
        <v/>
      </c>
      <c r="N241" s="415" t="n"/>
      <c r="O241" s="202" t="n"/>
      <c r="P241" s="416" t="n"/>
      <c r="Q241" s="415" t="n"/>
      <c r="R241" s="218" t="n"/>
      <c r="S241" s="214" t="n"/>
      <c r="T241" s="217" t="n"/>
      <c r="U241" s="199" t="n"/>
      <c r="V241" s="199" t="n"/>
      <c r="W241" s="199" t="n"/>
      <c r="X241" s="199" t="n"/>
      <c r="Y241" s="199" t="n"/>
      <c r="Z241" s="199" t="n"/>
      <c r="AA241" s="199" t="n"/>
      <c r="AB241" s="199" t="n"/>
      <c r="AC241" s="199" t="n"/>
      <c r="AD241" s="199" t="n"/>
      <c r="AE241" s="199" t="n"/>
      <c r="AF241" s="199" t="n"/>
      <c r="AG241" s="199" t="n"/>
    </row>
    <row r="242" ht="26.5" customHeight="1">
      <c r="A242" s="203" t="n">
        <v>44021</v>
      </c>
      <c r="B242" s="202">
        <f>INDIRECT(B$1&amp;"!D"&amp;ROW())</f>
        <v/>
      </c>
      <c r="C242" s="200">
        <f>C243*(1+B242)</f>
        <v/>
      </c>
      <c r="D242" s="202">
        <f>INDIRECT(D$1&amp;"!D"&amp;ROW())</f>
        <v/>
      </c>
      <c r="E242" s="200">
        <f>E243*(1+D242)</f>
        <v/>
      </c>
      <c r="F242" s="202">
        <f>INDIRECT(F$1&amp;"!D"&amp;ROW())</f>
        <v/>
      </c>
      <c r="G242" s="200">
        <f>G243*(1+F242)</f>
        <v/>
      </c>
      <c r="H242" s="199" t="n"/>
      <c r="I242" s="199" t="n"/>
      <c r="J242" s="199" t="n"/>
      <c r="K242" s="234" t="n"/>
      <c r="L242" s="200">
        <f>SUM(C242,E242,G242,I242,K242)</f>
        <v/>
      </c>
      <c r="M242" s="202">
        <f>L242/L243-1</f>
        <v/>
      </c>
      <c r="N242" s="415" t="n"/>
      <c r="O242" s="202" t="n"/>
      <c r="P242" s="416" t="n"/>
      <c r="Q242" s="415" t="n"/>
      <c r="R242" s="218" t="n"/>
      <c r="S242" s="214" t="n"/>
      <c r="T242" s="217" t="n"/>
      <c r="U242" s="199" t="n"/>
      <c r="V242" s="199" t="n"/>
      <c r="W242" s="199" t="n"/>
      <c r="X242" s="199" t="n"/>
      <c r="Y242" s="199" t="n"/>
      <c r="Z242" s="199" t="n"/>
      <c r="AA242" s="199" t="n"/>
      <c r="AB242" s="199" t="n"/>
      <c r="AC242" s="199" t="n"/>
      <c r="AD242" s="199" t="n"/>
      <c r="AE242" s="199" t="n"/>
      <c r="AF242" s="199" t="n"/>
      <c r="AG242" s="199" t="n"/>
    </row>
    <row r="243" ht="26.5" customHeight="1">
      <c r="A243" s="203" t="n">
        <v>44020</v>
      </c>
      <c r="B243" s="202">
        <f>INDIRECT(B$1&amp;"!D"&amp;ROW())</f>
        <v/>
      </c>
      <c r="C243" s="200">
        <f>C244*(1+B243)</f>
        <v/>
      </c>
      <c r="D243" s="202">
        <f>INDIRECT(D$1&amp;"!D"&amp;ROW())</f>
        <v/>
      </c>
      <c r="E243" s="200">
        <f>E244*(1+D243)</f>
        <v/>
      </c>
      <c r="F243" s="202">
        <f>INDIRECT(F$1&amp;"!D"&amp;ROW())</f>
        <v/>
      </c>
      <c r="G243" s="200">
        <f>G244*(1+F243)</f>
        <v/>
      </c>
      <c r="H243" s="199" t="n"/>
      <c r="I243" s="199" t="n"/>
      <c r="J243" s="199" t="n"/>
      <c r="K243" s="234" t="n"/>
      <c r="L243" s="200">
        <f>SUM(C243,E243,G243,I243,K243)</f>
        <v/>
      </c>
      <c r="M243" s="202">
        <f>L243/L244-1</f>
        <v/>
      </c>
      <c r="N243" s="415" t="n"/>
      <c r="O243" s="202" t="n"/>
      <c r="P243" s="416" t="n"/>
      <c r="Q243" s="415" t="n"/>
      <c r="R243" s="218" t="n"/>
      <c r="S243" s="214" t="n"/>
      <c r="T243" s="217" t="n"/>
      <c r="U243" s="199" t="n"/>
      <c r="V243" s="199" t="n"/>
      <c r="W243" s="199" t="n"/>
      <c r="X243" s="199" t="n"/>
      <c r="Y243" s="199" t="n"/>
      <c r="Z243" s="199" t="n"/>
      <c r="AA243" s="199" t="n"/>
      <c r="AB243" s="199" t="n"/>
      <c r="AC243" s="199" t="n"/>
      <c r="AD243" s="199" t="n"/>
      <c r="AE243" s="199" t="n"/>
      <c r="AF243" s="199" t="n"/>
      <c r="AG243" s="199" t="n"/>
    </row>
    <row r="244" ht="26.5" customHeight="1">
      <c r="A244" s="203" t="n">
        <v>44019</v>
      </c>
      <c r="B244" s="202">
        <f>INDIRECT(B$1&amp;"!D"&amp;ROW())</f>
        <v/>
      </c>
      <c r="C244" s="200">
        <f>C245*(1+B244)</f>
        <v/>
      </c>
      <c r="D244" s="202">
        <f>INDIRECT(D$1&amp;"!D"&amp;ROW())</f>
        <v/>
      </c>
      <c r="E244" s="200">
        <f>E245*(1+D244)</f>
        <v/>
      </c>
      <c r="F244" s="202">
        <f>INDIRECT(F$1&amp;"!D"&amp;ROW())</f>
        <v/>
      </c>
      <c r="G244" s="200">
        <f>G245*(1+F244)</f>
        <v/>
      </c>
      <c r="H244" s="199" t="n"/>
      <c r="I244" s="199" t="n"/>
      <c r="J244" s="199" t="n"/>
      <c r="K244" s="234" t="n"/>
      <c r="L244" s="200">
        <f>SUM(C244,E244,G244,I244,K244)</f>
        <v/>
      </c>
      <c r="M244" s="202">
        <f>L244/L245-1</f>
        <v/>
      </c>
      <c r="N244" s="415" t="n"/>
      <c r="O244" s="202" t="n"/>
      <c r="P244" s="416" t="n"/>
      <c r="Q244" s="415" t="n"/>
      <c r="R244" s="218" t="n"/>
      <c r="S244" s="214" t="n"/>
      <c r="T244" s="217" t="n"/>
      <c r="U244" s="199" t="n"/>
      <c r="V244" s="199" t="n"/>
      <c r="W244" s="199" t="n"/>
      <c r="X244" s="199" t="n"/>
      <c r="Y244" s="199" t="n"/>
      <c r="Z244" s="199" t="n"/>
      <c r="AA244" s="199" t="n"/>
      <c r="AB244" s="199" t="n"/>
      <c r="AC244" s="199" t="n"/>
      <c r="AD244" s="199" t="n"/>
      <c r="AE244" s="199" t="n"/>
      <c r="AF244" s="199" t="n"/>
      <c r="AG244" s="199" t="n"/>
    </row>
    <row r="245" ht="26.5" customHeight="1">
      <c r="A245" s="203" t="n">
        <v>44018</v>
      </c>
      <c r="B245" s="202">
        <f>INDIRECT(B$1&amp;"!D"&amp;ROW())</f>
        <v/>
      </c>
      <c r="C245" s="200">
        <f>C246*(1+B245)</f>
        <v/>
      </c>
      <c r="D245" s="202">
        <f>INDIRECT(D$1&amp;"!D"&amp;ROW())</f>
        <v/>
      </c>
      <c r="E245" s="200">
        <f>E246*(1+D245)</f>
        <v/>
      </c>
      <c r="F245" s="202">
        <f>INDIRECT(F$1&amp;"!D"&amp;ROW())</f>
        <v/>
      </c>
      <c r="G245" s="200">
        <f>G246*(1+F245)</f>
        <v/>
      </c>
      <c r="H245" s="199" t="n"/>
      <c r="I245" s="199" t="n"/>
      <c r="J245" s="199" t="n"/>
      <c r="K245" s="234" t="n"/>
      <c r="L245" s="200">
        <f>SUM(C245,E245,G245,I245,K245)</f>
        <v/>
      </c>
      <c r="M245" s="202">
        <f>L245/L246-1</f>
        <v/>
      </c>
      <c r="N245" s="415" t="n"/>
      <c r="O245" s="202" t="n"/>
      <c r="P245" s="416" t="n"/>
      <c r="Q245" s="415" t="n"/>
      <c r="R245" s="218" t="n"/>
      <c r="S245" s="214" t="n"/>
      <c r="T245" s="217" t="n"/>
      <c r="U245" s="199" t="n"/>
      <c r="V245" s="199" t="n"/>
      <c r="W245" s="199" t="n"/>
      <c r="X245" s="199" t="n"/>
      <c r="Y245" s="199" t="n"/>
      <c r="Z245" s="199" t="n"/>
      <c r="AA245" s="199" t="n"/>
      <c r="AB245" s="199" t="n"/>
      <c r="AC245" s="199" t="n"/>
      <c r="AD245" s="199" t="n"/>
      <c r="AE245" s="199" t="n"/>
      <c r="AF245" s="199" t="n"/>
      <c r="AG245" s="199" t="n"/>
    </row>
    <row r="246" ht="26.5" customHeight="1">
      <c r="A246" s="203" t="n">
        <v>44014</v>
      </c>
      <c r="B246" s="202">
        <f>INDIRECT(B$1&amp;"!D"&amp;ROW())</f>
        <v/>
      </c>
      <c r="C246" s="200">
        <f>C247*(1+B246)</f>
        <v/>
      </c>
      <c r="D246" s="202">
        <f>INDIRECT(D$1&amp;"!D"&amp;ROW())</f>
        <v/>
      </c>
      <c r="E246" s="200">
        <f>E247*(1+D246)</f>
        <v/>
      </c>
      <c r="F246" s="202">
        <f>INDIRECT(F$1&amp;"!D"&amp;ROW())</f>
        <v/>
      </c>
      <c r="G246" s="200">
        <f>G247*(1+F246)</f>
        <v/>
      </c>
      <c r="H246" s="199" t="n"/>
      <c r="I246" s="199" t="n"/>
      <c r="J246" s="199" t="n"/>
      <c r="K246" s="234" t="n"/>
      <c r="L246" s="200">
        <f>SUM(C246,E246,G246,I246,K246)</f>
        <v/>
      </c>
      <c r="M246" s="202">
        <f>L246/L247-1</f>
        <v/>
      </c>
      <c r="N246" s="415" t="n"/>
      <c r="O246" s="202" t="n"/>
      <c r="P246" s="416" t="n"/>
      <c r="Q246" s="415" t="n"/>
      <c r="R246" s="218" t="n"/>
      <c r="S246" s="214" t="n"/>
      <c r="T246" s="217" t="n"/>
      <c r="U246" s="199" t="n"/>
      <c r="V246" s="199" t="n"/>
      <c r="W246" s="199" t="n"/>
      <c r="X246" s="199" t="n"/>
      <c r="Y246" s="199" t="n"/>
      <c r="Z246" s="199" t="n"/>
      <c r="AA246" s="199" t="n"/>
      <c r="AB246" s="199" t="n"/>
      <c r="AC246" s="199" t="n"/>
      <c r="AD246" s="199" t="n"/>
      <c r="AE246" s="199" t="n"/>
      <c r="AF246" s="199" t="n"/>
      <c r="AG246" s="199" t="n"/>
    </row>
    <row r="247" ht="26.5" customHeight="1">
      <c r="A247" s="203" t="n">
        <v>44013</v>
      </c>
      <c r="B247" s="202">
        <f>INDIRECT(B$1&amp;"!D"&amp;ROW())</f>
        <v/>
      </c>
      <c r="C247" s="200">
        <f>C248*(1+B247)</f>
        <v/>
      </c>
      <c r="D247" s="202">
        <f>INDIRECT(D$1&amp;"!D"&amp;ROW())</f>
        <v/>
      </c>
      <c r="E247" s="200">
        <f>E248*(1+D247)</f>
        <v/>
      </c>
      <c r="F247" s="202">
        <f>INDIRECT(F$1&amp;"!D"&amp;ROW())</f>
        <v/>
      </c>
      <c r="G247" s="200">
        <f>G248*(1+F247)</f>
        <v/>
      </c>
      <c r="H247" s="199" t="n"/>
      <c r="I247" s="199" t="n"/>
      <c r="J247" s="199" t="n"/>
      <c r="K247" s="234" t="n"/>
      <c r="L247" s="200">
        <f>SUM(C247,E247,G247,I247,K247)</f>
        <v/>
      </c>
      <c r="M247" s="202">
        <f>L247/L248-1</f>
        <v/>
      </c>
      <c r="N247" s="415" t="n"/>
      <c r="O247" s="202" t="n"/>
      <c r="P247" s="416" t="n"/>
      <c r="Q247" s="415" t="n"/>
      <c r="R247" s="218" t="n"/>
      <c r="S247" s="214" t="n"/>
      <c r="T247" s="217" t="n"/>
      <c r="U247" s="199" t="n"/>
      <c r="V247" s="199" t="n"/>
      <c r="W247" s="199" t="n"/>
      <c r="X247" s="199" t="n"/>
      <c r="Y247" s="199" t="n"/>
      <c r="Z247" s="199" t="n"/>
      <c r="AA247" s="199" t="n"/>
      <c r="AB247" s="199" t="n"/>
      <c r="AC247" s="199" t="n"/>
      <c r="AD247" s="199" t="n"/>
      <c r="AE247" s="199" t="n"/>
      <c r="AF247" s="199" t="n"/>
      <c r="AG247" s="199" t="n"/>
    </row>
    <row r="248" ht="26.5" customHeight="1">
      <c r="A248" s="203" t="n">
        <v>44012</v>
      </c>
      <c r="B248" s="202">
        <f>INDIRECT(B$1&amp;"!D"&amp;ROW())</f>
        <v/>
      </c>
      <c r="C248" s="200">
        <f>C249*(1+B248)</f>
        <v/>
      </c>
      <c r="D248" s="202">
        <f>INDIRECT(D$1&amp;"!D"&amp;ROW())</f>
        <v/>
      </c>
      <c r="E248" s="200">
        <f>E249*(1+D248)</f>
        <v/>
      </c>
      <c r="F248" s="202">
        <f>INDIRECT(F$1&amp;"!D"&amp;ROW())</f>
        <v/>
      </c>
      <c r="G248" s="200">
        <f>G249*(1+F248)</f>
        <v/>
      </c>
      <c r="H248" s="199" t="n"/>
      <c r="I248" s="199" t="n"/>
      <c r="J248" s="199" t="n"/>
      <c r="K248" s="234" t="n"/>
      <c r="L248" s="200">
        <f>SUM(C248,E248,G248,I248,K248)</f>
        <v/>
      </c>
      <c r="M248" s="202">
        <f>L248/L249-1</f>
        <v/>
      </c>
      <c r="N248" s="415" t="n"/>
      <c r="O248" s="202" t="n"/>
      <c r="P248" s="416" t="n"/>
      <c r="Q248" s="415" t="n"/>
      <c r="R248" s="218" t="n"/>
      <c r="S248" s="214" t="n"/>
      <c r="T248" s="217" t="n"/>
      <c r="U248" s="199" t="n"/>
      <c r="V248" s="199" t="n"/>
      <c r="W248" s="199" t="n"/>
      <c r="X248" s="199" t="n"/>
      <c r="Y248" s="199" t="n"/>
      <c r="Z248" s="199" t="n"/>
      <c r="AA248" s="199" t="n"/>
      <c r="AB248" s="199" t="n"/>
      <c r="AC248" s="199" t="n"/>
      <c r="AD248" s="199" t="n"/>
      <c r="AE248" s="199" t="n"/>
      <c r="AF248" s="199" t="n"/>
      <c r="AG248" s="199" t="n"/>
    </row>
    <row r="249" ht="26.5" customHeight="1">
      <c r="A249" s="203" t="n">
        <v>44011</v>
      </c>
      <c r="B249" s="202">
        <f>INDIRECT(B$1&amp;"!D"&amp;ROW())</f>
        <v/>
      </c>
      <c r="C249" s="200">
        <f>C250*(1+B249)</f>
        <v/>
      </c>
      <c r="D249" s="202">
        <f>INDIRECT(D$1&amp;"!D"&amp;ROW())</f>
        <v/>
      </c>
      <c r="E249" s="200">
        <f>E250*(1+D249)</f>
        <v/>
      </c>
      <c r="F249" s="202">
        <f>INDIRECT(F$1&amp;"!D"&amp;ROW())</f>
        <v/>
      </c>
      <c r="G249" s="200">
        <f>G250*(1+F249)</f>
        <v/>
      </c>
      <c r="H249" s="199" t="n"/>
      <c r="I249" s="199" t="n"/>
      <c r="J249" s="199" t="n"/>
      <c r="K249" s="234" t="n"/>
      <c r="L249" s="200">
        <f>SUM(C249,E249,G249,I249,K249)</f>
        <v/>
      </c>
      <c r="M249" s="202">
        <f>L249/L250-1</f>
        <v/>
      </c>
      <c r="N249" s="415" t="n"/>
      <c r="O249" s="202" t="n"/>
      <c r="P249" s="416" t="n"/>
      <c r="Q249" s="415" t="n"/>
      <c r="R249" s="218" t="n"/>
      <c r="S249" s="214" t="n"/>
      <c r="T249" s="217" t="n"/>
      <c r="U249" s="199" t="n"/>
      <c r="V249" s="199" t="n"/>
      <c r="W249" s="199" t="n"/>
      <c r="X249" s="199" t="n"/>
      <c r="Y249" s="199" t="n"/>
      <c r="Z249" s="199" t="n"/>
      <c r="AA249" s="199" t="n"/>
      <c r="AB249" s="199" t="n"/>
      <c r="AC249" s="199" t="n"/>
      <c r="AD249" s="199" t="n"/>
      <c r="AE249" s="199" t="n"/>
      <c r="AF249" s="199" t="n"/>
      <c r="AG249" s="199" t="n"/>
    </row>
    <row r="250" ht="26.5" customHeight="1">
      <c r="A250" s="203" t="n">
        <v>44008</v>
      </c>
      <c r="B250" s="202">
        <f>INDIRECT(B$1&amp;"!D"&amp;ROW())</f>
        <v/>
      </c>
      <c r="C250" s="200">
        <f>C251*(1+B250)</f>
        <v/>
      </c>
      <c r="D250" s="202">
        <f>INDIRECT(D$1&amp;"!D"&amp;ROW())</f>
        <v/>
      </c>
      <c r="E250" s="200">
        <f>E251*(1+D250)</f>
        <v/>
      </c>
      <c r="F250" s="202">
        <f>INDIRECT(F$1&amp;"!D"&amp;ROW())</f>
        <v/>
      </c>
      <c r="G250" s="200">
        <f>G251*(1+F250)</f>
        <v/>
      </c>
      <c r="H250" s="199" t="n"/>
      <c r="I250" s="199" t="n"/>
      <c r="J250" s="199" t="n"/>
      <c r="K250" s="234" t="n"/>
      <c r="L250" s="200">
        <f>SUM(C250,E250,G250,I250,K250)</f>
        <v/>
      </c>
      <c r="M250" s="202">
        <f>L250/L251-1</f>
        <v/>
      </c>
      <c r="N250" s="415" t="n"/>
      <c r="O250" s="202" t="n"/>
      <c r="P250" s="416" t="n"/>
      <c r="Q250" s="415" t="n"/>
      <c r="R250" s="218" t="n"/>
      <c r="S250" s="214" t="n"/>
      <c r="T250" s="217" t="n"/>
      <c r="U250" s="199" t="n"/>
      <c r="V250" s="199" t="n"/>
      <c r="W250" s="199" t="n"/>
      <c r="X250" s="199" t="n"/>
      <c r="Y250" s="199" t="n"/>
      <c r="Z250" s="199" t="n"/>
      <c r="AA250" s="199" t="n"/>
      <c r="AB250" s="199" t="n"/>
      <c r="AC250" s="199" t="n"/>
      <c r="AD250" s="199" t="n"/>
      <c r="AE250" s="199" t="n"/>
      <c r="AF250" s="199" t="n"/>
      <c r="AG250" s="199" t="n"/>
    </row>
    <row r="251" ht="26.5" customHeight="1">
      <c r="A251" s="203" t="n">
        <v>44007</v>
      </c>
      <c r="B251" s="202">
        <f>INDIRECT(B$1&amp;"!D"&amp;ROW())</f>
        <v/>
      </c>
      <c r="C251" s="200">
        <f>C252*(1+B251)</f>
        <v/>
      </c>
      <c r="D251" s="202">
        <f>INDIRECT(D$1&amp;"!D"&amp;ROW())</f>
        <v/>
      </c>
      <c r="E251" s="200">
        <f>E252*(1+D251)</f>
        <v/>
      </c>
      <c r="F251" s="202">
        <f>INDIRECT(F$1&amp;"!D"&amp;ROW())</f>
        <v/>
      </c>
      <c r="G251" s="200">
        <f>G252*(1+F251)</f>
        <v/>
      </c>
      <c r="H251" s="199" t="n"/>
      <c r="I251" s="199" t="n"/>
      <c r="J251" s="199" t="n"/>
      <c r="K251" s="234" t="n"/>
      <c r="L251" s="200">
        <f>SUM(C251,E251,G251,I251,K251)</f>
        <v/>
      </c>
      <c r="M251" s="202">
        <f>L251/L252-1</f>
        <v/>
      </c>
      <c r="N251" s="415" t="n"/>
      <c r="O251" s="202" t="n"/>
      <c r="P251" s="416" t="n"/>
      <c r="Q251" s="415" t="n"/>
      <c r="R251" s="218" t="n"/>
      <c r="S251" s="214" t="n"/>
      <c r="T251" s="217" t="n"/>
      <c r="U251" s="199" t="n"/>
      <c r="V251" s="199" t="n"/>
      <c r="W251" s="199" t="n"/>
      <c r="X251" s="199" t="n"/>
      <c r="Y251" s="199" t="n"/>
      <c r="Z251" s="199" t="n"/>
      <c r="AA251" s="199" t="n"/>
      <c r="AB251" s="199" t="n"/>
      <c r="AC251" s="199" t="n"/>
      <c r="AD251" s="199" t="n"/>
      <c r="AE251" s="199" t="n"/>
      <c r="AF251" s="199" t="n"/>
      <c r="AG251" s="199" t="n"/>
    </row>
    <row r="252" ht="26.5" customHeight="1">
      <c r="A252" s="203" t="n">
        <v>44006</v>
      </c>
      <c r="B252" s="202">
        <f>INDIRECT(B$1&amp;"!D"&amp;ROW())</f>
        <v/>
      </c>
      <c r="C252" s="200">
        <f>C253*(1+B252)</f>
        <v/>
      </c>
      <c r="D252" s="202">
        <f>INDIRECT(D$1&amp;"!D"&amp;ROW())</f>
        <v/>
      </c>
      <c r="E252" s="200">
        <f>E253*(1+D252)</f>
        <v/>
      </c>
      <c r="F252" s="202">
        <f>INDIRECT(F$1&amp;"!D"&amp;ROW())</f>
        <v/>
      </c>
      <c r="G252" s="200">
        <f>G253*(1+F252)</f>
        <v/>
      </c>
      <c r="H252" s="199" t="n"/>
      <c r="I252" s="199" t="n"/>
      <c r="J252" s="199" t="n"/>
      <c r="K252" s="234" t="n"/>
      <c r="L252" s="200">
        <f>SUM(C252,E252,G252,I252,K252)</f>
        <v/>
      </c>
      <c r="M252" s="202">
        <f>L252/L253-1</f>
        <v/>
      </c>
      <c r="N252" s="415" t="n"/>
      <c r="O252" s="202" t="n"/>
      <c r="P252" s="416" t="n"/>
      <c r="Q252" s="415" t="n"/>
      <c r="R252" s="218" t="n"/>
      <c r="S252" s="214" t="n"/>
      <c r="T252" s="217" t="n"/>
      <c r="U252" s="199" t="n"/>
      <c r="V252" s="199" t="n"/>
      <c r="W252" s="199" t="n"/>
      <c r="X252" s="199" t="n"/>
      <c r="Y252" s="199" t="n"/>
      <c r="Z252" s="199" t="n"/>
      <c r="AA252" s="199" t="n"/>
      <c r="AB252" s="199" t="n"/>
      <c r="AC252" s="199" t="n"/>
      <c r="AD252" s="199" t="n"/>
      <c r="AE252" s="199" t="n"/>
      <c r="AF252" s="199" t="n"/>
      <c r="AG252" s="199" t="n"/>
    </row>
    <row r="253" ht="26.5" customHeight="1">
      <c r="A253" s="203" t="n">
        <v>44005</v>
      </c>
      <c r="B253" s="202">
        <f>INDIRECT(B$1&amp;"!D"&amp;ROW())</f>
        <v/>
      </c>
      <c r="C253" s="200">
        <f>C254*(1+B253)</f>
        <v/>
      </c>
      <c r="D253" s="202">
        <f>INDIRECT(D$1&amp;"!D"&amp;ROW())</f>
        <v/>
      </c>
      <c r="E253" s="200">
        <f>E254*(1+D253)</f>
        <v/>
      </c>
      <c r="F253" s="202">
        <f>INDIRECT(F$1&amp;"!D"&amp;ROW())</f>
        <v/>
      </c>
      <c r="G253" s="200">
        <f>G254*(1+F253)</f>
        <v/>
      </c>
      <c r="H253" s="199" t="n"/>
      <c r="I253" s="199" t="n"/>
      <c r="J253" s="199" t="n"/>
      <c r="K253" s="234" t="n"/>
      <c r="L253" s="200">
        <f>SUM(C253,E253,G253,I253,K253)</f>
        <v/>
      </c>
      <c r="M253" s="202">
        <f>L253/L254-1</f>
        <v/>
      </c>
      <c r="N253" s="415" t="n"/>
      <c r="O253" s="202" t="n"/>
      <c r="P253" s="416" t="n"/>
      <c r="Q253" s="415" t="n"/>
      <c r="R253" s="218" t="n"/>
      <c r="S253" s="214" t="n"/>
      <c r="T253" s="217" t="n"/>
      <c r="U253" s="199" t="n"/>
      <c r="V253" s="199" t="n"/>
      <c r="W253" s="199" t="n"/>
      <c r="X253" s="199" t="n"/>
      <c r="Y253" s="199" t="n"/>
      <c r="Z253" s="199" t="n"/>
      <c r="AA253" s="199" t="n"/>
      <c r="AB253" s="199" t="n"/>
      <c r="AC253" s="199" t="n"/>
      <c r="AD253" s="199" t="n"/>
      <c r="AE253" s="199" t="n"/>
      <c r="AF253" s="199" t="n"/>
      <c r="AG253" s="199" t="n"/>
    </row>
    <row r="254" ht="26.5" customHeight="1">
      <c r="A254" s="203" t="n">
        <v>44004</v>
      </c>
      <c r="B254" s="202">
        <f>INDIRECT(B$1&amp;"!D"&amp;ROW())</f>
        <v/>
      </c>
      <c r="C254" s="200">
        <f>C255*(1+B254)</f>
        <v/>
      </c>
      <c r="D254" s="202">
        <f>INDIRECT(D$1&amp;"!D"&amp;ROW())</f>
        <v/>
      </c>
      <c r="E254" s="200">
        <f>E255*(1+D254)</f>
        <v/>
      </c>
      <c r="F254" s="202">
        <f>INDIRECT(F$1&amp;"!D"&amp;ROW())</f>
        <v/>
      </c>
      <c r="G254" s="200">
        <f>G255*(1+F254)</f>
        <v/>
      </c>
      <c r="H254" s="199" t="n"/>
      <c r="I254" s="199" t="n"/>
      <c r="J254" s="199" t="n"/>
      <c r="K254" s="234" t="n"/>
      <c r="L254" s="200">
        <f>SUM(C254,E254,G254,I254,K254)</f>
        <v/>
      </c>
      <c r="M254" s="202">
        <f>L254/L255-1</f>
        <v/>
      </c>
      <c r="N254" s="415" t="n"/>
      <c r="O254" s="202" t="n"/>
      <c r="P254" s="416" t="n"/>
      <c r="Q254" s="415" t="n"/>
      <c r="R254" s="218" t="n"/>
      <c r="S254" s="214" t="n"/>
      <c r="T254" s="217" t="n"/>
      <c r="U254" s="199" t="n"/>
      <c r="V254" s="199" t="n"/>
      <c r="W254" s="199" t="n"/>
      <c r="X254" s="199" t="n"/>
      <c r="Y254" s="199" t="n"/>
      <c r="Z254" s="199" t="n"/>
      <c r="AA254" s="199" t="n"/>
      <c r="AB254" s="199" t="n"/>
      <c r="AC254" s="199" t="n"/>
      <c r="AD254" s="199" t="n"/>
      <c r="AE254" s="199" t="n"/>
      <c r="AF254" s="199" t="n"/>
      <c r="AG254" s="199" t="n"/>
    </row>
    <row r="255" ht="26.5" customHeight="1">
      <c r="A255" s="203" t="n">
        <v>44001</v>
      </c>
      <c r="B255" s="202">
        <f>INDIRECT(B$1&amp;"!D"&amp;ROW())</f>
        <v/>
      </c>
      <c r="C255" s="200">
        <f>C256*(1+B255)</f>
        <v/>
      </c>
      <c r="D255" s="202">
        <f>INDIRECT(D$1&amp;"!D"&amp;ROW())</f>
        <v/>
      </c>
      <c r="E255" s="200">
        <f>E256*(1+D255)</f>
        <v/>
      </c>
      <c r="F255" s="202">
        <f>INDIRECT(F$1&amp;"!D"&amp;ROW())</f>
        <v/>
      </c>
      <c r="G255" s="200">
        <f>G256*(1+F255)</f>
        <v/>
      </c>
      <c r="H255" s="199" t="n"/>
      <c r="I255" s="199" t="n"/>
      <c r="J255" s="199" t="n"/>
      <c r="K255" s="234" t="n"/>
      <c r="L255" s="200">
        <f>SUM(C255,E255,G255,I255,K255)</f>
        <v/>
      </c>
      <c r="M255" s="202">
        <f>L255/L256-1</f>
        <v/>
      </c>
      <c r="N255" s="415" t="n"/>
      <c r="O255" s="202" t="n"/>
      <c r="P255" s="416" t="n"/>
      <c r="Q255" s="415" t="n"/>
      <c r="R255" s="218" t="n"/>
      <c r="S255" s="214" t="n"/>
      <c r="T255" s="217" t="n"/>
      <c r="U255" s="199" t="n"/>
      <c r="V255" s="199" t="n"/>
      <c r="W255" s="199" t="n"/>
      <c r="X255" s="199" t="n"/>
      <c r="Y255" s="199" t="n"/>
      <c r="Z255" s="199" t="n"/>
      <c r="AA255" s="199" t="n"/>
      <c r="AB255" s="199" t="n"/>
      <c r="AC255" s="199" t="n"/>
      <c r="AD255" s="199" t="n"/>
      <c r="AE255" s="199" t="n"/>
      <c r="AF255" s="199" t="n"/>
      <c r="AG255" s="199" t="n"/>
    </row>
    <row r="256" ht="26.5" customHeight="1">
      <c r="A256" s="203" t="n">
        <v>44000</v>
      </c>
      <c r="B256" s="202">
        <f>INDIRECT(B$1&amp;"!D"&amp;ROW())</f>
        <v/>
      </c>
      <c r="C256" s="200">
        <f>C257*(1+B256)</f>
        <v/>
      </c>
      <c r="D256" s="202">
        <f>INDIRECT(D$1&amp;"!D"&amp;ROW())</f>
        <v/>
      </c>
      <c r="E256" s="200">
        <f>E257*(1+D256)</f>
        <v/>
      </c>
      <c r="F256" s="202">
        <f>INDIRECT(F$1&amp;"!D"&amp;ROW())</f>
        <v/>
      </c>
      <c r="G256" s="200">
        <f>G257*(1+F256)</f>
        <v/>
      </c>
      <c r="H256" s="199" t="n"/>
      <c r="I256" s="199" t="n"/>
      <c r="J256" s="199" t="n"/>
      <c r="K256" s="234" t="n"/>
      <c r="L256" s="200">
        <f>SUM(C256,E256,G256,I256,K256)</f>
        <v/>
      </c>
      <c r="M256" s="202">
        <f>L256/L257-1</f>
        <v/>
      </c>
      <c r="N256" s="415" t="n"/>
      <c r="O256" s="202" t="n"/>
      <c r="P256" s="416" t="n"/>
      <c r="Q256" s="415" t="n"/>
      <c r="R256" s="218" t="n"/>
      <c r="S256" s="214" t="n"/>
      <c r="T256" s="217" t="n"/>
      <c r="U256" s="199" t="n"/>
      <c r="V256" s="199" t="n"/>
      <c r="W256" s="199" t="n"/>
      <c r="X256" s="199" t="n"/>
      <c r="Y256" s="199" t="n"/>
      <c r="Z256" s="199" t="n"/>
      <c r="AA256" s="199" t="n"/>
      <c r="AB256" s="199" t="n"/>
      <c r="AC256" s="199" t="n"/>
      <c r="AD256" s="199" t="n"/>
      <c r="AE256" s="199" t="n"/>
      <c r="AF256" s="199" t="n"/>
      <c r="AG256" s="199" t="n"/>
    </row>
    <row r="257" ht="26.5" customHeight="1">
      <c r="A257" s="203" t="n">
        <v>43999</v>
      </c>
      <c r="B257" s="202">
        <f>INDIRECT(B$1&amp;"!D"&amp;ROW())</f>
        <v/>
      </c>
      <c r="C257" s="200">
        <f>C258*(1+B257)</f>
        <v/>
      </c>
      <c r="D257" s="202">
        <f>INDIRECT(D$1&amp;"!D"&amp;ROW())</f>
        <v/>
      </c>
      <c r="E257" s="200">
        <f>E258*(1+D257)</f>
        <v/>
      </c>
      <c r="F257" s="202">
        <f>INDIRECT(F$1&amp;"!D"&amp;ROW())</f>
        <v/>
      </c>
      <c r="G257" s="200">
        <f>G258*(1+F257)</f>
        <v/>
      </c>
      <c r="H257" s="199" t="n"/>
      <c r="I257" s="199" t="n"/>
      <c r="J257" s="199" t="n"/>
      <c r="K257" s="234" t="n"/>
      <c r="L257" s="200">
        <f>SUM(C257,E257,G257,I257,K257)</f>
        <v/>
      </c>
      <c r="M257" s="202">
        <f>L257/L258-1</f>
        <v/>
      </c>
      <c r="N257" s="415" t="n"/>
      <c r="O257" s="202" t="n"/>
      <c r="P257" s="416" t="n"/>
      <c r="Q257" s="415" t="n"/>
      <c r="R257" s="218" t="n"/>
      <c r="S257" s="417" t="n"/>
      <c r="T257" s="217" t="n"/>
      <c r="U257" s="199" t="n"/>
      <c r="V257" s="199" t="n"/>
      <c r="W257" s="199" t="n"/>
      <c r="X257" s="199" t="n"/>
      <c r="Y257" s="199" t="n"/>
      <c r="Z257" s="199" t="n"/>
      <c r="AA257" s="199" t="n"/>
      <c r="AB257" s="199" t="n"/>
      <c r="AC257" s="199" t="n"/>
      <c r="AD257" s="199" t="n"/>
      <c r="AE257" s="199" t="n"/>
      <c r="AF257" s="199" t="n"/>
      <c r="AG257" s="199" t="n"/>
    </row>
    <row r="258" ht="26.5" customHeight="1">
      <c r="A258" s="203" t="n">
        <v>43998</v>
      </c>
      <c r="B258" s="202">
        <f>INDIRECT(B$1&amp;"!D"&amp;ROW())</f>
        <v/>
      </c>
      <c r="C258" s="200">
        <f>C259*(1+B258)</f>
        <v/>
      </c>
      <c r="D258" s="202">
        <f>INDIRECT(D$1&amp;"!D"&amp;ROW())</f>
        <v/>
      </c>
      <c r="E258" s="200">
        <f>E259*(1+D258)</f>
        <v/>
      </c>
      <c r="F258" s="202">
        <f>INDIRECT(F$1&amp;"!D"&amp;ROW())</f>
        <v/>
      </c>
      <c r="G258" s="200">
        <f>G259*(1+F258)</f>
        <v/>
      </c>
      <c r="H258" s="199" t="n"/>
      <c r="I258" s="199" t="n"/>
      <c r="J258" s="199" t="n"/>
      <c r="K258" s="234" t="n"/>
      <c r="L258" s="200">
        <f>SUM(C258,E258,G258,I258,K258)</f>
        <v/>
      </c>
      <c r="M258" s="202">
        <f>L258/L259-1</f>
        <v/>
      </c>
      <c r="N258" s="415" t="n"/>
      <c r="O258" s="202" t="n"/>
      <c r="P258" s="416" t="n"/>
      <c r="Q258" s="415" t="n"/>
      <c r="R258" s="218" t="n"/>
      <c r="S258" s="417" t="n"/>
      <c r="T258" s="217" t="n"/>
      <c r="U258" s="199" t="n"/>
      <c r="V258" s="199" t="n"/>
      <c r="W258" s="199" t="n"/>
      <c r="X258" s="199" t="n"/>
      <c r="Y258" s="199" t="n"/>
      <c r="Z258" s="199" t="n"/>
      <c r="AA258" s="199" t="n"/>
      <c r="AB258" s="199" t="n"/>
      <c r="AC258" s="199" t="n"/>
      <c r="AD258" s="199" t="n"/>
      <c r="AE258" s="199" t="n"/>
      <c r="AF258" s="199" t="n"/>
      <c r="AG258" s="199" t="n"/>
    </row>
    <row r="259" ht="26.5" customHeight="1">
      <c r="A259" s="203" t="n">
        <v>43997</v>
      </c>
      <c r="B259" s="202">
        <f>INDIRECT(B$1&amp;"!D"&amp;ROW())</f>
        <v/>
      </c>
      <c r="C259" s="200">
        <f>C260*(1+B259)</f>
        <v/>
      </c>
      <c r="D259" s="202">
        <f>INDIRECT(D$1&amp;"!D"&amp;ROW())</f>
        <v/>
      </c>
      <c r="E259" s="200">
        <f>E260*(1+D259)</f>
        <v/>
      </c>
      <c r="F259" s="202">
        <f>INDIRECT(F$1&amp;"!D"&amp;ROW())</f>
        <v/>
      </c>
      <c r="G259" s="200">
        <f>G260*(1+F259)</f>
        <v/>
      </c>
      <c r="H259" s="199" t="n"/>
      <c r="I259" s="199" t="n"/>
      <c r="J259" s="199" t="n"/>
      <c r="K259" s="234" t="n"/>
      <c r="L259" s="200">
        <f>SUM(C259,E259,G259,I259,K259)</f>
        <v/>
      </c>
      <c r="M259" s="202">
        <f>L259/L260-1</f>
        <v/>
      </c>
      <c r="N259" s="415" t="n"/>
      <c r="O259" s="202" t="n"/>
      <c r="P259" s="416" t="n"/>
      <c r="Q259" s="415" t="n"/>
      <c r="R259" s="218" t="n"/>
      <c r="S259" s="417" t="n"/>
      <c r="T259" s="217" t="n"/>
      <c r="U259" s="199" t="n"/>
      <c r="V259" s="199" t="n"/>
      <c r="W259" s="199" t="n"/>
      <c r="X259" s="199" t="n"/>
      <c r="Y259" s="199" t="n"/>
      <c r="Z259" s="199" t="n"/>
      <c r="AA259" s="199" t="n"/>
      <c r="AB259" s="199" t="n"/>
      <c r="AC259" s="199" t="n"/>
      <c r="AD259" s="199" t="n"/>
      <c r="AE259" s="199" t="n"/>
      <c r="AF259" s="199" t="n"/>
      <c r="AG259" s="199" t="n"/>
    </row>
    <row r="260" ht="26.5" customHeight="1">
      <c r="A260" s="203" t="n">
        <v>43994</v>
      </c>
      <c r="B260" s="202">
        <f>INDIRECT(B$1&amp;"!D"&amp;ROW())</f>
        <v/>
      </c>
      <c r="C260" s="200">
        <f>C261*(1+B260)</f>
        <v/>
      </c>
      <c r="D260" s="202">
        <f>INDIRECT(D$1&amp;"!D"&amp;ROW())</f>
        <v/>
      </c>
      <c r="E260" s="200">
        <f>E261*(1+D260)</f>
        <v/>
      </c>
      <c r="F260" s="202">
        <f>INDIRECT(F$1&amp;"!D"&amp;ROW())</f>
        <v/>
      </c>
      <c r="G260" s="200">
        <f>G261*(1+F260)</f>
        <v/>
      </c>
      <c r="H260" s="199" t="n"/>
      <c r="I260" s="199" t="n"/>
      <c r="J260" s="199" t="n"/>
      <c r="K260" s="234" t="n"/>
      <c r="L260" s="200">
        <f>SUM(C260,E260,G260,I260,K260)</f>
        <v/>
      </c>
      <c r="M260" s="202">
        <f>L260/L261-1</f>
        <v/>
      </c>
      <c r="N260" s="415" t="n"/>
      <c r="O260" s="202" t="n"/>
      <c r="P260" s="416" t="n"/>
      <c r="Q260" s="415" t="n"/>
      <c r="R260" s="218" t="n"/>
      <c r="S260" s="417" t="n"/>
      <c r="T260" s="217" t="n"/>
      <c r="U260" s="199" t="n"/>
      <c r="V260" s="199" t="n"/>
      <c r="W260" s="199" t="n"/>
      <c r="X260" s="199" t="n"/>
      <c r="Y260" s="199" t="n"/>
      <c r="Z260" s="199" t="n"/>
      <c r="AA260" s="199" t="n"/>
      <c r="AB260" s="199" t="n"/>
      <c r="AC260" s="199" t="n"/>
      <c r="AD260" s="199" t="n"/>
      <c r="AE260" s="199" t="n"/>
      <c r="AF260" s="199" t="n"/>
      <c r="AG260" s="199" t="n"/>
    </row>
    <row r="261" ht="26.5" customHeight="1">
      <c r="A261" s="203" t="n">
        <v>43993</v>
      </c>
      <c r="B261" s="202">
        <f>INDIRECT(B$1&amp;"!D"&amp;ROW())</f>
        <v/>
      </c>
      <c r="C261" s="200">
        <f>C262*(1+B261)</f>
        <v/>
      </c>
      <c r="D261" s="202">
        <f>INDIRECT(D$1&amp;"!D"&amp;ROW())</f>
        <v/>
      </c>
      <c r="E261" s="200">
        <f>E262*(1+D261)</f>
        <v/>
      </c>
      <c r="F261" s="202">
        <f>INDIRECT(F$1&amp;"!D"&amp;ROW())</f>
        <v/>
      </c>
      <c r="G261" s="200">
        <f>G262*(1+F261)</f>
        <v/>
      </c>
      <c r="H261" s="199" t="n"/>
      <c r="I261" s="199" t="n"/>
      <c r="J261" s="199" t="n"/>
      <c r="K261" s="234" t="n"/>
      <c r="L261" s="200">
        <f>SUM(C261,E261,G261,I261,K261)</f>
        <v/>
      </c>
      <c r="M261" s="202">
        <f>L261/L262-1</f>
        <v/>
      </c>
      <c r="N261" s="415" t="n"/>
      <c r="O261" s="202" t="n"/>
      <c r="P261" s="416" t="n"/>
      <c r="Q261" s="415" t="n"/>
      <c r="R261" s="218" t="n"/>
      <c r="S261" s="417" t="n"/>
      <c r="T261" s="217" t="n"/>
      <c r="U261" s="199" t="n"/>
      <c r="V261" s="199" t="n"/>
      <c r="W261" s="199" t="n"/>
      <c r="X261" s="199" t="n"/>
      <c r="Y261" s="199" t="n"/>
      <c r="Z261" s="199" t="n"/>
      <c r="AA261" s="199" t="n"/>
      <c r="AB261" s="199" t="n"/>
      <c r="AC261" s="199" t="n"/>
      <c r="AD261" s="199" t="n"/>
      <c r="AE261" s="199" t="n"/>
      <c r="AF261" s="199" t="n"/>
      <c r="AG261" s="199" t="n"/>
    </row>
    <row r="262" ht="26.5" customHeight="1">
      <c r="A262" s="203" t="n">
        <v>43992</v>
      </c>
      <c r="B262" s="202">
        <f>INDIRECT(B$1&amp;"!D"&amp;ROW())</f>
        <v/>
      </c>
      <c r="C262" s="200">
        <f>C263*(1+B262)</f>
        <v/>
      </c>
      <c r="D262" s="202">
        <f>INDIRECT(D$1&amp;"!D"&amp;ROW())</f>
        <v/>
      </c>
      <c r="E262" s="200">
        <f>E263*(1+D262)</f>
        <v/>
      </c>
      <c r="F262" s="202">
        <f>INDIRECT(F$1&amp;"!D"&amp;ROW())</f>
        <v/>
      </c>
      <c r="G262" s="200">
        <f>G263*(1+F262)</f>
        <v/>
      </c>
      <c r="H262" s="199" t="n"/>
      <c r="I262" s="199" t="n"/>
      <c r="J262" s="199" t="n"/>
      <c r="K262" s="234" t="n"/>
      <c r="L262" s="200">
        <f>SUM(C262,E262,G262,I262,K262)</f>
        <v/>
      </c>
      <c r="M262" s="202">
        <f>L262/L263-1</f>
        <v/>
      </c>
      <c r="N262" s="415" t="n"/>
      <c r="O262" s="202" t="n"/>
      <c r="P262" s="416" t="n"/>
      <c r="Q262" s="415" t="n"/>
      <c r="R262" s="218" t="n"/>
      <c r="S262" s="417" t="n"/>
      <c r="T262" s="217" t="n"/>
      <c r="U262" s="199" t="n"/>
      <c r="V262" s="199" t="n"/>
      <c r="W262" s="199" t="n"/>
      <c r="X262" s="199" t="n"/>
      <c r="Y262" s="199" t="n"/>
      <c r="Z262" s="199" t="n"/>
      <c r="AA262" s="199" t="n"/>
      <c r="AB262" s="199" t="n"/>
      <c r="AC262" s="199" t="n"/>
      <c r="AD262" s="199" t="n"/>
      <c r="AE262" s="199" t="n"/>
      <c r="AF262" s="199" t="n"/>
      <c r="AG262" s="199" t="n"/>
    </row>
    <row r="263" ht="26.5" customHeight="1">
      <c r="A263" s="203" t="n">
        <v>43991</v>
      </c>
      <c r="B263" s="202">
        <f>INDIRECT(B$1&amp;"!D"&amp;ROW())</f>
        <v/>
      </c>
      <c r="C263" s="200">
        <f>C264*(1+B263)</f>
        <v/>
      </c>
      <c r="D263" s="202">
        <f>INDIRECT(D$1&amp;"!D"&amp;ROW())</f>
        <v/>
      </c>
      <c r="E263" s="200">
        <f>E264*(1+D263)</f>
        <v/>
      </c>
      <c r="F263" s="202">
        <f>INDIRECT(F$1&amp;"!D"&amp;ROW())</f>
        <v/>
      </c>
      <c r="G263" s="200">
        <f>G264*(1+F263)</f>
        <v/>
      </c>
      <c r="H263" s="199" t="n"/>
      <c r="I263" s="199" t="n"/>
      <c r="J263" s="199" t="n"/>
      <c r="K263" s="234" t="n"/>
      <c r="L263" s="200">
        <f>SUM(C263,E263,G263,I263,K263)</f>
        <v/>
      </c>
      <c r="M263" s="202">
        <f>L263/L264-1</f>
        <v/>
      </c>
      <c r="N263" s="415" t="n"/>
      <c r="O263" s="202" t="n"/>
      <c r="P263" s="416" t="n"/>
      <c r="Q263" s="415" t="n"/>
      <c r="R263" s="218" t="n"/>
      <c r="S263" s="417" t="n"/>
      <c r="T263" s="217" t="n"/>
      <c r="U263" s="199" t="n"/>
      <c r="V263" s="199" t="n"/>
      <c r="W263" s="199" t="n"/>
      <c r="X263" s="199" t="n"/>
      <c r="Y263" s="199" t="n"/>
      <c r="Z263" s="199" t="n"/>
      <c r="AA263" s="199" t="n"/>
      <c r="AB263" s="199" t="n"/>
      <c r="AC263" s="199" t="n"/>
      <c r="AD263" s="199" t="n"/>
      <c r="AE263" s="199" t="n"/>
      <c r="AF263" s="199" t="n"/>
      <c r="AG263" s="199" t="n"/>
    </row>
    <row r="264" ht="26.5" customHeight="1">
      <c r="A264" s="203" t="n">
        <v>43990</v>
      </c>
      <c r="B264" s="202">
        <f>INDIRECT(B$1&amp;"!D"&amp;ROW())</f>
        <v/>
      </c>
      <c r="C264" s="200">
        <f>C265*(1+B264)</f>
        <v/>
      </c>
      <c r="D264" s="202">
        <f>INDIRECT(D$1&amp;"!D"&amp;ROW())</f>
        <v/>
      </c>
      <c r="E264" s="200">
        <f>E265*(1+D264)</f>
        <v/>
      </c>
      <c r="F264" s="202">
        <f>INDIRECT(F$1&amp;"!D"&amp;ROW())</f>
        <v/>
      </c>
      <c r="G264" s="200">
        <f>G265*(1+F264)</f>
        <v/>
      </c>
      <c r="H264" s="199" t="n"/>
      <c r="I264" s="199" t="n"/>
      <c r="J264" s="199" t="n"/>
      <c r="K264" s="234" t="n"/>
      <c r="L264" s="200">
        <f>SUM(C264,E264,G264,I264,K264)</f>
        <v/>
      </c>
      <c r="M264" s="202">
        <f>L264/L265-1</f>
        <v/>
      </c>
      <c r="N264" s="415" t="n"/>
      <c r="O264" s="202" t="n"/>
      <c r="P264" s="416" t="n"/>
      <c r="Q264" s="415" t="n"/>
      <c r="R264" s="218" t="n"/>
      <c r="S264" s="417" t="n"/>
      <c r="T264" s="217" t="n"/>
      <c r="U264" s="199" t="n"/>
      <c r="V264" s="199" t="n"/>
      <c r="W264" s="199" t="n"/>
      <c r="X264" s="199" t="n"/>
      <c r="Y264" s="199" t="n"/>
      <c r="Z264" s="199" t="n"/>
      <c r="AA264" s="199" t="n"/>
      <c r="AB264" s="199" t="n"/>
      <c r="AC264" s="199" t="n"/>
      <c r="AD264" s="199" t="n"/>
      <c r="AE264" s="199" t="n"/>
      <c r="AF264" s="199" t="n"/>
      <c r="AG264" s="199" t="n"/>
    </row>
    <row r="265" ht="26.5" customHeight="1">
      <c r="A265" s="203" t="n">
        <v>43987</v>
      </c>
      <c r="B265" s="202">
        <f>INDIRECT(B$1&amp;"!D"&amp;ROW())</f>
        <v/>
      </c>
      <c r="C265" s="200">
        <f>C266*(1+B265)</f>
        <v/>
      </c>
      <c r="D265" s="202">
        <f>INDIRECT(D$1&amp;"!D"&amp;ROW())</f>
        <v/>
      </c>
      <c r="E265" s="200">
        <f>E266*(1+D265)</f>
        <v/>
      </c>
      <c r="F265" s="202">
        <f>INDIRECT(F$1&amp;"!D"&amp;ROW())</f>
        <v/>
      </c>
      <c r="G265" s="200">
        <f>G266*(1+F265)</f>
        <v/>
      </c>
      <c r="H265" s="199" t="n"/>
      <c r="I265" s="199" t="n"/>
      <c r="J265" s="199" t="n"/>
      <c r="K265" s="234" t="n"/>
      <c r="L265" s="200">
        <f>SUM(C265,E265,G265,I265,K265)</f>
        <v/>
      </c>
      <c r="M265" s="202">
        <f>L265/L266-1</f>
        <v/>
      </c>
      <c r="N265" s="415" t="n"/>
      <c r="O265" s="202" t="n"/>
      <c r="P265" s="416" t="n"/>
      <c r="Q265" s="415" t="n"/>
      <c r="R265" s="218" t="n"/>
      <c r="S265" s="417" t="n"/>
      <c r="T265" s="217" t="n"/>
      <c r="U265" s="199" t="n"/>
      <c r="V265" s="199" t="n"/>
      <c r="W265" s="199" t="n"/>
      <c r="X265" s="199" t="n"/>
      <c r="Y265" s="199" t="n"/>
      <c r="Z265" s="199" t="n"/>
      <c r="AA265" s="199" t="n"/>
      <c r="AB265" s="199" t="n"/>
      <c r="AC265" s="199" t="n"/>
      <c r="AD265" s="199" t="n"/>
      <c r="AE265" s="199" t="n"/>
      <c r="AF265" s="199" t="n"/>
      <c r="AG265" s="199" t="n"/>
    </row>
    <row r="266" ht="26.5" customHeight="1">
      <c r="A266" s="203" t="n">
        <v>43986</v>
      </c>
      <c r="B266" s="202">
        <f>INDIRECT(B$1&amp;"!D"&amp;ROW())</f>
        <v/>
      </c>
      <c r="C266" s="200">
        <f>C267*(1+B266)</f>
        <v/>
      </c>
      <c r="D266" s="202">
        <f>INDIRECT(D$1&amp;"!D"&amp;ROW())</f>
        <v/>
      </c>
      <c r="E266" s="200">
        <f>E267*(1+D266)</f>
        <v/>
      </c>
      <c r="F266" s="202">
        <f>INDIRECT(F$1&amp;"!D"&amp;ROW())</f>
        <v/>
      </c>
      <c r="G266" s="200">
        <f>G267*(1+F266)</f>
        <v/>
      </c>
      <c r="H266" s="199" t="n"/>
      <c r="I266" s="199" t="n"/>
      <c r="J266" s="199" t="n"/>
      <c r="K266" s="234" t="n"/>
      <c r="L266" s="200">
        <f>SUM(C266,E266,G266,I266,K266)</f>
        <v/>
      </c>
      <c r="M266" s="202">
        <f>L266/L267-1</f>
        <v/>
      </c>
      <c r="N266" s="415" t="n"/>
      <c r="O266" s="202" t="n"/>
      <c r="P266" s="416" t="n"/>
      <c r="Q266" s="415" t="n"/>
      <c r="R266" s="218" t="n"/>
      <c r="S266" s="417" t="n"/>
      <c r="T266" s="217" t="n"/>
      <c r="U266" s="199" t="n"/>
      <c r="V266" s="199" t="n"/>
      <c r="W266" s="199" t="n"/>
      <c r="X266" s="199" t="n"/>
      <c r="Y266" s="199" t="n"/>
      <c r="Z266" s="199" t="n"/>
      <c r="AA266" s="199" t="n"/>
      <c r="AB266" s="199" t="n"/>
      <c r="AC266" s="199" t="n"/>
      <c r="AD266" s="199" t="n"/>
      <c r="AE266" s="199" t="n"/>
      <c r="AF266" s="199" t="n"/>
      <c r="AG266" s="199" t="n"/>
    </row>
    <row r="267" ht="26.5" customHeight="1">
      <c r="A267" s="203" t="n">
        <v>43985</v>
      </c>
      <c r="B267" s="202">
        <f>INDIRECT(B$1&amp;"!D"&amp;ROW())</f>
        <v/>
      </c>
      <c r="C267" s="200">
        <f>C268*(1+B267)</f>
        <v/>
      </c>
      <c r="D267" s="202">
        <f>INDIRECT(D$1&amp;"!D"&amp;ROW())</f>
        <v/>
      </c>
      <c r="E267" s="200">
        <f>E268*(1+D267)</f>
        <v/>
      </c>
      <c r="F267" s="202">
        <f>INDIRECT(F$1&amp;"!D"&amp;ROW())</f>
        <v/>
      </c>
      <c r="G267" s="200">
        <f>G268*(1+F267)</f>
        <v/>
      </c>
      <c r="H267" s="199" t="n"/>
      <c r="I267" s="199" t="n"/>
      <c r="J267" s="199" t="n"/>
      <c r="K267" s="234" t="n"/>
      <c r="L267" s="200">
        <f>SUM(C267,E267,G267,I267,K267)</f>
        <v/>
      </c>
      <c r="M267" s="202">
        <f>L267/L268-1</f>
        <v/>
      </c>
      <c r="N267" s="415" t="n"/>
      <c r="O267" s="202" t="n"/>
      <c r="P267" s="416" t="n"/>
      <c r="Q267" s="415" t="n"/>
      <c r="R267" s="218" t="n"/>
      <c r="S267" s="417" t="n"/>
      <c r="T267" s="217" t="n"/>
      <c r="U267" s="199" t="n"/>
      <c r="V267" s="199" t="n"/>
      <c r="W267" s="199" t="n"/>
      <c r="X267" s="199" t="n"/>
      <c r="Y267" s="199" t="n"/>
      <c r="Z267" s="199" t="n"/>
      <c r="AA267" s="199" t="n"/>
      <c r="AB267" s="199" t="n"/>
      <c r="AC267" s="199" t="n"/>
      <c r="AD267" s="199" t="n"/>
      <c r="AE267" s="199" t="n"/>
      <c r="AF267" s="199" t="n"/>
      <c r="AG267" s="199" t="n"/>
    </row>
    <row r="268" ht="26.5" customHeight="1">
      <c r="A268" s="203" t="n">
        <v>43984</v>
      </c>
      <c r="B268" s="202">
        <f>INDIRECT(B$1&amp;"!D"&amp;ROW())</f>
        <v/>
      </c>
      <c r="C268" s="200">
        <f>C269*(1+B268)</f>
        <v/>
      </c>
      <c r="D268" s="202">
        <f>INDIRECT(D$1&amp;"!D"&amp;ROW())</f>
        <v/>
      </c>
      <c r="E268" s="200">
        <f>E269*(1+D268)</f>
        <v/>
      </c>
      <c r="F268" s="202">
        <f>INDIRECT(F$1&amp;"!D"&amp;ROW())</f>
        <v/>
      </c>
      <c r="G268" s="200">
        <f>G269*(1+F268)</f>
        <v/>
      </c>
      <c r="H268" s="199" t="n"/>
      <c r="I268" s="199" t="n"/>
      <c r="J268" s="199" t="n"/>
      <c r="K268" s="234" t="n"/>
      <c r="L268" s="200">
        <f>SUM(C268,E268,G268,I268,K268)</f>
        <v/>
      </c>
      <c r="M268" s="202">
        <f>L268/L269-1</f>
        <v/>
      </c>
      <c r="N268" s="415" t="n"/>
      <c r="O268" s="202" t="n"/>
      <c r="P268" s="416" t="n"/>
      <c r="Q268" s="415" t="n"/>
      <c r="R268" s="218" t="n"/>
      <c r="S268" s="417" t="n"/>
      <c r="T268" s="217" t="n"/>
      <c r="U268" s="199" t="n"/>
      <c r="V268" s="199" t="n"/>
      <c r="W268" s="199" t="n"/>
      <c r="X268" s="199" t="n"/>
      <c r="Y268" s="199" t="n"/>
      <c r="Z268" s="199" t="n"/>
      <c r="AA268" s="199" t="n"/>
      <c r="AB268" s="199" t="n"/>
      <c r="AC268" s="199" t="n"/>
      <c r="AD268" s="199" t="n"/>
      <c r="AE268" s="199" t="n"/>
      <c r="AF268" s="199" t="n"/>
      <c r="AG268" s="199" t="n"/>
    </row>
    <row r="269" ht="26.5" customHeight="1">
      <c r="A269" s="203" t="n">
        <v>43983</v>
      </c>
      <c r="B269" s="202">
        <f>INDIRECT(B$1&amp;"!D"&amp;ROW())</f>
        <v/>
      </c>
      <c r="C269" s="200">
        <f>C270*(1+B269)</f>
        <v/>
      </c>
      <c r="D269" s="202">
        <f>INDIRECT(D$1&amp;"!D"&amp;ROW())</f>
        <v/>
      </c>
      <c r="E269" s="200">
        <f>E270*(1+D269)</f>
        <v/>
      </c>
      <c r="F269" s="202">
        <f>INDIRECT(F$1&amp;"!D"&amp;ROW())</f>
        <v/>
      </c>
      <c r="G269" s="200">
        <f>G270*(1+F269)</f>
        <v/>
      </c>
      <c r="H269" s="199" t="n"/>
      <c r="I269" s="199" t="n"/>
      <c r="J269" s="199" t="n"/>
      <c r="K269" s="234" t="n"/>
      <c r="L269" s="200">
        <f>SUM(C269,E269,G269,I269,K269)</f>
        <v/>
      </c>
      <c r="M269" s="202">
        <f>L269/L270-1</f>
        <v/>
      </c>
      <c r="N269" s="415" t="n"/>
      <c r="O269" s="202" t="n"/>
      <c r="P269" s="416" t="n"/>
      <c r="Q269" s="415" t="n"/>
      <c r="R269" s="218" t="n"/>
      <c r="S269" s="417" t="n"/>
      <c r="T269" s="217" t="n"/>
      <c r="U269" s="199" t="n"/>
      <c r="V269" s="199" t="n"/>
      <c r="W269" s="199" t="n"/>
      <c r="X269" s="199" t="n"/>
      <c r="Y269" s="199" t="n"/>
      <c r="Z269" s="199" t="n"/>
      <c r="AA269" s="199" t="n"/>
      <c r="AB269" s="199" t="n"/>
      <c r="AC269" s="199" t="n"/>
      <c r="AD269" s="199" t="n"/>
      <c r="AE269" s="199" t="n"/>
      <c r="AF269" s="199" t="n"/>
      <c r="AG269" s="199" t="n"/>
    </row>
    <row r="270" ht="26.5" customHeight="1">
      <c r="A270" s="203" t="n">
        <v>43980</v>
      </c>
      <c r="B270" s="202">
        <f>INDIRECT(B$1&amp;"!D"&amp;ROW())</f>
        <v/>
      </c>
      <c r="C270" s="200">
        <f>C271*(1+B270)</f>
        <v/>
      </c>
      <c r="D270" s="202">
        <f>INDIRECT(D$1&amp;"!D"&amp;ROW())</f>
        <v/>
      </c>
      <c r="E270" s="200">
        <f>E271*(1+D270)</f>
        <v/>
      </c>
      <c r="F270" s="202">
        <f>INDIRECT(F$1&amp;"!D"&amp;ROW())</f>
        <v/>
      </c>
      <c r="G270" s="200">
        <f>G271*(1+F270)</f>
        <v/>
      </c>
      <c r="H270" s="199" t="n"/>
      <c r="I270" s="199" t="n"/>
      <c r="J270" s="199" t="n"/>
      <c r="K270" s="234" t="n"/>
      <c r="L270" s="200">
        <f>SUM(C270,E270,G270,I270,K270)</f>
        <v/>
      </c>
      <c r="M270" s="202">
        <f>L270/L271-1</f>
        <v/>
      </c>
      <c r="N270" s="415" t="n"/>
      <c r="O270" s="202" t="n"/>
      <c r="P270" s="416" t="n"/>
      <c r="Q270" s="415" t="n"/>
      <c r="R270" s="218" t="n"/>
      <c r="S270" s="417" t="n"/>
      <c r="T270" s="217" t="n"/>
      <c r="U270" s="199" t="n"/>
      <c r="V270" s="199" t="n"/>
      <c r="W270" s="199" t="n"/>
      <c r="X270" s="199" t="n"/>
      <c r="Y270" s="199" t="n"/>
      <c r="Z270" s="199" t="n"/>
      <c r="AA270" s="199" t="n"/>
      <c r="AB270" s="199" t="n"/>
      <c r="AC270" s="199" t="n"/>
      <c r="AD270" s="199" t="n"/>
      <c r="AE270" s="199" t="n"/>
      <c r="AF270" s="199" t="n"/>
      <c r="AG270" s="199" t="n"/>
    </row>
    <row r="271" ht="26.5" customHeight="1">
      <c r="A271" s="203" t="n">
        <v>43979</v>
      </c>
      <c r="B271" s="202">
        <f>INDIRECT(B$1&amp;"!D"&amp;ROW())</f>
        <v/>
      </c>
      <c r="C271" s="200">
        <f>C272*(1+B271)</f>
        <v/>
      </c>
      <c r="D271" s="202">
        <f>INDIRECT(D$1&amp;"!D"&amp;ROW())</f>
        <v/>
      </c>
      <c r="E271" s="200">
        <f>E272*(1+D271)</f>
        <v/>
      </c>
      <c r="F271" s="202">
        <f>INDIRECT(F$1&amp;"!D"&amp;ROW())</f>
        <v/>
      </c>
      <c r="G271" s="200">
        <f>G272*(1+F271)</f>
        <v/>
      </c>
      <c r="H271" s="199" t="n"/>
      <c r="I271" s="199" t="n"/>
      <c r="J271" s="199" t="n"/>
      <c r="K271" s="234" t="n"/>
      <c r="L271" s="200">
        <f>SUM(C271,E271,G271,I271,K271)</f>
        <v/>
      </c>
      <c r="M271" s="202">
        <f>L271/L272-1</f>
        <v/>
      </c>
      <c r="N271" s="415" t="n"/>
      <c r="O271" s="202" t="n"/>
      <c r="P271" s="416" t="n"/>
      <c r="Q271" s="415" t="n"/>
      <c r="R271" s="218" t="n"/>
      <c r="S271" s="417" t="n"/>
      <c r="T271" s="217" t="n"/>
      <c r="U271" s="199" t="n"/>
      <c r="V271" s="199" t="n"/>
      <c r="W271" s="199" t="n"/>
      <c r="X271" s="199" t="n"/>
      <c r="Y271" s="199" t="n"/>
      <c r="Z271" s="199" t="n"/>
      <c r="AA271" s="199" t="n"/>
      <c r="AB271" s="199" t="n"/>
      <c r="AC271" s="199" t="n"/>
      <c r="AD271" s="199" t="n"/>
      <c r="AE271" s="199" t="n"/>
      <c r="AF271" s="199" t="n"/>
      <c r="AG271" s="199" t="n"/>
    </row>
    <row r="272" ht="26.5" customHeight="1">
      <c r="A272" s="203" t="n">
        <v>43978</v>
      </c>
      <c r="B272" s="202">
        <f>INDIRECT(B$1&amp;"!D"&amp;ROW())</f>
        <v/>
      </c>
      <c r="C272" s="200">
        <f>C273*(1+B272)</f>
        <v/>
      </c>
      <c r="D272" s="202">
        <f>INDIRECT(D$1&amp;"!D"&amp;ROW())</f>
        <v/>
      </c>
      <c r="E272" s="200">
        <f>E273*(1+D272)</f>
        <v/>
      </c>
      <c r="F272" s="202">
        <f>INDIRECT(F$1&amp;"!D"&amp;ROW())</f>
        <v/>
      </c>
      <c r="G272" s="200">
        <f>G273*(1+F272)</f>
        <v/>
      </c>
      <c r="H272" s="199" t="n"/>
      <c r="I272" s="199" t="n"/>
      <c r="J272" s="199" t="n"/>
      <c r="K272" s="234" t="n"/>
      <c r="L272" s="200">
        <f>SUM(C272,E272,G272,I272,K272)</f>
        <v/>
      </c>
      <c r="M272" s="202">
        <f>L272/L273-1</f>
        <v/>
      </c>
      <c r="N272" s="415" t="n"/>
      <c r="O272" s="202" t="n"/>
      <c r="P272" s="416" t="n"/>
      <c r="Q272" s="415" t="n"/>
      <c r="R272" s="218" t="n"/>
      <c r="S272" s="417" t="n"/>
      <c r="T272" s="217" t="n"/>
      <c r="U272" s="199" t="n"/>
      <c r="V272" s="199" t="n"/>
      <c r="W272" s="199" t="n"/>
      <c r="X272" s="199" t="n"/>
      <c r="Y272" s="199" t="n"/>
      <c r="Z272" s="199" t="n"/>
      <c r="AA272" s="199" t="n"/>
      <c r="AB272" s="199" t="n"/>
      <c r="AC272" s="199" t="n"/>
      <c r="AD272" s="199" t="n"/>
      <c r="AE272" s="199" t="n"/>
      <c r="AF272" s="199" t="n"/>
      <c r="AG272" s="199" t="n"/>
    </row>
    <row r="273" ht="26.5" customHeight="1">
      <c r="A273" s="203" t="n">
        <v>43977</v>
      </c>
      <c r="B273" s="202">
        <f>INDIRECT(B$1&amp;"!D"&amp;ROW())</f>
        <v/>
      </c>
      <c r="C273" s="200">
        <f>C274*(1+B273)</f>
        <v/>
      </c>
      <c r="D273" s="202">
        <f>INDIRECT(D$1&amp;"!D"&amp;ROW())</f>
        <v/>
      </c>
      <c r="E273" s="200">
        <f>E274*(1+D273)</f>
        <v/>
      </c>
      <c r="F273" s="202">
        <f>INDIRECT(F$1&amp;"!D"&amp;ROW())</f>
        <v/>
      </c>
      <c r="G273" s="200">
        <f>G274*(1+F273)</f>
        <v/>
      </c>
      <c r="H273" s="199" t="n"/>
      <c r="I273" s="199" t="n"/>
      <c r="J273" s="199" t="n"/>
      <c r="K273" s="234" t="n"/>
      <c r="L273" s="200">
        <f>SUM(C273,E273,G273,I273,K273)</f>
        <v/>
      </c>
      <c r="M273" s="202">
        <f>L273/L274-1</f>
        <v/>
      </c>
      <c r="N273" s="415" t="n"/>
      <c r="O273" s="202" t="n"/>
      <c r="P273" s="416" t="n"/>
      <c r="Q273" s="415" t="n"/>
      <c r="R273" s="218" t="n"/>
      <c r="S273" s="417" t="n"/>
      <c r="T273" s="217" t="n"/>
      <c r="U273" s="199" t="n"/>
      <c r="V273" s="199" t="n"/>
      <c r="W273" s="199" t="n"/>
      <c r="X273" s="199" t="n"/>
      <c r="Y273" s="199" t="n"/>
      <c r="Z273" s="199" t="n"/>
      <c r="AA273" s="199" t="n"/>
      <c r="AB273" s="199" t="n"/>
      <c r="AC273" s="199" t="n"/>
      <c r="AD273" s="199" t="n"/>
      <c r="AE273" s="199" t="n"/>
      <c r="AF273" s="199" t="n"/>
      <c r="AG273" s="199" t="n"/>
    </row>
    <row r="274" ht="26.5" customHeight="1">
      <c r="A274" s="203" t="n">
        <v>43973</v>
      </c>
      <c r="B274" s="202">
        <f>INDIRECT(B$1&amp;"!D"&amp;ROW())</f>
        <v/>
      </c>
      <c r="C274" s="200">
        <f>C275*(1+B274)</f>
        <v/>
      </c>
      <c r="D274" s="202">
        <f>INDIRECT(D$1&amp;"!D"&amp;ROW())</f>
        <v/>
      </c>
      <c r="E274" s="200">
        <f>E275*(1+D274)</f>
        <v/>
      </c>
      <c r="F274" s="202">
        <f>INDIRECT(F$1&amp;"!D"&amp;ROW())</f>
        <v/>
      </c>
      <c r="G274" s="200">
        <f>G275*(1+F274)</f>
        <v/>
      </c>
      <c r="H274" s="199" t="n"/>
      <c r="I274" s="199" t="n"/>
      <c r="J274" s="199" t="n"/>
      <c r="K274" s="234" t="n"/>
      <c r="L274" s="200">
        <f>SUM(C274,E274,G274,I274,K274)</f>
        <v/>
      </c>
      <c r="M274" s="202">
        <f>L274/L275-1</f>
        <v/>
      </c>
      <c r="N274" s="415" t="n"/>
      <c r="O274" s="202" t="n"/>
      <c r="P274" s="416" t="n"/>
      <c r="Q274" s="415" t="n"/>
      <c r="R274" s="218" t="n"/>
      <c r="S274" s="417" t="n"/>
      <c r="T274" s="217" t="n"/>
      <c r="U274" s="199" t="n"/>
      <c r="V274" s="199" t="n"/>
      <c r="W274" s="199" t="n"/>
      <c r="X274" s="199" t="n"/>
      <c r="Y274" s="199" t="n"/>
      <c r="Z274" s="199" t="n"/>
      <c r="AA274" s="199" t="n"/>
      <c r="AB274" s="199" t="n"/>
      <c r="AC274" s="199" t="n"/>
      <c r="AD274" s="199" t="n"/>
      <c r="AE274" s="199" t="n"/>
      <c r="AF274" s="199" t="n"/>
      <c r="AG274" s="199" t="n"/>
    </row>
    <row r="275" ht="26.5" customHeight="1">
      <c r="A275" s="203" t="n">
        <v>43972</v>
      </c>
      <c r="B275" s="202">
        <f>INDIRECT(B$1&amp;"!D"&amp;ROW())</f>
        <v/>
      </c>
      <c r="C275" s="200">
        <f>C276*(1+B275)</f>
        <v/>
      </c>
      <c r="D275" s="202">
        <f>INDIRECT(D$1&amp;"!D"&amp;ROW())</f>
        <v/>
      </c>
      <c r="E275" s="200">
        <f>E276*(1+D275)</f>
        <v/>
      </c>
      <c r="F275" s="202">
        <f>INDIRECT(F$1&amp;"!D"&amp;ROW())</f>
        <v/>
      </c>
      <c r="G275" s="200">
        <f>G276*(1+F275)</f>
        <v/>
      </c>
      <c r="H275" s="199" t="n"/>
      <c r="I275" s="199" t="n"/>
      <c r="J275" s="199" t="n"/>
      <c r="K275" s="234" t="n"/>
      <c r="L275" s="200">
        <f>SUM(C275,E275,G275,I275,K275)</f>
        <v/>
      </c>
      <c r="M275" s="202">
        <f>L275/L276-1</f>
        <v/>
      </c>
      <c r="N275" s="415" t="n"/>
      <c r="O275" s="202" t="n"/>
      <c r="P275" s="416" t="n"/>
      <c r="Q275" s="415" t="n"/>
      <c r="R275" s="218" t="n"/>
      <c r="S275" s="417" t="n"/>
      <c r="T275" s="217" t="n"/>
      <c r="U275" s="199" t="n"/>
      <c r="V275" s="199" t="n"/>
      <c r="W275" s="199" t="n"/>
      <c r="X275" s="199" t="n"/>
      <c r="Y275" s="199" t="n"/>
      <c r="Z275" s="199" t="n"/>
      <c r="AA275" s="199" t="n"/>
      <c r="AB275" s="199" t="n"/>
      <c r="AC275" s="199" t="n"/>
      <c r="AD275" s="199" t="n"/>
      <c r="AE275" s="199" t="n"/>
      <c r="AF275" s="199" t="n"/>
      <c r="AG275" s="199" t="n"/>
    </row>
    <row r="276" ht="26.5" customHeight="1">
      <c r="A276" s="203" t="n">
        <v>43971</v>
      </c>
      <c r="B276" s="202">
        <f>INDIRECT(B$1&amp;"!D"&amp;ROW())</f>
        <v/>
      </c>
      <c r="C276" s="200">
        <f>C277*(1+B276)</f>
        <v/>
      </c>
      <c r="D276" s="202">
        <f>INDIRECT(D$1&amp;"!D"&amp;ROW())</f>
        <v/>
      </c>
      <c r="E276" s="200">
        <f>E277*(1+D276)</f>
        <v/>
      </c>
      <c r="F276" s="202">
        <f>INDIRECT(F$1&amp;"!D"&amp;ROW())</f>
        <v/>
      </c>
      <c r="G276" s="200">
        <f>G277*(1+F276)</f>
        <v/>
      </c>
      <c r="H276" s="199" t="n"/>
      <c r="I276" s="199" t="n"/>
      <c r="J276" s="199" t="n"/>
      <c r="K276" s="234" t="n"/>
      <c r="L276" s="200">
        <f>SUM(C276,E276,G276,I276,K276)</f>
        <v/>
      </c>
      <c r="M276" s="202">
        <f>L276/L277-1</f>
        <v/>
      </c>
      <c r="N276" s="415" t="n"/>
      <c r="O276" s="202" t="n"/>
      <c r="P276" s="416" t="n"/>
      <c r="Q276" s="415" t="n"/>
      <c r="R276" s="218" t="n"/>
      <c r="S276" s="417" t="n"/>
      <c r="T276" s="217" t="n"/>
      <c r="U276" s="199" t="n"/>
      <c r="V276" s="199" t="n"/>
      <c r="W276" s="199" t="n"/>
      <c r="X276" s="199" t="n"/>
      <c r="Y276" s="199" t="n"/>
      <c r="Z276" s="199" t="n"/>
      <c r="AA276" s="199" t="n"/>
      <c r="AB276" s="199" t="n"/>
      <c r="AC276" s="199" t="n"/>
      <c r="AD276" s="199" t="n"/>
      <c r="AE276" s="199" t="n"/>
      <c r="AF276" s="199" t="n"/>
      <c r="AG276" s="199" t="n"/>
    </row>
    <row r="277" ht="26.5" customHeight="1">
      <c r="A277" s="203" t="n">
        <v>43970</v>
      </c>
      <c r="B277" s="202">
        <f>INDIRECT(B$1&amp;"!D"&amp;ROW())</f>
        <v/>
      </c>
      <c r="C277" s="200">
        <f>C278*(1+B277)</f>
        <v/>
      </c>
      <c r="D277" s="202">
        <f>INDIRECT(D$1&amp;"!D"&amp;ROW())</f>
        <v/>
      </c>
      <c r="E277" s="200">
        <f>E278*(1+D277)</f>
        <v/>
      </c>
      <c r="F277" s="202">
        <f>INDIRECT(F$1&amp;"!D"&amp;ROW())</f>
        <v/>
      </c>
      <c r="G277" s="200">
        <f>G278*(1+F277)</f>
        <v/>
      </c>
      <c r="H277" s="199" t="n"/>
      <c r="I277" s="199" t="n"/>
      <c r="J277" s="199" t="n"/>
      <c r="K277" s="234" t="n"/>
      <c r="L277" s="200">
        <f>SUM(C277,E277,G277,I277,K277)</f>
        <v/>
      </c>
      <c r="M277" s="202">
        <f>L277/L278-1</f>
        <v/>
      </c>
      <c r="N277" s="415" t="n"/>
      <c r="O277" s="202" t="n"/>
      <c r="P277" s="416" t="n"/>
      <c r="Q277" s="415" t="n"/>
      <c r="R277" s="218" t="n"/>
      <c r="S277" s="417" t="n"/>
      <c r="T277" s="217" t="n"/>
      <c r="U277" s="199" t="n"/>
      <c r="V277" s="199" t="n"/>
      <c r="W277" s="199" t="n"/>
      <c r="X277" s="199" t="n"/>
      <c r="Y277" s="199" t="n"/>
      <c r="Z277" s="199" t="n"/>
      <c r="AA277" s="199" t="n"/>
      <c r="AB277" s="199" t="n"/>
      <c r="AC277" s="199" t="n"/>
      <c r="AD277" s="199" t="n"/>
      <c r="AE277" s="199" t="n"/>
      <c r="AF277" s="199" t="n"/>
      <c r="AG277" s="199" t="n"/>
    </row>
    <row r="278" ht="26.5" customHeight="1">
      <c r="A278" s="203" t="n">
        <v>43969</v>
      </c>
      <c r="B278" s="202">
        <f>INDIRECT(B$1&amp;"!D"&amp;ROW())</f>
        <v/>
      </c>
      <c r="C278" s="200">
        <f>C279*(1+B278)</f>
        <v/>
      </c>
      <c r="D278" s="202">
        <f>INDIRECT(D$1&amp;"!D"&amp;ROW())</f>
        <v/>
      </c>
      <c r="E278" s="200">
        <f>E279*(1+D278)</f>
        <v/>
      </c>
      <c r="F278" s="202">
        <f>INDIRECT(F$1&amp;"!D"&amp;ROW())</f>
        <v/>
      </c>
      <c r="G278" s="200">
        <f>G279*(1+F278)</f>
        <v/>
      </c>
      <c r="H278" s="199" t="n"/>
      <c r="I278" s="199" t="n"/>
      <c r="J278" s="199" t="n"/>
      <c r="K278" s="234" t="n"/>
      <c r="L278" s="200">
        <f>SUM(C278,E278,G278,I278,K278)</f>
        <v/>
      </c>
      <c r="M278" s="202">
        <f>L278/L279-1</f>
        <v/>
      </c>
      <c r="N278" s="415" t="n"/>
      <c r="O278" s="202" t="n"/>
      <c r="P278" s="416" t="n"/>
      <c r="Q278" s="415" t="n"/>
      <c r="R278" s="218" t="n"/>
      <c r="S278" s="417" t="n"/>
      <c r="T278" s="217" t="n"/>
      <c r="U278" s="199" t="n"/>
      <c r="V278" s="199" t="n"/>
      <c r="W278" s="199" t="n"/>
      <c r="X278" s="199" t="n"/>
      <c r="Y278" s="199" t="n"/>
      <c r="Z278" s="199" t="n"/>
      <c r="AA278" s="199" t="n"/>
      <c r="AB278" s="199" t="n"/>
      <c r="AC278" s="199" t="n"/>
      <c r="AD278" s="199" t="n"/>
      <c r="AE278" s="199" t="n"/>
      <c r="AF278" s="199" t="n"/>
      <c r="AG278" s="199" t="n"/>
    </row>
    <row r="279" ht="26.5" customHeight="1">
      <c r="A279" s="203" t="n">
        <v>43966</v>
      </c>
      <c r="B279" s="202">
        <f>INDIRECT(B$1&amp;"!D"&amp;ROW())</f>
        <v/>
      </c>
      <c r="C279" s="200">
        <f>C280*(1+B279)</f>
        <v/>
      </c>
      <c r="D279" s="202">
        <f>INDIRECT(D$1&amp;"!D"&amp;ROW())</f>
        <v/>
      </c>
      <c r="E279" s="200">
        <f>E280*(1+D279)</f>
        <v/>
      </c>
      <c r="F279" s="202">
        <f>INDIRECT(F$1&amp;"!D"&amp;ROW())</f>
        <v/>
      </c>
      <c r="G279" s="200">
        <f>G280*(1+F279)</f>
        <v/>
      </c>
      <c r="H279" s="199" t="n"/>
      <c r="I279" s="199" t="n"/>
      <c r="J279" s="199" t="n"/>
      <c r="K279" s="234" t="n"/>
      <c r="L279" s="200">
        <f>SUM(C279,E279,G279,I279,K279)</f>
        <v/>
      </c>
      <c r="M279" s="202">
        <f>L279/L280-1</f>
        <v/>
      </c>
      <c r="N279" s="415" t="n"/>
      <c r="O279" s="202" t="n"/>
      <c r="P279" s="416" t="n"/>
      <c r="Q279" s="415" t="n"/>
      <c r="R279" s="218" t="n"/>
      <c r="S279" s="417" t="n"/>
      <c r="T279" s="217" t="n"/>
      <c r="U279" s="199" t="n"/>
      <c r="V279" s="199" t="n"/>
      <c r="W279" s="199" t="n"/>
      <c r="X279" s="199" t="n"/>
      <c r="Y279" s="199" t="n"/>
      <c r="Z279" s="199" t="n"/>
      <c r="AA279" s="199" t="n"/>
      <c r="AB279" s="199" t="n"/>
      <c r="AC279" s="199" t="n"/>
      <c r="AD279" s="199" t="n"/>
      <c r="AE279" s="199" t="n"/>
      <c r="AF279" s="199" t="n"/>
      <c r="AG279" s="199" t="n"/>
    </row>
    <row r="280" ht="26.5" customHeight="1">
      <c r="A280" s="203" t="n">
        <v>43965</v>
      </c>
      <c r="B280" s="202">
        <f>INDIRECT(B$1&amp;"!D"&amp;ROW())</f>
        <v/>
      </c>
      <c r="C280" s="200">
        <f>C281*(1+B280)</f>
        <v/>
      </c>
      <c r="D280" s="202">
        <f>INDIRECT(D$1&amp;"!D"&amp;ROW())</f>
        <v/>
      </c>
      <c r="E280" s="200">
        <f>E281*(1+D280)</f>
        <v/>
      </c>
      <c r="F280" s="202">
        <f>INDIRECT(F$1&amp;"!D"&amp;ROW())</f>
        <v/>
      </c>
      <c r="G280" s="200">
        <f>G281*(1+F280)</f>
        <v/>
      </c>
      <c r="H280" s="199" t="n"/>
      <c r="I280" s="199" t="n"/>
      <c r="J280" s="199" t="n"/>
      <c r="K280" s="234" t="n"/>
      <c r="L280" s="200">
        <f>SUM(C280,E280,G280,I280,K280)</f>
        <v/>
      </c>
      <c r="M280" s="202">
        <f>L280/L281-1</f>
        <v/>
      </c>
      <c r="N280" s="415" t="n"/>
      <c r="O280" s="202" t="n"/>
      <c r="P280" s="416" t="n"/>
      <c r="Q280" s="415" t="n"/>
      <c r="R280" s="218" t="n"/>
      <c r="S280" s="417" t="n"/>
      <c r="T280" s="217" t="n"/>
      <c r="U280" s="199" t="n"/>
      <c r="V280" s="199" t="n"/>
      <c r="W280" s="199" t="n"/>
      <c r="X280" s="199" t="n"/>
      <c r="Y280" s="199" t="n"/>
      <c r="Z280" s="199" t="n"/>
      <c r="AA280" s="199" t="n"/>
      <c r="AB280" s="199" t="n"/>
      <c r="AC280" s="199" t="n"/>
      <c r="AD280" s="199" t="n"/>
      <c r="AE280" s="199" t="n"/>
      <c r="AF280" s="199" t="n"/>
      <c r="AG280" s="199" t="n"/>
    </row>
    <row r="281" ht="26.5" customHeight="1">
      <c r="A281" s="203" t="n">
        <v>43964</v>
      </c>
      <c r="B281" s="202">
        <f>INDIRECT(B$1&amp;"!D"&amp;ROW())</f>
        <v/>
      </c>
      <c r="C281" s="200">
        <f>C282*(1+B281)</f>
        <v/>
      </c>
      <c r="D281" s="202">
        <f>INDIRECT(D$1&amp;"!D"&amp;ROW())</f>
        <v/>
      </c>
      <c r="E281" s="200">
        <f>E282*(1+D281)</f>
        <v/>
      </c>
      <c r="F281" s="202">
        <f>INDIRECT(F$1&amp;"!D"&amp;ROW())</f>
        <v/>
      </c>
      <c r="G281" s="200">
        <f>G282*(1+F281)</f>
        <v/>
      </c>
      <c r="H281" s="199" t="n"/>
      <c r="I281" s="199" t="n"/>
      <c r="J281" s="199" t="n"/>
      <c r="K281" s="234" t="n"/>
      <c r="L281" s="200">
        <f>SUM(C281,E281,G281,I281,K281)</f>
        <v/>
      </c>
      <c r="M281" s="202">
        <f>L281/L282-1</f>
        <v/>
      </c>
      <c r="N281" s="415" t="n"/>
      <c r="O281" s="202" t="n"/>
      <c r="P281" s="416" t="n"/>
      <c r="Q281" s="415" t="n"/>
      <c r="R281" s="218" t="n"/>
      <c r="S281" s="417" t="n"/>
      <c r="T281" s="217" t="n"/>
      <c r="U281" s="199" t="n"/>
      <c r="V281" s="199" t="n"/>
      <c r="W281" s="199" t="n"/>
      <c r="X281" s="199" t="n"/>
      <c r="Y281" s="199" t="n"/>
      <c r="Z281" s="199" t="n"/>
      <c r="AA281" s="199" t="n"/>
      <c r="AB281" s="199" t="n"/>
      <c r="AC281" s="199" t="n"/>
      <c r="AD281" s="199" t="n"/>
      <c r="AE281" s="199" t="n"/>
      <c r="AF281" s="199" t="n"/>
      <c r="AG281" s="199" t="n"/>
    </row>
    <row r="282" ht="26.5" customHeight="1">
      <c r="A282" s="203" t="n">
        <v>43963</v>
      </c>
      <c r="B282" s="202">
        <f>INDIRECT(B$1&amp;"!D"&amp;ROW())</f>
        <v/>
      </c>
      <c r="C282" s="200">
        <f>C283*(1+B282)</f>
        <v/>
      </c>
      <c r="D282" s="202">
        <f>INDIRECT(D$1&amp;"!D"&amp;ROW())</f>
        <v/>
      </c>
      <c r="E282" s="200">
        <f>E283*(1+D282)</f>
        <v/>
      </c>
      <c r="F282" s="202">
        <f>INDIRECT(F$1&amp;"!D"&amp;ROW())</f>
        <v/>
      </c>
      <c r="G282" s="200">
        <f>G283*(1+F282)</f>
        <v/>
      </c>
      <c r="H282" s="199" t="n"/>
      <c r="I282" s="199" t="n"/>
      <c r="J282" s="199" t="n"/>
      <c r="K282" s="234" t="n"/>
      <c r="L282" s="200">
        <f>SUM(C282,E282,G282,I282,K282)</f>
        <v/>
      </c>
      <c r="M282" s="202">
        <f>L282/L283-1</f>
        <v/>
      </c>
      <c r="N282" s="415" t="n"/>
      <c r="O282" s="202" t="n"/>
      <c r="P282" s="416" t="n"/>
      <c r="Q282" s="415" t="n"/>
      <c r="R282" s="218" t="n"/>
      <c r="S282" s="417" t="n"/>
      <c r="T282" s="217" t="n"/>
      <c r="U282" s="199" t="n"/>
      <c r="V282" s="199" t="n"/>
      <c r="W282" s="199" t="n"/>
      <c r="X282" s="199" t="n"/>
      <c r="Y282" s="199" t="n"/>
      <c r="Z282" s="199" t="n"/>
      <c r="AA282" s="199" t="n"/>
      <c r="AB282" s="199" t="n"/>
      <c r="AC282" s="199" t="n"/>
      <c r="AD282" s="199" t="n"/>
      <c r="AE282" s="199" t="n"/>
      <c r="AF282" s="199" t="n"/>
      <c r="AG282" s="199" t="n"/>
    </row>
    <row r="283" ht="26.5" customHeight="1">
      <c r="A283" s="203" t="n">
        <v>43962</v>
      </c>
      <c r="B283" s="202">
        <f>INDIRECT(B$1&amp;"!D"&amp;ROW())</f>
        <v/>
      </c>
      <c r="C283" s="200">
        <f>C284*(1+B283)</f>
        <v/>
      </c>
      <c r="D283" s="202">
        <f>INDIRECT(D$1&amp;"!D"&amp;ROW())</f>
        <v/>
      </c>
      <c r="E283" s="200">
        <f>E284*(1+D283)</f>
        <v/>
      </c>
      <c r="F283" s="202">
        <f>INDIRECT(F$1&amp;"!D"&amp;ROW())</f>
        <v/>
      </c>
      <c r="G283" s="200">
        <f>G284*(1+F283)</f>
        <v/>
      </c>
      <c r="H283" s="199" t="n"/>
      <c r="I283" s="199" t="n"/>
      <c r="J283" s="199" t="n"/>
      <c r="K283" s="234" t="n"/>
      <c r="L283" s="200">
        <f>SUM(C283,E283,G283,I283,K283)</f>
        <v/>
      </c>
      <c r="M283" s="202">
        <f>L283/L284-1</f>
        <v/>
      </c>
      <c r="N283" s="415" t="n"/>
      <c r="O283" s="202" t="n"/>
      <c r="P283" s="416" t="n"/>
      <c r="Q283" s="415" t="n"/>
      <c r="R283" s="218" t="n"/>
      <c r="S283" s="417" t="n"/>
      <c r="T283" s="217" t="n"/>
      <c r="U283" s="199" t="n"/>
      <c r="V283" s="199" t="n"/>
      <c r="W283" s="199" t="n"/>
      <c r="X283" s="199" t="n"/>
      <c r="Y283" s="199" t="n"/>
      <c r="Z283" s="199" t="n"/>
      <c r="AA283" s="199" t="n"/>
      <c r="AB283" s="199" t="n"/>
      <c r="AC283" s="199" t="n"/>
      <c r="AD283" s="199" t="n"/>
      <c r="AE283" s="199" t="n"/>
      <c r="AF283" s="199" t="n"/>
      <c r="AG283" s="199" t="n"/>
    </row>
    <row r="284" ht="26.5" customHeight="1">
      <c r="A284" s="203" t="n">
        <v>43959</v>
      </c>
      <c r="B284" s="202">
        <f>INDIRECT(B$1&amp;"!D"&amp;ROW())</f>
        <v/>
      </c>
      <c r="C284" s="200">
        <f>C285*(1+B284)</f>
        <v/>
      </c>
      <c r="D284" s="202">
        <f>INDIRECT(D$1&amp;"!D"&amp;ROW())</f>
        <v/>
      </c>
      <c r="E284" s="200">
        <f>E285*(1+D284)</f>
        <v/>
      </c>
      <c r="F284" s="202">
        <f>INDIRECT(F$1&amp;"!D"&amp;ROW())</f>
        <v/>
      </c>
      <c r="G284" s="200">
        <f>G285*(1+F284)</f>
        <v/>
      </c>
      <c r="H284" s="199" t="n"/>
      <c r="I284" s="199" t="n"/>
      <c r="J284" s="199" t="n"/>
      <c r="K284" s="234" t="n"/>
      <c r="L284" s="200">
        <f>SUM(C284,E284,G284,I284,K284)</f>
        <v/>
      </c>
      <c r="M284" s="202">
        <f>L284/L285-1</f>
        <v/>
      </c>
      <c r="N284" s="415" t="n"/>
      <c r="O284" s="202" t="n"/>
      <c r="P284" s="416" t="n"/>
      <c r="Q284" s="415" t="n"/>
      <c r="R284" s="218" t="n"/>
      <c r="S284" s="417" t="n"/>
      <c r="T284" s="217" t="n"/>
      <c r="U284" s="199" t="n"/>
      <c r="V284" s="199" t="n"/>
      <c r="W284" s="199" t="n"/>
      <c r="X284" s="199" t="n"/>
      <c r="Y284" s="199" t="n"/>
      <c r="Z284" s="199" t="n"/>
      <c r="AA284" s="199" t="n"/>
      <c r="AB284" s="199" t="n"/>
      <c r="AC284" s="199" t="n"/>
      <c r="AD284" s="199" t="n"/>
      <c r="AE284" s="199" t="n"/>
      <c r="AF284" s="199" t="n"/>
      <c r="AG284" s="199" t="n"/>
    </row>
    <row r="285" ht="26.5" customHeight="1">
      <c r="A285" s="203" t="n">
        <v>43958</v>
      </c>
      <c r="B285" s="202">
        <f>INDIRECT(B$1&amp;"!D"&amp;ROW())</f>
        <v/>
      </c>
      <c r="C285" s="200">
        <f>C286*(1+B285)</f>
        <v/>
      </c>
      <c r="D285" s="202">
        <f>INDIRECT(D$1&amp;"!D"&amp;ROW())</f>
        <v/>
      </c>
      <c r="E285" s="200">
        <f>E286*(1+D285)</f>
        <v/>
      </c>
      <c r="F285" s="202">
        <f>INDIRECT(F$1&amp;"!D"&amp;ROW())</f>
        <v/>
      </c>
      <c r="G285" s="200">
        <f>G286*(1+F285)</f>
        <v/>
      </c>
      <c r="H285" s="199" t="n"/>
      <c r="I285" s="199" t="n"/>
      <c r="J285" s="199" t="n"/>
      <c r="K285" s="234" t="n"/>
      <c r="L285" s="200">
        <f>SUM(C285,E285,G285,I285,K285)</f>
        <v/>
      </c>
      <c r="M285" s="202">
        <f>L285/L286-1</f>
        <v/>
      </c>
      <c r="N285" s="415" t="n"/>
      <c r="O285" s="202" t="n"/>
      <c r="P285" s="416" t="n"/>
      <c r="Q285" s="415" t="n"/>
      <c r="R285" s="218" t="n"/>
      <c r="S285" s="417" t="n"/>
      <c r="T285" s="217" t="n"/>
      <c r="U285" s="199" t="n"/>
      <c r="V285" s="199" t="n"/>
      <c r="W285" s="199" t="n"/>
      <c r="X285" s="199" t="n"/>
      <c r="Y285" s="199" t="n"/>
      <c r="Z285" s="199" t="n"/>
      <c r="AA285" s="199" t="n"/>
      <c r="AB285" s="199" t="n"/>
      <c r="AC285" s="199" t="n"/>
      <c r="AD285" s="199" t="n"/>
      <c r="AE285" s="199" t="n"/>
      <c r="AF285" s="199" t="n"/>
      <c r="AG285" s="199" t="n"/>
    </row>
    <row r="286" ht="26.5" customHeight="1">
      <c r="A286" s="203" t="n">
        <v>43957</v>
      </c>
      <c r="B286" s="202">
        <f>INDIRECT(B$1&amp;"!D"&amp;ROW())</f>
        <v/>
      </c>
      <c r="C286" s="200">
        <f>C287*(1+B286)</f>
        <v/>
      </c>
      <c r="D286" s="202">
        <f>INDIRECT(D$1&amp;"!D"&amp;ROW())</f>
        <v/>
      </c>
      <c r="E286" s="200">
        <f>E287*(1+D286)</f>
        <v/>
      </c>
      <c r="F286" s="202">
        <f>INDIRECT(F$1&amp;"!D"&amp;ROW())</f>
        <v/>
      </c>
      <c r="G286" s="200">
        <f>G287*(1+F286)</f>
        <v/>
      </c>
      <c r="H286" s="199" t="n"/>
      <c r="I286" s="199" t="n"/>
      <c r="J286" s="199" t="n"/>
      <c r="K286" s="234" t="n"/>
      <c r="L286" s="200">
        <f>SUM(C286,E286,G286,I286,K286)</f>
        <v/>
      </c>
      <c r="M286" s="202">
        <f>L286/L287-1</f>
        <v/>
      </c>
      <c r="N286" s="415" t="n"/>
      <c r="O286" s="202" t="n"/>
      <c r="P286" s="416" t="n"/>
      <c r="Q286" s="415" t="n"/>
      <c r="R286" s="218" t="n"/>
      <c r="S286" s="417" t="n"/>
      <c r="T286" s="217" t="n"/>
      <c r="U286" s="199" t="n"/>
      <c r="V286" s="199" t="n"/>
      <c r="W286" s="199" t="n"/>
      <c r="X286" s="199" t="n"/>
      <c r="Y286" s="199" t="n"/>
      <c r="Z286" s="199" t="n"/>
      <c r="AA286" s="199" t="n"/>
      <c r="AB286" s="199" t="n"/>
      <c r="AC286" s="199" t="n"/>
      <c r="AD286" s="199" t="n"/>
      <c r="AE286" s="199" t="n"/>
      <c r="AF286" s="199" t="n"/>
      <c r="AG286" s="199" t="n"/>
    </row>
    <row r="287" ht="26.5" customHeight="1">
      <c r="A287" s="203" t="n">
        <v>43956</v>
      </c>
      <c r="B287" s="202">
        <f>INDIRECT(B$1&amp;"!D"&amp;ROW())</f>
        <v/>
      </c>
      <c r="C287" s="200">
        <f>C288*(1+B287)</f>
        <v/>
      </c>
      <c r="D287" s="202">
        <f>INDIRECT(D$1&amp;"!D"&amp;ROW())</f>
        <v/>
      </c>
      <c r="E287" s="200">
        <f>E288*(1+D287)</f>
        <v/>
      </c>
      <c r="F287" s="202">
        <f>INDIRECT(F$1&amp;"!D"&amp;ROW())</f>
        <v/>
      </c>
      <c r="G287" s="200">
        <f>G288*(1+F287)</f>
        <v/>
      </c>
      <c r="H287" s="199" t="n"/>
      <c r="I287" s="199" t="n"/>
      <c r="J287" s="199" t="n"/>
      <c r="K287" s="234" t="n"/>
      <c r="L287" s="200">
        <f>SUM(C287,E287,G287,I287,K287)</f>
        <v/>
      </c>
      <c r="M287" s="202">
        <f>L287/L288-1</f>
        <v/>
      </c>
      <c r="N287" s="415" t="n"/>
      <c r="O287" s="202" t="n"/>
      <c r="P287" s="416" t="n"/>
      <c r="Q287" s="415" t="n"/>
      <c r="R287" s="218" t="n"/>
      <c r="S287" s="417" t="n"/>
      <c r="T287" s="217" t="n"/>
      <c r="U287" s="199" t="n"/>
      <c r="V287" s="199" t="n"/>
      <c r="W287" s="199" t="n"/>
      <c r="X287" s="199" t="n"/>
      <c r="Y287" s="199" t="n"/>
      <c r="Z287" s="199" t="n"/>
      <c r="AA287" s="199" t="n"/>
      <c r="AB287" s="199" t="n"/>
      <c r="AC287" s="199" t="n"/>
      <c r="AD287" s="199" t="n"/>
      <c r="AE287" s="199" t="n"/>
      <c r="AF287" s="199" t="n"/>
      <c r="AG287" s="199" t="n"/>
    </row>
    <row r="288" ht="26.5" customHeight="1">
      <c r="A288" s="203" t="n">
        <v>43955</v>
      </c>
      <c r="B288" s="202">
        <f>INDIRECT(B$1&amp;"!D"&amp;ROW())</f>
        <v/>
      </c>
      <c r="C288" s="200">
        <f>C289*(1+B288)</f>
        <v/>
      </c>
      <c r="D288" s="202">
        <f>INDIRECT(D$1&amp;"!D"&amp;ROW())</f>
        <v/>
      </c>
      <c r="E288" s="200">
        <f>E289*(1+D288)</f>
        <v/>
      </c>
      <c r="F288" s="202">
        <f>INDIRECT(F$1&amp;"!D"&amp;ROW())</f>
        <v/>
      </c>
      <c r="G288" s="200">
        <f>G289*(1+F288)</f>
        <v/>
      </c>
      <c r="H288" s="199" t="n"/>
      <c r="I288" s="199" t="n"/>
      <c r="J288" s="199" t="n"/>
      <c r="K288" s="234" t="n"/>
      <c r="L288" s="200">
        <f>SUM(C288,E288,G288,I288,K288)</f>
        <v/>
      </c>
      <c r="M288" s="202">
        <f>L288/L289-1</f>
        <v/>
      </c>
      <c r="N288" s="415" t="n"/>
      <c r="O288" s="202" t="n"/>
      <c r="P288" s="416" t="n"/>
      <c r="Q288" s="415" t="n"/>
      <c r="R288" s="218" t="n"/>
      <c r="S288" s="417" t="n"/>
      <c r="T288" s="217" t="n"/>
      <c r="U288" s="199" t="n"/>
      <c r="V288" s="199" t="n"/>
      <c r="W288" s="199" t="n"/>
      <c r="X288" s="199" t="n"/>
      <c r="Y288" s="199" t="n"/>
      <c r="Z288" s="199" t="n"/>
      <c r="AA288" s="199" t="n"/>
      <c r="AB288" s="199" t="n"/>
      <c r="AC288" s="199" t="n"/>
      <c r="AD288" s="199" t="n"/>
      <c r="AE288" s="199" t="n"/>
      <c r="AF288" s="199" t="n"/>
      <c r="AG288" s="199" t="n"/>
    </row>
    <row r="289" ht="26.5" customHeight="1">
      <c r="A289" s="203" t="n">
        <v>43952</v>
      </c>
      <c r="B289" s="202">
        <f>INDIRECT(B$1&amp;"!D"&amp;ROW())</f>
        <v/>
      </c>
      <c r="C289" s="200">
        <f>C290*(1+B289)</f>
        <v/>
      </c>
      <c r="D289" s="202">
        <f>INDIRECT(D$1&amp;"!D"&amp;ROW())</f>
        <v/>
      </c>
      <c r="E289" s="200">
        <f>E290*(1+D289)</f>
        <v/>
      </c>
      <c r="F289" s="202">
        <f>INDIRECT(F$1&amp;"!D"&amp;ROW())</f>
        <v/>
      </c>
      <c r="G289" s="200">
        <f>G290*(1+F289)</f>
        <v/>
      </c>
      <c r="H289" s="199" t="n"/>
      <c r="I289" s="199" t="n"/>
      <c r="J289" s="199" t="n"/>
      <c r="K289" s="234" t="n"/>
      <c r="L289" s="200">
        <f>SUM(C289,E289,G289,I289,K289)</f>
        <v/>
      </c>
      <c r="M289" s="202">
        <f>L289/L290-1</f>
        <v/>
      </c>
      <c r="N289" s="415" t="n"/>
      <c r="O289" s="202" t="n"/>
      <c r="P289" s="416" t="n"/>
      <c r="Q289" s="415" t="n"/>
      <c r="R289" s="218" t="n"/>
      <c r="S289" s="417" t="n"/>
      <c r="T289" s="217" t="n"/>
      <c r="U289" s="199" t="n"/>
      <c r="V289" s="199" t="n"/>
      <c r="W289" s="199" t="n"/>
      <c r="X289" s="199" t="n"/>
      <c r="Y289" s="199" t="n"/>
      <c r="Z289" s="199" t="n"/>
      <c r="AA289" s="199" t="n"/>
      <c r="AB289" s="199" t="n"/>
      <c r="AC289" s="199" t="n"/>
      <c r="AD289" s="199" t="n"/>
      <c r="AE289" s="199" t="n"/>
      <c r="AF289" s="199" t="n"/>
      <c r="AG289" s="199" t="n"/>
    </row>
    <row r="290" ht="26.5" customHeight="1">
      <c r="A290" s="203" t="n">
        <v>43951</v>
      </c>
      <c r="B290" s="202">
        <f>INDIRECT(B$1&amp;"!D"&amp;ROW())</f>
        <v/>
      </c>
      <c r="C290" s="200">
        <f>C291*(1+B290)</f>
        <v/>
      </c>
      <c r="D290" s="202">
        <f>INDIRECT(D$1&amp;"!D"&amp;ROW())</f>
        <v/>
      </c>
      <c r="E290" s="200">
        <f>E291*(1+D290)</f>
        <v/>
      </c>
      <c r="F290" s="202">
        <f>INDIRECT(F$1&amp;"!D"&amp;ROW())</f>
        <v/>
      </c>
      <c r="G290" s="200">
        <f>G291*(1+F290)</f>
        <v/>
      </c>
      <c r="H290" s="199" t="n"/>
      <c r="I290" s="199" t="n"/>
      <c r="J290" s="199" t="n"/>
      <c r="K290" s="234" t="n"/>
      <c r="L290" s="200">
        <f>SUM(C290,E290,G290,I290,K290)</f>
        <v/>
      </c>
      <c r="M290" s="202">
        <f>L290/L291-1</f>
        <v/>
      </c>
      <c r="N290" s="415" t="n"/>
      <c r="O290" s="202" t="n"/>
      <c r="P290" s="416" t="n"/>
      <c r="Q290" s="415" t="n"/>
      <c r="R290" s="218" t="n"/>
      <c r="S290" s="417" t="n"/>
      <c r="T290" s="217" t="n"/>
      <c r="U290" s="199" t="n"/>
      <c r="V290" s="199" t="n"/>
      <c r="W290" s="199" t="n"/>
      <c r="X290" s="199" t="n"/>
      <c r="Y290" s="199" t="n"/>
      <c r="Z290" s="199" t="n"/>
      <c r="AA290" s="199" t="n"/>
      <c r="AB290" s="199" t="n"/>
      <c r="AC290" s="199" t="n"/>
      <c r="AD290" s="199" t="n"/>
      <c r="AE290" s="199" t="n"/>
      <c r="AF290" s="199" t="n"/>
      <c r="AG290" s="199" t="n"/>
    </row>
    <row r="291" ht="26.5" customHeight="1">
      <c r="A291" s="203" t="n">
        <v>43950</v>
      </c>
      <c r="B291" s="202">
        <f>INDIRECT(B$1&amp;"!D"&amp;ROW())</f>
        <v/>
      </c>
      <c r="C291" s="200">
        <f>C292*(1+B291)</f>
        <v/>
      </c>
      <c r="D291" s="202">
        <f>INDIRECT(D$1&amp;"!D"&amp;ROW())</f>
        <v/>
      </c>
      <c r="E291" s="200">
        <f>E292*(1+D291)</f>
        <v/>
      </c>
      <c r="F291" s="202">
        <f>INDIRECT(F$1&amp;"!D"&amp;ROW())</f>
        <v/>
      </c>
      <c r="G291" s="200">
        <f>G292*(1+F291)</f>
        <v/>
      </c>
      <c r="H291" s="199" t="n"/>
      <c r="I291" s="199" t="n"/>
      <c r="J291" s="199" t="n"/>
      <c r="K291" s="234" t="n"/>
      <c r="L291" s="200">
        <f>SUM(C291,E291,G291,I291,K291)</f>
        <v/>
      </c>
      <c r="M291" s="202">
        <f>L291/L292-1</f>
        <v/>
      </c>
      <c r="N291" s="415" t="n"/>
      <c r="O291" s="202" t="n"/>
      <c r="P291" s="416" t="n"/>
      <c r="Q291" s="415" t="n"/>
      <c r="R291" s="218" t="n"/>
      <c r="S291" s="417" t="n"/>
      <c r="T291" s="217" t="n"/>
      <c r="U291" s="199" t="n"/>
      <c r="V291" s="199" t="n"/>
      <c r="W291" s="199" t="n"/>
      <c r="X291" s="199" t="n"/>
      <c r="Y291" s="199" t="n"/>
      <c r="Z291" s="199" t="n"/>
      <c r="AA291" s="199" t="n"/>
      <c r="AB291" s="199" t="n"/>
      <c r="AC291" s="199" t="n"/>
      <c r="AD291" s="199" t="n"/>
      <c r="AE291" s="199" t="n"/>
      <c r="AF291" s="199" t="n"/>
      <c r="AG291" s="199" t="n"/>
    </row>
    <row r="292" ht="26.5" customHeight="1">
      <c r="A292" s="203" t="n">
        <v>43949</v>
      </c>
      <c r="B292" s="202">
        <f>INDIRECT(B$1&amp;"!D"&amp;ROW())</f>
        <v/>
      </c>
      <c r="C292" s="200">
        <f>C293*(1+B292)</f>
        <v/>
      </c>
      <c r="D292" s="202">
        <f>INDIRECT(D$1&amp;"!D"&amp;ROW())</f>
        <v/>
      </c>
      <c r="E292" s="200">
        <f>E293*(1+D292)</f>
        <v/>
      </c>
      <c r="F292" s="202">
        <f>INDIRECT(F$1&amp;"!D"&amp;ROW())</f>
        <v/>
      </c>
      <c r="G292" s="200">
        <f>G293*(1+F292)</f>
        <v/>
      </c>
      <c r="H292" s="199" t="n"/>
      <c r="I292" s="199" t="n"/>
      <c r="J292" s="199" t="n"/>
      <c r="K292" s="234" t="n"/>
      <c r="L292" s="200">
        <f>SUM(C292,E292,G292,I292,K292)</f>
        <v/>
      </c>
      <c r="M292" s="202">
        <f>L292/L293-1</f>
        <v/>
      </c>
      <c r="N292" s="415" t="n"/>
      <c r="O292" s="202" t="n"/>
      <c r="P292" s="416" t="n"/>
      <c r="Q292" s="415" t="n"/>
      <c r="R292" s="218" t="n"/>
      <c r="S292" s="417" t="n"/>
      <c r="T292" s="217" t="n"/>
      <c r="U292" s="199" t="n"/>
      <c r="V292" s="199" t="n"/>
      <c r="W292" s="199" t="n"/>
      <c r="X292" s="199" t="n"/>
      <c r="Y292" s="199" t="n"/>
      <c r="Z292" s="199" t="n"/>
      <c r="AA292" s="199" t="n"/>
      <c r="AB292" s="199" t="n"/>
      <c r="AC292" s="199" t="n"/>
      <c r="AD292" s="199" t="n"/>
      <c r="AE292" s="199" t="n"/>
      <c r="AF292" s="199" t="n"/>
      <c r="AG292" s="199" t="n"/>
    </row>
    <row r="293" ht="26.5" customHeight="1">
      <c r="A293" s="203" t="n">
        <v>43948</v>
      </c>
      <c r="B293" s="202">
        <f>INDIRECT(B$1&amp;"!D"&amp;ROW())</f>
        <v/>
      </c>
      <c r="C293" s="200">
        <f>C294*(1+B293)</f>
        <v/>
      </c>
      <c r="D293" s="202">
        <f>INDIRECT(D$1&amp;"!D"&amp;ROW())</f>
        <v/>
      </c>
      <c r="E293" s="200">
        <f>E294*(1+D293)</f>
        <v/>
      </c>
      <c r="F293" s="202">
        <f>INDIRECT(F$1&amp;"!D"&amp;ROW())</f>
        <v/>
      </c>
      <c r="G293" s="200">
        <f>G294*(1+F293)</f>
        <v/>
      </c>
      <c r="H293" s="199" t="n"/>
      <c r="I293" s="199" t="n"/>
      <c r="J293" s="199" t="n"/>
      <c r="K293" s="234" t="n"/>
      <c r="L293" s="200">
        <f>SUM(C293,E293,G293,I293,K293)</f>
        <v/>
      </c>
      <c r="M293" s="202">
        <f>L293/L294-1</f>
        <v/>
      </c>
      <c r="N293" s="415" t="n"/>
      <c r="O293" s="202" t="n"/>
      <c r="P293" s="416" t="n"/>
      <c r="Q293" s="415" t="n"/>
      <c r="R293" s="218" t="n"/>
      <c r="S293" s="417" t="n"/>
      <c r="T293" s="217" t="n"/>
      <c r="U293" s="199" t="n"/>
      <c r="V293" s="199" t="n"/>
      <c r="W293" s="199" t="n"/>
      <c r="X293" s="199" t="n"/>
      <c r="Y293" s="199" t="n"/>
      <c r="Z293" s="199" t="n"/>
      <c r="AA293" s="199" t="n"/>
      <c r="AB293" s="199" t="n"/>
      <c r="AC293" s="199" t="n"/>
      <c r="AD293" s="199" t="n"/>
      <c r="AE293" s="199" t="n"/>
      <c r="AF293" s="199" t="n"/>
      <c r="AG293" s="199" t="n"/>
    </row>
    <row r="294" ht="26.5" customHeight="1">
      <c r="A294" s="203" t="n">
        <v>43945</v>
      </c>
      <c r="B294" s="202">
        <f>INDIRECT(B$1&amp;"!D"&amp;ROW())</f>
        <v/>
      </c>
      <c r="C294" s="200">
        <f>C295*(1+B294)</f>
        <v/>
      </c>
      <c r="D294" s="202">
        <f>INDIRECT(D$1&amp;"!D"&amp;ROW())</f>
        <v/>
      </c>
      <c r="E294" s="200">
        <f>E295*(1+D294)</f>
        <v/>
      </c>
      <c r="F294" s="202">
        <f>INDIRECT(F$1&amp;"!D"&amp;ROW())</f>
        <v/>
      </c>
      <c r="G294" s="200">
        <f>G295*(1+F294)</f>
        <v/>
      </c>
      <c r="H294" s="199" t="n"/>
      <c r="I294" s="199" t="n"/>
      <c r="J294" s="199" t="n"/>
      <c r="K294" s="234" t="n"/>
      <c r="L294" s="200">
        <f>SUM(C294,E294,G294,I294,K294)</f>
        <v/>
      </c>
      <c r="M294" s="202">
        <f>L294/L295-1</f>
        <v/>
      </c>
      <c r="N294" s="415" t="n"/>
      <c r="O294" s="202" t="n"/>
      <c r="P294" s="416" t="n"/>
      <c r="Q294" s="415" t="n"/>
      <c r="R294" s="218" t="n"/>
      <c r="S294" s="417" t="n"/>
      <c r="T294" s="217" t="n"/>
      <c r="U294" s="199" t="n"/>
      <c r="V294" s="199" t="n"/>
      <c r="W294" s="199" t="n"/>
      <c r="X294" s="199" t="n"/>
      <c r="Y294" s="199" t="n"/>
      <c r="Z294" s="199" t="n"/>
      <c r="AA294" s="199" t="n"/>
      <c r="AB294" s="199" t="n"/>
      <c r="AC294" s="199" t="n"/>
      <c r="AD294" s="199" t="n"/>
      <c r="AE294" s="199" t="n"/>
      <c r="AF294" s="199" t="n"/>
      <c r="AG294" s="199" t="n"/>
    </row>
    <row r="295" ht="26.5" customHeight="1">
      <c r="A295" s="203" t="n">
        <v>43944</v>
      </c>
      <c r="B295" s="202">
        <f>INDIRECT(B$1&amp;"!D"&amp;ROW())</f>
        <v/>
      </c>
      <c r="C295" s="200">
        <f>C296*(1+B295)</f>
        <v/>
      </c>
      <c r="D295" s="202">
        <f>INDIRECT(D$1&amp;"!D"&amp;ROW())</f>
        <v/>
      </c>
      <c r="E295" s="200">
        <f>E296*(1+D295)</f>
        <v/>
      </c>
      <c r="F295" s="202">
        <f>INDIRECT(F$1&amp;"!D"&amp;ROW())</f>
        <v/>
      </c>
      <c r="G295" s="200">
        <f>G296*(1+F295)</f>
        <v/>
      </c>
      <c r="H295" s="199" t="n"/>
      <c r="I295" s="199" t="n"/>
      <c r="J295" s="199" t="n"/>
      <c r="K295" s="234" t="n"/>
      <c r="L295" s="200">
        <f>SUM(C295,E295,G295,I295,K295)</f>
        <v/>
      </c>
      <c r="M295" s="202">
        <f>L295/L296-1</f>
        <v/>
      </c>
      <c r="N295" s="415" t="n"/>
      <c r="O295" s="202" t="n"/>
      <c r="P295" s="416" t="n"/>
      <c r="Q295" s="415" t="n"/>
      <c r="R295" s="218" t="n"/>
      <c r="S295" s="417" t="n"/>
      <c r="T295" s="217" t="n"/>
      <c r="U295" s="199" t="n"/>
      <c r="V295" s="199" t="n"/>
      <c r="W295" s="199" t="n"/>
      <c r="X295" s="199" t="n"/>
      <c r="Y295" s="199" t="n"/>
      <c r="Z295" s="199" t="n"/>
      <c r="AA295" s="199" t="n"/>
      <c r="AB295" s="199" t="n"/>
      <c r="AC295" s="199" t="n"/>
      <c r="AD295" s="199" t="n"/>
      <c r="AE295" s="199" t="n"/>
      <c r="AF295" s="199" t="n"/>
      <c r="AG295" s="199" t="n"/>
    </row>
    <row r="296" ht="26.5" customHeight="1">
      <c r="A296" s="203" t="n">
        <v>43943</v>
      </c>
      <c r="B296" s="202">
        <f>INDIRECT(B$1&amp;"!D"&amp;ROW())</f>
        <v/>
      </c>
      <c r="C296" s="200">
        <f>C297*(1+B296)</f>
        <v/>
      </c>
      <c r="D296" s="202">
        <f>INDIRECT(D$1&amp;"!D"&amp;ROW())</f>
        <v/>
      </c>
      <c r="E296" s="200">
        <f>E297*(1+D296)</f>
        <v/>
      </c>
      <c r="F296" s="202">
        <f>INDIRECT(F$1&amp;"!D"&amp;ROW())</f>
        <v/>
      </c>
      <c r="G296" s="200">
        <f>G297*(1+F296)</f>
        <v/>
      </c>
      <c r="H296" s="199" t="n"/>
      <c r="I296" s="199" t="n"/>
      <c r="J296" s="199" t="n"/>
      <c r="K296" s="234" t="n"/>
      <c r="L296" s="200">
        <f>SUM(C296,E296,G296,I296,K296)</f>
        <v/>
      </c>
      <c r="M296" s="202">
        <f>L296/L297-1</f>
        <v/>
      </c>
      <c r="N296" s="415" t="n"/>
      <c r="O296" s="202" t="n"/>
      <c r="P296" s="416" t="n"/>
      <c r="Q296" s="415" t="n"/>
      <c r="R296" s="218" t="n"/>
      <c r="S296" s="417" t="n"/>
      <c r="T296" s="217" t="n"/>
      <c r="U296" s="199" t="n"/>
      <c r="V296" s="199" t="n"/>
      <c r="W296" s="199" t="n"/>
      <c r="X296" s="199" t="n"/>
      <c r="Y296" s="199" t="n"/>
      <c r="Z296" s="199" t="n"/>
      <c r="AA296" s="199" t="n"/>
      <c r="AB296" s="199" t="n"/>
      <c r="AC296" s="199" t="n"/>
      <c r="AD296" s="199" t="n"/>
      <c r="AE296" s="199" t="n"/>
      <c r="AF296" s="199" t="n"/>
      <c r="AG296" s="199" t="n"/>
    </row>
    <row r="297" ht="26.5" customHeight="1">
      <c r="A297" s="203" t="n">
        <v>43942</v>
      </c>
      <c r="B297" s="202">
        <f>INDIRECT(B$1&amp;"!D"&amp;ROW())</f>
        <v/>
      </c>
      <c r="C297" s="200">
        <f>C298*(1+B297)</f>
        <v/>
      </c>
      <c r="D297" s="202">
        <f>INDIRECT(D$1&amp;"!D"&amp;ROW())</f>
        <v/>
      </c>
      <c r="E297" s="200">
        <f>E298*(1+D297)</f>
        <v/>
      </c>
      <c r="F297" s="202">
        <f>INDIRECT(F$1&amp;"!D"&amp;ROW())</f>
        <v/>
      </c>
      <c r="G297" s="200">
        <f>G298*(1+F297)</f>
        <v/>
      </c>
      <c r="H297" s="199" t="n"/>
      <c r="I297" s="199" t="n"/>
      <c r="J297" s="199" t="n"/>
      <c r="K297" s="234" t="n"/>
      <c r="L297" s="200">
        <f>SUM(C297,E297,G297,I297,K297)</f>
        <v/>
      </c>
      <c r="M297" s="202">
        <f>L297/L298-1</f>
        <v/>
      </c>
      <c r="N297" s="415" t="n"/>
      <c r="O297" s="202" t="n"/>
      <c r="P297" s="416" t="n"/>
      <c r="Q297" s="415" t="n"/>
      <c r="R297" s="218" t="n"/>
      <c r="S297" s="417" t="n"/>
      <c r="T297" s="217" t="n"/>
      <c r="U297" s="199" t="n"/>
      <c r="V297" s="199" t="n"/>
      <c r="W297" s="199" t="n"/>
      <c r="X297" s="199" t="n"/>
      <c r="Y297" s="199" t="n"/>
      <c r="Z297" s="199" t="n"/>
      <c r="AA297" s="199" t="n"/>
      <c r="AB297" s="199" t="n"/>
      <c r="AC297" s="199" t="n"/>
      <c r="AD297" s="199" t="n"/>
      <c r="AE297" s="199" t="n"/>
      <c r="AF297" s="199" t="n"/>
      <c r="AG297" s="199" t="n"/>
    </row>
    <row r="298" ht="26.5" customHeight="1">
      <c r="A298" s="203" t="n">
        <v>43941</v>
      </c>
      <c r="B298" s="202">
        <f>INDIRECT(B$1&amp;"!D"&amp;ROW())</f>
        <v/>
      </c>
      <c r="C298" s="200">
        <f>C299*(1+B298)</f>
        <v/>
      </c>
      <c r="D298" s="202">
        <f>INDIRECT(D$1&amp;"!D"&amp;ROW())</f>
        <v/>
      </c>
      <c r="E298" s="200">
        <f>E299*(1+D298)</f>
        <v/>
      </c>
      <c r="F298" s="202">
        <f>INDIRECT(F$1&amp;"!D"&amp;ROW())</f>
        <v/>
      </c>
      <c r="G298" s="200">
        <f>G299*(1+F298)</f>
        <v/>
      </c>
      <c r="H298" s="199" t="n"/>
      <c r="I298" s="199" t="n"/>
      <c r="J298" s="199" t="n"/>
      <c r="K298" s="234" t="n"/>
      <c r="L298" s="200">
        <f>SUM(C298,E298,G298,I298,K298)</f>
        <v/>
      </c>
      <c r="M298" s="202">
        <f>L298/L299-1</f>
        <v/>
      </c>
      <c r="N298" s="415" t="n"/>
      <c r="O298" s="202" t="n"/>
      <c r="P298" s="416" t="n"/>
      <c r="Q298" s="415" t="n"/>
      <c r="R298" s="218" t="n"/>
      <c r="S298" s="417" t="n"/>
      <c r="T298" s="217" t="n"/>
      <c r="U298" s="199" t="n"/>
      <c r="V298" s="199" t="n"/>
      <c r="W298" s="199" t="n"/>
      <c r="X298" s="199" t="n"/>
      <c r="Y298" s="199" t="n"/>
      <c r="Z298" s="199" t="n"/>
      <c r="AA298" s="199" t="n"/>
      <c r="AB298" s="199" t="n"/>
      <c r="AC298" s="199" t="n"/>
      <c r="AD298" s="199" t="n"/>
      <c r="AE298" s="199" t="n"/>
      <c r="AF298" s="199" t="n"/>
      <c r="AG298" s="199" t="n"/>
    </row>
    <row r="299" ht="26.5" customHeight="1">
      <c r="A299" s="203" t="n">
        <v>43938</v>
      </c>
      <c r="B299" s="202">
        <f>INDIRECT(B$1&amp;"!D"&amp;ROW())</f>
        <v/>
      </c>
      <c r="C299" s="200">
        <f>C300*(1+B299)</f>
        <v/>
      </c>
      <c r="D299" s="202">
        <f>INDIRECT(D$1&amp;"!D"&amp;ROW())</f>
        <v/>
      </c>
      <c r="E299" s="200">
        <f>E300*(1+D299)</f>
        <v/>
      </c>
      <c r="F299" s="202">
        <f>INDIRECT(F$1&amp;"!D"&amp;ROW())</f>
        <v/>
      </c>
      <c r="G299" s="200">
        <f>G300*(1+F299)</f>
        <v/>
      </c>
      <c r="H299" s="199" t="n"/>
      <c r="I299" s="199" t="n"/>
      <c r="J299" s="199" t="n"/>
      <c r="K299" s="234" t="n"/>
      <c r="L299" s="200">
        <f>SUM(C299,E299,G299,I299,K299)</f>
        <v/>
      </c>
      <c r="M299" s="202">
        <f>L299/L300-1</f>
        <v/>
      </c>
      <c r="N299" s="415" t="n"/>
      <c r="O299" s="202" t="n"/>
      <c r="P299" s="416" t="n"/>
      <c r="Q299" s="415" t="n"/>
      <c r="R299" s="218" t="n"/>
      <c r="S299" s="417" t="n"/>
      <c r="T299" s="217" t="n"/>
      <c r="U299" s="199" t="n"/>
      <c r="V299" s="199" t="n"/>
      <c r="W299" s="199" t="n"/>
      <c r="X299" s="199" t="n"/>
      <c r="Y299" s="199" t="n"/>
      <c r="Z299" s="199" t="n"/>
      <c r="AA299" s="199" t="n"/>
      <c r="AB299" s="199" t="n"/>
      <c r="AC299" s="199" t="n"/>
      <c r="AD299" s="199" t="n"/>
      <c r="AE299" s="199" t="n"/>
      <c r="AF299" s="199" t="n"/>
      <c r="AG299" s="199" t="n"/>
    </row>
    <row r="300" ht="26.5" customHeight="1">
      <c r="A300" s="203" t="n">
        <v>43937</v>
      </c>
      <c r="B300" s="202">
        <f>INDIRECT(B$1&amp;"!D"&amp;ROW())</f>
        <v/>
      </c>
      <c r="C300" s="200">
        <f>C301*(1+B300)</f>
        <v/>
      </c>
      <c r="D300" s="202">
        <f>INDIRECT(D$1&amp;"!D"&amp;ROW())</f>
        <v/>
      </c>
      <c r="E300" s="200">
        <f>E301*(1+D300)</f>
        <v/>
      </c>
      <c r="F300" s="202">
        <f>INDIRECT(F$1&amp;"!D"&amp;ROW())</f>
        <v/>
      </c>
      <c r="G300" s="200">
        <f>G301*(1+F300)</f>
        <v/>
      </c>
      <c r="H300" s="199" t="n"/>
      <c r="I300" s="199" t="n"/>
      <c r="J300" s="199" t="n"/>
      <c r="K300" s="234" t="n"/>
      <c r="L300" s="200">
        <f>SUM(C300,E300,G300,I300,K300)</f>
        <v/>
      </c>
      <c r="M300" s="202">
        <f>L300/L301-1</f>
        <v/>
      </c>
      <c r="N300" s="415" t="n"/>
      <c r="O300" s="202" t="n"/>
      <c r="P300" s="416" t="n"/>
      <c r="Q300" s="415" t="n"/>
      <c r="R300" s="218" t="n"/>
      <c r="S300" s="417" t="n"/>
      <c r="T300" s="217" t="n"/>
      <c r="U300" s="199" t="n"/>
      <c r="V300" s="199" t="n"/>
      <c r="W300" s="199" t="n"/>
      <c r="X300" s="199" t="n"/>
      <c r="Y300" s="199" t="n"/>
      <c r="Z300" s="199" t="n"/>
      <c r="AA300" s="199" t="n"/>
      <c r="AB300" s="199" t="n"/>
      <c r="AC300" s="199" t="n"/>
      <c r="AD300" s="199" t="n"/>
      <c r="AE300" s="199" t="n"/>
      <c r="AF300" s="199" t="n"/>
      <c r="AG300" s="199" t="n"/>
    </row>
    <row r="301" ht="26.5" customHeight="1">
      <c r="A301" s="203" t="n">
        <v>43936</v>
      </c>
      <c r="B301" s="202">
        <f>INDIRECT(B$1&amp;"!D"&amp;ROW())</f>
        <v/>
      </c>
      <c r="C301" s="200">
        <f>C302*(1+B301)</f>
        <v/>
      </c>
      <c r="D301" s="202">
        <f>INDIRECT(D$1&amp;"!D"&amp;ROW())</f>
        <v/>
      </c>
      <c r="E301" s="200">
        <f>E302*(1+D301)</f>
        <v/>
      </c>
      <c r="F301" s="202">
        <f>INDIRECT(F$1&amp;"!D"&amp;ROW())</f>
        <v/>
      </c>
      <c r="G301" s="200">
        <f>G302*(1+F301)</f>
        <v/>
      </c>
      <c r="H301" s="199" t="n"/>
      <c r="I301" s="199" t="n"/>
      <c r="J301" s="199" t="n"/>
      <c r="K301" s="234" t="n"/>
      <c r="L301" s="200">
        <f>SUM(C301,E301,G301,I301,K301)</f>
        <v/>
      </c>
      <c r="M301" s="202">
        <f>L301/L302-1</f>
        <v/>
      </c>
      <c r="N301" s="415" t="n"/>
      <c r="O301" s="202" t="n"/>
      <c r="P301" s="416" t="n"/>
      <c r="Q301" s="415" t="n"/>
      <c r="R301" s="218" t="n"/>
      <c r="S301" s="417" t="n"/>
      <c r="T301" s="217" t="n"/>
      <c r="U301" s="199" t="n"/>
      <c r="V301" s="199" t="n"/>
      <c r="W301" s="199" t="n"/>
      <c r="X301" s="199" t="n"/>
      <c r="Y301" s="199" t="n"/>
      <c r="Z301" s="199" t="n"/>
      <c r="AA301" s="199" t="n"/>
      <c r="AB301" s="199" t="n"/>
      <c r="AC301" s="199" t="n"/>
      <c r="AD301" s="199" t="n"/>
      <c r="AE301" s="199" t="n"/>
      <c r="AF301" s="199" t="n"/>
      <c r="AG301" s="199" t="n"/>
    </row>
    <row r="302" ht="26.5" customHeight="1">
      <c r="A302" s="203" t="n">
        <v>43935</v>
      </c>
      <c r="B302" s="202">
        <f>INDIRECT(B$1&amp;"!D"&amp;ROW())</f>
        <v/>
      </c>
      <c r="C302" s="200">
        <f>C303*(1+B302)</f>
        <v/>
      </c>
      <c r="D302" s="202">
        <f>INDIRECT(D$1&amp;"!D"&amp;ROW())</f>
        <v/>
      </c>
      <c r="E302" s="200">
        <f>E303*(1+D302)</f>
        <v/>
      </c>
      <c r="F302" s="202">
        <f>INDIRECT(F$1&amp;"!D"&amp;ROW())</f>
        <v/>
      </c>
      <c r="G302" s="200">
        <f>G303*(1+F302)</f>
        <v/>
      </c>
      <c r="H302" s="199" t="n"/>
      <c r="I302" s="199" t="n"/>
      <c r="J302" s="199" t="n"/>
      <c r="K302" s="234" t="n"/>
      <c r="L302" s="200">
        <f>SUM(C302,E302,G302,I302,K302)</f>
        <v/>
      </c>
      <c r="M302" s="202">
        <f>L302/L303-1</f>
        <v/>
      </c>
      <c r="N302" s="415" t="n"/>
      <c r="O302" s="202" t="n"/>
      <c r="P302" s="416" t="n"/>
      <c r="Q302" s="415" t="n"/>
      <c r="R302" s="218" t="n"/>
      <c r="S302" s="417" t="n"/>
      <c r="T302" s="217" t="n"/>
      <c r="U302" s="199" t="n"/>
      <c r="V302" s="199" t="n"/>
      <c r="W302" s="199" t="n"/>
      <c r="X302" s="199" t="n"/>
      <c r="Y302" s="199" t="n"/>
      <c r="Z302" s="199" t="n"/>
      <c r="AA302" s="199" t="n"/>
      <c r="AB302" s="199" t="n"/>
      <c r="AC302" s="199" t="n"/>
      <c r="AD302" s="199" t="n"/>
      <c r="AE302" s="199" t="n"/>
      <c r="AF302" s="199" t="n"/>
      <c r="AG302" s="199" t="n"/>
    </row>
    <row r="303" ht="26.5" customHeight="1">
      <c r="A303" s="203" t="n">
        <v>43934</v>
      </c>
      <c r="B303" s="202">
        <f>INDIRECT(B$1&amp;"!D"&amp;ROW())</f>
        <v/>
      </c>
      <c r="C303" s="200">
        <f>C304*(1+B303)</f>
        <v/>
      </c>
      <c r="D303" s="202">
        <f>INDIRECT(D$1&amp;"!D"&amp;ROW())</f>
        <v/>
      </c>
      <c r="E303" s="200">
        <f>E304*(1+D303)</f>
        <v/>
      </c>
      <c r="F303" s="202">
        <f>INDIRECT(F$1&amp;"!D"&amp;ROW())</f>
        <v/>
      </c>
      <c r="G303" s="200">
        <f>G304*(1+F303)</f>
        <v/>
      </c>
      <c r="H303" s="199" t="n"/>
      <c r="I303" s="199" t="n"/>
      <c r="J303" s="199" t="n"/>
      <c r="K303" s="234" t="n"/>
      <c r="L303" s="200">
        <f>SUM(C303,E303,G303,I303,K303)</f>
        <v/>
      </c>
      <c r="M303" s="202">
        <f>L303/L304-1</f>
        <v/>
      </c>
      <c r="N303" s="415" t="n"/>
      <c r="O303" s="202" t="n"/>
      <c r="P303" s="416" t="n"/>
      <c r="Q303" s="415" t="n"/>
      <c r="R303" s="218" t="n"/>
      <c r="S303" s="417" t="n"/>
      <c r="T303" s="217" t="n"/>
      <c r="U303" s="199" t="n"/>
      <c r="V303" s="199" t="n"/>
      <c r="W303" s="199" t="n"/>
      <c r="X303" s="199" t="n"/>
      <c r="Y303" s="199" t="n"/>
      <c r="Z303" s="199" t="n"/>
      <c r="AA303" s="199" t="n"/>
      <c r="AB303" s="199" t="n"/>
      <c r="AC303" s="199" t="n"/>
      <c r="AD303" s="199" t="n"/>
      <c r="AE303" s="199" t="n"/>
      <c r="AF303" s="199" t="n"/>
      <c r="AG303" s="199" t="n"/>
    </row>
    <row r="304" ht="26.5" customHeight="1">
      <c r="A304" s="203" t="n">
        <v>43930</v>
      </c>
      <c r="B304" s="202">
        <f>INDIRECT(B$1&amp;"!D"&amp;ROW())</f>
        <v/>
      </c>
      <c r="C304" s="200">
        <f>C305*(1+B304)</f>
        <v/>
      </c>
      <c r="D304" s="202">
        <f>INDIRECT(D$1&amp;"!D"&amp;ROW())</f>
        <v/>
      </c>
      <c r="E304" s="200">
        <f>E305*(1+D304)</f>
        <v/>
      </c>
      <c r="F304" s="202">
        <f>INDIRECT(F$1&amp;"!D"&amp;ROW())</f>
        <v/>
      </c>
      <c r="G304" s="200">
        <f>G305*(1+F304)</f>
        <v/>
      </c>
      <c r="H304" s="199" t="n"/>
      <c r="I304" s="199" t="n"/>
      <c r="J304" s="199" t="n"/>
      <c r="K304" s="234" t="n"/>
      <c r="L304" s="200">
        <f>SUM(C304,E304,G304,I304,K304)</f>
        <v/>
      </c>
      <c r="M304" s="202">
        <f>L304/L305-1</f>
        <v/>
      </c>
      <c r="N304" s="415" t="n"/>
      <c r="O304" s="202" t="n"/>
      <c r="P304" s="416" t="n"/>
      <c r="Q304" s="415" t="n"/>
      <c r="R304" s="218" t="n"/>
      <c r="S304" s="417" t="n"/>
      <c r="T304" s="217" t="n"/>
      <c r="U304" s="199" t="n"/>
      <c r="V304" s="199" t="n"/>
      <c r="W304" s="199" t="n"/>
      <c r="X304" s="199" t="n"/>
      <c r="Y304" s="199" t="n"/>
      <c r="Z304" s="199" t="n"/>
      <c r="AA304" s="199" t="n"/>
      <c r="AB304" s="199" t="n"/>
      <c r="AC304" s="199" t="n"/>
      <c r="AD304" s="199" t="n"/>
      <c r="AE304" s="199" t="n"/>
      <c r="AF304" s="199" t="n"/>
      <c r="AG304" s="199" t="n"/>
    </row>
    <row r="305" ht="26.5" customHeight="1">
      <c r="A305" s="203" t="n">
        <v>43929</v>
      </c>
      <c r="B305" s="202">
        <f>INDIRECT(B$1&amp;"!D"&amp;ROW())</f>
        <v/>
      </c>
      <c r="C305" s="200">
        <f>C306*(1+B305)</f>
        <v/>
      </c>
      <c r="D305" s="202">
        <f>INDIRECT(D$1&amp;"!D"&amp;ROW())</f>
        <v/>
      </c>
      <c r="E305" s="200">
        <f>E306*(1+D305)</f>
        <v/>
      </c>
      <c r="F305" s="202">
        <f>INDIRECT(F$1&amp;"!D"&amp;ROW())</f>
        <v/>
      </c>
      <c r="G305" s="200">
        <f>G306*(1+F305)</f>
        <v/>
      </c>
      <c r="H305" s="199" t="n"/>
      <c r="I305" s="199" t="n"/>
      <c r="J305" s="199" t="n"/>
      <c r="K305" s="234" t="n"/>
      <c r="L305" s="200">
        <f>SUM(C305,E305,G305,I305,K305)</f>
        <v/>
      </c>
      <c r="M305" s="202">
        <f>L305/L306-1</f>
        <v/>
      </c>
      <c r="N305" s="415" t="n"/>
      <c r="O305" s="202" t="n"/>
      <c r="P305" s="416" t="n"/>
      <c r="Q305" s="415" t="n"/>
      <c r="R305" s="218" t="n"/>
      <c r="S305" s="417" t="n"/>
      <c r="T305" s="217" t="n"/>
      <c r="U305" s="199" t="n"/>
      <c r="V305" s="199" t="n"/>
      <c r="W305" s="199" t="n"/>
      <c r="X305" s="199" t="n"/>
      <c r="Y305" s="199" t="n"/>
      <c r="Z305" s="199" t="n"/>
      <c r="AA305" s="199" t="n"/>
      <c r="AB305" s="199" t="n"/>
      <c r="AC305" s="199" t="n"/>
      <c r="AD305" s="199" t="n"/>
      <c r="AE305" s="199" t="n"/>
      <c r="AF305" s="199" t="n"/>
      <c r="AG305" s="199" t="n"/>
    </row>
    <row r="306" ht="26.5" customHeight="1">
      <c r="A306" s="203" t="n">
        <v>43928</v>
      </c>
      <c r="B306" s="202">
        <f>INDIRECT(B$1&amp;"!D"&amp;ROW())</f>
        <v/>
      </c>
      <c r="C306" s="200">
        <f>C307*(1+B306)</f>
        <v/>
      </c>
      <c r="D306" s="202">
        <f>INDIRECT(D$1&amp;"!D"&amp;ROW())</f>
        <v/>
      </c>
      <c r="E306" s="200">
        <f>E307*(1+D306)</f>
        <v/>
      </c>
      <c r="F306" s="202">
        <f>INDIRECT(F$1&amp;"!D"&amp;ROW())</f>
        <v/>
      </c>
      <c r="G306" s="200">
        <f>G307*(1+F306)</f>
        <v/>
      </c>
      <c r="H306" s="199" t="n"/>
      <c r="I306" s="199" t="n"/>
      <c r="J306" s="199" t="n"/>
      <c r="K306" s="234" t="n"/>
      <c r="L306" s="200">
        <f>SUM(C306,E306,G306,I306,K306)</f>
        <v/>
      </c>
      <c r="M306" s="202">
        <f>L306/L307-1</f>
        <v/>
      </c>
      <c r="N306" s="415" t="n"/>
      <c r="O306" s="202" t="n"/>
      <c r="P306" s="416" t="n"/>
      <c r="Q306" s="415" t="n"/>
      <c r="R306" s="218" t="n"/>
      <c r="S306" s="417" t="n"/>
      <c r="T306" s="217" t="n"/>
      <c r="U306" s="199" t="n"/>
      <c r="V306" s="199" t="n"/>
      <c r="W306" s="199" t="n"/>
      <c r="X306" s="199" t="n"/>
      <c r="Y306" s="199" t="n"/>
      <c r="Z306" s="199" t="n"/>
      <c r="AA306" s="199" t="n"/>
      <c r="AB306" s="199" t="n"/>
      <c r="AC306" s="199" t="n"/>
      <c r="AD306" s="199" t="n"/>
      <c r="AE306" s="199" t="n"/>
      <c r="AF306" s="199" t="n"/>
      <c r="AG306" s="199" t="n"/>
    </row>
    <row r="307" ht="26.5" customHeight="1">
      <c r="A307" s="203" t="n">
        <v>43927</v>
      </c>
      <c r="B307" s="202">
        <f>INDIRECT(B$1&amp;"!D"&amp;ROW())</f>
        <v/>
      </c>
      <c r="C307" s="200">
        <f>C308*(1+B307)</f>
        <v/>
      </c>
      <c r="D307" s="202">
        <f>INDIRECT(D$1&amp;"!D"&amp;ROW())</f>
        <v/>
      </c>
      <c r="E307" s="200">
        <f>E308*(1+D307)</f>
        <v/>
      </c>
      <c r="F307" s="202">
        <f>INDIRECT(F$1&amp;"!D"&amp;ROW())</f>
        <v/>
      </c>
      <c r="G307" s="200">
        <f>G308*(1+F307)</f>
        <v/>
      </c>
      <c r="H307" s="199" t="n"/>
      <c r="I307" s="199" t="n"/>
      <c r="J307" s="199" t="n"/>
      <c r="K307" s="234" t="n"/>
      <c r="L307" s="200">
        <f>SUM(C307,E307,G307,I307,K307)</f>
        <v/>
      </c>
      <c r="M307" s="202">
        <f>L307/L308-1</f>
        <v/>
      </c>
      <c r="N307" s="415" t="n"/>
      <c r="O307" s="202" t="n"/>
      <c r="P307" s="416" t="n"/>
      <c r="Q307" s="415" t="n"/>
      <c r="R307" s="218" t="n"/>
      <c r="S307" s="417" t="n"/>
      <c r="T307" s="217" t="n"/>
      <c r="U307" s="199" t="n"/>
      <c r="V307" s="199" t="n"/>
      <c r="W307" s="199" t="n"/>
      <c r="X307" s="199" t="n"/>
      <c r="Y307" s="199" t="n"/>
      <c r="Z307" s="199" t="n"/>
      <c r="AA307" s="199" t="n"/>
      <c r="AB307" s="199" t="n"/>
      <c r="AC307" s="199" t="n"/>
      <c r="AD307" s="199" t="n"/>
      <c r="AE307" s="199" t="n"/>
      <c r="AF307" s="199" t="n"/>
      <c r="AG307" s="199" t="n"/>
    </row>
    <row r="308" ht="26.5" customHeight="1">
      <c r="A308" s="203" t="n">
        <v>43924</v>
      </c>
      <c r="B308" s="202">
        <f>INDIRECT(B$1&amp;"!D"&amp;ROW())</f>
        <v/>
      </c>
      <c r="C308" s="200">
        <f>C309*(1+B308)</f>
        <v/>
      </c>
      <c r="D308" s="202">
        <f>INDIRECT(D$1&amp;"!D"&amp;ROW())</f>
        <v/>
      </c>
      <c r="E308" s="200">
        <f>E309*(1+D308)</f>
        <v/>
      </c>
      <c r="F308" s="202">
        <f>INDIRECT(F$1&amp;"!D"&amp;ROW())</f>
        <v/>
      </c>
      <c r="G308" s="200">
        <f>G309*(1+F308)</f>
        <v/>
      </c>
      <c r="H308" s="199" t="n"/>
      <c r="I308" s="199" t="n"/>
      <c r="J308" s="199" t="n"/>
      <c r="K308" s="234" t="n"/>
      <c r="L308" s="200">
        <f>SUM(C308,E308,G308,I308,K308)</f>
        <v/>
      </c>
      <c r="M308" s="202">
        <f>L308/L309-1</f>
        <v/>
      </c>
      <c r="N308" s="415" t="n"/>
      <c r="O308" s="202" t="n"/>
      <c r="P308" s="416" t="n"/>
      <c r="Q308" s="415" t="n"/>
      <c r="R308" s="218" t="n"/>
      <c r="S308" s="417" t="n"/>
      <c r="T308" s="217" t="n"/>
      <c r="U308" s="199" t="n"/>
      <c r="V308" s="199" t="n"/>
      <c r="W308" s="199" t="n"/>
      <c r="X308" s="199" t="n"/>
      <c r="Y308" s="199" t="n"/>
      <c r="Z308" s="199" t="n"/>
      <c r="AA308" s="199" t="n"/>
      <c r="AB308" s="199" t="n"/>
      <c r="AC308" s="199" t="n"/>
      <c r="AD308" s="199" t="n"/>
      <c r="AE308" s="199" t="n"/>
      <c r="AF308" s="199" t="n"/>
      <c r="AG308" s="199" t="n"/>
    </row>
    <row r="309" ht="26.5" customHeight="1">
      <c r="A309" s="203" t="n">
        <v>43923</v>
      </c>
      <c r="B309" s="202">
        <f>INDIRECT(B$1&amp;"!D"&amp;ROW())</f>
        <v/>
      </c>
      <c r="C309" s="200">
        <f>C310*(1+B309)</f>
        <v/>
      </c>
      <c r="D309" s="202">
        <f>INDIRECT(D$1&amp;"!D"&amp;ROW())</f>
        <v/>
      </c>
      <c r="E309" s="200">
        <f>E310*(1+D309)</f>
        <v/>
      </c>
      <c r="F309" s="202">
        <f>INDIRECT(F$1&amp;"!D"&amp;ROW())</f>
        <v/>
      </c>
      <c r="G309" s="200">
        <f>G310*(1+F309)</f>
        <v/>
      </c>
      <c r="H309" s="199" t="n"/>
      <c r="I309" s="199" t="n"/>
      <c r="J309" s="199" t="n"/>
      <c r="K309" s="234" t="n"/>
      <c r="L309" s="200">
        <f>SUM(C309,E309,G309,I309,K309)</f>
        <v/>
      </c>
      <c r="M309" s="202">
        <f>L309/L310-1</f>
        <v/>
      </c>
      <c r="N309" s="415" t="n"/>
      <c r="O309" s="202" t="n"/>
      <c r="P309" s="416" t="n"/>
      <c r="Q309" s="415" t="n"/>
      <c r="R309" s="218" t="n"/>
      <c r="S309" s="417" t="n"/>
      <c r="T309" s="217" t="n"/>
      <c r="U309" s="199" t="n"/>
      <c r="V309" s="199" t="n"/>
      <c r="W309" s="199" t="n"/>
      <c r="X309" s="199" t="n"/>
      <c r="Y309" s="199" t="n"/>
      <c r="Z309" s="199" t="n"/>
      <c r="AA309" s="199" t="n"/>
      <c r="AB309" s="199" t="n"/>
      <c r="AC309" s="199" t="n"/>
      <c r="AD309" s="199" t="n"/>
      <c r="AE309" s="199" t="n"/>
      <c r="AF309" s="199" t="n"/>
      <c r="AG309" s="199" t="n"/>
    </row>
    <row r="310" ht="26.5" customHeight="1">
      <c r="A310" s="203" t="n">
        <v>43922</v>
      </c>
      <c r="B310" s="202">
        <f>INDIRECT(B$1&amp;"!D"&amp;ROW())</f>
        <v/>
      </c>
      <c r="C310" s="200">
        <f>C311*(1+B310)</f>
        <v/>
      </c>
      <c r="D310" s="202">
        <f>INDIRECT(D$1&amp;"!D"&amp;ROW())</f>
        <v/>
      </c>
      <c r="E310" s="200">
        <f>E311*(1+D310)</f>
        <v/>
      </c>
      <c r="F310" s="202">
        <f>INDIRECT(F$1&amp;"!D"&amp;ROW())</f>
        <v/>
      </c>
      <c r="G310" s="200">
        <f>G311*(1+F310)</f>
        <v/>
      </c>
      <c r="H310" s="199" t="n"/>
      <c r="I310" s="199" t="n"/>
      <c r="J310" s="199" t="n"/>
      <c r="K310" s="234" t="n"/>
      <c r="L310" s="200">
        <f>SUM(C310,E310,G310,I310,K310)</f>
        <v/>
      </c>
      <c r="M310" s="202">
        <f>L310/L311-1</f>
        <v/>
      </c>
      <c r="N310" s="415" t="n"/>
      <c r="O310" s="202" t="n"/>
      <c r="P310" s="416" t="n"/>
      <c r="Q310" s="415" t="n"/>
      <c r="R310" s="218" t="n"/>
      <c r="S310" s="417" t="n"/>
      <c r="T310" s="217" t="n"/>
      <c r="U310" s="199" t="n"/>
      <c r="V310" s="199" t="n"/>
      <c r="W310" s="199" t="n"/>
      <c r="X310" s="199" t="n"/>
      <c r="Y310" s="199" t="n"/>
      <c r="Z310" s="199" t="n"/>
      <c r="AA310" s="199" t="n"/>
      <c r="AB310" s="199" t="n"/>
      <c r="AC310" s="199" t="n"/>
      <c r="AD310" s="199" t="n"/>
      <c r="AE310" s="199" t="n"/>
      <c r="AF310" s="199" t="n"/>
      <c r="AG310" s="199" t="n"/>
    </row>
    <row r="311" ht="26.5" customHeight="1">
      <c r="A311" s="203" t="n">
        <v>43921</v>
      </c>
      <c r="B311" s="202">
        <f>INDIRECT(B$1&amp;"!D"&amp;ROW())</f>
        <v/>
      </c>
      <c r="C311" s="200">
        <f>C312*(1+B311)</f>
        <v/>
      </c>
      <c r="D311" s="202">
        <f>INDIRECT(D$1&amp;"!D"&amp;ROW())</f>
        <v/>
      </c>
      <c r="E311" s="200">
        <f>E312*(1+D311)</f>
        <v/>
      </c>
      <c r="F311" s="202">
        <f>INDIRECT(F$1&amp;"!D"&amp;ROW())</f>
        <v/>
      </c>
      <c r="G311" s="200">
        <f>G312*(1+F311)</f>
        <v/>
      </c>
      <c r="H311" s="199" t="n"/>
      <c r="I311" s="199" t="n"/>
      <c r="J311" s="199" t="n"/>
      <c r="K311" s="234" t="n"/>
      <c r="L311" s="200">
        <f>SUM(C311,E311,G311,I311,K311)</f>
        <v/>
      </c>
      <c r="M311" s="202">
        <f>L311/L312-1</f>
        <v/>
      </c>
      <c r="N311" s="415" t="n"/>
      <c r="O311" s="202" t="n"/>
      <c r="P311" s="416" t="n"/>
      <c r="Q311" s="415" t="n"/>
      <c r="R311" s="218" t="n"/>
      <c r="S311" s="417" t="n"/>
      <c r="T311" s="217" t="n"/>
      <c r="U311" s="199" t="n"/>
      <c r="V311" s="199" t="n"/>
      <c r="W311" s="199" t="n"/>
      <c r="X311" s="199" t="n"/>
      <c r="Y311" s="199" t="n"/>
      <c r="Z311" s="199" t="n"/>
      <c r="AA311" s="199" t="n"/>
      <c r="AB311" s="199" t="n"/>
      <c r="AC311" s="199" t="n"/>
      <c r="AD311" s="199" t="n"/>
      <c r="AE311" s="199" t="n"/>
      <c r="AF311" s="199" t="n"/>
      <c r="AG311" s="199" t="n"/>
    </row>
    <row r="312" ht="26.5" customHeight="1">
      <c r="A312" s="203" t="n">
        <v>43920</v>
      </c>
      <c r="B312" s="202">
        <f>INDIRECT(B$1&amp;"!D"&amp;ROW())</f>
        <v/>
      </c>
      <c r="C312" s="200">
        <f>C313*(1+B312)</f>
        <v/>
      </c>
      <c r="D312" s="202">
        <f>INDIRECT(D$1&amp;"!D"&amp;ROW())</f>
        <v/>
      </c>
      <c r="E312" s="200">
        <f>E313*(1+D312)</f>
        <v/>
      </c>
      <c r="F312" s="202">
        <f>INDIRECT(F$1&amp;"!D"&amp;ROW())</f>
        <v/>
      </c>
      <c r="G312" s="200">
        <f>G313*(1+F312)</f>
        <v/>
      </c>
      <c r="H312" s="199" t="n"/>
      <c r="I312" s="199" t="n"/>
      <c r="J312" s="199" t="n"/>
      <c r="K312" s="234" t="n"/>
      <c r="L312" s="200">
        <f>SUM(C312,E312,G312,I312,K312)</f>
        <v/>
      </c>
      <c r="M312" s="202">
        <f>L312/L313-1</f>
        <v/>
      </c>
      <c r="N312" s="415" t="n"/>
      <c r="O312" s="202" t="n"/>
      <c r="P312" s="416" t="n"/>
      <c r="Q312" s="415" t="n"/>
      <c r="R312" s="218" t="n"/>
      <c r="S312" s="417" t="n"/>
      <c r="T312" s="217" t="n"/>
      <c r="U312" s="199" t="n"/>
      <c r="V312" s="199" t="n"/>
      <c r="W312" s="199" t="n"/>
      <c r="X312" s="199" t="n"/>
      <c r="Y312" s="199" t="n"/>
      <c r="Z312" s="199" t="n"/>
      <c r="AA312" s="199" t="n"/>
      <c r="AB312" s="199" t="n"/>
      <c r="AC312" s="199" t="n"/>
      <c r="AD312" s="199" t="n"/>
      <c r="AE312" s="199" t="n"/>
      <c r="AF312" s="199" t="n"/>
      <c r="AG312" s="199" t="n"/>
    </row>
    <row r="313" ht="26.5" customHeight="1">
      <c r="A313" s="203" t="n">
        <v>43917</v>
      </c>
      <c r="B313" s="202">
        <f>INDIRECT(B$1&amp;"!D"&amp;ROW())</f>
        <v/>
      </c>
      <c r="C313" s="200">
        <f>C314*(1+B313)</f>
        <v/>
      </c>
      <c r="D313" s="202">
        <f>INDIRECT(D$1&amp;"!D"&amp;ROW())</f>
        <v/>
      </c>
      <c r="E313" s="200">
        <f>E314*(1+D313)</f>
        <v/>
      </c>
      <c r="F313" s="202">
        <f>INDIRECT(F$1&amp;"!D"&amp;ROW())</f>
        <v/>
      </c>
      <c r="G313" s="200">
        <f>G314*(1+F313)</f>
        <v/>
      </c>
      <c r="H313" s="199" t="n"/>
      <c r="I313" s="199" t="n"/>
      <c r="J313" s="199" t="n"/>
      <c r="K313" s="234" t="n"/>
      <c r="L313" s="200">
        <f>SUM(C313,E313,G313,I313,K313)</f>
        <v/>
      </c>
      <c r="M313" s="202">
        <f>L313/L314-1</f>
        <v/>
      </c>
      <c r="N313" s="415" t="n"/>
      <c r="O313" s="202" t="n"/>
      <c r="P313" s="416" t="n"/>
      <c r="Q313" s="415" t="n"/>
      <c r="R313" s="218" t="n"/>
      <c r="S313" s="417" t="n"/>
      <c r="T313" s="217" t="n"/>
      <c r="U313" s="199" t="n"/>
      <c r="V313" s="199" t="n"/>
      <c r="W313" s="199" t="n"/>
      <c r="X313" s="199" t="n"/>
      <c r="Y313" s="199" t="n"/>
      <c r="Z313" s="199" t="n"/>
      <c r="AA313" s="199" t="n"/>
      <c r="AB313" s="199" t="n"/>
      <c r="AC313" s="199" t="n"/>
      <c r="AD313" s="199" t="n"/>
      <c r="AE313" s="199" t="n"/>
      <c r="AF313" s="199" t="n"/>
      <c r="AG313" s="199" t="n"/>
    </row>
    <row r="314" ht="26.5" customHeight="1">
      <c r="A314" s="203" t="n">
        <v>43916</v>
      </c>
      <c r="B314" s="202">
        <f>INDIRECT(B$1&amp;"!D"&amp;ROW())</f>
        <v/>
      </c>
      <c r="C314" s="200">
        <f>C315*(1+B314)</f>
        <v/>
      </c>
      <c r="D314" s="202">
        <f>INDIRECT(D$1&amp;"!D"&amp;ROW())</f>
        <v/>
      </c>
      <c r="E314" s="200">
        <f>E315*(1+D314)</f>
        <v/>
      </c>
      <c r="F314" s="202">
        <f>INDIRECT(F$1&amp;"!D"&amp;ROW())</f>
        <v/>
      </c>
      <c r="G314" s="200">
        <f>G315*(1+F314)</f>
        <v/>
      </c>
      <c r="H314" s="199" t="n"/>
      <c r="I314" s="199" t="n"/>
      <c r="J314" s="199" t="n"/>
      <c r="K314" s="234" t="n"/>
      <c r="L314" s="200">
        <f>SUM(C314,E314,G314,I314,K314)</f>
        <v/>
      </c>
      <c r="M314" s="202">
        <f>L314/L315-1</f>
        <v/>
      </c>
      <c r="N314" s="415" t="n"/>
      <c r="O314" s="202" t="n"/>
      <c r="P314" s="416" t="n"/>
      <c r="Q314" s="415" t="n"/>
      <c r="R314" s="218" t="n"/>
      <c r="S314" s="417" t="n"/>
      <c r="T314" s="217" t="n"/>
      <c r="U314" s="199" t="n"/>
      <c r="V314" s="199" t="n"/>
      <c r="W314" s="199" t="n"/>
      <c r="X314" s="199" t="n"/>
      <c r="Y314" s="199" t="n"/>
      <c r="Z314" s="199" t="n"/>
      <c r="AA314" s="199" t="n"/>
      <c r="AB314" s="199" t="n"/>
      <c r="AC314" s="199" t="n"/>
      <c r="AD314" s="199" t="n"/>
      <c r="AE314" s="199" t="n"/>
      <c r="AF314" s="199" t="n"/>
      <c r="AG314" s="199" t="n"/>
    </row>
    <row r="315" ht="26.5" customHeight="1">
      <c r="A315" s="203" t="n">
        <v>43915</v>
      </c>
      <c r="B315" s="202">
        <f>INDIRECT(B$1&amp;"!D"&amp;ROW())</f>
        <v/>
      </c>
      <c r="C315" s="200">
        <f>C316*(1+B315)</f>
        <v/>
      </c>
      <c r="D315" s="202">
        <f>INDIRECT(D$1&amp;"!D"&amp;ROW())</f>
        <v/>
      </c>
      <c r="E315" s="200">
        <f>E316*(1+D315)</f>
        <v/>
      </c>
      <c r="F315" s="202">
        <f>INDIRECT(F$1&amp;"!D"&amp;ROW())</f>
        <v/>
      </c>
      <c r="G315" s="200">
        <f>G316*(1+F315)</f>
        <v/>
      </c>
      <c r="H315" s="199" t="n"/>
      <c r="I315" s="199" t="n"/>
      <c r="J315" s="199" t="n"/>
      <c r="K315" s="234" t="n"/>
      <c r="L315" s="200">
        <f>SUM(C315,E315,G315,I315,K315)</f>
        <v/>
      </c>
      <c r="M315" s="202">
        <f>L315/L316-1</f>
        <v/>
      </c>
      <c r="N315" s="415" t="n"/>
      <c r="O315" s="202" t="n"/>
      <c r="P315" s="416" t="n"/>
      <c r="Q315" s="415" t="n"/>
      <c r="R315" s="218" t="n"/>
      <c r="S315" s="417" t="n"/>
      <c r="T315" s="217" t="n"/>
      <c r="U315" s="199" t="n"/>
      <c r="V315" s="199" t="n"/>
      <c r="W315" s="199" t="n"/>
      <c r="X315" s="199" t="n"/>
      <c r="Y315" s="199" t="n"/>
      <c r="Z315" s="199" t="n"/>
      <c r="AA315" s="199" t="n"/>
      <c r="AB315" s="199" t="n"/>
      <c r="AC315" s="199" t="n"/>
      <c r="AD315" s="199" t="n"/>
      <c r="AE315" s="199" t="n"/>
      <c r="AF315" s="199" t="n"/>
      <c r="AG315" s="199" t="n"/>
    </row>
    <row r="316" ht="26.5" customHeight="1">
      <c r="A316" s="203" t="n">
        <v>43914</v>
      </c>
      <c r="B316" s="202">
        <f>INDIRECT(B$1&amp;"!D"&amp;ROW())</f>
        <v/>
      </c>
      <c r="C316" s="200">
        <f>C317*(1+B316)</f>
        <v/>
      </c>
      <c r="D316" s="202">
        <f>INDIRECT(D$1&amp;"!D"&amp;ROW())</f>
        <v/>
      </c>
      <c r="E316" s="200">
        <f>E317*(1+D316)</f>
        <v/>
      </c>
      <c r="F316" s="202">
        <f>INDIRECT(F$1&amp;"!D"&amp;ROW())</f>
        <v/>
      </c>
      <c r="G316" s="200">
        <f>G317*(1+F316)</f>
        <v/>
      </c>
      <c r="H316" s="199" t="n"/>
      <c r="I316" s="199" t="n"/>
      <c r="J316" s="199" t="n"/>
      <c r="K316" s="234" t="n"/>
      <c r="L316" s="200">
        <f>SUM(C316,E316,G316,I316,K316)</f>
        <v/>
      </c>
      <c r="M316" s="202">
        <f>L316/L317-1</f>
        <v/>
      </c>
      <c r="N316" s="415" t="n"/>
      <c r="O316" s="202" t="n"/>
      <c r="P316" s="416" t="n"/>
      <c r="Q316" s="415" t="n"/>
      <c r="R316" s="218" t="n"/>
      <c r="S316" s="417" t="n"/>
      <c r="T316" s="217" t="n"/>
      <c r="U316" s="199" t="n"/>
      <c r="V316" s="199" t="n"/>
      <c r="W316" s="199" t="n"/>
      <c r="X316" s="199" t="n"/>
      <c r="Y316" s="199" t="n"/>
      <c r="Z316" s="199" t="n"/>
      <c r="AA316" s="199" t="n"/>
      <c r="AB316" s="199" t="n"/>
      <c r="AC316" s="199" t="n"/>
      <c r="AD316" s="199" t="n"/>
      <c r="AE316" s="199" t="n"/>
      <c r="AF316" s="199" t="n"/>
      <c r="AG316" s="199" t="n"/>
    </row>
    <row r="317" ht="26.5" customHeight="1">
      <c r="A317" s="203" t="n">
        <v>43913</v>
      </c>
      <c r="B317" s="202">
        <f>INDIRECT(B$1&amp;"!D"&amp;ROW())</f>
        <v/>
      </c>
      <c r="C317" s="200">
        <f>C318*(1+B317)</f>
        <v/>
      </c>
      <c r="D317" s="202">
        <f>INDIRECT(D$1&amp;"!D"&amp;ROW())</f>
        <v/>
      </c>
      <c r="E317" s="200">
        <f>E318*(1+D317)</f>
        <v/>
      </c>
      <c r="F317" s="202">
        <f>INDIRECT(F$1&amp;"!D"&amp;ROW())</f>
        <v/>
      </c>
      <c r="G317" s="200">
        <f>G318*(1+F317)</f>
        <v/>
      </c>
      <c r="H317" s="199" t="n"/>
      <c r="I317" s="199" t="n"/>
      <c r="J317" s="199" t="n"/>
      <c r="K317" s="234" t="n"/>
      <c r="L317" s="200">
        <f>SUM(C317,E317,G317,I317,K317)</f>
        <v/>
      </c>
      <c r="M317" s="202">
        <f>L317/L318-1</f>
        <v/>
      </c>
      <c r="N317" s="415" t="n"/>
      <c r="O317" s="202" t="n"/>
      <c r="P317" s="416" t="n"/>
      <c r="Q317" s="415" t="n"/>
      <c r="R317" s="218" t="n"/>
      <c r="S317" s="417" t="n"/>
      <c r="T317" s="217" t="n"/>
      <c r="U317" s="199" t="n"/>
      <c r="V317" s="199" t="n"/>
      <c r="W317" s="199" t="n"/>
      <c r="X317" s="199" t="n"/>
      <c r="Y317" s="199" t="n"/>
      <c r="Z317" s="199" t="n"/>
      <c r="AA317" s="199" t="n"/>
      <c r="AB317" s="199" t="n"/>
      <c r="AC317" s="199" t="n"/>
      <c r="AD317" s="199" t="n"/>
      <c r="AE317" s="199" t="n"/>
      <c r="AF317" s="199" t="n"/>
      <c r="AG317" s="199" t="n"/>
    </row>
    <row r="318" ht="26.5" customHeight="1">
      <c r="A318" s="203" t="n">
        <v>43910</v>
      </c>
      <c r="B318" s="202">
        <f>INDIRECT(B$1&amp;"!D"&amp;ROW())</f>
        <v/>
      </c>
      <c r="C318" s="200">
        <f>C319*(1+B318)</f>
        <v/>
      </c>
      <c r="D318" s="202">
        <f>INDIRECT(D$1&amp;"!D"&amp;ROW())</f>
        <v/>
      </c>
      <c r="E318" s="200">
        <f>E319*(1+D318)</f>
        <v/>
      </c>
      <c r="F318" s="202">
        <f>INDIRECT(F$1&amp;"!D"&amp;ROW())</f>
        <v/>
      </c>
      <c r="G318" s="200">
        <f>G319*(1+F318)</f>
        <v/>
      </c>
      <c r="H318" s="199" t="n"/>
      <c r="I318" s="199" t="n"/>
      <c r="J318" s="199" t="n"/>
      <c r="K318" s="234" t="n"/>
      <c r="L318" s="200">
        <f>SUM(C318,E318,G318,I318,K318)</f>
        <v/>
      </c>
      <c r="M318" s="202">
        <f>L318/L319-1</f>
        <v/>
      </c>
      <c r="N318" s="415" t="n"/>
      <c r="O318" s="202" t="n"/>
      <c r="P318" s="416" t="n"/>
      <c r="Q318" s="415" t="n"/>
      <c r="R318" s="218" t="n"/>
      <c r="S318" s="417" t="n"/>
      <c r="T318" s="217" t="n"/>
      <c r="U318" s="199" t="n"/>
      <c r="V318" s="199" t="n"/>
      <c r="W318" s="199" t="n"/>
      <c r="X318" s="199" t="n"/>
      <c r="Y318" s="199" t="n"/>
      <c r="Z318" s="199" t="n"/>
      <c r="AA318" s="199" t="n"/>
      <c r="AB318" s="199" t="n"/>
      <c r="AC318" s="199" t="n"/>
      <c r="AD318" s="199" t="n"/>
      <c r="AE318" s="199" t="n"/>
      <c r="AF318" s="199" t="n"/>
      <c r="AG318" s="199" t="n"/>
    </row>
    <row r="319" ht="26.5" customHeight="1">
      <c r="A319" s="203" t="n">
        <v>43909</v>
      </c>
      <c r="B319" s="202">
        <f>INDIRECT(B$1&amp;"!D"&amp;ROW())</f>
        <v/>
      </c>
      <c r="C319" s="200">
        <f>C320*(1+B319)</f>
        <v/>
      </c>
      <c r="D319" s="202">
        <f>INDIRECT(D$1&amp;"!D"&amp;ROW())</f>
        <v/>
      </c>
      <c r="E319" s="200">
        <f>E320*(1+D319)</f>
        <v/>
      </c>
      <c r="F319" s="202">
        <f>INDIRECT(F$1&amp;"!D"&amp;ROW())</f>
        <v/>
      </c>
      <c r="G319" s="200">
        <f>G320*(1+F319)</f>
        <v/>
      </c>
      <c r="H319" s="199" t="n"/>
      <c r="I319" s="199" t="n"/>
      <c r="J319" s="199" t="n"/>
      <c r="K319" s="234" t="n"/>
      <c r="L319" s="200">
        <f>SUM(C319,E319,G319,I319,K319)</f>
        <v/>
      </c>
      <c r="M319" s="202">
        <f>L319/L320-1</f>
        <v/>
      </c>
      <c r="N319" s="415" t="n"/>
      <c r="O319" s="202" t="n"/>
      <c r="P319" s="416" t="n"/>
      <c r="Q319" s="415" t="n"/>
      <c r="R319" s="218" t="n"/>
      <c r="S319" s="417" t="n"/>
      <c r="T319" s="217" t="n"/>
      <c r="U319" s="199" t="n"/>
      <c r="V319" s="199" t="n"/>
      <c r="W319" s="199" t="n"/>
      <c r="X319" s="199" t="n"/>
      <c r="Y319" s="199" t="n"/>
      <c r="Z319" s="199" t="n"/>
      <c r="AA319" s="199" t="n"/>
      <c r="AB319" s="199" t="n"/>
      <c r="AC319" s="199" t="n"/>
      <c r="AD319" s="199" t="n"/>
      <c r="AE319" s="199" t="n"/>
      <c r="AF319" s="199" t="n"/>
      <c r="AG319" s="199" t="n"/>
    </row>
    <row r="320" ht="26.5" customHeight="1">
      <c r="A320" s="203" t="n">
        <v>43908</v>
      </c>
      <c r="B320" s="202">
        <f>INDIRECT(B$1&amp;"!D"&amp;ROW())</f>
        <v/>
      </c>
      <c r="C320" s="200">
        <f>C321*(1+B320)</f>
        <v/>
      </c>
      <c r="D320" s="202">
        <f>INDIRECT(D$1&amp;"!D"&amp;ROW())</f>
        <v/>
      </c>
      <c r="E320" s="200">
        <f>E321*(1+D320)</f>
        <v/>
      </c>
      <c r="F320" s="202">
        <f>INDIRECT(F$1&amp;"!D"&amp;ROW())</f>
        <v/>
      </c>
      <c r="G320" s="200">
        <f>G321*(1+F320)</f>
        <v/>
      </c>
      <c r="H320" s="199" t="n"/>
      <c r="I320" s="199" t="n"/>
      <c r="J320" s="199" t="n"/>
      <c r="K320" s="234" t="n"/>
      <c r="L320" s="200">
        <f>SUM(C320,E320,G320,I320,K320)</f>
        <v/>
      </c>
      <c r="M320" s="202">
        <f>L320/L321-1</f>
        <v/>
      </c>
      <c r="N320" s="415" t="n"/>
      <c r="O320" s="202" t="n"/>
      <c r="P320" s="416" t="n"/>
      <c r="Q320" s="415" t="n"/>
      <c r="R320" s="218" t="n"/>
      <c r="S320" s="417" t="n"/>
      <c r="T320" s="217" t="n"/>
      <c r="U320" s="199" t="n"/>
      <c r="V320" s="199" t="n"/>
      <c r="W320" s="199" t="n"/>
      <c r="X320" s="199" t="n"/>
      <c r="Y320" s="199" t="n"/>
      <c r="Z320" s="199" t="n"/>
      <c r="AA320" s="199" t="n"/>
      <c r="AB320" s="199" t="n"/>
      <c r="AC320" s="199" t="n"/>
      <c r="AD320" s="199" t="n"/>
      <c r="AE320" s="199" t="n"/>
      <c r="AF320" s="199" t="n"/>
      <c r="AG320" s="199" t="n"/>
    </row>
    <row r="321" ht="26.5" customHeight="1">
      <c r="A321" s="203" t="n">
        <v>43907</v>
      </c>
      <c r="B321" s="202">
        <f>INDIRECT(B$1&amp;"!D"&amp;ROW())</f>
        <v/>
      </c>
      <c r="C321" s="200">
        <f>C322*(1+B321)</f>
        <v/>
      </c>
      <c r="D321" s="202">
        <f>INDIRECT(D$1&amp;"!D"&amp;ROW())</f>
        <v/>
      </c>
      <c r="E321" s="200">
        <f>E322*(1+D321)</f>
        <v/>
      </c>
      <c r="F321" s="202">
        <f>INDIRECT(F$1&amp;"!D"&amp;ROW())</f>
        <v/>
      </c>
      <c r="G321" s="200">
        <f>G322*(1+F321)</f>
        <v/>
      </c>
      <c r="H321" s="199" t="n"/>
      <c r="I321" s="199" t="n"/>
      <c r="J321" s="199" t="n"/>
      <c r="K321" s="234" t="n"/>
      <c r="L321" s="200">
        <f>SUM(C321,E321,G321,I321,K321)</f>
        <v/>
      </c>
      <c r="M321" s="202">
        <f>L321/L322-1</f>
        <v/>
      </c>
      <c r="N321" s="415" t="n"/>
      <c r="O321" s="202" t="n"/>
      <c r="P321" s="416" t="n"/>
      <c r="Q321" s="415" t="n"/>
      <c r="R321" s="218" t="n"/>
      <c r="S321" s="417" t="n"/>
      <c r="T321" s="217" t="n"/>
      <c r="U321" s="199" t="n"/>
      <c r="V321" s="199" t="n"/>
      <c r="W321" s="199" t="n"/>
      <c r="X321" s="199" t="n"/>
      <c r="Y321" s="199" t="n"/>
      <c r="Z321" s="199" t="n"/>
      <c r="AA321" s="199" t="n"/>
      <c r="AB321" s="199" t="n"/>
      <c r="AC321" s="199" t="n"/>
      <c r="AD321" s="199" t="n"/>
      <c r="AE321" s="199" t="n"/>
      <c r="AF321" s="199" t="n"/>
      <c r="AG321" s="199" t="n"/>
    </row>
    <row r="322" ht="26.5" customHeight="1">
      <c r="A322" s="203" t="n">
        <v>43906</v>
      </c>
      <c r="B322" s="202">
        <f>INDIRECT(B$1&amp;"!D"&amp;ROW())</f>
        <v/>
      </c>
      <c r="C322" s="200">
        <f>C323*(1+B322)</f>
        <v/>
      </c>
      <c r="D322" s="202">
        <f>INDIRECT(D$1&amp;"!D"&amp;ROW())</f>
        <v/>
      </c>
      <c r="E322" s="200">
        <f>E323*(1+D322)</f>
        <v/>
      </c>
      <c r="F322" s="202">
        <f>INDIRECT(F$1&amp;"!D"&amp;ROW())</f>
        <v/>
      </c>
      <c r="G322" s="200">
        <f>G323*(1+F322)</f>
        <v/>
      </c>
      <c r="H322" s="199" t="n"/>
      <c r="I322" s="199" t="n"/>
      <c r="J322" s="199" t="n"/>
      <c r="K322" s="234" t="n"/>
      <c r="L322" s="200">
        <f>SUM(C322,E322,G322,I322,K322)</f>
        <v/>
      </c>
      <c r="M322" s="202">
        <f>L322/L323-1</f>
        <v/>
      </c>
      <c r="N322" s="415" t="n"/>
      <c r="O322" s="202" t="n"/>
      <c r="P322" s="416" t="n"/>
      <c r="Q322" s="415" t="n"/>
      <c r="R322" s="218" t="n"/>
      <c r="S322" s="417" t="n"/>
      <c r="T322" s="217" t="n"/>
      <c r="U322" s="199" t="n"/>
      <c r="V322" s="199" t="n"/>
      <c r="W322" s="199" t="n"/>
      <c r="X322" s="199" t="n"/>
      <c r="Y322" s="199" t="n"/>
      <c r="Z322" s="199" t="n"/>
      <c r="AA322" s="199" t="n"/>
      <c r="AB322" s="199" t="n"/>
      <c r="AC322" s="199" t="n"/>
      <c r="AD322" s="199" t="n"/>
      <c r="AE322" s="199" t="n"/>
      <c r="AF322" s="199" t="n"/>
      <c r="AG322" s="199" t="n"/>
    </row>
    <row r="323" ht="26.5" customHeight="1">
      <c r="A323" s="203" t="n">
        <v>43903</v>
      </c>
      <c r="B323" s="202">
        <f>INDIRECT(B$1&amp;"!D"&amp;ROW())</f>
        <v/>
      </c>
      <c r="C323" s="200">
        <f>C324*(1+B323)</f>
        <v/>
      </c>
      <c r="D323" s="202">
        <f>INDIRECT(D$1&amp;"!D"&amp;ROW())</f>
        <v/>
      </c>
      <c r="E323" s="200">
        <f>E324*(1+D323)</f>
        <v/>
      </c>
      <c r="F323" s="202">
        <f>INDIRECT(F$1&amp;"!D"&amp;ROW())</f>
        <v/>
      </c>
      <c r="G323" s="200">
        <f>G324*(1+F323)</f>
        <v/>
      </c>
      <c r="H323" s="199" t="n"/>
      <c r="I323" s="199" t="n"/>
      <c r="J323" s="199" t="n"/>
      <c r="K323" s="234" t="n"/>
      <c r="L323" s="200">
        <f>SUM(C323,E323,G323,I323,K323)</f>
        <v/>
      </c>
      <c r="M323" s="202">
        <f>L323/L324-1</f>
        <v/>
      </c>
      <c r="N323" s="415" t="n"/>
      <c r="O323" s="202" t="n"/>
      <c r="P323" s="416" t="n"/>
      <c r="Q323" s="415" t="n"/>
      <c r="R323" s="218" t="n"/>
      <c r="S323" s="417" t="n"/>
      <c r="T323" s="217" t="n"/>
      <c r="U323" s="199" t="n"/>
      <c r="V323" s="199" t="n"/>
      <c r="W323" s="199" t="n"/>
      <c r="X323" s="199" t="n"/>
      <c r="Y323" s="199" t="n"/>
      <c r="Z323" s="199" t="n"/>
      <c r="AA323" s="199" t="n"/>
      <c r="AB323" s="199" t="n"/>
      <c r="AC323" s="199" t="n"/>
      <c r="AD323" s="199" t="n"/>
      <c r="AE323" s="199" t="n"/>
      <c r="AF323" s="199" t="n"/>
      <c r="AG323" s="199" t="n"/>
    </row>
    <row r="324" ht="26.5" customHeight="1">
      <c r="A324" s="203" t="n">
        <v>43902</v>
      </c>
      <c r="B324" s="202">
        <f>INDIRECT(B$1&amp;"!D"&amp;ROW())</f>
        <v/>
      </c>
      <c r="C324" s="200">
        <f>C325*(1+B324)</f>
        <v/>
      </c>
      <c r="D324" s="202">
        <f>INDIRECT(D$1&amp;"!D"&amp;ROW())</f>
        <v/>
      </c>
      <c r="E324" s="200">
        <f>E325*(1+D324)</f>
        <v/>
      </c>
      <c r="F324" s="202">
        <f>INDIRECT(F$1&amp;"!D"&amp;ROW())</f>
        <v/>
      </c>
      <c r="G324" s="200">
        <f>G325*(1+F324)</f>
        <v/>
      </c>
      <c r="H324" s="199" t="n"/>
      <c r="I324" s="199" t="n"/>
      <c r="J324" s="199" t="n"/>
      <c r="K324" s="234" t="n"/>
      <c r="L324" s="200">
        <f>SUM(C324,E324,G324,I324,K324)</f>
        <v/>
      </c>
      <c r="M324" s="202">
        <f>L324/L325-1</f>
        <v/>
      </c>
      <c r="N324" s="415" t="n"/>
      <c r="O324" s="202" t="n"/>
      <c r="P324" s="416" t="n"/>
      <c r="Q324" s="415" t="n"/>
      <c r="R324" s="218" t="n"/>
      <c r="S324" s="417" t="n"/>
      <c r="T324" s="217" t="n"/>
      <c r="U324" s="199" t="n"/>
      <c r="V324" s="199" t="n"/>
      <c r="W324" s="199" t="n"/>
      <c r="X324" s="199" t="n"/>
      <c r="Y324" s="199" t="n"/>
      <c r="Z324" s="199" t="n"/>
      <c r="AA324" s="199" t="n"/>
      <c r="AB324" s="199" t="n"/>
      <c r="AC324" s="199" t="n"/>
      <c r="AD324" s="199" t="n"/>
      <c r="AE324" s="199" t="n"/>
      <c r="AF324" s="199" t="n"/>
      <c r="AG324" s="199" t="n"/>
    </row>
    <row r="325" ht="26.5" customHeight="1">
      <c r="A325" s="203" t="n">
        <v>43901</v>
      </c>
      <c r="B325" s="202">
        <f>INDIRECT(B$1&amp;"!D"&amp;ROW())</f>
        <v/>
      </c>
      <c r="C325" s="200">
        <f>C326*(1+B325)</f>
        <v/>
      </c>
      <c r="D325" s="202">
        <f>INDIRECT(D$1&amp;"!D"&amp;ROW())</f>
        <v/>
      </c>
      <c r="E325" s="200">
        <f>E326*(1+D325)</f>
        <v/>
      </c>
      <c r="F325" s="202">
        <f>INDIRECT(F$1&amp;"!D"&amp;ROW())</f>
        <v/>
      </c>
      <c r="G325" s="200">
        <f>G326*(1+F325)</f>
        <v/>
      </c>
      <c r="H325" s="199" t="n"/>
      <c r="I325" s="199" t="n"/>
      <c r="J325" s="199" t="n"/>
      <c r="K325" s="234" t="n"/>
      <c r="L325" s="200">
        <f>SUM(C325,E325,G325,I325,K325)</f>
        <v/>
      </c>
      <c r="M325" s="202">
        <f>L325/L326-1</f>
        <v/>
      </c>
      <c r="N325" s="415" t="n"/>
      <c r="O325" s="202" t="n"/>
      <c r="P325" s="416" t="n"/>
      <c r="Q325" s="415" t="n"/>
      <c r="R325" s="218" t="n"/>
      <c r="S325" s="417" t="n"/>
      <c r="T325" s="217" t="n"/>
      <c r="U325" s="199" t="n"/>
      <c r="V325" s="199" t="n"/>
      <c r="W325" s="199" t="n"/>
      <c r="X325" s="199" t="n"/>
      <c r="Y325" s="199" t="n"/>
      <c r="Z325" s="199" t="n"/>
      <c r="AA325" s="199" t="n"/>
      <c r="AB325" s="199" t="n"/>
      <c r="AC325" s="199" t="n"/>
      <c r="AD325" s="199" t="n"/>
      <c r="AE325" s="199" t="n"/>
      <c r="AF325" s="199" t="n"/>
      <c r="AG325" s="199" t="n"/>
    </row>
    <row r="326" ht="26.5" customHeight="1">
      <c r="A326" s="203" t="n">
        <v>43900</v>
      </c>
      <c r="B326" s="202">
        <f>INDIRECT(B$1&amp;"!D"&amp;ROW())</f>
        <v/>
      </c>
      <c r="C326" s="200">
        <f>C327*(1+B326)</f>
        <v/>
      </c>
      <c r="D326" s="202">
        <f>INDIRECT(D$1&amp;"!D"&amp;ROW())</f>
        <v/>
      </c>
      <c r="E326" s="200">
        <f>E327*(1+D326)</f>
        <v/>
      </c>
      <c r="F326" s="202">
        <f>INDIRECT(F$1&amp;"!D"&amp;ROW())</f>
        <v/>
      </c>
      <c r="G326" s="200">
        <f>G327*(1+F326)</f>
        <v/>
      </c>
      <c r="H326" s="199" t="n"/>
      <c r="I326" s="199" t="n"/>
      <c r="J326" s="199" t="n"/>
      <c r="K326" s="234" t="n"/>
      <c r="L326" s="200">
        <f>SUM(C326,E326,G326,I326,K326)</f>
        <v/>
      </c>
      <c r="M326" s="202">
        <f>L326/L327-1</f>
        <v/>
      </c>
      <c r="N326" s="415" t="n"/>
      <c r="O326" s="202" t="n"/>
      <c r="P326" s="416" t="n"/>
      <c r="Q326" s="415" t="n"/>
      <c r="R326" s="218" t="n"/>
      <c r="S326" s="417" t="n"/>
      <c r="T326" s="217" t="n"/>
      <c r="U326" s="199" t="n"/>
      <c r="V326" s="199" t="n"/>
      <c r="W326" s="199" t="n"/>
      <c r="X326" s="199" t="n"/>
      <c r="Y326" s="199" t="n"/>
      <c r="Z326" s="199" t="n"/>
      <c r="AA326" s="199" t="n"/>
      <c r="AB326" s="199" t="n"/>
      <c r="AC326" s="199" t="n"/>
      <c r="AD326" s="199" t="n"/>
      <c r="AE326" s="199" t="n"/>
      <c r="AF326" s="199" t="n"/>
      <c r="AG326" s="199" t="n"/>
    </row>
    <row r="327" ht="26.5" customHeight="1">
      <c r="A327" s="203" t="n">
        <v>43899</v>
      </c>
      <c r="B327" s="202">
        <f>INDIRECT(B$1&amp;"!D"&amp;ROW())</f>
        <v/>
      </c>
      <c r="C327" s="200">
        <f>C328*(1+B327)</f>
        <v/>
      </c>
      <c r="D327" s="202">
        <f>INDIRECT(D$1&amp;"!D"&amp;ROW())</f>
        <v/>
      </c>
      <c r="E327" s="200">
        <f>E328*(1+D327)</f>
        <v/>
      </c>
      <c r="F327" s="202">
        <f>INDIRECT(F$1&amp;"!D"&amp;ROW())</f>
        <v/>
      </c>
      <c r="G327" s="200">
        <f>G328*(1+F327)</f>
        <v/>
      </c>
      <c r="H327" s="199" t="n"/>
      <c r="I327" s="199" t="n"/>
      <c r="J327" s="199" t="n"/>
      <c r="K327" s="234" t="n"/>
      <c r="L327" s="200">
        <f>SUM(C327,E327,G327,I327,K327)</f>
        <v/>
      </c>
      <c r="M327" s="202">
        <f>L327/L328-1</f>
        <v/>
      </c>
      <c r="N327" s="415" t="n"/>
      <c r="O327" s="202" t="n"/>
      <c r="P327" s="416" t="n"/>
      <c r="Q327" s="415" t="n"/>
      <c r="R327" s="218" t="n"/>
      <c r="S327" s="417" t="n"/>
      <c r="T327" s="217" t="n"/>
      <c r="U327" s="199" t="n"/>
      <c r="V327" s="199" t="n"/>
      <c r="W327" s="199" t="n"/>
      <c r="X327" s="199" t="n"/>
      <c r="Y327" s="199" t="n"/>
      <c r="Z327" s="199" t="n"/>
      <c r="AA327" s="199" t="n"/>
      <c r="AB327" s="199" t="n"/>
      <c r="AC327" s="199" t="n"/>
      <c r="AD327" s="199" t="n"/>
      <c r="AE327" s="199" t="n"/>
      <c r="AF327" s="199" t="n"/>
      <c r="AG327" s="199" t="n"/>
    </row>
    <row r="328" ht="26.5" customHeight="1">
      <c r="A328" s="203" t="n">
        <v>43896</v>
      </c>
      <c r="B328" s="202">
        <f>INDIRECT(B$1&amp;"!D"&amp;ROW())</f>
        <v/>
      </c>
      <c r="C328" s="200">
        <f>C329*(1+B328)</f>
        <v/>
      </c>
      <c r="D328" s="202">
        <f>INDIRECT(D$1&amp;"!D"&amp;ROW())</f>
        <v/>
      </c>
      <c r="E328" s="200">
        <f>E329*(1+D328)</f>
        <v/>
      </c>
      <c r="F328" s="202">
        <f>INDIRECT(F$1&amp;"!D"&amp;ROW())</f>
        <v/>
      </c>
      <c r="G328" s="200">
        <f>G329*(1+F328)</f>
        <v/>
      </c>
      <c r="H328" s="199" t="n"/>
      <c r="I328" s="199" t="n"/>
      <c r="J328" s="199" t="n"/>
      <c r="K328" s="234" t="n"/>
      <c r="L328" s="200">
        <f>SUM(C328,E328,G328,I328,K328)</f>
        <v/>
      </c>
      <c r="M328" s="202">
        <f>L328/L329-1</f>
        <v/>
      </c>
      <c r="N328" s="415" t="n"/>
      <c r="O328" s="202" t="n"/>
      <c r="P328" s="416" t="n"/>
      <c r="Q328" s="415" t="n"/>
      <c r="R328" s="218" t="n"/>
      <c r="S328" s="417" t="n"/>
      <c r="T328" s="217" t="n"/>
      <c r="U328" s="199" t="n"/>
      <c r="V328" s="199" t="n"/>
      <c r="W328" s="199" t="n"/>
      <c r="X328" s="199" t="n"/>
      <c r="Y328" s="199" t="n"/>
      <c r="Z328" s="199" t="n"/>
      <c r="AA328" s="199" t="n"/>
      <c r="AB328" s="199" t="n"/>
      <c r="AC328" s="199" t="n"/>
      <c r="AD328" s="199" t="n"/>
      <c r="AE328" s="199" t="n"/>
      <c r="AF328" s="199" t="n"/>
      <c r="AG328" s="199" t="n"/>
    </row>
    <row r="329" ht="26.5" customHeight="1">
      <c r="A329" s="203" t="n">
        <v>43895</v>
      </c>
      <c r="B329" s="202">
        <f>INDIRECT(B$1&amp;"!D"&amp;ROW())</f>
        <v/>
      </c>
      <c r="C329" s="200">
        <f>C330*(1+B329)</f>
        <v/>
      </c>
      <c r="D329" s="202">
        <f>INDIRECT(D$1&amp;"!D"&amp;ROW())</f>
        <v/>
      </c>
      <c r="E329" s="200">
        <f>E330*(1+D329)</f>
        <v/>
      </c>
      <c r="F329" s="202">
        <f>INDIRECT(F$1&amp;"!D"&amp;ROW())</f>
        <v/>
      </c>
      <c r="G329" s="200">
        <f>G330*(1+F329)</f>
        <v/>
      </c>
      <c r="H329" s="199" t="n"/>
      <c r="I329" s="199" t="n"/>
      <c r="J329" s="199" t="n"/>
      <c r="K329" s="234" t="n"/>
      <c r="L329" s="200">
        <f>SUM(C329,E329,G329,I329,K329)</f>
        <v/>
      </c>
      <c r="M329" s="202">
        <f>L329/L330-1</f>
        <v/>
      </c>
      <c r="N329" s="415" t="n"/>
      <c r="O329" s="202" t="n"/>
      <c r="P329" s="416" t="n"/>
      <c r="Q329" s="415" t="n"/>
      <c r="R329" s="218" t="n"/>
      <c r="S329" s="417" t="n"/>
      <c r="T329" s="217" t="n"/>
      <c r="U329" s="199" t="n"/>
      <c r="V329" s="199" t="n"/>
      <c r="W329" s="199" t="n"/>
      <c r="X329" s="199" t="n"/>
      <c r="Y329" s="199" t="n"/>
      <c r="Z329" s="199" t="n"/>
      <c r="AA329" s="199" t="n"/>
      <c r="AB329" s="199" t="n"/>
      <c r="AC329" s="199" t="n"/>
      <c r="AD329" s="199" t="n"/>
      <c r="AE329" s="199" t="n"/>
      <c r="AF329" s="199" t="n"/>
      <c r="AG329" s="199" t="n"/>
    </row>
    <row r="330" ht="26.5" customHeight="1">
      <c r="A330" s="203" t="n">
        <v>43894</v>
      </c>
      <c r="B330" s="202">
        <f>INDIRECT(B$1&amp;"!D"&amp;ROW())</f>
        <v/>
      </c>
      <c r="C330" s="200">
        <f>C331*(1+B330)</f>
        <v/>
      </c>
      <c r="D330" s="202">
        <f>INDIRECT(D$1&amp;"!D"&amp;ROW())</f>
        <v/>
      </c>
      <c r="E330" s="200">
        <f>E331*(1+D330)</f>
        <v/>
      </c>
      <c r="F330" s="202">
        <f>INDIRECT(F$1&amp;"!D"&amp;ROW())</f>
        <v/>
      </c>
      <c r="G330" s="200">
        <f>G331*(1+F330)</f>
        <v/>
      </c>
      <c r="H330" s="199" t="n"/>
      <c r="I330" s="199" t="n"/>
      <c r="J330" s="199" t="n"/>
      <c r="K330" s="234" t="n"/>
      <c r="L330" s="200">
        <f>SUM(C330,E330,G330,I330,K330)</f>
        <v/>
      </c>
      <c r="M330" s="202">
        <f>L330/L331-1</f>
        <v/>
      </c>
      <c r="N330" s="415" t="n"/>
      <c r="O330" s="202" t="n"/>
      <c r="P330" s="416" t="n"/>
      <c r="Q330" s="415" t="n"/>
      <c r="R330" s="218" t="n"/>
      <c r="S330" s="417" t="n"/>
      <c r="T330" s="217" t="n"/>
      <c r="U330" s="199" t="n"/>
      <c r="V330" s="199" t="n"/>
      <c r="W330" s="199" t="n"/>
      <c r="X330" s="199" t="n"/>
      <c r="Y330" s="199" t="n"/>
      <c r="Z330" s="199" t="n"/>
      <c r="AA330" s="199" t="n"/>
      <c r="AB330" s="199" t="n"/>
      <c r="AC330" s="199" t="n"/>
      <c r="AD330" s="199" t="n"/>
      <c r="AE330" s="199" t="n"/>
      <c r="AF330" s="199" t="n"/>
      <c r="AG330" s="199" t="n"/>
    </row>
    <row r="331" ht="26.5" customHeight="1">
      <c r="A331" s="203" t="n">
        <v>43893</v>
      </c>
      <c r="B331" s="202">
        <f>INDIRECT(B$1&amp;"!D"&amp;ROW())</f>
        <v/>
      </c>
      <c r="C331" s="200">
        <f>C332*(1+B331)</f>
        <v/>
      </c>
      <c r="D331" s="202">
        <f>INDIRECT(D$1&amp;"!D"&amp;ROW())</f>
        <v/>
      </c>
      <c r="E331" s="200">
        <f>E332*(1+D331)</f>
        <v/>
      </c>
      <c r="F331" s="202">
        <f>INDIRECT(F$1&amp;"!D"&amp;ROW())</f>
        <v/>
      </c>
      <c r="G331" s="200">
        <f>G332*(1+F331)</f>
        <v/>
      </c>
      <c r="H331" s="199" t="n"/>
      <c r="I331" s="199" t="n"/>
      <c r="J331" s="199" t="n"/>
      <c r="K331" s="234" t="n"/>
      <c r="L331" s="200">
        <f>SUM(C331,E331,G331,I331,K331)</f>
        <v/>
      </c>
      <c r="M331" s="202">
        <f>L331/L332-1</f>
        <v/>
      </c>
      <c r="N331" s="415" t="n"/>
      <c r="O331" s="202" t="n"/>
      <c r="P331" s="416" t="n"/>
      <c r="Q331" s="415" t="n"/>
      <c r="R331" s="218" t="n"/>
      <c r="S331" s="417" t="n"/>
      <c r="T331" s="217" t="n"/>
      <c r="U331" s="199" t="n"/>
      <c r="V331" s="199" t="n"/>
      <c r="W331" s="199" t="n"/>
      <c r="X331" s="199" t="n"/>
      <c r="Y331" s="199" t="n"/>
      <c r="Z331" s="199" t="n"/>
      <c r="AA331" s="199" t="n"/>
      <c r="AB331" s="199" t="n"/>
      <c r="AC331" s="199" t="n"/>
      <c r="AD331" s="199" t="n"/>
      <c r="AE331" s="199" t="n"/>
      <c r="AF331" s="199" t="n"/>
      <c r="AG331" s="199" t="n"/>
    </row>
    <row r="332" ht="26.5" customHeight="1">
      <c r="A332" s="203" t="n">
        <v>43892</v>
      </c>
      <c r="B332" s="202">
        <f>INDIRECT(B$1&amp;"!D"&amp;ROW())</f>
        <v/>
      </c>
      <c r="C332" s="200">
        <f>C333*(1+B332)</f>
        <v/>
      </c>
      <c r="D332" s="202">
        <f>INDIRECT(D$1&amp;"!D"&amp;ROW())</f>
        <v/>
      </c>
      <c r="E332" s="200">
        <f>E333*(1+D332)</f>
        <v/>
      </c>
      <c r="F332" s="202">
        <f>INDIRECT(F$1&amp;"!D"&amp;ROW())</f>
        <v/>
      </c>
      <c r="G332" s="200">
        <f>G333*(1+F332)</f>
        <v/>
      </c>
      <c r="H332" s="199" t="n"/>
      <c r="I332" s="199" t="n"/>
      <c r="J332" s="199" t="n"/>
      <c r="K332" s="234" t="n"/>
      <c r="L332" s="200">
        <f>SUM(C332,E332,G332,I332,K332)</f>
        <v/>
      </c>
      <c r="M332" s="202">
        <f>L332/L333-1</f>
        <v/>
      </c>
      <c r="N332" s="415" t="n"/>
      <c r="O332" s="202" t="n"/>
      <c r="P332" s="416" t="n"/>
      <c r="Q332" s="415" t="n"/>
      <c r="R332" s="218" t="n"/>
      <c r="S332" s="417" t="n"/>
      <c r="T332" s="217" t="n"/>
      <c r="U332" s="199" t="n"/>
      <c r="V332" s="199" t="n"/>
      <c r="W332" s="199" t="n"/>
      <c r="X332" s="199" t="n"/>
      <c r="Y332" s="199" t="n"/>
      <c r="Z332" s="199" t="n"/>
      <c r="AA332" s="199" t="n"/>
      <c r="AB332" s="199" t="n"/>
      <c r="AC332" s="199" t="n"/>
      <c r="AD332" s="199" t="n"/>
      <c r="AE332" s="199" t="n"/>
      <c r="AF332" s="199" t="n"/>
      <c r="AG332" s="199" t="n"/>
    </row>
    <row r="333" ht="26.5" customHeight="1">
      <c r="A333" s="203" t="n">
        <v>43889</v>
      </c>
      <c r="B333" s="202">
        <f>INDIRECT(B$1&amp;"!D"&amp;ROW())</f>
        <v/>
      </c>
      <c r="C333" s="200">
        <f>C334*(1+B333)</f>
        <v/>
      </c>
      <c r="D333" s="202">
        <f>INDIRECT(D$1&amp;"!D"&amp;ROW())</f>
        <v/>
      </c>
      <c r="E333" s="200">
        <f>E334*(1+D333)</f>
        <v/>
      </c>
      <c r="F333" s="202">
        <f>INDIRECT(F$1&amp;"!D"&amp;ROW())</f>
        <v/>
      </c>
      <c r="G333" s="200">
        <f>G334*(1+F333)</f>
        <v/>
      </c>
      <c r="H333" s="199" t="n"/>
      <c r="I333" s="199" t="n"/>
      <c r="J333" s="199" t="n"/>
      <c r="K333" s="234" t="n"/>
      <c r="L333" s="200">
        <f>SUM(C333,E333,G333,I333,K333)</f>
        <v/>
      </c>
      <c r="M333" s="202">
        <f>L333/L334-1</f>
        <v/>
      </c>
      <c r="N333" s="415" t="n"/>
      <c r="O333" s="202" t="n"/>
      <c r="P333" s="416" t="n"/>
      <c r="Q333" s="415" t="n"/>
      <c r="R333" s="218" t="n"/>
      <c r="S333" s="417" t="n"/>
      <c r="T333" s="217" t="n"/>
      <c r="U333" s="199" t="n"/>
      <c r="V333" s="199" t="n"/>
      <c r="W333" s="199" t="n"/>
      <c r="X333" s="199" t="n"/>
      <c r="Y333" s="199" t="n"/>
      <c r="Z333" s="199" t="n"/>
      <c r="AA333" s="199" t="n"/>
      <c r="AB333" s="199" t="n"/>
      <c r="AC333" s="199" t="n"/>
      <c r="AD333" s="199" t="n"/>
      <c r="AE333" s="199" t="n"/>
      <c r="AF333" s="199" t="n"/>
      <c r="AG333" s="199" t="n"/>
    </row>
    <row r="334" ht="26.5" customHeight="1">
      <c r="A334" s="203" t="n">
        <v>43888</v>
      </c>
      <c r="B334" s="202">
        <f>INDIRECT(B$1&amp;"!D"&amp;ROW())</f>
        <v/>
      </c>
      <c r="C334" s="200">
        <f>C335*(1+B334)</f>
        <v/>
      </c>
      <c r="D334" s="202">
        <f>INDIRECT(D$1&amp;"!D"&amp;ROW())</f>
        <v/>
      </c>
      <c r="E334" s="200">
        <f>E335*(1+D334)</f>
        <v/>
      </c>
      <c r="F334" s="202">
        <f>INDIRECT(F$1&amp;"!D"&amp;ROW())</f>
        <v/>
      </c>
      <c r="G334" s="200">
        <f>G335*(1+F334)</f>
        <v/>
      </c>
      <c r="H334" s="199" t="n"/>
      <c r="I334" s="199" t="n"/>
      <c r="J334" s="199" t="n"/>
      <c r="K334" s="234" t="n"/>
      <c r="L334" s="200">
        <f>SUM(C334,E334,G334,I334,K334)</f>
        <v/>
      </c>
      <c r="M334" s="202">
        <f>L334/L335-1</f>
        <v/>
      </c>
      <c r="N334" s="415" t="n"/>
      <c r="O334" s="202" t="n"/>
      <c r="P334" s="416" t="n"/>
      <c r="Q334" s="415" t="n"/>
      <c r="R334" s="218" t="n"/>
      <c r="S334" s="417" t="n"/>
      <c r="T334" s="217" t="n"/>
      <c r="U334" s="199" t="n"/>
      <c r="V334" s="199" t="n"/>
      <c r="W334" s="199" t="n"/>
      <c r="X334" s="199" t="n"/>
      <c r="Y334" s="199" t="n"/>
      <c r="Z334" s="199" t="n"/>
      <c r="AA334" s="199" t="n"/>
      <c r="AB334" s="199" t="n"/>
      <c r="AC334" s="199" t="n"/>
      <c r="AD334" s="199" t="n"/>
      <c r="AE334" s="199" t="n"/>
      <c r="AF334" s="199" t="n"/>
      <c r="AG334" s="199" t="n"/>
    </row>
    <row r="335" ht="26.5" customHeight="1">
      <c r="A335" s="203" t="n">
        <v>43887</v>
      </c>
      <c r="B335" s="202">
        <f>INDIRECT(B$1&amp;"!D"&amp;ROW())</f>
        <v/>
      </c>
      <c r="C335" s="200">
        <f>C336*(1+B335)</f>
        <v/>
      </c>
      <c r="D335" s="202">
        <f>INDIRECT(D$1&amp;"!D"&amp;ROW())</f>
        <v/>
      </c>
      <c r="E335" s="200">
        <f>E336*(1+D335)</f>
        <v/>
      </c>
      <c r="F335" s="202">
        <f>INDIRECT(F$1&amp;"!D"&amp;ROW())</f>
        <v/>
      </c>
      <c r="G335" s="200">
        <f>G336*(1+F335)</f>
        <v/>
      </c>
      <c r="H335" s="199" t="n"/>
      <c r="I335" s="199" t="n"/>
      <c r="J335" s="199" t="n"/>
      <c r="K335" s="234" t="n"/>
      <c r="L335" s="200">
        <f>SUM(C335,E335,G335,I335,K335)</f>
        <v/>
      </c>
      <c r="M335" s="202">
        <f>L335/L336-1</f>
        <v/>
      </c>
      <c r="N335" s="415" t="n"/>
      <c r="O335" s="202" t="n"/>
      <c r="P335" s="416" t="n"/>
      <c r="Q335" s="415" t="n"/>
      <c r="R335" s="218" t="n"/>
      <c r="S335" s="417" t="n"/>
      <c r="T335" s="217" t="n"/>
      <c r="U335" s="199" t="n"/>
      <c r="V335" s="199" t="n"/>
      <c r="W335" s="199" t="n"/>
      <c r="X335" s="199" t="n"/>
      <c r="Y335" s="199" t="n"/>
      <c r="Z335" s="199" t="n"/>
      <c r="AA335" s="199" t="n"/>
      <c r="AB335" s="199" t="n"/>
      <c r="AC335" s="199" t="n"/>
      <c r="AD335" s="199" t="n"/>
      <c r="AE335" s="199" t="n"/>
      <c r="AF335" s="199" t="n"/>
      <c r="AG335" s="199" t="n"/>
    </row>
    <row r="336" ht="26.5" customHeight="1">
      <c r="A336" s="203" t="n">
        <v>43886</v>
      </c>
      <c r="B336" s="202">
        <f>INDIRECT(B$1&amp;"!D"&amp;ROW())</f>
        <v/>
      </c>
      <c r="C336" s="200">
        <f>C337*(1+B336)</f>
        <v/>
      </c>
      <c r="D336" s="202">
        <f>INDIRECT(D$1&amp;"!D"&amp;ROW())</f>
        <v/>
      </c>
      <c r="E336" s="200">
        <f>E337*(1+D336)</f>
        <v/>
      </c>
      <c r="F336" s="202">
        <f>INDIRECT(F$1&amp;"!D"&amp;ROW())</f>
        <v/>
      </c>
      <c r="G336" s="200">
        <f>G337*(1+F336)</f>
        <v/>
      </c>
      <c r="H336" s="199" t="n"/>
      <c r="I336" s="199" t="n"/>
      <c r="J336" s="199" t="n"/>
      <c r="K336" s="234" t="n"/>
      <c r="L336" s="200">
        <f>SUM(C336,E336,G336,I336,K336)</f>
        <v/>
      </c>
      <c r="M336" s="202">
        <f>L336/L337-1</f>
        <v/>
      </c>
      <c r="N336" s="415" t="n"/>
      <c r="O336" s="202" t="n"/>
      <c r="P336" s="416" t="n"/>
      <c r="Q336" s="415" t="n"/>
      <c r="R336" s="218" t="n"/>
      <c r="S336" s="417" t="n"/>
      <c r="T336" s="217" t="n"/>
      <c r="U336" s="199" t="n"/>
      <c r="V336" s="199" t="n"/>
      <c r="W336" s="199" t="n"/>
      <c r="X336" s="199" t="n"/>
      <c r="Y336" s="199" t="n"/>
      <c r="Z336" s="199" t="n"/>
      <c r="AA336" s="199" t="n"/>
      <c r="AB336" s="199" t="n"/>
      <c r="AC336" s="199" t="n"/>
      <c r="AD336" s="199" t="n"/>
      <c r="AE336" s="199" t="n"/>
      <c r="AF336" s="199" t="n"/>
      <c r="AG336" s="199" t="n"/>
    </row>
    <row r="337" ht="26.5" customHeight="1">
      <c r="A337" s="203" t="n">
        <v>43885</v>
      </c>
      <c r="B337" s="202">
        <f>INDIRECT(B$1&amp;"!D"&amp;ROW())</f>
        <v/>
      </c>
      <c r="C337" s="200">
        <f>C338*(1+B337)</f>
        <v/>
      </c>
      <c r="D337" s="202">
        <f>INDIRECT(D$1&amp;"!D"&amp;ROW())</f>
        <v/>
      </c>
      <c r="E337" s="200">
        <f>E338*(1+D337)</f>
        <v/>
      </c>
      <c r="F337" s="202">
        <f>INDIRECT(F$1&amp;"!D"&amp;ROW())</f>
        <v/>
      </c>
      <c r="G337" s="200">
        <f>G338*(1+F337)</f>
        <v/>
      </c>
      <c r="H337" s="199" t="n"/>
      <c r="I337" s="199" t="n"/>
      <c r="J337" s="199" t="n"/>
      <c r="K337" s="234" t="n"/>
      <c r="L337" s="200">
        <f>SUM(C337,E337,G337,I337,K337)</f>
        <v/>
      </c>
      <c r="M337" s="202">
        <f>L337/L338-1</f>
        <v/>
      </c>
      <c r="N337" s="415" t="n"/>
      <c r="O337" s="202" t="n"/>
      <c r="P337" s="416" t="n"/>
      <c r="Q337" s="415" t="n"/>
      <c r="R337" s="218" t="n"/>
      <c r="S337" s="417" t="n"/>
      <c r="T337" s="217" t="n"/>
      <c r="U337" s="199" t="n"/>
      <c r="V337" s="199" t="n"/>
      <c r="W337" s="199" t="n"/>
      <c r="X337" s="199" t="n"/>
      <c r="Y337" s="199" t="n"/>
      <c r="Z337" s="199" t="n"/>
      <c r="AA337" s="199" t="n"/>
      <c r="AB337" s="199" t="n"/>
      <c r="AC337" s="199" t="n"/>
      <c r="AD337" s="199" t="n"/>
      <c r="AE337" s="199" t="n"/>
      <c r="AF337" s="199" t="n"/>
      <c r="AG337" s="199" t="n"/>
    </row>
    <row r="338" ht="26.5" customHeight="1">
      <c r="A338" s="203" t="n">
        <v>43882</v>
      </c>
      <c r="B338" s="202">
        <f>INDIRECT(B$1&amp;"!D"&amp;ROW())</f>
        <v/>
      </c>
      <c r="C338" s="200">
        <f>C339*(1+B338)</f>
        <v/>
      </c>
      <c r="D338" s="202">
        <f>INDIRECT(D$1&amp;"!D"&amp;ROW())</f>
        <v/>
      </c>
      <c r="E338" s="200">
        <f>E339*(1+D338)</f>
        <v/>
      </c>
      <c r="F338" s="202">
        <f>INDIRECT(F$1&amp;"!D"&amp;ROW())</f>
        <v/>
      </c>
      <c r="G338" s="200">
        <f>G339*(1+F338)</f>
        <v/>
      </c>
      <c r="H338" s="199" t="n"/>
      <c r="I338" s="199" t="n"/>
      <c r="J338" s="199" t="n"/>
      <c r="K338" s="234" t="n"/>
      <c r="L338" s="200">
        <f>SUM(C338,E338,G338,I338,K338)</f>
        <v/>
      </c>
      <c r="M338" s="202">
        <f>L338/L339-1</f>
        <v/>
      </c>
      <c r="N338" s="415" t="n"/>
      <c r="O338" s="202" t="n"/>
      <c r="P338" s="416" t="n"/>
      <c r="Q338" s="415" t="n"/>
      <c r="R338" s="218" t="n"/>
      <c r="S338" s="417" t="n"/>
      <c r="T338" s="217" t="n"/>
      <c r="U338" s="199" t="n"/>
      <c r="V338" s="199" t="n"/>
      <c r="W338" s="199" t="n"/>
      <c r="X338" s="199" t="n"/>
      <c r="Y338" s="199" t="n"/>
      <c r="Z338" s="199" t="n"/>
      <c r="AA338" s="199" t="n"/>
      <c r="AB338" s="199" t="n"/>
      <c r="AC338" s="199" t="n"/>
      <c r="AD338" s="199" t="n"/>
      <c r="AE338" s="199" t="n"/>
      <c r="AF338" s="199" t="n"/>
      <c r="AG338" s="199" t="n"/>
    </row>
    <row r="339" ht="26.5" customHeight="1">
      <c r="A339" s="203" t="n">
        <v>43881</v>
      </c>
      <c r="B339" s="202">
        <f>INDIRECT(B$1&amp;"!D"&amp;ROW())</f>
        <v/>
      </c>
      <c r="C339" s="200">
        <f>C340*(1+B339)</f>
        <v/>
      </c>
      <c r="D339" s="202">
        <f>INDIRECT(D$1&amp;"!D"&amp;ROW())</f>
        <v/>
      </c>
      <c r="E339" s="200">
        <f>E340*(1+D339)</f>
        <v/>
      </c>
      <c r="F339" s="202">
        <f>INDIRECT(F$1&amp;"!D"&amp;ROW())</f>
        <v/>
      </c>
      <c r="G339" s="200">
        <f>G340*(1+F339)</f>
        <v/>
      </c>
      <c r="H339" s="199" t="n"/>
      <c r="I339" s="199" t="n"/>
      <c r="J339" s="199" t="n"/>
      <c r="K339" s="234" t="n"/>
      <c r="L339" s="200">
        <f>SUM(C339,E339,G339,I339,K339)</f>
        <v/>
      </c>
      <c r="M339" s="202">
        <f>L339/L340-1</f>
        <v/>
      </c>
      <c r="N339" s="415" t="n"/>
      <c r="O339" s="202" t="n"/>
      <c r="P339" s="416" t="n"/>
      <c r="Q339" s="415" t="n"/>
      <c r="R339" s="218" t="n"/>
      <c r="S339" s="417" t="n"/>
      <c r="T339" s="217" t="n"/>
      <c r="U339" s="199" t="n"/>
      <c r="V339" s="199" t="n"/>
      <c r="W339" s="199" t="n"/>
      <c r="X339" s="199" t="n"/>
      <c r="Y339" s="199" t="n"/>
      <c r="Z339" s="199" t="n"/>
      <c r="AA339" s="199" t="n"/>
      <c r="AB339" s="199" t="n"/>
      <c r="AC339" s="199" t="n"/>
      <c r="AD339" s="199" t="n"/>
      <c r="AE339" s="199" t="n"/>
      <c r="AF339" s="199" t="n"/>
      <c r="AG339" s="199" t="n"/>
    </row>
    <row r="340" ht="26.5" customHeight="1">
      <c r="A340" s="203" t="n">
        <v>43880</v>
      </c>
      <c r="B340" s="202">
        <f>INDIRECT(B$1&amp;"!D"&amp;ROW())</f>
        <v/>
      </c>
      <c r="C340" s="200">
        <f>C341*(1+B340)</f>
        <v/>
      </c>
      <c r="D340" s="202">
        <f>INDIRECT(D$1&amp;"!D"&amp;ROW())</f>
        <v/>
      </c>
      <c r="E340" s="200">
        <f>E341*(1+D340)</f>
        <v/>
      </c>
      <c r="F340" s="202">
        <f>INDIRECT(F$1&amp;"!D"&amp;ROW())</f>
        <v/>
      </c>
      <c r="G340" s="200">
        <f>G341*(1+F340)</f>
        <v/>
      </c>
      <c r="H340" s="199" t="n"/>
      <c r="I340" s="199" t="n"/>
      <c r="J340" s="199" t="n"/>
      <c r="K340" s="234" t="n"/>
      <c r="L340" s="200">
        <f>SUM(C340,E340,G340,I340,K340)</f>
        <v/>
      </c>
      <c r="M340" s="202">
        <f>L340/L341-1</f>
        <v/>
      </c>
      <c r="N340" s="415" t="n"/>
      <c r="O340" s="202" t="n"/>
      <c r="P340" s="416" t="n"/>
      <c r="Q340" s="415" t="n"/>
      <c r="R340" s="218" t="n"/>
      <c r="S340" s="417" t="n"/>
      <c r="T340" s="217" t="n"/>
      <c r="U340" s="199" t="n"/>
      <c r="V340" s="199" t="n"/>
      <c r="W340" s="199" t="n"/>
      <c r="X340" s="199" t="n"/>
      <c r="Y340" s="199" t="n"/>
      <c r="Z340" s="199" t="n"/>
      <c r="AA340" s="199" t="n"/>
      <c r="AB340" s="199" t="n"/>
      <c r="AC340" s="199" t="n"/>
      <c r="AD340" s="199" t="n"/>
      <c r="AE340" s="199" t="n"/>
      <c r="AF340" s="199" t="n"/>
      <c r="AG340" s="199" t="n"/>
    </row>
    <row r="341" ht="26.5" customHeight="1">
      <c r="A341" s="203" t="n">
        <v>43879</v>
      </c>
      <c r="B341" s="202">
        <f>INDIRECT(B$1&amp;"!D"&amp;ROW())</f>
        <v/>
      </c>
      <c r="C341" s="200">
        <f>C342*(1+B341)</f>
        <v/>
      </c>
      <c r="D341" s="202">
        <f>INDIRECT(D$1&amp;"!D"&amp;ROW())</f>
        <v/>
      </c>
      <c r="E341" s="200">
        <f>E342*(1+D341)</f>
        <v/>
      </c>
      <c r="F341" s="202">
        <f>INDIRECT(F$1&amp;"!D"&amp;ROW())</f>
        <v/>
      </c>
      <c r="G341" s="200">
        <f>G342*(1+F341)</f>
        <v/>
      </c>
      <c r="H341" s="199" t="n"/>
      <c r="I341" s="199" t="n"/>
      <c r="J341" s="199" t="n"/>
      <c r="K341" s="234" t="n"/>
      <c r="L341" s="200">
        <f>SUM(C341,E341,G341,I341,K341)</f>
        <v/>
      </c>
      <c r="M341" s="202">
        <f>L341/L342-1</f>
        <v/>
      </c>
      <c r="N341" s="415" t="n"/>
      <c r="O341" s="202" t="n"/>
      <c r="P341" s="416" t="n"/>
      <c r="Q341" s="415" t="n"/>
      <c r="R341" s="218" t="n"/>
      <c r="S341" s="417" t="n"/>
      <c r="T341" s="217" t="n"/>
      <c r="U341" s="199" t="n"/>
      <c r="V341" s="199" t="n"/>
      <c r="W341" s="199" t="n"/>
      <c r="X341" s="199" t="n"/>
      <c r="Y341" s="199" t="n"/>
      <c r="Z341" s="199" t="n"/>
      <c r="AA341" s="199" t="n"/>
      <c r="AB341" s="199" t="n"/>
      <c r="AC341" s="199" t="n"/>
      <c r="AD341" s="199" t="n"/>
      <c r="AE341" s="199" t="n"/>
      <c r="AF341" s="199" t="n"/>
      <c r="AG341" s="199" t="n"/>
    </row>
    <row r="342" ht="26.5" customHeight="1">
      <c r="A342" s="203" t="n">
        <v>43875</v>
      </c>
      <c r="B342" s="202">
        <f>INDIRECT(B$1&amp;"!D"&amp;ROW())</f>
        <v/>
      </c>
      <c r="C342" s="200">
        <f>C343*(1+B342)</f>
        <v/>
      </c>
      <c r="D342" s="202">
        <f>INDIRECT(D$1&amp;"!D"&amp;ROW())</f>
        <v/>
      </c>
      <c r="E342" s="200">
        <f>E343*(1+D342)</f>
        <v/>
      </c>
      <c r="F342" s="202">
        <f>INDIRECT(F$1&amp;"!D"&amp;ROW())</f>
        <v/>
      </c>
      <c r="G342" s="200">
        <f>G343*(1+F342)</f>
        <v/>
      </c>
      <c r="H342" s="199" t="n"/>
      <c r="I342" s="199" t="n"/>
      <c r="J342" s="199" t="n"/>
      <c r="K342" s="234" t="n"/>
      <c r="L342" s="200">
        <f>SUM(C342,E342,G342,I342,K342)</f>
        <v/>
      </c>
      <c r="M342" s="202">
        <f>L342/L343-1</f>
        <v/>
      </c>
      <c r="N342" s="415" t="n"/>
      <c r="O342" s="202" t="n"/>
      <c r="P342" s="416" t="n"/>
      <c r="Q342" s="415" t="n"/>
      <c r="R342" s="218" t="n"/>
      <c r="S342" s="417" t="n"/>
      <c r="T342" s="217" t="n"/>
      <c r="U342" s="199" t="n"/>
      <c r="V342" s="199" t="n"/>
      <c r="W342" s="199" t="n"/>
      <c r="X342" s="199" t="n"/>
      <c r="Y342" s="199" t="n"/>
      <c r="Z342" s="199" t="n"/>
      <c r="AA342" s="199" t="n"/>
      <c r="AB342" s="199" t="n"/>
      <c r="AC342" s="199" t="n"/>
      <c r="AD342" s="199" t="n"/>
      <c r="AE342" s="199" t="n"/>
      <c r="AF342" s="199" t="n"/>
      <c r="AG342" s="199" t="n"/>
    </row>
    <row r="343" ht="26.5" customHeight="1">
      <c r="A343" s="203" t="n">
        <v>43874</v>
      </c>
      <c r="B343" s="202">
        <f>INDIRECT(B$1&amp;"!D"&amp;ROW())</f>
        <v/>
      </c>
      <c r="C343" s="200">
        <f>C344*(1+B343)</f>
        <v/>
      </c>
      <c r="D343" s="202">
        <f>INDIRECT(D$1&amp;"!D"&amp;ROW())</f>
        <v/>
      </c>
      <c r="E343" s="200">
        <f>E344*(1+D343)</f>
        <v/>
      </c>
      <c r="F343" s="202">
        <f>INDIRECT(F$1&amp;"!D"&amp;ROW())</f>
        <v/>
      </c>
      <c r="G343" s="200">
        <f>G344*(1+F343)</f>
        <v/>
      </c>
      <c r="H343" s="199" t="n"/>
      <c r="I343" s="199" t="n"/>
      <c r="J343" s="199" t="n"/>
      <c r="K343" s="234" t="n"/>
      <c r="L343" s="200">
        <f>SUM(C343,E343,G343,I343,K343)</f>
        <v/>
      </c>
      <c r="M343" s="202">
        <f>L343/L344-1</f>
        <v/>
      </c>
      <c r="N343" s="415" t="n"/>
      <c r="O343" s="202" t="n"/>
      <c r="P343" s="416" t="n"/>
      <c r="Q343" s="415" t="n"/>
      <c r="R343" s="218" t="n"/>
      <c r="S343" s="417" t="n"/>
      <c r="T343" s="217" t="n"/>
      <c r="U343" s="199" t="n"/>
      <c r="V343" s="199" t="n"/>
      <c r="W343" s="199" t="n"/>
      <c r="X343" s="199" t="n"/>
      <c r="Y343" s="199" t="n"/>
      <c r="Z343" s="199" t="n"/>
      <c r="AA343" s="199" t="n"/>
      <c r="AB343" s="199" t="n"/>
      <c r="AC343" s="199" t="n"/>
      <c r="AD343" s="199" t="n"/>
      <c r="AE343" s="199" t="n"/>
      <c r="AF343" s="199" t="n"/>
      <c r="AG343" s="199" t="n"/>
    </row>
    <row r="344" ht="26.5" customHeight="1">
      <c r="A344" s="203" t="n">
        <v>43873</v>
      </c>
      <c r="B344" s="202">
        <f>INDIRECT(B$1&amp;"!D"&amp;ROW())</f>
        <v/>
      </c>
      <c r="C344" s="200">
        <f>C345*(1+B344)</f>
        <v/>
      </c>
      <c r="D344" s="202">
        <f>INDIRECT(D$1&amp;"!D"&amp;ROW())</f>
        <v/>
      </c>
      <c r="E344" s="200">
        <f>E345*(1+D344)</f>
        <v/>
      </c>
      <c r="F344" s="202">
        <f>INDIRECT(F$1&amp;"!D"&amp;ROW())</f>
        <v/>
      </c>
      <c r="G344" s="200">
        <f>G345*(1+F344)</f>
        <v/>
      </c>
      <c r="H344" s="199" t="n"/>
      <c r="I344" s="199" t="n"/>
      <c r="J344" s="199" t="n"/>
      <c r="K344" s="234" t="n"/>
      <c r="L344" s="200">
        <f>SUM(C344,E344,G344,I344,K344)</f>
        <v/>
      </c>
      <c r="M344" s="202">
        <f>L344/L345-1</f>
        <v/>
      </c>
      <c r="N344" s="415" t="n"/>
      <c r="O344" s="202" t="n"/>
      <c r="P344" s="416" t="n"/>
      <c r="Q344" s="415" t="n"/>
      <c r="R344" s="218" t="n"/>
      <c r="S344" s="417" t="n"/>
      <c r="T344" s="217" t="n"/>
      <c r="U344" s="199" t="n"/>
      <c r="V344" s="199" t="n"/>
      <c r="W344" s="199" t="n"/>
      <c r="X344" s="199" t="n"/>
      <c r="Y344" s="199" t="n"/>
      <c r="Z344" s="199" t="n"/>
      <c r="AA344" s="199" t="n"/>
      <c r="AB344" s="199" t="n"/>
      <c r="AC344" s="199" t="n"/>
      <c r="AD344" s="199" t="n"/>
      <c r="AE344" s="199" t="n"/>
      <c r="AF344" s="199" t="n"/>
      <c r="AG344" s="199" t="n"/>
    </row>
    <row r="345" ht="26.5" customHeight="1">
      <c r="A345" s="203" t="n">
        <v>43872</v>
      </c>
      <c r="B345" s="202">
        <f>INDIRECT(B$1&amp;"!D"&amp;ROW())</f>
        <v/>
      </c>
      <c r="C345" s="200">
        <f>C346*(1+B345)</f>
        <v/>
      </c>
      <c r="D345" s="202">
        <f>INDIRECT(D$1&amp;"!D"&amp;ROW())</f>
        <v/>
      </c>
      <c r="E345" s="200">
        <f>E346*(1+D345)</f>
        <v/>
      </c>
      <c r="F345" s="202">
        <f>INDIRECT(F$1&amp;"!D"&amp;ROW())</f>
        <v/>
      </c>
      <c r="G345" s="200">
        <f>G346*(1+F345)</f>
        <v/>
      </c>
      <c r="H345" s="199" t="n"/>
      <c r="I345" s="199" t="n"/>
      <c r="J345" s="199" t="n"/>
      <c r="K345" s="234" t="n"/>
      <c r="L345" s="200">
        <f>SUM(C345,E345,G345,I345,K345)</f>
        <v/>
      </c>
      <c r="M345" s="202">
        <f>L345/L346-1</f>
        <v/>
      </c>
      <c r="N345" s="415" t="n"/>
      <c r="O345" s="202" t="n"/>
      <c r="P345" s="416" t="n"/>
      <c r="Q345" s="415" t="n"/>
      <c r="R345" s="218" t="n"/>
      <c r="S345" s="417" t="n"/>
      <c r="T345" s="217" t="n"/>
      <c r="U345" s="199" t="n"/>
      <c r="V345" s="199" t="n"/>
      <c r="W345" s="199" t="n"/>
      <c r="X345" s="199" t="n"/>
      <c r="Y345" s="199" t="n"/>
      <c r="Z345" s="199" t="n"/>
      <c r="AA345" s="199" t="n"/>
      <c r="AB345" s="199" t="n"/>
      <c r="AC345" s="199" t="n"/>
      <c r="AD345" s="199" t="n"/>
      <c r="AE345" s="199" t="n"/>
      <c r="AF345" s="199" t="n"/>
      <c r="AG345" s="199" t="n"/>
    </row>
    <row r="346" ht="26.5" customHeight="1">
      <c r="A346" s="203" t="n">
        <v>43871</v>
      </c>
      <c r="B346" s="202">
        <f>INDIRECT(B$1&amp;"!D"&amp;ROW())</f>
        <v/>
      </c>
      <c r="C346" s="200">
        <f>C347*(1+B346)</f>
        <v/>
      </c>
      <c r="D346" s="202">
        <f>INDIRECT(D$1&amp;"!D"&amp;ROW())</f>
        <v/>
      </c>
      <c r="E346" s="200">
        <f>E347*(1+D346)</f>
        <v/>
      </c>
      <c r="F346" s="202">
        <f>INDIRECT(F$1&amp;"!D"&amp;ROW())</f>
        <v/>
      </c>
      <c r="G346" s="200">
        <f>G347*(1+F346)</f>
        <v/>
      </c>
      <c r="H346" s="199" t="n"/>
      <c r="I346" s="199" t="n"/>
      <c r="J346" s="199" t="n"/>
      <c r="K346" s="234" t="n"/>
      <c r="L346" s="200">
        <f>SUM(C346,E346,G346,I346,K346)</f>
        <v/>
      </c>
      <c r="M346" s="202">
        <f>L346/L347-1</f>
        <v/>
      </c>
      <c r="N346" s="415" t="n"/>
      <c r="O346" s="202" t="n"/>
      <c r="P346" s="416" t="n"/>
      <c r="Q346" s="415" t="n"/>
      <c r="R346" s="218" t="n"/>
      <c r="S346" s="417" t="n"/>
      <c r="T346" s="217" t="n"/>
      <c r="U346" s="199" t="n"/>
      <c r="V346" s="199" t="n"/>
      <c r="W346" s="199" t="n"/>
      <c r="X346" s="199" t="n"/>
      <c r="Y346" s="199" t="n"/>
      <c r="Z346" s="199" t="n"/>
      <c r="AA346" s="199" t="n"/>
      <c r="AB346" s="199" t="n"/>
      <c r="AC346" s="199" t="n"/>
      <c r="AD346" s="199" t="n"/>
      <c r="AE346" s="199" t="n"/>
      <c r="AF346" s="199" t="n"/>
      <c r="AG346" s="199" t="n"/>
    </row>
    <row r="347" ht="26.5" customHeight="1">
      <c r="A347" s="203" t="n">
        <v>43868</v>
      </c>
      <c r="B347" s="202">
        <f>INDIRECT(B$1&amp;"!D"&amp;ROW())</f>
        <v/>
      </c>
      <c r="C347" s="200">
        <f>C348*(1+B347)</f>
        <v/>
      </c>
      <c r="D347" s="202">
        <f>INDIRECT(D$1&amp;"!D"&amp;ROW())</f>
        <v/>
      </c>
      <c r="E347" s="200">
        <f>E348*(1+D347)</f>
        <v/>
      </c>
      <c r="F347" s="202">
        <f>INDIRECT(F$1&amp;"!D"&amp;ROW())</f>
        <v/>
      </c>
      <c r="G347" s="200">
        <f>G348*(1+F347)</f>
        <v/>
      </c>
      <c r="H347" s="199" t="n"/>
      <c r="I347" s="199" t="n"/>
      <c r="J347" s="199" t="n"/>
      <c r="K347" s="234" t="n"/>
      <c r="L347" s="200">
        <f>SUM(C347,E347,G347,I347,K347)</f>
        <v/>
      </c>
      <c r="M347" s="202">
        <f>L347/L348-1</f>
        <v/>
      </c>
      <c r="N347" s="415" t="n"/>
      <c r="O347" s="202" t="n"/>
      <c r="P347" s="416" t="n"/>
      <c r="Q347" s="415" t="n"/>
      <c r="R347" s="218" t="n"/>
      <c r="S347" s="417" t="n"/>
      <c r="T347" s="217" t="n"/>
      <c r="U347" s="199" t="n"/>
      <c r="V347" s="199" t="n"/>
      <c r="W347" s="199" t="n"/>
      <c r="X347" s="199" t="n"/>
      <c r="Y347" s="199" t="n"/>
      <c r="Z347" s="199" t="n"/>
      <c r="AA347" s="199" t="n"/>
      <c r="AB347" s="199" t="n"/>
      <c r="AC347" s="199" t="n"/>
      <c r="AD347" s="199" t="n"/>
      <c r="AE347" s="199" t="n"/>
      <c r="AF347" s="199" t="n"/>
      <c r="AG347" s="199" t="n"/>
    </row>
    <row r="348" ht="26.5" customHeight="1">
      <c r="A348" s="203" t="n">
        <v>43867</v>
      </c>
      <c r="B348" s="202">
        <f>INDIRECT(B$1&amp;"!D"&amp;ROW())</f>
        <v/>
      </c>
      <c r="C348" s="200">
        <f>C349*(1+B348)</f>
        <v/>
      </c>
      <c r="D348" s="202">
        <f>INDIRECT(D$1&amp;"!D"&amp;ROW())</f>
        <v/>
      </c>
      <c r="E348" s="200">
        <f>E349*(1+D348)</f>
        <v/>
      </c>
      <c r="F348" s="202">
        <f>INDIRECT(F$1&amp;"!D"&amp;ROW())</f>
        <v/>
      </c>
      <c r="G348" s="200">
        <f>G349*(1+F348)</f>
        <v/>
      </c>
      <c r="H348" s="199" t="n"/>
      <c r="I348" s="199" t="n"/>
      <c r="J348" s="199" t="n"/>
      <c r="K348" s="234" t="n"/>
      <c r="L348" s="200">
        <f>SUM(C348,E348,G348,I348,K348)</f>
        <v/>
      </c>
      <c r="M348" s="202">
        <f>L348/L349-1</f>
        <v/>
      </c>
      <c r="N348" s="415" t="n"/>
      <c r="O348" s="202" t="n"/>
      <c r="P348" s="416" t="n"/>
      <c r="Q348" s="415" t="n"/>
      <c r="R348" s="218" t="n"/>
      <c r="S348" s="417" t="n"/>
      <c r="T348" s="217" t="n"/>
      <c r="U348" s="199" t="n"/>
      <c r="V348" s="199" t="n"/>
      <c r="W348" s="199" t="n"/>
      <c r="X348" s="199" t="n"/>
      <c r="Y348" s="199" t="n"/>
      <c r="Z348" s="199" t="n"/>
      <c r="AA348" s="199" t="n"/>
      <c r="AB348" s="199" t="n"/>
      <c r="AC348" s="199" t="n"/>
      <c r="AD348" s="199" t="n"/>
      <c r="AE348" s="199" t="n"/>
      <c r="AF348" s="199" t="n"/>
      <c r="AG348" s="199" t="n"/>
    </row>
    <row r="349" ht="26.5" customHeight="1">
      <c r="A349" s="203" t="n">
        <v>43866</v>
      </c>
      <c r="B349" s="202">
        <f>INDIRECT(B$1&amp;"!D"&amp;ROW())</f>
        <v/>
      </c>
      <c r="C349" s="200">
        <f>C350*(1+B349)</f>
        <v/>
      </c>
      <c r="D349" s="202">
        <f>INDIRECT(D$1&amp;"!D"&amp;ROW())</f>
        <v/>
      </c>
      <c r="E349" s="200">
        <f>E350*(1+D349)</f>
        <v/>
      </c>
      <c r="F349" s="202">
        <f>INDIRECT(F$1&amp;"!D"&amp;ROW())</f>
        <v/>
      </c>
      <c r="G349" s="200">
        <f>G350*(1+F349)</f>
        <v/>
      </c>
      <c r="H349" s="199" t="n"/>
      <c r="I349" s="199" t="n"/>
      <c r="J349" s="199" t="n"/>
      <c r="K349" s="234" t="n"/>
      <c r="L349" s="200">
        <f>SUM(C349,E349,G349,I349,K349)</f>
        <v/>
      </c>
      <c r="M349" s="202">
        <f>L349/L350-1</f>
        <v/>
      </c>
      <c r="N349" s="415" t="n"/>
      <c r="O349" s="202" t="n"/>
      <c r="P349" s="416" t="n"/>
      <c r="Q349" s="415" t="n"/>
      <c r="R349" s="218" t="n"/>
      <c r="S349" s="417" t="n"/>
      <c r="T349" s="217" t="n"/>
      <c r="U349" s="199" t="n"/>
      <c r="V349" s="199" t="n"/>
      <c r="W349" s="199" t="n"/>
      <c r="X349" s="199" t="n"/>
      <c r="Y349" s="199" t="n"/>
      <c r="Z349" s="199" t="n"/>
      <c r="AA349" s="199" t="n"/>
      <c r="AB349" s="199" t="n"/>
      <c r="AC349" s="199" t="n"/>
      <c r="AD349" s="199" t="n"/>
      <c r="AE349" s="199" t="n"/>
      <c r="AF349" s="199" t="n"/>
      <c r="AG349" s="199" t="n"/>
    </row>
    <row r="350" ht="26.5" customHeight="1">
      <c r="A350" s="203" t="n">
        <v>43865</v>
      </c>
      <c r="B350" s="202">
        <f>INDIRECT(B$1&amp;"!D"&amp;ROW())</f>
        <v/>
      </c>
      <c r="C350" s="200">
        <f>C351*(1+B350)</f>
        <v/>
      </c>
      <c r="D350" s="202">
        <f>INDIRECT(D$1&amp;"!D"&amp;ROW())</f>
        <v/>
      </c>
      <c r="E350" s="200">
        <f>E351*(1+D350)</f>
        <v/>
      </c>
      <c r="F350" s="202">
        <f>INDIRECT(F$1&amp;"!D"&amp;ROW())</f>
        <v/>
      </c>
      <c r="G350" s="200">
        <f>G351*(1+F350)</f>
        <v/>
      </c>
      <c r="H350" s="199" t="n"/>
      <c r="I350" s="199" t="n"/>
      <c r="J350" s="199" t="n"/>
      <c r="K350" s="234" t="n"/>
      <c r="L350" s="200">
        <f>SUM(C350,E350,G350,I350,K350)</f>
        <v/>
      </c>
      <c r="M350" s="202">
        <f>L350/L351-1</f>
        <v/>
      </c>
      <c r="N350" s="415" t="n"/>
      <c r="O350" s="202" t="n"/>
      <c r="P350" s="416" t="n"/>
      <c r="Q350" s="415" t="n"/>
      <c r="R350" s="218" t="n"/>
      <c r="S350" s="417" t="n"/>
      <c r="T350" s="217" t="n"/>
      <c r="U350" s="199" t="n"/>
      <c r="V350" s="199" t="n"/>
      <c r="W350" s="199" t="n"/>
      <c r="X350" s="199" t="n"/>
      <c r="Y350" s="199" t="n"/>
      <c r="Z350" s="199" t="n"/>
      <c r="AA350" s="199" t="n"/>
      <c r="AB350" s="199" t="n"/>
      <c r="AC350" s="199" t="n"/>
      <c r="AD350" s="199" t="n"/>
      <c r="AE350" s="199" t="n"/>
      <c r="AF350" s="199" t="n"/>
      <c r="AG350" s="199" t="n"/>
    </row>
    <row r="351" ht="26.5" customHeight="1">
      <c r="A351" s="203" t="n">
        <v>43864</v>
      </c>
      <c r="B351" s="202">
        <f>INDIRECT(B$1&amp;"!D"&amp;ROW())</f>
        <v/>
      </c>
      <c r="C351" s="200">
        <f>C352*(1+B351)</f>
        <v/>
      </c>
      <c r="D351" s="202">
        <f>INDIRECT(D$1&amp;"!D"&amp;ROW())</f>
        <v/>
      </c>
      <c r="E351" s="200">
        <f>E352*(1+D351)</f>
        <v/>
      </c>
      <c r="F351" s="202">
        <f>INDIRECT(F$1&amp;"!D"&amp;ROW())</f>
        <v/>
      </c>
      <c r="G351" s="200">
        <f>G352*(1+F351)</f>
        <v/>
      </c>
      <c r="H351" s="199" t="n"/>
      <c r="I351" s="199" t="n"/>
      <c r="J351" s="199" t="n"/>
      <c r="K351" s="234" t="n"/>
      <c r="L351" s="200">
        <f>SUM(C351,E351,G351,I351,K351)</f>
        <v/>
      </c>
      <c r="M351" s="202">
        <f>L351/L352-1</f>
        <v/>
      </c>
      <c r="N351" s="415" t="n"/>
      <c r="O351" s="202" t="n"/>
      <c r="P351" s="416" t="n"/>
      <c r="Q351" s="415" t="n"/>
      <c r="R351" s="218" t="n"/>
      <c r="S351" s="417" t="n"/>
      <c r="T351" s="217" t="n"/>
      <c r="U351" s="199" t="n"/>
      <c r="V351" s="199" t="n"/>
      <c r="W351" s="199" t="n"/>
      <c r="X351" s="199" t="n"/>
      <c r="Y351" s="199" t="n"/>
      <c r="Z351" s="199" t="n"/>
      <c r="AA351" s="199" t="n"/>
      <c r="AB351" s="199" t="n"/>
      <c r="AC351" s="199" t="n"/>
      <c r="AD351" s="199" t="n"/>
      <c r="AE351" s="199" t="n"/>
      <c r="AF351" s="199" t="n"/>
      <c r="AG351" s="199" t="n"/>
    </row>
    <row r="352" ht="26.5" customHeight="1">
      <c r="A352" s="203" t="n">
        <v>43861</v>
      </c>
      <c r="B352" s="202">
        <f>INDIRECT(B$1&amp;"!D"&amp;ROW())</f>
        <v/>
      </c>
      <c r="C352" s="200">
        <f>C353*(1+B352)</f>
        <v/>
      </c>
      <c r="D352" s="202">
        <f>INDIRECT(D$1&amp;"!D"&amp;ROW())</f>
        <v/>
      </c>
      <c r="E352" s="200">
        <f>E353*(1+D352)</f>
        <v/>
      </c>
      <c r="F352" s="202">
        <f>INDIRECT(F$1&amp;"!D"&amp;ROW())</f>
        <v/>
      </c>
      <c r="G352" s="200">
        <f>G353*(1+F352)</f>
        <v/>
      </c>
      <c r="H352" s="199" t="n"/>
      <c r="I352" s="199" t="n"/>
      <c r="J352" s="199" t="n"/>
      <c r="K352" s="234" t="n"/>
      <c r="L352" s="200">
        <f>SUM(C352,E352,G352,I352,K352)</f>
        <v/>
      </c>
      <c r="M352" s="202">
        <f>L352/L353-1</f>
        <v/>
      </c>
      <c r="N352" s="415" t="n"/>
      <c r="O352" s="202" t="n"/>
      <c r="P352" s="416" t="n"/>
      <c r="Q352" s="415" t="n"/>
      <c r="R352" s="218" t="n"/>
      <c r="S352" s="417" t="n"/>
      <c r="T352" s="217" t="n"/>
      <c r="U352" s="199" t="n"/>
      <c r="V352" s="199" t="n"/>
      <c r="W352" s="199" t="n"/>
      <c r="X352" s="199" t="n"/>
      <c r="Y352" s="199" t="n"/>
      <c r="Z352" s="199" t="n"/>
      <c r="AA352" s="199" t="n"/>
      <c r="AB352" s="199" t="n"/>
      <c r="AC352" s="199" t="n"/>
      <c r="AD352" s="199" t="n"/>
      <c r="AE352" s="199" t="n"/>
      <c r="AF352" s="199" t="n"/>
      <c r="AG352" s="199" t="n"/>
    </row>
    <row r="353" ht="26.5" customHeight="1">
      <c r="A353" s="203" t="n">
        <v>43860</v>
      </c>
      <c r="B353" s="202">
        <f>INDIRECT(B$1&amp;"!D"&amp;ROW())</f>
        <v/>
      </c>
      <c r="C353" s="200">
        <f>C354*(1+B353)</f>
        <v/>
      </c>
      <c r="D353" s="202">
        <f>INDIRECT(D$1&amp;"!D"&amp;ROW())</f>
        <v/>
      </c>
      <c r="E353" s="200">
        <f>E354*(1+D353)</f>
        <v/>
      </c>
      <c r="F353" s="202">
        <f>INDIRECT(F$1&amp;"!D"&amp;ROW())</f>
        <v/>
      </c>
      <c r="G353" s="200">
        <f>G354*(1+F353)</f>
        <v/>
      </c>
      <c r="H353" s="199" t="n"/>
      <c r="I353" s="199" t="n"/>
      <c r="J353" s="199" t="n"/>
      <c r="K353" s="234" t="n"/>
      <c r="L353" s="200">
        <f>SUM(C353,E353,G353,I353,K353)</f>
        <v/>
      </c>
      <c r="M353" s="202">
        <f>L353/L354-1</f>
        <v/>
      </c>
      <c r="N353" s="415" t="n"/>
      <c r="O353" s="202" t="n"/>
      <c r="P353" s="416" t="n"/>
      <c r="Q353" s="415" t="n"/>
      <c r="R353" s="218" t="n"/>
      <c r="S353" s="417" t="n"/>
      <c r="T353" s="217" t="n"/>
      <c r="U353" s="199" t="n"/>
      <c r="V353" s="199" t="n"/>
      <c r="W353" s="199" t="n"/>
      <c r="X353" s="199" t="n"/>
      <c r="Y353" s="199" t="n"/>
      <c r="Z353" s="199" t="n"/>
      <c r="AA353" s="199" t="n"/>
      <c r="AB353" s="199" t="n"/>
      <c r="AC353" s="199" t="n"/>
      <c r="AD353" s="199" t="n"/>
      <c r="AE353" s="199" t="n"/>
      <c r="AF353" s="199" t="n"/>
      <c r="AG353" s="199" t="n"/>
    </row>
    <row r="354" ht="26.5" customHeight="1">
      <c r="A354" s="203" t="n">
        <v>43859</v>
      </c>
      <c r="B354" s="202">
        <f>INDIRECT(B$1&amp;"!D"&amp;ROW())</f>
        <v/>
      </c>
      <c r="C354" s="200">
        <f>C355*(1+B354)</f>
        <v/>
      </c>
      <c r="D354" s="202">
        <f>INDIRECT(D$1&amp;"!D"&amp;ROW())</f>
        <v/>
      </c>
      <c r="E354" s="200">
        <f>E355*(1+D354)</f>
        <v/>
      </c>
      <c r="F354" s="202">
        <f>INDIRECT(F$1&amp;"!D"&amp;ROW())</f>
        <v/>
      </c>
      <c r="G354" s="200">
        <f>G355*(1+F354)</f>
        <v/>
      </c>
      <c r="H354" s="199" t="n"/>
      <c r="I354" s="199" t="n"/>
      <c r="J354" s="199" t="n"/>
      <c r="K354" s="234" t="n"/>
      <c r="L354" s="200">
        <f>SUM(C354,E354,G354,I354,K354)</f>
        <v/>
      </c>
      <c r="M354" s="202">
        <f>L354/L355-1</f>
        <v/>
      </c>
      <c r="N354" s="415" t="n"/>
      <c r="O354" s="202" t="n"/>
      <c r="P354" s="416" t="n"/>
      <c r="Q354" s="415" t="n"/>
      <c r="R354" s="218" t="n"/>
      <c r="S354" s="417" t="n"/>
      <c r="T354" s="217" t="n"/>
      <c r="U354" s="199" t="n"/>
      <c r="V354" s="199" t="n"/>
      <c r="W354" s="199" t="n"/>
      <c r="X354" s="199" t="n"/>
      <c r="Y354" s="199" t="n"/>
      <c r="Z354" s="199" t="n"/>
      <c r="AA354" s="199" t="n"/>
      <c r="AB354" s="199" t="n"/>
      <c r="AC354" s="199" t="n"/>
      <c r="AD354" s="199" t="n"/>
      <c r="AE354" s="199" t="n"/>
      <c r="AF354" s="199" t="n"/>
      <c r="AG354" s="199" t="n"/>
    </row>
    <row r="355" ht="26.5" customHeight="1">
      <c r="A355" s="203" t="n">
        <v>43858</v>
      </c>
      <c r="B355" s="202">
        <f>INDIRECT(B$1&amp;"!D"&amp;ROW())</f>
        <v/>
      </c>
      <c r="C355" s="200">
        <f>C356*(1+B355)</f>
        <v/>
      </c>
      <c r="D355" s="202">
        <f>INDIRECT(D$1&amp;"!D"&amp;ROW())</f>
        <v/>
      </c>
      <c r="E355" s="200">
        <f>E356*(1+D355)</f>
        <v/>
      </c>
      <c r="F355" s="202">
        <f>INDIRECT(F$1&amp;"!D"&amp;ROW())</f>
        <v/>
      </c>
      <c r="G355" s="200">
        <f>G356*(1+F355)</f>
        <v/>
      </c>
      <c r="H355" s="199" t="n"/>
      <c r="I355" s="199" t="n"/>
      <c r="J355" s="199" t="n"/>
      <c r="K355" s="234" t="n"/>
      <c r="L355" s="200">
        <f>SUM(C355,E355,G355,I355,K355)</f>
        <v/>
      </c>
      <c r="M355" s="202">
        <f>L355/L356-1</f>
        <v/>
      </c>
      <c r="N355" s="415" t="n"/>
      <c r="O355" s="202" t="n"/>
      <c r="P355" s="416" t="n"/>
      <c r="Q355" s="415" t="n"/>
      <c r="R355" s="218" t="n"/>
      <c r="S355" s="417" t="n"/>
      <c r="T355" s="217" t="n"/>
      <c r="U355" s="199" t="n"/>
      <c r="V355" s="199" t="n"/>
      <c r="W355" s="199" t="n"/>
      <c r="X355" s="199" t="n"/>
      <c r="Y355" s="199" t="n"/>
      <c r="Z355" s="199" t="n"/>
      <c r="AA355" s="199" t="n"/>
      <c r="AB355" s="199" t="n"/>
      <c r="AC355" s="199" t="n"/>
      <c r="AD355" s="199" t="n"/>
      <c r="AE355" s="199" t="n"/>
      <c r="AF355" s="199" t="n"/>
      <c r="AG355" s="199" t="n"/>
    </row>
    <row r="356" ht="26.5" customHeight="1">
      <c r="A356" s="203" t="n">
        <v>43857</v>
      </c>
      <c r="B356" s="202">
        <f>INDIRECT(B$1&amp;"!D"&amp;ROW())</f>
        <v/>
      </c>
      <c r="C356" s="200">
        <f>C357*(1+B356)</f>
        <v/>
      </c>
      <c r="D356" s="202">
        <f>INDIRECT(D$1&amp;"!D"&amp;ROW())</f>
        <v/>
      </c>
      <c r="E356" s="200">
        <f>E357*(1+D356)</f>
        <v/>
      </c>
      <c r="F356" s="202">
        <f>INDIRECT(F$1&amp;"!D"&amp;ROW())</f>
        <v/>
      </c>
      <c r="G356" s="200">
        <f>G357*(1+F356)</f>
        <v/>
      </c>
      <c r="H356" s="199" t="n"/>
      <c r="I356" s="199" t="n"/>
      <c r="J356" s="199" t="n"/>
      <c r="K356" s="234" t="n"/>
      <c r="L356" s="200">
        <f>SUM(C356,E356,G356,I356,K356)</f>
        <v/>
      </c>
      <c r="M356" s="202">
        <f>L356/L357-1</f>
        <v/>
      </c>
      <c r="N356" s="415" t="n"/>
      <c r="O356" s="202" t="n"/>
      <c r="P356" s="416" t="n"/>
      <c r="Q356" s="415" t="n"/>
      <c r="R356" s="218" t="n"/>
      <c r="S356" s="417" t="n"/>
      <c r="T356" s="217" t="n"/>
      <c r="U356" s="199" t="n"/>
      <c r="V356" s="199" t="n"/>
      <c r="W356" s="199" t="n"/>
      <c r="X356" s="199" t="n"/>
      <c r="Y356" s="199" t="n"/>
      <c r="Z356" s="199" t="n"/>
      <c r="AA356" s="199" t="n"/>
      <c r="AB356" s="199" t="n"/>
      <c r="AC356" s="199" t="n"/>
      <c r="AD356" s="199" t="n"/>
      <c r="AE356" s="199" t="n"/>
      <c r="AF356" s="199" t="n"/>
      <c r="AG356" s="199" t="n"/>
    </row>
    <row r="357" ht="26.5" customHeight="1">
      <c r="A357" s="203" t="n">
        <v>43854</v>
      </c>
      <c r="B357" s="202">
        <f>INDIRECT(B$1&amp;"!D"&amp;ROW())</f>
        <v/>
      </c>
      <c r="C357" s="200">
        <f>C358*(1+B357)</f>
        <v/>
      </c>
      <c r="D357" s="202">
        <f>INDIRECT(D$1&amp;"!D"&amp;ROW())</f>
        <v/>
      </c>
      <c r="E357" s="200">
        <f>E358*(1+D357)</f>
        <v/>
      </c>
      <c r="F357" s="202">
        <f>INDIRECT(F$1&amp;"!D"&amp;ROW())</f>
        <v/>
      </c>
      <c r="G357" s="200">
        <f>G358*(1+F357)</f>
        <v/>
      </c>
      <c r="H357" s="199" t="n"/>
      <c r="I357" s="199" t="n"/>
      <c r="J357" s="199" t="n"/>
      <c r="K357" s="234" t="n"/>
      <c r="L357" s="200">
        <f>SUM(C357,E357,G357,I357,K357)</f>
        <v/>
      </c>
      <c r="M357" s="202">
        <f>L357/L358-1</f>
        <v/>
      </c>
      <c r="N357" s="415" t="n"/>
      <c r="O357" s="202" t="n"/>
      <c r="P357" s="416" t="n"/>
      <c r="Q357" s="415" t="n"/>
      <c r="R357" s="218" t="n"/>
      <c r="S357" s="417" t="n"/>
      <c r="T357" s="217" t="n"/>
      <c r="U357" s="199" t="n"/>
      <c r="V357" s="199" t="n"/>
      <c r="W357" s="199" t="n"/>
      <c r="X357" s="199" t="n"/>
      <c r="Y357" s="199" t="n"/>
      <c r="Z357" s="199" t="n"/>
      <c r="AA357" s="199" t="n"/>
      <c r="AB357" s="199" t="n"/>
      <c r="AC357" s="199" t="n"/>
      <c r="AD357" s="199" t="n"/>
      <c r="AE357" s="199" t="n"/>
      <c r="AF357" s="199" t="n"/>
      <c r="AG357" s="199" t="n"/>
    </row>
    <row r="358" ht="26.5" customHeight="1">
      <c r="A358" s="203" t="n">
        <v>43853</v>
      </c>
      <c r="B358" s="202">
        <f>INDIRECT(B$1&amp;"!D"&amp;ROW())</f>
        <v/>
      </c>
      <c r="C358" s="200">
        <f>C359*(1+B358)</f>
        <v/>
      </c>
      <c r="D358" s="202">
        <f>INDIRECT(D$1&amp;"!D"&amp;ROW())</f>
        <v/>
      </c>
      <c r="E358" s="200">
        <f>E359*(1+D358)</f>
        <v/>
      </c>
      <c r="F358" s="202">
        <f>INDIRECT(F$1&amp;"!D"&amp;ROW())</f>
        <v/>
      </c>
      <c r="G358" s="200">
        <f>G359*(1+F358)</f>
        <v/>
      </c>
      <c r="H358" s="199" t="n"/>
      <c r="I358" s="199" t="n"/>
      <c r="J358" s="199" t="n"/>
      <c r="K358" s="234" t="n"/>
      <c r="L358" s="200">
        <f>SUM(C358,E358,G358,I358,K358)</f>
        <v/>
      </c>
      <c r="M358" s="202">
        <f>L358/L359-1</f>
        <v/>
      </c>
      <c r="N358" s="415" t="n"/>
      <c r="O358" s="202" t="n"/>
      <c r="P358" s="416" t="n"/>
      <c r="Q358" s="415" t="n"/>
      <c r="R358" s="218" t="n"/>
      <c r="S358" s="417" t="n"/>
      <c r="T358" s="217" t="n"/>
      <c r="U358" s="199" t="n"/>
      <c r="V358" s="199" t="n"/>
      <c r="W358" s="199" t="n"/>
      <c r="X358" s="199" t="n"/>
      <c r="Y358" s="199" t="n"/>
      <c r="Z358" s="199" t="n"/>
      <c r="AA358" s="199" t="n"/>
      <c r="AB358" s="199" t="n"/>
      <c r="AC358" s="199" t="n"/>
      <c r="AD358" s="199" t="n"/>
      <c r="AE358" s="199" t="n"/>
      <c r="AF358" s="199" t="n"/>
      <c r="AG358" s="199" t="n"/>
    </row>
    <row r="359" ht="26.5" customHeight="1">
      <c r="A359" s="203" t="n">
        <v>43852</v>
      </c>
      <c r="B359" s="202">
        <f>INDIRECT(B$1&amp;"!D"&amp;ROW())</f>
        <v/>
      </c>
      <c r="C359" s="200">
        <f>C360*(1+B359)</f>
        <v/>
      </c>
      <c r="D359" s="202">
        <f>INDIRECT(D$1&amp;"!D"&amp;ROW())</f>
        <v/>
      </c>
      <c r="E359" s="200">
        <f>E360*(1+D359)</f>
        <v/>
      </c>
      <c r="F359" s="202">
        <f>INDIRECT(F$1&amp;"!D"&amp;ROW())</f>
        <v/>
      </c>
      <c r="G359" s="200">
        <f>G360*(1+F359)</f>
        <v/>
      </c>
      <c r="H359" s="199" t="n"/>
      <c r="I359" s="199" t="n"/>
      <c r="J359" s="199" t="n"/>
      <c r="K359" s="234" t="n"/>
      <c r="L359" s="200">
        <f>SUM(C359,E359,G359,I359,K359)</f>
        <v/>
      </c>
      <c r="M359" s="202">
        <f>L359/L360-1</f>
        <v/>
      </c>
      <c r="N359" s="415" t="n"/>
      <c r="O359" s="202" t="n"/>
      <c r="P359" s="416" t="n"/>
      <c r="Q359" s="415" t="n"/>
      <c r="R359" s="218" t="n"/>
      <c r="S359" s="417" t="n"/>
      <c r="T359" s="217" t="n"/>
      <c r="U359" s="199" t="n"/>
      <c r="V359" s="199" t="n"/>
      <c r="W359" s="199" t="n"/>
      <c r="X359" s="199" t="n"/>
      <c r="Y359" s="199" t="n"/>
      <c r="Z359" s="199" t="n"/>
      <c r="AA359" s="199" t="n"/>
      <c r="AB359" s="199" t="n"/>
      <c r="AC359" s="199" t="n"/>
      <c r="AD359" s="199" t="n"/>
      <c r="AE359" s="199" t="n"/>
      <c r="AF359" s="199" t="n"/>
      <c r="AG359" s="199" t="n"/>
    </row>
    <row r="360" ht="26.5" customHeight="1">
      <c r="A360" s="203" t="n">
        <v>43851</v>
      </c>
      <c r="B360" s="202">
        <f>INDIRECT(B$1&amp;"!D"&amp;ROW())</f>
        <v/>
      </c>
      <c r="C360" s="200">
        <f>C361*(1+B360)</f>
        <v/>
      </c>
      <c r="D360" s="202">
        <f>INDIRECT(D$1&amp;"!D"&amp;ROW())</f>
        <v/>
      </c>
      <c r="E360" s="200">
        <f>E361*(1+D360)</f>
        <v/>
      </c>
      <c r="F360" s="202">
        <f>INDIRECT(F$1&amp;"!D"&amp;ROW())</f>
        <v/>
      </c>
      <c r="G360" s="200">
        <f>G361*(1+F360)</f>
        <v/>
      </c>
      <c r="H360" s="199" t="n"/>
      <c r="I360" s="199" t="n"/>
      <c r="J360" s="199" t="n"/>
      <c r="K360" s="234" t="n"/>
      <c r="L360" s="200">
        <f>SUM(C360,E360,G360,I360,K360)</f>
        <v/>
      </c>
      <c r="M360" s="202">
        <f>L360/L361-1</f>
        <v/>
      </c>
      <c r="N360" s="415" t="n"/>
      <c r="O360" s="202" t="n"/>
      <c r="P360" s="416" t="n"/>
      <c r="Q360" s="415" t="n"/>
      <c r="R360" s="218" t="n"/>
      <c r="S360" s="417" t="n"/>
      <c r="T360" s="217" t="n"/>
      <c r="U360" s="199" t="n"/>
      <c r="V360" s="199" t="n"/>
      <c r="W360" s="199" t="n"/>
      <c r="X360" s="199" t="n"/>
      <c r="Y360" s="199" t="n"/>
      <c r="Z360" s="199" t="n"/>
      <c r="AA360" s="199" t="n"/>
      <c r="AB360" s="199" t="n"/>
      <c r="AC360" s="199" t="n"/>
      <c r="AD360" s="199" t="n"/>
      <c r="AE360" s="199" t="n"/>
      <c r="AF360" s="199" t="n"/>
      <c r="AG360" s="199" t="n"/>
    </row>
    <row r="361" ht="26.5" customHeight="1">
      <c r="A361" s="203" t="n">
        <v>43847</v>
      </c>
      <c r="B361" s="202">
        <f>INDIRECT(B$1&amp;"!D"&amp;ROW())</f>
        <v/>
      </c>
      <c r="C361" s="200">
        <f>C362*(1+B361)</f>
        <v/>
      </c>
      <c r="D361" s="202">
        <f>INDIRECT(D$1&amp;"!D"&amp;ROW())</f>
        <v/>
      </c>
      <c r="E361" s="200">
        <f>E362*(1+D361)</f>
        <v/>
      </c>
      <c r="F361" s="202">
        <f>INDIRECT(F$1&amp;"!D"&amp;ROW())</f>
        <v/>
      </c>
      <c r="G361" s="200">
        <f>G362*(1+F361)</f>
        <v/>
      </c>
      <c r="H361" s="199" t="n"/>
      <c r="I361" s="199" t="n"/>
      <c r="J361" s="199" t="n"/>
      <c r="K361" s="234" t="n"/>
      <c r="L361" s="200">
        <f>SUM(C361,E361,G361,I361,K361)</f>
        <v/>
      </c>
      <c r="M361" s="202">
        <f>L361/L362-1</f>
        <v/>
      </c>
      <c r="N361" s="415" t="n"/>
      <c r="O361" s="202" t="n"/>
      <c r="P361" s="416" t="n"/>
      <c r="Q361" s="415" t="n"/>
      <c r="R361" s="218" t="n"/>
      <c r="S361" s="417" t="n"/>
      <c r="T361" s="217" t="n"/>
      <c r="U361" s="199" t="n"/>
      <c r="V361" s="199" t="n"/>
      <c r="W361" s="199" t="n"/>
      <c r="X361" s="199" t="n"/>
      <c r="Y361" s="199" t="n"/>
      <c r="Z361" s="199" t="n"/>
      <c r="AA361" s="199" t="n"/>
      <c r="AB361" s="199" t="n"/>
      <c r="AC361" s="199" t="n"/>
      <c r="AD361" s="199" t="n"/>
      <c r="AE361" s="199" t="n"/>
      <c r="AF361" s="199" t="n"/>
      <c r="AG361" s="199" t="n"/>
    </row>
    <row r="362" ht="26.5" customHeight="1">
      <c r="A362" s="203" t="n">
        <v>43846</v>
      </c>
      <c r="B362" s="202">
        <f>INDIRECT(B$1&amp;"!D"&amp;ROW())</f>
        <v/>
      </c>
      <c r="C362" s="200">
        <f>C363*(1+B362)</f>
        <v/>
      </c>
      <c r="D362" s="202">
        <f>INDIRECT(D$1&amp;"!D"&amp;ROW())</f>
        <v/>
      </c>
      <c r="E362" s="200">
        <f>E363*(1+D362)</f>
        <v/>
      </c>
      <c r="F362" s="202">
        <f>INDIRECT(F$1&amp;"!D"&amp;ROW())</f>
        <v/>
      </c>
      <c r="G362" s="200">
        <f>G363*(1+F362)</f>
        <v/>
      </c>
      <c r="H362" s="199" t="n"/>
      <c r="I362" s="199" t="n"/>
      <c r="J362" s="199" t="n"/>
      <c r="K362" s="234" t="n"/>
      <c r="L362" s="200">
        <f>SUM(C362,E362,G362,I362,K362)</f>
        <v/>
      </c>
      <c r="M362" s="202">
        <f>L362/L363-1</f>
        <v/>
      </c>
      <c r="N362" s="415" t="n"/>
      <c r="O362" s="202" t="n"/>
      <c r="P362" s="416" t="n"/>
      <c r="Q362" s="415" t="n"/>
      <c r="R362" s="218" t="n"/>
      <c r="S362" s="417" t="n"/>
      <c r="T362" s="217" t="n"/>
      <c r="U362" s="199" t="n"/>
      <c r="V362" s="199" t="n"/>
      <c r="W362" s="199" t="n"/>
      <c r="X362" s="199" t="n"/>
      <c r="Y362" s="199" t="n"/>
      <c r="Z362" s="199" t="n"/>
      <c r="AA362" s="199" t="n"/>
      <c r="AB362" s="199" t="n"/>
      <c r="AC362" s="199" t="n"/>
      <c r="AD362" s="199" t="n"/>
      <c r="AE362" s="199" t="n"/>
      <c r="AF362" s="199" t="n"/>
      <c r="AG362" s="199" t="n"/>
    </row>
    <row r="363" ht="26.5" customHeight="1">
      <c r="A363" s="203" t="n">
        <v>43845</v>
      </c>
      <c r="B363" s="202">
        <f>INDIRECT(B$1&amp;"!D"&amp;ROW())</f>
        <v/>
      </c>
      <c r="C363" s="200">
        <f>C364*(1+B363)</f>
        <v/>
      </c>
      <c r="D363" s="202">
        <f>INDIRECT(D$1&amp;"!D"&amp;ROW())</f>
        <v/>
      </c>
      <c r="E363" s="200">
        <f>E364*(1+D363)</f>
        <v/>
      </c>
      <c r="F363" s="202">
        <f>INDIRECT(F$1&amp;"!D"&amp;ROW())</f>
        <v/>
      </c>
      <c r="G363" s="200">
        <f>G364*(1+F363)</f>
        <v/>
      </c>
      <c r="H363" s="199" t="n"/>
      <c r="I363" s="199" t="n"/>
      <c r="J363" s="199" t="n"/>
      <c r="K363" s="234" t="n"/>
      <c r="L363" s="200">
        <f>SUM(C363,E363,G363,I363,K363)</f>
        <v/>
      </c>
      <c r="M363" s="202">
        <f>L363/L364-1</f>
        <v/>
      </c>
      <c r="N363" s="415" t="n"/>
      <c r="O363" s="202" t="n"/>
      <c r="P363" s="416" t="n"/>
      <c r="Q363" s="415" t="n"/>
      <c r="R363" s="218" t="n"/>
      <c r="S363" s="417" t="n"/>
      <c r="T363" s="217" t="n"/>
      <c r="U363" s="199" t="n"/>
      <c r="V363" s="199" t="n"/>
      <c r="W363" s="199" t="n"/>
      <c r="X363" s="199" t="n"/>
      <c r="Y363" s="199" t="n"/>
      <c r="Z363" s="199" t="n"/>
      <c r="AA363" s="199" t="n"/>
      <c r="AB363" s="199" t="n"/>
      <c r="AC363" s="199" t="n"/>
      <c r="AD363" s="199" t="n"/>
      <c r="AE363" s="199" t="n"/>
      <c r="AF363" s="199" t="n"/>
      <c r="AG363" s="199" t="n"/>
    </row>
    <row r="364" ht="26.5" customHeight="1">
      <c r="A364" s="203" t="n">
        <v>43844</v>
      </c>
      <c r="B364" s="202">
        <f>INDIRECT(B$1&amp;"!D"&amp;ROW())</f>
        <v/>
      </c>
      <c r="C364" s="200">
        <f>C365*(1+B364)</f>
        <v/>
      </c>
      <c r="D364" s="202">
        <f>INDIRECT(D$1&amp;"!D"&amp;ROW())</f>
        <v/>
      </c>
      <c r="E364" s="200">
        <f>E365*(1+D364)</f>
        <v/>
      </c>
      <c r="F364" s="202">
        <f>INDIRECT(F$1&amp;"!D"&amp;ROW())</f>
        <v/>
      </c>
      <c r="G364" s="200">
        <f>G365*(1+F364)</f>
        <v/>
      </c>
      <c r="H364" s="199" t="n"/>
      <c r="I364" s="199" t="n"/>
      <c r="J364" s="199" t="n"/>
      <c r="K364" s="234" t="n"/>
      <c r="L364" s="200">
        <f>SUM(C364,E364,G364,I364,K364)</f>
        <v/>
      </c>
      <c r="M364" s="202">
        <f>L364/L365-1</f>
        <v/>
      </c>
      <c r="N364" s="415" t="n"/>
      <c r="O364" s="202" t="n"/>
      <c r="P364" s="416" t="n"/>
      <c r="Q364" s="415" t="n"/>
      <c r="R364" s="218" t="n"/>
      <c r="S364" s="417" t="n"/>
      <c r="T364" s="217" t="n"/>
      <c r="U364" s="199" t="n"/>
      <c r="V364" s="199" t="n"/>
      <c r="W364" s="199" t="n"/>
      <c r="X364" s="199" t="n"/>
      <c r="Y364" s="199" t="n"/>
      <c r="Z364" s="199" t="n"/>
      <c r="AA364" s="199" t="n"/>
      <c r="AB364" s="199" t="n"/>
      <c r="AC364" s="199" t="n"/>
      <c r="AD364" s="199" t="n"/>
      <c r="AE364" s="199" t="n"/>
      <c r="AF364" s="199" t="n"/>
      <c r="AG364" s="199" t="n"/>
    </row>
    <row r="365" ht="26.5" customHeight="1">
      <c r="A365" s="203" t="n">
        <v>43843</v>
      </c>
      <c r="B365" s="202">
        <f>INDIRECT(B$1&amp;"!D"&amp;ROW())</f>
        <v/>
      </c>
      <c r="C365" s="200">
        <f>C366*(1+B365)</f>
        <v/>
      </c>
      <c r="D365" s="202">
        <f>INDIRECT(D$1&amp;"!D"&amp;ROW())</f>
        <v/>
      </c>
      <c r="E365" s="200">
        <f>E366*(1+D365)</f>
        <v/>
      </c>
      <c r="F365" s="202">
        <f>INDIRECT(F$1&amp;"!D"&amp;ROW())</f>
        <v/>
      </c>
      <c r="G365" s="200">
        <f>G366*(1+F365)</f>
        <v/>
      </c>
      <c r="H365" s="199" t="n"/>
      <c r="I365" s="199" t="n"/>
      <c r="J365" s="199" t="n"/>
      <c r="K365" s="234" t="n"/>
      <c r="L365" s="200">
        <f>SUM(C365,E365,G365,I365,K365)</f>
        <v/>
      </c>
      <c r="M365" s="202">
        <f>L365/L366-1</f>
        <v/>
      </c>
      <c r="N365" s="415" t="n"/>
      <c r="O365" s="202" t="n"/>
      <c r="P365" s="416" t="n"/>
      <c r="Q365" s="415" t="n"/>
      <c r="R365" s="218" t="n"/>
      <c r="S365" s="417" t="n"/>
      <c r="T365" s="217" t="n"/>
      <c r="U365" s="199" t="n"/>
      <c r="V365" s="199" t="n"/>
      <c r="W365" s="199" t="n"/>
      <c r="X365" s="199" t="n"/>
      <c r="Y365" s="199" t="n"/>
      <c r="Z365" s="199" t="n"/>
      <c r="AA365" s="199" t="n"/>
      <c r="AB365" s="199" t="n"/>
      <c r="AC365" s="199" t="n"/>
      <c r="AD365" s="199" t="n"/>
      <c r="AE365" s="199" t="n"/>
      <c r="AF365" s="199" t="n"/>
      <c r="AG365" s="199" t="n"/>
    </row>
    <row r="366" ht="26.5" customHeight="1">
      <c r="A366" s="203" t="n">
        <v>43840</v>
      </c>
      <c r="B366" s="202">
        <f>INDIRECT(B$1&amp;"!D"&amp;ROW())</f>
        <v/>
      </c>
      <c r="C366" s="200">
        <f>C367*(1+B366)</f>
        <v/>
      </c>
      <c r="D366" s="202">
        <f>INDIRECT(D$1&amp;"!D"&amp;ROW())</f>
        <v/>
      </c>
      <c r="E366" s="200">
        <f>E367*(1+D366)</f>
        <v/>
      </c>
      <c r="F366" s="202">
        <f>INDIRECT(F$1&amp;"!D"&amp;ROW())</f>
        <v/>
      </c>
      <c r="G366" s="200">
        <f>G367*(1+F366)</f>
        <v/>
      </c>
      <c r="H366" s="199" t="n"/>
      <c r="I366" s="199" t="n"/>
      <c r="J366" s="199" t="n"/>
      <c r="K366" s="234" t="n"/>
      <c r="L366" s="200">
        <f>SUM(C366,E366,G366,I366,K366)</f>
        <v/>
      </c>
      <c r="M366" s="202">
        <f>L366/L367-1</f>
        <v/>
      </c>
      <c r="N366" s="415" t="n"/>
      <c r="O366" s="202" t="n"/>
      <c r="P366" s="416" t="n"/>
      <c r="Q366" s="415" t="n"/>
      <c r="R366" s="218" t="n"/>
      <c r="S366" s="417" t="n"/>
      <c r="T366" s="217" t="n"/>
      <c r="U366" s="199" t="n"/>
      <c r="V366" s="199" t="n"/>
      <c r="W366" s="199" t="n"/>
      <c r="X366" s="199" t="n"/>
      <c r="Y366" s="199" t="n"/>
      <c r="Z366" s="199" t="n"/>
      <c r="AA366" s="199" t="n"/>
      <c r="AB366" s="199" t="n"/>
      <c r="AC366" s="199" t="n"/>
      <c r="AD366" s="199" t="n"/>
      <c r="AE366" s="199" t="n"/>
      <c r="AF366" s="199" t="n"/>
      <c r="AG366" s="199" t="n"/>
    </row>
    <row r="367" ht="26.5" customHeight="1">
      <c r="A367" s="203" t="n">
        <v>43839</v>
      </c>
      <c r="B367" s="202">
        <f>INDIRECT(B$1&amp;"!D"&amp;ROW())</f>
        <v/>
      </c>
      <c r="C367" s="200">
        <f>C368*(1+B367)</f>
        <v/>
      </c>
      <c r="D367" s="202">
        <f>INDIRECT(D$1&amp;"!D"&amp;ROW())</f>
        <v/>
      </c>
      <c r="E367" s="200">
        <f>E368*(1+D367)</f>
        <v/>
      </c>
      <c r="F367" s="202">
        <f>INDIRECT(F$1&amp;"!D"&amp;ROW())</f>
        <v/>
      </c>
      <c r="G367" s="200">
        <f>G368*(1+F367)</f>
        <v/>
      </c>
      <c r="H367" s="199" t="n"/>
      <c r="I367" s="199" t="n"/>
      <c r="J367" s="199" t="n"/>
      <c r="K367" s="234" t="n"/>
      <c r="L367" s="200">
        <f>SUM(C367,E367,G367,I367,K367)</f>
        <v/>
      </c>
      <c r="M367" s="202">
        <f>L367/L368-1</f>
        <v/>
      </c>
      <c r="N367" s="415" t="n"/>
      <c r="O367" s="202" t="n"/>
      <c r="P367" s="416" t="n"/>
      <c r="Q367" s="415" t="n"/>
      <c r="R367" s="218" t="n"/>
      <c r="S367" s="417" t="n"/>
      <c r="T367" s="217" t="n"/>
      <c r="U367" s="199" t="n"/>
      <c r="V367" s="199" t="n"/>
      <c r="W367" s="199" t="n"/>
      <c r="X367" s="199" t="n"/>
      <c r="Y367" s="199" t="n"/>
      <c r="Z367" s="199" t="n"/>
      <c r="AA367" s="199" t="n"/>
      <c r="AB367" s="199" t="n"/>
      <c r="AC367" s="199" t="n"/>
      <c r="AD367" s="199" t="n"/>
      <c r="AE367" s="199" t="n"/>
      <c r="AF367" s="199" t="n"/>
      <c r="AG367" s="199" t="n"/>
    </row>
    <row r="368" ht="26.5" customHeight="1">
      <c r="A368" s="203" t="n">
        <v>43838</v>
      </c>
      <c r="B368" s="202">
        <f>INDIRECT(B$1&amp;"!D"&amp;ROW())</f>
        <v/>
      </c>
      <c r="C368" s="200">
        <f>C369*(1+B368)</f>
        <v/>
      </c>
      <c r="D368" s="202">
        <f>INDIRECT(D$1&amp;"!D"&amp;ROW())</f>
        <v/>
      </c>
      <c r="E368" s="200">
        <f>E369*(1+D368)</f>
        <v/>
      </c>
      <c r="F368" s="202">
        <f>INDIRECT(F$1&amp;"!D"&amp;ROW())</f>
        <v/>
      </c>
      <c r="G368" s="200">
        <f>G369*(1+F368)</f>
        <v/>
      </c>
      <c r="H368" s="199" t="n"/>
      <c r="I368" s="199" t="n"/>
      <c r="J368" s="199" t="n"/>
      <c r="K368" s="234" t="n"/>
      <c r="L368" s="200">
        <f>SUM(C368,E368,G368,I368,K368)</f>
        <v/>
      </c>
      <c r="M368" s="202">
        <f>L368/L369-1</f>
        <v/>
      </c>
      <c r="N368" s="415" t="n"/>
      <c r="O368" s="202" t="n"/>
      <c r="P368" s="416" t="n"/>
      <c r="Q368" s="415" t="n"/>
      <c r="R368" s="218" t="n"/>
      <c r="S368" s="417" t="n"/>
      <c r="T368" s="217" t="n"/>
      <c r="U368" s="199" t="n"/>
      <c r="V368" s="199" t="n"/>
      <c r="W368" s="199" t="n"/>
      <c r="X368" s="199" t="n"/>
      <c r="Y368" s="199" t="n"/>
      <c r="Z368" s="199" t="n"/>
      <c r="AA368" s="199" t="n"/>
      <c r="AB368" s="199" t="n"/>
      <c r="AC368" s="199" t="n"/>
      <c r="AD368" s="199" t="n"/>
      <c r="AE368" s="199" t="n"/>
      <c r="AF368" s="199" t="n"/>
      <c r="AG368" s="199" t="n"/>
    </row>
    <row r="369" ht="26.5" customHeight="1">
      <c r="A369" s="203" t="n">
        <v>43837</v>
      </c>
      <c r="B369" s="202">
        <f>INDIRECT(B$1&amp;"!D"&amp;ROW())</f>
        <v/>
      </c>
      <c r="C369" s="200">
        <f>C370*(1+B369)</f>
        <v/>
      </c>
      <c r="D369" s="202">
        <f>INDIRECT(D$1&amp;"!D"&amp;ROW())</f>
        <v/>
      </c>
      <c r="E369" s="200">
        <f>E370*(1+D369)</f>
        <v/>
      </c>
      <c r="F369" s="202">
        <f>INDIRECT(F$1&amp;"!D"&amp;ROW())</f>
        <v/>
      </c>
      <c r="G369" s="200">
        <f>G370*(1+F369)</f>
        <v/>
      </c>
      <c r="H369" s="199" t="n"/>
      <c r="I369" s="199" t="n"/>
      <c r="J369" s="199" t="n"/>
      <c r="K369" s="234" t="n"/>
      <c r="L369" s="200">
        <f>SUM(C369,E369,G369,I369,K369)</f>
        <v/>
      </c>
      <c r="M369" s="202">
        <f>L369/L370-1</f>
        <v/>
      </c>
      <c r="N369" s="415" t="n"/>
      <c r="O369" s="202" t="n"/>
      <c r="P369" s="416" t="n"/>
      <c r="Q369" s="415" t="n"/>
      <c r="R369" s="218" t="n"/>
      <c r="S369" s="417" t="n"/>
      <c r="T369" s="217" t="n"/>
      <c r="U369" s="199" t="n"/>
      <c r="V369" s="199" t="n"/>
      <c r="W369" s="199" t="n"/>
      <c r="X369" s="199" t="n"/>
      <c r="Y369" s="199" t="n"/>
      <c r="Z369" s="199" t="n"/>
      <c r="AA369" s="199" t="n"/>
      <c r="AB369" s="199" t="n"/>
      <c r="AC369" s="199" t="n"/>
      <c r="AD369" s="199" t="n"/>
      <c r="AE369" s="199" t="n"/>
      <c r="AF369" s="199" t="n"/>
      <c r="AG369" s="199" t="n"/>
    </row>
    <row r="370" ht="26.5" customHeight="1">
      <c r="A370" s="203" t="n">
        <v>43836</v>
      </c>
      <c r="B370" s="202">
        <f>INDIRECT(B$1&amp;"!D"&amp;ROW())</f>
        <v/>
      </c>
      <c r="C370" s="200">
        <f>C371*(1+B370)</f>
        <v/>
      </c>
      <c r="D370" s="202">
        <f>INDIRECT(D$1&amp;"!D"&amp;ROW())</f>
        <v/>
      </c>
      <c r="E370" s="200">
        <f>E371*(1+D370)</f>
        <v/>
      </c>
      <c r="F370" s="202">
        <f>INDIRECT(F$1&amp;"!D"&amp;ROW())</f>
        <v/>
      </c>
      <c r="G370" s="200">
        <f>G371*(1+F370)</f>
        <v/>
      </c>
      <c r="H370" s="199" t="n"/>
      <c r="I370" s="199" t="n"/>
      <c r="J370" s="199" t="n"/>
      <c r="K370" s="234" t="n"/>
      <c r="L370" s="200">
        <f>SUM(C370,E370,G370,I370,K370)</f>
        <v/>
      </c>
      <c r="M370" s="202">
        <f>L370/L371-1</f>
        <v/>
      </c>
      <c r="N370" s="415" t="n"/>
      <c r="O370" s="202" t="n"/>
      <c r="P370" s="416" t="n"/>
      <c r="Q370" s="415" t="n"/>
      <c r="R370" s="218" t="n"/>
      <c r="S370" s="417" t="n"/>
      <c r="T370" s="217" t="n"/>
      <c r="U370" s="199" t="n"/>
      <c r="V370" s="199" t="n"/>
      <c r="W370" s="199" t="n"/>
      <c r="X370" s="199" t="n"/>
      <c r="Y370" s="199" t="n"/>
      <c r="Z370" s="199" t="n"/>
      <c r="AA370" s="199" t="n"/>
      <c r="AB370" s="199" t="n"/>
      <c r="AC370" s="199" t="n"/>
      <c r="AD370" s="199" t="n"/>
      <c r="AE370" s="199" t="n"/>
      <c r="AF370" s="199" t="n"/>
      <c r="AG370" s="199" t="n"/>
    </row>
    <row r="371" ht="26.5" customHeight="1">
      <c r="A371" s="203" t="n">
        <v>43833</v>
      </c>
      <c r="B371" s="202">
        <f>INDIRECT(B$1&amp;"!D"&amp;ROW())</f>
        <v/>
      </c>
      <c r="C371" s="200">
        <f>C372*(1+B371)</f>
        <v/>
      </c>
      <c r="D371" s="202">
        <f>INDIRECT(D$1&amp;"!D"&amp;ROW())</f>
        <v/>
      </c>
      <c r="E371" s="200">
        <f>E372*(1+D371)</f>
        <v/>
      </c>
      <c r="F371" s="202">
        <f>INDIRECT(F$1&amp;"!D"&amp;ROW())</f>
        <v/>
      </c>
      <c r="G371" s="200">
        <f>G372*(1+F371)</f>
        <v/>
      </c>
      <c r="H371" s="199" t="n"/>
      <c r="I371" s="199" t="n"/>
      <c r="J371" s="199" t="n"/>
      <c r="K371" s="234" t="n"/>
      <c r="L371" s="200">
        <f>SUM(C371,E371,G371,I371,K371)</f>
        <v/>
      </c>
      <c r="M371" s="202">
        <f>L371/L372-1</f>
        <v/>
      </c>
      <c r="N371" s="415" t="n"/>
      <c r="O371" s="202" t="n"/>
      <c r="P371" s="416" t="n"/>
      <c r="Q371" s="415" t="n"/>
      <c r="R371" s="218" t="n"/>
      <c r="S371" s="417" t="n"/>
      <c r="T371" s="217" t="n"/>
      <c r="U371" s="199" t="n"/>
      <c r="V371" s="199" t="n"/>
      <c r="W371" s="199" t="n"/>
      <c r="X371" s="199" t="n"/>
      <c r="Y371" s="199" t="n"/>
      <c r="Z371" s="199" t="n"/>
      <c r="AA371" s="199" t="n"/>
      <c r="AB371" s="199" t="n"/>
      <c r="AC371" s="199" t="n"/>
      <c r="AD371" s="199" t="n"/>
      <c r="AE371" s="199" t="n"/>
      <c r="AF371" s="199" t="n"/>
      <c r="AG371" s="199" t="n"/>
    </row>
    <row r="372" ht="26.5" customHeight="1">
      <c r="A372" s="203" t="n">
        <v>43832</v>
      </c>
      <c r="B372" s="202">
        <f>INDIRECT(B$1&amp;"!D"&amp;ROW())</f>
        <v/>
      </c>
      <c r="C372" s="200" t="n">
        <v>33.33</v>
      </c>
      <c r="D372" s="202">
        <f>INDIRECT(D$1&amp;"!D"&amp;ROW())</f>
        <v/>
      </c>
      <c r="E372" s="200" t="n">
        <v>33.33</v>
      </c>
      <c r="F372" s="202">
        <f>INDIRECT(F$1&amp;"!D"&amp;ROW())</f>
        <v/>
      </c>
      <c r="G372" s="200" t="n">
        <v>33.33</v>
      </c>
      <c r="H372" s="199" t="n"/>
      <c r="I372" s="199" t="n"/>
      <c r="J372" s="199" t="n"/>
      <c r="K372" s="234" t="n"/>
      <c r="L372" s="200">
        <f>SUM(C372,E372,G372,I372,K372)</f>
        <v/>
      </c>
      <c r="M372" s="212" t="n"/>
      <c r="N372" s="415" t="n"/>
      <c r="O372" s="212" t="n"/>
      <c r="P372" s="416" t="n"/>
      <c r="Q372" s="415" t="n"/>
      <c r="R372" s="215" t="n"/>
      <c r="S372" s="417" t="n"/>
      <c r="T372" s="214" t="n"/>
      <c r="U372" s="199" t="n"/>
      <c r="V372" s="199" t="n"/>
      <c r="W372" s="199" t="n"/>
      <c r="X372" s="199" t="n"/>
      <c r="Y372" s="199" t="n"/>
      <c r="Z372" s="199" t="n"/>
      <c r="AA372" s="199" t="n"/>
      <c r="AB372" s="199" t="n"/>
      <c r="AC372" s="199" t="n"/>
      <c r="AD372" s="199" t="n"/>
      <c r="AE372" s="199" t="n"/>
      <c r="AF372" s="199" t="n"/>
      <c r="AG372" s="199" t="n"/>
    </row>
    <row r="373" ht="26.5" customHeight="1">
      <c r="A373" s="203" t="n"/>
      <c r="B373" s="201" t="n"/>
      <c r="C373" s="200" t="n"/>
      <c r="D373" s="201" t="n"/>
      <c r="E373" s="200" t="n"/>
      <c r="F373" s="201" t="n"/>
      <c r="G373" s="200" t="n"/>
      <c r="H373" s="199" t="n"/>
      <c r="I373" s="199" t="n"/>
      <c r="J373" s="199" t="n"/>
      <c r="K373" s="234" t="n"/>
      <c r="L373" s="199" t="n"/>
      <c r="M373" s="212" t="n"/>
      <c r="N373" s="415" t="n"/>
      <c r="O373" s="212" t="n"/>
      <c r="P373" s="199" t="n"/>
      <c r="Q373" s="199" t="n"/>
      <c r="R373" s="199" t="n"/>
      <c r="S373" s="417" t="n"/>
      <c r="T373" s="199" t="n"/>
      <c r="U373" s="199" t="n"/>
      <c r="V373" s="199" t="n"/>
      <c r="W373" s="199" t="n"/>
      <c r="X373" s="199" t="n"/>
      <c r="Y373" s="199" t="n"/>
      <c r="Z373" s="199" t="n"/>
      <c r="AA373" s="199" t="n"/>
      <c r="AB373" s="199" t="n"/>
      <c r="AC373" s="199" t="n"/>
      <c r="AD373" s="199" t="n"/>
      <c r="AE373" s="199" t="n"/>
      <c r="AF373" s="199" t="n"/>
      <c r="AG373" s="199" t="n"/>
    </row>
    <row r="374" ht="26.5" customHeight="1">
      <c r="A374" s="203" t="n"/>
      <c r="B374" s="201" t="n"/>
      <c r="C374" s="200" t="n"/>
      <c r="D374" s="201" t="n"/>
      <c r="E374" s="200" t="n"/>
      <c r="F374" s="201" t="n"/>
      <c r="G374" s="200" t="n"/>
      <c r="H374" s="199" t="n"/>
      <c r="I374" s="199" t="n"/>
      <c r="J374" s="199" t="n"/>
      <c r="K374" s="234" t="n"/>
      <c r="L374" s="199" t="n"/>
      <c r="M374" s="212" t="n"/>
      <c r="N374" s="415" t="n"/>
      <c r="O374" s="212" t="n"/>
      <c r="P374" s="199" t="n"/>
      <c r="Q374" s="199" t="n"/>
      <c r="R374" s="199" t="n"/>
      <c r="S374" s="417" t="n"/>
      <c r="T374" s="199" t="n"/>
      <c r="U374" s="199" t="n"/>
      <c r="V374" s="199" t="n"/>
      <c r="W374" s="199" t="n"/>
      <c r="X374" s="199" t="n"/>
      <c r="Y374" s="199" t="n"/>
      <c r="Z374" s="199" t="n"/>
      <c r="AA374" s="199" t="n"/>
      <c r="AB374" s="199" t="n"/>
      <c r="AC374" s="199" t="n"/>
      <c r="AD374" s="199" t="n"/>
      <c r="AE374" s="199" t="n"/>
      <c r="AF374" s="199" t="n"/>
      <c r="AG374" s="199" t="n"/>
    </row>
    <row r="375" ht="26.5" customHeight="1">
      <c r="A375" s="203" t="n"/>
      <c r="B375" s="201" t="n"/>
      <c r="C375" s="200" t="n"/>
      <c r="D375" s="201" t="n"/>
      <c r="E375" s="200" t="n"/>
      <c r="F375" s="201" t="n"/>
      <c r="G375" s="200" t="n"/>
      <c r="H375" s="199" t="n"/>
      <c r="I375" s="199" t="n"/>
      <c r="J375" s="199" t="n"/>
      <c r="K375" s="234" t="n"/>
      <c r="L375" s="199" t="n"/>
      <c r="M375" s="212" t="n"/>
      <c r="N375" s="415" t="n"/>
      <c r="O375" s="212" t="n"/>
      <c r="P375" s="199" t="n"/>
      <c r="Q375" s="199" t="n"/>
      <c r="R375" s="199" t="n"/>
      <c r="S375" s="417" t="n"/>
      <c r="T375" s="199" t="n"/>
      <c r="U375" s="199" t="n"/>
      <c r="V375" s="199" t="n"/>
      <c r="W375" s="199" t="n"/>
      <c r="X375" s="199" t="n"/>
      <c r="Y375" s="199" t="n"/>
      <c r="Z375" s="199" t="n"/>
      <c r="AA375" s="199" t="n"/>
      <c r="AB375" s="199" t="n"/>
      <c r="AC375" s="199" t="n"/>
      <c r="AD375" s="199" t="n"/>
      <c r="AE375" s="199" t="n"/>
      <c r="AF375" s="199" t="n"/>
      <c r="AG375" s="199" t="n"/>
    </row>
    <row r="376" ht="26.5" customHeight="1">
      <c r="A376" s="203" t="n"/>
      <c r="B376" s="201" t="n"/>
      <c r="C376" s="200" t="n"/>
      <c r="D376" s="201" t="n"/>
      <c r="E376" s="200" t="n"/>
      <c r="F376" s="201" t="n"/>
      <c r="G376" s="200" t="n"/>
      <c r="H376" s="199" t="n"/>
      <c r="I376" s="199" t="n"/>
      <c r="J376" s="199" t="n"/>
      <c r="K376" s="234" t="n"/>
      <c r="L376" s="199" t="n"/>
      <c r="M376" s="212" t="n"/>
      <c r="N376" s="415" t="n"/>
      <c r="O376" s="212" t="n"/>
      <c r="P376" s="199" t="n"/>
      <c r="Q376" s="199" t="n"/>
      <c r="R376" s="199" t="n"/>
      <c r="S376" s="417" t="n"/>
      <c r="T376" s="199" t="n"/>
      <c r="U376" s="199" t="n"/>
      <c r="V376" s="199" t="n"/>
      <c r="W376" s="199" t="n"/>
      <c r="X376" s="199" t="n"/>
      <c r="Y376" s="199" t="n"/>
      <c r="Z376" s="199" t="n"/>
      <c r="AA376" s="199" t="n"/>
      <c r="AB376" s="199" t="n"/>
      <c r="AC376" s="199" t="n"/>
      <c r="AD376" s="199" t="n"/>
      <c r="AE376" s="199" t="n"/>
      <c r="AF376" s="199" t="n"/>
      <c r="AG376" s="199" t="n"/>
    </row>
    <row r="377" ht="26.5" customHeight="1">
      <c r="A377" s="203" t="n"/>
      <c r="B377" s="201" t="n"/>
      <c r="C377" s="200" t="n"/>
      <c r="D377" s="201" t="n"/>
      <c r="E377" s="200" t="n"/>
      <c r="F377" s="201" t="n"/>
      <c r="G377" s="200" t="n"/>
      <c r="H377" s="199" t="n"/>
      <c r="I377" s="199" t="n"/>
      <c r="J377" s="199" t="n"/>
      <c r="K377" s="234" t="n"/>
      <c r="L377" s="199" t="n"/>
      <c r="M377" s="212" t="n"/>
      <c r="N377" s="415" t="n"/>
      <c r="O377" s="212" t="n"/>
      <c r="P377" s="199" t="n"/>
      <c r="Q377" s="199" t="n"/>
      <c r="R377" s="199" t="n"/>
      <c r="S377" s="417" t="n"/>
      <c r="T377" s="199" t="n"/>
      <c r="U377" s="199" t="n"/>
      <c r="V377" s="199" t="n"/>
      <c r="W377" s="199" t="n"/>
      <c r="X377" s="199" t="n"/>
      <c r="Y377" s="199" t="n"/>
      <c r="Z377" s="199" t="n"/>
      <c r="AA377" s="199" t="n"/>
      <c r="AB377" s="199" t="n"/>
      <c r="AC377" s="199" t="n"/>
      <c r="AD377" s="199" t="n"/>
      <c r="AE377" s="199" t="n"/>
      <c r="AF377" s="199" t="n"/>
      <c r="AG377" s="199" t="n"/>
    </row>
    <row r="378" ht="26.5" customHeight="1">
      <c r="A378" s="203" t="n"/>
      <c r="B378" s="201" t="n"/>
      <c r="C378" s="200" t="n"/>
      <c r="D378" s="201" t="n"/>
      <c r="E378" s="200" t="n"/>
      <c r="F378" s="201" t="n"/>
      <c r="G378" s="200" t="n"/>
      <c r="H378" s="199" t="n"/>
      <c r="I378" s="199" t="n"/>
      <c r="J378" s="199" t="n"/>
      <c r="K378" s="234" t="n"/>
      <c r="L378" s="199" t="n"/>
      <c r="M378" s="212" t="n"/>
      <c r="N378" s="415" t="n"/>
      <c r="O378" s="212" t="n"/>
      <c r="P378" s="199" t="n"/>
      <c r="Q378" s="199" t="n"/>
      <c r="R378" s="199" t="n"/>
      <c r="S378" s="417" t="n"/>
      <c r="T378" s="199" t="n"/>
      <c r="U378" s="199" t="n"/>
      <c r="V378" s="199" t="n"/>
      <c r="W378" s="199" t="n"/>
      <c r="X378" s="199" t="n"/>
      <c r="Y378" s="199" t="n"/>
      <c r="Z378" s="199" t="n"/>
      <c r="AA378" s="199" t="n"/>
      <c r="AB378" s="199" t="n"/>
      <c r="AC378" s="199" t="n"/>
      <c r="AD378" s="199" t="n"/>
      <c r="AE378" s="199" t="n"/>
      <c r="AF378" s="199" t="n"/>
      <c r="AG378" s="199" t="n"/>
    </row>
    <row r="379" ht="26.5" customHeight="1">
      <c r="A379" s="203" t="n"/>
      <c r="B379" s="201" t="n"/>
      <c r="C379" s="200" t="n"/>
      <c r="D379" s="201" t="n"/>
      <c r="E379" s="200" t="n"/>
      <c r="F379" s="201" t="n"/>
      <c r="G379" s="200" t="n"/>
      <c r="H379" s="199" t="n"/>
      <c r="I379" s="199" t="n"/>
      <c r="J379" s="199" t="n"/>
      <c r="K379" s="234" t="n"/>
      <c r="L379" s="199" t="n"/>
      <c r="M379" s="212" t="n"/>
      <c r="N379" s="415" t="n"/>
      <c r="O379" s="212" t="n"/>
      <c r="P379" s="199" t="n"/>
      <c r="Q379" s="199" t="n"/>
      <c r="R379" s="199" t="n"/>
      <c r="S379" s="417" t="n"/>
      <c r="T379" s="199" t="n"/>
      <c r="U379" s="199" t="n"/>
      <c r="V379" s="199" t="n"/>
      <c r="W379" s="199" t="n"/>
      <c r="X379" s="199" t="n"/>
      <c r="Y379" s="199" t="n"/>
      <c r="Z379" s="199" t="n"/>
      <c r="AA379" s="199" t="n"/>
      <c r="AB379" s="199" t="n"/>
      <c r="AC379" s="199" t="n"/>
      <c r="AD379" s="199" t="n"/>
      <c r="AE379" s="199" t="n"/>
      <c r="AF379" s="199" t="n"/>
      <c r="AG379" s="199" t="n"/>
    </row>
    <row r="380" ht="26.5" customHeight="1">
      <c r="A380" s="203" t="n"/>
      <c r="B380" s="201" t="n"/>
      <c r="C380" s="200" t="n"/>
      <c r="D380" s="201" t="n"/>
      <c r="E380" s="200" t="n"/>
      <c r="F380" s="201" t="n"/>
      <c r="G380" s="200" t="n"/>
      <c r="H380" s="199" t="n"/>
      <c r="I380" s="199" t="n"/>
      <c r="J380" s="199" t="n"/>
      <c r="K380" s="234" t="n"/>
      <c r="L380" s="199" t="n"/>
      <c r="M380" s="212" t="n"/>
      <c r="N380" s="415" t="n"/>
      <c r="O380" s="212" t="n"/>
      <c r="P380" s="199" t="n"/>
      <c r="Q380" s="199" t="n"/>
      <c r="R380" s="199" t="n"/>
      <c r="S380" s="417" t="n"/>
      <c r="T380" s="199" t="n"/>
      <c r="U380" s="199" t="n"/>
      <c r="V380" s="199" t="n"/>
      <c r="W380" s="199" t="n"/>
      <c r="X380" s="199" t="n"/>
      <c r="Y380" s="199" t="n"/>
      <c r="Z380" s="199" t="n"/>
      <c r="AA380" s="199" t="n"/>
      <c r="AB380" s="199" t="n"/>
      <c r="AC380" s="199" t="n"/>
      <c r="AD380" s="199" t="n"/>
      <c r="AE380" s="199" t="n"/>
      <c r="AF380" s="199" t="n"/>
      <c r="AG380" s="199" t="n"/>
    </row>
    <row r="381" ht="26.5" customHeight="1">
      <c r="A381" s="203" t="n"/>
      <c r="B381" s="201" t="n"/>
      <c r="C381" s="200" t="n"/>
      <c r="D381" s="201" t="n"/>
      <c r="E381" s="200" t="n"/>
      <c r="F381" s="201" t="n"/>
      <c r="G381" s="200" t="n"/>
      <c r="H381" s="199" t="n"/>
      <c r="I381" s="199" t="n"/>
      <c r="J381" s="199" t="n"/>
      <c r="K381" s="234" t="n"/>
      <c r="L381" s="199" t="n"/>
      <c r="M381" s="212" t="n"/>
      <c r="N381" s="415" t="n"/>
      <c r="O381" s="212" t="n"/>
      <c r="P381" s="199" t="n"/>
      <c r="Q381" s="199" t="n"/>
      <c r="R381" s="199" t="n"/>
      <c r="S381" s="417" t="n"/>
      <c r="T381" s="199" t="n"/>
      <c r="U381" s="199" t="n"/>
      <c r="V381" s="199" t="n"/>
      <c r="W381" s="199" t="n"/>
      <c r="X381" s="199" t="n"/>
      <c r="Y381" s="199" t="n"/>
      <c r="Z381" s="199" t="n"/>
      <c r="AA381" s="199" t="n"/>
      <c r="AB381" s="199" t="n"/>
      <c r="AC381" s="199" t="n"/>
      <c r="AD381" s="199" t="n"/>
      <c r="AE381" s="199" t="n"/>
      <c r="AF381" s="199" t="n"/>
      <c r="AG381" s="199" t="n"/>
    </row>
    <row r="382" ht="26.5" customHeight="1">
      <c r="A382" s="203" t="n"/>
      <c r="B382" s="201" t="n"/>
      <c r="C382" s="200" t="n"/>
      <c r="D382" s="201" t="n"/>
      <c r="E382" s="200" t="n"/>
      <c r="F382" s="201" t="n"/>
      <c r="G382" s="200" t="n"/>
      <c r="H382" s="199" t="n"/>
      <c r="I382" s="199" t="n"/>
      <c r="J382" s="199" t="n"/>
      <c r="K382" s="234" t="n"/>
      <c r="L382" s="199" t="n"/>
      <c r="M382" s="212" t="n"/>
      <c r="N382" s="415" t="n"/>
      <c r="O382" s="212" t="n"/>
      <c r="P382" s="199" t="n"/>
      <c r="Q382" s="199" t="n"/>
      <c r="R382" s="199" t="n"/>
      <c r="S382" s="417" t="n"/>
      <c r="T382" s="199" t="n"/>
      <c r="U382" s="199" t="n"/>
      <c r="V382" s="199" t="n"/>
      <c r="W382" s="199" t="n"/>
      <c r="X382" s="199" t="n"/>
      <c r="Y382" s="199" t="n"/>
      <c r="Z382" s="199" t="n"/>
      <c r="AA382" s="199" t="n"/>
      <c r="AB382" s="199" t="n"/>
      <c r="AC382" s="199" t="n"/>
      <c r="AD382" s="199" t="n"/>
      <c r="AE382" s="199" t="n"/>
      <c r="AF382" s="199" t="n"/>
      <c r="AG382" s="199" t="n"/>
    </row>
    <row r="383" ht="26.5" customHeight="1">
      <c r="A383" s="203" t="n"/>
      <c r="B383" s="201" t="n"/>
      <c r="C383" s="200" t="n"/>
      <c r="D383" s="201" t="n"/>
      <c r="E383" s="200" t="n"/>
      <c r="F383" s="201" t="n"/>
      <c r="G383" s="200" t="n"/>
      <c r="H383" s="199" t="n"/>
      <c r="I383" s="199" t="n"/>
      <c r="J383" s="199" t="n"/>
      <c r="K383" s="234" t="n"/>
      <c r="L383" s="199" t="n"/>
      <c r="M383" s="212" t="n"/>
      <c r="N383" s="415" t="n"/>
      <c r="O383" s="212" t="n"/>
      <c r="P383" s="199" t="n"/>
      <c r="Q383" s="199" t="n"/>
      <c r="R383" s="199" t="n"/>
      <c r="S383" s="417" t="n"/>
      <c r="T383" s="199" t="n"/>
      <c r="U383" s="199" t="n"/>
      <c r="V383" s="199" t="n"/>
      <c r="W383" s="199" t="n"/>
      <c r="X383" s="199" t="n"/>
      <c r="Y383" s="199" t="n"/>
      <c r="Z383" s="199" t="n"/>
      <c r="AA383" s="199" t="n"/>
      <c r="AB383" s="199" t="n"/>
      <c r="AC383" s="199" t="n"/>
      <c r="AD383" s="199" t="n"/>
      <c r="AE383" s="199" t="n"/>
      <c r="AF383" s="199" t="n"/>
      <c r="AG383" s="199" t="n"/>
    </row>
    <row r="384" ht="26.5" customHeight="1">
      <c r="A384" s="203" t="n"/>
      <c r="B384" s="201" t="n"/>
      <c r="C384" s="200" t="n"/>
      <c r="D384" s="201" t="n"/>
      <c r="E384" s="200" t="n"/>
      <c r="F384" s="201" t="n"/>
      <c r="G384" s="200" t="n"/>
      <c r="H384" s="199" t="n"/>
      <c r="I384" s="199" t="n"/>
      <c r="J384" s="199" t="n"/>
      <c r="K384" s="234" t="n"/>
      <c r="L384" s="199" t="n"/>
      <c r="M384" s="212" t="n"/>
      <c r="N384" s="415" t="n"/>
      <c r="O384" s="212" t="n"/>
      <c r="P384" s="199" t="n"/>
      <c r="Q384" s="199" t="n"/>
      <c r="R384" s="199" t="n"/>
      <c r="S384" s="417" t="n"/>
      <c r="T384" s="199" t="n"/>
      <c r="U384" s="199" t="n"/>
      <c r="V384" s="199" t="n"/>
      <c r="W384" s="199" t="n"/>
      <c r="X384" s="199" t="n"/>
      <c r="Y384" s="199" t="n"/>
      <c r="Z384" s="199" t="n"/>
      <c r="AA384" s="199" t="n"/>
      <c r="AB384" s="199" t="n"/>
      <c r="AC384" s="199" t="n"/>
      <c r="AD384" s="199" t="n"/>
      <c r="AE384" s="199" t="n"/>
      <c r="AF384" s="199" t="n"/>
      <c r="AG384" s="199" t="n"/>
    </row>
    <row r="385" ht="26.5" customHeight="1">
      <c r="A385" s="203" t="n"/>
      <c r="B385" s="201" t="n"/>
      <c r="C385" s="200" t="n"/>
      <c r="D385" s="201" t="n"/>
      <c r="E385" s="200" t="n"/>
      <c r="F385" s="201" t="n"/>
      <c r="G385" s="200" t="n"/>
      <c r="H385" s="199" t="n"/>
      <c r="I385" s="199" t="n"/>
      <c r="J385" s="199" t="n"/>
      <c r="K385" s="234" t="n"/>
      <c r="L385" s="199" t="n"/>
      <c r="M385" s="212" t="n"/>
      <c r="N385" s="415" t="n"/>
      <c r="O385" s="212" t="n"/>
      <c r="P385" s="199" t="n"/>
      <c r="Q385" s="199" t="n"/>
      <c r="R385" s="199" t="n"/>
      <c r="S385" s="417" t="n"/>
      <c r="T385" s="199" t="n"/>
      <c r="U385" s="199" t="n"/>
      <c r="V385" s="199" t="n"/>
      <c r="W385" s="199" t="n"/>
      <c r="X385" s="199" t="n"/>
      <c r="Y385" s="199" t="n"/>
      <c r="Z385" s="199" t="n"/>
      <c r="AA385" s="199" t="n"/>
      <c r="AB385" s="199" t="n"/>
      <c r="AC385" s="199" t="n"/>
      <c r="AD385" s="199" t="n"/>
      <c r="AE385" s="199" t="n"/>
      <c r="AF385" s="199" t="n"/>
      <c r="AG385" s="199" t="n"/>
    </row>
    <row r="386" ht="26.5" customHeight="1">
      <c r="A386" s="203" t="n"/>
      <c r="B386" s="201" t="n"/>
      <c r="C386" s="200" t="n"/>
      <c r="D386" s="201" t="n"/>
      <c r="E386" s="200" t="n"/>
      <c r="F386" s="201" t="n"/>
      <c r="G386" s="200" t="n"/>
      <c r="H386" s="199" t="n"/>
      <c r="I386" s="199" t="n"/>
      <c r="J386" s="199" t="n"/>
      <c r="K386" s="234" t="n"/>
      <c r="L386" s="199" t="n"/>
      <c r="M386" s="212" t="n"/>
      <c r="N386" s="415" t="n"/>
      <c r="O386" s="212" t="n"/>
      <c r="P386" s="199" t="n"/>
      <c r="Q386" s="199" t="n"/>
      <c r="R386" s="199" t="n"/>
      <c r="S386" s="417" t="n"/>
      <c r="T386" s="199" t="n"/>
      <c r="U386" s="199" t="n"/>
      <c r="V386" s="199" t="n"/>
      <c r="W386" s="199" t="n"/>
      <c r="X386" s="199" t="n"/>
      <c r="Y386" s="199" t="n"/>
      <c r="Z386" s="199" t="n"/>
      <c r="AA386" s="199" t="n"/>
      <c r="AB386" s="199" t="n"/>
      <c r="AC386" s="199" t="n"/>
      <c r="AD386" s="199" t="n"/>
      <c r="AE386" s="199" t="n"/>
      <c r="AF386" s="199" t="n"/>
      <c r="AG386" s="199" t="n"/>
    </row>
    <row r="387" ht="26.5" customHeight="1">
      <c r="A387" s="203" t="n"/>
      <c r="B387" s="201" t="n"/>
      <c r="C387" s="200" t="n"/>
      <c r="D387" s="201" t="n"/>
      <c r="E387" s="200" t="n"/>
      <c r="F387" s="201" t="n"/>
      <c r="G387" s="200" t="n"/>
      <c r="H387" s="199" t="n"/>
      <c r="I387" s="199" t="n"/>
      <c r="J387" s="199" t="n"/>
      <c r="K387" s="234" t="n"/>
      <c r="L387" s="199" t="n"/>
      <c r="M387" s="212" t="n"/>
      <c r="N387" s="415" t="n"/>
      <c r="O387" s="212" t="n"/>
      <c r="P387" s="199" t="n"/>
      <c r="Q387" s="199" t="n"/>
      <c r="R387" s="199" t="n"/>
      <c r="S387" s="417" t="n"/>
      <c r="T387" s="199" t="n"/>
      <c r="U387" s="199" t="n"/>
      <c r="V387" s="199" t="n"/>
      <c r="W387" s="199" t="n"/>
      <c r="X387" s="199" t="n"/>
      <c r="Y387" s="199" t="n"/>
      <c r="Z387" s="199" t="n"/>
      <c r="AA387" s="199" t="n"/>
      <c r="AB387" s="199" t="n"/>
      <c r="AC387" s="199" t="n"/>
      <c r="AD387" s="199" t="n"/>
      <c r="AE387" s="199" t="n"/>
      <c r="AF387" s="199" t="n"/>
      <c r="AG387" s="199" t="n"/>
    </row>
    <row r="388" ht="26.5" customHeight="1">
      <c r="A388" s="203" t="n"/>
      <c r="B388" s="201" t="n"/>
      <c r="C388" s="200" t="n"/>
      <c r="D388" s="201" t="n"/>
      <c r="E388" s="200" t="n"/>
      <c r="F388" s="201" t="n"/>
      <c r="G388" s="200" t="n"/>
      <c r="H388" s="199" t="n"/>
      <c r="I388" s="199" t="n"/>
      <c r="J388" s="199" t="n"/>
      <c r="K388" s="234" t="n"/>
      <c r="L388" s="199" t="n"/>
      <c r="M388" s="212" t="n"/>
      <c r="N388" s="415" t="n"/>
      <c r="O388" s="212" t="n"/>
      <c r="P388" s="199" t="n"/>
      <c r="Q388" s="199" t="n"/>
      <c r="R388" s="199" t="n"/>
      <c r="S388" s="417" t="n"/>
      <c r="T388" s="199" t="n"/>
      <c r="U388" s="199" t="n"/>
      <c r="V388" s="199" t="n"/>
      <c r="W388" s="199" t="n"/>
      <c r="X388" s="199" t="n"/>
      <c r="Y388" s="199" t="n"/>
      <c r="Z388" s="199" t="n"/>
      <c r="AA388" s="199" t="n"/>
      <c r="AB388" s="199" t="n"/>
      <c r="AC388" s="199" t="n"/>
      <c r="AD388" s="199" t="n"/>
      <c r="AE388" s="199" t="n"/>
      <c r="AF388" s="199" t="n"/>
      <c r="AG388" s="199" t="n"/>
    </row>
    <row r="389" ht="26.5" customHeight="1">
      <c r="A389" s="203" t="n"/>
      <c r="B389" s="201" t="n"/>
      <c r="C389" s="200" t="n"/>
      <c r="D389" s="201" t="n"/>
      <c r="E389" s="200" t="n"/>
      <c r="F389" s="201" t="n"/>
      <c r="G389" s="200" t="n"/>
      <c r="H389" s="199" t="n"/>
      <c r="I389" s="199" t="n"/>
      <c r="J389" s="199" t="n"/>
      <c r="K389" s="234" t="n"/>
      <c r="L389" s="199" t="n"/>
      <c r="M389" s="212" t="n"/>
      <c r="N389" s="415" t="n"/>
      <c r="O389" s="212" t="n"/>
      <c r="P389" s="199" t="n"/>
      <c r="Q389" s="199" t="n"/>
      <c r="R389" s="199" t="n"/>
      <c r="S389" s="417" t="n"/>
      <c r="T389" s="199" t="n"/>
      <c r="U389" s="199" t="n"/>
      <c r="V389" s="199" t="n"/>
      <c r="W389" s="199" t="n"/>
      <c r="X389" s="199" t="n"/>
      <c r="Y389" s="199" t="n"/>
      <c r="Z389" s="199" t="n"/>
      <c r="AA389" s="199" t="n"/>
      <c r="AB389" s="199" t="n"/>
      <c r="AC389" s="199" t="n"/>
      <c r="AD389" s="199" t="n"/>
      <c r="AE389" s="199" t="n"/>
      <c r="AF389" s="199" t="n"/>
      <c r="AG389" s="199" t="n"/>
    </row>
    <row r="390" ht="26.5" customHeight="1">
      <c r="A390" s="203" t="n"/>
      <c r="B390" s="201" t="n"/>
      <c r="C390" s="200" t="n"/>
      <c r="D390" s="201" t="n"/>
      <c r="E390" s="200" t="n"/>
      <c r="F390" s="201" t="n"/>
      <c r="G390" s="200" t="n"/>
      <c r="H390" s="199" t="n"/>
      <c r="I390" s="199" t="n"/>
      <c r="J390" s="199" t="n"/>
      <c r="K390" s="234" t="n"/>
      <c r="L390" s="199" t="n"/>
      <c r="M390" s="212" t="n"/>
      <c r="N390" s="415" t="n"/>
      <c r="O390" s="212" t="n"/>
      <c r="P390" s="199" t="n"/>
      <c r="Q390" s="199" t="n"/>
      <c r="R390" s="199" t="n"/>
      <c r="S390" s="417" t="n"/>
      <c r="T390" s="199" t="n"/>
      <c r="U390" s="199" t="n"/>
      <c r="V390" s="199" t="n"/>
      <c r="W390" s="199" t="n"/>
      <c r="X390" s="199" t="n"/>
      <c r="Y390" s="199" t="n"/>
      <c r="Z390" s="199" t="n"/>
      <c r="AA390" s="199" t="n"/>
      <c r="AB390" s="199" t="n"/>
      <c r="AC390" s="199" t="n"/>
      <c r="AD390" s="199" t="n"/>
      <c r="AE390" s="199" t="n"/>
      <c r="AF390" s="199" t="n"/>
      <c r="AG390" s="199" t="n"/>
    </row>
    <row r="391" ht="26.5" customHeight="1">
      <c r="A391" s="203" t="n"/>
      <c r="B391" s="201" t="n"/>
      <c r="C391" s="200" t="n"/>
      <c r="D391" s="201" t="n"/>
      <c r="E391" s="200" t="n"/>
      <c r="F391" s="201" t="n"/>
      <c r="G391" s="200" t="n"/>
      <c r="H391" s="199" t="n"/>
      <c r="I391" s="199" t="n"/>
      <c r="J391" s="199" t="n"/>
      <c r="K391" s="234" t="n"/>
      <c r="L391" s="199" t="n"/>
      <c r="M391" s="212" t="n"/>
      <c r="N391" s="415" t="n"/>
      <c r="O391" s="212" t="n"/>
      <c r="P391" s="199" t="n"/>
      <c r="Q391" s="199" t="n"/>
      <c r="R391" s="199" t="n"/>
      <c r="S391" s="417" t="n"/>
      <c r="T391" s="199" t="n"/>
      <c r="U391" s="199" t="n"/>
      <c r="V391" s="199" t="n"/>
      <c r="W391" s="199" t="n"/>
      <c r="X391" s="199" t="n"/>
      <c r="Y391" s="199" t="n"/>
      <c r="Z391" s="199" t="n"/>
      <c r="AA391" s="199" t="n"/>
      <c r="AB391" s="199" t="n"/>
      <c r="AC391" s="199" t="n"/>
      <c r="AD391" s="199" t="n"/>
      <c r="AE391" s="199" t="n"/>
      <c r="AF391" s="199" t="n"/>
      <c r="AG391" s="199" t="n"/>
    </row>
    <row r="392" ht="26.5" customHeight="1">
      <c r="A392" s="203" t="n"/>
      <c r="B392" s="201" t="n"/>
      <c r="C392" s="200" t="n"/>
      <c r="D392" s="201" t="n"/>
      <c r="E392" s="200" t="n"/>
      <c r="F392" s="201" t="n"/>
      <c r="G392" s="200" t="n"/>
      <c r="H392" s="199" t="n"/>
      <c r="I392" s="199" t="n"/>
      <c r="J392" s="199" t="n"/>
      <c r="K392" s="234" t="n"/>
      <c r="L392" s="199" t="n"/>
      <c r="M392" s="212" t="n"/>
      <c r="N392" s="415" t="n"/>
      <c r="O392" s="212" t="n"/>
      <c r="P392" s="199" t="n"/>
      <c r="Q392" s="199" t="n"/>
      <c r="R392" s="199" t="n"/>
      <c r="S392" s="417" t="n"/>
      <c r="T392" s="199" t="n"/>
      <c r="U392" s="199" t="n"/>
      <c r="V392" s="199" t="n"/>
      <c r="W392" s="199" t="n"/>
      <c r="X392" s="199" t="n"/>
      <c r="Y392" s="199" t="n"/>
      <c r="Z392" s="199" t="n"/>
      <c r="AA392" s="199" t="n"/>
      <c r="AB392" s="199" t="n"/>
      <c r="AC392" s="199" t="n"/>
      <c r="AD392" s="199" t="n"/>
      <c r="AE392" s="199" t="n"/>
      <c r="AF392" s="199" t="n"/>
      <c r="AG392" s="199" t="n"/>
    </row>
    <row r="393" ht="26.5" customHeight="1">
      <c r="A393" s="203" t="n"/>
      <c r="B393" s="201" t="n"/>
      <c r="C393" s="200" t="n"/>
      <c r="D393" s="201" t="n"/>
      <c r="E393" s="200" t="n"/>
      <c r="F393" s="201" t="n"/>
      <c r="G393" s="200" t="n"/>
      <c r="H393" s="199" t="n"/>
      <c r="I393" s="199" t="n"/>
      <c r="J393" s="199" t="n"/>
      <c r="K393" s="234" t="n"/>
      <c r="L393" s="199" t="n"/>
      <c r="M393" s="212" t="n"/>
      <c r="N393" s="415" t="n"/>
      <c r="O393" s="212" t="n"/>
      <c r="P393" s="199" t="n"/>
      <c r="Q393" s="199" t="n"/>
      <c r="R393" s="199" t="n"/>
      <c r="S393" s="417" t="n"/>
      <c r="T393" s="199" t="n"/>
      <c r="U393" s="199" t="n"/>
      <c r="V393" s="199" t="n"/>
      <c r="W393" s="199" t="n"/>
      <c r="X393" s="199" t="n"/>
      <c r="Y393" s="199" t="n"/>
      <c r="Z393" s="199" t="n"/>
      <c r="AA393" s="199" t="n"/>
      <c r="AB393" s="199" t="n"/>
      <c r="AC393" s="199" t="n"/>
      <c r="AD393" s="199" t="n"/>
      <c r="AE393" s="199" t="n"/>
      <c r="AF393" s="199" t="n"/>
      <c r="AG393" s="199" t="n"/>
    </row>
    <row r="394" ht="26.5" customHeight="1">
      <c r="A394" s="203" t="n"/>
      <c r="B394" s="201" t="n"/>
      <c r="C394" s="200" t="n"/>
      <c r="D394" s="201" t="n"/>
      <c r="E394" s="200" t="n"/>
      <c r="F394" s="201" t="n"/>
      <c r="G394" s="200" t="n"/>
      <c r="H394" s="199" t="n"/>
      <c r="I394" s="199" t="n"/>
      <c r="J394" s="199" t="n"/>
      <c r="K394" s="234" t="n"/>
      <c r="L394" s="199" t="n"/>
      <c r="M394" s="212" t="n"/>
      <c r="N394" s="415" t="n"/>
      <c r="O394" s="212" t="n"/>
      <c r="P394" s="199" t="n"/>
      <c r="Q394" s="199" t="n"/>
      <c r="R394" s="199" t="n"/>
      <c r="S394" s="417" t="n"/>
      <c r="T394" s="199" t="n"/>
      <c r="U394" s="199" t="n"/>
      <c r="V394" s="199" t="n"/>
      <c r="W394" s="199" t="n"/>
      <c r="X394" s="199" t="n"/>
      <c r="Y394" s="199" t="n"/>
      <c r="Z394" s="199" t="n"/>
      <c r="AA394" s="199" t="n"/>
      <c r="AB394" s="199" t="n"/>
      <c r="AC394" s="199" t="n"/>
      <c r="AD394" s="199" t="n"/>
      <c r="AE394" s="199" t="n"/>
      <c r="AF394" s="199" t="n"/>
      <c r="AG394" s="199" t="n"/>
    </row>
    <row r="395" ht="26.5" customHeight="1">
      <c r="A395" s="203" t="n"/>
      <c r="B395" s="201" t="n"/>
      <c r="C395" s="200" t="n"/>
      <c r="D395" s="201" t="n"/>
      <c r="E395" s="200" t="n"/>
      <c r="F395" s="201" t="n"/>
      <c r="G395" s="200" t="n"/>
      <c r="H395" s="199" t="n"/>
      <c r="I395" s="199" t="n"/>
      <c r="J395" s="199" t="n"/>
      <c r="K395" s="234" t="n"/>
      <c r="L395" s="199" t="n"/>
      <c r="M395" s="212" t="n"/>
      <c r="N395" s="415" t="n"/>
      <c r="O395" s="212" t="n"/>
      <c r="P395" s="199" t="n"/>
      <c r="Q395" s="199" t="n"/>
      <c r="R395" s="199" t="n"/>
      <c r="S395" s="417" t="n"/>
      <c r="T395" s="199" t="n"/>
      <c r="U395" s="199" t="n"/>
      <c r="V395" s="199" t="n"/>
      <c r="W395" s="199" t="n"/>
      <c r="X395" s="199" t="n"/>
      <c r="Y395" s="199" t="n"/>
      <c r="Z395" s="199" t="n"/>
      <c r="AA395" s="199" t="n"/>
      <c r="AB395" s="199" t="n"/>
      <c r="AC395" s="199" t="n"/>
      <c r="AD395" s="199" t="n"/>
      <c r="AE395" s="199" t="n"/>
      <c r="AF395" s="199" t="n"/>
      <c r="AG395" s="199" t="n"/>
    </row>
    <row r="396" ht="26.5" customHeight="1">
      <c r="A396" s="203" t="n"/>
      <c r="B396" s="201" t="n"/>
      <c r="C396" s="200" t="n"/>
      <c r="D396" s="201" t="n"/>
      <c r="E396" s="200" t="n"/>
      <c r="F396" s="201" t="n"/>
      <c r="G396" s="200" t="n"/>
      <c r="H396" s="199" t="n"/>
      <c r="I396" s="199" t="n"/>
      <c r="J396" s="199" t="n"/>
      <c r="K396" s="234" t="n"/>
      <c r="L396" s="199" t="n"/>
      <c r="M396" s="212" t="n"/>
      <c r="N396" s="415" t="n"/>
      <c r="O396" s="212" t="n"/>
      <c r="P396" s="199" t="n"/>
      <c r="Q396" s="199" t="n"/>
      <c r="R396" s="199" t="n"/>
      <c r="S396" s="417" t="n"/>
      <c r="T396" s="199" t="n"/>
      <c r="U396" s="199" t="n"/>
      <c r="V396" s="199" t="n"/>
      <c r="W396" s="199" t="n"/>
      <c r="X396" s="199" t="n"/>
      <c r="Y396" s="199" t="n"/>
      <c r="Z396" s="199" t="n"/>
      <c r="AA396" s="199" t="n"/>
      <c r="AB396" s="199" t="n"/>
      <c r="AC396" s="199" t="n"/>
      <c r="AD396" s="199" t="n"/>
      <c r="AE396" s="199" t="n"/>
      <c r="AF396" s="199" t="n"/>
      <c r="AG396" s="199" t="n"/>
    </row>
    <row r="397" ht="26.5" customHeight="1">
      <c r="A397" s="203" t="n"/>
      <c r="B397" s="201" t="n"/>
      <c r="C397" s="200" t="n"/>
      <c r="D397" s="201" t="n"/>
      <c r="E397" s="200" t="n"/>
      <c r="F397" s="201" t="n"/>
      <c r="G397" s="200" t="n"/>
      <c r="H397" s="199" t="n"/>
      <c r="I397" s="199" t="n"/>
      <c r="J397" s="199" t="n"/>
      <c r="K397" s="234" t="n"/>
      <c r="L397" s="199" t="n"/>
      <c r="M397" s="212" t="n"/>
      <c r="N397" s="415" t="n"/>
      <c r="O397" s="212" t="n"/>
      <c r="P397" s="199" t="n"/>
      <c r="Q397" s="199" t="n"/>
      <c r="R397" s="199" t="n"/>
      <c r="S397" s="417" t="n"/>
      <c r="T397" s="199" t="n"/>
      <c r="U397" s="199" t="n"/>
      <c r="V397" s="199" t="n"/>
      <c r="W397" s="199" t="n"/>
      <c r="X397" s="199" t="n"/>
      <c r="Y397" s="199" t="n"/>
      <c r="Z397" s="199" t="n"/>
      <c r="AA397" s="199" t="n"/>
      <c r="AB397" s="199" t="n"/>
      <c r="AC397" s="199" t="n"/>
      <c r="AD397" s="199" t="n"/>
      <c r="AE397" s="199" t="n"/>
      <c r="AF397" s="199" t="n"/>
      <c r="AG397" s="199" t="n"/>
    </row>
    <row r="398" ht="26.5" customHeight="1">
      <c r="A398" s="203" t="n"/>
      <c r="B398" s="201" t="n"/>
      <c r="C398" s="200" t="n"/>
      <c r="D398" s="201" t="n"/>
      <c r="E398" s="200" t="n"/>
      <c r="F398" s="201" t="n"/>
      <c r="G398" s="200" t="n"/>
      <c r="H398" s="199" t="n"/>
      <c r="I398" s="199" t="n"/>
      <c r="J398" s="199" t="n"/>
      <c r="K398" s="234" t="n"/>
      <c r="L398" s="199" t="n"/>
      <c r="M398" s="212" t="n"/>
      <c r="N398" s="415" t="n"/>
      <c r="O398" s="212" t="n"/>
      <c r="P398" s="199" t="n"/>
      <c r="Q398" s="199" t="n"/>
      <c r="R398" s="199" t="n"/>
      <c r="S398" s="417" t="n"/>
      <c r="T398" s="199" t="n"/>
      <c r="U398" s="199" t="n"/>
      <c r="V398" s="199" t="n"/>
      <c r="W398" s="199" t="n"/>
      <c r="X398" s="199" t="n"/>
      <c r="Y398" s="199" t="n"/>
      <c r="Z398" s="199" t="n"/>
      <c r="AA398" s="199" t="n"/>
      <c r="AB398" s="199" t="n"/>
      <c r="AC398" s="199" t="n"/>
      <c r="AD398" s="199" t="n"/>
      <c r="AE398" s="199" t="n"/>
      <c r="AF398" s="199" t="n"/>
      <c r="AG398" s="199" t="n"/>
    </row>
    <row r="399" ht="26.5" customHeight="1">
      <c r="A399" s="203" t="n"/>
      <c r="B399" s="201" t="n"/>
      <c r="C399" s="200" t="n"/>
      <c r="D399" s="201" t="n"/>
      <c r="E399" s="200" t="n"/>
      <c r="F399" s="201" t="n"/>
      <c r="G399" s="200" t="n"/>
      <c r="H399" s="199" t="n"/>
      <c r="I399" s="199" t="n"/>
      <c r="J399" s="199" t="n"/>
      <c r="K399" s="234" t="n"/>
      <c r="L399" s="199" t="n"/>
      <c r="M399" s="212" t="n"/>
      <c r="N399" s="415" t="n"/>
      <c r="O399" s="212" t="n"/>
      <c r="P399" s="199" t="n"/>
      <c r="Q399" s="199" t="n"/>
      <c r="R399" s="199" t="n"/>
      <c r="S399" s="417" t="n"/>
      <c r="T399" s="199" t="n"/>
      <c r="U399" s="199" t="n"/>
      <c r="V399" s="199" t="n"/>
      <c r="W399" s="199" t="n"/>
      <c r="X399" s="199" t="n"/>
      <c r="Y399" s="199" t="n"/>
      <c r="Z399" s="199" t="n"/>
      <c r="AA399" s="199" t="n"/>
      <c r="AB399" s="199" t="n"/>
      <c r="AC399" s="199" t="n"/>
      <c r="AD399" s="199" t="n"/>
      <c r="AE399" s="199" t="n"/>
      <c r="AF399" s="199" t="n"/>
      <c r="AG399" s="199" t="n"/>
    </row>
    <row r="400" ht="26.5" customHeight="1">
      <c r="A400" s="203" t="n"/>
      <c r="B400" s="201" t="n"/>
      <c r="C400" s="200" t="n"/>
      <c r="D400" s="201" t="n"/>
      <c r="E400" s="200" t="n"/>
      <c r="F400" s="201" t="n"/>
      <c r="G400" s="200" t="n"/>
      <c r="H400" s="199" t="n"/>
      <c r="I400" s="199" t="n"/>
      <c r="J400" s="199" t="n"/>
      <c r="K400" s="234" t="n"/>
      <c r="L400" s="199" t="n"/>
      <c r="M400" s="212" t="n"/>
      <c r="N400" s="415" t="n"/>
      <c r="O400" s="212" t="n"/>
      <c r="P400" s="199" t="n"/>
      <c r="Q400" s="199" t="n"/>
      <c r="R400" s="199" t="n"/>
      <c r="S400" s="417" t="n"/>
      <c r="T400" s="199" t="n"/>
      <c r="U400" s="199" t="n"/>
      <c r="V400" s="199" t="n"/>
      <c r="W400" s="199" t="n"/>
      <c r="X400" s="199" t="n"/>
      <c r="Y400" s="199" t="n"/>
      <c r="Z400" s="199" t="n"/>
      <c r="AA400" s="199" t="n"/>
      <c r="AB400" s="199" t="n"/>
      <c r="AC400" s="199" t="n"/>
      <c r="AD400" s="199" t="n"/>
      <c r="AE400" s="199" t="n"/>
      <c r="AF400" s="199" t="n"/>
      <c r="AG400" s="199" t="n"/>
    </row>
    <row r="401" ht="26.5" customHeight="1">
      <c r="A401" s="203" t="n"/>
      <c r="B401" s="201" t="n"/>
      <c r="C401" s="200" t="n"/>
      <c r="D401" s="201" t="n"/>
      <c r="E401" s="200" t="n"/>
      <c r="F401" s="201" t="n"/>
      <c r="G401" s="200" t="n"/>
      <c r="H401" s="199" t="n"/>
      <c r="I401" s="199" t="n"/>
      <c r="J401" s="199" t="n"/>
      <c r="K401" s="234" t="n"/>
      <c r="L401" s="199" t="n"/>
      <c r="M401" s="212" t="n"/>
      <c r="N401" s="415" t="n"/>
      <c r="O401" s="212" t="n"/>
      <c r="P401" s="199" t="n"/>
      <c r="Q401" s="199" t="n"/>
      <c r="R401" s="199" t="n"/>
      <c r="S401" s="417" t="n"/>
      <c r="T401" s="199" t="n"/>
      <c r="U401" s="199" t="n"/>
      <c r="V401" s="199" t="n"/>
      <c r="W401" s="199" t="n"/>
      <c r="X401" s="199" t="n"/>
      <c r="Y401" s="199" t="n"/>
      <c r="Z401" s="199" t="n"/>
      <c r="AA401" s="199" t="n"/>
      <c r="AB401" s="199" t="n"/>
      <c r="AC401" s="199" t="n"/>
      <c r="AD401" s="199" t="n"/>
      <c r="AE401" s="199" t="n"/>
      <c r="AF401" s="199" t="n"/>
      <c r="AG401" s="199" t="n"/>
    </row>
    <row r="402" ht="26.5" customHeight="1">
      <c r="A402" s="203" t="n"/>
      <c r="B402" s="201" t="n"/>
      <c r="C402" s="200" t="n"/>
      <c r="D402" s="201" t="n"/>
      <c r="E402" s="200" t="n"/>
      <c r="F402" s="201" t="n"/>
      <c r="G402" s="200" t="n"/>
      <c r="H402" s="199" t="n"/>
      <c r="I402" s="199" t="n"/>
      <c r="J402" s="199" t="n"/>
      <c r="K402" s="234" t="n"/>
      <c r="L402" s="199" t="n"/>
      <c r="M402" s="212" t="n"/>
      <c r="N402" s="415" t="n"/>
      <c r="O402" s="212" t="n"/>
      <c r="P402" s="199" t="n"/>
      <c r="Q402" s="199" t="n"/>
      <c r="R402" s="199" t="n"/>
      <c r="S402" s="417" t="n"/>
      <c r="T402" s="199" t="n"/>
      <c r="U402" s="199" t="n"/>
      <c r="V402" s="199" t="n"/>
      <c r="W402" s="199" t="n"/>
      <c r="X402" s="199" t="n"/>
      <c r="Y402" s="199" t="n"/>
      <c r="Z402" s="199" t="n"/>
      <c r="AA402" s="199" t="n"/>
      <c r="AB402" s="199" t="n"/>
      <c r="AC402" s="199" t="n"/>
      <c r="AD402" s="199" t="n"/>
      <c r="AE402" s="199" t="n"/>
      <c r="AF402" s="199" t="n"/>
      <c r="AG402" s="199" t="n"/>
    </row>
    <row r="403" ht="26.5" customHeight="1">
      <c r="A403" s="203" t="n"/>
      <c r="B403" s="201" t="n"/>
      <c r="C403" s="200" t="n"/>
      <c r="D403" s="201" t="n"/>
      <c r="E403" s="200" t="n"/>
      <c r="F403" s="201" t="n"/>
      <c r="G403" s="200" t="n"/>
      <c r="H403" s="199" t="n"/>
      <c r="I403" s="199" t="n"/>
      <c r="J403" s="199" t="n"/>
      <c r="K403" s="234" t="n"/>
      <c r="L403" s="199" t="n"/>
      <c r="M403" s="212" t="n"/>
      <c r="N403" s="415" t="n"/>
      <c r="O403" s="212" t="n"/>
      <c r="P403" s="199" t="n"/>
      <c r="Q403" s="199" t="n"/>
      <c r="R403" s="199" t="n"/>
      <c r="S403" s="417" t="n"/>
      <c r="T403" s="199" t="n"/>
      <c r="U403" s="199" t="n"/>
      <c r="V403" s="199" t="n"/>
      <c r="W403" s="199" t="n"/>
      <c r="X403" s="199" t="n"/>
      <c r="Y403" s="199" t="n"/>
      <c r="Z403" s="199" t="n"/>
      <c r="AA403" s="199" t="n"/>
      <c r="AB403" s="199" t="n"/>
      <c r="AC403" s="199" t="n"/>
      <c r="AD403" s="199" t="n"/>
      <c r="AE403" s="199" t="n"/>
      <c r="AF403" s="199" t="n"/>
      <c r="AG403" s="199" t="n"/>
    </row>
    <row r="404" ht="26.5" customHeight="1">
      <c r="A404" s="203" t="n"/>
      <c r="B404" s="201" t="n"/>
      <c r="C404" s="200" t="n"/>
      <c r="D404" s="201" t="n"/>
      <c r="E404" s="200" t="n"/>
      <c r="F404" s="201" t="n"/>
      <c r="G404" s="200" t="n"/>
      <c r="H404" s="199" t="n"/>
      <c r="I404" s="199" t="n"/>
      <c r="J404" s="199" t="n"/>
      <c r="K404" s="234" t="n"/>
      <c r="L404" s="199" t="n"/>
      <c r="M404" s="212" t="n"/>
      <c r="N404" s="415" t="n"/>
      <c r="O404" s="212" t="n"/>
      <c r="P404" s="199" t="n"/>
      <c r="Q404" s="199" t="n"/>
      <c r="R404" s="199" t="n"/>
      <c r="S404" s="417" t="n"/>
      <c r="T404" s="199" t="n"/>
      <c r="U404" s="199" t="n"/>
      <c r="V404" s="199" t="n"/>
      <c r="W404" s="199" t="n"/>
      <c r="X404" s="199" t="n"/>
      <c r="Y404" s="199" t="n"/>
      <c r="Z404" s="199" t="n"/>
      <c r="AA404" s="199" t="n"/>
      <c r="AB404" s="199" t="n"/>
      <c r="AC404" s="199" t="n"/>
      <c r="AD404" s="199" t="n"/>
      <c r="AE404" s="199" t="n"/>
      <c r="AF404" s="199" t="n"/>
      <c r="AG404" s="199" t="n"/>
    </row>
    <row r="405" ht="26.5" customHeight="1">
      <c r="A405" s="203" t="n"/>
      <c r="B405" s="201" t="n"/>
      <c r="C405" s="200" t="n"/>
      <c r="D405" s="201" t="n"/>
      <c r="E405" s="200" t="n"/>
      <c r="F405" s="201" t="n"/>
      <c r="G405" s="200" t="n"/>
      <c r="H405" s="199" t="n"/>
      <c r="I405" s="199" t="n"/>
      <c r="J405" s="199" t="n"/>
      <c r="K405" s="234" t="n"/>
      <c r="L405" s="199" t="n"/>
      <c r="M405" s="212" t="n"/>
      <c r="N405" s="415" t="n"/>
      <c r="O405" s="212" t="n"/>
      <c r="P405" s="199" t="n"/>
      <c r="Q405" s="199" t="n"/>
      <c r="R405" s="199" t="n"/>
      <c r="S405" s="417" t="n"/>
      <c r="T405" s="199" t="n"/>
      <c r="U405" s="199" t="n"/>
      <c r="V405" s="199" t="n"/>
      <c r="W405" s="199" t="n"/>
      <c r="X405" s="199" t="n"/>
      <c r="Y405" s="199" t="n"/>
      <c r="Z405" s="199" t="n"/>
      <c r="AA405" s="199" t="n"/>
      <c r="AB405" s="199" t="n"/>
      <c r="AC405" s="199" t="n"/>
      <c r="AD405" s="199" t="n"/>
      <c r="AE405" s="199" t="n"/>
      <c r="AF405" s="199" t="n"/>
      <c r="AG405" s="199" t="n"/>
    </row>
    <row r="406" ht="26.5" customHeight="1">
      <c r="A406" s="203" t="n"/>
      <c r="B406" s="201" t="n"/>
      <c r="C406" s="200" t="n"/>
      <c r="D406" s="201" t="n"/>
      <c r="E406" s="200" t="n"/>
      <c r="F406" s="201" t="n"/>
      <c r="G406" s="200" t="n"/>
      <c r="H406" s="199" t="n"/>
      <c r="I406" s="199" t="n"/>
      <c r="J406" s="199" t="n"/>
      <c r="K406" s="234" t="n"/>
      <c r="L406" s="199" t="n"/>
      <c r="M406" s="212" t="n"/>
      <c r="N406" s="415" t="n"/>
      <c r="O406" s="212" t="n"/>
      <c r="P406" s="199" t="n"/>
      <c r="Q406" s="199" t="n"/>
      <c r="R406" s="199" t="n"/>
      <c r="S406" s="417" t="n"/>
      <c r="T406" s="199" t="n"/>
      <c r="U406" s="199" t="n"/>
      <c r="V406" s="199" t="n"/>
      <c r="W406" s="199" t="n"/>
      <c r="X406" s="199" t="n"/>
      <c r="Y406" s="199" t="n"/>
      <c r="Z406" s="199" t="n"/>
      <c r="AA406" s="199" t="n"/>
      <c r="AB406" s="199" t="n"/>
      <c r="AC406" s="199" t="n"/>
      <c r="AD406" s="199" t="n"/>
      <c r="AE406" s="199" t="n"/>
      <c r="AF406" s="199" t="n"/>
      <c r="AG406" s="199" t="n"/>
    </row>
    <row r="407" ht="26.5" customHeight="1">
      <c r="A407" s="203" t="n"/>
      <c r="B407" s="201" t="n"/>
      <c r="C407" s="200" t="n"/>
      <c r="D407" s="201" t="n"/>
      <c r="E407" s="200" t="n"/>
      <c r="F407" s="201" t="n"/>
      <c r="G407" s="200" t="n"/>
      <c r="H407" s="199" t="n"/>
      <c r="I407" s="199" t="n"/>
      <c r="J407" s="199" t="n"/>
      <c r="K407" s="234" t="n"/>
      <c r="L407" s="199" t="n"/>
      <c r="M407" s="212" t="n"/>
      <c r="N407" s="415" t="n"/>
      <c r="O407" s="212" t="n"/>
      <c r="P407" s="199" t="n"/>
      <c r="Q407" s="199" t="n"/>
      <c r="R407" s="199" t="n"/>
      <c r="S407" s="417" t="n"/>
      <c r="T407" s="199" t="n"/>
      <c r="U407" s="199" t="n"/>
      <c r="V407" s="199" t="n"/>
      <c r="W407" s="199" t="n"/>
      <c r="X407" s="199" t="n"/>
      <c r="Y407" s="199" t="n"/>
      <c r="Z407" s="199" t="n"/>
      <c r="AA407" s="199" t="n"/>
      <c r="AB407" s="199" t="n"/>
      <c r="AC407" s="199" t="n"/>
      <c r="AD407" s="199" t="n"/>
      <c r="AE407" s="199" t="n"/>
      <c r="AF407" s="199" t="n"/>
      <c r="AG407" s="199" t="n"/>
    </row>
    <row r="408" ht="26.5" customHeight="1">
      <c r="A408" s="203" t="n"/>
      <c r="B408" s="201" t="n"/>
      <c r="C408" s="200" t="n"/>
      <c r="D408" s="201" t="n"/>
      <c r="E408" s="200" t="n"/>
      <c r="F408" s="201" t="n"/>
      <c r="G408" s="200" t="n"/>
      <c r="H408" s="199" t="n"/>
      <c r="I408" s="199" t="n"/>
      <c r="J408" s="199" t="n"/>
      <c r="K408" s="234" t="n"/>
      <c r="L408" s="199" t="n"/>
      <c r="M408" s="212" t="n"/>
      <c r="N408" s="415" t="n"/>
      <c r="O408" s="212" t="n"/>
      <c r="P408" s="199" t="n"/>
      <c r="Q408" s="199" t="n"/>
      <c r="R408" s="199" t="n"/>
      <c r="S408" s="417" t="n"/>
      <c r="T408" s="199" t="n"/>
      <c r="U408" s="199" t="n"/>
      <c r="V408" s="199" t="n"/>
      <c r="W408" s="199" t="n"/>
      <c r="X408" s="199" t="n"/>
      <c r="Y408" s="199" t="n"/>
      <c r="Z408" s="199" t="n"/>
      <c r="AA408" s="199" t="n"/>
      <c r="AB408" s="199" t="n"/>
      <c r="AC408" s="199" t="n"/>
      <c r="AD408" s="199" t="n"/>
      <c r="AE408" s="199" t="n"/>
      <c r="AF408" s="199" t="n"/>
      <c r="AG408" s="199" t="n"/>
    </row>
    <row r="409" ht="26.5" customHeight="1">
      <c r="A409" s="203" t="n"/>
      <c r="B409" s="201" t="n"/>
      <c r="C409" s="200" t="n"/>
      <c r="D409" s="201" t="n"/>
      <c r="E409" s="200" t="n"/>
      <c r="F409" s="201" t="n"/>
      <c r="G409" s="200" t="n"/>
      <c r="H409" s="199" t="n"/>
      <c r="I409" s="199" t="n"/>
      <c r="J409" s="199" t="n"/>
      <c r="K409" s="234" t="n"/>
      <c r="L409" s="199" t="n"/>
      <c r="M409" s="212" t="n"/>
      <c r="N409" s="415" t="n"/>
      <c r="O409" s="212" t="n"/>
      <c r="P409" s="199" t="n"/>
      <c r="Q409" s="199" t="n"/>
      <c r="R409" s="199" t="n"/>
      <c r="S409" s="417" t="n"/>
      <c r="T409" s="199" t="n"/>
      <c r="U409" s="199" t="n"/>
      <c r="V409" s="199" t="n"/>
      <c r="W409" s="199" t="n"/>
      <c r="X409" s="199" t="n"/>
      <c r="Y409" s="199" t="n"/>
      <c r="Z409" s="199" t="n"/>
      <c r="AA409" s="199" t="n"/>
      <c r="AB409" s="199" t="n"/>
      <c r="AC409" s="199" t="n"/>
      <c r="AD409" s="199" t="n"/>
      <c r="AE409" s="199" t="n"/>
      <c r="AF409" s="199" t="n"/>
      <c r="AG409" s="199" t="n"/>
    </row>
    <row r="410" ht="26.5" customHeight="1">
      <c r="A410" s="203" t="n"/>
      <c r="B410" s="201" t="n"/>
      <c r="C410" s="200" t="n"/>
      <c r="D410" s="201" t="n"/>
      <c r="E410" s="200" t="n"/>
      <c r="F410" s="201" t="n"/>
      <c r="G410" s="200" t="n"/>
      <c r="H410" s="199" t="n"/>
      <c r="I410" s="199" t="n"/>
      <c r="J410" s="199" t="n"/>
      <c r="K410" s="234" t="n"/>
      <c r="L410" s="199" t="n"/>
      <c r="M410" s="212" t="n"/>
      <c r="N410" s="415" t="n"/>
      <c r="O410" s="212" t="n"/>
      <c r="P410" s="199" t="n"/>
      <c r="Q410" s="199" t="n"/>
      <c r="R410" s="199" t="n"/>
      <c r="S410" s="417" t="n"/>
      <c r="T410" s="199" t="n"/>
      <c r="U410" s="199" t="n"/>
      <c r="V410" s="199" t="n"/>
      <c r="W410" s="199" t="n"/>
      <c r="X410" s="199" t="n"/>
      <c r="Y410" s="199" t="n"/>
      <c r="Z410" s="199" t="n"/>
      <c r="AA410" s="199" t="n"/>
      <c r="AB410" s="199" t="n"/>
      <c r="AC410" s="199" t="n"/>
      <c r="AD410" s="199" t="n"/>
      <c r="AE410" s="199" t="n"/>
      <c r="AF410" s="199" t="n"/>
      <c r="AG410" s="199" t="n"/>
    </row>
    <row r="411" ht="26.5" customHeight="1">
      <c r="A411" s="203" t="n"/>
      <c r="B411" s="201" t="n"/>
      <c r="C411" s="200" t="n"/>
      <c r="D411" s="201" t="n"/>
      <c r="E411" s="200" t="n"/>
      <c r="F411" s="201" t="n"/>
      <c r="G411" s="200" t="n"/>
      <c r="H411" s="199" t="n"/>
      <c r="I411" s="199" t="n"/>
      <c r="J411" s="199" t="n"/>
      <c r="K411" s="234" t="n"/>
      <c r="L411" s="199" t="n"/>
      <c r="M411" s="212" t="n"/>
      <c r="N411" s="415" t="n"/>
      <c r="O411" s="212" t="n"/>
      <c r="P411" s="199" t="n"/>
      <c r="Q411" s="199" t="n"/>
      <c r="R411" s="199" t="n"/>
      <c r="S411" s="417" t="n"/>
      <c r="T411" s="199" t="n"/>
      <c r="U411" s="199" t="n"/>
      <c r="V411" s="199" t="n"/>
      <c r="W411" s="199" t="n"/>
      <c r="X411" s="199" t="n"/>
      <c r="Y411" s="199" t="n"/>
      <c r="Z411" s="199" t="n"/>
      <c r="AA411" s="199" t="n"/>
      <c r="AB411" s="199" t="n"/>
      <c r="AC411" s="199" t="n"/>
      <c r="AD411" s="199" t="n"/>
      <c r="AE411" s="199" t="n"/>
      <c r="AF411" s="199" t="n"/>
      <c r="AG411" s="199" t="n"/>
    </row>
    <row r="412" ht="26.5" customHeight="1">
      <c r="A412" s="203" t="n"/>
      <c r="B412" s="201" t="n"/>
      <c r="C412" s="200" t="n"/>
      <c r="D412" s="201" t="n"/>
      <c r="E412" s="200" t="n"/>
      <c r="F412" s="201" t="n"/>
      <c r="G412" s="200" t="n"/>
      <c r="H412" s="199" t="n"/>
      <c r="I412" s="199" t="n"/>
      <c r="J412" s="199" t="n"/>
      <c r="K412" s="234" t="n"/>
      <c r="L412" s="199" t="n"/>
      <c r="M412" s="212" t="n"/>
      <c r="N412" s="415" t="n"/>
      <c r="O412" s="212" t="n"/>
      <c r="P412" s="199" t="n"/>
      <c r="Q412" s="199" t="n"/>
      <c r="R412" s="199" t="n"/>
      <c r="S412" s="417" t="n"/>
      <c r="T412" s="199" t="n"/>
      <c r="U412" s="199" t="n"/>
      <c r="V412" s="199" t="n"/>
      <c r="W412" s="199" t="n"/>
      <c r="X412" s="199" t="n"/>
      <c r="Y412" s="199" t="n"/>
      <c r="Z412" s="199" t="n"/>
      <c r="AA412" s="199" t="n"/>
      <c r="AB412" s="199" t="n"/>
      <c r="AC412" s="199" t="n"/>
      <c r="AD412" s="199" t="n"/>
      <c r="AE412" s="199" t="n"/>
      <c r="AF412" s="199" t="n"/>
      <c r="AG412" s="199" t="n"/>
    </row>
    <row r="413" ht="26.5" customHeight="1">
      <c r="A413" s="203" t="n"/>
      <c r="B413" s="201" t="n"/>
      <c r="C413" s="200" t="n"/>
      <c r="D413" s="201" t="n"/>
      <c r="E413" s="200" t="n"/>
      <c r="F413" s="201" t="n"/>
      <c r="G413" s="200" t="n"/>
      <c r="H413" s="199" t="n"/>
      <c r="I413" s="199" t="n"/>
      <c r="J413" s="199" t="n"/>
      <c r="K413" s="234" t="n"/>
      <c r="L413" s="199" t="n"/>
      <c r="M413" s="212" t="n"/>
      <c r="N413" s="415" t="n"/>
      <c r="O413" s="212" t="n"/>
      <c r="P413" s="199" t="n"/>
      <c r="Q413" s="199" t="n"/>
      <c r="R413" s="199" t="n"/>
      <c r="S413" s="417" t="n"/>
      <c r="T413" s="199" t="n"/>
      <c r="U413" s="199" t="n"/>
      <c r="V413" s="199" t="n"/>
      <c r="W413" s="199" t="n"/>
      <c r="X413" s="199" t="n"/>
      <c r="Y413" s="199" t="n"/>
      <c r="Z413" s="199" t="n"/>
      <c r="AA413" s="199" t="n"/>
      <c r="AB413" s="199" t="n"/>
      <c r="AC413" s="199" t="n"/>
      <c r="AD413" s="199" t="n"/>
      <c r="AE413" s="199" t="n"/>
      <c r="AF413" s="199" t="n"/>
      <c r="AG413" s="199" t="n"/>
    </row>
    <row r="414" ht="26.5" customHeight="1">
      <c r="A414" s="203" t="n"/>
      <c r="B414" s="201" t="n"/>
      <c r="C414" s="200" t="n"/>
      <c r="D414" s="201" t="n"/>
      <c r="E414" s="200" t="n"/>
      <c r="F414" s="201" t="n"/>
      <c r="G414" s="200" t="n"/>
      <c r="H414" s="199" t="n"/>
      <c r="I414" s="199" t="n"/>
      <c r="J414" s="199" t="n"/>
      <c r="K414" s="234" t="n"/>
      <c r="L414" s="199" t="n"/>
      <c r="M414" s="212" t="n"/>
      <c r="N414" s="415" t="n"/>
      <c r="O414" s="212" t="n"/>
      <c r="P414" s="199" t="n"/>
      <c r="Q414" s="199" t="n"/>
      <c r="R414" s="199" t="n"/>
      <c r="S414" s="417" t="n"/>
      <c r="T414" s="199" t="n"/>
      <c r="U414" s="199" t="n"/>
      <c r="V414" s="199" t="n"/>
      <c r="W414" s="199" t="n"/>
      <c r="X414" s="199" t="n"/>
      <c r="Y414" s="199" t="n"/>
      <c r="Z414" s="199" t="n"/>
      <c r="AA414" s="199" t="n"/>
      <c r="AB414" s="199" t="n"/>
      <c r="AC414" s="199" t="n"/>
      <c r="AD414" s="199" t="n"/>
      <c r="AE414" s="199" t="n"/>
      <c r="AF414" s="199" t="n"/>
      <c r="AG414" s="199" t="n"/>
    </row>
    <row r="415" ht="26.5" customHeight="1">
      <c r="A415" s="203" t="n"/>
      <c r="B415" s="201" t="n"/>
      <c r="C415" s="200" t="n"/>
      <c r="D415" s="201" t="n"/>
      <c r="E415" s="200" t="n"/>
      <c r="F415" s="201" t="n"/>
      <c r="G415" s="200" t="n"/>
      <c r="H415" s="199" t="n"/>
      <c r="I415" s="199" t="n"/>
      <c r="J415" s="199" t="n"/>
      <c r="K415" s="234" t="n"/>
      <c r="L415" s="199" t="n"/>
      <c r="M415" s="212" t="n"/>
      <c r="N415" s="415" t="n"/>
      <c r="O415" s="212" t="n"/>
      <c r="P415" s="199" t="n"/>
      <c r="Q415" s="199" t="n"/>
      <c r="R415" s="199" t="n"/>
      <c r="S415" s="417" t="n"/>
      <c r="T415" s="199" t="n"/>
      <c r="U415" s="199" t="n"/>
      <c r="V415" s="199" t="n"/>
      <c r="W415" s="199" t="n"/>
      <c r="X415" s="199" t="n"/>
      <c r="Y415" s="199" t="n"/>
      <c r="Z415" s="199" t="n"/>
      <c r="AA415" s="199" t="n"/>
      <c r="AB415" s="199" t="n"/>
      <c r="AC415" s="199" t="n"/>
      <c r="AD415" s="199" t="n"/>
      <c r="AE415" s="199" t="n"/>
      <c r="AF415" s="199" t="n"/>
      <c r="AG415" s="199" t="n"/>
    </row>
    <row r="416" ht="26.5" customHeight="1">
      <c r="A416" s="203" t="n"/>
      <c r="B416" s="201" t="n"/>
      <c r="C416" s="200" t="n"/>
      <c r="D416" s="201" t="n"/>
      <c r="E416" s="200" t="n"/>
      <c r="F416" s="201" t="n"/>
      <c r="G416" s="200" t="n"/>
      <c r="H416" s="199" t="n"/>
      <c r="I416" s="199" t="n"/>
      <c r="J416" s="199" t="n"/>
      <c r="K416" s="234" t="n"/>
      <c r="L416" s="199" t="n"/>
      <c r="M416" s="212" t="n"/>
      <c r="N416" s="415" t="n"/>
      <c r="O416" s="212" t="n"/>
      <c r="P416" s="199" t="n"/>
      <c r="Q416" s="199" t="n"/>
      <c r="R416" s="199" t="n"/>
      <c r="S416" s="417" t="n"/>
      <c r="T416" s="199" t="n"/>
      <c r="U416" s="199" t="n"/>
      <c r="V416" s="199" t="n"/>
      <c r="W416" s="199" t="n"/>
      <c r="X416" s="199" t="n"/>
      <c r="Y416" s="199" t="n"/>
      <c r="Z416" s="199" t="n"/>
      <c r="AA416" s="199" t="n"/>
      <c r="AB416" s="199" t="n"/>
      <c r="AC416" s="199" t="n"/>
      <c r="AD416" s="199" t="n"/>
      <c r="AE416" s="199" t="n"/>
      <c r="AF416" s="199" t="n"/>
      <c r="AG416" s="199" t="n"/>
    </row>
    <row r="417" ht="26.5" customHeight="1">
      <c r="A417" s="203" t="n"/>
      <c r="B417" s="201" t="n"/>
      <c r="C417" s="200" t="n"/>
      <c r="D417" s="201" t="n"/>
      <c r="E417" s="200" t="n"/>
      <c r="F417" s="201" t="n"/>
      <c r="G417" s="200" t="n"/>
      <c r="H417" s="199" t="n"/>
      <c r="I417" s="199" t="n"/>
      <c r="J417" s="199" t="n"/>
      <c r="K417" s="234" t="n"/>
      <c r="L417" s="199" t="n"/>
      <c r="M417" s="212" t="n"/>
      <c r="N417" s="415" t="n"/>
      <c r="O417" s="212" t="n"/>
      <c r="P417" s="199" t="n"/>
      <c r="Q417" s="199" t="n"/>
      <c r="R417" s="199" t="n"/>
      <c r="S417" s="417" t="n"/>
      <c r="T417" s="199" t="n"/>
      <c r="U417" s="199" t="n"/>
      <c r="V417" s="199" t="n"/>
      <c r="W417" s="199" t="n"/>
      <c r="X417" s="199" t="n"/>
      <c r="Y417" s="199" t="n"/>
      <c r="Z417" s="199" t="n"/>
      <c r="AA417" s="199" t="n"/>
      <c r="AB417" s="199" t="n"/>
      <c r="AC417" s="199" t="n"/>
      <c r="AD417" s="199" t="n"/>
      <c r="AE417" s="199" t="n"/>
      <c r="AF417" s="199" t="n"/>
      <c r="AG417" s="199" t="n"/>
    </row>
    <row r="418" ht="26.5" customHeight="1">
      <c r="A418" s="203" t="n"/>
      <c r="B418" s="201" t="n"/>
      <c r="C418" s="200" t="n"/>
      <c r="D418" s="201" t="n"/>
      <c r="E418" s="200" t="n"/>
      <c r="F418" s="201" t="n"/>
      <c r="G418" s="200" t="n"/>
      <c r="H418" s="199" t="n"/>
      <c r="I418" s="199" t="n"/>
      <c r="J418" s="199" t="n"/>
      <c r="K418" s="234" t="n"/>
      <c r="L418" s="199" t="n"/>
      <c r="M418" s="212" t="n"/>
      <c r="N418" s="415" t="n"/>
      <c r="O418" s="212" t="n"/>
      <c r="P418" s="199" t="n"/>
      <c r="Q418" s="199" t="n"/>
      <c r="R418" s="199" t="n"/>
      <c r="S418" s="417" t="n"/>
      <c r="T418" s="199" t="n"/>
      <c r="U418" s="199" t="n"/>
      <c r="V418" s="199" t="n"/>
      <c r="W418" s="199" t="n"/>
      <c r="X418" s="199" t="n"/>
      <c r="Y418" s="199" t="n"/>
      <c r="Z418" s="199" t="n"/>
      <c r="AA418" s="199" t="n"/>
      <c r="AB418" s="199" t="n"/>
      <c r="AC418" s="199" t="n"/>
      <c r="AD418" s="199" t="n"/>
      <c r="AE418" s="199" t="n"/>
      <c r="AF418" s="199" t="n"/>
      <c r="AG418" s="199" t="n"/>
    </row>
    <row r="419" ht="26.5" customHeight="1">
      <c r="A419" s="203" t="n"/>
      <c r="B419" s="201" t="n"/>
      <c r="C419" s="200" t="n"/>
      <c r="D419" s="201" t="n"/>
      <c r="E419" s="200" t="n"/>
      <c r="F419" s="201" t="n"/>
      <c r="G419" s="200" t="n"/>
      <c r="H419" s="199" t="n"/>
      <c r="I419" s="199" t="n"/>
      <c r="J419" s="199" t="n"/>
      <c r="K419" s="234" t="n"/>
      <c r="L419" s="199" t="n"/>
      <c r="M419" s="212" t="n"/>
      <c r="N419" s="415" t="n"/>
      <c r="O419" s="212" t="n"/>
      <c r="P419" s="199" t="n"/>
      <c r="Q419" s="199" t="n"/>
      <c r="R419" s="199" t="n"/>
      <c r="S419" s="417" t="n"/>
      <c r="T419" s="199" t="n"/>
      <c r="U419" s="199" t="n"/>
      <c r="V419" s="199" t="n"/>
      <c r="W419" s="199" t="n"/>
      <c r="X419" s="199" t="n"/>
      <c r="Y419" s="199" t="n"/>
      <c r="Z419" s="199" t="n"/>
      <c r="AA419" s="199" t="n"/>
      <c r="AB419" s="199" t="n"/>
      <c r="AC419" s="199" t="n"/>
      <c r="AD419" s="199" t="n"/>
      <c r="AE419" s="199" t="n"/>
      <c r="AF419" s="199" t="n"/>
      <c r="AG419" s="199" t="n"/>
    </row>
    <row r="420" ht="26.5" customHeight="1">
      <c r="A420" s="203" t="n"/>
      <c r="B420" s="201" t="n"/>
      <c r="C420" s="200" t="n"/>
      <c r="D420" s="201" t="n"/>
      <c r="E420" s="200" t="n"/>
      <c r="F420" s="201" t="n"/>
      <c r="G420" s="200" t="n"/>
      <c r="H420" s="199" t="n"/>
      <c r="I420" s="199" t="n"/>
      <c r="J420" s="199" t="n"/>
      <c r="K420" s="234" t="n"/>
      <c r="L420" s="199" t="n"/>
      <c r="M420" s="212" t="n"/>
      <c r="N420" s="415" t="n"/>
      <c r="O420" s="212" t="n"/>
      <c r="P420" s="199" t="n"/>
      <c r="Q420" s="199" t="n"/>
      <c r="R420" s="199" t="n"/>
      <c r="S420" s="417" t="n"/>
      <c r="T420" s="199" t="n"/>
      <c r="U420" s="199" t="n"/>
      <c r="V420" s="199" t="n"/>
      <c r="W420" s="199" t="n"/>
      <c r="X420" s="199" t="n"/>
      <c r="Y420" s="199" t="n"/>
      <c r="Z420" s="199" t="n"/>
      <c r="AA420" s="199" t="n"/>
      <c r="AB420" s="199" t="n"/>
      <c r="AC420" s="199" t="n"/>
      <c r="AD420" s="199" t="n"/>
      <c r="AE420" s="199" t="n"/>
      <c r="AF420" s="199" t="n"/>
      <c r="AG420" s="199" t="n"/>
    </row>
    <row r="421" ht="26.5" customHeight="1">
      <c r="A421" s="203" t="n"/>
      <c r="B421" s="201" t="n"/>
      <c r="C421" s="200" t="n"/>
      <c r="D421" s="201" t="n"/>
      <c r="E421" s="200" t="n"/>
      <c r="F421" s="201" t="n"/>
      <c r="G421" s="200" t="n"/>
      <c r="H421" s="199" t="n"/>
      <c r="I421" s="199" t="n"/>
      <c r="J421" s="199" t="n"/>
      <c r="K421" s="234" t="n"/>
      <c r="L421" s="199" t="n"/>
      <c r="M421" s="212" t="n"/>
      <c r="N421" s="415" t="n"/>
      <c r="O421" s="212" t="n"/>
      <c r="P421" s="199" t="n"/>
      <c r="Q421" s="199" t="n"/>
      <c r="R421" s="199" t="n"/>
      <c r="S421" s="417" t="n"/>
      <c r="T421" s="199" t="n"/>
      <c r="U421" s="199" t="n"/>
      <c r="V421" s="199" t="n"/>
      <c r="W421" s="199" t="n"/>
      <c r="X421" s="199" t="n"/>
      <c r="Y421" s="199" t="n"/>
      <c r="Z421" s="199" t="n"/>
      <c r="AA421" s="199" t="n"/>
      <c r="AB421" s="199" t="n"/>
      <c r="AC421" s="199" t="n"/>
      <c r="AD421" s="199" t="n"/>
      <c r="AE421" s="199" t="n"/>
      <c r="AF421" s="199" t="n"/>
      <c r="AG421" s="199" t="n"/>
    </row>
    <row r="422" ht="26.5" customHeight="1">
      <c r="A422" s="203" t="n"/>
      <c r="B422" s="201" t="n"/>
      <c r="C422" s="200" t="n"/>
      <c r="D422" s="201" t="n"/>
      <c r="E422" s="200" t="n"/>
      <c r="F422" s="201" t="n"/>
      <c r="G422" s="200" t="n"/>
      <c r="H422" s="199" t="n"/>
      <c r="I422" s="199" t="n"/>
      <c r="J422" s="199" t="n"/>
      <c r="K422" s="234" t="n"/>
      <c r="L422" s="199" t="n"/>
      <c r="M422" s="212" t="n"/>
      <c r="N422" s="415" t="n"/>
      <c r="O422" s="212" t="n"/>
      <c r="P422" s="199" t="n"/>
      <c r="Q422" s="199" t="n"/>
      <c r="R422" s="199" t="n"/>
      <c r="S422" s="417" t="n"/>
      <c r="T422" s="199" t="n"/>
      <c r="U422" s="199" t="n"/>
      <c r="V422" s="199" t="n"/>
      <c r="W422" s="199" t="n"/>
      <c r="X422" s="199" t="n"/>
      <c r="Y422" s="199" t="n"/>
      <c r="Z422" s="199" t="n"/>
      <c r="AA422" s="199" t="n"/>
      <c r="AB422" s="199" t="n"/>
      <c r="AC422" s="199" t="n"/>
      <c r="AD422" s="199" t="n"/>
      <c r="AE422" s="199" t="n"/>
      <c r="AF422" s="199" t="n"/>
      <c r="AG422" s="199" t="n"/>
    </row>
    <row r="423" ht="26.5" customHeight="1">
      <c r="A423" s="203" t="n"/>
      <c r="B423" s="201" t="n"/>
      <c r="C423" s="200" t="n"/>
      <c r="D423" s="201" t="n"/>
      <c r="E423" s="200" t="n"/>
      <c r="F423" s="201" t="n"/>
      <c r="G423" s="200" t="n"/>
      <c r="H423" s="199" t="n"/>
      <c r="I423" s="199" t="n"/>
      <c r="J423" s="199" t="n"/>
      <c r="K423" s="234" t="n"/>
      <c r="L423" s="199" t="n"/>
      <c r="M423" s="212" t="n"/>
      <c r="N423" s="415" t="n"/>
      <c r="O423" s="212" t="n"/>
      <c r="P423" s="199" t="n"/>
      <c r="Q423" s="199" t="n"/>
      <c r="R423" s="199" t="n"/>
      <c r="S423" s="417" t="n"/>
      <c r="T423" s="199" t="n"/>
      <c r="U423" s="199" t="n"/>
      <c r="V423" s="199" t="n"/>
      <c r="W423" s="199" t="n"/>
      <c r="X423" s="199" t="n"/>
      <c r="Y423" s="199" t="n"/>
      <c r="Z423" s="199" t="n"/>
      <c r="AA423" s="199" t="n"/>
      <c r="AB423" s="199" t="n"/>
      <c r="AC423" s="199" t="n"/>
      <c r="AD423" s="199" t="n"/>
      <c r="AE423" s="199" t="n"/>
      <c r="AF423" s="199" t="n"/>
      <c r="AG423" s="199" t="n"/>
    </row>
    <row r="424" ht="26.5" customHeight="1">
      <c r="A424" s="203" t="n"/>
      <c r="B424" s="201" t="n"/>
      <c r="C424" s="200" t="n"/>
      <c r="D424" s="201" t="n"/>
      <c r="E424" s="200" t="n"/>
      <c r="F424" s="201" t="n"/>
      <c r="G424" s="200" t="n"/>
      <c r="H424" s="199" t="n"/>
      <c r="I424" s="199" t="n"/>
      <c r="J424" s="199" t="n"/>
      <c r="K424" s="234" t="n"/>
      <c r="L424" s="199" t="n"/>
      <c r="M424" s="212" t="n"/>
      <c r="N424" s="415" t="n"/>
      <c r="O424" s="212" t="n"/>
      <c r="P424" s="199" t="n"/>
      <c r="Q424" s="199" t="n"/>
      <c r="R424" s="199" t="n"/>
      <c r="S424" s="417" t="n"/>
      <c r="T424" s="199" t="n"/>
      <c r="U424" s="199" t="n"/>
      <c r="V424" s="199" t="n"/>
      <c r="W424" s="199" t="n"/>
      <c r="X424" s="199" t="n"/>
      <c r="Y424" s="199" t="n"/>
      <c r="Z424" s="199" t="n"/>
      <c r="AA424" s="199" t="n"/>
      <c r="AB424" s="199" t="n"/>
      <c r="AC424" s="199" t="n"/>
      <c r="AD424" s="199" t="n"/>
      <c r="AE424" s="199" t="n"/>
      <c r="AF424" s="199" t="n"/>
      <c r="AG424" s="199" t="n"/>
    </row>
    <row r="425" ht="26.5" customHeight="1">
      <c r="A425" s="203" t="n"/>
      <c r="B425" s="201" t="n"/>
      <c r="C425" s="200" t="n"/>
      <c r="D425" s="201" t="n"/>
      <c r="E425" s="200" t="n"/>
      <c r="F425" s="201" t="n"/>
      <c r="G425" s="200" t="n"/>
      <c r="H425" s="199" t="n"/>
      <c r="I425" s="199" t="n"/>
      <c r="J425" s="199" t="n"/>
      <c r="K425" s="234" t="n"/>
      <c r="L425" s="199" t="n"/>
      <c r="M425" s="212" t="n"/>
      <c r="N425" s="415" t="n"/>
      <c r="O425" s="212" t="n"/>
      <c r="P425" s="199" t="n"/>
      <c r="Q425" s="199" t="n"/>
      <c r="R425" s="199" t="n"/>
      <c r="S425" s="417" t="n"/>
      <c r="T425" s="199" t="n"/>
      <c r="U425" s="199" t="n"/>
      <c r="V425" s="199" t="n"/>
      <c r="W425" s="199" t="n"/>
      <c r="X425" s="199" t="n"/>
      <c r="Y425" s="199" t="n"/>
      <c r="Z425" s="199" t="n"/>
      <c r="AA425" s="199" t="n"/>
      <c r="AB425" s="199" t="n"/>
      <c r="AC425" s="199" t="n"/>
      <c r="AD425" s="199" t="n"/>
      <c r="AE425" s="199" t="n"/>
      <c r="AF425" s="199" t="n"/>
      <c r="AG425" s="199" t="n"/>
    </row>
    <row r="426" ht="26.5" customHeight="1">
      <c r="A426" s="203" t="n"/>
      <c r="B426" s="201" t="n"/>
      <c r="C426" s="200" t="n"/>
      <c r="D426" s="201" t="n"/>
      <c r="E426" s="200" t="n"/>
      <c r="F426" s="201" t="n"/>
      <c r="G426" s="200" t="n"/>
      <c r="H426" s="199" t="n"/>
      <c r="I426" s="199" t="n"/>
      <c r="J426" s="199" t="n"/>
      <c r="K426" s="234" t="n"/>
      <c r="L426" s="199" t="n"/>
      <c r="M426" s="212" t="n"/>
      <c r="N426" s="415" t="n"/>
      <c r="O426" s="212" t="n"/>
      <c r="P426" s="199" t="n"/>
      <c r="Q426" s="199" t="n"/>
      <c r="R426" s="199" t="n"/>
      <c r="S426" s="417" t="n"/>
      <c r="T426" s="199" t="n"/>
      <c r="U426" s="199" t="n"/>
      <c r="V426" s="199" t="n"/>
      <c r="W426" s="199" t="n"/>
      <c r="X426" s="199" t="n"/>
      <c r="Y426" s="199" t="n"/>
      <c r="Z426" s="199" t="n"/>
      <c r="AA426" s="199" t="n"/>
      <c r="AB426" s="199" t="n"/>
      <c r="AC426" s="199" t="n"/>
      <c r="AD426" s="199" t="n"/>
      <c r="AE426" s="199" t="n"/>
      <c r="AF426" s="199" t="n"/>
      <c r="AG426" s="199" t="n"/>
    </row>
    <row r="427" ht="26.5" customHeight="1">
      <c r="A427" s="203" t="n"/>
      <c r="B427" s="201" t="n"/>
      <c r="C427" s="200" t="n"/>
      <c r="D427" s="201" t="n"/>
      <c r="E427" s="200" t="n"/>
      <c r="F427" s="201" t="n"/>
      <c r="G427" s="200" t="n"/>
      <c r="H427" s="199" t="n"/>
      <c r="I427" s="199" t="n"/>
      <c r="J427" s="199" t="n"/>
      <c r="K427" s="234" t="n"/>
      <c r="L427" s="199" t="n"/>
      <c r="M427" s="212" t="n"/>
      <c r="N427" s="415" t="n"/>
      <c r="O427" s="212" t="n"/>
      <c r="P427" s="199" t="n"/>
      <c r="Q427" s="199" t="n"/>
      <c r="R427" s="199" t="n"/>
      <c r="S427" s="417" t="n"/>
      <c r="T427" s="199" t="n"/>
      <c r="U427" s="199" t="n"/>
      <c r="V427" s="199" t="n"/>
      <c r="W427" s="199" t="n"/>
      <c r="X427" s="199" t="n"/>
      <c r="Y427" s="199" t="n"/>
      <c r="Z427" s="199" t="n"/>
      <c r="AA427" s="199" t="n"/>
      <c r="AB427" s="199" t="n"/>
      <c r="AC427" s="199" t="n"/>
      <c r="AD427" s="199" t="n"/>
      <c r="AE427" s="199" t="n"/>
      <c r="AF427" s="199" t="n"/>
      <c r="AG427" s="199" t="n"/>
    </row>
    <row r="428" ht="26.5" customHeight="1">
      <c r="A428" s="203" t="n"/>
      <c r="B428" s="201" t="n"/>
      <c r="C428" s="200" t="n"/>
      <c r="D428" s="201" t="n"/>
      <c r="E428" s="200" t="n"/>
      <c r="F428" s="201" t="n"/>
      <c r="G428" s="200" t="n"/>
      <c r="H428" s="199" t="n"/>
      <c r="I428" s="199" t="n"/>
      <c r="J428" s="199" t="n"/>
      <c r="K428" s="234" t="n"/>
      <c r="L428" s="199" t="n"/>
      <c r="M428" s="212" t="n"/>
      <c r="N428" s="415" t="n"/>
      <c r="O428" s="212" t="n"/>
      <c r="P428" s="199" t="n"/>
      <c r="Q428" s="199" t="n"/>
      <c r="R428" s="199" t="n"/>
      <c r="S428" s="417" t="n"/>
      <c r="T428" s="199" t="n"/>
      <c r="U428" s="199" t="n"/>
      <c r="V428" s="199" t="n"/>
      <c r="W428" s="199" t="n"/>
      <c r="X428" s="199" t="n"/>
      <c r="Y428" s="199" t="n"/>
      <c r="Z428" s="199" t="n"/>
      <c r="AA428" s="199" t="n"/>
      <c r="AB428" s="199" t="n"/>
      <c r="AC428" s="199" t="n"/>
      <c r="AD428" s="199" t="n"/>
      <c r="AE428" s="199" t="n"/>
      <c r="AF428" s="199" t="n"/>
      <c r="AG428" s="199" t="n"/>
    </row>
    <row r="429" ht="26.5" customHeight="1">
      <c r="A429" s="203" t="n"/>
      <c r="B429" s="201" t="n"/>
      <c r="C429" s="200" t="n"/>
      <c r="D429" s="201" t="n"/>
      <c r="E429" s="200" t="n"/>
      <c r="F429" s="201" t="n"/>
      <c r="G429" s="200" t="n"/>
      <c r="H429" s="199" t="n"/>
      <c r="I429" s="199" t="n"/>
      <c r="J429" s="199" t="n"/>
      <c r="K429" s="234" t="n"/>
      <c r="L429" s="199" t="n"/>
      <c r="M429" s="212" t="n"/>
      <c r="N429" s="415" t="n"/>
      <c r="O429" s="212" t="n"/>
      <c r="P429" s="199" t="n"/>
      <c r="Q429" s="199" t="n"/>
      <c r="R429" s="199" t="n"/>
      <c r="S429" s="417" t="n"/>
      <c r="T429" s="199" t="n"/>
      <c r="U429" s="199" t="n"/>
      <c r="V429" s="199" t="n"/>
      <c r="W429" s="199" t="n"/>
      <c r="X429" s="199" t="n"/>
      <c r="Y429" s="199" t="n"/>
      <c r="Z429" s="199" t="n"/>
      <c r="AA429" s="199" t="n"/>
      <c r="AB429" s="199" t="n"/>
      <c r="AC429" s="199" t="n"/>
      <c r="AD429" s="199" t="n"/>
      <c r="AE429" s="199" t="n"/>
      <c r="AF429" s="199" t="n"/>
      <c r="AG429" s="199" t="n"/>
    </row>
    <row r="430" ht="26.5" customHeight="1">
      <c r="A430" s="203" t="n"/>
      <c r="B430" s="201" t="n"/>
      <c r="C430" s="200" t="n"/>
      <c r="D430" s="201" t="n"/>
      <c r="E430" s="200" t="n"/>
      <c r="F430" s="201" t="n"/>
      <c r="G430" s="200" t="n"/>
      <c r="H430" s="199" t="n"/>
      <c r="I430" s="199" t="n"/>
      <c r="J430" s="199" t="n"/>
      <c r="K430" s="234" t="n"/>
      <c r="L430" s="199" t="n"/>
      <c r="M430" s="212" t="n"/>
      <c r="N430" s="415" t="n"/>
      <c r="O430" s="212" t="n"/>
      <c r="P430" s="199" t="n"/>
      <c r="Q430" s="199" t="n"/>
      <c r="R430" s="199" t="n"/>
      <c r="S430" s="417" t="n"/>
      <c r="T430" s="199" t="n"/>
      <c r="U430" s="199" t="n"/>
      <c r="V430" s="199" t="n"/>
      <c r="W430" s="199" t="n"/>
      <c r="X430" s="199" t="n"/>
      <c r="Y430" s="199" t="n"/>
      <c r="Z430" s="199" t="n"/>
      <c r="AA430" s="199" t="n"/>
      <c r="AB430" s="199" t="n"/>
      <c r="AC430" s="199" t="n"/>
      <c r="AD430" s="199" t="n"/>
      <c r="AE430" s="199" t="n"/>
      <c r="AF430" s="199" t="n"/>
      <c r="AG430" s="199" t="n"/>
    </row>
    <row r="431" ht="26.5" customHeight="1">
      <c r="A431" s="203" t="n"/>
      <c r="B431" s="201" t="n"/>
      <c r="C431" s="200" t="n"/>
      <c r="D431" s="201" t="n"/>
      <c r="E431" s="200" t="n"/>
      <c r="F431" s="201" t="n"/>
      <c r="G431" s="200" t="n"/>
      <c r="H431" s="199" t="n"/>
      <c r="I431" s="199" t="n"/>
      <c r="J431" s="199" t="n"/>
      <c r="K431" s="234" t="n"/>
      <c r="L431" s="199" t="n"/>
      <c r="M431" s="212" t="n"/>
      <c r="N431" s="415" t="n"/>
      <c r="O431" s="212" t="n"/>
      <c r="P431" s="199" t="n"/>
      <c r="Q431" s="199" t="n"/>
      <c r="R431" s="199" t="n"/>
      <c r="S431" s="417" t="n"/>
      <c r="T431" s="199" t="n"/>
      <c r="U431" s="199" t="n"/>
      <c r="V431" s="199" t="n"/>
      <c r="W431" s="199" t="n"/>
      <c r="X431" s="199" t="n"/>
      <c r="Y431" s="199" t="n"/>
      <c r="Z431" s="199" t="n"/>
      <c r="AA431" s="199" t="n"/>
      <c r="AB431" s="199" t="n"/>
      <c r="AC431" s="199" t="n"/>
      <c r="AD431" s="199" t="n"/>
      <c r="AE431" s="199" t="n"/>
      <c r="AF431" s="199" t="n"/>
      <c r="AG431" s="199" t="n"/>
    </row>
    <row r="432" ht="26.5" customHeight="1">
      <c r="A432" s="203" t="n"/>
      <c r="B432" s="201" t="n"/>
      <c r="C432" s="200" t="n"/>
      <c r="D432" s="201" t="n"/>
      <c r="E432" s="200" t="n"/>
      <c r="F432" s="201" t="n"/>
      <c r="G432" s="200" t="n"/>
      <c r="H432" s="199" t="n"/>
      <c r="I432" s="199" t="n"/>
      <c r="J432" s="199" t="n"/>
      <c r="K432" s="234" t="n"/>
      <c r="L432" s="199" t="n"/>
      <c r="M432" s="212" t="n"/>
      <c r="N432" s="415" t="n"/>
      <c r="O432" s="212" t="n"/>
      <c r="P432" s="199" t="n"/>
      <c r="Q432" s="199" t="n"/>
      <c r="R432" s="199" t="n"/>
      <c r="S432" s="417" t="n"/>
      <c r="T432" s="199" t="n"/>
      <c r="U432" s="199" t="n"/>
      <c r="V432" s="199" t="n"/>
      <c r="W432" s="199" t="n"/>
      <c r="X432" s="199" t="n"/>
      <c r="Y432" s="199" t="n"/>
      <c r="Z432" s="199" t="n"/>
      <c r="AA432" s="199" t="n"/>
      <c r="AB432" s="199" t="n"/>
      <c r="AC432" s="199" t="n"/>
      <c r="AD432" s="199" t="n"/>
      <c r="AE432" s="199" t="n"/>
      <c r="AF432" s="199" t="n"/>
      <c r="AG432" s="199" t="n"/>
    </row>
    <row r="433" ht="26.5" customHeight="1">
      <c r="A433" s="203" t="n"/>
      <c r="B433" s="201" t="n"/>
      <c r="C433" s="200" t="n"/>
      <c r="D433" s="201" t="n"/>
      <c r="E433" s="200" t="n"/>
      <c r="F433" s="201" t="n"/>
      <c r="G433" s="200" t="n"/>
      <c r="H433" s="199" t="n"/>
      <c r="I433" s="199" t="n"/>
      <c r="J433" s="199" t="n"/>
      <c r="K433" s="234" t="n"/>
      <c r="L433" s="199" t="n"/>
      <c r="M433" s="212" t="n"/>
      <c r="N433" s="415" t="n"/>
      <c r="O433" s="212" t="n"/>
      <c r="P433" s="199" t="n"/>
      <c r="Q433" s="199" t="n"/>
      <c r="R433" s="199" t="n"/>
      <c r="S433" s="417" t="n"/>
      <c r="T433" s="199" t="n"/>
      <c r="U433" s="199" t="n"/>
      <c r="V433" s="199" t="n"/>
      <c r="W433" s="199" t="n"/>
      <c r="X433" s="199" t="n"/>
      <c r="Y433" s="199" t="n"/>
      <c r="Z433" s="199" t="n"/>
      <c r="AA433" s="199" t="n"/>
      <c r="AB433" s="199" t="n"/>
      <c r="AC433" s="199" t="n"/>
      <c r="AD433" s="199" t="n"/>
      <c r="AE433" s="199" t="n"/>
      <c r="AF433" s="199" t="n"/>
      <c r="AG433" s="199" t="n"/>
    </row>
    <row r="434" ht="26.5" customHeight="1">
      <c r="A434" s="203" t="n"/>
      <c r="B434" s="201" t="n"/>
      <c r="C434" s="200" t="n"/>
      <c r="D434" s="201" t="n"/>
      <c r="E434" s="200" t="n"/>
      <c r="F434" s="201" t="n"/>
      <c r="G434" s="200" t="n"/>
      <c r="H434" s="199" t="n"/>
      <c r="I434" s="199" t="n"/>
      <c r="J434" s="199" t="n"/>
      <c r="K434" s="234" t="n"/>
      <c r="L434" s="199" t="n"/>
      <c r="M434" s="212" t="n"/>
      <c r="N434" s="415" t="n"/>
      <c r="O434" s="212" t="n"/>
      <c r="P434" s="199" t="n"/>
      <c r="Q434" s="199" t="n"/>
      <c r="R434" s="199" t="n"/>
      <c r="S434" s="417" t="n"/>
      <c r="T434" s="199" t="n"/>
      <c r="U434" s="199" t="n"/>
      <c r="V434" s="199" t="n"/>
      <c r="W434" s="199" t="n"/>
      <c r="X434" s="199" t="n"/>
      <c r="Y434" s="199" t="n"/>
      <c r="Z434" s="199" t="n"/>
      <c r="AA434" s="199" t="n"/>
      <c r="AB434" s="199" t="n"/>
      <c r="AC434" s="199" t="n"/>
      <c r="AD434" s="199" t="n"/>
      <c r="AE434" s="199" t="n"/>
      <c r="AF434" s="199" t="n"/>
      <c r="AG434" s="199" t="n"/>
    </row>
    <row r="435" ht="26.5" customHeight="1">
      <c r="A435" s="203" t="n"/>
      <c r="B435" s="201" t="n"/>
      <c r="C435" s="200" t="n"/>
      <c r="D435" s="201" t="n"/>
      <c r="E435" s="200" t="n"/>
      <c r="F435" s="201" t="n"/>
      <c r="G435" s="200" t="n"/>
      <c r="H435" s="199" t="n"/>
      <c r="I435" s="199" t="n"/>
      <c r="J435" s="199" t="n"/>
      <c r="K435" s="234" t="n"/>
      <c r="L435" s="199" t="n"/>
      <c r="M435" s="212" t="n"/>
      <c r="N435" s="415" t="n"/>
      <c r="O435" s="212" t="n"/>
      <c r="P435" s="199" t="n"/>
      <c r="Q435" s="199" t="n"/>
      <c r="R435" s="199" t="n"/>
      <c r="S435" s="417" t="n"/>
      <c r="T435" s="199" t="n"/>
      <c r="U435" s="199" t="n"/>
      <c r="V435" s="199" t="n"/>
      <c r="W435" s="199" t="n"/>
      <c r="X435" s="199" t="n"/>
      <c r="Y435" s="199" t="n"/>
      <c r="Z435" s="199" t="n"/>
      <c r="AA435" s="199" t="n"/>
      <c r="AB435" s="199" t="n"/>
      <c r="AC435" s="199" t="n"/>
      <c r="AD435" s="199" t="n"/>
      <c r="AE435" s="199" t="n"/>
      <c r="AF435" s="199" t="n"/>
      <c r="AG435" s="199" t="n"/>
    </row>
    <row r="436" ht="26.5" customHeight="1">
      <c r="A436" s="203" t="n"/>
      <c r="B436" s="201" t="n"/>
      <c r="C436" s="200" t="n"/>
      <c r="D436" s="201" t="n"/>
      <c r="E436" s="200" t="n"/>
      <c r="F436" s="201" t="n"/>
      <c r="G436" s="200" t="n"/>
      <c r="H436" s="199" t="n"/>
      <c r="I436" s="199" t="n"/>
      <c r="J436" s="199" t="n"/>
      <c r="K436" s="234" t="n"/>
      <c r="L436" s="199" t="n"/>
      <c r="M436" s="212" t="n"/>
      <c r="N436" s="415" t="n"/>
      <c r="O436" s="212" t="n"/>
      <c r="P436" s="199" t="n"/>
      <c r="Q436" s="199" t="n"/>
      <c r="R436" s="199" t="n"/>
      <c r="S436" s="417" t="n"/>
      <c r="T436" s="199" t="n"/>
      <c r="U436" s="199" t="n"/>
      <c r="V436" s="199" t="n"/>
      <c r="W436" s="199" t="n"/>
      <c r="X436" s="199" t="n"/>
      <c r="Y436" s="199" t="n"/>
      <c r="Z436" s="199" t="n"/>
      <c r="AA436" s="199" t="n"/>
      <c r="AB436" s="199" t="n"/>
      <c r="AC436" s="199" t="n"/>
      <c r="AD436" s="199" t="n"/>
      <c r="AE436" s="199" t="n"/>
      <c r="AF436" s="199" t="n"/>
      <c r="AG436" s="199" t="n"/>
    </row>
    <row r="437" ht="26.5" customHeight="1">
      <c r="A437" s="203" t="n"/>
      <c r="B437" s="201" t="n"/>
      <c r="C437" s="200" t="n"/>
      <c r="D437" s="201" t="n"/>
      <c r="E437" s="200" t="n"/>
      <c r="F437" s="201" t="n"/>
      <c r="G437" s="200" t="n"/>
      <c r="H437" s="199" t="n"/>
      <c r="I437" s="199" t="n"/>
      <c r="J437" s="199" t="n"/>
      <c r="K437" s="234" t="n"/>
      <c r="L437" s="199" t="n"/>
      <c r="M437" s="212" t="n"/>
      <c r="N437" s="415" t="n"/>
      <c r="O437" s="212" t="n"/>
      <c r="P437" s="199" t="n"/>
      <c r="Q437" s="199" t="n"/>
      <c r="R437" s="199" t="n"/>
      <c r="S437" s="417" t="n"/>
      <c r="T437" s="199" t="n"/>
      <c r="U437" s="199" t="n"/>
      <c r="V437" s="199" t="n"/>
      <c r="W437" s="199" t="n"/>
      <c r="X437" s="199" t="n"/>
      <c r="Y437" s="199" t="n"/>
      <c r="Z437" s="199" t="n"/>
      <c r="AA437" s="199" t="n"/>
      <c r="AB437" s="199" t="n"/>
      <c r="AC437" s="199" t="n"/>
      <c r="AD437" s="199" t="n"/>
      <c r="AE437" s="199" t="n"/>
      <c r="AF437" s="199" t="n"/>
      <c r="AG437" s="199" t="n"/>
    </row>
    <row r="438" ht="26.5" customHeight="1">
      <c r="A438" s="203" t="n"/>
      <c r="B438" s="201" t="n"/>
      <c r="C438" s="200" t="n"/>
      <c r="D438" s="201" t="n"/>
      <c r="E438" s="200" t="n"/>
      <c r="F438" s="201" t="n"/>
      <c r="G438" s="200" t="n"/>
      <c r="H438" s="199" t="n"/>
      <c r="I438" s="199" t="n"/>
      <c r="J438" s="199" t="n"/>
      <c r="K438" s="234" t="n"/>
      <c r="L438" s="199" t="n"/>
      <c r="M438" s="212" t="n"/>
      <c r="N438" s="415" t="n"/>
      <c r="O438" s="212" t="n"/>
      <c r="P438" s="199" t="n"/>
      <c r="Q438" s="199" t="n"/>
      <c r="R438" s="199" t="n"/>
      <c r="S438" s="417" t="n"/>
      <c r="T438" s="199" t="n"/>
      <c r="U438" s="199" t="n"/>
      <c r="V438" s="199" t="n"/>
      <c r="W438" s="199" t="n"/>
      <c r="X438" s="199" t="n"/>
      <c r="Y438" s="199" t="n"/>
      <c r="Z438" s="199" t="n"/>
      <c r="AA438" s="199" t="n"/>
      <c r="AB438" s="199" t="n"/>
      <c r="AC438" s="199" t="n"/>
      <c r="AD438" s="199" t="n"/>
      <c r="AE438" s="199" t="n"/>
      <c r="AF438" s="199" t="n"/>
      <c r="AG438" s="199" t="n"/>
    </row>
    <row r="439" ht="26.5" customHeight="1">
      <c r="A439" s="203" t="n"/>
      <c r="B439" s="201" t="n"/>
      <c r="C439" s="200" t="n"/>
      <c r="D439" s="201" t="n"/>
      <c r="E439" s="200" t="n"/>
      <c r="F439" s="201" t="n"/>
      <c r="G439" s="200" t="n"/>
      <c r="H439" s="199" t="n"/>
      <c r="I439" s="199" t="n"/>
      <c r="J439" s="199" t="n"/>
      <c r="K439" s="234" t="n"/>
      <c r="L439" s="199" t="n"/>
      <c r="M439" s="212" t="n"/>
      <c r="N439" s="415" t="n"/>
      <c r="O439" s="212" t="n"/>
      <c r="P439" s="199" t="n"/>
      <c r="Q439" s="199" t="n"/>
      <c r="R439" s="199" t="n"/>
      <c r="S439" s="417" t="n"/>
      <c r="T439" s="199" t="n"/>
      <c r="U439" s="199" t="n"/>
      <c r="V439" s="199" t="n"/>
      <c r="W439" s="199" t="n"/>
      <c r="X439" s="199" t="n"/>
      <c r="Y439" s="199" t="n"/>
      <c r="Z439" s="199" t="n"/>
      <c r="AA439" s="199" t="n"/>
      <c r="AB439" s="199" t="n"/>
      <c r="AC439" s="199" t="n"/>
      <c r="AD439" s="199" t="n"/>
      <c r="AE439" s="199" t="n"/>
      <c r="AF439" s="199" t="n"/>
      <c r="AG439" s="199" t="n"/>
    </row>
    <row r="440" ht="26.5" customHeight="1">
      <c r="A440" s="203" t="n"/>
      <c r="B440" s="201" t="n"/>
      <c r="C440" s="200" t="n"/>
      <c r="D440" s="201" t="n"/>
      <c r="E440" s="200" t="n"/>
      <c r="F440" s="201" t="n"/>
      <c r="G440" s="200" t="n"/>
      <c r="H440" s="199" t="n"/>
      <c r="I440" s="199" t="n"/>
      <c r="J440" s="199" t="n"/>
      <c r="K440" s="234" t="n"/>
      <c r="L440" s="199" t="n"/>
      <c r="M440" s="212" t="n"/>
      <c r="N440" s="415" t="n"/>
      <c r="O440" s="212" t="n"/>
      <c r="P440" s="199" t="n"/>
      <c r="Q440" s="199" t="n"/>
      <c r="R440" s="199" t="n"/>
      <c r="S440" s="417" t="n"/>
      <c r="T440" s="199" t="n"/>
      <c r="U440" s="199" t="n"/>
      <c r="V440" s="199" t="n"/>
      <c r="W440" s="199" t="n"/>
      <c r="X440" s="199" t="n"/>
      <c r="Y440" s="199" t="n"/>
      <c r="Z440" s="199" t="n"/>
      <c r="AA440" s="199" t="n"/>
      <c r="AB440" s="199" t="n"/>
      <c r="AC440" s="199" t="n"/>
      <c r="AD440" s="199" t="n"/>
      <c r="AE440" s="199" t="n"/>
      <c r="AF440" s="199" t="n"/>
      <c r="AG440" s="199" t="n"/>
    </row>
    <row r="441" ht="26.5" customHeight="1">
      <c r="A441" s="203" t="n"/>
      <c r="B441" s="201" t="n"/>
      <c r="C441" s="200" t="n"/>
      <c r="D441" s="201" t="n"/>
      <c r="E441" s="200" t="n"/>
      <c r="F441" s="201" t="n"/>
      <c r="G441" s="200" t="n"/>
      <c r="H441" s="199" t="n"/>
      <c r="I441" s="199" t="n"/>
      <c r="J441" s="199" t="n"/>
      <c r="K441" s="234" t="n"/>
      <c r="L441" s="199" t="n"/>
      <c r="M441" s="212" t="n"/>
      <c r="N441" s="415" t="n"/>
      <c r="O441" s="212" t="n"/>
      <c r="P441" s="199" t="n"/>
      <c r="Q441" s="199" t="n"/>
      <c r="R441" s="199" t="n"/>
      <c r="S441" s="417" t="n"/>
      <c r="T441" s="199" t="n"/>
      <c r="U441" s="199" t="n"/>
      <c r="V441" s="199" t="n"/>
      <c r="W441" s="199" t="n"/>
      <c r="X441" s="199" t="n"/>
      <c r="Y441" s="199" t="n"/>
      <c r="Z441" s="199" t="n"/>
      <c r="AA441" s="199" t="n"/>
      <c r="AB441" s="199" t="n"/>
      <c r="AC441" s="199" t="n"/>
      <c r="AD441" s="199" t="n"/>
      <c r="AE441" s="199" t="n"/>
      <c r="AF441" s="199" t="n"/>
      <c r="AG441" s="199" t="n"/>
    </row>
    <row r="442" ht="26.5" customHeight="1">
      <c r="A442" s="203" t="n"/>
      <c r="B442" s="201" t="n"/>
      <c r="C442" s="200" t="n"/>
      <c r="D442" s="201" t="n"/>
      <c r="E442" s="200" t="n"/>
      <c r="F442" s="201" t="n"/>
      <c r="G442" s="200" t="n"/>
      <c r="H442" s="199" t="n"/>
      <c r="I442" s="199" t="n"/>
      <c r="J442" s="199" t="n"/>
      <c r="K442" s="234" t="n"/>
      <c r="L442" s="199" t="n"/>
      <c r="M442" s="212" t="n"/>
      <c r="N442" s="415" t="n"/>
      <c r="O442" s="212" t="n"/>
      <c r="P442" s="199" t="n"/>
      <c r="Q442" s="199" t="n"/>
      <c r="R442" s="199" t="n"/>
      <c r="S442" s="417" t="n"/>
      <c r="T442" s="199" t="n"/>
      <c r="U442" s="199" t="n"/>
      <c r="V442" s="199" t="n"/>
      <c r="W442" s="199" t="n"/>
      <c r="X442" s="199" t="n"/>
      <c r="Y442" s="199" t="n"/>
      <c r="Z442" s="199" t="n"/>
      <c r="AA442" s="199" t="n"/>
      <c r="AB442" s="199" t="n"/>
      <c r="AC442" s="199" t="n"/>
      <c r="AD442" s="199" t="n"/>
      <c r="AE442" s="199" t="n"/>
      <c r="AF442" s="199" t="n"/>
      <c r="AG442" s="199" t="n"/>
    </row>
    <row r="443" ht="26.5" customHeight="1">
      <c r="A443" s="203" t="n"/>
      <c r="B443" s="201" t="n"/>
      <c r="C443" s="200" t="n"/>
      <c r="D443" s="201" t="n"/>
      <c r="E443" s="200" t="n"/>
      <c r="F443" s="201" t="n"/>
      <c r="G443" s="200" t="n"/>
      <c r="H443" s="199" t="n"/>
      <c r="I443" s="199" t="n"/>
      <c r="J443" s="199" t="n"/>
      <c r="K443" s="234" t="n"/>
      <c r="L443" s="199" t="n"/>
      <c r="M443" s="212" t="n"/>
      <c r="N443" s="415" t="n"/>
      <c r="O443" s="212" t="n"/>
      <c r="P443" s="199" t="n"/>
      <c r="Q443" s="199" t="n"/>
      <c r="R443" s="199" t="n"/>
      <c r="S443" s="417" t="n"/>
      <c r="T443" s="199" t="n"/>
      <c r="U443" s="199" t="n"/>
      <c r="V443" s="199" t="n"/>
      <c r="W443" s="199" t="n"/>
      <c r="X443" s="199" t="n"/>
      <c r="Y443" s="199" t="n"/>
      <c r="Z443" s="199" t="n"/>
      <c r="AA443" s="199" t="n"/>
      <c r="AB443" s="199" t="n"/>
      <c r="AC443" s="199" t="n"/>
      <c r="AD443" s="199" t="n"/>
      <c r="AE443" s="199" t="n"/>
      <c r="AF443" s="199" t="n"/>
      <c r="AG443" s="199" t="n"/>
    </row>
    <row r="444" ht="26.5" customHeight="1">
      <c r="A444" s="203" t="n"/>
      <c r="B444" s="201" t="n"/>
      <c r="C444" s="200" t="n"/>
      <c r="D444" s="201" t="n"/>
      <c r="E444" s="200" t="n"/>
      <c r="F444" s="201" t="n"/>
      <c r="G444" s="200" t="n"/>
      <c r="H444" s="199" t="n"/>
      <c r="I444" s="199" t="n"/>
      <c r="J444" s="199" t="n"/>
      <c r="K444" s="234" t="n"/>
      <c r="L444" s="199" t="n"/>
      <c r="M444" s="212" t="n"/>
      <c r="N444" s="415" t="n"/>
      <c r="O444" s="212" t="n"/>
      <c r="P444" s="199" t="n"/>
      <c r="Q444" s="199" t="n"/>
      <c r="R444" s="199" t="n"/>
      <c r="S444" s="417" t="n"/>
      <c r="T444" s="199" t="n"/>
      <c r="U444" s="199" t="n"/>
      <c r="V444" s="199" t="n"/>
      <c r="W444" s="199" t="n"/>
      <c r="X444" s="199" t="n"/>
      <c r="Y444" s="199" t="n"/>
      <c r="Z444" s="199" t="n"/>
      <c r="AA444" s="199" t="n"/>
      <c r="AB444" s="199" t="n"/>
      <c r="AC444" s="199" t="n"/>
      <c r="AD444" s="199" t="n"/>
      <c r="AE444" s="199" t="n"/>
      <c r="AF444" s="199" t="n"/>
      <c r="AG444" s="199" t="n"/>
    </row>
    <row r="445" ht="26.5" customHeight="1">
      <c r="A445" s="203" t="n"/>
      <c r="B445" s="201" t="n"/>
      <c r="C445" s="200" t="n"/>
      <c r="D445" s="201" t="n"/>
      <c r="E445" s="200" t="n"/>
      <c r="F445" s="201" t="n"/>
      <c r="G445" s="200" t="n"/>
      <c r="H445" s="199" t="n"/>
      <c r="I445" s="199" t="n"/>
      <c r="J445" s="199" t="n"/>
      <c r="K445" s="234" t="n"/>
      <c r="L445" s="199" t="n"/>
      <c r="M445" s="212" t="n"/>
      <c r="N445" s="415" t="n"/>
      <c r="O445" s="212" t="n"/>
      <c r="P445" s="199" t="n"/>
      <c r="Q445" s="199" t="n"/>
      <c r="R445" s="199" t="n"/>
      <c r="S445" s="417" t="n"/>
      <c r="T445" s="199" t="n"/>
      <c r="U445" s="199" t="n"/>
      <c r="V445" s="199" t="n"/>
      <c r="W445" s="199" t="n"/>
      <c r="X445" s="199" t="n"/>
      <c r="Y445" s="199" t="n"/>
      <c r="Z445" s="199" t="n"/>
      <c r="AA445" s="199" t="n"/>
      <c r="AB445" s="199" t="n"/>
      <c r="AC445" s="199" t="n"/>
      <c r="AD445" s="199" t="n"/>
      <c r="AE445" s="199" t="n"/>
      <c r="AF445" s="199" t="n"/>
      <c r="AG445" s="199" t="n"/>
    </row>
    <row r="446" ht="26.5" customHeight="1">
      <c r="A446" s="203" t="n"/>
      <c r="B446" s="201" t="n"/>
      <c r="C446" s="200" t="n"/>
      <c r="D446" s="201" t="n"/>
      <c r="E446" s="200" t="n"/>
      <c r="F446" s="201" t="n"/>
      <c r="G446" s="200" t="n"/>
      <c r="H446" s="199" t="n"/>
      <c r="I446" s="199" t="n"/>
      <c r="J446" s="199" t="n"/>
      <c r="K446" s="234" t="n"/>
      <c r="L446" s="199" t="n"/>
      <c r="M446" s="212" t="n"/>
      <c r="N446" s="415" t="n"/>
      <c r="O446" s="212" t="n"/>
      <c r="P446" s="199" t="n"/>
      <c r="Q446" s="199" t="n"/>
      <c r="R446" s="199" t="n"/>
      <c r="S446" s="417" t="n"/>
      <c r="T446" s="199" t="n"/>
      <c r="U446" s="199" t="n"/>
      <c r="V446" s="199" t="n"/>
      <c r="W446" s="199" t="n"/>
      <c r="X446" s="199" t="n"/>
      <c r="Y446" s="199" t="n"/>
      <c r="Z446" s="199" t="n"/>
      <c r="AA446" s="199" t="n"/>
      <c r="AB446" s="199" t="n"/>
      <c r="AC446" s="199" t="n"/>
      <c r="AD446" s="199" t="n"/>
      <c r="AE446" s="199" t="n"/>
      <c r="AF446" s="199" t="n"/>
      <c r="AG446" s="199" t="n"/>
    </row>
    <row r="447" ht="26.5" customHeight="1">
      <c r="A447" s="203" t="n"/>
      <c r="B447" s="201" t="n"/>
      <c r="C447" s="200" t="n"/>
      <c r="D447" s="201" t="n"/>
      <c r="E447" s="200" t="n"/>
      <c r="F447" s="201" t="n"/>
      <c r="G447" s="200" t="n"/>
      <c r="H447" s="199" t="n"/>
      <c r="I447" s="199" t="n"/>
      <c r="J447" s="199" t="n"/>
      <c r="K447" s="234" t="n"/>
      <c r="L447" s="199" t="n"/>
      <c r="M447" s="212" t="n"/>
      <c r="N447" s="415" t="n"/>
      <c r="O447" s="212" t="n"/>
      <c r="P447" s="199" t="n"/>
      <c r="Q447" s="199" t="n"/>
      <c r="R447" s="199" t="n"/>
      <c r="S447" s="417" t="n"/>
      <c r="T447" s="199" t="n"/>
      <c r="U447" s="199" t="n"/>
      <c r="V447" s="199" t="n"/>
      <c r="W447" s="199" t="n"/>
      <c r="X447" s="199" t="n"/>
      <c r="Y447" s="199" t="n"/>
      <c r="Z447" s="199" t="n"/>
      <c r="AA447" s="199" t="n"/>
      <c r="AB447" s="199" t="n"/>
      <c r="AC447" s="199" t="n"/>
      <c r="AD447" s="199" t="n"/>
      <c r="AE447" s="199" t="n"/>
      <c r="AF447" s="199" t="n"/>
      <c r="AG447" s="199" t="n"/>
    </row>
    <row r="448" ht="26.5" customHeight="1">
      <c r="A448" s="203" t="n"/>
      <c r="B448" s="201" t="n"/>
      <c r="C448" s="200" t="n"/>
      <c r="D448" s="201" t="n"/>
      <c r="E448" s="200" t="n"/>
      <c r="F448" s="201" t="n"/>
      <c r="G448" s="200" t="n"/>
      <c r="H448" s="199" t="n"/>
      <c r="I448" s="199" t="n"/>
      <c r="J448" s="199" t="n"/>
      <c r="K448" s="234" t="n"/>
      <c r="L448" s="199" t="n"/>
      <c r="M448" s="212" t="n"/>
      <c r="N448" s="415" t="n"/>
      <c r="O448" s="212" t="n"/>
      <c r="P448" s="199" t="n"/>
      <c r="Q448" s="199" t="n"/>
      <c r="R448" s="199" t="n"/>
      <c r="S448" s="417" t="n"/>
      <c r="T448" s="199" t="n"/>
      <c r="U448" s="199" t="n"/>
      <c r="V448" s="199" t="n"/>
      <c r="W448" s="199" t="n"/>
      <c r="X448" s="199" t="n"/>
      <c r="Y448" s="199" t="n"/>
      <c r="Z448" s="199" t="n"/>
      <c r="AA448" s="199" t="n"/>
      <c r="AB448" s="199" t="n"/>
      <c r="AC448" s="199" t="n"/>
      <c r="AD448" s="199" t="n"/>
      <c r="AE448" s="199" t="n"/>
      <c r="AF448" s="199" t="n"/>
      <c r="AG448" s="199" t="n"/>
    </row>
    <row r="449" ht="26.5" customHeight="1">
      <c r="A449" s="203" t="n"/>
      <c r="B449" s="201" t="n"/>
      <c r="C449" s="200" t="n"/>
      <c r="D449" s="201" t="n"/>
      <c r="E449" s="200" t="n"/>
      <c r="F449" s="201" t="n"/>
      <c r="G449" s="200" t="n"/>
      <c r="H449" s="199" t="n"/>
      <c r="I449" s="199" t="n"/>
      <c r="J449" s="199" t="n"/>
      <c r="K449" s="234" t="n"/>
      <c r="L449" s="199" t="n"/>
      <c r="M449" s="212" t="n"/>
      <c r="N449" s="415" t="n"/>
      <c r="O449" s="212" t="n"/>
      <c r="P449" s="199" t="n"/>
      <c r="Q449" s="199" t="n"/>
      <c r="R449" s="199" t="n"/>
      <c r="S449" s="417" t="n"/>
      <c r="T449" s="199" t="n"/>
      <c r="U449" s="199" t="n"/>
      <c r="V449" s="199" t="n"/>
      <c r="W449" s="199" t="n"/>
      <c r="X449" s="199" t="n"/>
      <c r="Y449" s="199" t="n"/>
      <c r="Z449" s="199" t="n"/>
      <c r="AA449" s="199" t="n"/>
      <c r="AB449" s="199" t="n"/>
      <c r="AC449" s="199" t="n"/>
      <c r="AD449" s="199" t="n"/>
      <c r="AE449" s="199" t="n"/>
      <c r="AF449" s="199" t="n"/>
      <c r="AG449" s="199" t="n"/>
    </row>
    <row r="450" ht="26.5" customHeight="1">
      <c r="A450" s="203" t="n"/>
      <c r="B450" s="201" t="n"/>
      <c r="C450" s="200" t="n"/>
      <c r="D450" s="201" t="n"/>
      <c r="E450" s="200" t="n"/>
      <c r="F450" s="201" t="n"/>
      <c r="G450" s="200" t="n"/>
      <c r="H450" s="199" t="n"/>
      <c r="I450" s="199" t="n"/>
      <c r="J450" s="199" t="n"/>
      <c r="K450" s="234" t="n"/>
      <c r="L450" s="199" t="n"/>
      <c r="M450" s="212" t="n"/>
      <c r="N450" s="415" t="n"/>
      <c r="O450" s="212" t="n"/>
      <c r="P450" s="199" t="n"/>
      <c r="Q450" s="199" t="n"/>
      <c r="R450" s="199" t="n"/>
      <c r="S450" s="417" t="n"/>
      <c r="T450" s="199" t="n"/>
      <c r="U450" s="199" t="n"/>
      <c r="V450" s="199" t="n"/>
      <c r="W450" s="199" t="n"/>
      <c r="X450" s="199" t="n"/>
      <c r="Y450" s="199" t="n"/>
      <c r="Z450" s="199" t="n"/>
      <c r="AA450" s="199" t="n"/>
      <c r="AB450" s="199" t="n"/>
      <c r="AC450" s="199" t="n"/>
      <c r="AD450" s="199" t="n"/>
      <c r="AE450" s="199" t="n"/>
      <c r="AF450" s="199" t="n"/>
      <c r="AG450" s="199" t="n"/>
    </row>
    <row r="451" ht="26.5" customHeight="1">
      <c r="A451" s="203" t="n"/>
      <c r="B451" s="201" t="n"/>
      <c r="C451" s="200" t="n"/>
      <c r="D451" s="201" t="n"/>
      <c r="E451" s="200" t="n"/>
      <c r="F451" s="201" t="n"/>
      <c r="G451" s="200" t="n"/>
      <c r="H451" s="199" t="n"/>
      <c r="I451" s="199" t="n"/>
      <c r="J451" s="199" t="n"/>
      <c r="K451" s="234" t="n"/>
      <c r="L451" s="199" t="n"/>
      <c r="M451" s="212" t="n"/>
      <c r="N451" s="415" t="n"/>
      <c r="O451" s="212" t="n"/>
      <c r="P451" s="199" t="n"/>
      <c r="Q451" s="199" t="n"/>
      <c r="R451" s="199" t="n"/>
      <c r="S451" s="417" t="n"/>
      <c r="T451" s="199" t="n"/>
      <c r="U451" s="199" t="n"/>
      <c r="V451" s="199" t="n"/>
      <c r="W451" s="199" t="n"/>
      <c r="X451" s="199" t="n"/>
      <c r="Y451" s="199" t="n"/>
      <c r="Z451" s="199" t="n"/>
      <c r="AA451" s="199" t="n"/>
      <c r="AB451" s="199" t="n"/>
      <c r="AC451" s="199" t="n"/>
      <c r="AD451" s="199" t="n"/>
      <c r="AE451" s="199" t="n"/>
      <c r="AF451" s="199" t="n"/>
      <c r="AG451" s="199" t="n"/>
    </row>
    <row r="452" ht="26.5" customHeight="1">
      <c r="A452" s="203" t="n"/>
      <c r="B452" s="201" t="n"/>
      <c r="C452" s="200" t="n"/>
      <c r="D452" s="201" t="n"/>
      <c r="E452" s="200" t="n"/>
      <c r="F452" s="201" t="n"/>
      <c r="G452" s="200" t="n"/>
      <c r="H452" s="199" t="n"/>
      <c r="I452" s="199" t="n"/>
      <c r="J452" s="199" t="n"/>
      <c r="K452" s="234" t="n"/>
      <c r="L452" s="199" t="n"/>
      <c r="M452" s="212" t="n"/>
      <c r="N452" s="415" t="n"/>
      <c r="O452" s="212" t="n"/>
      <c r="P452" s="199" t="n"/>
      <c r="Q452" s="199" t="n"/>
      <c r="R452" s="199" t="n"/>
      <c r="S452" s="417" t="n"/>
      <c r="T452" s="199" t="n"/>
      <c r="U452" s="199" t="n"/>
      <c r="V452" s="199" t="n"/>
      <c r="W452" s="199" t="n"/>
      <c r="X452" s="199" t="n"/>
      <c r="Y452" s="199" t="n"/>
      <c r="Z452" s="199" t="n"/>
      <c r="AA452" s="199" t="n"/>
      <c r="AB452" s="199" t="n"/>
      <c r="AC452" s="199" t="n"/>
      <c r="AD452" s="199" t="n"/>
      <c r="AE452" s="199" t="n"/>
      <c r="AF452" s="199" t="n"/>
      <c r="AG452" s="199" t="n"/>
    </row>
    <row r="453" ht="26.5" customHeight="1">
      <c r="A453" s="203" t="n"/>
      <c r="B453" s="201" t="n"/>
      <c r="C453" s="200" t="n"/>
      <c r="D453" s="201" t="n"/>
      <c r="E453" s="200" t="n"/>
      <c r="F453" s="201" t="n"/>
      <c r="G453" s="200" t="n"/>
      <c r="H453" s="199" t="n"/>
      <c r="I453" s="199" t="n"/>
      <c r="J453" s="199" t="n"/>
      <c r="K453" s="234" t="n"/>
      <c r="L453" s="199" t="n"/>
      <c r="M453" s="212" t="n"/>
      <c r="N453" s="415" t="n"/>
      <c r="O453" s="212" t="n"/>
      <c r="P453" s="199" t="n"/>
      <c r="Q453" s="199" t="n"/>
      <c r="R453" s="199" t="n"/>
      <c r="S453" s="417" t="n"/>
      <c r="T453" s="199" t="n"/>
      <c r="U453" s="199" t="n"/>
      <c r="V453" s="199" t="n"/>
      <c r="W453" s="199" t="n"/>
      <c r="X453" s="199" t="n"/>
      <c r="Y453" s="199" t="n"/>
      <c r="Z453" s="199" t="n"/>
      <c r="AA453" s="199" t="n"/>
      <c r="AB453" s="199" t="n"/>
      <c r="AC453" s="199" t="n"/>
      <c r="AD453" s="199" t="n"/>
      <c r="AE453" s="199" t="n"/>
      <c r="AF453" s="199" t="n"/>
      <c r="AG453" s="199" t="n"/>
    </row>
    <row r="454" ht="26.5" customHeight="1">
      <c r="A454" s="203" t="n"/>
      <c r="B454" s="201" t="n"/>
      <c r="C454" s="200" t="n"/>
      <c r="D454" s="201" t="n"/>
      <c r="E454" s="200" t="n"/>
      <c r="F454" s="201" t="n"/>
      <c r="G454" s="200" t="n"/>
      <c r="H454" s="199" t="n"/>
      <c r="I454" s="199" t="n"/>
      <c r="J454" s="199" t="n"/>
      <c r="K454" s="234" t="n"/>
      <c r="L454" s="199" t="n"/>
      <c r="M454" s="212" t="n"/>
      <c r="N454" s="415" t="n"/>
      <c r="O454" s="212" t="n"/>
      <c r="P454" s="199" t="n"/>
      <c r="Q454" s="199" t="n"/>
      <c r="R454" s="199" t="n"/>
      <c r="S454" s="417" t="n"/>
      <c r="T454" s="199" t="n"/>
      <c r="U454" s="199" t="n"/>
      <c r="V454" s="199" t="n"/>
      <c r="W454" s="199" t="n"/>
      <c r="X454" s="199" t="n"/>
      <c r="Y454" s="199" t="n"/>
      <c r="Z454" s="199" t="n"/>
      <c r="AA454" s="199" t="n"/>
      <c r="AB454" s="199" t="n"/>
      <c r="AC454" s="199" t="n"/>
      <c r="AD454" s="199" t="n"/>
      <c r="AE454" s="199" t="n"/>
      <c r="AF454" s="199" t="n"/>
      <c r="AG454" s="199" t="n"/>
    </row>
    <row r="455" ht="26.5" customHeight="1">
      <c r="A455" s="203" t="n"/>
      <c r="B455" s="201" t="n"/>
      <c r="C455" s="200" t="n"/>
      <c r="D455" s="201" t="n"/>
      <c r="E455" s="200" t="n"/>
      <c r="F455" s="201" t="n"/>
      <c r="G455" s="200" t="n"/>
      <c r="H455" s="199" t="n"/>
      <c r="I455" s="199" t="n"/>
      <c r="J455" s="199" t="n"/>
      <c r="K455" s="234" t="n"/>
      <c r="L455" s="199" t="n"/>
      <c r="M455" s="212" t="n"/>
      <c r="N455" s="415" t="n"/>
      <c r="O455" s="212" t="n"/>
      <c r="P455" s="199" t="n"/>
      <c r="Q455" s="199" t="n"/>
      <c r="R455" s="199" t="n"/>
      <c r="S455" s="417" t="n"/>
      <c r="T455" s="199" t="n"/>
      <c r="U455" s="199" t="n"/>
      <c r="V455" s="199" t="n"/>
      <c r="W455" s="199" t="n"/>
      <c r="X455" s="199" t="n"/>
      <c r="Y455" s="199" t="n"/>
      <c r="Z455" s="199" t="n"/>
      <c r="AA455" s="199" t="n"/>
      <c r="AB455" s="199" t="n"/>
      <c r="AC455" s="199" t="n"/>
      <c r="AD455" s="199" t="n"/>
      <c r="AE455" s="199" t="n"/>
      <c r="AF455" s="199" t="n"/>
      <c r="AG455" s="199" t="n"/>
    </row>
    <row r="456" ht="26.5" customHeight="1">
      <c r="A456" s="203" t="n"/>
      <c r="B456" s="201" t="n"/>
      <c r="C456" s="200" t="n"/>
      <c r="D456" s="201" t="n"/>
      <c r="E456" s="200" t="n"/>
      <c r="F456" s="201" t="n"/>
      <c r="G456" s="200" t="n"/>
      <c r="H456" s="199" t="n"/>
      <c r="I456" s="199" t="n"/>
      <c r="J456" s="199" t="n"/>
      <c r="K456" s="234" t="n"/>
      <c r="L456" s="199" t="n"/>
      <c r="M456" s="212" t="n"/>
      <c r="N456" s="415" t="n"/>
      <c r="O456" s="212" t="n"/>
      <c r="P456" s="199" t="n"/>
      <c r="Q456" s="199" t="n"/>
      <c r="R456" s="199" t="n"/>
      <c r="S456" s="417" t="n"/>
      <c r="T456" s="199" t="n"/>
      <c r="U456" s="199" t="n"/>
      <c r="V456" s="199" t="n"/>
      <c r="W456" s="199" t="n"/>
      <c r="X456" s="199" t="n"/>
      <c r="Y456" s="199" t="n"/>
      <c r="Z456" s="199" t="n"/>
      <c r="AA456" s="199" t="n"/>
      <c r="AB456" s="199" t="n"/>
      <c r="AC456" s="199" t="n"/>
      <c r="AD456" s="199" t="n"/>
      <c r="AE456" s="199" t="n"/>
      <c r="AF456" s="199" t="n"/>
      <c r="AG456" s="199" t="n"/>
    </row>
    <row r="457" ht="26.5" customHeight="1">
      <c r="A457" s="203" t="n"/>
      <c r="B457" s="201" t="n"/>
      <c r="C457" s="200" t="n"/>
      <c r="D457" s="201" t="n"/>
      <c r="E457" s="200" t="n"/>
      <c r="F457" s="201" t="n"/>
      <c r="G457" s="200" t="n"/>
      <c r="H457" s="199" t="n"/>
      <c r="I457" s="199" t="n"/>
      <c r="J457" s="199" t="n"/>
      <c r="K457" s="234" t="n"/>
      <c r="L457" s="199" t="n"/>
      <c r="M457" s="212" t="n"/>
      <c r="N457" s="415" t="n"/>
      <c r="O457" s="212" t="n"/>
      <c r="P457" s="199" t="n"/>
      <c r="Q457" s="199" t="n"/>
      <c r="R457" s="199" t="n"/>
      <c r="S457" s="417" t="n"/>
      <c r="T457" s="199" t="n"/>
      <c r="U457" s="199" t="n"/>
      <c r="V457" s="199" t="n"/>
      <c r="W457" s="199" t="n"/>
      <c r="X457" s="199" t="n"/>
      <c r="Y457" s="199" t="n"/>
      <c r="Z457" s="199" t="n"/>
      <c r="AA457" s="199" t="n"/>
      <c r="AB457" s="199" t="n"/>
      <c r="AC457" s="199" t="n"/>
      <c r="AD457" s="199" t="n"/>
      <c r="AE457" s="199" t="n"/>
      <c r="AF457" s="199" t="n"/>
      <c r="AG457" s="199" t="n"/>
    </row>
    <row r="458" ht="26.5" customHeight="1">
      <c r="A458" s="203" t="n"/>
      <c r="B458" s="201" t="n"/>
      <c r="C458" s="200" t="n"/>
      <c r="D458" s="201" t="n"/>
      <c r="E458" s="200" t="n"/>
      <c r="F458" s="201" t="n"/>
      <c r="G458" s="200" t="n"/>
      <c r="H458" s="199" t="n"/>
      <c r="I458" s="199" t="n"/>
      <c r="J458" s="199" t="n"/>
      <c r="K458" s="234" t="n"/>
      <c r="L458" s="199" t="n"/>
      <c r="M458" s="212" t="n"/>
      <c r="N458" s="415" t="n"/>
      <c r="O458" s="212" t="n"/>
      <c r="P458" s="199" t="n"/>
      <c r="Q458" s="199" t="n"/>
      <c r="R458" s="199" t="n"/>
      <c r="S458" s="417" t="n"/>
      <c r="T458" s="199" t="n"/>
      <c r="U458" s="199" t="n"/>
      <c r="V458" s="199" t="n"/>
      <c r="W458" s="199" t="n"/>
      <c r="X458" s="199" t="n"/>
      <c r="Y458" s="199" t="n"/>
      <c r="Z458" s="199" t="n"/>
      <c r="AA458" s="199" t="n"/>
      <c r="AB458" s="199" t="n"/>
      <c r="AC458" s="199" t="n"/>
      <c r="AD458" s="199" t="n"/>
      <c r="AE458" s="199" t="n"/>
      <c r="AF458" s="199" t="n"/>
      <c r="AG458" s="199" t="n"/>
    </row>
    <row r="459" ht="26.5" customHeight="1">
      <c r="A459" s="203" t="n"/>
      <c r="B459" s="201" t="n"/>
      <c r="C459" s="200" t="n"/>
      <c r="D459" s="201" t="n"/>
      <c r="E459" s="200" t="n"/>
      <c r="F459" s="201" t="n"/>
      <c r="G459" s="200" t="n"/>
      <c r="H459" s="199" t="n"/>
      <c r="I459" s="199" t="n"/>
      <c r="J459" s="199" t="n"/>
      <c r="K459" s="234" t="n"/>
      <c r="L459" s="199" t="n"/>
      <c r="M459" s="212" t="n"/>
      <c r="N459" s="415" t="n"/>
      <c r="O459" s="212" t="n"/>
      <c r="P459" s="199" t="n"/>
      <c r="Q459" s="199" t="n"/>
      <c r="R459" s="199" t="n"/>
      <c r="S459" s="417" t="n"/>
      <c r="T459" s="199" t="n"/>
      <c r="U459" s="199" t="n"/>
      <c r="V459" s="199" t="n"/>
      <c r="W459" s="199" t="n"/>
      <c r="X459" s="199" t="n"/>
      <c r="Y459" s="199" t="n"/>
      <c r="Z459" s="199" t="n"/>
      <c r="AA459" s="199" t="n"/>
      <c r="AB459" s="199" t="n"/>
      <c r="AC459" s="199" t="n"/>
      <c r="AD459" s="199" t="n"/>
      <c r="AE459" s="199" t="n"/>
      <c r="AF459" s="199" t="n"/>
      <c r="AG459" s="199" t="n"/>
    </row>
    <row r="460" ht="26.5" customHeight="1">
      <c r="A460" s="203" t="n"/>
      <c r="B460" s="201" t="n"/>
      <c r="C460" s="200" t="n"/>
      <c r="D460" s="201" t="n"/>
      <c r="E460" s="200" t="n"/>
      <c r="F460" s="201" t="n"/>
      <c r="G460" s="200" t="n"/>
      <c r="H460" s="199" t="n"/>
      <c r="I460" s="199" t="n"/>
      <c r="J460" s="199" t="n"/>
      <c r="K460" s="234" t="n"/>
      <c r="L460" s="199" t="n"/>
      <c r="M460" s="212" t="n"/>
      <c r="N460" s="415" t="n"/>
      <c r="O460" s="212" t="n"/>
      <c r="P460" s="199" t="n"/>
      <c r="Q460" s="199" t="n"/>
      <c r="R460" s="199" t="n"/>
      <c r="S460" s="417" t="n"/>
      <c r="T460" s="199" t="n"/>
      <c r="U460" s="199" t="n"/>
      <c r="V460" s="199" t="n"/>
      <c r="W460" s="199" t="n"/>
      <c r="X460" s="199" t="n"/>
      <c r="Y460" s="199" t="n"/>
      <c r="Z460" s="199" t="n"/>
      <c r="AA460" s="199" t="n"/>
      <c r="AB460" s="199" t="n"/>
      <c r="AC460" s="199" t="n"/>
      <c r="AD460" s="199" t="n"/>
      <c r="AE460" s="199" t="n"/>
      <c r="AF460" s="199" t="n"/>
      <c r="AG460" s="199" t="n"/>
    </row>
    <row r="461" ht="26.5" customHeight="1">
      <c r="A461" s="203" t="n"/>
      <c r="B461" s="201" t="n"/>
      <c r="C461" s="200" t="n"/>
      <c r="D461" s="201" t="n"/>
      <c r="E461" s="200" t="n"/>
      <c r="F461" s="201" t="n"/>
      <c r="G461" s="200" t="n"/>
      <c r="H461" s="199" t="n"/>
      <c r="I461" s="199" t="n"/>
      <c r="J461" s="199" t="n"/>
      <c r="K461" s="234" t="n"/>
      <c r="L461" s="199" t="n"/>
      <c r="M461" s="212" t="n"/>
      <c r="N461" s="415" t="n"/>
      <c r="O461" s="212" t="n"/>
      <c r="P461" s="199" t="n"/>
      <c r="Q461" s="199" t="n"/>
      <c r="R461" s="199" t="n"/>
      <c r="S461" s="417" t="n"/>
      <c r="T461" s="199" t="n"/>
      <c r="U461" s="199" t="n"/>
      <c r="V461" s="199" t="n"/>
      <c r="W461" s="199" t="n"/>
      <c r="X461" s="199" t="n"/>
      <c r="Y461" s="199" t="n"/>
      <c r="Z461" s="199" t="n"/>
      <c r="AA461" s="199" t="n"/>
      <c r="AB461" s="199" t="n"/>
      <c r="AC461" s="199" t="n"/>
      <c r="AD461" s="199" t="n"/>
      <c r="AE461" s="199" t="n"/>
      <c r="AF461" s="199" t="n"/>
      <c r="AG461" s="199" t="n"/>
    </row>
    <row r="462" ht="26.5" customHeight="1">
      <c r="A462" s="203" t="n"/>
      <c r="B462" s="201" t="n"/>
      <c r="C462" s="200" t="n"/>
      <c r="D462" s="201" t="n"/>
      <c r="E462" s="200" t="n"/>
      <c r="F462" s="201" t="n"/>
      <c r="G462" s="200" t="n"/>
      <c r="H462" s="199" t="n"/>
      <c r="I462" s="199" t="n"/>
      <c r="J462" s="199" t="n"/>
      <c r="K462" s="234" t="n"/>
      <c r="L462" s="199" t="n"/>
      <c r="M462" s="212" t="n"/>
      <c r="N462" s="415" t="n"/>
      <c r="O462" s="212" t="n"/>
      <c r="P462" s="199" t="n"/>
      <c r="Q462" s="199" t="n"/>
      <c r="R462" s="199" t="n"/>
      <c r="S462" s="417" t="n"/>
      <c r="T462" s="199" t="n"/>
      <c r="U462" s="199" t="n"/>
      <c r="V462" s="199" t="n"/>
      <c r="W462" s="199" t="n"/>
      <c r="X462" s="199" t="n"/>
      <c r="Y462" s="199" t="n"/>
      <c r="Z462" s="199" t="n"/>
      <c r="AA462" s="199" t="n"/>
      <c r="AB462" s="199" t="n"/>
      <c r="AC462" s="199" t="n"/>
      <c r="AD462" s="199" t="n"/>
      <c r="AE462" s="199" t="n"/>
      <c r="AF462" s="199" t="n"/>
      <c r="AG462" s="199" t="n"/>
    </row>
    <row r="463" ht="26.5" customHeight="1">
      <c r="A463" s="203" t="n"/>
      <c r="B463" s="201" t="n"/>
      <c r="C463" s="200" t="n"/>
      <c r="D463" s="201" t="n"/>
      <c r="E463" s="200" t="n"/>
      <c r="F463" s="201" t="n"/>
      <c r="G463" s="200" t="n"/>
      <c r="H463" s="199" t="n"/>
      <c r="I463" s="199" t="n"/>
      <c r="J463" s="199" t="n"/>
      <c r="K463" s="234" t="n"/>
      <c r="L463" s="199" t="n"/>
      <c r="M463" s="212" t="n"/>
      <c r="N463" s="415" t="n"/>
      <c r="O463" s="212" t="n"/>
      <c r="P463" s="199" t="n"/>
      <c r="Q463" s="199" t="n"/>
      <c r="R463" s="199" t="n"/>
      <c r="S463" s="417" t="n"/>
      <c r="T463" s="199" t="n"/>
      <c r="U463" s="199" t="n"/>
      <c r="V463" s="199" t="n"/>
      <c r="W463" s="199" t="n"/>
      <c r="X463" s="199" t="n"/>
      <c r="Y463" s="199" t="n"/>
      <c r="Z463" s="199" t="n"/>
      <c r="AA463" s="199" t="n"/>
      <c r="AB463" s="199" t="n"/>
      <c r="AC463" s="199" t="n"/>
      <c r="AD463" s="199" t="n"/>
      <c r="AE463" s="199" t="n"/>
      <c r="AF463" s="199" t="n"/>
      <c r="AG463" s="199" t="n"/>
    </row>
    <row r="464" ht="26.5" customHeight="1">
      <c r="A464" s="203" t="n"/>
      <c r="B464" s="201" t="n"/>
      <c r="C464" s="200" t="n"/>
      <c r="D464" s="201" t="n"/>
      <c r="E464" s="200" t="n"/>
      <c r="F464" s="201" t="n"/>
      <c r="G464" s="200" t="n"/>
      <c r="H464" s="199" t="n"/>
      <c r="I464" s="199" t="n"/>
      <c r="J464" s="199" t="n"/>
      <c r="K464" s="234" t="n"/>
      <c r="L464" s="199" t="n"/>
      <c r="M464" s="212" t="n"/>
      <c r="N464" s="415" t="n"/>
      <c r="O464" s="212" t="n"/>
      <c r="P464" s="199" t="n"/>
      <c r="Q464" s="199" t="n"/>
      <c r="R464" s="199" t="n"/>
      <c r="S464" s="417" t="n"/>
      <c r="T464" s="199" t="n"/>
      <c r="U464" s="199" t="n"/>
      <c r="V464" s="199" t="n"/>
      <c r="W464" s="199" t="n"/>
      <c r="X464" s="199" t="n"/>
      <c r="Y464" s="199" t="n"/>
      <c r="Z464" s="199" t="n"/>
      <c r="AA464" s="199" t="n"/>
      <c r="AB464" s="199" t="n"/>
      <c r="AC464" s="199" t="n"/>
      <c r="AD464" s="199" t="n"/>
      <c r="AE464" s="199" t="n"/>
      <c r="AF464" s="199" t="n"/>
      <c r="AG464" s="199" t="n"/>
    </row>
    <row r="465" ht="26.5" customHeight="1">
      <c r="A465" s="203" t="n"/>
      <c r="B465" s="201" t="n"/>
      <c r="C465" s="200" t="n"/>
      <c r="D465" s="201" t="n"/>
      <c r="E465" s="200" t="n"/>
      <c r="F465" s="201" t="n"/>
      <c r="G465" s="200" t="n"/>
      <c r="H465" s="199" t="n"/>
      <c r="I465" s="199" t="n"/>
      <c r="J465" s="199" t="n"/>
      <c r="K465" s="234" t="n"/>
      <c r="L465" s="199" t="n"/>
      <c r="M465" s="212" t="n"/>
      <c r="N465" s="415" t="n"/>
      <c r="O465" s="212" t="n"/>
      <c r="P465" s="199" t="n"/>
      <c r="Q465" s="199" t="n"/>
      <c r="R465" s="199" t="n"/>
      <c r="S465" s="417" t="n"/>
      <c r="T465" s="199" t="n"/>
      <c r="U465" s="199" t="n"/>
      <c r="V465" s="199" t="n"/>
      <c r="W465" s="199" t="n"/>
      <c r="X465" s="199" t="n"/>
      <c r="Y465" s="199" t="n"/>
      <c r="Z465" s="199" t="n"/>
      <c r="AA465" s="199" t="n"/>
      <c r="AB465" s="199" t="n"/>
      <c r="AC465" s="199" t="n"/>
      <c r="AD465" s="199" t="n"/>
      <c r="AE465" s="199" t="n"/>
      <c r="AF465" s="199" t="n"/>
      <c r="AG465" s="199" t="n"/>
    </row>
    <row r="466" ht="26.5" customHeight="1">
      <c r="A466" s="203" t="n"/>
      <c r="B466" s="201" t="n"/>
      <c r="C466" s="200" t="n"/>
      <c r="D466" s="201" t="n"/>
      <c r="E466" s="200" t="n"/>
      <c r="F466" s="201" t="n"/>
      <c r="G466" s="200" t="n"/>
      <c r="H466" s="199" t="n"/>
      <c r="I466" s="199" t="n"/>
      <c r="J466" s="199" t="n"/>
      <c r="K466" s="234" t="n"/>
      <c r="L466" s="199" t="n"/>
      <c r="M466" s="212" t="n"/>
      <c r="N466" s="415" t="n"/>
      <c r="O466" s="212" t="n"/>
      <c r="P466" s="199" t="n"/>
      <c r="Q466" s="199" t="n"/>
      <c r="R466" s="199" t="n"/>
      <c r="S466" s="417" t="n"/>
      <c r="T466" s="199" t="n"/>
      <c r="U466" s="199" t="n"/>
      <c r="V466" s="199" t="n"/>
      <c r="W466" s="199" t="n"/>
      <c r="X466" s="199" t="n"/>
      <c r="Y466" s="199" t="n"/>
      <c r="Z466" s="199" t="n"/>
      <c r="AA466" s="199" t="n"/>
      <c r="AB466" s="199" t="n"/>
      <c r="AC466" s="199" t="n"/>
      <c r="AD466" s="199" t="n"/>
      <c r="AE466" s="199" t="n"/>
      <c r="AF466" s="199" t="n"/>
      <c r="AG466" s="199" t="n"/>
    </row>
    <row r="467" ht="26.5" customHeight="1">
      <c r="A467" s="203" t="n"/>
      <c r="B467" s="201" t="n"/>
      <c r="C467" s="200" t="n"/>
      <c r="D467" s="201" t="n"/>
      <c r="E467" s="200" t="n"/>
      <c r="F467" s="201" t="n"/>
      <c r="G467" s="200" t="n"/>
      <c r="H467" s="199" t="n"/>
      <c r="I467" s="199" t="n"/>
      <c r="J467" s="199" t="n"/>
      <c r="K467" s="234" t="n"/>
      <c r="L467" s="199" t="n"/>
      <c r="M467" s="212" t="n"/>
      <c r="N467" s="415" t="n"/>
      <c r="O467" s="212" t="n"/>
      <c r="P467" s="199" t="n"/>
      <c r="Q467" s="199" t="n"/>
      <c r="R467" s="199" t="n"/>
      <c r="S467" s="417" t="n"/>
      <c r="T467" s="199" t="n"/>
      <c r="U467" s="199" t="n"/>
      <c r="V467" s="199" t="n"/>
      <c r="W467" s="199" t="n"/>
      <c r="X467" s="199" t="n"/>
      <c r="Y467" s="199" t="n"/>
      <c r="Z467" s="199" t="n"/>
      <c r="AA467" s="199" t="n"/>
      <c r="AB467" s="199" t="n"/>
      <c r="AC467" s="199" t="n"/>
      <c r="AD467" s="199" t="n"/>
      <c r="AE467" s="199" t="n"/>
      <c r="AF467" s="199" t="n"/>
      <c r="AG467" s="199" t="n"/>
    </row>
    <row r="468" ht="26.5" customHeight="1">
      <c r="A468" s="203" t="n"/>
      <c r="B468" s="201" t="n"/>
      <c r="C468" s="200" t="n"/>
      <c r="D468" s="201" t="n"/>
      <c r="E468" s="200" t="n"/>
      <c r="F468" s="201" t="n"/>
      <c r="G468" s="200" t="n"/>
      <c r="H468" s="199" t="n"/>
      <c r="I468" s="199" t="n"/>
      <c r="J468" s="199" t="n"/>
      <c r="K468" s="234" t="n"/>
      <c r="L468" s="199" t="n"/>
      <c r="M468" s="212" t="n"/>
      <c r="N468" s="415" t="n"/>
      <c r="O468" s="212" t="n"/>
      <c r="P468" s="199" t="n"/>
      <c r="Q468" s="199" t="n"/>
      <c r="R468" s="199" t="n"/>
      <c r="S468" s="417" t="n"/>
      <c r="T468" s="199" t="n"/>
      <c r="U468" s="199" t="n"/>
      <c r="V468" s="199" t="n"/>
      <c r="W468" s="199" t="n"/>
      <c r="X468" s="199" t="n"/>
      <c r="Y468" s="199" t="n"/>
      <c r="Z468" s="199" t="n"/>
      <c r="AA468" s="199" t="n"/>
      <c r="AB468" s="199" t="n"/>
      <c r="AC468" s="199" t="n"/>
      <c r="AD468" s="199" t="n"/>
      <c r="AE468" s="199" t="n"/>
      <c r="AF468" s="199" t="n"/>
      <c r="AG468" s="199" t="n"/>
    </row>
    <row r="469" ht="26.5" customHeight="1">
      <c r="A469" s="203" t="n"/>
      <c r="B469" s="201" t="n"/>
      <c r="C469" s="200" t="n"/>
      <c r="D469" s="201" t="n"/>
      <c r="E469" s="200" t="n"/>
      <c r="F469" s="201" t="n"/>
      <c r="G469" s="200" t="n"/>
      <c r="H469" s="199" t="n"/>
      <c r="I469" s="199" t="n"/>
      <c r="J469" s="199" t="n"/>
      <c r="K469" s="234" t="n"/>
      <c r="L469" s="199" t="n"/>
      <c r="M469" s="212" t="n"/>
      <c r="N469" s="415" t="n"/>
      <c r="O469" s="212" t="n"/>
      <c r="P469" s="199" t="n"/>
      <c r="Q469" s="199" t="n"/>
      <c r="R469" s="199" t="n"/>
      <c r="S469" s="417" t="n"/>
      <c r="T469" s="199" t="n"/>
      <c r="U469" s="199" t="n"/>
      <c r="V469" s="199" t="n"/>
      <c r="W469" s="199" t="n"/>
      <c r="X469" s="199" t="n"/>
      <c r="Y469" s="199" t="n"/>
      <c r="Z469" s="199" t="n"/>
      <c r="AA469" s="199" t="n"/>
      <c r="AB469" s="199" t="n"/>
      <c r="AC469" s="199" t="n"/>
      <c r="AD469" s="199" t="n"/>
      <c r="AE469" s="199" t="n"/>
      <c r="AF469" s="199" t="n"/>
      <c r="AG469" s="199" t="n"/>
    </row>
    <row r="470" ht="26.5" customHeight="1">
      <c r="A470" s="203" t="n"/>
      <c r="B470" s="201" t="n"/>
      <c r="C470" s="200" t="n"/>
      <c r="D470" s="201" t="n"/>
      <c r="E470" s="200" t="n"/>
      <c r="F470" s="201" t="n"/>
      <c r="G470" s="200" t="n"/>
      <c r="H470" s="199" t="n"/>
      <c r="I470" s="199" t="n"/>
      <c r="J470" s="199" t="n"/>
      <c r="K470" s="234" t="n"/>
      <c r="L470" s="199" t="n"/>
      <c r="M470" s="212" t="n"/>
      <c r="N470" s="415" t="n"/>
      <c r="O470" s="212" t="n"/>
      <c r="P470" s="199" t="n"/>
      <c r="Q470" s="199" t="n"/>
      <c r="R470" s="199" t="n"/>
      <c r="S470" s="417" t="n"/>
      <c r="T470" s="199" t="n"/>
      <c r="U470" s="199" t="n"/>
      <c r="V470" s="199" t="n"/>
      <c r="W470" s="199" t="n"/>
      <c r="X470" s="199" t="n"/>
      <c r="Y470" s="199" t="n"/>
      <c r="Z470" s="199" t="n"/>
      <c r="AA470" s="199" t="n"/>
      <c r="AB470" s="199" t="n"/>
      <c r="AC470" s="199" t="n"/>
      <c r="AD470" s="199" t="n"/>
      <c r="AE470" s="199" t="n"/>
      <c r="AF470" s="199" t="n"/>
      <c r="AG470" s="199" t="n"/>
    </row>
    <row r="471" ht="26.5" customHeight="1">
      <c r="A471" s="203" t="n"/>
      <c r="B471" s="201" t="n"/>
      <c r="C471" s="200" t="n"/>
      <c r="D471" s="201" t="n"/>
      <c r="E471" s="200" t="n"/>
      <c r="F471" s="201" t="n"/>
      <c r="G471" s="200" t="n"/>
      <c r="H471" s="199" t="n"/>
      <c r="I471" s="199" t="n"/>
      <c r="J471" s="199" t="n"/>
      <c r="K471" s="234" t="n"/>
      <c r="L471" s="199" t="n"/>
      <c r="M471" s="212" t="n"/>
      <c r="N471" s="415" t="n"/>
      <c r="O471" s="212" t="n"/>
      <c r="P471" s="199" t="n"/>
      <c r="Q471" s="199" t="n"/>
      <c r="R471" s="199" t="n"/>
      <c r="S471" s="417" t="n"/>
      <c r="T471" s="199" t="n"/>
      <c r="U471" s="199" t="n"/>
      <c r="V471" s="199" t="n"/>
      <c r="W471" s="199" t="n"/>
      <c r="X471" s="199" t="n"/>
      <c r="Y471" s="199" t="n"/>
      <c r="Z471" s="199" t="n"/>
      <c r="AA471" s="199" t="n"/>
      <c r="AB471" s="199" t="n"/>
      <c r="AC471" s="199" t="n"/>
      <c r="AD471" s="199" t="n"/>
      <c r="AE471" s="199" t="n"/>
      <c r="AF471" s="199" t="n"/>
      <c r="AG471" s="199" t="n"/>
    </row>
    <row r="472" ht="26.5" customHeight="1">
      <c r="A472" s="203" t="n"/>
      <c r="B472" s="201" t="n"/>
      <c r="C472" s="200" t="n"/>
      <c r="D472" s="201" t="n"/>
      <c r="E472" s="200" t="n"/>
      <c r="F472" s="201" t="n"/>
      <c r="G472" s="200" t="n"/>
      <c r="H472" s="199" t="n"/>
      <c r="I472" s="199" t="n"/>
      <c r="J472" s="199" t="n"/>
      <c r="K472" s="234" t="n"/>
      <c r="L472" s="199" t="n"/>
      <c r="M472" s="212" t="n"/>
      <c r="N472" s="415" t="n"/>
      <c r="O472" s="212" t="n"/>
      <c r="P472" s="199" t="n"/>
      <c r="Q472" s="199" t="n"/>
      <c r="R472" s="199" t="n"/>
      <c r="S472" s="417" t="n"/>
      <c r="T472" s="199" t="n"/>
      <c r="U472" s="199" t="n"/>
      <c r="V472" s="199" t="n"/>
      <c r="W472" s="199" t="n"/>
      <c r="X472" s="199" t="n"/>
      <c r="Y472" s="199" t="n"/>
      <c r="Z472" s="199" t="n"/>
      <c r="AA472" s="199" t="n"/>
      <c r="AB472" s="199" t="n"/>
      <c r="AC472" s="199" t="n"/>
      <c r="AD472" s="199" t="n"/>
      <c r="AE472" s="199" t="n"/>
      <c r="AF472" s="199" t="n"/>
      <c r="AG472" s="199" t="n"/>
    </row>
    <row r="473" ht="26.5" customHeight="1">
      <c r="A473" s="203" t="n"/>
      <c r="B473" s="201" t="n"/>
      <c r="C473" s="200" t="n"/>
      <c r="D473" s="201" t="n"/>
      <c r="E473" s="200" t="n"/>
      <c r="F473" s="201" t="n"/>
      <c r="G473" s="200" t="n"/>
      <c r="H473" s="199" t="n"/>
      <c r="I473" s="199" t="n"/>
      <c r="J473" s="199" t="n"/>
      <c r="K473" s="234" t="n"/>
      <c r="L473" s="199" t="n"/>
      <c r="M473" s="212" t="n"/>
      <c r="N473" s="415" t="n"/>
      <c r="O473" s="212" t="n"/>
      <c r="P473" s="199" t="n"/>
      <c r="Q473" s="199" t="n"/>
      <c r="R473" s="199" t="n"/>
      <c r="S473" s="417" t="n"/>
      <c r="T473" s="199" t="n"/>
      <c r="U473" s="199" t="n"/>
      <c r="V473" s="199" t="n"/>
      <c r="W473" s="199" t="n"/>
      <c r="X473" s="199" t="n"/>
      <c r="Y473" s="199" t="n"/>
      <c r="Z473" s="199" t="n"/>
      <c r="AA473" s="199" t="n"/>
      <c r="AB473" s="199" t="n"/>
      <c r="AC473" s="199" t="n"/>
      <c r="AD473" s="199" t="n"/>
      <c r="AE473" s="199" t="n"/>
      <c r="AF473" s="199" t="n"/>
      <c r="AG473" s="199" t="n"/>
    </row>
    <row r="474" ht="26.5" customHeight="1">
      <c r="A474" s="203" t="n"/>
      <c r="B474" s="201" t="n"/>
      <c r="C474" s="200" t="n"/>
      <c r="D474" s="201" t="n"/>
      <c r="E474" s="200" t="n"/>
      <c r="F474" s="201" t="n"/>
      <c r="G474" s="200" t="n"/>
      <c r="H474" s="199" t="n"/>
      <c r="I474" s="199" t="n"/>
      <c r="J474" s="199" t="n"/>
      <c r="K474" s="234" t="n"/>
      <c r="L474" s="199" t="n"/>
      <c r="M474" s="212" t="n"/>
      <c r="N474" s="415" t="n"/>
      <c r="O474" s="212" t="n"/>
      <c r="P474" s="199" t="n"/>
      <c r="Q474" s="199" t="n"/>
      <c r="R474" s="199" t="n"/>
      <c r="S474" s="417" t="n"/>
      <c r="T474" s="199" t="n"/>
      <c r="U474" s="199" t="n"/>
      <c r="V474" s="199" t="n"/>
      <c r="W474" s="199" t="n"/>
      <c r="X474" s="199" t="n"/>
      <c r="Y474" s="199" t="n"/>
      <c r="Z474" s="199" t="n"/>
      <c r="AA474" s="199" t="n"/>
      <c r="AB474" s="199" t="n"/>
      <c r="AC474" s="199" t="n"/>
      <c r="AD474" s="199" t="n"/>
      <c r="AE474" s="199" t="n"/>
      <c r="AF474" s="199" t="n"/>
      <c r="AG474" s="199" t="n"/>
    </row>
    <row r="475" ht="26.5" customHeight="1">
      <c r="A475" s="203" t="n"/>
      <c r="B475" s="201" t="n"/>
      <c r="C475" s="200" t="n"/>
      <c r="D475" s="201" t="n"/>
      <c r="E475" s="200" t="n"/>
      <c r="F475" s="201" t="n"/>
      <c r="G475" s="200" t="n"/>
      <c r="H475" s="199" t="n"/>
      <c r="I475" s="199" t="n"/>
      <c r="J475" s="199" t="n"/>
      <c r="K475" s="234" t="n"/>
      <c r="L475" s="199" t="n"/>
      <c r="M475" s="212" t="n"/>
      <c r="N475" s="415" t="n"/>
      <c r="O475" s="212" t="n"/>
      <c r="P475" s="199" t="n"/>
      <c r="Q475" s="199" t="n"/>
      <c r="R475" s="199" t="n"/>
      <c r="S475" s="417" t="n"/>
      <c r="T475" s="199" t="n"/>
      <c r="U475" s="199" t="n"/>
      <c r="V475" s="199" t="n"/>
      <c r="W475" s="199" t="n"/>
      <c r="X475" s="199" t="n"/>
      <c r="Y475" s="199" t="n"/>
      <c r="Z475" s="199" t="n"/>
      <c r="AA475" s="199" t="n"/>
      <c r="AB475" s="199" t="n"/>
      <c r="AC475" s="199" t="n"/>
      <c r="AD475" s="199" t="n"/>
      <c r="AE475" s="199" t="n"/>
      <c r="AF475" s="199" t="n"/>
      <c r="AG475" s="199" t="n"/>
    </row>
    <row r="476" ht="26.5" customHeight="1">
      <c r="A476" s="203" t="n"/>
      <c r="B476" s="201" t="n"/>
      <c r="C476" s="200" t="n"/>
      <c r="D476" s="201" t="n"/>
      <c r="E476" s="200" t="n"/>
      <c r="F476" s="201" t="n"/>
      <c r="G476" s="200" t="n"/>
      <c r="H476" s="199" t="n"/>
      <c r="I476" s="199" t="n"/>
      <c r="J476" s="199" t="n"/>
      <c r="K476" s="234" t="n"/>
      <c r="L476" s="199" t="n"/>
      <c r="M476" s="212" t="n"/>
      <c r="N476" s="415" t="n"/>
      <c r="O476" s="212" t="n"/>
      <c r="P476" s="199" t="n"/>
      <c r="Q476" s="199" t="n"/>
      <c r="R476" s="199" t="n"/>
      <c r="S476" s="417" t="n"/>
      <c r="T476" s="199" t="n"/>
      <c r="U476" s="199" t="n"/>
      <c r="V476" s="199" t="n"/>
      <c r="W476" s="199" t="n"/>
      <c r="X476" s="199" t="n"/>
      <c r="Y476" s="199" t="n"/>
      <c r="Z476" s="199" t="n"/>
      <c r="AA476" s="199" t="n"/>
      <c r="AB476" s="199" t="n"/>
      <c r="AC476" s="199" t="n"/>
      <c r="AD476" s="199" t="n"/>
      <c r="AE476" s="199" t="n"/>
      <c r="AF476" s="199" t="n"/>
      <c r="AG476" s="199" t="n"/>
    </row>
    <row r="477" ht="26.5" customHeight="1">
      <c r="A477" s="203" t="n"/>
      <c r="B477" s="201" t="n"/>
      <c r="C477" s="200" t="n"/>
      <c r="D477" s="201" t="n"/>
      <c r="E477" s="200" t="n"/>
      <c r="F477" s="201" t="n"/>
      <c r="G477" s="200" t="n"/>
      <c r="H477" s="199" t="n"/>
      <c r="I477" s="199" t="n"/>
      <c r="J477" s="199" t="n"/>
      <c r="K477" s="234" t="n"/>
      <c r="L477" s="199" t="n"/>
      <c r="M477" s="212" t="n"/>
      <c r="N477" s="415" t="n"/>
      <c r="O477" s="212" t="n"/>
      <c r="P477" s="199" t="n"/>
      <c r="Q477" s="199" t="n"/>
      <c r="R477" s="199" t="n"/>
      <c r="S477" s="417" t="n"/>
      <c r="T477" s="199" t="n"/>
      <c r="U477" s="199" t="n"/>
      <c r="V477" s="199" t="n"/>
      <c r="W477" s="199" t="n"/>
      <c r="X477" s="199" t="n"/>
      <c r="Y477" s="199" t="n"/>
      <c r="Z477" s="199" t="n"/>
      <c r="AA477" s="199" t="n"/>
      <c r="AB477" s="199" t="n"/>
      <c r="AC477" s="199" t="n"/>
      <c r="AD477" s="199" t="n"/>
      <c r="AE477" s="199" t="n"/>
      <c r="AF477" s="199" t="n"/>
      <c r="AG477" s="199" t="n"/>
    </row>
    <row r="478" ht="26.5" customHeight="1">
      <c r="A478" s="203" t="n"/>
      <c r="B478" s="201" t="n"/>
      <c r="C478" s="200" t="n"/>
      <c r="D478" s="201" t="n"/>
      <c r="E478" s="200" t="n"/>
      <c r="F478" s="201" t="n"/>
      <c r="G478" s="200" t="n"/>
      <c r="H478" s="199" t="n"/>
      <c r="I478" s="199" t="n"/>
      <c r="J478" s="199" t="n"/>
      <c r="K478" s="234" t="n"/>
      <c r="L478" s="199" t="n"/>
      <c r="M478" s="212" t="n"/>
      <c r="N478" s="415" t="n"/>
      <c r="O478" s="212" t="n"/>
      <c r="P478" s="199" t="n"/>
      <c r="Q478" s="199" t="n"/>
      <c r="R478" s="199" t="n"/>
      <c r="S478" s="417" t="n"/>
      <c r="T478" s="199" t="n"/>
      <c r="U478" s="199" t="n"/>
      <c r="V478" s="199" t="n"/>
      <c r="W478" s="199" t="n"/>
      <c r="X478" s="199" t="n"/>
      <c r="Y478" s="199" t="n"/>
      <c r="Z478" s="199" t="n"/>
      <c r="AA478" s="199" t="n"/>
      <c r="AB478" s="199" t="n"/>
      <c r="AC478" s="199" t="n"/>
      <c r="AD478" s="199" t="n"/>
      <c r="AE478" s="199" t="n"/>
      <c r="AF478" s="199" t="n"/>
      <c r="AG478" s="199" t="n"/>
    </row>
    <row r="479" ht="26.5" customHeight="1">
      <c r="A479" s="203" t="n"/>
      <c r="B479" s="201" t="n"/>
      <c r="C479" s="200" t="n"/>
      <c r="D479" s="201" t="n"/>
      <c r="E479" s="200" t="n"/>
      <c r="F479" s="201" t="n"/>
      <c r="G479" s="200" t="n"/>
      <c r="H479" s="199" t="n"/>
      <c r="I479" s="199" t="n"/>
      <c r="J479" s="199" t="n"/>
      <c r="K479" s="234" t="n"/>
      <c r="L479" s="199" t="n"/>
      <c r="M479" s="212" t="n"/>
      <c r="N479" s="415" t="n"/>
      <c r="O479" s="212" t="n"/>
      <c r="P479" s="199" t="n"/>
      <c r="Q479" s="199" t="n"/>
      <c r="R479" s="199" t="n"/>
      <c r="S479" s="417" t="n"/>
      <c r="T479" s="199" t="n"/>
      <c r="U479" s="199" t="n"/>
      <c r="V479" s="199" t="n"/>
      <c r="W479" s="199" t="n"/>
      <c r="X479" s="199" t="n"/>
      <c r="Y479" s="199" t="n"/>
      <c r="Z479" s="199" t="n"/>
      <c r="AA479" s="199" t="n"/>
      <c r="AB479" s="199" t="n"/>
      <c r="AC479" s="199" t="n"/>
      <c r="AD479" s="199" t="n"/>
      <c r="AE479" s="199" t="n"/>
      <c r="AF479" s="199" t="n"/>
      <c r="AG479" s="199" t="n"/>
    </row>
    <row r="480" ht="26.5" customHeight="1">
      <c r="A480" s="203" t="n"/>
      <c r="B480" s="201" t="n"/>
      <c r="C480" s="200" t="n"/>
      <c r="D480" s="201" t="n"/>
      <c r="E480" s="200" t="n"/>
      <c r="F480" s="201" t="n"/>
      <c r="G480" s="200" t="n"/>
      <c r="H480" s="199" t="n"/>
      <c r="I480" s="199" t="n"/>
      <c r="J480" s="199" t="n"/>
      <c r="K480" s="234" t="n"/>
      <c r="L480" s="199" t="n"/>
      <c r="M480" s="212" t="n"/>
      <c r="N480" s="415" t="n"/>
      <c r="O480" s="212" t="n"/>
      <c r="P480" s="199" t="n"/>
      <c r="Q480" s="199" t="n"/>
      <c r="R480" s="199" t="n"/>
      <c r="S480" s="417" t="n"/>
      <c r="T480" s="199" t="n"/>
      <c r="U480" s="199" t="n"/>
      <c r="V480" s="199" t="n"/>
      <c r="W480" s="199" t="n"/>
      <c r="X480" s="199" t="n"/>
      <c r="Y480" s="199" t="n"/>
      <c r="Z480" s="199" t="n"/>
      <c r="AA480" s="199" t="n"/>
      <c r="AB480" s="199" t="n"/>
      <c r="AC480" s="199" t="n"/>
      <c r="AD480" s="199" t="n"/>
      <c r="AE480" s="199" t="n"/>
      <c r="AF480" s="199" t="n"/>
      <c r="AG480" s="199" t="n"/>
    </row>
    <row r="481" ht="26.5" customHeight="1">
      <c r="A481" s="203" t="n"/>
      <c r="B481" s="201" t="n"/>
      <c r="C481" s="200" t="n"/>
      <c r="D481" s="201" t="n"/>
      <c r="E481" s="200" t="n"/>
      <c r="F481" s="201" t="n"/>
      <c r="G481" s="200" t="n"/>
      <c r="H481" s="199" t="n"/>
      <c r="I481" s="199" t="n"/>
      <c r="J481" s="199" t="n"/>
      <c r="K481" s="234" t="n"/>
      <c r="L481" s="199" t="n"/>
      <c r="M481" s="212" t="n"/>
      <c r="N481" s="415" t="n"/>
      <c r="O481" s="212" t="n"/>
      <c r="P481" s="199" t="n"/>
      <c r="Q481" s="199" t="n"/>
      <c r="R481" s="199" t="n"/>
      <c r="S481" s="417" t="n"/>
      <c r="T481" s="199" t="n"/>
      <c r="U481" s="199" t="n"/>
      <c r="V481" s="199" t="n"/>
      <c r="W481" s="199" t="n"/>
      <c r="X481" s="199" t="n"/>
      <c r="Y481" s="199" t="n"/>
      <c r="Z481" s="199" t="n"/>
      <c r="AA481" s="199" t="n"/>
      <c r="AB481" s="199" t="n"/>
      <c r="AC481" s="199" t="n"/>
      <c r="AD481" s="199" t="n"/>
      <c r="AE481" s="199" t="n"/>
      <c r="AF481" s="199" t="n"/>
      <c r="AG481" s="199" t="n"/>
    </row>
    <row r="482" ht="26.5" customHeight="1">
      <c r="A482" s="203" t="n"/>
      <c r="B482" s="201" t="n"/>
      <c r="C482" s="200" t="n"/>
      <c r="D482" s="201" t="n"/>
      <c r="E482" s="200" t="n"/>
      <c r="F482" s="201" t="n"/>
      <c r="G482" s="200" t="n"/>
      <c r="H482" s="199" t="n"/>
      <c r="I482" s="199" t="n"/>
      <c r="J482" s="199" t="n"/>
      <c r="K482" s="234" t="n"/>
      <c r="L482" s="199" t="n"/>
      <c r="M482" s="212" t="n"/>
      <c r="N482" s="415" t="n"/>
      <c r="O482" s="212" t="n"/>
      <c r="P482" s="199" t="n"/>
      <c r="Q482" s="199" t="n"/>
      <c r="R482" s="199" t="n"/>
      <c r="S482" s="417" t="n"/>
      <c r="T482" s="199" t="n"/>
      <c r="U482" s="199" t="n"/>
      <c r="V482" s="199" t="n"/>
      <c r="W482" s="199" t="n"/>
      <c r="X482" s="199" t="n"/>
      <c r="Y482" s="199" t="n"/>
      <c r="Z482" s="199" t="n"/>
      <c r="AA482" s="199" t="n"/>
      <c r="AB482" s="199" t="n"/>
      <c r="AC482" s="199" t="n"/>
      <c r="AD482" s="199" t="n"/>
      <c r="AE482" s="199" t="n"/>
      <c r="AF482" s="199" t="n"/>
      <c r="AG482" s="199" t="n"/>
    </row>
    <row r="483" ht="26.5" customHeight="1">
      <c r="A483" s="203" t="n"/>
      <c r="B483" s="201" t="n"/>
      <c r="C483" s="200" t="n"/>
      <c r="D483" s="201" t="n"/>
      <c r="E483" s="200" t="n"/>
      <c r="F483" s="201" t="n"/>
      <c r="G483" s="200" t="n"/>
      <c r="H483" s="199" t="n"/>
      <c r="I483" s="199" t="n"/>
      <c r="J483" s="199" t="n"/>
      <c r="K483" s="234" t="n"/>
      <c r="L483" s="199" t="n"/>
      <c r="M483" s="212" t="n"/>
      <c r="N483" s="415" t="n"/>
      <c r="O483" s="212" t="n"/>
      <c r="P483" s="199" t="n"/>
      <c r="Q483" s="199" t="n"/>
      <c r="R483" s="199" t="n"/>
      <c r="S483" s="417" t="n"/>
      <c r="T483" s="199" t="n"/>
      <c r="U483" s="199" t="n"/>
      <c r="V483" s="199" t="n"/>
      <c r="W483" s="199" t="n"/>
      <c r="X483" s="199" t="n"/>
      <c r="Y483" s="199" t="n"/>
      <c r="Z483" s="199" t="n"/>
      <c r="AA483" s="199" t="n"/>
      <c r="AB483" s="199" t="n"/>
      <c r="AC483" s="199" t="n"/>
      <c r="AD483" s="199" t="n"/>
      <c r="AE483" s="199" t="n"/>
      <c r="AF483" s="199" t="n"/>
      <c r="AG483" s="199" t="n"/>
    </row>
    <row r="484" ht="26.5" customHeight="1">
      <c r="A484" s="203" t="n"/>
      <c r="B484" s="201" t="n"/>
      <c r="C484" s="200" t="n"/>
      <c r="D484" s="201" t="n"/>
      <c r="E484" s="200" t="n"/>
      <c r="F484" s="201" t="n"/>
      <c r="G484" s="200" t="n"/>
      <c r="H484" s="199" t="n"/>
      <c r="I484" s="199" t="n"/>
      <c r="J484" s="199" t="n"/>
      <c r="K484" s="234" t="n"/>
      <c r="L484" s="199" t="n"/>
      <c r="M484" s="212" t="n"/>
      <c r="N484" s="415" t="n"/>
      <c r="O484" s="212" t="n"/>
      <c r="P484" s="199" t="n"/>
      <c r="Q484" s="199" t="n"/>
      <c r="R484" s="199" t="n"/>
      <c r="S484" s="417" t="n"/>
      <c r="T484" s="199" t="n"/>
      <c r="U484" s="199" t="n"/>
      <c r="V484" s="199" t="n"/>
      <c r="W484" s="199" t="n"/>
      <c r="X484" s="199" t="n"/>
      <c r="Y484" s="199" t="n"/>
      <c r="Z484" s="199" t="n"/>
      <c r="AA484" s="199" t="n"/>
      <c r="AB484" s="199" t="n"/>
      <c r="AC484" s="199" t="n"/>
      <c r="AD484" s="199" t="n"/>
      <c r="AE484" s="199" t="n"/>
      <c r="AF484" s="199" t="n"/>
      <c r="AG484" s="199" t="n"/>
    </row>
    <row r="485" ht="26.5" customHeight="1">
      <c r="A485" s="203" t="n"/>
      <c r="B485" s="201" t="n"/>
      <c r="C485" s="200" t="n"/>
      <c r="D485" s="201" t="n"/>
      <c r="E485" s="200" t="n"/>
      <c r="F485" s="201" t="n"/>
      <c r="G485" s="200" t="n"/>
      <c r="H485" s="199" t="n"/>
      <c r="I485" s="199" t="n"/>
      <c r="J485" s="199" t="n"/>
      <c r="K485" s="234" t="n"/>
      <c r="L485" s="199" t="n"/>
      <c r="M485" s="212" t="n"/>
      <c r="N485" s="415" t="n"/>
      <c r="O485" s="212" t="n"/>
      <c r="P485" s="199" t="n"/>
      <c r="Q485" s="199" t="n"/>
      <c r="R485" s="199" t="n"/>
      <c r="S485" s="417" t="n"/>
      <c r="T485" s="199" t="n"/>
      <c r="U485" s="199" t="n"/>
      <c r="V485" s="199" t="n"/>
      <c r="W485" s="199" t="n"/>
      <c r="X485" s="199" t="n"/>
      <c r="Y485" s="199" t="n"/>
      <c r="Z485" s="199" t="n"/>
      <c r="AA485" s="199" t="n"/>
      <c r="AB485" s="199" t="n"/>
      <c r="AC485" s="199" t="n"/>
      <c r="AD485" s="199" t="n"/>
      <c r="AE485" s="199" t="n"/>
      <c r="AF485" s="199" t="n"/>
      <c r="AG485" s="199" t="n"/>
    </row>
    <row r="486" ht="26.5" customHeight="1">
      <c r="A486" s="203" t="n"/>
      <c r="B486" s="201" t="n"/>
      <c r="C486" s="200" t="n"/>
      <c r="D486" s="201" t="n"/>
      <c r="E486" s="200" t="n"/>
      <c r="F486" s="201" t="n"/>
      <c r="G486" s="200" t="n"/>
      <c r="H486" s="199" t="n"/>
      <c r="I486" s="199" t="n"/>
      <c r="J486" s="199" t="n"/>
      <c r="K486" s="234" t="n"/>
      <c r="L486" s="199" t="n"/>
      <c r="M486" s="212" t="n"/>
      <c r="N486" s="415" t="n"/>
      <c r="O486" s="212" t="n"/>
      <c r="P486" s="199" t="n"/>
      <c r="Q486" s="199" t="n"/>
      <c r="R486" s="199" t="n"/>
      <c r="S486" s="417" t="n"/>
      <c r="T486" s="199" t="n"/>
      <c r="U486" s="199" t="n"/>
      <c r="V486" s="199" t="n"/>
      <c r="W486" s="199" t="n"/>
      <c r="X486" s="199" t="n"/>
      <c r="Y486" s="199" t="n"/>
      <c r="Z486" s="199" t="n"/>
      <c r="AA486" s="199" t="n"/>
      <c r="AB486" s="199" t="n"/>
      <c r="AC486" s="199" t="n"/>
      <c r="AD486" s="199" t="n"/>
      <c r="AE486" s="199" t="n"/>
      <c r="AF486" s="199" t="n"/>
      <c r="AG486" s="199" t="n"/>
    </row>
    <row r="487" ht="26.5" customHeight="1">
      <c r="A487" s="203" t="n"/>
      <c r="B487" s="201" t="n"/>
      <c r="C487" s="200" t="n"/>
      <c r="D487" s="201" t="n"/>
      <c r="E487" s="200" t="n"/>
      <c r="F487" s="201" t="n"/>
      <c r="G487" s="200" t="n"/>
      <c r="H487" s="199" t="n"/>
      <c r="I487" s="199" t="n"/>
      <c r="J487" s="199" t="n"/>
      <c r="K487" s="234" t="n"/>
      <c r="L487" s="199" t="n"/>
      <c r="M487" s="212" t="n"/>
      <c r="N487" s="415" t="n"/>
      <c r="O487" s="212" t="n"/>
      <c r="P487" s="199" t="n"/>
      <c r="Q487" s="199" t="n"/>
      <c r="R487" s="199" t="n"/>
      <c r="S487" s="417" t="n"/>
      <c r="T487" s="199" t="n"/>
      <c r="U487" s="199" t="n"/>
      <c r="V487" s="199" t="n"/>
      <c r="W487" s="199" t="n"/>
      <c r="X487" s="199" t="n"/>
      <c r="Y487" s="199" t="n"/>
      <c r="Z487" s="199" t="n"/>
      <c r="AA487" s="199" t="n"/>
      <c r="AB487" s="199" t="n"/>
      <c r="AC487" s="199" t="n"/>
      <c r="AD487" s="199" t="n"/>
      <c r="AE487" s="199" t="n"/>
      <c r="AF487" s="199" t="n"/>
      <c r="AG487" s="199" t="n"/>
    </row>
    <row r="488" ht="26.5" customHeight="1">
      <c r="A488" s="203" t="n"/>
      <c r="B488" s="201" t="n"/>
      <c r="C488" s="200" t="n"/>
      <c r="D488" s="201" t="n"/>
      <c r="E488" s="200" t="n"/>
      <c r="F488" s="201" t="n"/>
      <c r="G488" s="200" t="n"/>
      <c r="H488" s="199" t="n"/>
      <c r="I488" s="199" t="n"/>
      <c r="J488" s="199" t="n"/>
      <c r="K488" s="234" t="n"/>
      <c r="L488" s="199" t="n"/>
      <c r="M488" s="212" t="n"/>
      <c r="N488" s="415" t="n"/>
      <c r="O488" s="212" t="n"/>
      <c r="P488" s="199" t="n"/>
      <c r="Q488" s="199" t="n"/>
      <c r="R488" s="199" t="n"/>
      <c r="S488" s="417" t="n"/>
      <c r="T488" s="199" t="n"/>
      <c r="U488" s="199" t="n"/>
      <c r="V488" s="199" t="n"/>
      <c r="W488" s="199" t="n"/>
      <c r="X488" s="199" t="n"/>
      <c r="Y488" s="199" t="n"/>
      <c r="Z488" s="199" t="n"/>
      <c r="AA488" s="199" t="n"/>
      <c r="AB488" s="199" t="n"/>
      <c r="AC488" s="199" t="n"/>
      <c r="AD488" s="199" t="n"/>
      <c r="AE488" s="199" t="n"/>
      <c r="AF488" s="199" t="n"/>
      <c r="AG488" s="199" t="n"/>
    </row>
    <row r="489" ht="26.5" customHeight="1">
      <c r="A489" s="203" t="n"/>
      <c r="B489" s="201" t="n"/>
      <c r="C489" s="200" t="n"/>
      <c r="D489" s="201" t="n"/>
      <c r="E489" s="200" t="n"/>
      <c r="F489" s="201" t="n"/>
      <c r="G489" s="200" t="n"/>
      <c r="H489" s="199" t="n"/>
      <c r="I489" s="199" t="n"/>
      <c r="J489" s="199" t="n"/>
      <c r="K489" s="234" t="n"/>
      <c r="L489" s="199" t="n"/>
      <c r="M489" s="212" t="n"/>
      <c r="N489" s="415" t="n"/>
      <c r="O489" s="212" t="n"/>
      <c r="P489" s="199" t="n"/>
      <c r="Q489" s="199" t="n"/>
      <c r="R489" s="199" t="n"/>
      <c r="S489" s="417" t="n"/>
      <c r="T489" s="199" t="n"/>
      <c r="U489" s="199" t="n"/>
      <c r="V489" s="199" t="n"/>
      <c r="W489" s="199" t="n"/>
      <c r="X489" s="199" t="n"/>
      <c r="Y489" s="199" t="n"/>
      <c r="Z489" s="199" t="n"/>
      <c r="AA489" s="199" t="n"/>
      <c r="AB489" s="199" t="n"/>
      <c r="AC489" s="199" t="n"/>
      <c r="AD489" s="199" t="n"/>
      <c r="AE489" s="199" t="n"/>
      <c r="AF489" s="199" t="n"/>
      <c r="AG489" s="199" t="n"/>
    </row>
    <row r="490" ht="26.5" customHeight="1">
      <c r="A490" s="203" t="n"/>
      <c r="B490" s="201" t="n"/>
      <c r="C490" s="200" t="n"/>
      <c r="D490" s="201" t="n"/>
      <c r="E490" s="200" t="n"/>
      <c r="F490" s="201" t="n"/>
      <c r="G490" s="200" t="n"/>
      <c r="H490" s="199" t="n"/>
      <c r="I490" s="199" t="n"/>
      <c r="J490" s="199" t="n"/>
      <c r="K490" s="234" t="n"/>
      <c r="L490" s="199" t="n"/>
      <c r="M490" s="212" t="n"/>
      <c r="N490" s="415" t="n"/>
      <c r="O490" s="212" t="n"/>
      <c r="P490" s="199" t="n"/>
      <c r="Q490" s="199" t="n"/>
      <c r="R490" s="199" t="n"/>
      <c r="S490" s="417" t="n"/>
      <c r="T490" s="199" t="n"/>
      <c r="U490" s="199" t="n"/>
      <c r="V490" s="199" t="n"/>
      <c r="W490" s="199" t="n"/>
      <c r="X490" s="199" t="n"/>
      <c r="Y490" s="199" t="n"/>
      <c r="Z490" s="199" t="n"/>
      <c r="AA490" s="199" t="n"/>
      <c r="AB490" s="199" t="n"/>
      <c r="AC490" s="199" t="n"/>
      <c r="AD490" s="199" t="n"/>
      <c r="AE490" s="199" t="n"/>
      <c r="AF490" s="199" t="n"/>
      <c r="AG490" s="199" t="n"/>
    </row>
    <row r="491" ht="26.5" customHeight="1">
      <c r="A491" s="203" t="n"/>
      <c r="B491" s="201" t="n"/>
      <c r="C491" s="200" t="n"/>
      <c r="D491" s="201" t="n"/>
      <c r="E491" s="200" t="n"/>
      <c r="F491" s="201" t="n"/>
      <c r="G491" s="200" t="n"/>
      <c r="H491" s="199" t="n"/>
      <c r="I491" s="199" t="n"/>
      <c r="J491" s="199" t="n"/>
      <c r="K491" s="234" t="n"/>
      <c r="L491" s="199" t="n"/>
      <c r="M491" s="212" t="n"/>
      <c r="N491" s="415" t="n"/>
      <c r="O491" s="212" t="n"/>
      <c r="P491" s="199" t="n"/>
      <c r="Q491" s="199" t="n"/>
      <c r="R491" s="199" t="n"/>
      <c r="S491" s="417" t="n"/>
      <c r="T491" s="199" t="n"/>
      <c r="U491" s="199" t="n"/>
      <c r="V491" s="199" t="n"/>
      <c r="W491" s="199" t="n"/>
      <c r="X491" s="199" t="n"/>
      <c r="Y491" s="199" t="n"/>
      <c r="Z491" s="199" t="n"/>
      <c r="AA491" s="199" t="n"/>
      <c r="AB491" s="199" t="n"/>
      <c r="AC491" s="199" t="n"/>
      <c r="AD491" s="199" t="n"/>
      <c r="AE491" s="199" t="n"/>
      <c r="AF491" s="199" t="n"/>
      <c r="AG491" s="199" t="n"/>
    </row>
    <row r="492" ht="26.5" customHeight="1">
      <c r="A492" s="203" t="n"/>
      <c r="B492" s="201" t="n"/>
      <c r="C492" s="200" t="n"/>
      <c r="D492" s="201" t="n"/>
      <c r="E492" s="200" t="n"/>
      <c r="F492" s="201" t="n"/>
      <c r="G492" s="200" t="n"/>
      <c r="H492" s="199" t="n"/>
      <c r="I492" s="199" t="n"/>
      <c r="J492" s="199" t="n"/>
      <c r="K492" s="234" t="n"/>
      <c r="L492" s="199" t="n"/>
      <c r="M492" s="212" t="n"/>
      <c r="N492" s="415" t="n"/>
      <c r="O492" s="212" t="n"/>
      <c r="P492" s="199" t="n"/>
      <c r="Q492" s="199" t="n"/>
      <c r="R492" s="199" t="n"/>
      <c r="S492" s="417" t="n"/>
      <c r="T492" s="199" t="n"/>
      <c r="U492" s="199" t="n"/>
      <c r="V492" s="199" t="n"/>
      <c r="W492" s="199" t="n"/>
      <c r="X492" s="199" t="n"/>
      <c r="Y492" s="199" t="n"/>
      <c r="Z492" s="199" t="n"/>
      <c r="AA492" s="199" t="n"/>
      <c r="AB492" s="199" t="n"/>
      <c r="AC492" s="199" t="n"/>
      <c r="AD492" s="199" t="n"/>
      <c r="AE492" s="199" t="n"/>
      <c r="AF492" s="199" t="n"/>
      <c r="AG492" s="199" t="n"/>
    </row>
    <row r="493" ht="26.5" customHeight="1">
      <c r="A493" s="203" t="n"/>
      <c r="B493" s="201" t="n"/>
      <c r="C493" s="200" t="n"/>
      <c r="D493" s="201" t="n"/>
      <c r="E493" s="200" t="n"/>
      <c r="F493" s="201" t="n"/>
      <c r="G493" s="200" t="n"/>
      <c r="H493" s="199" t="n"/>
      <c r="I493" s="199" t="n"/>
      <c r="J493" s="199" t="n"/>
      <c r="K493" s="234" t="n"/>
      <c r="L493" s="199" t="n"/>
      <c r="M493" s="212" t="n"/>
      <c r="N493" s="415" t="n"/>
      <c r="O493" s="212" t="n"/>
      <c r="P493" s="199" t="n"/>
      <c r="Q493" s="199" t="n"/>
      <c r="R493" s="199" t="n"/>
      <c r="S493" s="417" t="n"/>
      <c r="T493" s="199" t="n"/>
      <c r="U493" s="199" t="n"/>
      <c r="V493" s="199" t="n"/>
      <c r="W493" s="199" t="n"/>
      <c r="X493" s="199" t="n"/>
      <c r="Y493" s="199" t="n"/>
      <c r="Z493" s="199" t="n"/>
      <c r="AA493" s="199" t="n"/>
      <c r="AB493" s="199" t="n"/>
      <c r="AC493" s="199" t="n"/>
      <c r="AD493" s="199" t="n"/>
      <c r="AE493" s="199" t="n"/>
      <c r="AF493" s="199" t="n"/>
      <c r="AG493" s="199" t="n"/>
    </row>
    <row r="494" ht="26.5" customHeight="1">
      <c r="A494" s="203" t="n"/>
      <c r="B494" s="201" t="n"/>
      <c r="C494" s="200" t="n"/>
      <c r="D494" s="201" t="n"/>
      <c r="E494" s="200" t="n"/>
      <c r="F494" s="201" t="n"/>
      <c r="G494" s="200" t="n"/>
      <c r="H494" s="199" t="n"/>
      <c r="I494" s="199" t="n"/>
      <c r="J494" s="199" t="n"/>
      <c r="K494" s="234" t="n"/>
      <c r="L494" s="199" t="n"/>
      <c r="M494" s="212" t="n"/>
      <c r="N494" s="415" t="n"/>
      <c r="O494" s="212" t="n"/>
      <c r="P494" s="199" t="n"/>
      <c r="Q494" s="199" t="n"/>
      <c r="R494" s="199" t="n"/>
      <c r="S494" s="417" t="n"/>
      <c r="T494" s="199" t="n"/>
      <c r="U494" s="199" t="n"/>
      <c r="V494" s="199" t="n"/>
      <c r="W494" s="199" t="n"/>
      <c r="X494" s="199" t="n"/>
      <c r="Y494" s="199" t="n"/>
      <c r="Z494" s="199" t="n"/>
      <c r="AA494" s="199" t="n"/>
      <c r="AB494" s="199" t="n"/>
      <c r="AC494" s="199" t="n"/>
      <c r="AD494" s="199" t="n"/>
      <c r="AE494" s="199" t="n"/>
      <c r="AF494" s="199" t="n"/>
      <c r="AG494" s="199" t="n"/>
    </row>
    <row r="495" ht="26.5" customHeight="1">
      <c r="A495" s="203" t="n"/>
      <c r="B495" s="201" t="n"/>
      <c r="C495" s="200" t="n"/>
      <c r="D495" s="201" t="n"/>
      <c r="E495" s="200" t="n"/>
      <c r="F495" s="201" t="n"/>
      <c r="G495" s="200" t="n"/>
      <c r="H495" s="199" t="n"/>
      <c r="I495" s="199" t="n"/>
      <c r="J495" s="199" t="n"/>
      <c r="K495" s="234" t="n"/>
      <c r="L495" s="199" t="n"/>
      <c r="M495" s="212" t="n"/>
      <c r="N495" s="415" t="n"/>
      <c r="O495" s="212" t="n"/>
      <c r="P495" s="199" t="n"/>
      <c r="Q495" s="199" t="n"/>
      <c r="R495" s="199" t="n"/>
      <c r="S495" s="417" t="n"/>
      <c r="T495" s="199" t="n"/>
      <c r="U495" s="199" t="n"/>
      <c r="V495" s="199" t="n"/>
      <c r="W495" s="199" t="n"/>
      <c r="X495" s="199" t="n"/>
      <c r="Y495" s="199" t="n"/>
      <c r="Z495" s="199" t="n"/>
      <c r="AA495" s="199" t="n"/>
      <c r="AB495" s="199" t="n"/>
      <c r="AC495" s="199" t="n"/>
      <c r="AD495" s="199" t="n"/>
      <c r="AE495" s="199" t="n"/>
      <c r="AF495" s="199" t="n"/>
      <c r="AG495" s="199" t="n"/>
    </row>
    <row r="496" ht="26.5" customHeight="1">
      <c r="A496" s="203" t="n"/>
      <c r="B496" s="201" t="n"/>
      <c r="C496" s="200" t="n"/>
      <c r="D496" s="201" t="n"/>
      <c r="E496" s="200" t="n"/>
      <c r="F496" s="201" t="n"/>
      <c r="G496" s="200" t="n"/>
      <c r="H496" s="199" t="n"/>
      <c r="I496" s="199" t="n"/>
      <c r="J496" s="199" t="n"/>
      <c r="K496" s="234" t="n"/>
      <c r="L496" s="199" t="n"/>
      <c r="M496" s="212" t="n"/>
      <c r="N496" s="415" t="n"/>
      <c r="O496" s="212" t="n"/>
      <c r="P496" s="199" t="n"/>
      <c r="Q496" s="199" t="n"/>
      <c r="R496" s="199" t="n"/>
      <c r="S496" s="417" t="n"/>
      <c r="T496" s="199" t="n"/>
      <c r="U496" s="199" t="n"/>
      <c r="V496" s="199" t="n"/>
      <c r="W496" s="199" t="n"/>
      <c r="X496" s="199" t="n"/>
      <c r="Y496" s="199" t="n"/>
      <c r="Z496" s="199" t="n"/>
      <c r="AA496" s="199" t="n"/>
      <c r="AB496" s="199" t="n"/>
      <c r="AC496" s="199" t="n"/>
      <c r="AD496" s="199" t="n"/>
      <c r="AE496" s="199" t="n"/>
      <c r="AF496" s="199" t="n"/>
      <c r="AG496" s="199" t="n"/>
    </row>
    <row r="497" ht="26.5" customHeight="1">
      <c r="A497" s="203" t="n"/>
      <c r="B497" s="201" t="n"/>
      <c r="C497" s="200" t="n"/>
      <c r="D497" s="201" t="n"/>
      <c r="E497" s="200" t="n"/>
      <c r="F497" s="201" t="n"/>
      <c r="G497" s="200" t="n"/>
      <c r="H497" s="199" t="n"/>
      <c r="I497" s="199" t="n"/>
      <c r="J497" s="199" t="n"/>
      <c r="K497" s="234" t="n"/>
      <c r="L497" s="199" t="n"/>
      <c r="M497" s="212" t="n"/>
      <c r="N497" s="415" t="n"/>
      <c r="O497" s="212" t="n"/>
      <c r="P497" s="199" t="n"/>
      <c r="Q497" s="199" t="n"/>
      <c r="R497" s="199" t="n"/>
      <c r="S497" s="417" t="n"/>
      <c r="T497" s="199" t="n"/>
      <c r="U497" s="199" t="n"/>
      <c r="V497" s="199" t="n"/>
      <c r="W497" s="199" t="n"/>
      <c r="X497" s="199" t="n"/>
      <c r="Y497" s="199" t="n"/>
      <c r="Z497" s="199" t="n"/>
      <c r="AA497" s="199" t="n"/>
      <c r="AB497" s="199" t="n"/>
      <c r="AC497" s="199" t="n"/>
      <c r="AD497" s="199" t="n"/>
      <c r="AE497" s="199" t="n"/>
      <c r="AF497" s="199" t="n"/>
      <c r="AG497" s="199" t="n"/>
    </row>
    <row r="498" ht="26.5" customHeight="1">
      <c r="A498" s="203" t="n"/>
      <c r="B498" s="201" t="n"/>
      <c r="C498" s="200" t="n"/>
      <c r="D498" s="201" t="n"/>
      <c r="E498" s="200" t="n"/>
      <c r="F498" s="201" t="n"/>
      <c r="G498" s="200" t="n"/>
      <c r="H498" s="199" t="n"/>
      <c r="I498" s="199" t="n"/>
      <c r="J498" s="199" t="n"/>
      <c r="K498" s="234" t="n"/>
      <c r="L498" s="199" t="n"/>
      <c r="M498" s="212" t="n"/>
      <c r="N498" s="415" t="n"/>
      <c r="O498" s="212" t="n"/>
      <c r="P498" s="199" t="n"/>
      <c r="Q498" s="199" t="n"/>
      <c r="R498" s="199" t="n"/>
      <c r="S498" s="417" t="n"/>
      <c r="T498" s="199" t="n"/>
      <c r="U498" s="199" t="n"/>
      <c r="V498" s="199" t="n"/>
      <c r="W498" s="199" t="n"/>
      <c r="X498" s="199" t="n"/>
      <c r="Y498" s="199" t="n"/>
      <c r="Z498" s="199" t="n"/>
      <c r="AA498" s="199" t="n"/>
      <c r="AB498" s="199" t="n"/>
      <c r="AC498" s="199" t="n"/>
      <c r="AD498" s="199" t="n"/>
      <c r="AE498" s="199" t="n"/>
      <c r="AF498" s="199" t="n"/>
      <c r="AG498" s="199" t="n"/>
    </row>
    <row r="499" ht="26.5" customHeight="1">
      <c r="A499" s="203" t="n"/>
      <c r="B499" s="201" t="n"/>
      <c r="C499" s="200" t="n"/>
      <c r="D499" s="201" t="n"/>
      <c r="E499" s="200" t="n"/>
      <c r="F499" s="201" t="n"/>
      <c r="G499" s="200" t="n"/>
      <c r="H499" s="199" t="n"/>
      <c r="I499" s="199" t="n"/>
      <c r="J499" s="199" t="n"/>
      <c r="K499" s="234" t="n"/>
      <c r="L499" s="199" t="n"/>
      <c r="M499" s="212" t="n"/>
      <c r="N499" s="415" t="n"/>
      <c r="O499" s="212" t="n"/>
      <c r="P499" s="199" t="n"/>
      <c r="Q499" s="199" t="n"/>
      <c r="R499" s="199" t="n"/>
      <c r="S499" s="417" t="n"/>
      <c r="T499" s="199" t="n"/>
      <c r="U499" s="199" t="n"/>
      <c r="V499" s="199" t="n"/>
      <c r="W499" s="199" t="n"/>
      <c r="X499" s="199" t="n"/>
      <c r="Y499" s="199" t="n"/>
      <c r="Z499" s="199" t="n"/>
      <c r="AA499" s="199" t="n"/>
      <c r="AB499" s="199" t="n"/>
      <c r="AC499" s="199" t="n"/>
      <c r="AD499" s="199" t="n"/>
      <c r="AE499" s="199" t="n"/>
      <c r="AF499" s="199" t="n"/>
      <c r="AG499" s="199" t="n"/>
    </row>
    <row r="500" ht="26.5" customHeight="1">
      <c r="A500" s="203" t="n"/>
      <c r="B500" s="201" t="n"/>
      <c r="C500" s="200" t="n"/>
      <c r="D500" s="201" t="n"/>
      <c r="E500" s="200" t="n"/>
      <c r="F500" s="201" t="n"/>
      <c r="G500" s="200" t="n"/>
      <c r="H500" s="199" t="n"/>
      <c r="I500" s="199" t="n"/>
      <c r="J500" s="199" t="n"/>
      <c r="K500" s="234" t="n"/>
      <c r="L500" s="199" t="n"/>
      <c r="M500" s="212" t="n"/>
      <c r="N500" s="415" t="n"/>
      <c r="O500" s="212" t="n"/>
      <c r="P500" s="199" t="n"/>
      <c r="Q500" s="199" t="n"/>
      <c r="R500" s="199" t="n"/>
      <c r="S500" s="417" t="n"/>
      <c r="T500" s="199" t="n"/>
      <c r="U500" s="199" t="n"/>
      <c r="V500" s="199" t="n"/>
      <c r="W500" s="199" t="n"/>
      <c r="X500" s="199" t="n"/>
      <c r="Y500" s="199" t="n"/>
      <c r="Z500" s="199" t="n"/>
      <c r="AA500" s="199" t="n"/>
      <c r="AB500" s="199" t="n"/>
      <c r="AC500" s="199" t="n"/>
      <c r="AD500" s="199" t="n"/>
      <c r="AE500" s="199" t="n"/>
      <c r="AF500" s="199" t="n"/>
      <c r="AG500" s="199" t="n"/>
    </row>
    <row r="501" ht="26.5" customHeight="1">
      <c r="A501" s="203" t="n"/>
      <c r="B501" s="201" t="n"/>
      <c r="C501" s="200" t="n"/>
      <c r="D501" s="201" t="n"/>
      <c r="E501" s="200" t="n"/>
      <c r="F501" s="201" t="n"/>
      <c r="G501" s="200" t="n"/>
      <c r="H501" s="199" t="n"/>
      <c r="I501" s="199" t="n"/>
      <c r="J501" s="199" t="n"/>
      <c r="K501" s="234" t="n"/>
      <c r="L501" s="199" t="n"/>
      <c r="M501" s="212" t="n"/>
      <c r="N501" s="415" t="n"/>
      <c r="O501" s="212" t="n"/>
      <c r="P501" s="199" t="n"/>
      <c r="Q501" s="199" t="n"/>
      <c r="R501" s="199" t="n"/>
      <c r="S501" s="417" t="n"/>
      <c r="T501" s="199" t="n"/>
      <c r="U501" s="199" t="n"/>
      <c r="V501" s="199" t="n"/>
      <c r="W501" s="199" t="n"/>
      <c r="X501" s="199" t="n"/>
      <c r="Y501" s="199" t="n"/>
      <c r="Z501" s="199" t="n"/>
      <c r="AA501" s="199" t="n"/>
      <c r="AB501" s="199" t="n"/>
      <c r="AC501" s="199" t="n"/>
      <c r="AD501" s="199" t="n"/>
      <c r="AE501" s="199" t="n"/>
      <c r="AF501" s="199" t="n"/>
      <c r="AG501" s="199" t="n"/>
    </row>
    <row r="502" ht="26.5" customHeight="1">
      <c r="A502" s="203" t="n"/>
      <c r="B502" s="201" t="n"/>
      <c r="C502" s="200" t="n"/>
      <c r="D502" s="201" t="n"/>
      <c r="E502" s="200" t="n"/>
      <c r="F502" s="201" t="n"/>
      <c r="G502" s="200" t="n"/>
      <c r="H502" s="199" t="n"/>
      <c r="I502" s="199" t="n"/>
      <c r="J502" s="199" t="n"/>
      <c r="K502" s="234" t="n"/>
      <c r="L502" s="199" t="n"/>
      <c r="M502" s="212" t="n"/>
      <c r="N502" s="415" t="n"/>
      <c r="O502" s="212" t="n"/>
      <c r="P502" s="199" t="n"/>
      <c r="Q502" s="199" t="n"/>
      <c r="R502" s="199" t="n"/>
      <c r="S502" s="417" t="n"/>
      <c r="T502" s="199" t="n"/>
      <c r="U502" s="199" t="n"/>
      <c r="V502" s="199" t="n"/>
      <c r="W502" s="199" t="n"/>
      <c r="X502" s="199" t="n"/>
      <c r="Y502" s="199" t="n"/>
      <c r="Z502" s="199" t="n"/>
      <c r="AA502" s="199" t="n"/>
      <c r="AB502" s="199" t="n"/>
      <c r="AC502" s="199" t="n"/>
      <c r="AD502" s="199" t="n"/>
      <c r="AE502" s="199" t="n"/>
      <c r="AF502" s="199" t="n"/>
      <c r="AG502" s="199" t="n"/>
    </row>
    <row r="503" ht="26.5" customHeight="1">
      <c r="A503" s="203" t="n"/>
      <c r="B503" s="201" t="n"/>
      <c r="C503" s="200" t="n"/>
      <c r="D503" s="201" t="n"/>
      <c r="E503" s="200" t="n"/>
      <c r="F503" s="201" t="n"/>
      <c r="G503" s="200" t="n"/>
      <c r="H503" s="199" t="n"/>
      <c r="I503" s="199" t="n"/>
      <c r="J503" s="199" t="n"/>
      <c r="K503" s="234" t="n"/>
      <c r="L503" s="199" t="n"/>
      <c r="M503" s="212" t="n"/>
      <c r="N503" s="415" t="n"/>
      <c r="O503" s="212" t="n"/>
      <c r="P503" s="199" t="n"/>
      <c r="Q503" s="199" t="n"/>
      <c r="R503" s="199" t="n"/>
      <c r="S503" s="417" t="n"/>
      <c r="T503" s="199" t="n"/>
      <c r="U503" s="199" t="n"/>
      <c r="V503" s="199" t="n"/>
      <c r="W503" s="199" t="n"/>
      <c r="X503" s="199" t="n"/>
      <c r="Y503" s="199" t="n"/>
      <c r="Z503" s="199" t="n"/>
      <c r="AA503" s="199" t="n"/>
      <c r="AB503" s="199" t="n"/>
      <c r="AC503" s="199" t="n"/>
      <c r="AD503" s="199" t="n"/>
      <c r="AE503" s="199" t="n"/>
      <c r="AF503" s="199" t="n"/>
      <c r="AG503" s="199" t="n"/>
    </row>
    <row r="504" ht="26.5" customHeight="1">
      <c r="A504" s="203" t="n"/>
      <c r="B504" s="201" t="n"/>
      <c r="C504" s="200" t="n"/>
      <c r="D504" s="201" t="n"/>
      <c r="E504" s="200" t="n"/>
      <c r="F504" s="201" t="n"/>
      <c r="G504" s="200" t="n"/>
      <c r="H504" s="199" t="n"/>
      <c r="I504" s="199" t="n"/>
      <c r="J504" s="199" t="n"/>
      <c r="K504" s="234" t="n"/>
      <c r="L504" s="199" t="n"/>
      <c r="M504" s="212" t="n"/>
      <c r="N504" s="415" t="n"/>
      <c r="O504" s="212" t="n"/>
      <c r="P504" s="199" t="n"/>
      <c r="Q504" s="199" t="n"/>
      <c r="R504" s="199" t="n"/>
      <c r="S504" s="417" t="n"/>
      <c r="T504" s="199" t="n"/>
      <c r="U504" s="199" t="n"/>
      <c r="V504" s="199" t="n"/>
      <c r="W504" s="199" t="n"/>
      <c r="X504" s="199" t="n"/>
      <c r="Y504" s="199" t="n"/>
      <c r="Z504" s="199" t="n"/>
      <c r="AA504" s="199" t="n"/>
      <c r="AB504" s="199" t="n"/>
      <c r="AC504" s="199" t="n"/>
      <c r="AD504" s="199" t="n"/>
      <c r="AE504" s="199" t="n"/>
      <c r="AF504" s="199" t="n"/>
      <c r="AG504" s="199" t="n"/>
    </row>
    <row r="505" ht="26.5" customHeight="1">
      <c r="A505" s="203" t="n"/>
      <c r="B505" s="201" t="n"/>
      <c r="C505" s="200" t="n"/>
      <c r="D505" s="201" t="n"/>
      <c r="E505" s="200" t="n"/>
      <c r="F505" s="201" t="n"/>
      <c r="G505" s="200" t="n"/>
      <c r="H505" s="199" t="n"/>
      <c r="I505" s="199" t="n"/>
      <c r="J505" s="199" t="n"/>
      <c r="K505" s="234" t="n"/>
      <c r="L505" s="199" t="n"/>
      <c r="M505" s="212" t="n"/>
      <c r="N505" s="415" t="n"/>
      <c r="O505" s="212" t="n"/>
      <c r="P505" s="199" t="n"/>
      <c r="Q505" s="199" t="n"/>
      <c r="R505" s="199" t="n"/>
      <c r="S505" s="199" t="n"/>
      <c r="T505" s="199" t="n"/>
      <c r="U505" s="199" t="n"/>
      <c r="V505" s="199" t="n"/>
      <c r="W505" s="199" t="n"/>
      <c r="X505" s="199" t="n"/>
      <c r="Y505" s="199" t="n"/>
      <c r="Z505" s="199" t="n"/>
      <c r="AA505" s="199" t="n"/>
      <c r="AB505" s="199" t="n"/>
      <c r="AC505" s="199" t="n"/>
      <c r="AD505" s="199" t="n"/>
      <c r="AE505" s="199" t="n"/>
      <c r="AF505" s="199" t="n"/>
      <c r="AG505" s="199" t="n"/>
    </row>
    <row r="506" ht="22.5" customHeight="1">
      <c r="A506" s="199" t="n"/>
      <c r="B506" s="201" t="n"/>
      <c r="C506" s="200" t="n"/>
      <c r="D506" s="201" t="n"/>
      <c r="E506" s="200" t="n"/>
      <c r="F506" s="201" t="n"/>
      <c r="G506" s="200" t="n"/>
      <c r="H506" s="199" t="n"/>
      <c r="I506" s="199" t="n"/>
      <c r="J506" s="199" t="n"/>
      <c r="K506" s="234" t="n"/>
      <c r="L506" s="199" t="n"/>
      <c r="M506" s="212" t="n"/>
      <c r="N506" s="199" t="n"/>
      <c r="O506" s="199" t="n"/>
      <c r="P506" s="199" t="n"/>
      <c r="Q506" s="199" t="n"/>
      <c r="R506" s="199" t="n"/>
      <c r="S506" s="199" t="n"/>
      <c r="T506" s="199" t="n"/>
      <c r="U506" s="199" t="n"/>
      <c r="V506" s="199" t="n"/>
      <c r="W506" s="199" t="n"/>
      <c r="X506" s="199" t="n"/>
      <c r="Y506" s="199" t="n"/>
      <c r="Z506" s="199" t="n"/>
      <c r="AA506" s="199" t="n"/>
      <c r="AB506" s="199" t="n"/>
      <c r="AC506" s="199" t="n"/>
      <c r="AD506" s="199" t="n"/>
      <c r="AE506" s="199" t="n"/>
      <c r="AF506" s="199" t="n"/>
      <c r="AG506" s="199" t="n"/>
    </row>
    <row r="507" ht="22.5" customHeight="1">
      <c r="A507" s="199" t="n"/>
      <c r="B507" s="201" t="n"/>
      <c r="C507" s="200" t="n"/>
      <c r="D507" s="201" t="n"/>
      <c r="E507" s="200" t="n"/>
      <c r="F507" s="201" t="n"/>
      <c r="G507" s="200" t="n"/>
      <c r="H507" s="199" t="n"/>
      <c r="I507" s="199" t="n"/>
      <c r="J507" s="199" t="n"/>
      <c r="K507" s="234" t="n"/>
      <c r="L507" s="199" t="n"/>
      <c r="M507" s="212" t="n"/>
      <c r="N507" s="199" t="n"/>
      <c r="O507" s="199" t="n"/>
      <c r="P507" s="199" t="n"/>
      <c r="Q507" s="199" t="n"/>
      <c r="R507" s="199" t="n"/>
      <c r="S507" s="199" t="n"/>
      <c r="T507" s="199" t="n"/>
      <c r="U507" s="199" t="n"/>
      <c r="V507" s="199" t="n"/>
      <c r="W507" s="199" t="n"/>
      <c r="X507" s="199" t="n"/>
      <c r="Y507" s="199" t="n"/>
      <c r="Z507" s="199" t="n"/>
      <c r="AA507" s="199" t="n"/>
      <c r="AB507" s="199" t="n"/>
      <c r="AC507" s="199" t="n"/>
      <c r="AD507" s="199" t="n"/>
      <c r="AE507" s="199" t="n"/>
      <c r="AF507" s="199" t="n"/>
      <c r="AG507" s="199" t="n"/>
    </row>
    <row r="508" ht="22.5" customHeight="1">
      <c r="A508" s="199" t="n"/>
      <c r="B508" s="201" t="n"/>
      <c r="C508" s="200" t="n"/>
      <c r="D508" s="201" t="n"/>
      <c r="E508" s="200" t="n"/>
      <c r="F508" s="201" t="n"/>
      <c r="G508" s="200" t="n"/>
      <c r="H508" s="199" t="n"/>
      <c r="I508" s="199" t="n"/>
      <c r="J508" s="199" t="n"/>
      <c r="K508" s="234" t="n"/>
      <c r="L508" s="199" t="n"/>
      <c r="M508" s="212" t="n"/>
      <c r="N508" s="199" t="n"/>
      <c r="O508" s="199" t="n"/>
      <c r="P508" s="199" t="n"/>
      <c r="Q508" s="199" t="n"/>
      <c r="R508" s="199" t="n"/>
      <c r="S508" s="199" t="n"/>
      <c r="T508" s="199" t="n"/>
      <c r="U508" s="199" t="n"/>
      <c r="V508" s="199" t="n"/>
      <c r="W508" s="199" t="n"/>
      <c r="X508" s="199" t="n"/>
      <c r="Y508" s="199" t="n"/>
      <c r="Z508" s="199" t="n"/>
      <c r="AA508" s="199" t="n"/>
      <c r="AB508" s="199" t="n"/>
      <c r="AC508" s="199" t="n"/>
      <c r="AD508" s="199" t="n"/>
      <c r="AE508" s="199" t="n"/>
      <c r="AF508" s="199" t="n"/>
      <c r="AG508" s="199" t="n"/>
    </row>
    <row r="509" ht="22.5" customHeight="1">
      <c r="A509" s="199" t="n"/>
      <c r="B509" s="201" t="n"/>
      <c r="C509" s="200" t="n"/>
      <c r="D509" s="201" t="n"/>
      <c r="E509" s="200" t="n"/>
      <c r="F509" s="201" t="n"/>
      <c r="G509" s="200" t="n"/>
      <c r="H509" s="199" t="n"/>
      <c r="I509" s="199" t="n"/>
      <c r="J509" s="199" t="n"/>
      <c r="K509" s="234" t="n"/>
      <c r="L509" s="199" t="n"/>
      <c r="M509" s="212" t="n"/>
      <c r="N509" s="199" t="n"/>
      <c r="O509" s="199" t="n"/>
      <c r="P509" s="199" t="n"/>
      <c r="Q509" s="199" t="n"/>
      <c r="R509" s="199" t="n"/>
      <c r="S509" s="199" t="n"/>
      <c r="T509" s="199" t="n"/>
      <c r="U509" s="199" t="n"/>
      <c r="V509" s="199" t="n"/>
      <c r="W509" s="199" t="n"/>
      <c r="X509" s="199" t="n"/>
      <c r="Y509" s="199" t="n"/>
      <c r="Z509" s="199" t="n"/>
      <c r="AA509" s="199" t="n"/>
      <c r="AB509" s="199" t="n"/>
      <c r="AC509" s="199" t="n"/>
      <c r="AD509" s="199" t="n"/>
      <c r="AE509" s="199" t="n"/>
      <c r="AF509" s="199" t="n"/>
      <c r="AG509" s="199" t="n"/>
    </row>
    <row r="510" ht="22.5" customHeight="1">
      <c r="A510" s="199" t="n"/>
      <c r="B510" s="201" t="n"/>
      <c r="C510" s="200" t="n"/>
      <c r="D510" s="201" t="n"/>
      <c r="E510" s="200" t="n"/>
      <c r="F510" s="201" t="n"/>
      <c r="G510" s="200" t="n"/>
      <c r="H510" s="199" t="n"/>
      <c r="I510" s="199" t="n"/>
      <c r="J510" s="199" t="n"/>
      <c r="K510" s="234" t="n"/>
      <c r="L510" s="199" t="n"/>
      <c r="M510" s="212" t="n"/>
      <c r="N510" s="199" t="n"/>
      <c r="O510" s="199" t="n"/>
      <c r="P510" s="199" t="n"/>
      <c r="Q510" s="199" t="n"/>
      <c r="R510" s="199" t="n"/>
      <c r="S510" s="199" t="n"/>
      <c r="T510" s="199" t="n"/>
      <c r="U510" s="199" t="n"/>
      <c r="V510" s="199" t="n"/>
      <c r="W510" s="199" t="n"/>
      <c r="X510" s="199" t="n"/>
      <c r="Y510" s="199" t="n"/>
      <c r="Z510" s="199" t="n"/>
      <c r="AA510" s="199" t="n"/>
      <c r="AB510" s="199" t="n"/>
      <c r="AC510" s="199" t="n"/>
      <c r="AD510" s="199" t="n"/>
      <c r="AE510" s="199" t="n"/>
      <c r="AF510" s="199" t="n"/>
      <c r="AG510" s="199" t="n"/>
    </row>
    <row r="511" ht="22.5" customHeight="1">
      <c r="A511" s="199" t="n"/>
      <c r="B511" s="201" t="n"/>
      <c r="C511" s="200" t="n"/>
      <c r="D511" s="201" t="n"/>
      <c r="E511" s="200" t="n"/>
      <c r="F511" s="201" t="n"/>
      <c r="G511" s="200" t="n"/>
      <c r="H511" s="199" t="n"/>
      <c r="I511" s="199" t="n"/>
      <c r="J511" s="199" t="n"/>
      <c r="K511" s="234" t="n"/>
      <c r="L511" s="199" t="n"/>
      <c r="M511" s="212" t="n"/>
      <c r="N511" s="199" t="n"/>
      <c r="O511" s="199" t="n"/>
      <c r="P511" s="199" t="n"/>
      <c r="Q511" s="199" t="n"/>
      <c r="R511" s="199" t="n"/>
      <c r="S511" s="199" t="n"/>
      <c r="T511" s="199" t="n"/>
      <c r="U511" s="199" t="n"/>
      <c r="V511" s="199" t="n"/>
      <c r="W511" s="199" t="n"/>
      <c r="X511" s="199" t="n"/>
      <c r="Y511" s="199" t="n"/>
      <c r="Z511" s="199" t="n"/>
      <c r="AA511" s="199" t="n"/>
      <c r="AB511" s="199" t="n"/>
      <c r="AC511" s="199" t="n"/>
      <c r="AD511" s="199" t="n"/>
      <c r="AE511" s="199" t="n"/>
      <c r="AF511" s="199" t="n"/>
      <c r="AG511" s="199" t="n"/>
    </row>
    <row r="512" ht="22.5" customHeight="1">
      <c r="A512" s="199" t="n"/>
      <c r="B512" s="201" t="n"/>
      <c r="C512" s="200" t="n"/>
      <c r="D512" s="201" t="n"/>
      <c r="E512" s="200" t="n"/>
      <c r="F512" s="201" t="n"/>
      <c r="G512" s="200" t="n"/>
      <c r="H512" s="199" t="n"/>
      <c r="I512" s="199" t="n"/>
      <c r="J512" s="199" t="n"/>
      <c r="K512" s="234" t="n"/>
      <c r="L512" s="199" t="n"/>
      <c r="M512" s="212" t="n"/>
      <c r="N512" s="199" t="n"/>
      <c r="O512" s="199" t="n"/>
      <c r="P512" s="199" t="n"/>
      <c r="Q512" s="199" t="n"/>
      <c r="R512" s="199" t="n"/>
      <c r="S512" s="199" t="n"/>
      <c r="T512" s="199" t="n"/>
      <c r="U512" s="199" t="n"/>
      <c r="V512" s="199" t="n"/>
      <c r="W512" s="199" t="n"/>
      <c r="X512" s="199" t="n"/>
      <c r="Y512" s="199" t="n"/>
      <c r="Z512" s="199" t="n"/>
      <c r="AA512" s="199" t="n"/>
      <c r="AB512" s="199" t="n"/>
      <c r="AC512" s="199" t="n"/>
      <c r="AD512" s="199" t="n"/>
      <c r="AE512" s="199" t="n"/>
      <c r="AF512" s="199" t="n"/>
      <c r="AG512" s="199" t="n"/>
    </row>
    <row r="513" ht="22.5" customHeight="1">
      <c r="A513" s="199" t="n"/>
      <c r="B513" s="201" t="n"/>
      <c r="C513" s="200" t="n"/>
      <c r="D513" s="201" t="n"/>
      <c r="E513" s="200" t="n"/>
      <c r="F513" s="201" t="n"/>
      <c r="G513" s="200" t="n"/>
      <c r="H513" s="199" t="n"/>
      <c r="I513" s="199" t="n"/>
      <c r="J513" s="199" t="n"/>
      <c r="K513" s="234" t="n"/>
      <c r="L513" s="199" t="n"/>
      <c r="M513" s="212" t="n"/>
      <c r="N513" s="199" t="n"/>
      <c r="O513" s="199" t="n"/>
      <c r="P513" s="199" t="n"/>
      <c r="Q513" s="199" t="n"/>
      <c r="R513" s="199" t="n"/>
      <c r="S513" s="199" t="n"/>
      <c r="T513" s="199" t="n"/>
      <c r="U513" s="199" t="n"/>
      <c r="V513" s="199" t="n"/>
      <c r="W513" s="199" t="n"/>
      <c r="X513" s="199" t="n"/>
      <c r="Y513" s="199" t="n"/>
      <c r="Z513" s="199" t="n"/>
      <c r="AA513" s="199" t="n"/>
      <c r="AB513" s="199" t="n"/>
      <c r="AC513" s="199" t="n"/>
      <c r="AD513" s="199" t="n"/>
      <c r="AE513" s="199" t="n"/>
      <c r="AF513" s="199" t="n"/>
      <c r="AG513" s="199" t="n"/>
    </row>
    <row r="514" ht="22.5" customHeight="1">
      <c r="A514" s="199" t="n"/>
      <c r="B514" s="201" t="n"/>
      <c r="C514" s="200" t="n"/>
      <c r="D514" s="201" t="n"/>
      <c r="E514" s="200" t="n"/>
      <c r="F514" s="201" t="n"/>
      <c r="G514" s="200" t="n"/>
      <c r="H514" s="199" t="n"/>
      <c r="I514" s="199" t="n"/>
      <c r="J514" s="199" t="n"/>
      <c r="K514" s="234" t="n"/>
      <c r="L514" s="199" t="n"/>
      <c r="M514" s="212" t="n"/>
      <c r="N514" s="199" t="n"/>
      <c r="O514" s="199" t="n"/>
      <c r="P514" s="199" t="n"/>
      <c r="Q514" s="199" t="n"/>
      <c r="R514" s="199" t="n"/>
      <c r="S514" s="199" t="n"/>
      <c r="T514" s="199" t="n"/>
      <c r="U514" s="199" t="n"/>
      <c r="V514" s="199" t="n"/>
      <c r="W514" s="199" t="n"/>
      <c r="X514" s="199" t="n"/>
      <c r="Y514" s="199" t="n"/>
      <c r="Z514" s="199" t="n"/>
      <c r="AA514" s="199" t="n"/>
      <c r="AB514" s="199" t="n"/>
      <c r="AC514" s="199" t="n"/>
      <c r="AD514" s="199" t="n"/>
      <c r="AE514" s="199" t="n"/>
      <c r="AF514" s="199" t="n"/>
      <c r="AG514" s="199" t="n"/>
    </row>
    <row r="515" ht="22.5" customHeight="1">
      <c r="A515" s="199" t="n"/>
      <c r="B515" s="201" t="n"/>
      <c r="C515" s="200" t="n"/>
      <c r="D515" s="201" t="n"/>
      <c r="E515" s="200" t="n"/>
      <c r="F515" s="201" t="n"/>
      <c r="G515" s="200" t="n"/>
      <c r="H515" s="199" t="n"/>
      <c r="I515" s="199" t="n"/>
      <c r="J515" s="199" t="n"/>
      <c r="K515" s="234" t="n"/>
      <c r="L515" s="199" t="n"/>
      <c r="M515" s="212" t="n"/>
      <c r="N515" s="199" t="n"/>
      <c r="O515" s="199" t="n"/>
      <c r="P515" s="199" t="n"/>
      <c r="Q515" s="199" t="n"/>
      <c r="R515" s="199" t="n"/>
      <c r="S515" s="199" t="n"/>
      <c r="T515" s="199" t="n"/>
      <c r="U515" s="199" t="n"/>
      <c r="V515" s="199" t="n"/>
      <c r="W515" s="199" t="n"/>
      <c r="X515" s="199" t="n"/>
      <c r="Y515" s="199" t="n"/>
      <c r="Z515" s="199" t="n"/>
      <c r="AA515" s="199" t="n"/>
      <c r="AB515" s="199" t="n"/>
      <c r="AC515" s="199" t="n"/>
      <c r="AD515" s="199" t="n"/>
      <c r="AE515" s="199" t="n"/>
      <c r="AF515" s="199" t="n"/>
      <c r="AG515" s="199" t="n"/>
    </row>
    <row r="516" ht="22.5" customHeight="1">
      <c r="A516" s="199" t="n"/>
      <c r="B516" s="201" t="n"/>
      <c r="C516" s="200" t="n"/>
      <c r="D516" s="201" t="n"/>
      <c r="E516" s="200" t="n"/>
      <c r="F516" s="201" t="n"/>
      <c r="G516" s="200" t="n"/>
      <c r="H516" s="199" t="n"/>
      <c r="I516" s="199" t="n"/>
      <c r="J516" s="199" t="n"/>
      <c r="K516" s="234" t="n"/>
      <c r="L516" s="199" t="n"/>
      <c r="M516" s="212" t="n"/>
      <c r="N516" s="199" t="n"/>
      <c r="O516" s="199" t="n"/>
      <c r="P516" s="199" t="n"/>
      <c r="Q516" s="199" t="n"/>
      <c r="R516" s="199" t="n"/>
      <c r="S516" s="199" t="n"/>
      <c r="T516" s="199" t="n"/>
      <c r="U516" s="199" t="n"/>
      <c r="V516" s="199" t="n"/>
      <c r="W516" s="199" t="n"/>
      <c r="X516" s="199" t="n"/>
      <c r="Y516" s="199" t="n"/>
      <c r="Z516" s="199" t="n"/>
      <c r="AA516" s="199" t="n"/>
      <c r="AB516" s="199" t="n"/>
      <c r="AC516" s="199" t="n"/>
      <c r="AD516" s="199" t="n"/>
      <c r="AE516" s="199" t="n"/>
      <c r="AF516" s="199" t="n"/>
      <c r="AG516" s="199" t="n"/>
    </row>
    <row r="517" ht="22.5" customHeight="1">
      <c r="A517" s="199" t="n"/>
      <c r="B517" s="201" t="n"/>
      <c r="C517" s="200" t="n"/>
      <c r="D517" s="201" t="n"/>
      <c r="E517" s="200" t="n"/>
      <c r="F517" s="201" t="n"/>
      <c r="G517" s="200" t="n"/>
      <c r="H517" s="199" t="n"/>
      <c r="I517" s="199" t="n"/>
      <c r="J517" s="199" t="n"/>
      <c r="K517" s="234" t="n"/>
      <c r="L517" s="199" t="n"/>
      <c r="M517" s="212" t="n"/>
      <c r="N517" s="199" t="n"/>
      <c r="O517" s="199" t="n"/>
      <c r="P517" s="199" t="n"/>
      <c r="Q517" s="199" t="n"/>
      <c r="R517" s="199" t="n"/>
      <c r="S517" s="199" t="n"/>
      <c r="T517" s="199" t="n"/>
      <c r="U517" s="199" t="n"/>
      <c r="V517" s="199" t="n"/>
      <c r="W517" s="199" t="n"/>
      <c r="X517" s="199" t="n"/>
      <c r="Y517" s="199" t="n"/>
      <c r="Z517" s="199" t="n"/>
      <c r="AA517" s="199" t="n"/>
      <c r="AB517" s="199" t="n"/>
      <c r="AC517" s="199" t="n"/>
      <c r="AD517" s="199" t="n"/>
      <c r="AE517" s="199" t="n"/>
      <c r="AF517" s="199" t="n"/>
      <c r="AG517" s="199" t="n"/>
    </row>
    <row r="518" ht="22.5" customHeight="1">
      <c r="A518" s="199" t="n"/>
      <c r="B518" s="201" t="n"/>
      <c r="C518" s="200" t="n"/>
      <c r="D518" s="201" t="n"/>
      <c r="E518" s="200" t="n"/>
      <c r="F518" s="201" t="n"/>
      <c r="G518" s="200" t="n"/>
      <c r="H518" s="199" t="n"/>
      <c r="I518" s="199" t="n"/>
      <c r="J518" s="199" t="n"/>
      <c r="K518" s="234" t="n"/>
      <c r="L518" s="199" t="n"/>
      <c r="M518" s="212" t="n"/>
      <c r="N518" s="199" t="n"/>
      <c r="O518" s="199" t="n"/>
      <c r="P518" s="199" t="n"/>
      <c r="Q518" s="199" t="n"/>
      <c r="R518" s="199" t="n"/>
      <c r="S518" s="199" t="n"/>
      <c r="T518" s="199" t="n"/>
      <c r="U518" s="199" t="n"/>
      <c r="V518" s="199" t="n"/>
      <c r="W518" s="199" t="n"/>
      <c r="X518" s="199" t="n"/>
      <c r="Y518" s="199" t="n"/>
      <c r="Z518" s="199" t="n"/>
      <c r="AA518" s="199" t="n"/>
      <c r="AB518" s="199" t="n"/>
      <c r="AC518" s="199" t="n"/>
      <c r="AD518" s="199" t="n"/>
      <c r="AE518" s="199" t="n"/>
      <c r="AF518" s="199" t="n"/>
      <c r="AG518" s="199" t="n"/>
    </row>
    <row r="519" ht="22.5" customHeight="1">
      <c r="A519" s="199" t="n"/>
      <c r="B519" s="201" t="n"/>
      <c r="C519" s="200" t="n"/>
      <c r="D519" s="201" t="n"/>
      <c r="E519" s="200" t="n"/>
      <c r="F519" s="201" t="n"/>
      <c r="G519" s="200" t="n"/>
      <c r="H519" s="199" t="n"/>
      <c r="I519" s="199" t="n"/>
      <c r="J519" s="199" t="n"/>
      <c r="K519" s="234" t="n"/>
      <c r="L519" s="199" t="n"/>
      <c r="M519" s="212" t="n"/>
      <c r="N519" s="199" t="n"/>
      <c r="O519" s="199" t="n"/>
      <c r="P519" s="199" t="n"/>
      <c r="Q519" s="199" t="n"/>
      <c r="R519" s="199" t="n"/>
      <c r="S519" s="199" t="n"/>
      <c r="T519" s="199" t="n"/>
      <c r="U519" s="199" t="n"/>
      <c r="V519" s="199" t="n"/>
      <c r="W519" s="199" t="n"/>
      <c r="X519" s="199" t="n"/>
      <c r="Y519" s="199" t="n"/>
      <c r="Z519" s="199" t="n"/>
      <c r="AA519" s="199" t="n"/>
      <c r="AB519" s="199" t="n"/>
      <c r="AC519" s="199" t="n"/>
      <c r="AD519" s="199" t="n"/>
      <c r="AE519" s="199" t="n"/>
      <c r="AF519" s="199" t="n"/>
      <c r="AG519" s="199" t="n"/>
    </row>
    <row r="520" ht="22.5" customHeight="1">
      <c r="A520" s="199" t="n"/>
      <c r="B520" s="201" t="n"/>
      <c r="C520" s="200" t="n"/>
      <c r="D520" s="201" t="n"/>
      <c r="E520" s="200" t="n"/>
      <c r="F520" s="201" t="n"/>
      <c r="G520" s="200" t="n"/>
      <c r="H520" s="199" t="n"/>
      <c r="I520" s="199" t="n"/>
      <c r="J520" s="199" t="n"/>
      <c r="K520" s="234" t="n"/>
      <c r="L520" s="199" t="n"/>
      <c r="M520" s="212" t="n"/>
      <c r="N520" s="199" t="n"/>
      <c r="O520" s="199" t="n"/>
      <c r="P520" s="199" t="n"/>
      <c r="Q520" s="199" t="n"/>
      <c r="R520" s="199" t="n"/>
      <c r="S520" s="199" t="n"/>
      <c r="T520" s="199" t="n"/>
      <c r="U520" s="199" t="n"/>
      <c r="V520" s="199" t="n"/>
      <c r="W520" s="199" t="n"/>
      <c r="X520" s="199" t="n"/>
      <c r="Y520" s="199" t="n"/>
      <c r="Z520" s="199" t="n"/>
      <c r="AA520" s="199" t="n"/>
      <c r="AB520" s="199" t="n"/>
      <c r="AC520" s="199" t="n"/>
      <c r="AD520" s="199" t="n"/>
      <c r="AE520" s="199" t="n"/>
      <c r="AF520" s="199" t="n"/>
      <c r="AG520" s="199" t="n"/>
    </row>
    <row r="521" ht="22.5" customHeight="1">
      <c r="A521" s="199" t="n"/>
      <c r="B521" s="201" t="n"/>
      <c r="C521" s="200" t="n"/>
      <c r="D521" s="201" t="n"/>
      <c r="E521" s="200" t="n"/>
      <c r="F521" s="201" t="n"/>
      <c r="G521" s="200" t="n"/>
      <c r="H521" s="199" t="n"/>
      <c r="I521" s="199" t="n"/>
      <c r="J521" s="199" t="n"/>
      <c r="K521" s="234" t="n"/>
      <c r="L521" s="199" t="n"/>
      <c r="M521" s="212" t="n"/>
      <c r="N521" s="199" t="n"/>
      <c r="O521" s="199" t="n"/>
      <c r="P521" s="199" t="n"/>
      <c r="Q521" s="199" t="n"/>
      <c r="R521" s="199" t="n"/>
      <c r="S521" s="199" t="n"/>
      <c r="T521" s="199" t="n"/>
      <c r="U521" s="199" t="n"/>
      <c r="V521" s="199" t="n"/>
      <c r="W521" s="199" t="n"/>
      <c r="X521" s="199" t="n"/>
      <c r="Y521" s="199" t="n"/>
      <c r="Z521" s="199" t="n"/>
      <c r="AA521" s="199" t="n"/>
      <c r="AB521" s="199" t="n"/>
      <c r="AC521" s="199" t="n"/>
      <c r="AD521" s="199" t="n"/>
      <c r="AE521" s="199" t="n"/>
      <c r="AF521" s="199" t="n"/>
      <c r="AG521" s="199" t="n"/>
    </row>
    <row r="522" ht="22.5" customHeight="1">
      <c r="A522" s="199" t="n"/>
      <c r="B522" s="201" t="n"/>
      <c r="C522" s="200" t="n"/>
      <c r="D522" s="201" t="n"/>
      <c r="E522" s="200" t="n"/>
      <c r="F522" s="201" t="n"/>
      <c r="G522" s="200" t="n"/>
      <c r="H522" s="199" t="n"/>
      <c r="I522" s="199" t="n"/>
      <c r="J522" s="199" t="n"/>
      <c r="K522" s="234" t="n"/>
      <c r="L522" s="199" t="n"/>
      <c r="M522" s="212" t="n"/>
      <c r="N522" s="199" t="n"/>
      <c r="O522" s="199" t="n"/>
      <c r="P522" s="199" t="n"/>
      <c r="Q522" s="199" t="n"/>
      <c r="R522" s="199" t="n"/>
      <c r="S522" s="199" t="n"/>
      <c r="T522" s="199" t="n"/>
      <c r="U522" s="199" t="n"/>
      <c r="V522" s="199" t="n"/>
      <c r="W522" s="199" t="n"/>
      <c r="X522" s="199" t="n"/>
      <c r="Y522" s="199" t="n"/>
      <c r="Z522" s="199" t="n"/>
      <c r="AA522" s="199" t="n"/>
      <c r="AB522" s="199" t="n"/>
      <c r="AC522" s="199" t="n"/>
      <c r="AD522" s="199" t="n"/>
      <c r="AE522" s="199" t="n"/>
      <c r="AF522" s="199" t="n"/>
      <c r="AG522" s="199" t="n"/>
    </row>
    <row r="523" ht="22.5" customHeight="1">
      <c r="A523" s="199" t="n"/>
      <c r="B523" s="201" t="n"/>
      <c r="C523" s="200" t="n"/>
      <c r="D523" s="201" t="n"/>
      <c r="E523" s="200" t="n"/>
      <c r="F523" s="201" t="n"/>
      <c r="G523" s="200" t="n"/>
      <c r="H523" s="199" t="n"/>
      <c r="I523" s="199" t="n"/>
      <c r="J523" s="199" t="n"/>
      <c r="K523" s="234" t="n"/>
      <c r="L523" s="199" t="n"/>
      <c r="M523" s="212" t="n"/>
      <c r="N523" s="199" t="n"/>
      <c r="O523" s="199" t="n"/>
      <c r="P523" s="199" t="n"/>
      <c r="Q523" s="199" t="n"/>
      <c r="R523" s="199" t="n"/>
      <c r="S523" s="199" t="n"/>
      <c r="T523" s="199" t="n"/>
      <c r="U523" s="199" t="n"/>
      <c r="V523" s="199" t="n"/>
      <c r="W523" s="199" t="n"/>
      <c r="X523" s="199" t="n"/>
      <c r="Y523" s="199" t="n"/>
      <c r="Z523" s="199" t="n"/>
      <c r="AA523" s="199" t="n"/>
      <c r="AB523" s="199" t="n"/>
      <c r="AC523" s="199" t="n"/>
      <c r="AD523" s="199" t="n"/>
      <c r="AE523" s="199" t="n"/>
      <c r="AF523" s="199" t="n"/>
      <c r="AG523" s="199" t="n"/>
    </row>
    <row r="524" ht="22.5" customHeight="1">
      <c r="A524" s="199" t="n"/>
      <c r="B524" s="201" t="n"/>
      <c r="C524" s="200" t="n"/>
      <c r="D524" s="201" t="n"/>
      <c r="E524" s="200" t="n"/>
      <c r="F524" s="201" t="n"/>
      <c r="G524" s="200" t="n"/>
      <c r="H524" s="199" t="n"/>
      <c r="I524" s="199" t="n"/>
      <c r="J524" s="199" t="n"/>
      <c r="K524" s="234" t="n"/>
      <c r="L524" s="199" t="n"/>
      <c r="M524" s="212" t="n"/>
      <c r="N524" s="199" t="n"/>
      <c r="O524" s="199" t="n"/>
      <c r="P524" s="199" t="n"/>
      <c r="Q524" s="199" t="n"/>
      <c r="R524" s="199" t="n"/>
      <c r="S524" s="199" t="n"/>
      <c r="T524" s="199" t="n"/>
      <c r="U524" s="199" t="n"/>
      <c r="V524" s="199" t="n"/>
      <c r="W524" s="199" t="n"/>
      <c r="X524" s="199" t="n"/>
      <c r="Y524" s="199" t="n"/>
      <c r="Z524" s="199" t="n"/>
      <c r="AA524" s="199" t="n"/>
      <c r="AB524" s="199" t="n"/>
      <c r="AC524" s="199" t="n"/>
      <c r="AD524" s="199" t="n"/>
      <c r="AE524" s="199" t="n"/>
      <c r="AF524" s="199" t="n"/>
      <c r="AG524" s="199" t="n"/>
    </row>
    <row r="525" ht="22.5" customHeight="1">
      <c r="A525" s="199" t="n"/>
      <c r="B525" s="201" t="n"/>
      <c r="C525" s="200" t="n"/>
      <c r="D525" s="201" t="n"/>
      <c r="E525" s="200" t="n"/>
      <c r="F525" s="201" t="n"/>
      <c r="G525" s="200" t="n"/>
      <c r="H525" s="199" t="n"/>
      <c r="I525" s="199" t="n"/>
      <c r="J525" s="199" t="n"/>
      <c r="K525" s="234" t="n"/>
      <c r="L525" s="199" t="n"/>
      <c r="M525" s="212" t="n"/>
      <c r="N525" s="199" t="n"/>
      <c r="O525" s="199" t="n"/>
      <c r="P525" s="199" t="n"/>
      <c r="Q525" s="199" t="n"/>
      <c r="R525" s="199" t="n"/>
      <c r="S525" s="199" t="n"/>
      <c r="T525" s="199" t="n"/>
      <c r="U525" s="199" t="n"/>
      <c r="V525" s="199" t="n"/>
      <c r="W525" s="199" t="n"/>
      <c r="X525" s="199" t="n"/>
      <c r="Y525" s="199" t="n"/>
      <c r="Z525" s="199" t="n"/>
      <c r="AA525" s="199" t="n"/>
      <c r="AB525" s="199" t="n"/>
      <c r="AC525" s="199" t="n"/>
      <c r="AD525" s="199" t="n"/>
      <c r="AE525" s="199" t="n"/>
      <c r="AF525" s="199" t="n"/>
      <c r="AG525" s="199" t="n"/>
    </row>
    <row r="526" ht="22.5" customHeight="1">
      <c r="A526" s="199" t="n"/>
      <c r="B526" s="201" t="n"/>
      <c r="C526" s="200" t="n"/>
      <c r="D526" s="201" t="n"/>
      <c r="E526" s="200" t="n"/>
      <c r="F526" s="201" t="n"/>
      <c r="G526" s="200" t="n"/>
      <c r="H526" s="199" t="n"/>
      <c r="I526" s="199" t="n"/>
      <c r="J526" s="199" t="n"/>
      <c r="K526" s="234" t="n"/>
      <c r="L526" s="199" t="n"/>
      <c r="M526" s="212" t="n"/>
      <c r="N526" s="199" t="n"/>
      <c r="O526" s="199" t="n"/>
      <c r="P526" s="199" t="n"/>
      <c r="Q526" s="199" t="n"/>
      <c r="R526" s="199" t="n"/>
      <c r="S526" s="199" t="n"/>
      <c r="T526" s="199" t="n"/>
      <c r="U526" s="199" t="n"/>
      <c r="V526" s="199" t="n"/>
      <c r="W526" s="199" t="n"/>
      <c r="X526" s="199" t="n"/>
      <c r="Y526" s="199" t="n"/>
      <c r="Z526" s="199" t="n"/>
      <c r="AA526" s="199" t="n"/>
      <c r="AB526" s="199" t="n"/>
      <c r="AC526" s="199" t="n"/>
      <c r="AD526" s="199" t="n"/>
      <c r="AE526" s="199" t="n"/>
      <c r="AF526" s="199" t="n"/>
      <c r="AG526" s="199" t="n"/>
    </row>
    <row r="527" ht="22.5" customHeight="1">
      <c r="A527" s="199" t="n"/>
      <c r="B527" s="201" t="n"/>
      <c r="C527" s="200" t="n"/>
      <c r="D527" s="201" t="n"/>
      <c r="E527" s="200" t="n"/>
      <c r="F527" s="201" t="n"/>
      <c r="G527" s="200" t="n"/>
      <c r="H527" s="199" t="n"/>
      <c r="I527" s="199" t="n"/>
      <c r="J527" s="199" t="n"/>
      <c r="K527" s="234" t="n"/>
      <c r="L527" s="199" t="n"/>
      <c r="M527" s="212" t="n"/>
      <c r="N527" s="199" t="n"/>
      <c r="O527" s="199" t="n"/>
      <c r="P527" s="199" t="n"/>
      <c r="Q527" s="199" t="n"/>
      <c r="R527" s="199" t="n"/>
      <c r="S527" s="199" t="n"/>
      <c r="T527" s="199" t="n"/>
      <c r="U527" s="199" t="n"/>
      <c r="V527" s="199" t="n"/>
      <c r="W527" s="199" t="n"/>
      <c r="X527" s="199" t="n"/>
      <c r="Y527" s="199" t="n"/>
      <c r="Z527" s="199" t="n"/>
      <c r="AA527" s="199" t="n"/>
      <c r="AB527" s="199" t="n"/>
      <c r="AC527" s="199" t="n"/>
      <c r="AD527" s="199" t="n"/>
      <c r="AE527" s="199" t="n"/>
      <c r="AF527" s="199" t="n"/>
      <c r="AG527" s="199" t="n"/>
    </row>
    <row r="528" ht="22.5" customHeight="1">
      <c r="A528" s="199" t="n"/>
      <c r="B528" s="201" t="n"/>
      <c r="C528" s="200" t="n"/>
      <c r="D528" s="201" t="n"/>
      <c r="E528" s="200" t="n"/>
      <c r="F528" s="201" t="n"/>
      <c r="G528" s="200" t="n"/>
      <c r="H528" s="199" t="n"/>
      <c r="I528" s="199" t="n"/>
      <c r="J528" s="199" t="n"/>
      <c r="K528" s="234" t="n"/>
      <c r="L528" s="199" t="n"/>
      <c r="M528" s="212" t="n"/>
      <c r="N528" s="199" t="n"/>
      <c r="O528" s="199" t="n"/>
      <c r="P528" s="199" t="n"/>
      <c r="Q528" s="199" t="n"/>
      <c r="R528" s="199" t="n"/>
      <c r="S528" s="199" t="n"/>
      <c r="T528" s="199" t="n"/>
      <c r="U528" s="199" t="n"/>
      <c r="V528" s="199" t="n"/>
      <c r="W528" s="199" t="n"/>
      <c r="X528" s="199" t="n"/>
      <c r="Y528" s="199" t="n"/>
      <c r="Z528" s="199" t="n"/>
      <c r="AA528" s="199" t="n"/>
      <c r="AB528" s="199" t="n"/>
      <c r="AC528" s="199" t="n"/>
      <c r="AD528" s="199" t="n"/>
      <c r="AE528" s="199" t="n"/>
      <c r="AF528" s="199" t="n"/>
      <c r="AG528" s="199" t="n"/>
    </row>
    <row r="529" ht="22.5" customHeight="1">
      <c r="A529" s="199" t="n"/>
      <c r="B529" s="201" t="n"/>
      <c r="C529" s="200" t="n"/>
      <c r="D529" s="201" t="n"/>
      <c r="E529" s="200" t="n"/>
      <c r="F529" s="201" t="n"/>
      <c r="G529" s="200" t="n"/>
      <c r="H529" s="199" t="n"/>
      <c r="I529" s="199" t="n"/>
      <c r="J529" s="199" t="n"/>
      <c r="K529" s="234" t="n"/>
      <c r="L529" s="199" t="n"/>
      <c r="M529" s="212" t="n"/>
      <c r="N529" s="199" t="n"/>
      <c r="O529" s="199" t="n"/>
      <c r="P529" s="199" t="n"/>
      <c r="Q529" s="199" t="n"/>
      <c r="R529" s="199" t="n"/>
      <c r="S529" s="199" t="n"/>
      <c r="T529" s="199" t="n"/>
      <c r="U529" s="199" t="n"/>
      <c r="V529" s="199" t="n"/>
      <c r="W529" s="199" t="n"/>
      <c r="X529" s="199" t="n"/>
      <c r="Y529" s="199" t="n"/>
      <c r="Z529" s="199" t="n"/>
      <c r="AA529" s="199" t="n"/>
      <c r="AB529" s="199" t="n"/>
      <c r="AC529" s="199" t="n"/>
      <c r="AD529" s="199" t="n"/>
      <c r="AE529" s="199" t="n"/>
      <c r="AF529" s="199" t="n"/>
      <c r="AG529" s="199" t="n"/>
    </row>
    <row r="530" ht="22.5" customHeight="1">
      <c r="A530" s="199" t="n"/>
      <c r="B530" s="201" t="n"/>
      <c r="C530" s="200" t="n"/>
      <c r="D530" s="201" t="n"/>
      <c r="E530" s="200" t="n"/>
      <c r="F530" s="201" t="n"/>
      <c r="G530" s="200" t="n"/>
      <c r="H530" s="199" t="n"/>
      <c r="I530" s="199" t="n"/>
      <c r="J530" s="199" t="n"/>
      <c r="K530" s="234" t="n"/>
      <c r="L530" s="199" t="n"/>
      <c r="M530" s="212" t="n"/>
      <c r="N530" s="199" t="n"/>
      <c r="O530" s="199" t="n"/>
      <c r="P530" s="199" t="n"/>
      <c r="Q530" s="199" t="n"/>
      <c r="R530" s="199" t="n"/>
      <c r="S530" s="199" t="n"/>
      <c r="T530" s="199" t="n"/>
      <c r="U530" s="199" t="n"/>
      <c r="V530" s="199" t="n"/>
      <c r="W530" s="199" t="n"/>
      <c r="X530" s="199" t="n"/>
      <c r="Y530" s="199" t="n"/>
      <c r="Z530" s="199" t="n"/>
      <c r="AA530" s="199" t="n"/>
      <c r="AB530" s="199" t="n"/>
      <c r="AC530" s="199" t="n"/>
      <c r="AD530" s="199" t="n"/>
      <c r="AE530" s="199" t="n"/>
      <c r="AF530" s="199" t="n"/>
      <c r="AG530" s="199" t="n"/>
    </row>
    <row r="531" ht="22.5" customHeight="1">
      <c r="A531" s="199" t="n"/>
      <c r="B531" s="201" t="n"/>
      <c r="C531" s="200" t="n"/>
      <c r="D531" s="201" t="n"/>
      <c r="E531" s="200" t="n"/>
      <c r="F531" s="201" t="n"/>
      <c r="G531" s="200" t="n"/>
      <c r="H531" s="199" t="n"/>
      <c r="I531" s="199" t="n"/>
      <c r="J531" s="199" t="n"/>
      <c r="K531" s="234" t="n"/>
      <c r="L531" s="199" t="n"/>
      <c r="M531" s="212" t="n"/>
      <c r="N531" s="199" t="n"/>
      <c r="O531" s="199" t="n"/>
      <c r="P531" s="199" t="n"/>
      <c r="Q531" s="199" t="n"/>
      <c r="R531" s="199" t="n"/>
      <c r="S531" s="199" t="n"/>
      <c r="T531" s="199" t="n"/>
      <c r="U531" s="199" t="n"/>
      <c r="V531" s="199" t="n"/>
      <c r="W531" s="199" t="n"/>
      <c r="X531" s="199" t="n"/>
      <c r="Y531" s="199" t="n"/>
      <c r="Z531" s="199" t="n"/>
      <c r="AA531" s="199" t="n"/>
      <c r="AB531" s="199" t="n"/>
      <c r="AC531" s="199" t="n"/>
      <c r="AD531" s="199" t="n"/>
      <c r="AE531" s="199" t="n"/>
      <c r="AF531" s="199" t="n"/>
      <c r="AG531" s="199" t="n"/>
    </row>
    <row r="532" ht="22.5" customHeight="1">
      <c r="A532" s="199" t="n"/>
      <c r="B532" s="201" t="n"/>
      <c r="C532" s="200" t="n"/>
      <c r="D532" s="201" t="n"/>
      <c r="E532" s="200" t="n"/>
      <c r="F532" s="201" t="n"/>
      <c r="G532" s="200" t="n"/>
      <c r="H532" s="199" t="n"/>
      <c r="I532" s="199" t="n"/>
      <c r="J532" s="199" t="n"/>
      <c r="K532" s="234" t="n"/>
      <c r="L532" s="199" t="n"/>
      <c r="M532" s="212" t="n"/>
      <c r="N532" s="199" t="n"/>
      <c r="O532" s="199" t="n"/>
      <c r="P532" s="199" t="n"/>
      <c r="Q532" s="199" t="n"/>
      <c r="R532" s="199" t="n"/>
      <c r="S532" s="199" t="n"/>
      <c r="T532" s="199" t="n"/>
      <c r="U532" s="199" t="n"/>
      <c r="V532" s="199" t="n"/>
      <c r="W532" s="199" t="n"/>
      <c r="X532" s="199" t="n"/>
      <c r="Y532" s="199" t="n"/>
      <c r="Z532" s="199" t="n"/>
      <c r="AA532" s="199" t="n"/>
      <c r="AB532" s="199" t="n"/>
      <c r="AC532" s="199" t="n"/>
      <c r="AD532" s="199" t="n"/>
      <c r="AE532" s="199" t="n"/>
      <c r="AF532" s="199" t="n"/>
      <c r="AG532" s="199" t="n"/>
    </row>
    <row r="533" ht="22.5" customHeight="1">
      <c r="A533" s="199" t="n"/>
      <c r="B533" s="201" t="n"/>
      <c r="C533" s="200" t="n"/>
      <c r="D533" s="201" t="n"/>
      <c r="E533" s="200" t="n"/>
      <c r="F533" s="201" t="n"/>
      <c r="G533" s="200" t="n"/>
      <c r="H533" s="199" t="n"/>
      <c r="I533" s="199" t="n"/>
      <c r="J533" s="199" t="n"/>
      <c r="K533" s="234" t="n"/>
      <c r="L533" s="199" t="n"/>
      <c r="M533" s="212" t="n"/>
      <c r="N533" s="199" t="n"/>
      <c r="O533" s="199" t="n"/>
      <c r="P533" s="199" t="n"/>
      <c r="Q533" s="199" t="n"/>
      <c r="R533" s="199" t="n"/>
      <c r="S533" s="199" t="n"/>
      <c r="T533" s="199" t="n"/>
      <c r="U533" s="199" t="n"/>
      <c r="V533" s="199" t="n"/>
      <c r="W533" s="199" t="n"/>
      <c r="X533" s="199" t="n"/>
      <c r="Y533" s="199" t="n"/>
      <c r="Z533" s="199" t="n"/>
      <c r="AA533" s="199" t="n"/>
      <c r="AB533" s="199" t="n"/>
      <c r="AC533" s="199" t="n"/>
      <c r="AD533" s="199" t="n"/>
      <c r="AE533" s="199" t="n"/>
      <c r="AF533" s="199" t="n"/>
      <c r="AG533" s="199" t="n"/>
    </row>
    <row r="534" ht="22.5" customHeight="1">
      <c r="A534" s="199" t="n"/>
      <c r="B534" s="201" t="n"/>
      <c r="C534" s="200" t="n"/>
      <c r="D534" s="201" t="n"/>
      <c r="E534" s="200" t="n"/>
      <c r="F534" s="201" t="n"/>
      <c r="G534" s="200" t="n"/>
      <c r="H534" s="199" t="n"/>
      <c r="I534" s="199" t="n"/>
      <c r="J534" s="199" t="n"/>
      <c r="K534" s="234" t="n"/>
      <c r="L534" s="199" t="n"/>
      <c r="M534" s="212" t="n"/>
      <c r="N534" s="199" t="n"/>
      <c r="O534" s="199" t="n"/>
      <c r="P534" s="199" t="n"/>
      <c r="Q534" s="199" t="n"/>
      <c r="R534" s="199" t="n"/>
      <c r="S534" s="199" t="n"/>
      <c r="T534" s="199" t="n"/>
      <c r="U534" s="199" t="n"/>
      <c r="V534" s="199" t="n"/>
      <c r="W534" s="199" t="n"/>
      <c r="X534" s="199" t="n"/>
      <c r="Y534" s="199" t="n"/>
      <c r="Z534" s="199" t="n"/>
      <c r="AA534" s="199" t="n"/>
      <c r="AB534" s="199" t="n"/>
      <c r="AC534" s="199" t="n"/>
      <c r="AD534" s="199" t="n"/>
      <c r="AE534" s="199" t="n"/>
      <c r="AF534" s="199" t="n"/>
      <c r="AG534" s="199" t="n"/>
    </row>
    <row r="535" ht="22.5" customHeight="1">
      <c r="A535" s="199" t="n"/>
      <c r="B535" s="201" t="n"/>
      <c r="C535" s="200" t="n"/>
      <c r="D535" s="201" t="n"/>
      <c r="E535" s="200" t="n"/>
      <c r="F535" s="201" t="n"/>
      <c r="G535" s="200" t="n"/>
      <c r="H535" s="199" t="n"/>
      <c r="I535" s="199" t="n"/>
      <c r="J535" s="199" t="n"/>
      <c r="K535" s="234" t="n"/>
      <c r="L535" s="199" t="n"/>
      <c r="M535" s="212" t="n"/>
      <c r="N535" s="199" t="n"/>
      <c r="O535" s="199" t="n"/>
      <c r="P535" s="199" t="n"/>
      <c r="Q535" s="199" t="n"/>
      <c r="R535" s="199" t="n"/>
      <c r="S535" s="199" t="n"/>
      <c r="T535" s="199" t="n"/>
      <c r="U535" s="199" t="n"/>
      <c r="V535" s="199" t="n"/>
      <c r="W535" s="199" t="n"/>
      <c r="X535" s="199" t="n"/>
      <c r="Y535" s="199" t="n"/>
      <c r="Z535" s="199" t="n"/>
      <c r="AA535" s="199" t="n"/>
      <c r="AB535" s="199" t="n"/>
      <c r="AC535" s="199" t="n"/>
      <c r="AD535" s="199" t="n"/>
      <c r="AE535" s="199" t="n"/>
      <c r="AF535" s="199" t="n"/>
      <c r="AG535" s="199" t="n"/>
    </row>
    <row r="536" ht="22.5" customHeight="1">
      <c r="A536" s="199" t="n"/>
      <c r="B536" s="201" t="n"/>
      <c r="C536" s="200" t="n"/>
      <c r="D536" s="201" t="n"/>
      <c r="E536" s="200" t="n"/>
      <c r="F536" s="201" t="n"/>
      <c r="G536" s="200" t="n"/>
      <c r="H536" s="199" t="n"/>
      <c r="I536" s="199" t="n"/>
      <c r="J536" s="199" t="n"/>
      <c r="K536" s="234" t="n"/>
      <c r="L536" s="199" t="n"/>
      <c r="M536" s="212" t="n"/>
      <c r="N536" s="199" t="n"/>
      <c r="O536" s="199" t="n"/>
      <c r="P536" s="199" t="n"/>
      <c r="Q536" s="199" t="n"/>
      <c r="R536" s="199" t="n"/>
      <c r="S536" s="199" t="n"/>
      <c r="T536" s="199" t="n"/>
      <c r="U536" s="199" t="n"/>
      <c r="V536" s="199" t="n"/>
      <c r="W536" s="199" t="n"/>
      <c r="X536" s="199" t="n"/>
      <c r="Y536" s="199" t="n"/>
      <c r="Z536" s="199" t="n"/>
      <c r="AA536" s="199" t="n"/>
      <c r="AB536" s="199" t="n"/>
      <c r="AC536" s="199" t="n"/>
      <c r="AD536" s="199" t="n"/>
      <c r="AE536" s="199" t="n"/>
      <c r="AF536" s="199" t="n"/>
      <c r="AG536" s="199" t="n"/>
    </row>
    <row r="537" ht="22.5" customHeight="1">
      <c r="A537" s="199" t="n"/>
      <c r="B537" s="201" t="n"/>
      <c r="C537" s="200" t="n"/>
      <c r="D537" s="201" t="n"/>
      <c r="E537" s="200" t="n"/>
      <c r="F537" s="201" t="n"/>
      <c r="G537" s="200" t="n"/>
      <c r="H537" s="199" t="n"/>
      <c r="I537" s="199" t="n"/>
      <c r="J537" s="199" t="n"/>
      <c r="K537" s="234" t="n"/>
      <c r="L537" s="199" t="n"/>
      <c r="M537" s="212" t="n"/>
      <c r="N537" s="199" t="n"/>
      <c r="O537" s="199" t="n"/>
      <c r="P537" s="199" t="n"/>
      <c r="Q537" s="199" t="n"/>
      <c r="R537" s="199" t="n"/>
      <c r="S537" s="199" t="n"/>
      <c r="T537" s="199" t="n"/>
      <c r="U537" s="199" t="n"/>
      <c r="V537" s="199" t="n"/>
      <c r="W537" s="199" t="n"/>
      <c r="X537" s="199" t="n"/>
      <c r="Y537" s="199" t="n"/>
      <c r="Z537" s="199" t="n"/>
      <c r="AA537" s="199" t="n"/>
      <c r="AB537" s="199" t="n"/>
      <c r="AC537" s="199" t="n"/>
      <c r="AD537" s="199" t="n"/>
      <c r="AE537" s="199" t="n"/>
      <c r="AF537" s="199" t="n"/>
      <c r="AG537" s="199" t="n"/>
    </row>
    <row r="538" ht="22.5" customHeight="1">
      <c r="A538" s="199" t="n"/>
      <c r="B538" s="201" t="n"/>
      <c r="C538" s="200" t="n"/>
      <c r="D538" s="201" t="n"/>
      <c r="E538" s="200" t="n"/>
      <c r="F538" s="201" t="n"/>
      <c r="G538" s="200" t="n"/>
      <c r="H538" s="199" t="n"/>
      <c r="I538" s="199" t="n"/>
      <c r="J538" s="199" t="n"/>
      <c r="K538" s="234" t="n"/>
      <c r="L538" s="199" t="n"/>
      <c r="M538" s="212" t="n"/>
      <c r="N538" s="199" t="n"/>
      <c r="O538" s="199" t="n"/>
      <c r="P538" s="199" t="n"/>
      <c r="Q538" s="199" t="n"/>
      <c r="R538" s="199" t="n"/>
      <c r="S538" s="199" t="n"/>
      <c r="T538" s="199" t="n"/>
      <c r="U538" s="199" t="n"/>
      <c r="V538" s="199" t="n"/>
      <c r="W538" s="199" t="n"/>
      <c r="X538" s="199" t="n"/>
      <c r="Y538" s="199" t="n"/>
      <c r="Z538" s="199" t="n"/>
      <c r="AA538" s="199" t="n"/>
      <c r="AB538" s="199" t="n"/>
      <c r="AC538" s="199" t="n"/>
      <c r="AD538" s="199" t="n"/>
      <c r="AE538" s="199" t="n"/>
      <c r="AF538" s="199" t="n"/>
      <c r="AG538" s="199" t="n"/>
    </row>
    <row r="539" ht="22.5" customHeight="1">
      <c r="A539" s="199" t="n"/>
      <c r="B539" s="201" t="n"/>
      <c r="C539" s="200" t="n"/>
      <c r="D539" s="201" t="n"/>
      <c r="E539" s="200" t="n"/>
      <c r="F539" s="201" t="n"/>
      <c r="G539" s="200" t="n"/>
      <c r="H539" s="199" t="n"/>
      <c r="I539" s="199" t="n"/>
      <c r="J539" s="199" t="n"/>
      <c r="K539" s="234" t="n"/>
      <c r="L539" s="199" t="n"/>
      <c r="M539" s="212" t="n"/>
      <c r="N539" s="199" t="n"/>
      <c r="O539" s="199" t="n"/>
      <c r="P539" s="199" t="n"/>
      <c r="Q539" s="199" t="n"/>
      <c r="R539" s="199" t="n"/>
      <c r="S539" s="199" t="n"/>
      <c r="T539" s="199" t="n"/>
      <c r="U539" s="199" t="n"/>
      <c r="V539" s="199" t="n"/>
      <c r="W539" s="199" t="n"/>
      <c r="X539" s="199" t="n"/>
      <c r="Y539" s="199" t="n"/>
      <c r="Z539" s="199" t="n"/>
      <c r="AA539" s="199" t="n"/>
      <c r="AB539" s="199" t="n"/>
      <c r="AC539" s="199" t="n"/>
      <c r="AD539" s="199" t="n"/>
      <c r="AE539" s="199" t="n"/>
      <c r="AF539" s="199" t="n"/>
      <c r="AG539" s="199" t="n"/>
    </row>
    <row r="540" ht="22.5" customHeight="1">
      <c r="A540" s="199" t="n"/>
      <c r="B540" s="201" t="n"/>
      <c r="C540" s="200" t="n"/>
      <c r="D540" s="201" t="n"/>
      <c r="E540" s="200" t="n"/>
      <c r="F540" s="201" t="n"/>
      <c r="G540" s="200" t="n"/>
      <c r="H540" s="199" t="n"/>
      <c r="I540" s="199" t="n"/>
      <c r="J540" s="199" t="n"/>
      <c r="K540" s="234" t="n"/>
      <c r="L540" s="199" t="n"/>
      <c r="M540" s="212" t="n"/>
      <c r="N540" s="199" t="n"/>
      <c r="O540" s="199" t="n"/>
      <c r="P540" s="199" t="n"/>
      <c r="Q540" s="199" t="n"/>
      <c r="R540" s="199" t="n"/>
      <c r="S540" s="199" t="n"/>
      <c r="T540" s="199" t="n"/>
      <c r="U540" s="199" t="n"/>
      <c r="V540" s="199" t="n"/>
      <c r="W540" s="199" t="n"/>
      <c r="X540" s="199" t="n"/>
      <c r="Y540" s="199" t="n"/>
      <c r="Z540" s="199" t="n"/>
      <c r="AA540" s="199" t="n"/>
      <c r="AB540" s="199" t="n"/>
      <c r="AC540" s="199" t="n"/>
      <c r="AD540" s="199" t="n"/>
      <c r="AE540" s="199" t="n"/>
      <c r="AF540" s="199" t="n"/>
      <c r="AG540" s="199" t="n"/>
    </row>
    <row r="541" ht="22.5" customHeight="1">
      <c r="A541" s="199" t="n"/>
      <c r="B541" s="201" t="n"/>
      <c r="C541" s="200" t="n"/>
      <c r="D541" s="201" t="n"/>
      <c r="E541" s="200" t="n"/>
      <c r="F541" s="201" t="n"/>
      <c r="G541" s="200" t="n"/>
      <c r="H541" s="199" t="n"/>
      <c r="I541" s="199" t="n"/>
      <c r="J541" s="199" t="n"/>
      <c r="K541" s="234" t="n"/>
      <c r="L541" s="199" t="n"/>
      <c r="M541" s="212" t="n"/>
      <c r="N541" s="199" t="n"/>
      <c r="O541" s="199" t="n"/>
      <c r="P541" s="199" t="n"/>
      <c r="Q541" s="199" t="n"/>
      <c r="R541" s="199" t="n"/>
      <c r="S541" s="199" t="n"/>
      <c r="T541" s="199" t="n"/>
      <c r="U541" s="199" t="n"/>
      <c r="V541" s="199" t="n"/>
      <c r="W541" s="199" t="n"/>
      <c r="X541" s="199" t="n"/>
      <c r="Y541" s="199" t="n"/>
      <c r="Z541" s="199" t="n"/>
      <c r="AA541" s="199" t="n"/>
      <c r="AB541" s="199" t="n"/>
      <c r="AC541" s="199" t="n"/>
      <c r="AD541" s="199" t="n"/>
      <c r="AE541" s="199" t="n"/>
      <c r="AF541" s="199" t="n"/>
      <c r="AG541" s="199" t="n"/>
    </row>
    <row r="542" ht="22.5" customHeight="1">
      <c r="A542" s="199" t="n"/>
      <c r="B542" s="201" t="n"/>
      <c r="C542" s="200" t="n"/>
      <c r="D542" s="201" t="n"/>
      <c r="E542" s="200" t="n"/>
      <c r="F542" s="201" t="n"/>
      <c r="G542" s="200" t="n"/>
      <c r="H542" s="199" t="n"/>
      <c r="I542" s="199" t="n"/>
      <c r="J542" s="199" t="n"/>
      <c r="K542" s="234" t="n"/>
      <c r="L542" s="199" t="n"/>
      <c r="M542" s="212" t="n"/>
      <c r="N542" s="199" t="n"/>
      <c r="O542" s="199" t="n"/>
      <c r="P542" s="199" t="n"/>
      <c r="Q542" s="199" t="n"/>
      <c r="R542" s="199" t="n"/>
      <c r="S542" s="199" t="n"/>
      <c r="T542" s="199" t="n"/>
      <c r="U542" s="199" t="n"/>
      <c r="V542" s="199" t="n"/>
      <c r="W542" s="199" t="n"/>
      <c r="X542" s="199" t="n"/>
      <c r="Y542" s="199" t="n"/>
      <c r="Z542" s="199" t="n"/>
      <c r="AA542" s="199" t="n"/>
      <c r="AB542" s="199" t="n"/>
      <c r="AC542" s="199" t="n"/>
      <c r="AD542" s="199" t="n"/>
      <c r="AE542" s="199" t="n"/>
      <c r="AF542" s="199" t="n"/>
      <c r="AG542" s="199" t="n"/>
    </row>
    <row r="543" ht="22.5" customHeight="1">
      <c r="A543" s="199" t="n"/>
      <c r="B543" s="201" t="n"/>
      <c r="C543" s="200" t="n"/>
      <c r="D543" s="201" t="n"/>
      <c r="E543" s="200" t="n"/>
      <c r="F543" s="201" t="n"/>
      <c r="G543" s="200" t="n"/>
      <c r="H543" s="199" t="n"/>
      <c r="I543" s="199" t="n"/>
      <c r="J543" s="199" t="n"/>
      <c r="K543" s="234" t="n"/>
      <c r="L543" s="199" t="n"/>
      <c r="M543" s="212" t="n"/>
      <c r="N543" s="199" t="n"/>
      <c r="O543" s="199" t="n"/>
      <c r="P543" s="199" t="n"/>
      <c r="Q543" s="199" t="n"/>
      <c r="R543" s="199" t="n"/>
      <c r="S543" s="199" t="n"/>
      <c r="T543" s="199" t="n"/>
      <c r="U543" s="199" t="n"/>
      <c r="V543" s="199" t="n"/>
      <c r="W543" s="199" t="n"/>
      <c r="X543" s="199" t="n"/>
      <c r="Y543" s="199" t="n"/>
      <c r="Z543" s="199" t="n"/>
      <c r="AA543" s="199" t="n"/>
      <c r="AB543" s="199" t="n"/>
      <c r="AC543" s="199" t="n"/>
      <c r="AD543" s="199" t="n"/>
      <c r="AE543" s="199" t="n"/>
      <c r="AF543" s="199" t="n"/>
      <c r="AG543" s="199" t="n"/>
    </row>
    <row r="544" ht="22.5" customHeight="1">
      <c r="A544" s="199" t="n"/>
      <c r="B544" s="201" t="n"/>
      <c r="C544" s="200" t="n"/>
      <c r="D544" s="201" t="n"/>
      <c r="E544" s="200" t="n"/>
      <c r="F544" s="201" t="n"/>
      <c r="G544" s="200" t="n"/>
      <c r="H544" s="199" t="n"/>
      <c r="I544" s="199" t="n"/>
      <c r="J544" s="199" t="n"/>
      <c r="K544" s="234" t="n"/>
      <c r="L544" s="199" t="n"/>
      <c r="M544" s="212" t="n"/>
      <c r="N544" s="199" t="n"/>
      <c r="O544" s="199" t="n"/>
      <c r="P544" s="199" t="n"/>
      <c r="Q544" s="199" t="n"/>
      <c r="R544" s="199" t="n"/>
      <c r="S544" s="199" t="n"/>
      <c r="T544" s="199" t="n"/>
      <c r="U544" s="199" t="n"/>
      <c r="V544" s="199" t="n"/>
      <c r="W544" s="199" t="n"/>
      <c r="X544" s="199" t="n"/>
      <c r="Y544" s="199" t="n"/>
      <c r="Z544" s="199" t="n"/>
      <c r="AA544" s="199" t="n"/>
      <c r="AB544" s="199" t="n"/>
      <c r="AC544" s="199" t="n"/>
      <c r="AD544" s="199" t="n"/>
      <c r="AE544" s="199" t="n"/>
      <c r="AF544" s="199" t="n"/>
      <c r="AG544" s="199" t="n"/>
    </row>
    <row r="545" ht="22.5" customHeight="1">
      <c r="A545" s="199" t="n"/>
      <c r="B545" s="201" t="n"/>
      <c r="C545" s="200" t="n"/>
      <c r="D545" s="201" t="n"/>
      <c r="E545" s="200" t="n"/>
      <c r="F545" s="201" t="n"/>
      <c r="G545" s="200" t="n"/>
      <c r="H545" s="199" t="n"/>
      <c r="I545" s="199" t="n"/>
      <c r="J545" s="199" t="n"/>
      <c r="K545" s="234" t="n"/>
      <c r="L545" s="199" t="n"/>
      <c r="M545" s="212" t="n"/>
      <c r="N545" s="199" t="n"/>
      <c r="O545" s="199" t="n"/>
      <c r="P545" s="199" t="n"/>
      <c r="Q545" s="199" t="n"/>
      <c r="R545" s="199" t="n"/>
      <c r="S545" s="199" t="n"/>
      <c r="T545" s="199" t="n"/>
      <c r="U545" s="199" t="n"/>
      <c r="V545" s="199" t="n"/>
      <c r="W545" s="199" t="n"/>
      <c r="X545" s="199" t="n"/>
      <c r="Y545" s="199" t="n"/>
      <c r="Z545" s="199" t="n"/>
      <c r="AA545" s="199" t="n"/>
      <c r="AB545" s="199" t="n"/>
      <c r="AC545" s="199" t="n"/>
      <c r="AD545" s="199" t="n"/>
      <c r="AE545" s="199" t="n"/>
      <c r="AF545" s="199" t="n"/>
      <c r="AG545" s="199" t="n"/>
    </row>
    <row r="546" ht="22.5" customHeight="1">
      <c r="A546" s="199" t="n"/>
      <c r="B546" s="201" t="n"/>
      <c r="C546" s="200" t="n"/>
      <c r="D546" s="201" t="n"/>
      <c r="E546" s="200" t="n"/>
      <c r="F546" s="201" t="n"/>
      <c r="G546" s="200" t="n"/>
      <c r="H546" s="199" t="n"/>
      <c r="I546" s="199" t="n"/>
      <c r="J546" s="199" t="n"/>
      <c r="K546" s="234" t="n"/>
      <c r="L546" s="199" t="n"/>
      <c r="M546" s="212" t="n"/>
      <c r="N546" s="199" t="n"/>
      <c r="O546" s="199" t="n"/>
      <c r="P546" s="199" t="n"/>
      <c r="Q546" s="199" t="n"/>
      <c r="R546" s="199" t="n"/>
      <c r="S546" s="199" t="n"/>
      <c r="T546" s="199" t="n"/>
      <c r="U546" s="199" t="n"/>
      <c r="V546" s="199" t="n"/>
      <c r="W546" s="199" t="n"/>
      <c r="X546" s="199" t="n"/>
      <c r="Y546" s="199" t="n"/>
      <c r="Z546" s="199" t="n"/>
      <c r="AA546" s="199" t="n"/>
      <c r="AB546" s="199" t="n"/>
      <c r="AC546" s="199" t="n"/>
      <c r="AD546" s="199" t="n"/>
      <c r="AE546" s="199" t="n"/>
      <c r="AF546" s="199" t="n"/>
      <c r="AG546" s="199" t="n"/>
    </row>
    <row r="547" ht="22.5" customHeight="1">
      <c r="A547" s="199" t="n"/>
      <c r="B547" s="201" t="n"/>
      <c r="C547" s="200" t="n"/>
      <c r="D547" s="201" t="n"/>
      <c r="E547" s="200" t="n"/>
      <c r="F547" s="201" t="n"/>
      <c r="G547" s="200" t="n"/>
      <c r="H547" s="199" t="n"/>
      <c r="I547" s="199" t="n"/>
      <c r="J547" s="199" t="n"/>
      <c r="K547" s="234" t="n"/>
      <c r="L547" s="199" t="n"/>
      <c r="M547" s="212" t="n"/>
      <c r="N547" s="199" t="n"/>
      <c r="O547" s="199" t="n"/>
      <c r="P547" s="199" t="n"/>
      <c r="Q547" s="199" t="n"/>
      <c r="R547" s="199" t="n"/>
      <c r="S547" s="199" t="n"/>
      <c r="T547" s="199" t="n"/>
      <c r="U547" s="199" t="n"/>
      <c r="V547" s="199" t="n"/>
      <c r="W547" s="199" t="n"/>
      <c r="X547" s="199" t="n"/>
      <c r="Y547" s="199" t="n"/>
      <c r="Z547" s="199" t="n"/>
      <c r="AA547" s="199" t="n"/>
      <c r="AB547" s="199" t="n"/>
      <c r="AC547" s="199" t="n"/>
      <c r="AD547" s="199" t="n"/>
      <c r="AE547" s="199" t="n"/>
      <c r="AF547" s="199" t="n"/>
      <c r="AG547" s="199" t="n"/>
    </row>
    <row r="548" ht="22.5" customHeight="1">
      <c r="A548" s="199" t="n"/>
      <c r="B548" s="201" t="n"/>
      <c r="C548" s="200" t="n"/>
      <c r="D548" s="201" t="n"/>
      <c r="E548" s="200" t="n"/>
      <c r="F548" s="201" t="n"/>
      <c r="G548" s="200" t="n"/>
      <c r="H548" s="199" t="n"/>
      <c r="I548" s="199" t="n"/>
      <c r="J548" s="199" t="n"/>
      <c r="K548" s="234" t="n"/>
      <c r="L548" s="199" t="n"/>
      <c r="M548" s="212" t="n"/>
      <c r="N548" s="199" t="n"/>
      <c r="O548" s="199" t="n"/>
      <c r="P548" s="199" t="n"/>
      <c r="Q548" s="199" t="n"/>
      <c r="R548" s="199" t="n"/>
      <c r="S548" s="199" t="n"/>
      <c r="T548" s="199" t="n"/>
      <c r="U548" s="199" t="n"/>
      <c r="V548" s="199" t="n"/>
      <c r="W548" s="199" t="n"/>
      <c r="X548" s="199" t="n"/>
      <c r="Y548" s="199" t="n"/>
      <c r="Z548" s="199" t="n"/>
      <c r="AA548" s="199" t="n"/>
      <c r="AB548" s="199" t="n"/>
      <c r="AC548" s="199" t="n"/>
      <c r="AD548" s="199" t="n"/>
      <c r="AE548" s="199" t="n"/>
      <c r="AF548" s="199" t="n"/>
      <c r="AG548" s="199" t="n"/>
    </row>
    <row r="549" ht="22.5" customHeight="1">
      <c r="A549" s="199" t="n"/>
      <c r="B549" s="201" t="n"/>
      <c r="C549" s="200" t="n"/>
      <c r="D549" s="201" t="n"/>
      <c r="E549" s="200" t="n"/>
      <c r="F549" s="201" t="n"/>
      <c r="G549" s="200" t="n"/>
      <c r="H549" s="199" t="n"/>
      <c r="I549" s="199" t="n"/>
      <c r="J549" s="199" t="n"/>
      <c r="K549" s="234" t="n"/>
      <c r="L549" s="199" t="n"/>
      <c r="M549" s="212" t="n"/>
      <c r="N549" s="199" t="n"/>
      <c r="O549" s="199" t="n"/>
      <c r="P549" s="199" t="n"/>
      <c r="Q549" s="199" t="n"/>
      <c r="R549" s="199" t="n"/>
      <c r="S549" s="199" t="n"/>
      <c r="T549" s="199" t="n"/>
      <c r="U549" s="199" t="n"/>
      <c r="V549" s="199" t="n"/>
      <c r="W549" s="199" t="n"/>
      <c r="X549" s="199" t="n"/>
      <c r="Y549" s="199" t="n"/>
      <c r="Z549" s="199" t="n"/>
      <c r="AA549" s="199" t="n"/>
      <c r="AB549" s="199" t="n"/>
      <c r="AC549" s="199" t="n"/>
      <c r="AD549" s="199" t="n"/>
      <c r="AE549" s="199" t="n"/>
      <c r="AF549" s="199" t="n"/>
      <c r="AG549" s="199" t="n"/>
    </row>
    <row r="550" ht="22.5" customHeight="1">
      <c r="A550" s="199" t="n"/>
      <c r="B550" s="201" t="n"/>
      <c r="C550" s="200" t="n"/>
      <c r="D550" s="201" t="n"/>
      <c r="E550" s="200" t="n"/>
      <c r="F550" s="201" t="n"/>
      <c r="G550" s="200" t="n"/>
      <c r="H550" s="199" t="n"/>
      <c r="I550" s="199" t="n"/>
      <c r="J550" s="199" t="n"/>
      <c r="K550" s="234" t="n"/>
      <c r="L550" s="199" t="n"/>
      <c r="M550" s="212" t="n"/>
      <c r="N550" s="199" t="n"/>
      <c r="O550" s="199" t="n"/>
      <c r="P550" s="199" t="n"/>
      <c r="Q550" s="199" t="n"/>
      <c r="R550" s="199" t="n"/>
      <c r="S550" s="199" t="n"/>
      <c r="T550" s="199" t="n"/>
      <c r="U550" s="199" t="n"/>
      <c r="V550" s="199" t="n"/>
      <c r="W550" s="199" t="n"/>
      <c r="X550" s="199" t="n"/>
      <c r="Y550" s="199" t="n"/>
      <c r="Z550" s="199" t="n"/>
      <c r="AA550" s="199" t="n"/>
      <c r="AB550" s="199" t="n"/>
      <c r="AC550" s="199" t="n"/>
      <c r="AD550" s="199" t="n"/>
      <c r="AE550" s="199" t="n"/>
      <c r="AF550" s="199" t="n"/>
      <c r="AG550" s="199" t="n"/>
    </row>
    <row r="551" ht="22.5" customHeight="1">
      <c r="A551" s="199" t="n"/>
      <c r="B551" s="201" t="n"/>
      <c r="C551" s="200" t="n"/>
      <c r="D551" s="201" t="n"/>
      <c r="E551" s="200" t="n"/>
      <c r="F551" s="201" t="n"/>
      <c r="G551" s="200" t="n"/>
      <c r="H551" s="199" t="n"/>
      <c r="I551" s="199" t="n"/>
      <c r="J551" s="199" t="n"/>
      <c r="K551" s="234" t="n"/>
      <c r="L551" s="199" t="n"/>
      <c r="M551" s="212" t="n"/>
      <c r="N551" s="199" t="n"/>
      <c r="O551" s="199" t="n"/>
      <c r="P551" s="199" t="n"/>
      <c r="Q551" s="199" t="n"/>
      <c r="R551" s="199" t="n"/>
      <c r="S551" s="199" t="n"/>
      <c r="T551" s="199" t="n"/>
      <c r="U551" s="199" t="n"/>
      <c r="V551" s="199" t="n"/>
      <c r="W551" s="199" t="n"/>
      <c r="X551" s="199" t="n"/>
      <c r="Y551" s="199" t="n"/>
      <c r="Z551" s="199" t="n"/>
      <c r="AA551" s="199" t="n"/>
      <c r="AB551" s="199" t="n"/>
      <c r="AC551" s="199" t="n"/>
      <c r="AD551" s="199" t="n"/>
      <c r="AE551" s="199" t="n"/>
      <c r="AF551" s="199" t="n"/>
      <c r="AG551" s="199" t="n"/>
    </row>
    <row r="552" ht="22.5" customHeight="1">
      <c r="A552" s="199" t="n"/>
      <c r="B552" s="201" t="n"/>
      <c r="C552" s="200" t="n"/>
      <c r="D552" s="201" t="n"/>
      <c r="E552" s="200" t="n"/>
      <c r="F552" s="201" t="n"/>
      <c r="G552" s="200" t="n"/>
      <c r="H552" s="199" t="n"/>
      <c r="I552" s="199" t="n"/>
      <c r="J552" s="199" t="n"/>
      <c r="K552" s="234" t="n"/>
      <c r="L552" s="199" t="n"/>
      <c r="M552" s="212" t="n"/>
      <c r="N552" s="199" t="n"/>
      <c r="O552" s="199" t="n"/>
      <c r="P552" s="199" t="n"/>
      <c r="Q552" s="199" t="n"/>
      <c r="R552" s="199" t="n"/>
      <c r="S552" s="199" t="n"/>
      <c r="T552" s="199" t="n"/>
      <c r="U552" s="199" t="n"/>
      <c r="V552" s="199" t="n"/>
      <c r="W552" s="199" t="n"/>
      <c r="X552" s="199" t="n"/>
      <c r="Y552" s="199" t="n"/>
      <c r="Z552" s="199" t="n"/>
      <c r="AA552" s="199" t="n"/>
      <c r="AB552" s="199" t="n"/>
      <c r="AC552" s="199" t="n"/>
      <c r="AD552" s="199" t="n"/>
      <c r="AE552" s="199" t="n"/>
      <c r="AF552" s="199" t="n"/>
      <c r="AG552" s="199" t="n"/>
    </row>
    <row r="553" ht="22.5" customHeight="1">
      <c r="A553" s="199" t="n"/>
      <c r="B553" s="201" t="n"/>
      <c r="C553" s="200" t="n"/>
      <c r="D553" s="201" t="n"/>
      <c r="E553" s="200" t="n"/>
      <c r="F553" s="201" t="n"/>
      <c r="G553" s="200" t="n"/>
      <c r="H553" s="199" t="n"/>
      <c r="I553" s="199" t="n"/>
      <c r="J553" s="199" t="n"/>
      <c r="K553" s="234" t="n"/>
      <c r="L553" s="199" t="n"/>
      <c r="M553" s="212" t="n"/>
      <c r="N553" s="199" t="n"/>
      <c r="O553" s="199" t="n"/>
      <c r="P553" s="199" t="n"/>
      <c r="Q553" s="199" t="n"/>
      <c r="R553" s="199" t="n"/>
      <c r="S553" s="199" t="n"/>
      <c r="T553" s="199" t="n"/>
      <c r="U553" s="199" t="n"/>
      <c r="V553" s="199" t="n"/>
      <c r="W553" s="199" t="n"/>
      <c r="X553" s="199" t="n"/>
      <c r="Y553" s="199" t="n"/>
      <c r="Z553" s="199" t="n"/>
      <c r="AA553" s="199" t="n"/>
      <c r="AB553" s="199" t="n"/>
      <c r="AC553" s="199" t="n"/>
      <c r="AD553" s="199" t="n"/>
      <c r="AE553" s="199" t="n"/>
      <c r="AF553" s="199" t="n"/>
      <c r="AG553" s="199" t="n"/>
    </row>
    <row r="554" ht="22.5" customHeight="1">
      <c r="A554" s="199" t="n"/>
      <c r="B554" s="201" t="n"/>
      <c r="C554" s="200" t="n"/>
      <c r="D554" s="201" t="n"/>
      <c r="E554" s="200" t="n"/>
      <c r="F554" s="201" t="n"/>
      <c r="G554" s="200" t="n"/>
      <c r="H554" s="199" t="n"/>
      <c r="I554" s="199" t="n"/>
      <c r="J554" s="199" t="n"/>
      <c r="K554" s="234" t="n"/>
      <c r="L554" s="199" t="n"/>
      <c r="M554" s="212" t="n"/>
      <c r="N554" s="199" t="n"/>
      <c r="O554" s="199" t="n"/>
      <c r="P554" s="199" t="n"/>
      <c r="Q554" s="199" t="n"/>
      <c r="R554" s="199" t="n"/>
      <c r="S554" s="199" t="n"/>
      <c r="T554" s="199" t="n"/>
      <c r="U554" s="199" t="n"/>
      <c r="V554" s="199" t="n"/>
      <c r="W554" s="199" t="n"/>
      <c r="X554" s="199" t="n"/>
      <c r="Y554" s="199" t="n"/>
      <c r="Z554" s="199" t="n"/>
      <c r="AA554" s="199" t="n"/>
      <c r="AB554" s="199" t="n"/>
      <c r="AC554" s="199" t="n"/>
      <c r="AD554" s="199" t="n"/>
      <c r="AE554" s="199" t="n"/>
      <c r="AF554" s="199" t="n"/>
      <c r="AG554" s="199" t="n"/>
    </row>
    <row r="555" ht="22.5" customHeight="1">
      <c r="A555" s="199" t="n"/>
      <c r="B555" s="201" t="n"/>
      <c r="C555" s="200" t="n"/>
      <c r="D555" s="201" t="n"/>
      <c r="E555" s="200" t="n"/>
      <c r="F555" s="201" t="n"/>
      <c r="G555" s="200" t="n"/>
      <c r="H555" s="199" t="n"/>
      <c r="I555" s="199" t="n"/>
      <c r="J555" s="199" t="n"/>
      <c r="K555" s="234" t="n"/>
      <c r="L555" s="199" t="n"/>
      <c r="M555" s="212" t="n"/>
      <c r="N555" s="199" t="n"/>
      <c r="O555" s="199" t="n"/>
      <c r="P555" s="199" t="n"/>
      <c r="Q555" s="199" t="n"/>
      <c r="R555" s="199" t="n"/>
      <c r="S555" s="199" t="n"/>
      <c r="T555" s="199" t="n"/>
      <c r="U555" s="199" t="n"/>
      <c r="V555" s="199" t="n"/>
      <c r="W555" s="199" t="n"/>
      <c r="X555" s="199" t="n"/>
      <c r="Y555" s="199" t="n"/>
      <c r="Z555" s="199" t="n"/>
      <c r="AA555" s="199" t="n"/>
      <c r="AB555" s="199" t="n"/>
      <c r="AC555" s="199" t="n"/>
      <c r="AD555" s="199" t="n"/>
      <c r="AE555" s="199" t="n"/>
      <c r="AF555" s="199" t="n"/>
      <c r="AG555" s="199" t="n"/>
    </row>
    <row r="556" ht="22.5" customHeight="1">
      <c r="A556" s="199" t="n"/>
      <c r="B556" s="201" t="n"/>
      <c r="C556" s="200" t="n"/>
      <c r="D556" s="201" t="n"/>
      <c r="E556" s="200" t="n"/>
      <c r="F556" s="201" t="n"/>
      <c r="G556" s="200" t="n"/>
      <c r="H556" s="199" t="n"/>
      <c r="I556" s="199" t="n"/>
      <c r="J556" s="199" t="n"/>
      <c r="K556" s="234" t="n"/>
      <c r="L556" s="199" t="n"/>
      <c r="M556" s="212" t="n"/>
      <c r="N556" s="199" t="n"/>
      <c r="O556" s="199" t="n"/>
      <c r="P556" s="199" t="n"/>
      <c r="Q556" s="199" t="n"/>
      <c r="R556" s="199" t="n"/>
      <c r="S556" s="199" t="n"/>
      <c r="T556" s="199" t="n"/>
      <c r="U556" s="199" t="n"/>
      <c r="V556" s="199" t="n"/>
      <c r="W556" s="199" t="n"/>
      <c r="X556" s="199" t="n"/>
      <c r="Y556" s="199" t="n"/>
      <c r="Z556" s="199" t="n"/>
      <c r="AA556" s="199" t="n"/>
      <c r="AB556" s="199" t="n"/>
      <c r="AC556" s="199" t="n"/>
      <c r="AD556" s="199" t="n"/>
      <c r="AE556" s="199" t="n"/>
      <c r="AF556" s="199" t="n"/>
      <c r="AG556" s="199" t="n"/>
    </row>
    <row r="557" ht="22.5" customHeight="1">
      <c r="A557" s="199" t="n"/>
      <c r="B557" s="201" t="n"/>
      <c r="C557" s="200" t="n"/>
      <c r="D557" s="201" t="n"/>
      <c r="E557" s="200" t="n"/>
      <c r="F557" s="201" t="n"/>
      <c r="G557" s="200" t="n"/>
      <c r="H557" s="199" t="n"/>
      <c r="I557" s="199" t="n"/>
      <c r="J557" s="199" t="n"/>
      <c r="K557" s="234" t="n"/>
      <c r="L557" s="199" t="n"/>
      <c r="M557" s="212" t="n"/>
      <c r="N557" s="199" t="n"/>
      <c r="O557" s="199" t="n"/>
      <c r="P557" s="199" t="n"/>
      <c r="Q557" s="199" t="n"/>
      <c r="R557" s="199" t="n"/>
      <c r="S557" s="199" t="n"/>
      <c r="T557" s="199" t="n"/>
      <c r="U557" s="199" t="n"/>
      <c r="V557" s="199" t="n"/>
      <c r="W557" s="199" t="n"/>
      <c r="X557" s="199" t="n"/>
      <c r="Y557" s="199" t="n"/>
      <c r="Z557" s="199" t="n"/>
      <c r="AA557" s="199" t="n"/>
      <c r="AB557" s="199" t="n"/>
      <c r="AC557" s="199" t="n"/>
      <c r="AD557" s="199" t="n"/>
      <c r="AE557" s="199" t="n"/>
      <c r="AF557" s="199" t="n"/>
      <c r="AG557" s="199" t="n"/>
    </row>
    <row r="558" ht="22.5" customHeight="1">
      <c r="A558" s="199" t="n"/>
      <c r="B558" s="201" t="n"/>
      <c r="C558" s="200" t="n"/>
      <c r="D558" s="201" t="n"/>
      <c r="E558" s="200" t="n"/>
      <c r="F558" s="201" t="n"/>
      <c r="G558" s="200" t="n"/>
      <c r="H558" s="199" t="n"/>
      <c r="I558" s="199" t="n"/>
      <c r="J558" s="199" t="n"/>
      <c r="K558" s="234" t="n"/>
      <c r="L558" s="199" t="n"/>
      <c r="M558" s="212" t="n"/>
      <c r="N558" s="199" t="n"/>
      <c r="O558" s="199" t="n"/>
      <c r="P558" s="199" t="n"/>
      <c r="Q558" s="199" t="n"/>
      <c r="R558" s="199" t="n"/>
      <c r="S558" s="199" t="n"/>
      <c r="T558" s="199" t="n"/>
      <c r="U558" s="199" t="n"/>
      <c r="V558" s="199" t="n"/>
      <c r="W558" s="199" t="n"/>
      <c r="X558" s="199" t="n"/>
      <c r="Y558" s="199" t="n"/>
      <c r="Z558" s="199" t="n"/>
      <c r="AA558" s="199" t="n"/>
      <c r="AB558" s="199" t="n"/>
      <c r="AC558" s="199" t="n"/>
      <c r="AD558" s="199" t="n"/>
      <c r="AE558" s="199" t="n"/>
      <c r="AF558" s="199" t="n"/>
      <c r="AG558" s="199" t="n"/>
    </row>
    <row r="559" ht="22.5" customHeight="1">
      <c r="A559" s="199" t="n"/>
      <c r="B559" s="201" t="n"/>
      <c r="C559" s="200" t="n"/>
      <c r="D559" s="201" t="n"/>
      <c r="E559" s="200" t="n"/>
      <c r="F559" s="201" t="n"/>
      <c r="G559" s="200" t="n"/>
      <c r="H559" s="199" t="n"/>
      <c r="I559" s="199" t="n"/>
      <c r="J559" s="199" t="n"/>
      <c r="K559" s="234" t="n"/>
      <c r="L559" s="199" t="n"/>
      <c r="M559" s="212" t="n"/>
      <c r="N559" s="199" t="n"/>
      <c r="O559" s="199" t="n"/>
      <c r="P559" s="199" t="n"/>
      <c r="Q559" s="199" t="n"/>
      <c r="R559" s="199" t="n"/>
      <c r="S559" s="199" t="n"/>
      <c r="T559" s="199" t="n"/>
      <c r="U559" s="199" t="n"/>
      <c r="V559" s="199" t="n"/>
      <c r="W559" s="199" t="n"/>
      <c r="X559" s="199" t="n"/>
      <c r="Y559" s="199" t="n"/>
      <c r="Z559" s="199" t="n"/>
      <c r="AA559" s="199" t="n"/>
      <c r="AB559" s="199" t="n"/>
      <c r="AC559" s="199" t="n"/>
      <c r="AD559" s="199" t="n"/>
      <c r="AE559" s="199" t="n"/>
      <c r="AF559" s="199" t="n"/>
      <c r="AG559" s="199" t="n"/>
    </row>
    <row r="560" ht="22.5" customHeight="1">
      <c r="A560" s="199" t="n"/>
      <c r="B560" s="201" t="n"/>
      <c r="C560" s="200" t="n"/>
      <c r="D560" s="201" t="n"/>
      <c r="E560" s="200" t="n"/>
      <c r="F560" s="201" t="n"/>
      <c r="G560" s="200" t="n"/>
      <c r="H560" s="199" t="n"/>
      <c r="I560" s="199" t="n"/>
      <c r="J560" s="199" t="n"/>
      <c r="K560" s="234" t="n"/>
      <c r="L560" s="199" t="n"/>
      <c r="M560" s="212" t="n"/>
      <c r="N560" s="199" t="n"/>
      <c r="O560" s="199" t="n"/>
      <c r="P560" s="199" t="n"/>
      <c r="Q560" s="199" t="n"/>
      <c r="R560" s="199" t="n"/>
      <c r="S560" s="199" t="n"/>
      <c r="T560" s="199" t="n"/>
      <c r="U560" s="199" t="n"/>
      <c r="V560" s="199" t="n"/>
      <c r="W560" s="199" t="n"/>
      <c r="X560" s="199" t="n"/>
      <c r="Y560" s="199" t="n"/>
      <c r="Z560" s="199" t="n"/>
      <c r="AA560" s="199" t="n"/>
      <c r="AB560" s="199" t="n"/>
      <c r="AC560" s="199" t="n"/>
      <c r="AD560" s="199" t="n"/>
      <c r="AE560" s="199" t="n"/>
      <c r="AF560" s="199" t="n"/>
      <c r="AG560" s="199" t="n"/>
    </row>
    <row r="561" ht="22.5" customHeight="1">
      <c r="A561" s="199" t="n"/>
      <c r="B561" s="201" t="n"/>
      <c r="C561" s="200" t="n"/>
      <c r="D561" s="201" t="n"/>
      <c r="E561" s="200" t="n"/>
      <c r="F561" s="201" t="n"/>
      <c r="G561" s="200" t="n"/>
      <c r="H561" s="199" t="n"/>
      <c r="I561" s="199" t="n"/>
      <c r="J561" s="199" t="n"/>
      <c r="K561" s="234" t="n"/>
      <c r="L561" s="199" t="n"/>
      <c r="M561" s="212" t="n"/>
      <c r="N561" s="199" t="n"/>
      <c r="O561" s="199" t="n"/>
      <c r="P561" s="199" t="n"/>
      <c r="Q561" s="199" t="n"/>
      <c r="R561" s="199" t="n"/>
      <c r="S561" s="199" t="n"/>
      <c r="T561" s="199" t="n"/>
      <c r="U561" s="199" t="n"/>
      <c r="V561" s="199" t="n"/>
      <c r="W561" s="199" t="n"/>
      <c r="X561" s="199" t="n"/>
      <c r="Y561" s="199" t="n"/>
      <c r="Z561" s="199" t="n"/>
      <c r="AA561" s="199" t="n"/>
      <c r="AB561" s="199" t="n"/>
      <c r="AC561" s="199" t="n"/>
      <c r="AD561" s="199" t="n"/>
      <c r="AE561" s="199" t="n"/>
      <c r="AF561" s="199" t="n"/>
      <c r="AG561" s="199" t="n"/>
    </row>
    <row r="562" ht="22.5" customHeight="1">
      <c r="A562" s="199" t="n"/>
      <c r="B562" s="201" t="n"/>
      <c r="C562" s="200" t="n"/>
      <c r="D562" s="201" t="n"/>
      <c r="E562" s="200" t="n"/>
      <c r="F562" s="201" t="n"/>
      <c r="G562" s="200" t="n"/>
      <c r="H562" s="199" t="n"/>
      <c r="I562" s="199" t="n"/>
      <c r="J562" s="199" t="n"/>
      <c r="K562" s="234" t="n"/>
      <c r="L562" s="199" t="n"/>
      <c r="M562" s="212" t="n"/>
      <c r="N562" s="199" t="n"/>
      <c r="O562" s="199" t="n"/>
      <c r="P562" s="199" t="n"/>
      <c r="Q562" s="199" t="n"/>
      <c r="R562" s="199" t="n"/>
      <c r="S562" s="199" t="n"/>
      <c r="T562" s="199" t="n"/>
      <c r="U562" s="199" t="n"/>
      <c r="V562" s="199" t="n"/>
      <c r="W562" s="199" t="n"/>
      <c r="X562" s="199" t="n"/>
      <c r="Y562" s="199" t="n"/>
      <c r="Z562" s="199" t="n"/>
      <c r="AA562" s="199" t="n"/>
      <c r="AB562" s="199" t="n"/>
      <c r="AC562" s="199" t="n"/>
      <c r="AD562" s="199" t="n"/>
      <c r="AE562" s="199" t="n"/>
      <c r="AF562" s="199" t="n"/>
      <c r="AG562" s="199" t="n"/>
    </row>
    <row r="563" ht="22.5" customHeight="1">
      <c r="A563" s="199" t="n"/>
      <c r="B563" s="201" t="n"/>
      <c r="C563" s="200" t="n"/>
      <c r="D563" s="201" t="n"/>
      <c r="E563" s="200" t="n"/>
      <c r="F563" s="201" t="n"/>
      <c r="G563" s="200" t="n"/>
      <c r="H563" s="199" t="n"/>
      <c r="I563" s="199" t="n"/>
      <c r="J563" s="199" t="n"/>
      <c r="K563" s="234" t="n"/>
      <c r="L563" s="199" t="n"/>
      <c r="M563" s="212" t="n"/>
      <c r="N563" s="199" t="n"/>
      <c r="O563" s="199" t="n"/>
      <c r="P563" s="199" t="n"/>
      <c r="Q563" s="199" t="n"/>
      <c r="R563" s="199" t="n"/>
      <c r="S563" s="199" t="n"/>
      <c r="T563" s="199" t="n"/>
      <c r="U563" s="199" t="n"/>
      <c r="V563" s="199" t="n"/>
      <c r="W563" s="199" t="n"/>
      <c r="X563" s="199" t="n"/>
      <c r="Y563" s="199" t="n"/>
      <c r="Z563" s="199" t="n"/>
      <c r="AA563" s="199" t="n"/>
      <c r="AB563" s="199" t="n"/>
      <c r="AC563" s="199" t="n"/>
      <c r="AD563" s="199" t="n"/>
      <c r="AE563" s="199" t="n"/>
      <c r="AF563" s="199" t="n"/>
      <c r="AG563" s="199" t="n"/>
    </row>
    <row r="564" ht="22.5" customHeight="1">
      <c r="A564" s="199" t="n"/>
      <c r="B564" s="201" t="n"/>
      <c r="C564" s="200" t="n"/>
      <c r="D564" s="201" t="n"/>
      <c r="E564" s="200" t="n"/>
      <c r="F564" s="201" t="n"/>
      <c r="G564" s="200" t="n"/>
      <c r="H564" s="199" t="n"/>
      <c r="I564" s="199" t="n"/>
      <c r="J564" s="199" t="n"/>
      <c r="K564" s="234" t="n"/>
      <c r="L564" s="199" t="n"/>
      <c r="M564" s="212" t="n"/>
      <c r="N564" s="199" t="n"/>
      <c r="O564" s="199" t="n"/>
      <c r="P564" s="199" t="n"/>
      <c r="Q564" s="199" t="n"/>
      <c r="R564" s="199" t="n"/>
      <c r="S564" s="199" t="n"/>
      <c r="T564" s="199" t="n"/>
      <c r="U564" s="199" t="n"/>
      <c r="V564" s="199" t="n"/>
      <c r="W564" s="199" t="n"/>
      <c r="X564" s="199" t="n"/>
      <c r="Y564" s="199" t="n"/>
      <c r="Z564" s="199" t="n"/>
      <c r="AA564" s="199" t="n"/>
      <c r="AB564" s="199" t="n"/>
      <c r="AC564" s="199" t="n"/>
      <c r="AD564" s="199" t="n"/>
      <c r="AE564" s="199" t="n"/>
      <c r="AF564" s="199" t="n"/>
      <c r="AG564" s="199" t="n"/>
    </row>
    <row r="565" ht="22.5" customHeight="1">
      <c r="A565" s="199" t="n"/>
      <c r="B565" s="201" t="n"/>
      <c r="C565" s="200" t="n"/>
      <c r="D565" s="201" t="n"/>
      <c r="E565" s="200" t="n"/>
      <c r="F565" s="201" t="n"/>
      <c r="G565" s="200" t="n"/>
      <c r="H565" s="199" t="n"/>
      <c r="I565" s="199" t="n"/>
      <c r="J565" s="199" t="n"/>
      <c r="K565" s="234" t="n"/>
      <c r="L565" s="199" t="n"/>
      <c r="M565" s="212" t="n"/>
      <c r="N565" s="199" t="n"/>
      <c r="O565" s="199" t="n"/>
      <c r="P565" s="199" t="n"/>
      <c r="Q565" s="199" t="n"/>
      <c r="R565" s="199" t="n"/>
      <c r="S565" s="199" t="n"/>
      <c r="T565" s="199" t="n"/>
      <c r="U565" s="199" t="n"/>
      <c r="V565" s="199" t="n"/>
      <c r="W565" s="199" t="n"/>
      <c r="X565" s="199" t="n"/>
      <c r="Y565" s="199" t="n"/>
      <c r="Z565" s="199" t="n"/>
      <c r="AA565" s="199" t="n"/>
      <c r="AB565" s="199" t="n"/>
      <c r="AC565" s="199" t="n"/>
      <c r="AD565" s="199" t="n"/>
      <c r="AE565" s="199" t="n"/>
      <c r="AF565" s="199" t="n"/>
      <c r="AG565" s="199" t="n"/>
    </row>
    <row r="566" ht="22.5" customHeight="1">
      <c r="A566" s="199" t="n"/>
      <c r="B566" s="201" t="n"/>
      <c r="C566" s="200" t="n"/>
      <c r="D566" s="201" t="n"/>
      <c r="E566" s="200" t="n"/>
      <c r="F566" s="201" t="n"/>
      <c r="G566" s="200" t="n"/>
      <c r="H566" s="199" t="n"/>
      <c r="I566" s="199" t="n"/>
      <c r="J566" s="199" t="n"/>
      <c r="K566" s="234" t="n"/>
      <c r="L566" s="199" t="n"/>
      <c r="M566" s="212" t="n"/>
      <c r="N566" s="199" t="n"/>
      <c r="O566" s="199" t="n"/>
      <c r="P566" s="199" t="n"/>
      <c r="Q566" s="199" t="n"/>
      <c r="R566" s="199" t="n"/>
      <c r="S566" s="199" t="n"/>
      <c r="T566" s="199" t="n"/>
      <c r="U566" s="199" t="n"/>
      <c r="V566" s="199" t="n"/>
      <c r="W566" s="199" t="n"/>
      <c r="X566" s="199" t="n"/>
      <c r="Y566" s="199" t="n"/>
      <c r="Z566" s="199" t="n"/>
      <c r="AA566" s="199" t="n"/>
      <c r="AB566" s="199" t="n"/>
      <c r="AC566" s="199" t="n"/>
      <c r="AD566" s="199" t="n"/>
      <c r="AE566" s="199" t="n"/>
      <c r="AF566" s="199" t="n"/>
      <c r="AG566" s="199" t="n"/>
    </row>
    <row r="567" ht="22.5" customHeight="1">
      <c r="A567" s="199" t="n"/>
      <c r="B567" s="201" t="n"/>
      <c r="C567" s="200" t="n"/>
      <c r="D567" s="201" t="n"/>
      <c r="E567" s="200" t="n"/>
      <c r="F567" s="201" t="n"/>
      <c r="G567" s="200" t="n"/>
      <c r="H567" s="199" t="n"/>
      <c r="I567" s="199" t="n"/>
      <c r="J567" s="199" t="n"/>
      <c r="K567" s="234" t="n"/>
      <c r="L567" s="199" t="n"/>
      <c r="M567" s="212" t="n"/>
      <c r="N567" s="199" t="n"/>
      <c r="O567" s="199" t="n"/>
      <c r="P567" s="199" t="n"/>
      <c r="Q567" s="199" t="n"/>
      <c r="R567" s="199" t="n"/>
      <c r="S567" s="199" t="n"/>
      <c r="T567" s="199" t="n"/>
      <c r="U567" s="199" t="n"/>
      <c r="V567" s="199" t="n"/>
      <c r="W567" s="199" t="n"/>
      <c r="X567" s="199" t="n"/>
      <c r="Y567" s="199" t="n"/>
      <c r="Z567" s="199" t="n"/>
      <c r="AA567" s="199" t="n"/>
      <c r="AB567" s="199" t="n"/>
      <c r="AC567" s="199" t="n"/>
      <c r="AD567" s="199" t="n"/>
      <c r="AE567" s="199" t="n"/>
      <c r="AF567" s="199" t="n"/>
      <c r="AG567" s="199" t="n"/>
    </row>
    <row r="568" ht="22.5" customHeight="1">
      <c r="A568" s="199" t="n"/>
      <c r="B568" s="201" t="n"/>
      <c r="C568" s="200" t="n"/>
      <c r="D568" s="201" t="n"/>
      <c r="E568" s="200" t="n"/>
      <c r="F568" s="201" t="n"/>
      <c r="G568" s="200" t="n"/>
      <c r="H568" s="199" t="n"/>
      <c r="I568" s="199" t="n"/>
      <c r="J568" s="199" t="n"/>
      <c r="K568" s="234" t="n"/>
      <c r="L568" s="199" t="n"/>
      <c r="M568" s="212" t="n"/>
      <c r="N568" s="199" t="n"/>
      <c r="O568" s="199" t="n"/>
      <c r="P568" s="199" t="n"/>
      <c r="Q568" s="199" t="n"/>
      <c r="R568" s="199" t="n"/>
      <c r="S568" s="199" t="n"/>
      <c r="T568" s="199" t="n"/>
      <c r="U568" s="199" t="n"/>
      <c r="V568" s="199" t="n"/>
      <c r="W568" s="199" t="n"/>
      <c r="X568" s="199" t="n"/>
      <c r="Y568" s="199" t="n"/>
      <c r="Z568" s="199" t="n"/>
      <c r="AA568" s="199" t="n"/>
      <c r="AB568" s="199" t="n"/>
      <c r="AC568" s="199" t="n"/>
      <c r="AD568" s="199" t="n"/>
      <c r="AE568" s="199" t="n"/>
      <c r="AF568" s="199" t="n"/>
      <c r="AG568" s="199" t="n"/>
    </row>
    <row r="569" ht="22.5" customHeight="1">
      <c r="A569" s="199" t="n"/>
      <c r="B569" s="201" t="n"/>
      <c r="C569" s="200" t="n"/>
      <c r="D569" s="201" t="n"/>
      <c r="E569" s="200" t="n"/>
      <c r="F569" s="201" t="n"/>
      <c r="G569" s="200" t="n"/>
      <c r="H569" s="199" t="n"/>
      <c r="I569" s="199" t="n"/>
      <c r="J569" s="199" t="n"/>
      <c r="K569" s="234" t="n"/>
      <c r="L569" s="199" t="n"/>
      <c r="M569" s="212" t="n"/>
      <c r="N569" s="199" t="n"/>
      <c r="O569" s="199" t="n"/>
      <c r="P569" s="199" t="n"/>
      <c r="Q569" s="199" t="n"/>
      <c r="R569" s="199" t="n"/>
      <c r="S569" s="199" t="n"/>
      <c r="T569" s="199" t="n"/>
      <c r="U569" s="199" t="n"/>
      <c r="V569" s="199" t="n"/>
      <c r="W569" s="199" t="n"/>
      <c r="X569" s="199" t="n"/>
      <c r="Y569" s="199" t="n"/>
      <c r="Z569" s="199" t="n"/>
      <c r="AA569" s="199" t="n"/>
      <c r="AB569" s="199" t="n"/>
      <c r="AC569" s="199" t="n"/>
      <c r="AD569" s="199" t="n"/>
      <c r="AE569" s="199" t="n"/>
      <c r="AF569" s="199" t="n"/>
      <c r="AG569" s="199" t="n"/>
    </row>
    <row r="570" ht="22.5" customHeight="1">
      <c r="A570" s="199" t="n"/>
      <c r="B570" s="201" t="n"/>
      <c r="C570" s="200" t="n"/>
      <c r="D570" s="201" t="n"/>
      <c r="E570" s="200" t="n"/>
      <c r="F570" s="201" t="n"/>
      <c r="G570" s="200" t="n"/>
      <c r="H570" s="199" t="n"/>
      <c r="I570" s="199" t="n"/>
      <c r="J570" s="199" t="n"/>
      <c r="K570" s="234" t="n"/>
      <c r="L570" s="199" t="n"/>
      <c r="M570" s="212" t="n"/>
      <c r="N570" s="199" t="n"/>
      <c r="O570" s="199" t="n"/>
      <c r="P570" s="199" t="n"/>
      <c r="Q570" s="199" t="n"/>
      <c r="R570" s="199" t="n"/>
      <c r="S570" s="199" t="n"/>
      <c r="T570" s="199" t="n"/>
      <c r="U570" s="199" t="n"/>
      <c r="V570" s="199" t="n"/>
      <c r="W570" s="199" t="n"/>
      <c r="X570" s="199" t="n"/>
      <c r="Y570" s="199" t="n"/>
      <c r="Z570" s="199" t="n"/>
      <c r="AA570" s="199" t="n"/>
      <c r="AB570" s="199" t="n"/>
      <c r="AC570" s="199" t="n"/>
      <c r="AD570" s="199" t="n"/>
      <c r="AE570" s="199" t="n"/>
      <c r="AF570" s="199" t="n"/>
      <c r="AG570" s="199" t="n"/>
    </row>
    <row r="571" ht="22.5" customHeight="1">
      <c r="A571" s="199" t="n"/>
      <c r="B571" s="201" t="n"/>
      <c r="C571" s="200" t="n"/>
      <c r="D571" s="201" t="n"/>
      <c r="E571" s="200" t="n"/>
      <c r="F571" s="201" t="n"/>
      <c r="G571" s="200" t="n"/>
      <c r="H571" s="199" t="n"/>
      <c r="I571" s="199" t="n"/>
      <c r="J571" s="199" t="n"/>
      <c r="K571" s="234" t="n"/>
      <c r="L571" s="199" t="n"/>
      <c r="M571" s="212" t="n"/>
      <c r="N571" s="199" t="n"/>
      <c r="O571" s="199" t="n"/>
      <c r="P571" s="199" t="n"/>
      <c r="Q571" s="199" t="n"/>
      <c r="R571" s="199" t="n"/>
      <c r="S571" s="199" t="n"/>
      <c r="T571" s="199" t="n"/>
      <c r="U571" s="199" t="n"/>
      <c r="V571" s="199" t="n"/>
      <c r="W571" s="199" t="n"/>
      <c r="X571" s="199" t="n"/>
      <c r="Y571" s="199" t="n"/>
      <c r="Z571" s="199" t="n"/>
      <c r="AA571" s="199" t="n"/>
      <c r="AB571" s="199" t="n"/>
      <c r="AC571" s="199" t="n"/>
      <c r="AD571" s="199" t="n"/>
      <c r="AE571" s="199" t="n"/>
      <c r="AF571" s="199" t="n"/>
      <c r="AG571" s="199" t="n"/>
    </row>
    <row r="572" ht="22.5" customHeight="1">
      <c r="A572" s="199" t="n"/>
      <c r="B572" s="201" t="n"/>
      <c r="C572" s="200" t="n"/>
      <c r="D572" s="201" t="n"/>
      <c r="E572" s="200" t="n"/>
      <c r="F572" s="201" t="n"/>
      <c r="G572" s="200" t="n"/>
      <c r="H572" s="199" t="n"/>
      <c r="I572" s="199" t="n"/>
      <c r="J572" s="199" t="n"/>
      <c r="K572" s="234" t="n"/>
      <c r="L572" s="199" t="n"/>
      <c r="M572" s="212" t="n"/>
      <c r="N572" s="199" t="n"/>
      <c r="O572" s="199" t="n"/>
      <c r="P572" s="199" t="n"/>
      <c r="Q572" s="199" t="n"/>
      <c r="R572" s="199" t="n"/>
      <c r="S572" s="199" t="n"/>
      <c r="T572" s="199" t="n"/>
      <c r="U572" s="199" t="n"/>
      <c r="V572" s="199" t="n"/>
      <c r="W572" s="199" t="n"/>
      <c r="X572" s="199" t="n"/>
      <c r="Y572" s="199" t="n"/>
      <c r="Z572" s="199" t="n"/>
      <c r="AA572" s="199" t="n"/>
      <c r="AB572" s="199" t="n"/>
      <c r="AC572" s="199" t="n"/>
      <c r="AD572" s="199" t="n"/>
      <c r="AE572" s="199" t="n"/>
      <c r="AF572" s="199" t="n"/>
      <c r="AG572" s="199" t="n"/>
    </row>
    <row r="573" ht="22.5" customHeight="1">
      <c r="A573" s="199" t="n"/>
      <c r="B573" s="201" t="n"/>
      <c r="C573" s="200" t="n"/>
      <c r="D573" s="201" t="n"/>
      <c r="E573" s="200" t="n"/>
      <c r="F573" s="201" t="n"/>
      <c r="G573" s="200" t="n"/>
      <c r="H573" s="199" t="n"/>
      <c r="I573" s="199" t="n"/>
      <c r="J573" s="199" t="n"/>
      <c r="K573" s="234" t="n"/>
      <c r="L573" s="199" t="n"/>
      <c r="M573" s="212" t="n"/>
      <c r="N573" s="199" t="n"/>
      <c r="O573" s="199" t="n"/>
      <c r="P573" s="199" t="n"/>
      <c r="Q573" s="199" t="n"/>
      <c r="R573" s="199" t="n"/>
      <c r="S573" s="199" t="n"/>
      <c r="T573" s="199" t="n"/>
      <c r="U573" s="199" t="n"/>
      <c r="V573" s="199" t="n"/>
      <c r="W573" s="199" t="n"/>
      <c r="X573" s="199" t="n"/>
      <c r="Y573" s="199" t="n"/>
      <c r="Z573" s="199" t="n"/>
      <c r="AA573" s="199" t="n"/>
      <c r="AB573" s="199" t="n"/>
      <c r="AC573" s="199" t="n"/>
      <c r="AD573" s="199" t="n"/>
      <c r="AE573" s="199" t="n"/>
      <c r="AF573" s="199" t="n"/>
      <c r="AG573" s="199" t="n"/>
    </row>
    <row r="574" ht="22.5" customHeight="1">
      <c r="A574" s="199" t="n"/>
      <c r="B574" s="201" t="n"/>
      <c r="C574" s="200" t="n"/>
      <c r="D574" s="201" t="n"/>
      <c r="E574" s="200" t="n"/>
      <c r="F574" s="201" t="n"/>
      <c r="G574" s="200" t="n"/>
      <c r="H574" s="199" t="n"/>
      <c r="I574" s="199" t="n"/>
      <c r="J574" s="199" t="n"/>
      <c r="K574" s="234" t="n"/>
      <c r="L574" s="199" t="n"/>
      <c r="M574" s="212" t="n"/>
      <c r="N574" s="199" t="n"/>
      <c r="O574" s="199" t="n"/>
      <c r="P574" s="199" t="n"/>
      <c r="Q574" s="199" t="n"/>
      <c r="R574" s="199" t="n"/>
      <c r="S574" s="199" t="n"/>
      <c r="T574" s="199" t="n"/>
      <c r="U574" s="199" t="n"/>
      <c r="V574" s="199" t="n"/>
      <c r="W574" s="199" t="n"/>
      <c r="X574" s="199" t="n"/>
      <c r="Y574" s="199" t="n"/>
      <c r="Z574" s="199" t="n"/>
      <c r="AA574" s="199" t="n"/>
      <c r="AB574" s="199" t="n"/>
      <c r="AC574" s="199" t="n"/>
      <c r="AD574" s="199" t="n"/>
      <c r="AE574" s="199" t="n"/>
      <c r="AF574" s="199" t="n"/>
      <c r="AG574" s="199" t="n"/>
    </row>
    <row r="575" ht="22.5" customHeight="1">
      <c r="A575" s="199" t="n"/>
      <c r="B575" s="201" t="n"/>
      <c r="C575" s="200" t="n"/>
      <c r="D575" s="201" t="n"/>
      <c r="E575" s="200" t="n"/>
      <c r="F575" s="201" t="n"/>
      <c r="G575" s="200" t="n"/>
      <c r="H575" s="199" t="n"/>
      <c r="I575" s="199" t="n"/>
      <c r="J575" s="199" t="n"/>
      <c r="K575" s="234" t="n"/>
      <c r="L575" s="199" t="n"/>
      <c r="M575" s="212" t="n"/>
      <c r="N575" s="199" t="n"/>
      <c r="O575" s="199" t="n"/>
      <c r="P575" s="199" t="n"/>
      <c r="Q575" s="199" t="n"/>
      <c r="R575" s="199" t="n"/>
      <c r="S575" s="199" t="n"/>
      <c r="T575" s="199" t="n"/>
      <c r="U575" s="199" t="n"/>
      <c r="V575" s="199" t="n"/>
      <c r="W575" s="199" t="n"/>
      <c r="X575" s="199" t="n"/>
      <c r="Y575" s="199" t="n"/>
      <c r="Z575" s="199" t="n"/>
      <c r="AA575" s="199" t="n"/>
      <c r="AB575" s="199" t="n"/>
      <c r="AC575" s="199" t="n"/>
      <c r="AD575" s="199" t="n"/>
      <c r="AE575" s="199" t="n"/>
      <c r="AF575" s="199" t="n"/>
      <c r="AG575" s="199" t="n"/>
    </row>
    <row r="576" ht="22.5" customHeight="1">
      <c r="A576" s="199" t="n"/>
      <c r="B576" s="201" t="n"/>
      <c r="C576" s="200" t="n"/>
      <c r="D576" s="201" t="n"/>
      <c r="E576" s="200" t="n"/>
      <c r="F576" s="201" t="n"/>
      <c r="G576" s="200" t="n"/>
      <c r="H576" s="199" t="n"/>
      <c r="I576" s="199" t="n"/>
      <c r="J576" s="199" t="n"/>
      <c r="K576" s="234" t="n"/>
      <c r="L576" s="199" t="n"/>
      <c r="M576" s="212" t="n"/>
      <c r="N576" s="199" t="n"/>
      <c r="O576" s="199" t="n"/>
      <c r="P576" s="199" t="n"/>
      <c r="Q576" s="199" t="n"/>
      <c r="R576" s="199" t="n"/>
      <c r="S576" s="199" t="n"/>
      <c r="T576" s="199" t="n"/>
      <c r="U576" s="199" t="n"/>
      <c r="V576" s="199" t="n"/>
      <c r="W576" s="199" t="n"/>
      <c r="X576" s="199" t="n"/>
      <c r="Y576" s="199" t="n"/>
      <c r="Z576" s="199" t="n"/>
      <c r="AA576" s="199" t="n"/>
      <c r="AB576" s="199" t="n"/>
      <c r="AC576" s="199" t="n"/>
      <c r="AD576" s="199" t="n"/>
      <c r="AE576" s="199" t="n"/>
      <c r="AF576" s="199" t="n"/>
      <c r="AG576" s="199" t="n"/>
    </row>
    <row r="577" ht="22.5" customHeight="1">
      <c r="A577" s="199" t="n"/>
      <c r="B577" s="201" t="n"/>
      <c r="C577" s="200" t="n"/>
      <c r="D577" s="201" t="n"/>
      <c r="E577" s="200" t="n"/>
      <c r="F577" s="201" t="n"/>
      <c r="G577" s="200" t="n"/>
      <c r="H577" s="199" t="n"/>
      <c r="I577" s="199" t="n"/>
      <c r="J577" s="199" t="n"/>
      <c r="K577" s="234" t="n"/>
      <c r="L577" s="199" t="n"/>
      <c r="M577" s="212" t="n"/>
      <c r="N577" s="199" t="n"/>
      <c r="O577" s="199" t="n"/>
      <c r="P577" s="199" t="n"/>
      <c r="Q577" s="199" t="n"/>
      <c r="R577" s="199" t="n"/>
      <c r="S577" s="199" t="n"/>
      <c r="T577" s="199" t="n"/>
      <c r="U577" s="199" t="n"/>
      <c r="V577" s="199" t="n"/>
      <c r="W577" s="199" t="n"/>
      <c r="X577" s="199" t="n"/>
      <c r="Y577" s="199" t="n"/>
      <c r="Z577" s="199" t="n"/>
      <c r="AA577" s="199" t="n"/>
      <c r="AB577" s="199" t="n"/>
      <c r="AC577" s="199" t="n"/>
      <c r="AD577" s="199" t="n"/>
      <c r="AE577" s="199" t="n"/>
      <c r="AF577" s="199" t="n"/>
      <c r="AG577" s="199" t="n"/>
    </row>
    <row r="578" ht="22.5" customHeight="1">
      <c r="A578" s="199" t="n"/>
      <c r="B578" s="201" t="n"/>
      <c r="C578" s="200" t="n"/>
      <c r="D578" s="201" t="n"/>
      <c r="E578" s="200" t="n"/>
      <c r="F578" s="201" t="n"/>
      <c r="G578" s="200" t="n"/>
      <c r="H578" s="199" t="n"/>
      <c r="I578" s="199" t="n"/>
      <c r="J578" s="199" t="n"/>
      <c r="K578" s="234" t="n"/>
      <c r="L578" s="199" t="n"/>
      <c r="M578" s="212" t="n"/>
      <c r="N578" s="199" t="n"/>
      <c r="O578" s="199" t="n"/>
      <c r="P578" s="199" t="n"/>
      <c r="Q578" s="199" t="n"/>
      <c r="R578" s="199" t="n"/>
      <c r="S578" s="199" t="n"/>
      <c r="T578" s="199" t="n"/>
      <c r="U578" s="199" t="n"/>
      <c r="V578" s="199" t="n"/>
      <c r="W578" s="199" t="n"/>
      <c r="X578" s="199" t="n"/>
      <c r="Y578" s="199" t="n"/>
      <c r="Z578" s="199" t="n"/>
      <c r="AA578" s="199" t="n"/>
      <c r="AB578" s="199" t="n"/>
      <c r="AC578" s="199" t="n"/>
      <c r="AD578" s="199" t="n"/>
      <c r="AE578" s="199" t="n"/>
      <c r="AF578" s="199" t="n"/>
      <c r="AG578" s="199" t="n"/>
    </row>
    <row r="579" ht="22.5" customHeight="1">
      <c r="A579" s="199" t="n"/>
      <c r="B579" s="201" t="n"/>
      <c r="C579" s="200" t="n"/>
      <c r="D579" s="201" t="n"/>
      <c r="E579" s="200" t="n"/>
      <c r="F579" s="201" t="n"/>
      <c r="G579" s="200" t="n"/>
      <c r="H579" s="199" t="n"/>
      <c r="I579" s="199" t="n"/>
      <c r="J579" s="199" t="n"/>
      <c r="K579" s="234" t="n"/>
      <c r="L579" s="199" t="n"/>
      <c r="M579" s="212" t="n"/>
      <c r="N579" s="199" t="n"/>
      <c r="O579" s="199" t="n"/>
      <c r="P579" s="199" t="n"/>
      <c r="Q579" s="199" t="n"/>
      <c r="R579" s="199" t="n"/>
      <c r="S579" s="199" t="n"/>
      <c r="T579" s="199" t="n"/>
      <c r="U579" s="199" t="n"/>
      <c r="V579" s="199" t="n"/>
      <c r="W579" s="199" t="n"/>
      <c r="X579" s="199" t="n"/>
      <c r="Y579" s="199" t="n"/>
      <c r="Z579" s="199" t="n"/>
      <c r="AA579" s="199" t="n"/>
      <c r="AB579" s="199" t="n"/>
      <c r="AC579" s="199" t="n"/>
      <c r="AD579" s="199" t="n"/>
      <c r="AE579" s="199" t="n"/>
      <c r="AF579" s="199" t="n"/>
      <c r="AG579" s="199" t="n"/>
    </row>
    <row r="580" ht="22.5" customHeight="1">
      <c r="A580" s="199" t="n"/>
      <c r="B580" s="201" t="n"/>
      <c r="C580" s="200" t="n"/>
      <c r="D580" s="201" t="n"/>
      <c r="E580" s="200" t="n"/>
      <c r="F580" s="201" t="n"/>
      <c r="G580" s="200" t="n"/>
      <c r="H580" s="199" t="n"/>
      <c r="I580" s="199" t="n"/>
      <c r="J580" s="199" t="n"/>
      <c r="K580" s="234" t="n"/>
      <c r="L580" s="199" t="n"/>
      <c r="M580" s="212" t="n"/>
      <c r="N580" s="199" t="n"/>
      <c r="O580" s="199" t="n"/>
      <c r="P580" s="199" t="n"/>
      <c r="Q580" s="199" t="n"/>
      <c r="R580" s="199" t="n"/>
      <c r="S580" s="199" t="n"/>
      <c r="T580" s="199" t="n"/>
      <c r="U580" s="199" t="n"/>
      <c r="V580" s="199" t="n"/>
      <c r="W580" s="199" t="n"/>
      <c r="X580" s="199" t="n"/>
      <c r="Y580" s="199" t="n"/>
      <c r="Z580" s="199" t="n"/>
      <c r="AA580" s="199" t="n"/>
      <c r="AB580" s="199" t="n"/>
      <c r="AC580" s="199" t="n"/>
      <c r="AD580" s="199" t="n"/>
      <c r="AE580" s="199" t="n"/>
      <c r="AF580" s="199" t="n"/>
      <c r="AG580" s="199" t="n"/>
    </row>
    <row r="581" ht="22.5" customHeight="1">
      <c r="A581" s="199" t="n"/>
      <c r="B581" s="201" t="n"/>
      <c r="C581" s="200" t="n"/>
      <c r="D581" s="201" t="n"/>
      <c r="E581" s="200" t="n"/>
      <c r="F581" s="201" t="n"/>
      <c r="G581" s="200" t="n"/>
      <c r="H581" s="199" t="n"/>
      <c r="I581" s="199" t="n"/>
      <c r="J581" s="199" t="n"/>
      <c r="K581" s="234" t="n"/>
      <c r="L581" s="199" t="n"/>
      <c r="M581" s="212" t="n"/>
      <c r="N581" s="199" t="n"/>
      <c r="O581" s="199" t="n"/>
      <c r="P581" s="199" t="n"/>
      <c r="Q581" s="199" t="n"/>
      <c r="R581" s="199" t="n"/>
      <c r="S581" s="199" t="n"/>
      <c r="T581" s="199" t="n"/>
      <c r="U581" s="199" t="n"/>
      <c r="V581" s="199" t="n"/>
      <c r="W581" s="199" t="n"/>
      <c r="X581" s="199" t="n"/>
      <c r="Y581" s="199" t="n"/>
      <c r="Z581" s="199" t="n"/>
      <c r="AA581" s="199" t="n"/>
      <c r="AB581" s="199" t="n"/>
      <c r="AC581" s="199" t="n"/>
      <c r="AD581" s="199" t="n"/>
      <c r="AE581" s="199" t="n"/>
      <c r="AF581" s="199" t="n"/>
      <c r="AG581" s="199" t="n"/>
    </row>
    <row r="582" ht="22.5" customHeight="1">
      <c r="A582" s="199" t="n"/>
      <c r="B582" s="201" t="n"/>
      <c r="C582" s="200" t="n"/>
      <c r="D582" s="201" t="n"/>
      <c r="E582" s="200" t="n"/>
      <c r="F582" s="201" t="n"/>
      <c r="G582" s="200" t="n"/>
      <c r="H582" s="199" t="n"/>
      <c r="I582" s="199" t="n"/>
      <c r="J582" s="199" t="n"/>
      <c r="K582" s="234" t="n"/>
      <c r="L582" s="199" t="n"/>
      <c r="M582" s="212" t="n"/>
      <c r="N582" s="199" t="n"/>
      <c r="O582" s="199" t="n"/>
      <c r="P582" s="199" t="n"/>
      <c r="Q582" s="199" t="n"/>
      <c r="R582" s="199" t="n"/>
      <c r="S582" s="199" t="n"/>
      <c r="T582" s="199" t="n"/>
      <c r="U582" s="199" t="n"/>
      <c r="V582" s="199" t="n"/>
      <c r="W582" s="199" t="n"/>
      <c r="X582" s="199" t="n"/>
      <c r="Y582" s="199" t="n"/>
      <c r="Z582" s="199" t="n"/>
      <c r="AA582" s="199" t="n"/>
      <c r="AB582" s="199" t="n"/>
      <c r="AC582" s="199" t="n"/>
      <c r="AD582" s="199" t="n"/>
      <c r="AE582" s="199" t="n"/>
      <c r="AF582" s="199" t="n"/>
      <c r="AG582" s="199" t="n"/>
    </row>
    <row r="583" ht="22.5" customHeight="1">
      <c r="A583" s="199" t="n"/>
      <c r="B583" s="201" t="n"/>
      <c r="C583" s="200" t="n"/>
      <c r="D583" s="201" t="n"/>
      <c r="E583" s="200" t="n"/>
      <c r="F583" s="201" t="n"/>
      <c r="G583" s="200" t="n"/>
      <c r="H583" s="199" t="n"/>
      <c r="I583" s="199" t="n"/>
      <c r="J583" s="199" t="n"/>
      <c r="K583" s="234" t="n"/>
      <c r="L583" s="199" t="n"/>
      <c r="M583" s="212" t="n"/>
      <c r="N583" s="199" t="n"/>
      <c r="O583" s="199" t="n"/>
      <c r="P583" s="199" t="n"/>
      <c r="Q583" s="199" t="n"/>
      <c r="R583" s="199" t="n"/>
      <c r="S583" s="199" t="n"/>
      <c r="T583" s="199" t="n"/>
      <c r="U583" s="199" t="n"/>
      <c r="V583" s="199" t="n"/>
      <c r="W583" s="199" t="n"/>
      <c r="X583" s="199" t="n"/>
      <c r="Y583" s="199" t="n"/>
      <c r="Z583" s="199" t="n"/>
      <c r="AA583" s="199" t="n"/>
      <c r="AB583" s="199" t="n"/>
      <c r="AC583" s="199" t="n"/>
      <c r="AD583" s="199" t="n"/>
      <c r="AE583" s="199" t="n"/>
      <c r="AF583" s="199" t="n"/>
      <c r="AG583" s="199" t="n"/>
    </row>
    <row r="584" ht="22.5" customHeight="1">
      <c r="A584" s="199" t="n"/>
      <c r="B584" s="201" t="n"/>
      <c r="C584" s="200" t="n"/>
      <c r="D584" s="201" t="n"/>
      <c r="E584" s="200" t="n"/>
      <c r="F584" s="201" t="n"/>
      <c r="G584" s="200" t="n"/>
      <c r="H584" s="199" t="n"/>
      <c r="I584" s="199" t="n"/>
      <c r="J584" s="199" t="n"/>
      <c r="K584" s="234" t="n"/>
      <c r="L584" s="199" t="n"/>
      <c r="M584" s="212" t="n"/>
      <c r="N584" s="199" t="n"/>
      <c r="O584" s="199" t="n"/>
      <c r="P584" s="199" t="n"/>
      <c r="Q584" s="199" t="n"/>
      <c r="R584" s="199" t="n"/>
      <c r="S584" s="199" t="n"/>
      <c r="T584" s="199" t="n"/>
      <c r="U584" s="199" t="n"/>
      <c r="V584" s="199" t="n"/>
      <c r="W584" s="199" t="n"/>
      <c r="X584" s="199" t="n"/>
      <c r="Y584" s="199" t="n"/>
      <c r="Z584" s="199" t="n"/>
      <c r="AA584" s="199" t="n"/>
      <c r="AB584" s="199" t="n"/>
      <c r="AC584" s="199" t="n"/>
      <c r="AD584" s="199" t="n"/>
      <c r="AE584" s="199" t="n"/>
      <c r="AF584" s="199" t="n"/>
      <c r="AG584" s="199" t="n"/>
    </row>
    <row r="585" ht="22.5" customHeight="1">
      <c r="A585" s="199" t="n"/>
      <c r="B585" s="201" t="n"/>
      <c r="C585" s="200" t="n"/>
      <c r="D585" s="201" t="n"/>
      <c r="E585" s="200" t="n"/>
      <c r="F585" s="201" t="n"/>
      <c r="G585" s="200" t="n"/>
      <c r="H585" s="199" t="n"/>
      <c r="I585" s="199" t="n"/>
      <c r="J585" s="199" t="n"/>
      <c r="K585" s="234" t="n"/>
      <c r="L585" s="199" t="n"/>
      <c r="M585" s="212" t="n"/>
      <c r="N585" s="199" t="n"/>
      <c r="O585" s="199" t="n"/>
      <c r="P585" s="199" t="n"/>
      <c r="Q585" s="199" t="n"/>
      <c r="R585" s="199" t="n"/>
      <c r="S585" s="199" t="n"/>
      <c r="T585" s="199" t="n"/>
      <c r="U585" s="199" t="n"/>
      <c r="V585" s="199" t="n"/>
      <c r="W585" s="199" t="n"/>
      <c r="X585" s="199" t="n"/>
      <c r="Y585" s="199" t="n"/>
      <c r="Z585" s="199" t="n"/>
      <c r="AA585" s="199" t="n"/>
      <c r="AB585" s="199" t="n"/>
      <c r="AC585" s="199" t="n"/>
      <c r="AD585" s="199" t="n"/>
      <c r="AE585" s="199" t="n"/>
      <c r="AF585" s="199" t="n"/>
      <c r="AG585" s="199" t="n"/>
    </row>
    <row r="586" ht="22.5" customHeight="1">
      <c r="A586" s="199" t="n"/>
      <c r="B586" s="201" t="n"/>
      <c r="C586" s="200" t="n"/>
      <c r="D586" s="201" t="n"/>
      <c r="E586" s="200" t="n"/>
      <c r="F586" s="201" t="n"/>
      <c r="G586" s="200" t="n"/>
      <c r="H586" s="199" t="n"/>
      <c r="I586" s="199" t="n"/>
      <c r="J586" s="199" t="n"/>
      <c r="K586" s="234" t="n"/>
      <c r="L586" s="199" t="n"/>
      <c r="M586" s="212" t="n"/>
      <c r="N586" s="199" t="n"/>
      <c r="O586" s="199" t="n"/>
      <c r="P586" s="199" t="n"/>
      <c r="Q586" s="199" t="n"/>
      <c r="R586" s="199" t="n"/>
      <c r="S586" s="199" t="n"/>
      <c r="T586" s="199" t="n"/>
      <c r="U586" s="199" t="n"/>
      <c r="V586" s="199" t="n"/>
      <c r="W586" s="199" t="n"/>
      <c r="X586" s="199" t="n"/>
      <c r="Y586" s="199" t="n"/>
      <c r="Z586" s="199" t="n"/>
      <c r="AA586" s="199" t="n"/>
      <c r="AB586" s="199" t="n"/>
      <c r="AC586" s="199" t="n"/>
      <c r="AD586" s="199" t="n"/>
      <c r="AE586" s="199" t="n"/>
      <c r="AF586" s="199" t="n"/>
      <c r="AG586" s="199" t="n"/>
    </row>
    <row r="587" ht="22.5" customHeight="1">
      <c r="A587" s="199" t="n"/>
      <c r="B587" s="201" t="n"/>
      <c r="C587" s="200" t="n"/>
      <c r="D587" s="201" t="n"/>
      <c r="E587" s="200" t="n"/>
      <c r="F587" s="201" t="n"/>
      <c r="G587" s="200" t="n"/>
      <c r="H587" s="199" t="n"/>
      <c r="I587" s="199" t="n"/>
      <c r="J587" s="199" t="n"/>
      <c r="K587" s="234" t="n"/>
      <c r="L587" s="199" t="n"/>
      <c r="M587" s="212" t="n"/>
      <c r="N587" s="199" t="n"/>
      <c r="O587" s="199" t="n"/>
      <c r="P587" s="199" t="n"/>
      <c r="Q587" s="199" t="n"/>
      <c r="R587" s="199" t="n"/>
      <c r="S587" s="199" t="n"/>
      <c r="T587" s="199" t="n"/>
      <c r="U587" s="199" t="n"/>
      <c r="V587" s="199" t="n"/>
      <c r="W587" s="199" t="n"/>
      <c r="X587" s="199" t="n"/>
      <c r="Y587" s="199" t="n"/>
      <c r="Z587" s="199" t="n"/>
      <c r="AA587" s="199" t="n"/>
      <c r="AB587" s="199" t="n"/>
      <c r="AC587" s="199" t="n"/>
      <c r="AD587" s="199" t="n"/>
      <c r="AE587" s="199" t="n"/>
      <c r="AF587" s="199" t="n"/>
      <c r="AG587" s="199" t="n"/>
    </row>
    <row r="588" ht="22.5" customHeight="1">
      <c r="A588" s="199" t="n"/>
      <c r="B588" s="201" t="n"/>
      <c r="C588" s="200" t="n"/>
      <c r="D588" s="201" t="n"/>
      <c r="E588" s="200" t="n"/>
      <c r="F588" s="201" t="n"/>
      <c r="G588" s="200" t="n"/>
      <c r="H588" s="199" t="n"/>
      <c r="I588" s="199" t="n"/>
      <c r="J588" s="199" t="n"/>
      <c r="K588" s="234" t="n"/>
      <c r="L588" s="199" t="n"/>
      <c r="M588" s="212" t="n"/>
      <c r="N588" s="199" t="n"/>
      <c r="O588" s="199" t="n"/>
      <c r="P588" s="199" t="n"/>
      <c r="Q588" s="199" t="n"/>
      <c r="R588" s="199" t="n"/>
      <c r="S588" s="199" t="n"/>
      <c r="T588" s="199" t="n"/>
      <c r="U588" s="199" t="n"/>
      <c r="V588" s="199" t="n"/>
      <c r="W588" s="199" t="n"/>
      <c r="X588" s="199" t="n"/>
      <c r="Y588" s="199" t="n"/>
      <c r="Z588" s="199" t="n"/>
      <c r="AA588" s="199" t="n"/>
      <c r="AB588" s="199" t="n"/>
      <c r="AC588" s="199" t="n"/>
      <c r="AD588" s="199" t="n"/>
      <c r="AE588" s="199" t="n"/>
      <c r="AF588" s="199" t="n"/>
      <c r="AG588" s="199" t="n"/>
    </row>
    <row r="589" ht="22.5" customHeight="1">
      <c r="A589" s="199" t="n"/>
      <c r="B589" s="201" t="n"/>
      <c r="C589" s="200" t="n"/>
      <c r="D589" s="201" t="n"/>
      <c r="E589" s="200" t="n"/>
      <c r="F589" s="201" t="n"/>
      <c r="G589" s="200" t="n"/>
      <c r="H589" s="199" t="n"/>
      <c r="I589" s="199" t="n"/>
      <c r="J589" s="199" t="n"/>
      <c r="K589" s="234" t="n"/>
      <c r="L589" s="199" t="n"/>
      <c r="M589" s="212" t="n"/>
      <c r="N589" s="199" t="n"/>
      <c r="O589" s="199" t="n"/>
      <c r="P589" s="199" t="n"/>
      <c r="Q589" s="199" t="n"/>
      <c r="R589" s="199" t="n"/>
      <c r="S589" s="199" t="n"/>
      <c r="T589" s="199" t="n"/>
      <c r="U589" s="199" t="n"/>
      <c r="V589" s="199" t="n"/>
      <c r="W589" s="199" t="n"/>
      <c r="X589" s="199" t="n"/>
      <c r="Y589" s="199" t="n"/>
      <c r="Z589" s="199" t="n"/>
      <c r="AA589" s="199" t="n"/>
      <c r="AB589" s="199" t="n"/>
      <c r="AC589" s="199" t="n"/>
      <c r="AD589" s="199" t="n"/>
      <c r="AE589" s="199" t="n"/>
      <c r="AF589" s="199" t="n"/>
      <c r="AG589" s="199" t="n"/>
    </row>
    <row r="590" ht="22.5" customHeight="1">
      <c r="A590" s="199" t="n"/>
      <c r="B590" s="201" t="n"/>
      <c r="C590" s="200" t="n"/>
      <c r="D590" s="201" t="n"/>
      <c r="E590" s="200" t="n"/>
      <c r="F590" s="201" t="n"/>
      <c r="G590" s="200" t="n"/>
      <c r="H590" s="199" t="n"/>
      <c r="I590" s="199" t="n"/>
      <c r="J590" s="199" t="n"/>
      <c r="K590" s="234" t="n"/>
      <c r="L590" s="199" t="n"/>
      <c r="M590" s="212" t="n"/>
      <c r="N590" s="199" t="n"/>
      <c r="O590" s="199" t="n"/>
      <c r="P590" s="199" t="n"/>
      <c r="Q590" s="199" t="n"/>
      <c r="R590" s="199" t="n"/>
      <c r="S590" s="199" t="n"/>
      <c r="T590" s="199" t="n"/>
      <c r="U590" s="199" t="n"/>
      <c r="V590" s="199" t="n"/>
      <c r="W590" s="199" t="n"/>
      <c r="X590" s="199" t="n"/>
      <c r="Y590" s="199" t="n"/>
      <c r="Z590" s="199" t="n"/>
      <c r="AA590" s="199" t="n"/>
      <c r="AB590" s="199" t="n"/>
      <c r="AC590" s="199" t="n"/>
      <c r="AD590" s="199" t="n"/>
      <c r="AE590" s="199" t="n"/>
      <c r="AF590" s="199" t="n"/>
      <c r="AG590" s="199" t="n"/>
    </row>
    <row r="591" ht="22.5" customHeight="1">
      <c r="A591" s="199" t="n"/>
      <c r="B591" s="201" t="n"/>
      <c r="C591" s="200" t="n"/>
      <c r="D591" s="201" t="n"/>
      <c r="E591" s="200" t="n"/>
      <c r="F591" s="201" t="n"/>
      <c r="G591" s="200" t="n"/>
      <c r="H591" s="199" t="n"/>
      <c r="I591" s="199" t="n"/>
      <c r="J591" s="199" t="n"/>
      <c r="K591" s="234" t="n"/>
      <c r="L591" s="199" t="n"/>
      <c r="M591" s="212" t="n"/>
      <c r="N591" s="199" t="n"/>
      <c r="O591" s="199" t="n"/>
      <c r="P591" s="199" t="n"/>
      <c r="Q591" s="199" t="n"/>
      <c r="R591" s="199" t="n"/>
      <c r="S591" s="199" t="n"/>
      <c r="T591" s="199" t="n"/>
      <c r="U591" s="199" t="n"/>
      <c r="V591" s="199" t="n"/>
      <c r="W591" s="199" t="n"/>
      <c r="X591" s="199" t="n"/>
      <c r="Y591" s="199" t="n"/>
      <c r="Z591" s="199" t="n"/>
      <c r="AA591" s="199" t="n"/>
      <c r="AB591" s="199" t="n"/>
      <c r="AC591" s="199" t="n"/>
      <c r="AD591" s="199" t="n"/>
      <c r="AE591" s="199" t="n"/>
      <c r="AF591" s="199" t="n"/>
      <c r="AG591" s="199" t="n"/>
    </row>
    <row r="592" ht="22.5" customHeight="1">
      <c r="A592" s="199" t="n"/>
      <c r="B592" s="201" t="n"/>
      <c r="C592" s="200" t="n"/>
      <c r="D592" s="201" t="n"/>
      <c r="E592" s="200" t="n"/>
      <c r="F592" s="201" t="n"/>
      <c r="G592" s="200" t="n"/>
      <c r="H592" s="199" t="n"/>
      <c r="I592" s="199" t="n"/>
      <c r="J592" s="199" t="n"/>
      <c r="K592" s="234" t="n"/>
      <c r="L592" s="199" t="n"/>
      <c r="M592" s="212" t="n"/>
      <c r="N592" s="199" t="n"/>
      <c r="O592" s="199" t="n"/>
      <c r="P592" s="199" t="n"/>
      <c r="Q592" s="199" t="n"/>
      <c r="R592" s="199" t="n"/>
      <c r="S592" s="199" t="n"/>
      <c r="T592" s="199" t="n"/>
      <c r="U592" s="199" t="n"/>
      <c r="V592" s="199" t="n"/>
      <c r="W592" s="199" t="n"/>
      <c r="X592" s="199" t="n"/>
      <c r="Y592" s="199" t="n"/>
      <c r="Z592" s="199" t="n"/>
      <c r="AA592" s="199" t="n"/>
      <c r="AB592" s="199" t="n"/>
      <c r="AC592" s="199" t="n"/>
      <c r="AD592" s="199" t="n"/>
      <c r="AE592" s="199" t="n"/>
      <c r="AF592" s="199" t="n"/>
      <c r="AG592" s="199" t="n"/>
    </row>
    <row r="593" ht="22.5" customHeight="1">
      <c r="A593" s="199" t="n"/>
      <c r="B593" s="201" t="n"/>
      <c r="C593" s="200" t="n"/>
      <c r="D593" s="201" t="n"/>
      <c r="E593" s="200" t="n"/>
      <c r="F593" s="201" t="n"/>
      <c r="G593" s="200" t="n"/>
      <c r="H593" s="199" t="n"/>
      <c r="I593" s="199" t="n"/>
      <c r="J593" s="199" t="n"/>
      <c r="K593" s="234" t="n"/>
      <c r="L593" s="199" t="n"/>
      <c r="M593" s="212" t="n"/>
      <c r="N593" s="199" t="n"/>
      <c r="O593" s="199" t="n"/>
      <c r="P593" s="199" t="n"/>
      <c r="Q593" s="199" t="n"/>
      <c r="R593" s="199" t="n"/>
      <c r="S593" s="199" t="n"/>
      <c r="T593" s="199" t="n"/>
      <c r="U593" s="199" t="n"/>
      <c r="V593" s="199" t="n"/>
      <c r="W593" s="199" t="n"/>
      <c r="X593" s="199" t="n"/>
      <c r="Y593" s="199" t="n"/>
      <c r="Z593" s="199" t="n"/>
      <c r="AA593" s="199" t="n"/>
      <c r="AB593" s="199" t="n"/>
      <c r="AC593" s="199" t="n"/>
      <c r="AD593" s="199" t="n"/>
      <c r="AE593" s="199" t="n"/>
      <c r="AF593" s="199" t="n"/>
      <c r="AG593" s="199" t="n"/>
    </row>
    <row r="594" ht="22.5" customHeight="1">
      <c r="A594" s="199" t="n"/>
      <c r="B594" s="201" t="n"/>
      <c r="C594" s="200" t="n"/>
      <c r="D594" s="201" t="n"/>
      <c r="E594" s="200" t="n"/>
      <c r="F594" s="201" t="n"/>
      <c r="G594" s="200" t="n"/>
      <c r="H594" s="199" t="n"/>
      <c r="I594" s="199" t="n"/>
      <c r="J594" s="199" t="n"/>
      <c r="K594" s="234" t="n"/>
      <c r="L594" s="199" t="n"/>
      <c r="M594" s="212" t="n"/>
      <c r="N594" s="199" t="n"/>
      <c r="O594" s="199" t="n"/>
      <c r="P594" s="199" t="n"/>
      <c r="Q594" s="199" t="n"/>
      <c r="R594" s="199" t="n"/>
      <c r="S594" s="199" t="n"/>
      <c r="T594" s="199" t="n"/>
      <c r="U594" s="199" t="n"/>
      <c r="V594" s="199" t="n"/>
      <c r="W594" s="199" t="n"/>
      <c r="X594" s="199" t="n"/>
      <c r="Y594" s="199" t="n"/>
      <c r="Z594" s="199" t="n"/>
      <c r="AA594" s="199" t="n"/>
      <c r="AB594" s="199" t="n"/>
      <c r="AC594" s="199" t="n"/>
      <c r="AD594" s="199" t="n"/>
      <c r="AE594" s="199" t="n"/>
      <c r="AF594" s="199" t="n"/>
      <c r="AG594" s="199" t="n"/>
    </row>
    <row r="595" ht="22.5" customHeight="1">
      <c r="A595" s="199" t="n"/>
      <c r="B595" s="201" t="n"/>
      <c r="C595" s="200" t="n"/>
      <c r="D595" s="201" t="n"/>
      <c r="E595" s="200" t="n"/>
      <c r="F595" s="201" t="n"/>
      <c r="G595" s="200" t="n"/>
      <c r="H595" s="199" t="n"/>
      <c r="I595" s="199" t="n"/>
      <c r="J595" s="199" t="n"/>
      <c r="K595" s="234" t="n"/>
      <c r="L595" s="199" t="n"/>
      <c r="M595" s="212" t="n"/>
      <c r="N595" s="199" t="n"/>
      <c r="O595" s="199" t="n"/>
      <c r="P595" s="199" t="n"/>
      <c r="Q595" s="199" t="n"/>
      <c r="R595" s="199" t="n"/>
      <c r="S595" s="199" t="n"/>
      <c r="T595" s="199" t="n"/>
      <c r="U595" s="199" t="n"/>
      <c r="V595" s="199" t="n"/>
      <c r="W595" s="199" t="n"/>
      <c r="X595" s="199" t="n"/>
      <c r="Y595" s="199" t="n"/>
      <c r="Z595" s="199" t="n"/>
      <c r="AA595" s="199" t="n"/>
      <c r="AB595" s="199" t="n"/>
      <c r="AC595" s="199" t="n"/>
      <c r="AD595" s="199" t="n"/>
      <c r="AE595" s="199" t="n"/>
      <c r="AF595" s="199" t="n"/>
      <c r="AG595" s="199" t="n"/>
    </row>
    <row r="596" ht="22.5" customHeight="1">
      <c r="A596" s="199" t="n"/>
      <c r="B596" s="201" t="n"/>
      <c r="C596" s="200" t="n"/>
      <c r="D596" s="201" t="n"/>
      <c r="E596" s="200" t="n"/>
      <c r="F596" s="201" t="n"/>
      <c r="G596" s="200" t="n"/>
      <c r="H596" s="199" t="n"/>
      <c r="I596" s="199" t="n"/>
      <c r="J596" s="199" t="n"/>
      <c r="K596" s="234" t="n"/>
      <c r="L596" s="199" t="n"/>
      <c r="M596" s="212" t="n"/>
      <c r="N596" s="199" t="n"/>
      <c r="O596" s="199" t="n"/>
      <c r="P596" s="199" t="n"/>
      <c r="Q596" s="199" t="n"/>
      <c r="R596" s="199" t="n"/>
      <c r="S596" s="199" t="n"/>
      <c r="T596" s="199" t="n"/>
      <c r="U596" s="199" t="n"/>
      <c r="V596" s="199" t="n"/>
      <c r="W596" s="199" t="n"/>
      <c r="X596" s="199" t="n"/>
      <c r="Y596" s="199" t="n"/>
      <c r="Z596" s="199" t="n"/>
      <c r="AA596" s="199" t="n"/>
      <c r="AB596" s="199" t="n"/>
      <c r="AC596" s="199" t="n"/>
      <c r="AD596" s="199" t="n"/>
      <c r="AE596" s="199" t="n"/>
      <c r="AF596" s="199" t="n"/>
      <c r="AG596" s="199" t="n"/>
    </row>
    <row r="597" ht="22.5" customHeight="1">
      <c r="A597" s="199" t="n"/>
      <c r="B597" s="201" t="n"/>
      <c r="C597" s="200" t="n"/>
      <c r="D597" s="201" t="n"/>
      <c r="E597" s="200" t="n"/>
      <c r="F597" s="201" t="n"/>
      <c r="G597" s="200" t="n"/>
      <c r="H597" s="199" t="n"/>
      <c r="I597" s="199" t="n"/>
      <c r="J597" s="199" t="n"/>
      <c r="K597" s="234" t="n"/>
      <c r="L597" s="199" t="n"/>
      <c r="M597" s="212" t="n"/>
      <c r="N597" s="199" t="n"/>
      <c r="O597" s="199" t="n"/>
      <c r="P597" s="199" t="n"/>
      <c r="Q597" s="199" t="n"/>
      <c r="R597" s="199" t="n"/>
      <c r="S597" s="199" t="n"/>
      <c r="T597" s="199" t="n"/>
      <c r="U597" s="199" t="n"/>
      <c r="V597" s="199" t="n"/>
      <c r="W597" s="199" t="n"/>
      <c r="X597" s="199" t="n"/>
      <c r="Y597" s="199" t="n"/>
      <c r="Z597" s="199" t="n"/>
      <c r="AA597" s="199" t="n"/>
      <c r="AB597" s="199" t="n"/>
      <c r="AC597" s="199" t="n"/>
      <c r="AD597" s="199" t="n"/>
      <c r="AE597" s="199" t="n"/>
      <c r="AF597" s="199" t="n"/>
      <c r="AG597" s="199" t="n"/>
    </row>
    <row r="598" ht="22.5" customHeight="1">
      <c r="A598" s="199" t="n"/>
      <c r="B598" s="201" t="n"/>
      <c r="C598" s="200" t="n"/>
      <c r="D598" s="201" t="n"/>
      <c r="E598" s="200" t="n"/>
      <c r="F598" s="201" t="n"/>
      <c r="G598" s="200" t="n"/>
      <c r="H598" s="199" t="n"/>
      <c r="I598" s="199" t="n"/>
      <c r="J598" s="199" t="n"/>
      <c r="K598" s="234" t="n"/>
      <c r="L598" s="199" t="n"/>
      <c r="M598" s="212" t="n"/>
      <c r="N598" s="199" t="n"/>
      <c r="O598" s="199" t="n"/>
      <c r="P598" s="199" t="n"/>
      <c r="Q598" s="199" t="n"/>
      <c r="R598" s="199" t="n"/>
      <c r="S598" s="199" t="n"/>
      <c r="T598" s="199" t="n"/>
      <c r="U598" s="199" t="n"/>
      <c r="V598" s="199" t="n"/>
      <c r="W598" s="199" t="n"/>
      <c r="X598" s="199" t="n"/>
      <c r="Y598" s="199" t="n"/>
      <c r="Z598" s="199" t="n"/>
      <c r="AA598" s="199" t="n"/>
      <c r="AB598" s="199" t="n"/>
      <c r="AC598" s="199" t="n"/>
      <c r="AD598" s="199" t="n"/>
      <c r="AE598" s="199" t="n"/>
      <c r="AF598" s="199" t="n"/>
      <c r="AG598" s="199" t="n"/>
    </row>
    <row r="599" ht="22.5" customHeight="1">
      <c r="A599" s="199" t="n"/>
      <c r="B599" s="201" t="n"/>
      <c r="C599" s="200" t="n"/>
      <c r="D599" s="201" t="n"/>
      <c r="E599" s="200" t="n"/>
      <c r="F599" s="201" t="n"/>
      <c r="G599" s="200" t="n"/>
      <c r="H599" s="199" t="n"/>
      <c r="I599" s="199" t="n"/>
      <c r="J599" s="199" t="n"/>
      <c r="K599" s="234" t="n"/>
      <c r="L599" s="199" t="n"/>
      <c r="M599" s="212" t="n"/>
      <c r="N599" s="199" t="n"/>
      <c r="O599" s="199" t="n"/>
      <c r="P599" s="199" t="n"/>
      <c r="Q599" s="199" t="n"/>
      <c r="R599" s="199" t="n"/>
      <c r="S599" s="199" t="n"/>
      <c r="T599" s="199" t="n"/>
      <c r="U599" s="199" t="n"/>
      <c r="V599" s="199" t="n"/>
      <c r="W599" s="199" t="n"/>
      <c r="X599" s="199" t="n"/>
      <c r="Y599" s="199" t="n"/>
      <c r="Z599" s="199" t="n"/>
      <c r="AA599" s="199" t="n"/>
      <c r="AB599" s="199" t="n"/>
      <c r="AC599" s="199" t="n"/>
      <c r="AD599" s="199" t="n"/>
      <c r="AE599" s="199" t="n"/>
      <c r="AF599" s="199" t="n"/>
      <c r="AG599" s="199" t="n"/>
    </row>
    <row r="600" ht="22.5" customHeight="1">
      <c r="A600" s="199" t="n"/>
      <c r="B600" s="201" t="n"/>
      <c r="C600" s="200" t="n"/>
      <c r="D600" s="201" t="n"/>
      <c r="E600" s="200" t="n"/>
      <c r="F600" s="201" t="n"/>
      <c r="G600" s="200" t="n"/>
      <c r="H600" s="199" t="n"/>
      <c r="I600" s="199" t="n"/>
      <c r="J600" s="199" t="n"/>
      <c r="K600" s="234" t="n"/>
      <c r="L600" s="199" t="n"/>
      <c r="M600" s="212" t="n"/>
      <c r="N600" s="199" t="n"/>
      <c r="O600" s="199" t="n"/>
      <c r="P600" s="199" t="n"/>
      <c r="Q600" s="199" t="n"/>
      <c r="R600" s="199" t="n"/>
      <c r="S600" s="199" t="n"/>
      <c r="T600" s="199" t="n"/>
      <c r="U600" s="199" t="n"/>
      <c r="V600" s="199" t="n"/>
      <c r="W600" s="199" t="n"/>
      <c r="X600" s="199" t="n"/>
      <c r="Y600" s="199" t="n"/>
      <c r="Z600" s="199" t="n"/>
      <c r="AA600" s="199" t="n"/>
      <c r="AB600" s="199" t="n"/>
      <c r="AC600" s="199" t="n"/>
      <c r="AD600" s="199" t="n"/>
      <c r="AE600" s="199" t="n"/>
      <c r="AF600" s="199" t="n"/>
      <c r="AG600" s="199" t="n"/>
    </row>
    <row r="601" ht="22.5" customHeight="1">
      <c r="A601" s="199" t="n"/>
      <c r="B601" s="201" t="n"/>
      <c r="C601" s="200" t="n"/>
      <c r="D601" s="201" t="n"/>
      <c r="E601" s="200" t="n"/>
      <c r="F601" s="201" t="n"/>
      <c r="G601" s="200" t="n"/>
      <c r="H601" s="199" t="n"/>
      <c r="I601" s="199" t="n"/>
      <c r="J601" s="199" t="n"/>
      <c r="K601" s="234" t="n"/>
      <c r="L601" s="199" t="n"/>
      <c r="M601" s="212" t="n"/>
      <c r="N601" s="199" t="n"/>
      <c r="O601" s="199" t="n"/>
      <c r="P601" s="199" t="n"/>
      <c r="Q601" s="199" t="n"/>
      <c r="R601" s="199" t="n"/>
      <c r="S601" s="199" t="n"/>
      <c r="T601" s="199" t="n"/>
      <c r="U601" s="199" t="n"/>
      <c r="V601" s="199" t="n"/>
      <c r="W601" s="199" t="n"/>
      <c r="X601" s="199" t="n"/>
      <c r="Y601" s="199" t="n"/>
      <c r="Z601" s="199" t="n"/>
      <c r="AA601" s="199" t="n"/>
      <c r="AB601" s="199" t="n"/>
      <c r="AC601" s="199" t="n"/>
      <c r="AD601" s="199" t="n"/>
      <c r="AE601" s="199" t="n"/>
      <c r="AF601" s="199" t="n"/>
      <c r="AG601" s="199" t="n"/>
    </row>
    <row r="602" ht="22.5" customHeight="1">
      <c r="A602" s="199" t="n"/>
      <c r="B602" s="201" t="n"/>
      <c r="C602" s="200" t="n"/>
      <c r="D602" s="201" t="n"/>
      <c r="E602" s="200" t="n"/>
      <c r="F602" s="201" t="n"/>
      <c r="G602" s="200" t="n"/>
      <c r="H602" s="199" t="n"/>
      <c r="I602" s="199" t="n"/>
      <c r="J602" s="199" t="n"/>
      <c r="K602" s="234" t="n"/>
      <c r="L602" s="199" t="n"/>
      <c r="M602" s="212" t="n"/>
      <c r="N602" s="199" t="n"/>
      <c r="O602" s="199" t="n"/>
      <c r="P602" s="199" t="n"/>
      <c r="Q602" s="199" t="n"/>
      <c r="R602" s="199" t="n"/>
      <c r="S602" s="199" t="n"/>
      <c r="T602" s="199" t="n"/>
      <c r="U602" s="199" t="n"/>
      <c r="V602" s="199" t="n"/>
      <c r="W602" s="199" t="n"/>
      <c r="X602" s="199" t="n"/>
      <c r="Y602" s="199" t="n"/>
      <c r="Z602" s="199" t="n"/>
      <c r="AA602" s="199" t="n"/>
      <c r="AB602" s="199" t="n"/>
      <c r="AC602" s="199" t="n"/>
      <c r="AD602" s="199" t="n"/>
      <c r="AE602" s="199" t="n"/>
      <c r="AF602" s="199" t="n"/>
      <c r="AG602" s="199" t="n"/>
    </row>
    <row r="603" ht="22.5" customHeight="1">
      <c r="A603" s="199" t="n"/>
      <c r="B603" s="201" t="n"/>
      <c r="C603" s="200" t="n"/>
      <c r="D603" s="201" t="n"/>
      <c r="E603" s="200" t="n"/>
      <c r="F603" s="201" t="n"/>
      <c r="G603" s="200" t="n"/>
      <c r="H603" s="199" t="n"/>
      <c r="I603" s="199" t="n"/>
      <c r="J603" s="199" t="n"/>
      <c r="K603" s="234" t="n"/>
      <c r="L603" s="199" t="n"/>
      <c r="M603" s="212" t="n"/>
      <c r="N603" s="199" t="n"/>
      <c r="O603" s="199" t="n"/>
      <c r="P603" s="199" t="n"/>
      <c r="Q603" s="199" t="n"/>
      <c r="R603" s="199" t="n"/>
      <c r="S603" s="199" t="n"/>
      <c r="T603" s="199" t="n"/>
      <c r="U603" s="199" t="n"/>
      <c r="V603" s="199" t="n"/>
      <c r="W603" s="199" t="n"/>
      <c r="X603" s="199" t="n"/>
      <c r="Y603" s="199" t="n"/>
      <c r="Z603" s="199" t="n"/>
      <c r="AA603" s="199" t="n"/>
      <c r="AB603" s="199" t="n"/>
      <c r="AC603" s="199" t="n"/>
      <c r="AD603" s="199" t="n"/>
      <c r="AE603" s="199" t="n"/>
      <c r="AF603" s="199" t="n"/>
      <c r="AG603" s="199" t="n"/>
    </row>
    <row r="604" ht="22.5" customHeight="1">
      <c r="A604" s="199" t="n"/>
      <c r="B604" s="201" t="n"/>
      <c r="C604" s="200" t="n"/>
      <c r="D604" s="201" t="n"/>
      <c r="E604" s="200" t="n"/>
      <c r="F604" s="201" t="n"/>
      <c r="G604" s="200" t="n"/>
      <c r="H604" s="199" t="n"/>
      <c r="I604" s="199" t="n"/>
      <c r="J604" s="199" t="n"/>
      <c r="K604" s="234" t="n"/>
      <c r="L604" s="199" t="n"/>
      <c r="M604" s="212" t="n"/>
      <c r="N604" s="199" t="n"/>
      <c r="O604" s="199" t="n"/>
      <c r="P604" s="199" t="n"/>
      <c r="Q604" s="199" t="n"/>
      <c r="R604" s="199" t="n"/>
      <c r="S604" s="199" t="n"/>
      <c r="T604" s="199" t="n"/>
      <c r="U604" s="199" t="n"/>
      <c r="V604" s="199" t="n"/>
      <c r="W604" s="199" t="n"/>
      <c r="X604" s="199" t="n"/>
      <c r="Y604" s="199" t="n"/>
      <c r="Z604" s="199" t="n"/>
      <c r="AA604" s="199" t="n"/>
      <c r="AB604" s="199" t="n"/>
      <c r="AC604" s="199" t="n"/>
      <c r="AD604" s="199" t="n"/>
      <c r="AE604" s="199" t="n"/>
      <c r="AF604" s="199" t="n"/>
      <c r="AG604" s="199" t="n"/>
    </row>
    <row r="605" ht="22.5" customHeight="1">
      <c r="A605" s="199" t="n"/>
      <c r="B605" s="201" t="n"/>
      <c r="C605" s="200" t="n"/>
      <c r="D605" s="201" t="n"/>
      <c r="E605" s="200" t="n"/>
      <c r="F605" s="201" t="n"/>
      <c r="G605" s="200" t="n"/>
      <c r="H605" s="199" t="n"/>
      <c r="I605" s="199" t="n"/>
      <c r="J605" s="199" t="n"/>
      <c r="K605" s="234" t="n"/>
      <c r="L605" s="199" t="n"/>
      <c r="M605" s="212" t="n"/>
      <c r="N605" s="199" t="n"/>
      <c r="O605" s="199" t="n"/>
      <c r="P605" s="199" t="n"/>
      <c r="Q605" s="199" t="n"/>
      <c r="R605" s="199" t="n"/>
      <c r="S605" s="199" t="n"/>
      <c r="T605" s="199" t="n"/>
      <c r="U605" s="199" t="n"/>
      <c r="V605" s="199" t="n"/>
      <c r="W605" s="199" t="n"/>
      <c r="X605" s="199" t="n"/>
      <c r="Y605" s="199" t="n"/>
      <c r="Z605" s="199" t="n"/>
      <c r="AA605" s="199" t="n"/>
      <c r="AB605" s="199" t="n"/>
      <c r="AC605" s="199" t="n"/>
      <c r="AD605" s="199" t="n"/>
      <c r="AE605" s="199" t="n"/>
      <c r="AF605" s="199" t="n"/>
      <c r="AG605" s="199" t="n"/>
    </row>
    <row r="606" ht="22.5" customHeight="1">
      <c r="A606" s="199" t="n"/>
      <c r="B606" s="201" t="n"/>
      <c r="C606" s="200" t="n"/>
      <c r="D606" s="201" t="n"/>
      <c r="E606" s="200" t="n"/>
      <c r="F606" s="201" t="n"/>
      <c r="G606" s="200" t="n"/>
      <c r="H606" s="199" t="n"/>
      <c r="I606" s="199" t="n"/>
      <c r="J606" s="199" t="n"/>
      <c r="K606" s="234" t="n"/>
      <c r="L606" s="199" t="n"/>
      <c r="M606" s="212" t="n"/>
      <c r="N606" s="199" t="n"/>
      <c r="O606" s="199" t="n"/>
      <c r="P606" s="199" t="n"/>
      <c r="Q606" s="199" t="n"/>
      <c r="R606" s="199" t="n"/>
      <c r="S606" s="199" t="n"/>
      <c r="T606" s="199" t="n"/>
      <c r="U606" s="199" t="n"/>
      <c r="V606" s="199" t="n"/>
      <c r="W606" s="199" t="n"/>
      <c r="X606" s="199" t="n"/>
      <c r="Y606" s="199" t="n"/>
      <c r="Z606" s="199" t="n"/>
      <c r="AA606" s="199" t="n"/>
      <c r="AB606" s="199" t="n"/>
      <c r="AC606" s="199" t="n"/>
      <c r="AD606" s="199" t="n"/>
      <c r="AE606" s="199" t="n"/>
      <c r="AF606" s="199" t="n"/>
      <c r="AG606" s="199" t="n"/>
    </row>
    <row r="607" ht="22.5" customHeight="1">
      <c r="A607" s="199" t="n"/>
      <c r="B607" s="201" t="n"/>
      <c r="C607" s="200" t="n"/>
      <c r="D607" s="201" t="n"/>
      <c r="E607" s="200" t="n"/>
      <c r="F607" s="201" t="n"/>
      <c r="G607" s="200" t="n"/>
      <c r="H607" s="199" t="n"/>
      <c r="I607" s="199" t="n"/>
      <c r="J607" s="199" t="n"/>
      <c r="K607" s="234" t="n"/>
      <c r="L607" s="199" t="n"/>
      <c r="M607" s="212" t="n"/>
      <c r="N607" s="199" t="n"/>
      <c r="O607" s="199" t="n"/>
      <c r="P607" s="199" t="n"/>
      <c r="Q607" s="199" t="n"/>
      <c r="R607" s="199" t="n"/>
      <c r="S607" s="199" t="n"/>
      <c r="T607" s="199" t="n"/>
      <c r="U607" s="199" t="n"/>
      <c r="V607" s="199" t="n"/>
      <c r="W607" s="199" t="n"/>
      <c r="X607" s="199" t="n"/>
      <c r="Y607" s="199" t="n"/>
      <c r="Z607" s="199" t="n"/>
      <c r="AA607" s="199" t="n"/>
      <c r="AB607" s="199" t="n"/>
      <c r="AC607" s="199" t="n"/>
      <c r="AD607" s="199" t="n"/>
      <c r="AE607" s="199" t="n"/>
      <c r="AF607" s="199" t="n"/>
      <c r="AG607" s="199" t="n"/>
    </row>
    <row r="608" ht="22.5" customHeight="1">
      <c r="A608" s="199" t="n"/>
      <c r="B608" s="201" t="n"/>
      <c r="C608" s="200" t="n"/>
      <c r="D608" s="201" t="n"/>
      <c r="E608" s="200" t="n"/>
      <c r="F608" s="201" t="n"/>
      <c r="G608" s="200" t="n"/>
      <c r="H608" s="199" t="n"/>
      <c r="I608" s="199" t="n"/>
      <c r="J608" s="199" t="n"/>
      <c r="K608" s="234" t="n"/>
      <c r="L608" s="199" t="n"/>
      <c r="M608" s="212" t="n"/>
      <c r="N608" s="199" t="n"/>
      <c r="O608" s="199" t="n"/>
      <c r="P608" s="199" t="n"/>
      <c r="Q608" s="199" t="n"/>
      <c r="R608" s="199" t="n"/>
      <c r="S608" s="199" t="n"/>
      <c r="T608" s="199" t="n"/>
      <c r="U608" s="199" t="n"/>
      <c r="V608" s="199" t="n"/>
      <c r="W608" s="199" t="n"/>
      <c r="X608" s="199" t="n"/>
      <c r="Y608" s="199" t="n"/>
      <c r="Z608" s="199" t="n"/>
      <c r="AA608" s="199" t="n"/>
      <c r="AB608" s="199" t="n"/>
      <c r="AC608" s="199" t="n"/>
      <c r="AD608" s="199" t="n"/>
      <c r="AE608" s="199" t="n"/>
      <c r="AF608" s="199" t="n"/>
      <c r="AG608" s="199" t="n"/>
    </row>
    <row r="609" ht="22.5" customHeight="1">
      <c r="A609" s="199" t="n"/>
      <c r="B609" s="201" t="n"/>
      <c r="C609" s="200" t="n"/>
      <c r="D609" s="201" t="n"/>
      <c r="E609" s="200" t="n"/>
      <c r="F609" s="201" t="n"/>
      <c r="G609" s="200" t="n"/>
      <c r="H609" s="199" t="n"/>
      <c r="I609" s="199" t="n"/>
      <c r="J609" s="199" t="n"/>
      <c r="K609" s="234" t="n"/>
      <c r="L609" s="199" t="n"/>
      <c r="M609" s="212" t="n"/>
      <c r="N609" s="199" t="n"/>
      <c r="O609" s="199" t="n"/>
      <c r="P609" s="199" t="n"/>
      <c r="Q609" s="199" t="n"/>
      <c r="R609" s="199" t="n"/>
      <c r="S609" s="199" t="n"/>
      <c r="T609" s="199" t="n"/>
      <c r="U609" s="199" t="n"/>
      <c r="V609" s="199" t="n"/>
      <c r="W609" s="199" t="n"/>
      <c r="X609" s="199" t="n"/>
      <c r="Y609" s="199" t="n"/>
      <c r="Z609" s="199" t="n"/>
      <c r="AA609" s="199" t="n"/>
      <c r="AB609" s="199" t="n"/>
      <c r="AC609" s="199" t="n"/>
      <c r="AD609" s="199" t="n"/>
      <c r="AE609" s="199" t="n"/>
      <c r="AF609" s="199" t="n"/>
      <c r="AG609" s="199" t="n"/>
    </row>
    <row r="610" ht="22.5" customHeight="1">
      <c r="A610" s="199" t="n"/>
      <c r="B610" s="201" t="n"/>
      <c r="C610" s="200" t="n"/>
      <c r="D610" s="201" t="n"/>
      <c r="E610" s="200" t="n"/>
      <c r="F610" s="201" t="n"/>
      <c r="G610" s="200" t="n"/>
      <c r="H610" s="199" t="n"/>
      <c r="I610" s="199" t="n"/>
      <c r="J610" s="199" t="n"/>
      <c r="K610" s="234" t="n"/>
      <c r="L610" s="199" t="n"/>
      <c r="M610" s="212" t="n"/>
      <c r="N610" s="199" t="n"/>
      <c r="O610" s="199" t="n"/>
      <c r="P610" s="199" t="n"/>
      <c r="Q610" s="199" t="n"/>
      <c r="R610" s="199" t="n"/>
      <c r="S610" s="199" t="n"/>
      <c r="T610" s="199" t="n"/>
      <c r="U610" s="199" t="n"/>
      <c r="V610" s="199" t="n"/>
      <c r="W610" s="199" t="n"/>
      <c r="X610" s="199" t="n"/>
      <c r="Y610" s="199" t="n"/>
      <c r="Z610" s="199" t="n"/>
      <c r="AA610" s="199" t="n"/>
      <c r="AB610" s="199" t="n"/>
      <c r="AC610" s="199" t="n"/>
      <c r="AD610" s="199" t="n"/>
      <c r="AE610" s="199" t="n"/>
      <c r="AF610" s="199" t="n"/>
      <c r="AG610" s="199" t="n"/>
    </row>
    <row r="611" ht="22.5" customHeight="1">
      <c r="A611" s="199" t="n"/>
      <c r="B611" s="201" t="n"/>
      <c r="C611" s="200" t="n"/>
      <c r="D611" s="201" t="n"/>
      <c r="E611" s="200" t="n"/>
      <c r="F611" s="201" t="n"/>
      <c r="G611" s="200" t="n"/>
      <c r="H611" s="199" t="n"/>
      <c r="I611" s="199" t="n"/>
      <c r="J611" s="199" t="n"/>
      <c r="K611" s="234" t="n"/>
      <c r="L611" s="199" t="n"/>
      <c r="M611" s="212" t="n"/>
      <c r="N611" s="199" t="n"/>
      <c r="O611" s="199" t="n"/>
      <c r="P611" s="199" t="n"/>
      <c r="Q611" s="199" t="n"/>
      <c r="R611" s="199" t="n"/>
      <c r="S611" s="199" t="n"/>
      <c r="T611" s="199" t="n"/>
      <c r="U611" s="199" t="n"/>
      <c r="V611" s="199" t="n"/>
      <c r="W611" s="199" t="n"/>
      <c r="X611" s="199" t="n"/>
      <c r="Y611" s="199" t="n"/>
      <c r="Z611" s="199" t="n"/>
      <c r="AA611" s="199" t="n"/>
      <c r="AB611" s="199" t="n"/>
      <c r="AC611" s="199" t="n"/>
      <c r="AD611" s="199" t="n"/>
      <c r="AE611" s="199" t="n"/>
      <c r="AF611" s="199" t="n"/>
      <c r="AG611" s="199" t="n"/>
    </row>
    <row r="612" ht="22.5" customHeight="1">
      <c r="A612" s="199" t="n"/>
      <c r="B612" s="201" t="n"/>
      <c r="C612" s="200" t="n"/>
      <c r="D612" s="201" t="n"/>
      <c r="E612" s="200" t="n"/>
      <c r="F612" s="201" t="n"/>
      <c r="G612" s="200" t="n"/>
      <c r="H612" s="199" t="n"/>
      <c r="I612" s="199" t="n"/>
      <c r="J612" s="199" t="n"/>
      <c r="K612" s="234" t="n"/>
      <c r="L612" s="199" t="n"/>
      <c r="M612" s="212" t="n"/>
      <c r="N612" s="199" t="n"/>
      <c r="O612" s="199" t="n"/>
      <c r="P612" s="199" t="n"/>
      <c r="Q612" s="199" t="n"/>
      <c r="R612" s="199" t="n"/>
      <c r="S612" s="199" t="n"/>
      <c r="T612" s="199" t="n"/>
      <c r="U612" s="199" t="n"/>
      <c r="V612" s="199" t="n"/>
      <c r="W612" s="199" t="n"/>
      <c r="X612" s="199" t="n"/>
      <c r="Y612" s="199" t="n"/>
      <c r="Z612" s="199" t="n"/>
      <c r="AA612" s="199" t="n"/>
      <c r="AB612" s="199" t="n"/>
      <c r="AC612" s="199" t="n"/>
      <c r="AD612" s="199" t="n"/>
      <c r="AE612" s="199" t="n"/>
      <c r="AF612" s="199" t="n"/>
      <c r="AG612" s="199" t="n"/>
    </row>
    <row r="613" ht="22.5" customHeight="1">
      <c r="A613" s="199" t="n"/>
      <c r="B613" s="201" t="n"/>
      <c r="C613" s="200" t="n"/>
      <c r="D613" s="201" t="n"/>
      <c r="E613" s="200" t="n"/>
      <c r="F613" s="201" t="n"/>
      <c r="G613" s="200" t="n"/>
      <c r="H613" s="199" t="n"/>
      <c r="I613" s="199" t="n"/>
      <c r="J613" s="199" t="n"/>
      <c r="K613" s="234" t="n"/>
      <c r="L613" s="199" t="n"/>
      <c r="M613" s="212" t="n"/>
      <c r="N613" s="199" t="n"/>
      <c r="O613" s="199" t="n"/>
      <c r="P613" s="199" t="n"/>
      <c r="Q613" s="199" t="n"/>
      <c r="R613" s="199" t="n"/>
      <c r="S613" s="199" t="n"/>
      <c r="T613" s="199" t="n"/>
      <c r="U613" s="199" t="n"/>
      <c r="V613" s="199" t="n"/>
      <c r="W613" s="199" t="n"/>
      <c r="X613" s="199" t="n"/>
      <c r="Y613" s="199" t="n"/>
      <c r="Z613" s="199" t="n"/>
      <c r="AA613" s="199" t="n"/>
      <c r="AB613" s="199" t="n"/>
      <c r="AC613" s="199" t="n"/>
      <c r="AD613" s="199" t="n"/>
      <c r="AE613" s="199" t="n"/>
      <c r="AF613" s="199" t="n"/>
      <c r="AG613" s="199" t="n"/>
    </row>
    <row r="614" ht="22.5" customHeight="1">
      <c r="A614" s="199" t="n"/>
      <c r="B614" s="201" t="n"/>
      <c r="C614" s="200" t="n"/>
      <c r="D614" s="201" t="n"/>
      <c r="E614" s="200" t="n"/>
      <c r="F614" s="201" t="n"/>
      <c r="G614" s="200" t="n"/>
      <c r="H614" s="199" t="n"/>
      <c r="I614" s="199" t="n"/>
      <c r="J614" s="199" t="n"/>
      <c r="K614" s="234" t="n"/>
      <c r="L614" s="199" t="n"/>
      <c r="M614" s="212" t="n"/>
      <c r="N614" s="199" t="n"/>
      <c r="O614" s="199" t="n"/>
      <c r="P614" s="199" t="n"/>
      <c r="Q614" s="199" t="n"/>
      <c r="R614" s="199" t="n"/>
      <c r="S614" s="199" t="n"/>
      <c r="T614" s="199" t="n"/>
      <c r="U614" s="199" t="n"/>
      <c r="V614" s="199" t="n"/>
      <c r="W614" s="199" t="n"/>
      <c r="X614" s="199" t="n"/>
      <c r="Y614" s="199" t="n"/>
      <c r="Z614" s="199" t="n"/>
      <c r="AA614" s="199" t="n"/>
      <c r="AB614" s="199" t="n"/>
      <c r="AC614" s="199" t="n"/>
      <c r="AD614" s="199" t="n"/>
      <c r="AE614" s="199" t="n"/>
      <c r="AF614" s="199" t="n"/>
      <c r="AG614" s="199" t="n"/>
    </row>
    <row r="615" ht="22.5" customHeight="1">
      <c r="A615" s="199" t="n"/>
      <c r="B615" s="201" t="n"/>
      <c r="C615" s="200" t="n"/>
      <c r="D615" s="201" t="n"/>
      <c r="E615" s="200" t="n"/>
      <c r="F615" s="201" t="n"/>
      <c r="G615" s="200" t="n"/>
      <c r="H615" s="199" t="n"/>
      <c r="I615" s="199" t="n"/>
      <c r="J615" s="199" t="n"/>
      <c r="K615" s="234" t="n"/>
      <c r="L615" s="199" t="n"/>
      <c r="M615" s="212" t="n"/>
      <c r="N615" s="199" t="n"/>
      <c r="O615" s="199" t="n"/>
      <c r="P615" s="199" t="n"/>
      <c r="Q615" s="199" t="n"/>
      <c r="R615" s="199" t="n"/>
      <c r="S615" s="199" t="n"/>
      <c r="T615" s="199" t="n"/>
      <c r="U615" s="199" t="n"/>
      <c r="V615" s="199" t="n"/>
      <c r="W615" s="199" t="n"/>
      <c r="X615" s="199" t="n"/>
      <c r="Y615" s="199" t="n"/>
      <c r="Z615" s="199" t="n"/>
      <c r="AA615" s="199" t="n"/>
      <c r="AB615" s="199" t="n"/>
      <c r="AC615" s="199" t="n"/>
      <c r="AD615" s="199" t="n"/>
      <c r="AE615" s="199" t="n"/>
      <c r="AF615" s="199" t="n"/>
      <c r="AG615" s="199" t="n"/>
    </row>
    <row r="616" ht="22.5" customHeight="1">
      <c r="A616" s="199" t="n"/>
      <c r="B616" s="201" t="n"/>
      <c r="C616" s="200" t="n"/>
      <c r="D616" s="201" t="n"/>
      <c r="E616" s="200" t="n"/>
      <c r="F616" s="201" t="n"/>
      <c r="G616" s="200" t="n"/>
      <c r="H616" s="199" t="n"/>
      <c r="I616" s="199" t="n"/>
      <c r="J616" s="199" t="n"/>
      <c r="K616" s="234" t="n"/>
      <c r="L616" s="199" t="n"/>
      <c r="M616" s="212" t="n"/>
      <c r="N616" s="199" t="n"/>
      <c r="O616" s="199" t="n"/>
      <c r="P616" s="199" t="n"/>
      <c r="Q616" s="199" t="n"/>
      <c r="R616" s="199" t="n"/>
      <c r="S616" s="199" t="n"/>
      <c r="T616" s="199" t="n"/>
      <c r="U616" s="199" t="n"/>
      <c r="V616" s="199" t="n"/>
      <c r="W616" s="199" t="n"/>
      <c r="X616" s="199" t="n"/>
      <c r="Y616" s="199" t="n"/>
      <c r="Z616" s="199" t="n"/>
      <c r="AA616" s="199" t="n"/>
      <c r="AB616" s="199" t="n"/>
      <c r="AC616" s="199" t="n"/>
      <c r="AD616" s="199" t="n"/>
      <c r="AE616" s="199" t="n"/>
      <c r="AF616" s="199" t="n"/>
      <c r="AG616" s="199" t="n"/>
    </row>
    <row r="617" ht="22.5" customHeight="1">
      <c r="A617" s="199" t="n"/>
      <c r="B617" s="201" t="n"/>
      <c r="C617" s="200" t="n"/>
      <c r="D617" s="201" t="n"/>
      <c r="E617" s="200" t="n"/>
      <c r="F617" s="201" t="n"/>
      <c r="G617" s="200" t="n"/>
      <c r="H617" s="199" t="n"/>
      <c r="I617" s="199" t="n"/>
      <c r="J617" s="199" t="n"/>
      <c r="K617" s="234" t="n"/>
      <c r="L617" s="199" t="n"/>
      <c r="M617" s="212" t="n"/>
      <c r="N617" s="199" t="n"/>
      <c r="O617" s="199" t="n"/>
      <c r="P617" s="199" t="n"/>
      <c r="Q617" s="199" t="n"/>
      <c r="R617" s="199" t="n"/>
      <c r="S617" s="199" t="n"/>
      <c r="T617" s="199" t="n"/>
      <c r="U617" s="199" t="n"/>
      <c r="V617" s="199" t="n"/>
      <c r="W617" s="199" t="n"/>
      <c r="X617" s="199" t="n"/>
      <c r="Y617" s="199" t="n"/>
      <c r="Z617" s="199" t="n"/>
      <c r="AA617" s="199" t="n"/>
      <c r="AB617" s="199" t="n"/>
      <c r="AC617" s="199" t="n"/>
      <c r="AD617" s="199" t="n"/>
      <c r="AE617" s="199" t="n"/>
      <c r="AF617" s="199" t="n"/>
      <c r="AG617" s="199" t="n"/>
    </row>
    <row r="618" ht="22.5" customHeight="1">
      <c r="A618" s="199" t="n"/>
      <c r="B618" s="201" t="n"/>
      <c r="C618" s="200" t="n"/>
      <c r="D618" s="201" t="n"/>
      <c r="E618" s="200" t="n"/>
      <c r="F618" s="201" t="n"/>
      <c r="G618" s="200" t="n"/>
      <c r="H618" s="199" t="n"/>
      <c r="I618" s="199" t="n"/>
      <c r="J618" s="199" t="n"/>
      <c r="K618" s="234" t="n"/>
      <c r="L618" s="199" t="n"/>
      <c r="M618" s="212" t="n"/>
      <c r="N618" s="199" t="n"/>
      <c r="O618" s="199" t="n"/>
      <c r="P618" s="199" t="n"/>
      <c r="Q618" s="199" t="n"/>
      <c r="R618" s="199" t="n"/>
      <c r="S618" s="199" t="n"/>
      <c r="T618" s="199" t="n"/>
      <c r="U618" s="199" t="n"/>
      <c r="V618" s="199" t="n"/>
      <c r="W618" s="199" t="n"/>
      <c r="X618" s="199" t="n"/>
      <c r="Y618" s="199" t="n"/>
      <c r="Z618" s="199" t="n"/>
      <c r="AA618" s="199" t="n"/>
      <c r="AB618" s="199" t="n"/>
      <c r="AC618" s="199" t="n"/>
      <c r="AD618" s="199" t="n"/>
      <c r="AE618" s="199" t="n"/>
      <c r="AF618" s="199" t="n"/>
      <c r="AG618" s="199" t="n"/>
    </row>
    <row r="619" ht="22.5" customHeight="1">
      <c r="A619" s="199" t="n"/>
      <c r="B619" s="201" t="n"/>
      <c r="C619" s="200" t="n"/>
      <c r="D619" s="201" t="n"/>
      <c r="E619" s="200" t="n"/>
      <c r="F619" s="201" t="n"/>
      <c r="G619" s="200" t="n"/>
      <c r="H619" s="199" t="n"/>
      <c r="I619" s="199" t="n"/>
      <c r="J619" s="199" t="n"/>
      <c r="K619" s="234" t="n"/>
      <c r="L619" s="199" t="n"/>
      <c r="M619" s="212" t="n"/>
      <c r="N619" s="199" t="n"/>
      <c r="O619" s="199" t="n"/>
      <c r="P619" s="199" t="n"/>
      <c r="Q619" s="199" t="n"/>
      <c r="R619" s="199" t="n"/>
      <c r="S619" s="199" t="n"/>
      <c r="T619" s="199" t="n"/>
      <c r="U619" s="199" t="n"/>
      <c r="V619" s="199" t="n"/>
      <c r="W619" s="199" t="n"/>
      <c r="X619" s="199" t="n"/>
      <c r="Y619" s="199" t="n"/>
      <c r="Z619" s="199" t="n"/>
      <c r="AA619" s="199" t="n"/>
      <c r="AB619" s="199" t="n"/>
      <c r="AC619" s="199" t="n"/>
      <c r="AD619" s="199" t="n"/>
      <c r="AE619" s="199" t="n"/>
      <c r="AF619" s="199" t="n"/>
      <c r="AG619" s="199" t="n"/>
    </row>
    <row r="620" ht="22.5" customHeight="1">
      <c r="A620" s="199" t="n"/>
      <c r="B620" s="201" t="n"/>
      <c r="C620" s="200" t="n"/>
      <c r="D620" s="201" t="n"/>
      <c r="E620" s="200" t="n"/>
      <c r="F620" s="201" t="n"/>
      <c r="G620" s="200" t="n"/>
      <c r="H620" s="199" t="n"/>
      <c r="I620" s="199" t="n"/>
      <c r="J620" s="199" t="n"/>
      <c r="K620" s="234" t="n"/>
      <c r="L620" s="199" t="n"/>
      <c r="M620" s="212" t="n"/>
      <c r="N620" s="199" t="n"/>
      <c r="O620" s="199" t="n"/>
      <c r="P620" s="199" t="n"/>
      <c r="Q620" s="199" t="n"/>
      <c r="R620" s="199" t="n"/>
      <c r="S620" s="199" t="n"/>
      <c r="T620" s="199" t="n"/>
      <c r="U620" s="199" t="n"/>
      <c r="V620" s="199" t="n"/>
      <c r="W620" s="199" t="n"/>
      <c r="X620" s="199" t="n"/>
      <c r="Y620" s="199" t="n"/>
      <c r="Z620" s="199" t="n"/>
      <c r="AA620" s="199" t="n"/>
      <c r="AB620" s="199" t="n"/>
      <c r="AC620" s="199" t="n"/>
      <c r="AD620" s="199" t="n"/>
      <c r="AE620" s="199" t="n"/>
      <c r="AF620" s="199" t="n"/>
      <c r="AG620" s="199" t="n"/>
    </row>
    <row r="621" ht="22.5" customHeight="1">
      <c r="A621" s="199" t="n"/>
      <c r="B621" s="201" t="n"/>
      <c r="C621" s="200" t="n"/>
      <c r="D621" s="201" t="n"/>
      <c r="E621" s="200" t="n"/>
      <c r="F621" s="201" t="n"/>
      <c r="G621" s="200" t="n"/>
      <c r="H621" s="199" t="n"/>
      <c r="I621" s="199" t="n"/>
      <c r="J621" s="199" t="n"/>
      <c r="K621" s="234" t="n"/>
      <c r="L621" s="199" t="n"/>
      <c r="M621" s="212" t="n"/>
      <c r="N621" s="199" t="n"/>
      <c r="O621" s="199" t="n"/>
      <c r="P621" s="199" t="n"/>
      <c r="Q621" s="199" t="n"/>
      <c r="R621" s="199" t="n"/>
      <c r="S621" s="199" t="n"/>
      <c r="T621" s="199" t="n"/>
      <c r="U621" s="199" t="n"/>
      <c r="V621" s="199" t="n"/>
      <c r="W621" s="199" t="n"/>
      <c r="X621" s="199" t="n"/>
      <c r="Y621" s="199" t="n"/>
      <c r="Z621" s="199" t="n"/>
      <c r="AA621" s="199" t="n"/>
      <c r="AB621" s="199" t="n"/>
      <c r="AC621" s="199" t="n"/>
      <c r="AD621" s="199" t="n"/>
      <c r="AE621" s="199" t="n"/>
      <c r="AF621" s="199" t="n"/>
      <c r="AG621" s="199" t="n"/>
    </row>
    <row r="622" ht="22.5" customHeight="1">
      <c r="A622" s="199" t="n"/>
      <c r="B622" s="201" t="n"/>
      <c r="C622" s="200" t="n"/>
      <c r="D622" s="201" t="n"/>
      <c r="E622" s="200" t="n"/>
      <c r="F622" s="201" t="n"/>
      <c r="G622" s="200" t="n"/>
      <c r="H622" s="199" t="n"/>
      <c r="I622" s="199" t="n"/>
      <c r="J622" s="199" t="n"/>
      <c r="K622" s="234" t="n"/>
      <c r="L622" s="199" t="n"/>
      <c r="M622" s="212" t="n"/>
      <c r="N622" s="199" t="n"/>
      <c r="O622" s="199" t="n"/>
      <c r="P622" s="199" t="n"/>
      <c r="Q622" s="199" t="n"/>
      <c r="R622" s="199" t="n"/>
      <c r="S622" s="199" t="n"/>
      <c r="T622" s="199" t="n"/>
      <c r="U622" s="199" t="n"/>
      <c r="V622" s="199" t="n"/>
      <c r="W622" s="199" t="n"/>
      <c r="X622" s="199" t="n"/>
      <c r="Y622" s="199" t="n"/>
      <c r="Z622" s="199" t="n"/>
      <c r="AA622" s="199" t="n"/>
      <c r="AB622" s="199" t="n"/>
      <c r="AC622" s="199" t="n"/>
      <c r="AD622" s="199" t="n"/>
      <c r="AE622" s="199" t="n"/>
      <c r="AF622" s="199" t="n"/>
      <c r="AG622" s="199" t="n"/>
    </row>
    <row r="623" ht="22.5" customHeight="1">
      <c r="A623" s="199" t="n"/>
      <c r="B623" s="201" t="n"/>
      <c r="C623" s="200" t="n"/>
      <c r="D623" s="201" t="n"/>
      <c r="E623" s="200" t="n"/>
      <c r="F623" s="201" t="n"/>
      <c r="G623" s="200" t="n"/>
      <c r="H623" s="199" t="n"/>
      <c r="I623" s="199" t="n"/>
      <c r="J623" s="199" t="n"/>
      <c r="K623" s="234" t="n"/>
      <c r="L623" s="199" t="n"/>
      <c r="M623" s="212" t="n"/>
      <c r="N623" s="199" t="n"/>
      <c r="O623" s="199" t="n"/>
      <c r="P623" s="199" t="n"/>
      <c r="Q623" s="199" t="n"/>
      <c r="R623" s="199" t="n"/>
      <c r="S623" s="199" t="n"/>
      <c r="T623" s="199" t="n"/>
      <c r="U623" s="199" t="n"/>
      <c r="V623" s="199" t="n"/>
      <c r="W623" s="199" t="n"/>
      <c r="X623" s="199" t="n"/>
      <c r="Y623" s="199" t="n"/>
      <c r="Z623" s="199" t="n"/>
      <c r="AA623" s="199" t="n"/>
      <c r="AB623" s="199" t="n"/>
      <c r="AC623" s="199" t="n"/>
      <c r="AD623" s="199" t="n"/>
      <c r="AE623" s="199" t="n"/>
      <c r="AF623" s="199" t="n"/>
      <c r="AG623" s="199" t="n"/>
    </row>
    <row r="624" ht="22.5" customHeight="1">
      <c r="A624" s="199" t="n"/>
      <c r="B624" s="201" t="n"/>
      <c r="C624" s="200" t="n"/>
      <c r="D624" s="201" t="n"/>
      <c r="E624" s="200" t="n"/>
      <c r="F624" s="201" t="n"/>
      <c r="G624" s="200" t="n"/>
      <c r="H624" s="199" t="n"/>
      <c r="I624" s="199" t="n"/>
      <c r="J624" s="199" t="n"/>
      <c r="K624" s="234" t="n"/>
      <c r="L624" s="199" t="n"/>
      <c r="M624" s="212" t="n"/>
      <c r="N624" s="199" t="n"/>
      <c r="O624" s="199" t="n"/>
      <c r="P624" s="199" t="n"/>
      <c r="Q624" s="199" t="n"/>
      <c r="R624" s="199" t="n"/>
      <c r="S624" s="199" t="n"/>
      <c r="T624" s="199" t="n"/>
      <c r="U624" s="199" t="n"/>
      <c r="V624" s="199" t="n"/>
      <c r="W624" s="199" t="n"/>
      <c r="X624" s="199" t="n"/>
      <c r="Y624" s="199" t="n"/>
      <c r="Z624" s="199" t="n"/>
      <c r="AA624" s="199" t="n"/>
      <c r="AB624" s="199" t="n"/>
      <c r="AC624" s="199" t="n"/>
      <c r="AD624" s="199" t="n"/>
      <c r="AE624" s="199" t="n"/>
      <c r="AF624" s="199" t="n"/>
      <c r="AG624" s="199" t="n"/>
    </row>
    <row r="625" ht="22.5" customHeight="1">
      <c r="A625" s="199" t="n"/>
      <c r="B625" s="201" t="n"/>
      <c r="C625" s="200" t="n"/>
      <c r="D625" s="201" t="n"/>
      <c r="E625" s="200" t="n"/>
      <c r="F625" s="201" t="n"/>
      <c r="G625" s="200" t="n"/>
      <c r="H625" s="199" t="n"/>
      <c r="I625" s="199" t="n"/>
      <c r="J625" s="199" t="n"/>
      <c r="K625" s="234" t="n"/>
      <c r="L625" s="199" t="n"/>
      <c r="M625" s="212" t="n"/>
      <c r="N625" s="199" t="n"/>
      <c r="O625" s="199" t="n"/>
      <c r="P625" s="199" t="n"/>
      <c r="Q625" s="199" t="n"/>
      <c r="R625" s="199" t="n"/>
      <c r="S625" s="199" t="n"/>
      <c r="T625" s="199" t="n"/>
      <c r="U625" s="199" t="n"/>
      <c r="V625" s="199" t="n"/>
      <c r="W625" s="199" t="n"/>
      <c r="X625" s="199" t="n"/>
      <c r="Y625" s="199" t="n"/>
      <c r="Z625" s="199" t="n"/>
      <c r="AA625" s="199" t="n"/>
      <c r="AB625" s="199" t="n"/>
      <c r="AC625" s="199" t="n"/>
      <c r="AD625" s="199" t="n"/>
      <c r="AE625" s="199" t="n"/>
      <c r="AF625" s="199" t="n"/>
      <c r="AG625" s="199" t="n"/>
    </row>
    <row r="626" ht="22.5" customHeight="1">
      <c r="A626" s="199" t="n"/>
      <c r="B626" s="201" t="n"/>
      <c r="C626" s="200" t="n"/>
      <c r="D626" s="201" t="n"/>
      <c r="E626" s="200" t="n"/>
      <c r="F626" s="201" t="n"/>
      <c r="G626" s="200" t="n"/>
      <c r="H626" s="199" t="n"/>
      <c r="I626" s="199" t="n"/>
      <c r="J626" s="199" t="n"/>
      <c r="K626" s="234" t="n"/>
      <c r="L626" s="199" t="n"/>
      <c r="M626" s="212" t="n"/>
      <c r="N626" s="199" t="n"/>
      <c r="O626" s="199" t="n"/>
      <c r="P626" s="199" t="n"/>
      <c r="Q626" s="199" t="n"/>
      <c r="R626" s="199" t="n"/>
      <c r="S626" s="199" t="n"/>
      <c r="T626" s="199" t="n"/>
      <c r="U626" s="199" t="n"/>
      <c r="V626" s="199" t="n"/>
      <c r="W626" s="199" t="n"/>
      <c r="X626" s="199" t="n"/>
      <c r="Y626" s="199" t="n"/>
      <c r="Z626" s="199" t="n"/>
      <c r="AA626" s="199" t="n"/>
      <c r="AB626" s="199" t="n"/>
      <c r="AC626" s="199" t="n"/>
      <c r="AD626" s="199" t="n"/>
      <c r="AE626" s="199" t="n"/>
      <c r="AF626" s="199" t="n"/>
      <c r="AG626" s="199" t="n"/>
    </row>
    <row r="627" ht="22.5" customHeight="1">
      <c r="A627" s="199" t="n"/>
      <c r="B627" s="201" t="n"/>
      <c r="C627" s="200" t="n"/>
      <c r="D627" s="201" t="n"/>
      <c r="E627" s="200" t="n"/>
      <c r="F627" s="201" t="n"/>
      <c r="G627" s="200" t="n"/>
      <c r="H627" s="199" t="n"/>
      <c r="I627" s="199" t="n"/>
      <c r="J627" s="199" t="n"/>
      <c r="K627" s="234" t="n"/>
      <c r="L627" s="199" t="n"/>
      <c r="M627" s="212" t="n"/>
      <c r="N627" s="199" t="n"/>
      <c r="O627" s="199" t="n"/>
      <c r="P627" s="199" t="n"/>
      <c r="Q627" s="199" t="n"/>
      <c r="R627" s="199" t="n"/>
      <c r="S627" s="199" t="n"/>
      <c r="T627" s="199" t="n"/>
      <c r="U627" s="199" t="n"/>
      <c r="V627" s="199" t="n"/>
      <c r="W627" s="199" t="n"/>
      <c r="X627" s="199" t="n"/>
      <c r="Y627" s="199" t="n"/>
      <c r="Z627" s="199" t="n"/>
      <c r="AA627" s="199" t="n"/>
      <c r="AB627" s="199" t="n"/>
      <c r="AC627" s="199" t="n"/>
      <c r="AD627" s="199" t="n"/>
      <c r="AE627" s="199" t="n"/>
      <c r="AF627" s="199" t="n"/>
      <c r="AG627" s="199" t="n"/>
    </row>
    <row r="628" ht="22.5" customHeight="1">
      <c r="A628" s="199" t="n"/>
      <c r="B628" s="201" t="n"/>
      <c r="C628" s="200" t="n"/>
      <c r="D628" s="201" t="n"/>
      <c r="E628" s="200" t="n"/>
      <c r="F628" s="201" t="n"/>
      <c r="G628" s="200" t="n"/>
      <c r="H628" s="199" t="n"/>
      <c r="I628" s="199" t="n"/>
      <c r="J628" s="199" t="n"/>
      <c r="K628" s="234" t="n"/>
      <c r="L628" s="199" t="n"/>
      <c r="M628" s="212" t="n"/>
      <c r="N628" s="199" t="n"/>
      <c r="O628" s="199" t="n"/>
      <c r="P628" s="199" t="n"/>
      <c r="Q628" s="199" t="n"/>
      <c r="R628" s="199" t="n"/>
      <c r="S628" s="199" t="n"/>
      <c r="T628" s="199" t="n"/>
      <c r="U628" s="199" t="n"/>
      <c r="V628" s="199" t="n"/>
      <c r="W628" s="199" t="n"/>
      <c r="X628" s="199" t="n"/>
      <c r="Y628" s="199" t="n"/>
      <c r="Z628" s="199" t="n"/>
      <c r="AA628" s="199" t="n"/>
      <c r="AB628" s="199" t="n"/>
      <c r="AC628" s="199" t="n"/>
      <c r="AD628" s="199" t="n"/>
      <c r="AE628" s="199" t="n"/>
      <c r="AF628" s="199" t="n"/>
      <c r="AG628" s="199" t="n"/>
    </row>
    <row r="629" ht="22.5" customHeight="1">
      <c r="A629" s="199" t="n"/>
      <c r="B629" s="201" t="n"/>
      <c r="C629" s="200" t="n"/>
      <c r="D629" s="201" t="n"/>
      <c r="E629" s="200" t="n"/>
      <c r="F629" s="201" t="n"/>
      <c r="G629" s="200" t="n"/>
      <c r="H629" s="199" t="n"/>
      <c r="I629" s="199" t="n"/>
      <c r="J629" s="199" t="n"/>
      <c r="K629" s="234" t="n"/>
      <c r="L629" s="199" t="n"/>
      <c r="M629" s="212" t="n"/>
      <c r="N629" s="199" t="n"/>
      <c r="O629" s="199" t="n"/>
      <c r="P629" s="199" t="n"/>
      <c r="Q629" s="199" t="n"/>
      <c r="R629" s="199" t="n"/>
      <c r="S629" s="199" t="n"/>
      <c r="T629" s="199" t="n"/>
      <c r="U629" s="199" t="n"/>
      <c r="V629" s="199" t="n"/>
      <c r="W629" s="199" t="n"/>
      <c r="X629" s="199" t="n"/>
      <c r="Y629" s="199" t="n"/>
      <c r="Z629" s="199" t="n"/>
      <c r="AA629" s="199" t="n"/>
      <c r="AB629" s="199" t="n"/>
      <c r="AC629" s="199" t="n"/>
      <c r="AD629" s="199" t="n"/>
      <c r="AE629" s="199" t="n"/>
      <c r="AF629" s="199" t="n"/>
      <c r="AG629" s="199" t="n"/>
    </row>
    <row r="630" ht="22.5" customHeight="1">
      <c r="A630" s="199" t="n"/>
      <c r="B630" s="201" t="n"/>
      <c r="C630" s="200" t="n"/>
      <c r="D630" s="201" t="n"/>
      <c r="E630" s="200" t="n"/>
      <c r="F630" s="201" t="n"/>
      <c r="G630" s="200" t="n"/>
      <c r="H630" s="199" t="n"/>
      <c r="I630" s="199" t="n"/>
      <c r="J630" s="199" t="n"/>
      <c r="K630" s="234" t="n"/>
      <c r="L630" s="199" t="n"/>
      <c r="M630" s="212" t="n"/>
      <c r="N630" s="199" t="n"/>
      <c r="O630" s="199" t="n"/>
      <c r="P630" s="199" t="n"/>
      <c r="Q630" s="199" t="n"/>
      <c r="R630" s="199" t="n"/>
      <c r="S630" s="199" t="n"/>
      <c r="T630" s="199" t="n"/>
      <c r="U630" s="199" t="n"/>
      <c r="V630" s="199" t="n"/>
      <c r="W630" s="199" t="n"/>
      <c r="X630" s="199" t="n"/>
      <c r="Y630" s="199" t="n"/>
      <c r="Z630" s="199" t="n"/>
      <c r="AA630" s="199" t="n"/>
      <c r="AB630" s="199" t="n"/>
      <c r="AC630" s="199" t="n"/>
      <c r="AD630" s="199" t="n"/>
      <c r="AE630" s="199" t="n"/>
      <c r="AF630" s="199" t="n"/>
      <c r="AG630" s="199" t="n"/>
    </row>
    <row r="631" ht="22.5" customHeight="1">
      <c r="A631" s="199" t="n"/>
      <c r="B631" s="201" t="n"/>
      <c r="C631" s="200" t="n"/>
      <c r="D631" s="201" t="n"/>
      <c r="E631" s="200" t="n"/>
      <c r="F631" s="201" t="n"/>
      <c r="G631" s="200" t="n"/>
      <c r="H631" s="199" t="n"/>
      <c r="I631" s="199" t="n"/>
      <c r="J631" s="199" t="n"/>
      <c r="K631" s="234" t="n"/>
      <c r="L631" s="199" t="n"/>
      <c r="M631" s="212" t="n"/>
      <c r="N631" s="199" t="n"/>
      <c r="O631" s="199" t="n"/>
      <c r="P631" s="199" t="n"/>
      <c r="Q631" s="199" t="n"/>
      <c r="R631" s="199" t="n"/>
      <c r="S631" s="199" t="n"/>
      <c r="T631" s="199" t="n"/>
      <c r="U631" s="199" t="n"/>
      <c r="V631" s="199" t="n"/>
      <c r="W631" s="199" t="n"/>
      <c r="X631" s="199" t="n"/>
      <c r="Y631" s="199" t="n"/>
      <c r="Z631" s="199" t="n"/>
      <c r="AA631" s="199" t="n"/>
      <c r="AB631" s="199" t="n"/>
      <c r="AC631" s="199" t="n"/>
      <c r="AD631" s="199" t="n"/>
      <c r="AE631" s="199" t="n"/>
      <c r="AF631" s="199" t="n"/>
      <c r="AG631" s="199" t="n"/>
    </row>
    <row r="632" ht="22.5" customHeight="1">
      <c r="A632" s="199" t="n"/>
      <c r="B632" s="201" t="n"/>
      <c r="C632" s="200" t="n"/>
      <c r="D632" s="201" t="n"/>
      <c r="E632" s="200" t="n"/>
      <c r="F632" s="201" t="n"/>
      <c r="G632" s="200" t="n"/>
      <c r="H632" s="199" t="n"/>
      <c r="I632" s="199" t="n"/>
      <c r="J632" s="199" t="n"/>
      <c r="K632" s="234" t="n"/>
      <c r="L632" s="199" t="n"/>
      <c r="M632" s="212" t="n"/>
      <c r="N632" s="199" t="n"/>
      <c r="O632" s="199" t="n"/>
      <c r="P632" s="199" t="n"/>
      <c r="Q632" s="199" t="n"/>
      <c r="R632" s="199" t="n"/>
      <c r="S632" s="199" t="n"/>
      <c r="T632" s="199" t="n"/>
      <c r="U632" s="199" t="n"/>
      <c r="V632" s="199" t="n"/>
      <c r="W632" s="199" t="n"/>
      <c r="X632" s="199" t="n"/>
      <c r="Y632" s="199" t="n"/>
      <c r="Z632" s="199" t="n"/>
      <c r="AA632" s="199" t="n"/>
      <c r="AB632" s="199" t="n"/>
      <c r="AC632" s="199" t="n"/>
      <c r="AD632" s="199" t="n"/>
      <c r="AE632" s="199" t="n"/>
      <c r="AF632" s="199" t="n"/>
      <c r="AG632" s="199" t="n"/>
    </row>
    <row r="633" ht="22.5" customHeight="1">
      <c r="A633" s="199" t="n"/>
      <c r="B633" s="201" t="n"/>
      <c r="C633" s="200" t="n"/>
      <c r="D633" s="201" t="n"/>
      <c r="E633" s="200" t="n"/>
      <c r="F633" s="201" t="n"/>
      <c r="G633" s="200" t="n"/>
      <c r="H633" s="199" t="n"/>
      <c r="I633" s="199" t="n"/>
      <c r="J633" s="199" t="n"/>
      <c r="K633" s="234" t="n"/>
      <c r="L633" s="199" t="n"/>
      <c r="M633" s="212" t="n"/>
      <c r="N633" s="199" t="n"/>
      <c r="O633" s="199" t="n"/>
      <c r="P633" s="199" t="n"/>
      <c r="Q633" s="199" t="n"/>
      <c r="R633" s="199" t="n"/>
      <c r="S633" s="199" t="n"/>
      <c r="T633" s="199" t="n"/>
      <c r="U633" s="199" t="n"/>
      <c r="V633" s="199" t="n"/>
      <c r="W633" s="199" t="n"/>
      <c r="X633" s="199" t="n"/>
      <c r="Y633" s="199" t="n"/>
      <c r="Z633" s="199" t="n"/>
      <c r="AA633" s="199" t="n"/>
      <c r="AB633" s="199" t="n"/>
      <c r="AC633" s="199" t="n"/>
      <c r="AD633" s="199" t="n"/>
      <c r="AE633" s="199" t="n"/>
      <c r="AF633" s="199" t="n"/>
      <c r="AG633" s="199" t="n"/>
    </row>
    <row r="634" ht="22.5" customHeight="1">
      <c r="A634" s="199" t="n"/>
      <c r="B634" s="201" t="n"/>
      <c r="C634" s="200" t="n"/>
      <c r="D634" s="201" t="n"/>
      <c r="E634" s="200" t="n"/>
      <c r="F634" s="201" t="n"/>
      <c r="G634" s="200" t="n"/>
      <c r="H634" s="199" t="n"/>
      <c r="I634" s="199" t="n"/>
      <c r="J634" s="199" t="n"/>
      <c r="K634" s="234" t="n"/>
      <c r="L634" s="199" t="n"/>
      <c r="M634" s="212" t="n"/>
      <c r="N634" s="199" t="n"/>
      <c r="O634" s="199" t="n"/>
      <c r="P634" s="199" t="n"/>
      <c r="Q634" s="199" t="n"/>
      <c r="R634" s="199" t="n"/>
      <c r="S634" s="199" t="n"/>
      <c r="T634" s="199" t="n"/>
      <c r="U634" s="199" t="n"/>
      <c r="V634" s="199" t="n"/>
      <c r="W634" s="199" t="n"/>
      <c r="X634" s="199" t="n"/>
      <c r="Y634" s="199" t="n"/>
      <c r="Z634" s="199" t="n"/>
      <c r="AA634" s="199" t="n"/>
      <c r="AB634" s="199" t="n"/>
      <c r="AC634" s="199" t="n"/>
      <c r="AD634" s="199" t="n"/>
      <c r="AE634" s="199" t="n"/>
      <c r="AF634" s="199" t="n"/>
      <c r="AG634" s="199" t="n"/>
    </row>
    <row r="635" ht="22.5" customHeight="1">
      <c r="A635" s="199" t="n"/>
      <c r="B635" s="201" t="n"/>
      <c r="C635" s="200" t="n"/>
      <c r="D635" s="201" t="n"/>
      <c r="E635" s="200" t="n"/>
      <c r="F635" s="201" t="n"/>
      <c r="G635" s="200" t="n"/>
      <c r="H635" s="199" t="n"/>
      <c r="I635" s="199" t="n"/>
      <c r="J635" s="199" t="n"/>
      <c r="K635" s="234" t="n"/>
      <c r="L635" s="199" t="n"/>
      <c r="M635" s="212" t="n"/>
      <c r="N635" s="199" t="n"/>
      <c r="O635" s="199" t="n"/>
      <c r="P635" s="199" t="n"/>
      <c r="Q635" s="199" t="n"/>
      <c r="R635" s="199" t="n"/>
      <c r="S635" s="199" t="n"/>
      <c r="T635" s="199" t="n"/>
      <c r="U635" s="199" t="n"/>
      <c r="V635" s="199" t="n"/>
      <c r="W635" s="199" t="n"/>
      <c r="X635" s="199" t="n"/>
      <c r="Y635" s="199" t="n"/>
      <c r="Z635" s="199" t="n"/>
      <c r="AA635" s="199" t="n"/>
      <c r="AB635" s="199" t="n"/>
      <c r="AC635" s="199" t="n"/>
      <c r="AD635" s="199" t="n"/>
      <c r="AE635" s="199" t="n"/>
      <c r="AF635" s="199" t="n"/>
      <c r="AG635" s="199" t="n"/>
    </row>
    <row r="636" ht="22.5" customHeight="1">
      <c r="A636" s="199" t="n"/>
      <c r="B636" s="201" t="n"/>
      <c r="C636" s="200" t="n"/>
      <c r="D636" s="201" t="n"/>
      <c r="E636" s="200" t="n"/>
      <c r="F636" s="201" t="n"/>
      <c r="G636" s="200" t="n"/>
      <c r="H636" s="199" t="n"/>
      <c r="I636" s="199" t="n"/>
      <c r="J636" s="199" t="n"/>
      <c r="K636" s="234" t="n"/>
      <c r="L636" s="199" t="n"/>
      <c r="M636" s="212" t="n"/>
      <c r="N636" s="199" t="n"/>
      <c r="O636" s="199" t="n"/>
      <c r="P636" s="199" t="n"/>
      <c r="Q636" s="199" t="n"/>
      <c r="R636" s="199" t="n"/>
      <c r="S636" s="199" t="n"/>
      <c r="T636" s="199" t="n"/>
      <c r="U636" s="199" t="n"/>
      <c r="V636" s="199" t="n"/>
      <c r="W636" s="199" t="n"/>
      <c r="X636" s="199" t="n"/>
      <c r="Y636" s="199" t="n"/>
      <c r="Z636" s="199" t="n"/>
      <c r="AA636" s="199" t="n"/>
      <c r="AB636" s="199" t="n"/>
      <c r="AC636" s="199" t="n"/>
      <c r="AD636" s="199" t="n"/>
      <c r="AE636" s="199" t="n"/>
      <c r="AF636" s="199" t="n"/>
      <c r="AG636" s="199" t="n"/>
    </row>
    <row r="637" ht="22.5" customHeight="1">
      <c r="A637" s="199" t="n"/>
      <c r="B637" s="201" t="n"/>
      <c r="C637" s="200" t="n"/>
      <c r="D637" s="201" t="n"/>
      <c r="E637" s="200" t="n"/>
      <c r="F637" s="201" t="n"/>
      <c r="G637" s="200" t="n"/>
      <c r="H637" s="199" t="n"/>
      <c r="I637" s="199" t="n"/>
      <c r="J637" s="199" t="n"/>
      <c r="K637" s="234" t="n"/>
      <c r="L637" s="199" t="n"/>
      <c r="M637" s="212" t="n"/>
      <c r="N637" s="199" t="n"/>
      <c r="O637" s="199" t="n"/>
      <c r="P637" s="199" t="n"/>
      <c r="Q637" s="199" t="n"/>
      <c r="R637" s="199" t="n"/>
      <c r="S637" s="199" t="n"/>
      <c r="T637" s="199" t="n"/>
      <c r="U637" s="199" t="n"/>
      <c r="V637" s="199" t="n"/>
      <c r="W637" s="199" t="n"/>
      <c r="X637" s="199" t="n"/>
      <c r="Y637" s="199" t="n"/>
      <c r="Z637" s="199" t="n"/>
      <c r="AA637" s="199" t="n"/>
      <c r="AB637" s="199" t="n"/>
      <c r="AC637" s="199" t="n"/>
      <c r="AD637" s="199" t="n"/>
      <c r="AE637" s="199" t="n"/>
      <c r="AF637" s="199" t="n"/>
      <c r="AG637" s="199" t="n"/>
    </row>
    <row r="638" ht="22.5" customHeight="1">
      <c r="A638" s="199" t="n"/>
      <c r="B638" s="201" t="n"/>
      <c r="C638" s="200" t="n"/>
      <c r="D638" s="201" t="n"/>
      <c r="E638" s="200" t="n"/>
      <c r="F638" s="201" t="n"/>
      <c r="G638" s="200" t="n"/>
      <c r="H638" s="199" t="n"/>
      <c r="I638" s="199" t="n"/>
      <c r="J638" s="199" t="n"/>
      <c r="K638" s="234" t="n"/>
      <c r="L638" s="199" t="n"/>
      <c r="M638" s="212" t="n"/>
      <c r="N638" s="199" t="n"/>
      <c r="O638" s="199" t="n"/>
      <c r="P638" s="199" t="n"/>
      <c r="Q638" s="199" t="n"/>
      <c r="R638" s="199" t="n"/>
      <c r="S638" s="199" t="n"/>
      <c r="T638" s="199" t="n"/>
      <c r="U638" s="199" t="n"/>
      <c r="V638" s="199" t="n"/>
      <c r="W638" s="199" t="n"/>
      <c r="X638" s="199" t="n"/>
      <c r="Y638" s="199" t="n"/>
      <c r="Z638" s="199" t="n"/>
      <c r="AA638" s="199" t="n"/>
      <c r="AB638" s="199" t="n"/>
      <c r="AC638" s="199" t="n"/>
      <c r="AD638" s="199" t="n"/>
      <c r="AE638" s="199" t="n"/>
      <c r="AF638" s="199" t="n"/>
      <c r="AG638" s="199" t="n"/>
    </row>
    <row r="639" ht="22.5" customHeight="1">
      <c r="A639" s="199" t="n"/>
      <c r="B639" s="201" t="n"/>
      <c r="C639" s="200" t="n"/>
      <c r="D639" s="201" t="n"/>
      <c r="E639" s="200" t="n"/>
      <c r="F639" s="201" t="n"/>
      <c r="G639" s="200" t="n"/>
      <c r="H639" s="199" t="n"/>
      <c r="I639" s="199" t="n"/>
      <c r="J639" s="199" t="n"/>
      <c r="K639" s="234" t="n"/>
      <c r="L639" s="199" t="n"/>
      <c r="M639" s="212" t="n"/>
      <c r="N639" s="199" t="n"/>
      <c r="O639" s="199" t="n"/>
      <c r="P639" s="199" t="n"/>
      <c r="Q639" s="199" t="n"/>
      <c r="R639" s="199" t="n"/>
      <c r="S639" s="199" t="n"/>
      <c r="T639" s="199" t="n"/>
      <c r="U639" s="199" t="n"/>
      <c r="V639" s="199" t="n"/>
      <c r="W639" s="199" t="n"/>
      <c r="X639" s="199" t="n"/>
      <c r="Y639" s="199" t="n"/>
      <c r="Z639" s="199" t="n"/>
      <c r="AA639" s="199" t="n"/>
      <c r="AB639" s="199" t="n"/>
      <c r="AC639" s="199" t="n"/>
      <c r="AD639" s="199" t="n"/>
      <c r="AE639" s="199" t="n"/>
      <c r="AF639" s="199" t="n"/>
      <c r="AG639" s="199" t="n"/>
    </row>
    <row r="640" ht="22.5" customHeight="1">
      <c r="A640" s="199" t="n"/>
      <c r="B640" s="201" t="n"/>
      <c r="C640" s="200" t="n"/>
      <c r="D640" s="201" t="n"/>
      <c r="E640" s="200" t="n"/>
      <c r="F640" s="201" t="n"/>
      <c r="G640" s="200" t="n"/>
      <c r="H640" s="199" t="n"/>
      <c r="I640" s="199" t="n"/>
      <c r="J640" s="199" t="n"/>
      <c r="K640" s="234" t="n"/>
      <c r="L640" s="199" t="n"/>
      <c r="M640" s="212" t="n"/>
      <c r="N640" s="199" t="n"/>
      <c r="O640" s="199" t="n"/>
      <c r="P640" s="199" t="n"/>
      <c r="Q640" s="199" t="n"/>
      <c r="R640" s="199" t="n"/>
      <c r="S640" s="199" t="n"/>
      <c r="T640" s="199" t="n"/>
      <c r="U640" s="199" t="n"/>
      <c r="V640" s="199" t="n"/>
      <c r="W640" s="199" t="n"/>
      <c r="X640" s="199" t="n"/>
      <c r="Y640" s="199" t="n"/>
      <c r="Z640" s="199" t="n"/>
      <c r="AA640" s="199" t="n"/>
      <c r="AB640" s="199" t="n"/>
      <c r="AC640" s="199" t="n"/>
      <c r="AD640" s="199" t="n"/>
      <c r="AE640" s="199" t="n"/>
      <c r="AF640" s="199" t="n"/>
      <c r="AG640" s="199" t="n"/>
    </row>
    <row r="641" ht="22.5" customHeight="1">
      <c r="A641" s="199" t="n"/>
      <c r="B641" s="201" t="n"/>
      <c r="C641" s="200" t="n"/>
      <c r="D641" s="201" t="n"/>
      <c r="E641" s="200" t="n"/>
      <c r="F641" s="201" t="n"/>
      <c r="G641" s="200" t="n"/>
      <c r="H641" s="199" t="n"/>
      <c r="I641" s="199" t="n"/>
      <c r="J641" s="199" t="n"/>
      <c r="K641" s="234" t="n"/>
      <c r="L641" s="199" t="n"/>
      <c r="M641" s="212" t="n"/>
      <c r="N641" s="199" t="n"/>
      <c r="O641" s="199" t="n"/>
      <c r="P641" s="199" t="n"/>
      <c r="Q641" s="199" t="n"/>
      <c r="R641" s="199" t="n"/>
      <c r="S641" s="199" t="n"/>
      <c r="T641" s="199" t="n"/>
      <c r="U641" s="199" t="n"/>
      <c r="V641" s="199" t="n"/>
      <c r="W641" s="199" t="n"/>
      <c r="X641" s="199" t="n"/>
      <c r="Y641" s="199" t="n"/>
      <c r="Z641" s="199" t="n"/>
      <c r="AA641" s="199" t="n"/>
      <c r="AB641" s="199" t="n"/>
      <c r="AC641" s="199" t="n"/>
      <c r="AD641" s="199" t="n"/>
      <c r="AE641" s="199" t="n"/>
      <c r="AF641" s="199" t="n"/>
      <c r="AG641" s="199" t="n"/>
    </row>
    <row r="642" ht="22.5" customHeight="1">
      <c r="A642" s="199" t="n"/>
      <c r="B642" s="201" t="n"/>
      <c r="C642" s="200" t="n"/>
      <c r="D642" s="201" t="n"/>
      <c r="E642" s="200" t="n"/>
      <c r="F642" s="201" t="n"/>
      <c r="G642" s="200" t="n"/>
      <c r="H642" s="199" t="n"/>
      <c r="I642" s="199" t="n"/>
      <c r="J642" s="199" t="n"/>
      <c r="K642" s="234" t="n"/>
      <c r="L642" s="199" t="n"/>
      <c r="M642" s="212" t="n"/>
      <c r="N642" s="199" t="n"/>
      <c r="O642" s="199" t="n"/>
      <c r="P642" s="199" t="n"/>
      <c r="Q642" s="199" t="n"/>
      <c r="R642" s="199" t="n"/>
      <c r="S642" s="199" t="n"/>
      <c r="T642" s="199" t="n"/>
      <c r="U642" s="199" t="n"/>
      <c r="V642" s="199" t="n"/>
      <c r="W642" s="199" t="n"/>
      <c r="X642" s="199" t="n"/>
      <c r="Y642" s="199" t="n"/>
      <c r="Z642" s="199" t="n"/>
      <c r="AA642" s="199" t="n"/>
      <c r="AB642" s="199" t="n"/>
      <c r="AC642" s="199" t="n"/>
      <c r="AD642" s="199" t="n"/>
      <c r="AE642" s="199" t="n"/>
      <c r="AF642" s="199" t="n"/>
      <c r="AG642" s="199" t="n"/>
    </row>
    <row r="643" ht="22.5" customHeight="1">
      <c r="A643" s="199" t="n"/>
      <c r="B643" s="201" t="n"/>
      <c r="C643" s="200" t="n"/>
      <c r="D643" s="201" t="n"/>
      <c r="E643" s="200" t="n"/>
      <c r="F643" s="201" t="n"/>
      <c r="G643" s="200" t="n"/>
      <c r="H643" s="199" t="n"/>
      <c r="I643" s="199" t="n"/>
      <c r="J643" s="199" t="n"/>
      <c r="K643" s="234" t="n"/>
      <c r="L643" s="199" t="n"/>
      <c r="M643" s="212" t="n"/>
      <c r="N643" s="199" t="n"/>
      <c r="O643" s="199" t="n"/>
      <c r="P643" s="199" t="n"/>
      <c r="Q643" s="199" t="n"/>
      <c r="R643" s="199" t="n"/>
      <c r="S643" s="199" t="n"/>
      <c r="T643" s="199" t="n"/>
      <c r="U643" s="199" t="n"/>
      <c r="V643" s="199" t="n"/>
      <c r="W643" s="199" t="n"/>
      <c r="X643" s="199" t="n"/>
      <c r="Y643" s="199" t="n"/>
      <c r="Z643" s="199" t="n"/>
      <c r="AA643" s="199" t="n"/>
      <c r="AB643" s="199" t="n"/>
      <c r="AC643" s="199" t="n"/>
      <c r="AD643" s="199" t="n"/>
      <c r="AE643" s="199" t="n"/>
      <c r="AF643" s="199" t="n"/>
      <c r="AG643" s="199" t="n"/>
    </row>
    <row r="644" ht="22.5" customHeight="1">
      <c r="A644" s="199" t="n"/>
      <c r="B644" s="201" t="n"/>
      <c r="C644" s="200" t="n"/>
      <c r="D644" s="201" t="n"/>
      <c r="E644" s="200" t="n"/>
      <c r="F644" s="201" t="n"/>
      <c r="G644" s="200" t="n"/>
      <c r="H644" s="199" t="n"/>
      <c r="I644" s="199" t="n"/>
      <c r="J644" s="199" t="n"/>
      <c r="K644" s="234" t="n"/>
      <c r="L644" s="199" t="n"/>
      <c r="M644" s="212" t="n"/>
      <c r="N644" s="199" t="n"/>
      <c r="O644" s="199" t="n"/>
      <c r="P644" s="199" t="n"/>
      <c r="Q644" s="199" t="n"/>
      <c r="R644" s="199" t="n"/>
      <c r="S644" s="199" t="n"/>
      <c r="T644" s="199" t="n"/>
      <c r="U644" s="199" t="n"/>
      <c r="V644" s="199" t="n"/>
      <c r="W644" s="199" t="n"/>
      <c r="X644" s="199" t="n"/>
      <c r="Y644" s="199" t="n"/>
      <c r="Z644" s="199" t="n"/>
      <c r="AA644" s="199" t="n"/>
      <c r="AB644" s="199" t="n"/>
      <c r="AC644" s="199" t="n"/>
      <c r="AD644" s="199" t="n"/>
      <c r="AE644" s="199" t="n"/>
      <c r="AF644" s="199" t="n"/>
      <c r="AG644" s="199" t="n"/>
    </row>
    <row r="645" ht="22.5" customHeight="1">
      <c r="A645" s="199" t="n"/>
      <c r="B645" s="201" t="n"/>
      <c r="C645" s="200" t="n"/>
      <c r="D645" s="201" t="n"/>
      <c r="E645" s="200" t="n"/>
      <c r="F645" s="201" t="n"/>
      <c r="G645" s="200" t="n"/>
      <c r="H645" s="199" t="n"/>
      <c r="I645" s="199" t="n"/>
      <c r="J645" s="199" t="n"/>
      <c r="K645" s="234" t="n"/>
      <c r="L645" s="199" t="n"/>
      <c r="M645" s="212" t="n"/>
      <c r="N645" s="199" t="n"/>
      <c r="O645" s="199" t="n"/>
      <c r="P645" s="199" t="n"/>
      <c r="Q645" s="199" t="n"/>
      <c r="R645" s="199" t="n"/>
      <c r="S645" s="199" t="n"/>
      <c r="T645" s="199" t="n"/>
      <c r="U645" s="199" t="n"/>
      <c r="V645" s="199" t="n"/>
      <c r="W645" s="199" t="n"/>
      <c r="X645" s="199" t="n"/>
      <c r="Y645" s="199" t="n"/>
      <c r="Z645" s="199" t="n"/>
      <c r="AA645" s="199" t="n"/>
      <c r="AB645" s="199" t="n"/>
      <c r="AC645" s="199" t="n"/>
      <c r="AD645" s="199" t="n"/>
      <c r="AE645" s="199" t="n"/>
      <c r="AF645" s="199" t="n"/>
      <c r="AG645" s="199" t="n"/>
    </row>
    <row r="646" ht="22.5" customHeight="1">
      <c r="A646" s="199" t="n"/>
      <c r="B646" s="201" t="n"/>
      <c r="C646" s="200" t="n"/>
      <c r="D646" s="201" t="n"/>
      <c r="E646" s="200" t="n"/>
      <c r="F646" s="201" t="n"/>
      <c r="G646" s="200" t="n"/>
      <c r="H646" s="199" t="n"/>
      <c r="I646" s="199" t="n"/>
      <c r="J646" s="199" t="n"/>
      <c r="K646" s="234" t="n"/>
      <c r="L646" s="199" t="n"/>
      <c r="M646" s="212" t="n"/>
      <c r="N646" s="199" t="n"/>
      <c r="O646" s="199" t="n"/>
      <c r="P646" s="199" t="n"/>
      <c r="Q646" s="199" t="n"/>
      <c r="R646" s="199" t="n"/>
      <c r="S646" s="199" t="n"/>
      <c r="T646" s="199" t="n"/>
      <c r="U646" s="199" t="n"/>
      <c r="V646" s="199" t="n"/>
      <c r="W646" s="199" t="n"/>
      <c r="X646" s="199" t="n"/>
      <c r="Y646" s="199" t="n"/>
      <c r="Z646" s="199" t="n"/>
      <c r="AA646" s="199" t="n"/>
      <c r="AB646" s="199" t="n"/>
      <c r="AC646" s="199" t="n"/>
      <c r="AD646" s="199" t="n"/>
      <c r="AE646" s="199" t="n"/>
      <c r="AF646" s="199" t="n"/>
      <c r="AG646" s="199" t="n"/>
    </row>
    <row r="647" ht="22.5" customHeight="1">
      <c r="A647" s="199" t="n"/>
      <c r="B647" s="201" t="n"/>
      <c r="C647" s="200" t="n"/>
      <c r="D647" s="201" t="n"/>
      <c r="E647" s="200" t="n"/>
      <c r="F647" s="201" t="n"/>
      <c r="G647" s="200" t="n"/>
      <c r="H647" s="199" t="n"/>
      <c r="I647" s="199" t="n"/>
      <c r="J647" s="199" t="n"/>
      <c r="K647" s="234" t="n"/>
      <c r="L647" s="199" t="n"/>
      <c r="M647" s="212" t="n"/>
      <c r="N647" s="199" t="n"/>
      <c r="O647" s="199" t="n"/>
      <c r="P647" s="199" t="n"/>
      <c r="Q647" s="199" t="n"/>
      <c r="R647" s="199" t="n"/>
      <c r="S647" s="199" t="n"/>
      <c r="T647" s="199" t="n"/>
      <c r="U647" s="199" t="n"/>
      <c r="V647" s="199" t="n"/>
      <c r="W647" s="199" t="n"/>
      <c r="X647" s="199" t="n"/>
      <c r="Y647" s="199" t="n"/>
      <c r="Z647" s="199" t="n"/>
      <c r="AA647" s="199" t="n"/>
      <c r="AB647" s="199" t="n"/>
      <c r="AC647" s="199" t="n"/>
      <c r="AD647" s="199" t="n"/>
      <c r="AE647" s="199" t="n"/>
      <c r="AF647" s="199" t="n"/>
      <c r="AG647" s="199" t="n"/>
    </row>
    <row r="648" ht="22.5" customHeight="1">
      <c r="A648" s="199" t="n"/>
      <c r="B648" s="201" t="n"/>
      <c r="C648" s="200" t="n"/>
      <c r="D648" s="201" t="n"/>
      <c r="E648" s="200" t="n"/>
      <c r="F648" s="201" t="n"/>
      <c r="G648" s="200" t="n"/>
      <c r="H648" s="199" t="n"/>
      <c r="I648" s="199" t="n"/>
      <c r="J648" s="199" t="n"/>
      <c r="K648" s="234" t="n"/>
      <c r="L648" s="199" t="n"/>
      <c r="M648" s="212" t="n"/>
      <c r="N648" s="199" t="n"/>
      <c r="O648" s="199" t="n"/>
      <c r="P648" s="199" t="n"/>
      <c r="Q648" s="199" t="n"/>
      <c r="R648" s="199" t="n"/>
      <c r="S648" s="199" t="n"/>
      <c r="T648" s="199" t="n"/>
      <c r="U648" s="199" t="n"/>
      <c r="V648" s="199" t="n"/>
      <c r="W648" s="199" t="n"/>
      <c r="X648" s="199" t="n"/>
      <c r="Y648" s="199" t="n"/>
      <c r="Z648" s="199" t="n"/>
      <c r="AA648" s="199" t="n"/>
      <c r="AB648" s="199" t="n"/>
      <c r="AC648" s="199" t="n"/>
      <c r="AD648" s="199" t="n"/>
      <c r="AE648" s="199" t="n"/>
      <c r="AF648" s="199" t="n"/>
      <c r="AG648" s="199" t="n"/>
    </row>
    <row r="649" ht="22.5" customHeight="1">
      <c r="A649" s="199" t="n"/>
      <c r="B649" s="201" t="n"/>
      <c r="C649" s="200" t="n"/>
      <c r="D649" s="201" t="n"/>
      <c r="E649" s="200" t="n"/>
      <c r="F649" s="201" t="n"/>
      <c r="G649" s="200" t="n"/>
      <c r="H649" s="199" t="n"/>
      <c r="I649" s="199" t="n"/>
      <c r="J649" s="199" t="n"/>
      <c r="K649" s="234" t="n"/>
      <c r="L649" s="199" t="n"/>
      <c r="M649" s="212" t="n"/>
      <c r="N649" s="199" t="n"/>
      <c r="O649" s="199" t="n"/>
      <c r="P649" s="199" t="n"/>
      <c r="Q649" s="199" t="n"/>
      <c r="R649" s="199" t="n"/>
      <c r="S649" s="199" t="n"/>
      <c r="T649" s="199" t="n"/>
      <c r="U649" s="199" t="n"/>
      <c r="V649" s="199" t="n"/>
      <c r="W649" s="199" t="n"/>
      <c r="X649" s="199" t="n"/>
      <c r="Y649" s="199" t="n"/>
      <c r="Z649" s="199" t="n"/>
      <c r="AA649" s="199" t="n"/>
      <c r="AB649" s="199" t="n"/>
      <c r="AC649" s="199" t="n"/>
      <c r="AD649" s="199" t="n"/>
      <c r="AE649" s="199" t="n"/>
      <c r="AF649" s="199" t="n"/>
      <c r="AG649" s="199" t="n"/>
    </row>
    <row r="650" ht="22.5" customHeight="1">
      <c r="A650" s="199" t="n"/>
      <c r="B650" s="201" t="n"/>
      <c r="C650" s="200" t="n"/>
      <c r="D650" s="201" t="n"/>
      <c r="E650" s="200" t="n"/>
      <c r="F650" s="201" t="n"/>
      <c r="G650" s="200" t="n"/>
      <c r="H650" s="199" t="n"/>
      <c r="I650" s="199" t="n"/>
      <c r="J650" s="199" t="n"/>
      <c r="K650" s="234" t="n"/>
      <c r="L650" s="199" t="n"/>
      <c r="M650" s="212" t="n"/>
      <c r="N650" s="199" t="n"/>
      <c r="O650" s="199" t="n"/>
      <c r="P650" s="199" t="n"/>
      <c r="Q650" s="199" t="n"/>
      <c r="R650" s="199" t="n"/>
      <c r="S650" s="199" t="n"/>
      <c r="T650" s="199" t="n"/>
      <c r="U650" s="199" t="n"/>
      <c r="V650" s="199" t="n"/>
      <c r="W650" s="199" t="n"/>
      <c r="X650" s="199" t="n"/>
      <c r="Y650" s="199" t="n"/>
      <c r="Z650" s="199" t="n"/>
      <c r="AA650" s="199" t="n"/>
      <c r="AB650" s="199" t="n"/>
      <c r="AC650" s="199" t="n"/>
      <c r="AD650" s="199" t="n"/>
      <c r="AE650" s="199" t="n"/>
      <c r="AF650" s="199" t="n"/>
      <c r="AG650" s="199" t="n"/>
    </row>
    <row r="651" ht="22.5" customHeight="1">
      <c r="A651" s="199" t="n"/>
      <c r="B651" s="201" t="n"/>
      <c r="C651" s="200" t="n"/>
      <c r="D651" s="201" t="n"/>
      <c r="E651" s="200" t="n"/>
      <c r="F651" s="201" t="n"/>
      <c r="G651" s="200" t="n"/>
      <c r="H651" s="199" t="n"/>
      <c r="I651" s="199" t="n"/>
      <c r="J651" s="199" t="n"/>
      <c r="K651" s="234" t="n"/>
      <c r="L651" s="199" t="n"/>
      <c r="M651" s="212" t="n"/>
      <c r="N651" s="199" t="n"/>
      <c r="O651" s="199" t="n"/>
      <c r="P651" s="199" t="n"/>
      <c r="Q651" s="199" t="n"/>
      <c r="R651" s="199" t="n"/>
      <c r="S651" s="199" t="n"/>
      <c r="T651" s="199" t="n"/>
      <c r="U651" s="199" t="n"/>
      <c r="V651" s="199" t="n"/>
      <c r="W651" s="199" t="n"/>
      <c r="X651" s="199" t="n"/>
      <c r="Y651" s="199" t="n"/>
      <c r="Z651" s="199" t="n"/>
      <c r="AA651" s="199" t="n"/>
      <c r="AB651" s="199" t="n"/>
      <c r="AC651" s="199" t="n"/>
      <c r="AD651" s="199" t="n"/>
      <c r="AE651" s="199" t="n"/>
      <c r="AF651" s="199" t="n"/>
      <c r="AG651" s="199" t="n"/>
    </row>
    <row r="652" ht="22.5" customHeight="1">
      <c r="A652" s="199" t="n"/>
      <c r="B652" s="201" t="n"/>
      <c r="C652" s="200" t="n"/>
      <c r="D652" s="201" t="n"/>
      <c r="E652" s="200" t="n"/>
      <c r="F652" s="201" t="n"/>
      <c r="G652" s="200" t="n"/>
      <c r="H652" s="199" t="n"/>
      <c r="I652" s="199" t="n"/>
      <c r="J652" s="199" t="n"/>
      <c r="K652" s="234" t="n"/>
      <c r="L652" s="199" t="n"/>
      <c r="M652" s="212" t="n"/>
      <c r="N652" s="199" t="n"/>
      <c r="O652" s="199" t="n"/>
      <c r="P652" s="199" t="n"/>
      <c r="Q652" s="199" t="n"/>
      <c r="R652" s="199" t="n"/>
      <c r="S652" s="199" t="n"/>
      <c r="T652" s="199" t="n"/>
      <c r="U652" s="199" t="n"/>
      <c r="V652" s="199" t="n"/>
      <c r="W652" s="199" t="n"/>
      <c r="X652" s="199" t="n"/>
      <c r="Y652" s="199" t="n"/>
      <c r="Z652" s="199" t="n"/>
      <c r="AA652" s="199" t="n"/>
      <c r="AB652" s="199" t="n"/>
      <c r="AC652" s="199" t="n"/>
      <c r="AD652" s="199" t="n"/>
      <c r="AE652" s="199" t="n"/>
      <c r="AF652" s="199" t="n"/>
      <c r="AG652" s="199" t="n"/>
    </row>
    <row r="653" ht="22.5" customHeight="1">
      <c r="A653" s="199" t="n"/>
      <c r="B653" s="201" t="n"/>
      <c r="C653" s="200" t="n"/>
      <c r="D653" s="201" t="n"/>
      <c r="E653" s="200" t="n"/>
      <c r="F653" s="201" t="n"/>
      <c r="G653" s="200" t="n"/>
      <c r="H653" s="199" t="n"/>
      <c r="I653" s="199" t="n"/>
      <c r="J653" s="199" t="n"/>
      <c r="K653" s="234" t="n"/>
      <c r="L653" s="199" t="n"/>
      <c r="M653" s="212" t="n"/>
      <c r="N653" s="199" t="n"/>
      <c r="O653" s="199" t="n"/>
      <c r="P653" s="199" t="n"/>
      <c r="Q653" s="199" t="n"/>
      <c r="R653" s="199" t="n"/>
      <c r="S653" s="199" t="n"/>
      <c r="T653" s="199" t="n"/>
      <c r="U653" s="199" t="n"/>
      <c r="V653" s="199" t="n"/>
      <c r="W653" s="199" t="n"/>
      <c r="X653" s="199" t="n"/>
      <c r="Y653" s="199" t="n"/>
      <c r="Z653" s="199" t="n"/>
      <c r="AA653" s="199" t="n"/>
      <c r="AB653" s="199" t="n"/>
      <c r="AC653" s="199" t="n"/>
      <c r="AD653" s="199" t="n"/>
      <c r="AE653" s="199" t="n"/>
      <c r="AF653" s="199" t="n"/>
      <c r="AG653" s="199" t="n"/>
    </row>
    <row r="654" ht="22.5" customHeight="1">
      <c r="A654" s="199" t="n"/>
      <c r="B654" s="201" t="n"/>
      <c r="C654" s="200" t="n"/>
      <c r="D654" s="201" t="n"/>
      <c r="E654" s="200" t="n"/>
      <c r="F654" s="201" t="n"/>
      <c r="G654" s="200" t="n"/>
      <c r="H654" s="199" t="n"/>
      <c r="I654" s="199" t="n"/>
      <c r="J654" s="199" t="n"/>
      <c r="K654" s="234" t="n"/>
      <c r="L654" s="199" t="n"/>
      <c r="M654" s="212" t="n"/>
      <c r="N654" s="199" t="n"/>
      <c r="O654" s="199" t="n"/>
      <c r="P654" s="199" t="n"/>
      <c r="Q654" s="199" t="n"/>
      <c r="R654" s="199" t="n"/>
      <c r="S654" s="199" t="n"/>
      <c r="T654" s="199" t="n"/>
      <c r="U654" s="199" t="n"/>
      <c r="V654" s="199" t="n"/>
      <c r="W654" s="199" t="n"/>
      <c r="X654" s="199" t="n"/>
      <c r="Y654" s="199" t="n"/>
      <c r="Z654" s="199" t="n"/>
      <c r="AA654" s="199" t="n"/>
      <c r="AB654" s="199" t="n"/>
      <c r="AC654" s="199" t="n"/>
      <c r="AD654" s="199" t="n"/>
      <c r="AE654" s="199" t="n"/>
      <c r="AF654" s="199" t="n"/>
      <c r="AG654" s="199" t="n"/>
    </row>
    <row r="655" ht="22.5" customHeight="1">
      <c r="A655" s="199" t="n"/>
      <c r="B655" s="201" t="n"/>
      <c r="C655" s="200" t="n"/>
      <c r="D655" s="201" t="n"/>
      <c r="E655" s="200" t="n"/>
      <c r="F655" s="201" t="n"/>
      <c r="G655" s="200" t="n"/>
      <c r="H655" s="199" t="n"/>
      <c r="I655" s="199" t="n"/>
      <c r="J655" s="199" t="n"/>
      <c r="K655" s="234" t="n"/>
      <c r="L655" s="199" t="n"/>
      <c r="M655" s="212" t="n"/>
      <c r="N655" s="199" t="n"/>
      <c r="O655" s="199" t="n"/>
      <c r="P655" s="199" t="n"/>
      <c r="Q655" s="199" t="n"/>
      <c r="R655" s="199" t="n"/>
      <c r="S655" s="199" t="n"/>
      <c r="T655" s="199" t="n"/>
      <c r="U655" s="199" t="n"/>
      <c r="V655" s="199" t="n"/>
      <c r="W655" s="199" t="n"/>
      <c r="X655" s="199" t="n"/>
      <c r="Y655" s="199" t="n"/>
      <c r="Z655" s="199" t="n"/>
      <c r="AA655" s="199" t="n"/>
      <c r="AB655" s="199" t="n"/>
      <c r="AC655" s="199" t="n"/>
      <c r="AD655" s="199" t="n"/>
      <c r="AE655" s="199" t="n"/>
      <c r="AF655" s="199" t="n"/>
      <c r="AG655" s="199" t="n"/>
    </row>
    <row r="656" ht="22.5" customHeight="1">
      <c r="A656" s="199" t="n"/>
      <c r="B656" s="201" t="n"/>
      <c r="C656" s="200" t="n"/>
      <c r="D656" s="201" t="n"/>
      <c r="E656" s="200" t="n"/>
      <c r="F656" s="201" t="n"/>
      <c r="G656" s="200" t="n"/>
      <c r="H656" s="199" t="n"/>
      <c r="I656" s="199" t="n"/>
      <c r="J656" s="199" t="n"/>
      <c r="K656" s="234" t="n"/>
      <c r="L656" s="199" t="n"/>
      <c r="M656" s="212" t="n"/>
      <c r="N656" s="199" t="n"/>
      <c r="O656" s="199" t="n"/>
      <c r="P656" s="199" t="n"/>
      <c r="Q656" s="199" t="n"/>
      <c r="R656" s="199" t="n"/>
      <c r="S656" s="199" t="n"/>
      <c r="T656" s="199" t="n"/>
      <c r="U656" s="199" t="n"/>
      <c r="V656" s="199" t="n"/>
      <c r="W656" s="199" t="n"/>
      <c r="X656" s="199" t="n"/>
      <c r="Y656" s="199" t="n"/>
      <c r="Z656" s="199" t="n"/>
      <c r="AA656" s="199" t="n"/>
      <c r="AB656" s="199" t="n"/>
      <c r="AC656" s="199" t="n"/>
      <c r="AD656" s="199" t="n"/>
      <c r="AE656" s="199" t="n"/>
      <c r="AF656" s="199" t="n"/>
      <c r="AG656" s="199" t="n"/>
    </row>
    <row r="657" ht="22.5" customHeight="1">
      <c r="A657" s="199" t="n"/>
      <c r="B657" s="201" t="n"/>
      <c r="C657" s="200" t="n"/>
      <c r="D657" s="201" t="n"/>
      <c r="E657" s="200" t="n"/>
      <c r="F657" s="201" t="n"/>
      <c r="G657" s="200" t="n"/>
      <c r="H657" s="199" t="n"/>
      <c r="I657" s="199" t="n"/>
      <c r="J657" s="199" t="n"/>
      <c r="K657" s="234" t="n"/>
      <c r="L657" s="199" t="n"/>
      <c r="M657" s="212" t="n"/>
      <c r="N657" s="199" t="n"/>
      <c r="O657" s="199" t="n"/>
      <c r="P657" s="199" t="n"/>
      <c r="Q657" s="199" t="n"/>
      <c r="R657" s="199" t="n"/>
      <c r="S657" s="199" t="n"/>
      <c r="T657" s="199" t="n"/>
      <c r="U657" s="199" t="n"/>
      <c r="V657" s="199" t="n"/>
      <c r="W657" s="199" t="n"/>
      <c r="X657" s="199" t="n"/>
      <c r="Y657" s="199" t="n"/>
      <c r="Z657" s="199" t="n"/>
      <c r="AA657" s="199" t="n"/>
      <c r="AB657" s="199" t="n"/>
      <c r="AC657" s="199" t="n"/>
      <c r="AD657" s="199" t="n"/>
      <c r="AE657" s="199" t="n"/>
      <c r="AF657" s="199" t="n"/>
      <c r="AG657" s="199" t="n"/>
    </row>
    <row r="658" ht="22.5" customHeight="1">
      <c r="A658" s="199" t="n"/>
      <c r="B658" s="201" t="n"/>
      <c r="C658" s="200" t="n"/>
      <c r="D658" s="201" t="n"/>
      <c r="E658" s="200" t="n"/>
      <c r="F658" s="201" t="n"/>
      <c r="G658" s="200" t="n"/>
      <c r="H658" s="199" t="n"/>
      <c r="I658" s="199" t="n"/>
      <c r="J658" s="199" t="n"/>
      <c r="K658" s="234" t="n"/>
      <c r="L658" s="199" t="n"/>
      <c r="M658" s="212" t="n"/>
      <c r="N658" s="199" t="n"/>
      <c r="O658" s="199" t="n"/>
      <c r="P658" s="199" t="n"/>
      <c r="Q658" s="199" t="n"/>
      <c r="R658" s="199" t="n"/>
      <c r="S658" s="199" t="n"/>
      <c r="T658" s="199" t="n"/>
      <c r="U658" s="199" t="n"/>
      <c r="V658" s="199" t="n"/>
      <c r="W658" s="199" t="n"/>
      <c r="X658" s="199" t="n"/>
      <c r="Y658" s="199" t="n"/>
      <c r="Z658" s="199" t="n"/>
      <c r="AA658" s="199" t="n"/>
      <c r="AB658" s="199" t="n"/>
      <c r="AC658" s="199" t="n"/>
      <c r="AD658" s="199" t="n"/>
      <c r="AE658" s="199" t="n"/>
      <c r="AF658" s="199" t="n"/>
      <c r="AG658" s="199" t="n"/>
    </row>
    <row r="659" ht="22.5" customHeight="1">
      <c r="A659" s="199" t="n"/>
      <c r="B659" s="201" t="n"/>
      <c r="C659" s="200" t="n"/>
      <c r="D659" s="201" t="n"/>
      <c r="E659" s="200" t="n"/>
      <c r="F659" s="201" t="n"/>
      <c r="G659" s="200" t="n"/>
      <c r="H659" s="199" t="n"/>
      <c r="I659" s="199" t="n"/>
      <c r="J659" s="199" t="n"/>
      <c r="K659" s="234" t="n"/>
      <c r="L659" s="199" t="n"/>
      <c r="M659" s="212" t="n"/>
      <c r="N659" s="199" t="n"/>
      <c r="O659" s="199" t="n"/>
      <c r="P659" s="199" t="n"/>
      <c r="Q659" s="199" t="n"/>
      <c r="R659" s="199" t="n"/>
      <c r="S659" s="199" t="n"/>
      <c r="T659" s="199" t="n"/>
      <c r="U659" s="199" t="n"/>
      <c r="V659" s="199" t="n"/>
      <c r="W659" s="199" t="n"/>
      <c r="X659" s="199" t="n"/>
      <c r="Y659" s="199" t="n"/>
      <c r="Z659" s="199" t="n"/>
      <c r="AA659" s="199" t="n"/>
      <c r="AB659" s="199" t="n"/>
      <c r="AC659" s="199" t="n"/>
      <c r="AD659" s="199" t="n"/>
      <c r="AE659" s="199" t="n"/>
      <c r="AF659" s="199" t="n"/>
      <c r="AG659" s="199" t="n"/>
    </row>
    <row r="660" ht="22.5" customHeight="1">
      <c r="A660" s="199" t="n"/>
      <c r="B660" s="201" t="n"/>
      <c r="C660" s="200" t="n"/>
      <c r="D660" s="201" t="n"/>
      <c r="E660" s="200" t="n"/>
      <c r="F660" s="201" t="n"/>
      <c r="G660" s="200" t="n"/>
      <c r="H660" s="199" t="n"/>
      <c r="I660" s="199" t="n"/>
      <c r="J660" s="199" t="n"/>
      <c r="K660" s="234" t="n"/>
      <c r="L660" s="199" t="n"/>
      <c r="M660" s="212" t="n"/>
      <c r="N660" s="199" t="n"/>
      <c r="O660" s="199" t="n"/>
      <c r="P660" s="199" t="n"/>
      <c r="Q660" s="199" t="n"/>
      <c r="R660" s="199" t="n"/>
      <c r="S660" s="199" t="n"/>
      <c r="T660" s="199" t="n"/>
      <c r="U660" s="199" t="n"/>
      <c r="V660" s="199" t="n"/>
      <c r="W660" s="199" t="n"/>
      <c r="X660" s="199" t="n"/>
      <c r="Y660" s="199" t="n"/>
      <c r="Z660" s="199" t="n"/>
      <c r="AA660" s="199" t="n"/>
      <c r="AB660" s="199" t="n"/>
      <c r="AC660" s="199" t="n"/>
      <c r="AD660" s="199" t="n"/>
      <c r="AE660" s="199" t="n"/>
      <c r="AF660" s="199" t="n"/>
      <c r="AG660" s="199" t="n"/>
    </row>
    <row r="661" ht="22.5" customHeight="1">
      <c r="A661" s="199" t="n"/>
      <c r="B661" s="201" t="n"/>
      <c r="C661" s="200" t="n"/>
      <c r="D661" s="201" t="n"/>
      <c r="E661" s="200" t="n"/>
      <c r="F661" s="201" t="n"/>
      <c r="G661" s="200" t="n"/>
      <c r="H661" s="199" t="n"/>
      <c r="I661" s="199" t="n"/>
      <c r="J661" s="199" t="n"/>
      <c r="K661" s="234" t="n"/>
      <c r="L661" s="199" t="n"/>
      <c r="M661" s="212" t="n"/>
      <c r="N661" s="199" t="n"/>
      <c r="O661" s="199" t="n"/>
      <c r="P661" s="199" t="n"/>
      <c r="Q661" s="199" t="n"/>
      <c r="R661" s="199" t="n"/>
      <c r="S661" s="199" t="n"/>
      <c r="T661" s="199" t="n"/>
      <c r="U661" s="199" t="n"/>
      <c r="V661" s="199" t="n"/>
      <c r="W661" s="199" t="n"/>
      <c r="X661" s="199" t="n"/>
      <c r="Y661" s="199" t="n"/>
      <c r="Z661" s="199" t="n"/>
      <c r="AA661" s="199" t="n"/>
      <c r="AB661" s="199" t="n"/>
      <c r="AC661" s="199" t="n"/>
      <c r="AD661" s="199" t="n"/>
      <c r="AE661" s="199" t="n"/>
      <c r="AF661" s="199" t="n"/>
      <c r="AG661" s="199" t="n"/>
    </row>
    <row r="662" ht="22.5" customHeight="1">
      <c r="A662" s="199" t="n"/>
      <c r="B662" s="201" t="n"/>
      <c r="C662" s="200" t="n"/>
      <c r="D662" s="201" t="n"/>
      <c r="E662" s="200" t="n"/>
      <c r="F662" s="201" t="n"/>
      <c r="G662" s="200" t="n"/>
      <c r="H662" s="199" t="n"/>
      <c r="I662" s="199" t="n"/>
      <c r="J662" s="199" t="n"/>
      <c r="K662" s="234" t="n"/>
      <c r="L662" s="199" t="n"/>
      <c r="M662" s="212" t="n"/>
      <c r="N662" s="199" t="n"/>
      <c r="O662" s="199" t="n"/>
      <c r="P662" s="199" t="n"/>
      <c r="Q662" s="199" t="n"/>
      <c r="R662" s="199" t="n"/>
      <c r="S662" s="199" t="n"/>
      <c r="T662" s="199" t="n"/>
      <c r="U662" s="199" t="n"/>
      <c r="V662" s="199" t="n"/>
      <c r="W662" s="199" t="n"/>
      <c r="X662" s="199" t="n"/>
      <c r="Y662" s="199" t="n"/>
      <c r="Z662" s="199" t="n"/>
      <c r="AA662" s="199" t="n"/>
      <c r="AB662" s="199" t="n"/>
      <c r="AC662" s="199" t="n"/>
      <c r="AD662" s="199" t="n"/>
      <c r="AE662" s="199" t="n"/>
      <c r="AF662" s="199" t="n"/>
      <c r="AG662" s="199" t="n"/>
    </row>
    <row r="663" ht="22.5" customHeight="1">
      <c r="A663" s="199" t="n"/>
      <c r="B663" s="201" t="n"/>
      <c r="C663" s="200" t="n"/>
      <c r="D663" s="201" t="n"/>
      <c r="E663" s="200" t="n"/>
      <c r="F663" s="201" t="n"/>
      <c r="G663" s="200" t="n"/>
      <c r="H663" s="199" t="n"/>
      <c r="I663" s="199" t="n"/>
      <c r="J663" s="199" t="n"/>
      <c r="K663" s="234" t="n"/>
      <c r="L663" s="199" t="n"/>
      <c r="M663" s="212" t="n"/>
      <c r="N663" s="199" t="n"/>
      <c r="O663" s="199" t="n"/>
      <c r="P663" s="199" t="n"/>
      <c r="Q663" s="199" t="n"/>
      <c r="R663" s="199" t="n"/>
      <c r="S663" s="199" t="n"/>
      <c r="T663" s="199" t="n"/>
      <c r="U663" s="199" t="n"/>
      <c r="V663" s="199" t="n"/>
      <c r="W663" s="199" t="n"/>
      <c r="X663" s="199" t="n"/>
      <c r="Y663" s="199" t="n"/>
      <c r="Z663" s="199" t="n"/>
      <c r="AA663" s="199" t="n"/>
      <c r="AB663" s="199" t="n"/>
      <c r="AC663" s="199" t="n"/>
      <c r="AD663" s="199" t="n"/>
      <c r="AE663" s="199" t="n"/>
      <c r="AF663" s="199" t="n"/>
      <c r="AG663" s="199" t="n"/>
    </row>
    <row r="664" ht="22.5" customHeight="1">
      <c r="A664" s="199" t="n"/>
      <c r="B664" s="201" t="n"/>
      <c r="C664" s="200" t="n"/>
      <c r="D664" s="201" t="n"/>
      <c r="E664" s="200" t="n"/>
      <c r="F664" s="201" t="n"/>
      <c r="G664" s="200" t="n"/>
      <c r="H664" s="199" t="n"/>
      <c r="I664" s="199" t="n"/>
      <c r="J664" s="199" t="n"/>
      <c r="K664" s="234" t="n"/>
      <c r="L664" s="199" t="n"/>
      <c r="M664" s="212" t="n"/>
      <c r="N664" s="199" t="n"/>
      <c r="O664" s="199" t="n"/>
      <c r="P664" s="199" t="n"/>
      <c r="Q664" s="199" t="n"/>
      <c r="R664" s="199" t="n"/>
      <c r="S664" s="199" t="n"/>
      <c r="T664" s="199" t="n"/>
      <c r="U664" s="199" t="n"/>
      <c r="V664" s="199" t="n"/>
      <c r="W664" s="199" t="n"/>
      <c r="X664" s="199" t="n"/>
      <c r="Y664" s="199" t="n"/>
      <c r="Z664" s="199" t="n"/>
      <c r="AA664" s="199" t="n"/>
      <c r="AB664" s="199" t="n"/>
      <c r="AC664" s="199" t="n"/>
      <c r="AD664" s="199" t="n"/>
      <c r="AE664" s="199" t="n"/>
      <c r="AF664" s="199" t="n"/>
      <c r="AG664" s="199" t="n"/>
    </row>
    <row r="665" ht="22.5" customHeight="1">
      <c r="A665" s="199" t="n"/>
      <c r="B665" s="201" t="n"/>
      <c r="C665" s="200" t="n"/>
      <c r="D665" s="201" t="n"/>
      <c r="E665" s="200" t="n"/>
      <c r="F665" s="201" t="n"/>
      <c r="G665" s="200" t="n"/>
      <c r="H665" s="199" t="n"/>
      <c r="I665" s="199" t="n"/>
      <c r="J665" s="199" t="n"/>
      <c r="K665" s="234" t="n"/>
      <c r="L665" s="199" t="n"/>
      <c r="M665" s="212" t="n"/>
      <c r="N665" s="199" t="n"/>
      <c r="O665" s="199" t="n"/>
      <c r="P665" s="199" t="n"/>
      <c r="Q665" s="199" t="n"/>
      <c r="R665" s="199" t="n"/>
      <c r="S665" s="199" t="n"/>
      <c r="T665" s="199" t="n"/>
      <c r="U665" s="199" t="n"/>
      <c r="V665" s="199" t="n"/>
      <c r="W665" s="199" t="n"/>
      <c r="X665" s="199" t="n"/>
      <c r="Y665" s="199" t="n"/>
      <c r="Z665" s="199" t="n"/>
      <c r="AA665" s="199" t="n"/>
      <c r="AB665" s="199" t="n"/>
      <c r="AC665" s="199" t="n"/>
      <c r="AD665" s="199" t="n"/>
      <c r="AE665" s="199" t="n"/>
      <c r="AF665" s="199" t="n"/>
      <c r="AG665" s="199" t="n"/>
    </row>
    <row r="666" ht="22.5" customHeight="1">
      <c r="A666" s="199" t="n"/>
      <c r="B666" s="201" t="n"/>
      <c r="C666" s="200" t="n"/>
      <c r="D666" s="201" t="n"/>
      <c r="E666" s="200" t="n"/>
      <c r="F666" s="201" t="n"/>
      <c r="G666" s="200" t="n"/>
      <c r="H666" s="199" t="n"/>
      <c r="I666" s="199" t="n"/>
      <c r="J666" s="199" t="n"/>
      <c r="K666" s="234" t="n"/>
      <c r="L666" s="199" t="n"/>
      <c r="M666" s="212" t="n"/>
      <c r="N666" s="199" t="n"/>
      <c r="O666" s="199" t="n"/>
      <c r="P666" s="199" t="n"/>
      <c r="Q666" s="199" t="n"/>
      <c r="R666" s="199" t="n"/>
      <c r="S666" s="199" t="n"/>
      <c r="T666" s="199" t="n"/>
      <c r="U666" s="199" t="n"/>
      <c r="V666" s="199" t="n"/>
      <c r="W666" s="199" t="n"/>
      <c r="X666" s="199" t="n"/>
      <c r="Y666" s="199" t="n"/>
      <c r="Z666" s="199" t="n"/>
      <c r="AA666" s="199" t="n"/>
      <c r="AB666" s="199" t="n"/>
      <c r="AC666" s="199" t="n"/>
      <c r="AD666" s="199" t="n"/>
      <c r="AE666" s="199" t="n"/>
      <c r="AF666" s="199" t="n"/>
      <c r="AG666" s="199" t="n"/>
    </row>
    <row r="667" ht="22.5" customHeight="1">
      <c r="A667" s="199" t="n"/>
      <c r="B667" s="201" t="n"/>
      <c r="C667" s="200" t="n"/>
      <c r="D667" s="201" t="n"/>
      <c r="E667" s="200" t="n"/>
      <c r="F667" s="201" t="n"/>
      <c r="G667" s="200" t="n"/>
      <c r="H667" s="199" t="n"/>
      <c r="I667" s="199" t="n"/>
      <c r="J667" s="199" t="n"/>
      <c r="K667" s="234" t="n"/>
      <c r="L667" s="199" t="n"/>
      <c r="M667" s="212" t="n"/>
      <c r="N667" s="199" t="n"/>
      <c r="O667" s="199" t="n"/>
      <c r="P667" s="199" t="n"/>
      <c r="Q667" s="199" t="n"/>
      <c r="R667" s="199" t="n"/>
      <c r="S667" s="199" t="n"/>
      <c r="T667" s="199" t="n"/>
      <c r="U667" s="199" t="n"/>
      <c r="V667" s="199" t="n"/>
      <c r="W667" s="199" t="n"/>
      <c r="X667" s="199" t="n"/>
      <c r="Y667" s="199" t="n"/>
      <c r="Z667" s="199" t="n"/>
      <c r="AA667" s="199" t="n"/>
      <c r="AB667" s="199" t="n"/>
      <c r="AC667" s="199" t="n"/>
      <c r="AD667" s="199" t="n"/>
      <c r="AE667" s="199" t="n"/>
      <c r="AF667" s="199" t="n"/>
      <c r="AG667" s="199" t="n"/>
    </row>
    <row r="668" ht="22.5" customHeight="1">
      <c r="A668" s="199" t="n"/>
      <c r="B668" s="201" t="n"/>
      <c r="C668" s="200" t="n"/>
      <c r="D668" s="201" t="n"/>
      <c r="E668" s="200" t="n"/>
      <c r="F668" s="201" t="n"/>
      <c r="G668" s="200" t="n"/>
      <c r="H668" s="199" t="n"/>
      <c r="I668" s="199" t="n"/>
      <c r="J668" s="199" t="n"/>
      <c r="K668" s="234" t="n"/>
      <c r="L668" s="199" t="n"/>
      <c r="M668" s="212" t="n"/>
      <c r="N668" s="199" t="n"/>
      <c r="O668" s="199" t="n"/>
      <c r="P668" s="199" t="n"/>
      <c r="Q668" s="199" t="n"/>
      <c r="R668" s="199" t="n"/>
      <c r="S668" s="199" t="n"/>
      <c r="T668" s="199" t="n"/>
      <c r="U668" s="199" t="n"/>
      <c r="V668" s="199" t="n"/>
      <c r="W668" s="199" t="n"/>
      <c r="X668" s="199" t="n"/>
      <c r="Y668" s="199" t="n"/>
      <c r="Z668" s="199" t="n"/>
      <c r="AA668" s="199" t="n"/>
      <c r="AB668" s="199" t="n"/>
      <c r="AC668" s="199" t="n"/>
      <c r="AD668" s="199" t="n"/>
      <c r="AE668" s="199" t="n"/>
      <c r="AF668" s="199" t="n"/>
      <c r="AG668" s="199" t="n"/>
    </row>
    <row r="669" ht="22.5" customHeight="1">
      <c r="A669" s="199" t="n"/>
      <c r="B669" s="201" t="n"/>
      <c r="C669" s="200" t="n"/>
      <c r="D669" s="201" t="n"/>
      <c r="E669" s="200" t="n"/>
      <c r="F669" s="201" t="n"/>
      <c r="G669" s="200" t="n"/>
      <c r="H669" s="199" t="n"/>
      <c r="I669" s="199" t="n"/>
      <c r="J669" s="199" t="n"/>
      <c r="K669" s="234" t="n"/>
      <c r="L669" s="199" t="n"/>
      <c r="M669" s="212" t="n"/>
      <c r="N669" s="199" t="n"/>
      <c r="O669" s="199" t="n"/>
      <c r="P669" s="199" t="n"/>
      <c r="Q669" s="199" t="n"/>
      <c r="R669" s="199" t="n"/>
      <c r="S669" s="199" t="n"/>
      <c r="T669" s="199" t="n"/>
      <c r="U669" s="199" t="n"/>
      <c r="V669" s="199" t="n"/>
      <c r="W669" s="199" t="n"/>
      <c r="X669" s="199" t="n"/>
      <c r="Y669" s="199" t="n"/>
      <c r="Z669" s="199" t="n"/>
      <c r="AA669" s="199" t="n"/>
      <c r="AB669" s="199" t="n"/>
      <c r="AC669" s="199" t="n"/>
      <c r="AD669" s="199" t="n"/>
      <c r="AE669" s="199" t="n"/>
      <c r="AF669" s="199" t="n"/>
      <c r="AG669" s="199" t="n"/>
    </row>
    <row r="670" ht="22.5" customHeight="1">
      <c r="A670" s="199" t="n"/>
      <c r="B670" s="201" t="n"/>
      <c r="C670" s="200" t="n"/>
      <c r="D670" s="201" t="n"/>
      <c r="E670" s="200" t="n"/>
      <c r="F670" s="201" t="n"/>
      <c r="G670" s="200" t="n"/>
      <c r="H670" s="199" t="n"/>
      <c r="I670" s="199" t="n"/>
      <c r="J670" s="199" t="n"/>
      <c r="K670" s="234" t="n"/>
      <c r="L670" s="199" t="n"/>
      <c r="M670" s="212" t="n"/>
      <c r="N670" s="199" t="n"/>
      <c r="O670" s="199" t="n"/>
      <c r="P670" s="199" t="n"/>
      <c r="Q670" s="199" t="n"/>
      <c r="R670" s="199" t="n"/>
      <c r="S670" s="199" t="n"/>
      <c r="T670" s="199" t="n"/>
      <c r="U670" s="199" t="n"/>
      <c r="V670" s="199" t="n"/>
      <c r="W670" s="199" t="n"/>
      <c r="X670" s="199" t="n"/>
      <c r="Y670" s="199" t="n"/>
      <c r="Z670" s="199" t="n"/>
      <c r="AA670" s="199" t="n"/>
      <c r="AB670" s="199" t="n"/>
      <c r="AC670" s="199" t="n"/>
      <c r="AD670" s="199" t="n"/>
      <c r="AE670" s="199" t="n"/>
      <c r="AF670" s="199" t="n"/>
      <c r="AG670" s="199" t="n"/>
    </row>
    <row r="671" ht="22.5" customHeight="1">
      <c r="A671" s="199" t="n"/>
      <c r="B671" s="201" t="n"/>
      <c r="C671" s="200" t="n"/>
      <c r="D671" s="201" t="n"/>
      <c r="E671" s="200" t="n"/>
      <c r="F671" s="201" t="n"/>
      <c r="G671" s="200" t="n"/>
      <c r="H671" s="199" t="n"/>
      <c r="I671" s="199" t="n"/>
      <c r="J671" s="199" t="n"/>
      <c r="K671" s="234" t="n"/>
      <c r="L671" s="199" t="n"/>
      <c r="M671" s="212" t="n"/>
      <c r="N671" s="199" t="n"/>
      <c r="O671" s="199" t="n"/>
      <c r="P671" s="199" t="n"/>
      <c r="Q671" s="199" t="n"/>
      <c r="R671" s="199" t="n"/>
      <c r="S671" s="199" t="n"/>
      <c r="T671" s="199" t="n"/>
      <c r="U671" s="199" t="n"/>
      <c r="V671" s="199" t="n"/>
      <c r="W671" s="199" t="n"/>
      <c r="X671" s="199" t="n"/>
      <c r="Y671" s="199" t="n"/>
      <c r="Z671" s="199" t="n"/>
      <c r="AA671" s="199" t="n"/>
      <c r="AB671" s="199" t="n"/>
      <c r="AC671" s="199" t="n"/>
      <c r="AD671" s="199" t="n"/>
      <c r="AE671" s="199" t="n"/>
      <c r="AF671" s="199" t="n"/>
      <c r="AG671" s="199" t="n"/>
    </row>
    <row r="672" ht="22.5" customHeight="1">
      <c r="A672" s="199" t="n"/>
      <c r="B672" s="201" t="n"/>
      <c r="C672" s="200" t="n"/>
      <c r="D672" s="201" t="n"/>
      <c r="E672" s="200" t="n"/>
      <c r="F672" s="201" t="n"/>
      <c r="G672" s="200" t="n"/>
      <c r="H672" s="199" t="n"/>
      <c r="I672" s="199" t="n"/>
      <c r="J672" s="199" t="n"/>
      <c r="K672" s="234" t="n"/>
      <c r="L672" s="199" t="n"/>
      <c r="M672" s="212" t="n"/>
      <c r="N672" s="199" t="n"/>
      <c r="O672" s="199" t="n"/>
      <c r="P672" s="199" t="n"/>
      <c r="Q672" s="199" t="n"/>
      <c r="R672" s="199" t="n"/>
      <c r="S672" s="199" t="n"/>
      <c r="T672" s="199" t="n"/>
      <c r="U672" s="199" t="n"/>
      <c r="V672" s="199" t="n"/>
      <c r="W672" s="199" t="n"/>
      <c r="X672" s="199" t="n"/>
      <c r="Y672" s="199" t="n"/>
      <c r="Z672" s="199" t="n"/>
      <c r="AA672" s="199" t="n"/>
      <c r="AB672" s="199" t="n"/>
      <c r="AC672" s="199" t="n"/>
      <c r="AD672" s="199" t="n"/>
      <c r="AE672" s="199" t="n"/>
      <c r="AF672" s="199" t="n"/>
      <c r="AG672" s="199" t="n"/>
    </row>
    <row r="673" ht="22.5" customHeight="1">
      <c r="A673" s="199" t="n"/>
      <c r="B673" s="201" t="n"/>
      <c r="C673" s="200" t="n"/>
      <c r="D673" s="201" t="n"/>
      <c r="E673" s="200" t="n"/>
      <c r="F673" s="201" t="n"/>
      <c r="G673" s="200" t="n"/>
      <c r="H673" s="199" t="n"/>
      <c r="I673" s="199" t="n"/>
      <c r="J673" s="199" t="n"/>
      <c r="K673" s="234" t="n"/>
      <c r="L673" s="199" t="n"/>
      <c r="M673" s="212" t="n"/>
      <c r="N673" s="199" t="n"/>
      <c r="O673" s="199" t="n"/>
      <c r="P673" s="199" t="n"/>
      <c r="Q673" s="199" t="n"/>
      <c r="R673" s="199" t="n"/>
      <c r="S673" s="199" t="n"/>
      <c r="T673" s="199" t="n"/>
      <c r="U673" s="199" t="n"/>
      <c r="V673" s="199" t="n"/>
      <c r="W673" s="199" t="n"/>
      <c r="X673" s="199" t="n"/>
      <c r="Y673" s="199" t="n"/>
      <c r="Z673" s="199" t="n"/>
      <c r="AA673" s="199" t="n"/>
      <c r="AB673" s="199" t="n"/>
      <c r="AC673" s="199" t="n"/>
      <c r="AD673" s="199" t="n"/>
      <c r="AE673" s="199" t="n"/>
      <c r="AF673" s="199" t="n"/>
      <c r="AG673" s="199" t="n"/>
    </row>
    <row r="674" ht="22.5" customHeight="1">
      <c r="A674" s="199" t="n"/>
      <c r="B674" s="201" t="n"/>
      <c r="C674" s="200" t="n"/>
      <c r="D674" s="201" t="n"/>
      <c r="E674" s="200" t="n"/>
      <c r="F674" s="201" t="n"/>
      <c r="G674" s="200" t="n"/>
      <c r="H674" s="199" t="n"/>
      <c r="I674" s="199" t="n"/>
      <c r="J674" s="199" t="n"/>
      <c r="K674" s="234" t="n"/>
      <c r="L674" s="199" t="n"/>
      <c r="M674" s="212" t="n"/>
      <c r="N674" s="199" t="n"/>
      <c r="O674" s="199" t="n"/>
      <c r="P674" s="199" t="n"/>
      <c r="Q674" s="199" t="n"/>
      <c r="R674" s="199" t="n"/>
      <c r="S674" s="199" t="n"/>
      <c r="T674" s="199" t="n"/>
      <c r="U674" s="199" t="n"/>
      <c r="V674" s="199" t="n"/>
      <c r="W674" s="199" t="n"/>
      <c r="X674" s="199" t="n"/>
      <c r="Y674" s="199" t="n"/>
      <c r="Z674" s="199" t="n"/>
      <c r="AA674" s="199" t="n"/>
      <c r="AB674" s="199" t="n"/>
      <c r="AC674" s="199" t="n"/>
      <c r="AD674" s="199" t="n"/>
      <c r="AE674" s="199" t="n"/>
      <c r="AF674" s="199" t="n"/>
      <c r="AG674" s="199" t="n"/>
    </row>
    <row r="675" ht="22.5" customHeight="1">
      <c r="A675" s="199" t="n"/>
      <c r="B675" s="201" t="n"/>
      <c r="C675" s="200" t="n"/>
      <c r="D675" s="201" t="n"/>
      <c r="E675" s="200" t="n"/>
      <c r="F675" s="201" t="n"/>
      <c r="G675" s="200" t="n"/>
      <c r="H675" s="199" t="n"/>
      <c r="I675" s="199" t="n"/>
      <c r="J675" s="199" t="n"/>
      <c r="K675" s="234" t="n"/>
      <c r="L675" s="199" t="n"/>
      <c r="M675" s="212" t="n"/>
      <c r="N675" s="199" t="n"/>
      <c r="O675" s="199" t="n"/>
      <c r="P675" s="199" t="n"/>
      <c r="Q675" s="199" t="n"/>
      <c r="R675" s="199" t="n"/>
      <c r="S675" s="199" t="n"/>
      <c r="T675" s="199" t="n"/>
      <c r="U675" s="199" t="n"/>
      <c r="V675" s="199" t="n"/>
      <c r="W675" s="199" t="n"/>
      <c r="X675" s="199" t="n"/>
      <c r="Y675" s="199" t="n"/>
      <c r="Z675" s="199" t="n"/>
      <c r="AA675" s="199" t="n"/>
      <c r="AB675" s="199" t="n"/>
      <c r="AC675" s="199" t="n"/>
      <c r="AD675" s="199" t="n"/>
      <c r="AE675" s="199" t="n"/>
      <c r="AF675" s="199" t="n"/>
      <c r="AG675" s="199" t="n"/>
    </row>
    <row r="676" ht="22.5" customHeight="1">
      <c r="A676" s="199" t="n"/>
      <c r="B676" s="201" t="n"/>
      <c r="C676" s="200" t="n"/>
      <c r="D676" s="201" t="n"/>
      <c r="E676" s="200" t="n"/>
      <c r="F676" s="201" t="n"/>
      <c r="G676" s="200" t="n"/>
      <c r="H676" s="199" t="n"/>
      <c r="I676" s="199" t="n"/>
      <c r="J676" s="199" t="n"/>
      <c r="K676" s="234" t="n"/>
      <c r="L676" s="199" t="n"/>
      <c r="M676" s="212" t="n"/>
      <c r="N676" s="199" t="n"/>
      <c r="O676" s="199" t="n"/>
      <c r="P676" s="199" t="n"/>
      <c r="Q676" s="199" t="n"/>
      <c r="R676" s="199" t="n"/>
      <c r="S676" s="199" t="n"/>
      <c r="T676" s="199" t="n"/>
      <c r="U676" s="199" t="n"/>
      <c r="V676" s="199" t="n"/>
      <c r="W676" s="199" t="n"/>
      <c r="X676" s="199" t="n"/>
      <c r="Y676" s="199" t="n"/>
      <c r="Z676" s="199" t="n"/>
      <c r="AA676" s="199" t="n"/>
      <c r="AB676" s="199" t="n"/>
      <c r="AC676" s="199" t="n"/>
      <c r="AD676" s="199" t="n"/>
      <c r="AE676" s="199" t="n"/>
      <c r="AF676" s="199" t="n"/>
      <c r="AG676" s="199" t="n"/>
    </row>
    <row r="677" ht="22.5" customHeight="1">
      <c r="A677" s="199" t="n"/>
      <c r="B677" s="201" t="n"/>
      <c r="C677" s="200" t="n"/>
      <c r="D677" s="201" t="n"/>
      <c r="E677" s="200" t="n"/>
      <c r="F677" s="201" t="n"/>
      <c r="G677" s="200" t="n"/>
      <c r="H677" s="199" t="n"/>
      <c r="I677" s="199" t="n"/>
      <c r="J677" s="199" t="n"/>
      <c r="K677" s="234" t="n"/>
      <c r="L677" s="199" t="n"/>
      <c r="M677" s="212" t="n"/>
      <c r="N677" s="199" t="n"/>
      <c r="O677" s="199" t="n"/>
      <c r="P677" s="199" t="n"/>
      <c r="Q677" s="199" t="n"/>
      <c r="R677" s="199" t="n"/>
      <c r="S677" s="199" t="n"/>
      <c r="T677" s="199" t="n"/>
      <c r="U677" s="199" t="n"/>
      <c r="V677" s="199" t="n"/>
      <c r="W677" s="199" t="n"/>
      <c r="X677" s="199" t="n"/>
      <c r="Y677" s="199" t="n"/>
      <c r="Z677" s="199" t="n"/>
      <c r="AA677" s="199" t="n"/>
      <c r="AB677" s="199" t="n"/>
      <c r="AC677" s="199" t="n"/>
      <c r="AD677" s="199" t="n"/>
      <c r="AE677" s="199" t="n"/>
      <c r="AF677" s="199" t="n"/>
      <c r="AG677" s="199" t="n"/>
    </row>
    <row r="678" ht="22.5" customHeight="1">
      <c r="A678" s="199" t="n"/>
      <c r="B678" s="201" t="n"/>
      <c r="C678" s="200" t="n"/>
      <c r="D678" s="201" t="n"/>
      <c r="E678" s="200" t="n"/>
      <c r="F678" s="201" t="n"/>
      <c r="G678" s="200" t="n"/>
      <c r="H678" s="199" t="n"/>
      <c r="I678" s="199" t="n"/>
      <c r="J678" s="199" t="n"/>
      <c r="K678" s="234" t="n"/>
      <c r="L678" s="199" t="n"/>
      <c r="M678" s="212" t="n"/>
      <c r="N678" s="199" t="n"/>
      <c r="O678" s="199" t="n"/>
      <c r="P678" s="199" t="n"/>
      <c r="Q678" s="199" t="n"/>
      <c r="R678" s="199" t="n"/>
      <c r="S678" s="199" t="n"/>
      <c r="T678" s="199" t="n"/>
      <c r="U678" s="199" t="n"/>
      <c r="V678" s="199" t="n"/>
      <c r="W678" s="199" t="n"/>
      <c r="X678" s="199" t="n"/>
      <c r="Y678" s="199" t="n"/>
      <c r="Z678" s="199" t="n"/>
      <c r="AA678" s="199" t="n"/>
      <c r="AB678" s="199" t="n"/>
      <c r="AC678" s="199" t="n"/>
      <c r="AD678" s="199" t="n"/>
      <c r="AE678" s="199" t="n"/>
      <c r="AF678" s="199" t="n"/>
      <c r="AG678" s="199" t="n"/>
    </row>
    <row r="679" ht="22.5" customHeight="1">
      <c r="A679" s="199" t="n"/>
      <c r="B679" s="201" t="n"/>
      <c r="C679" s="200" t="n"/>
      <c r="D679" s="201" t="n"/>
      <c r="E679" s="200" t="n"/>
      <c r="F679" s="201" t="n"/>
      <c r="G679" s="200" t="n"/>
      <c r="H679" s="199" t="n"/>
      <c r="I679" s="199" t="n"/>
      <c r="J679" s="199" t="n"/>
      <c r="K679" s="234" t="n"/>
      <c r="L679" s="199" t="n"/>
      <c r="M679" s="212" t="n"/>
      <c r="N679" s="199" t="n"/>
      <c r="O679" s="199" t="n"/>
      <c r="P679" s="199" t="n"/>
      <c r="Q679" s="199" t="n"/>
      <c r="R679" s="199" t="n"/>
      <c r="S679" s="199" t="n"/>
      <c r="T679" s="199" t="n"/>
      <c r="U679" s="199" t="n"/>
      <c r="V679" s="199" t="n"/>
      <c r="W679" s="199" t="n"/>
      <c r="X679" s="199" t="n"/>
      <c r="Y679" s="199" t="n"/>
      <c r="Z679" s="199" t="n"/>
      <c r="AA679" s="199" t="n"/>
      <c r="AB679" s="199" t="n"/>
      <c r="AC679" s="199" t="n"/>
      <c r="AD679" s="199" t="n"/>
      <c r="AE679" s="199" t="n"/>
      <c r="AF679" s="199" t="n"/>
      <c r="AG679" s="199" t="n"/>
    </row>
    <row r="680" ht="22.5" customHeight="1">
      <c r="A680" s="199" t="n"/>
      <c r="B680" s="201" t="n"/>
      <c r="C680" s="200" t="n"/>
      <c r="D680" s="201" t="n"/>
      <c r="E680" s="200" t="n"/>
      <c r="F680" s="201" t="n"/>
      <c r="G680" s="200" t="n"/>
      <c r="H680" s="199" t="n"/>
      <c r="I680" s="199" t="n"/>
      <c r="J680" s="199" t="n"/>
      <c r="K680" s="234" t="n"/>
      <c r="L680" s="199" t="n"/>
      <c r="M680" s="212" t="n"/>
      <c r="N680" s="199" t="n"/>
      <c r="O680" s="199" t="n"/>
      <c r="P680" s="199" t="n"/>
      <c r="Q680" s="199" t="n"/>
      <c r="R680" s="199" t="n"/>
      <c r="S680" s="199" t="n"/>
      <c r="T680" s="199" t="n"/>
      <c r="U680" s="199" t="n"/>
      <c r="V680" s="199" t="n"/>
      <c r="W680" s="199" t="n"/>
      <c r="X680" s="199" t="n"/>
      <c r="Y680" s="199" t="n"/>
      <c r="Z680" s="199" t="n"/>
      <c r="AA680" s="199" t="n"/>
      <c r="AB680" s="199" t="n"/>
      <c r="AC680" s="199" t="n"/>
      <c r="AD680" s="199" t="n"/>
      <c r="AE680" s="199" t="n"/>
      <c r="AF680" s="199" t="n"/>
      <c r="AG680" s="199" t="n"/>
    </row>
    <row r="681" ht="22.5" customHeight="1">
      <c r="A681" s="199" t="n"/>
      <c r="B681" s="201" t="n"/>
      <c r="C681" s="200" t="n"/>
      <c r="D681" s="201" t="n"/>
      <c r="E681" s="200" t="n"/>
      <c r="F681" s="201" t="n"/>
      <c r="G681" s="200" t="n"/>
      <c r="H681" s="199" t="n"/>
      <c r="I681" s="199" t="n"/>
      <c r="J681" s="199" t="n"/>
      <c r="K681" s="234" t="n"/>
      <c r="L681" s="199" t="n"/>
      <c r="M681" s="212" t="n"/>
      <c r="N681" s="199" t="n"/>
      <c r="O681" s="199" t="n"/>
      <c r="P681" s="199" t="n"/>
      <c r="Q681" s="199" t="n"/>
      <c r="R681" s="199" t="n"/>
      <c r="S681" s="199" t="n"/>
      <c r="T681" s="199" t="n"/>
      <c r="U681" s="199" t="n"/>
      <c r="V681" s="199" t="n"/>
      <c r="W681" s="199" t="n"/>
      <c r="X681" s="199" t="n"/>
      <c r="Y681" s="199" t="n"/>
      <c r="Z681" s="199" t="n"/>
      <c r="AA681" s="199" t="n"/>
      <c r="AB681" s="199" t="n"/>
      <c r="AC681" s="199" t="n"/>
      <c r="AD681" s="199" t="n"/>
      <c r="AE681" s="199" t="n"/>
      <c r="AF681" s="199" t="n"/>
      <c r="AG681" s="199" t="n"/>
    </row>
    <row r="682" ht="22.5" customHeight="1">
      <c r="A682" s="199" t="n"/>
      <c r="B682" s="201" t="n"/>
      <c r="C682" s="200" t="n"/>
      <c r="D682" s="201" t="n"/>
      <c r="E682" s="200" t="n"/>
      <c r="F682" s="201" t="n"/>
      <c r="G682" s="200" t="n"/>
      <c r="H682" s="199" t="n"/>
      <c r="I682" s="199" t="n"/>
      <c r="J682" s="199" t="n"/>
      <c r="K682" s="234" t="n"/>
      <c r="L682" s="199" t="n"/>
      <c r="M682" s="212" t="n"/>
      <c r="N682" s="199" t="n"/>
      <c r="O682" s="199" t="n"/>
      <c r="P682" s="199" t="n"/>
      <c r="Q682" s="199" t="n"/>
      <c r="R682" s="199" t="n"/>
      <c r="S682" s="199" t="n"/>
      <c r="T682" s="199" t="n"/>
      <c r="U682" s="199" t="n"/>
      <c r="V682" s="199" t="n"/>
      <c r="W682" s="199" t="n"/>
      <c r="X682" s="199" t="n"/>
      <c r="Y682" s="199" t="n"/>
      <c r="Z682" s="199" t="n"/>
      <c r="AA682" s="199" t="n"/>
      <c r="AB682" s="199" t="n"/>
      <c r="AC682" s="199" t="n"/>
      <c r="AD682" s="199" t="n"/>
      <c r="AE682" s="199" t="n"/>
      <c r="AF682" s="199" t="n"/>
      <c r="AG682" s="199" t="n"/>
    </row>
    <row r="683" ht="22.5" customHeight="1">
      <c r="A683" s="199" t="n"/>
      <c r="B683" s="201" t="n"/>
      <c r="C683" s="200" t="n"/>
      <c r="D683" s="201" t="n"/>
      <c r="E683" s="200" t="n"/>
      <c r="F683" s="201" t="n"/>
      <c r="G683" s="200" t="n"/>
      <c r="H683" s="199" t="n"/>
      <c r="I683" s="199" t="n"/>
      <c r="J683" s="199" t="n"/>
      <c r="K683" s="234" t="n"/>
      <c r="L683" s="199" t="n"/>
      <c r="M683" s="212" t="n"/>
      <c r="N683" s="199" t="n"/>
      <c r="O683" s="199" t="n"/>
      <c r="P683" s="199" t="n"/>
      <c r="Q683" s="199" t="n"/>
      <c r="R683" s="199" t="n"/>
      <c r="S683" s="199" t="n"/>
      <c r="T683" s="199" t="n"/>
      <c r="U683" s="199" t="n"/>
      <c r="V683" s="199" t="n"/>
      <c r="W683" s="199" t="n"/>
      <c r="X683" s="199" t="n"/>
      <c r="Y683" s="199" t="n"/>
      <c r="Z683" s="199" t="n"/>
      <c r="AA683" s="199" t="n"/>
      <c r="AB683" s="199" t="n"/>
      <c r="AC683" s="199" t="n"/>
      <c r="AD683" s="199" t="n"/>
      <c r="AE683" s="199" t="n"/>
      <c r="AF683" s="199" t="n"/>
      <c r="AG683" s="199" t="n"/>
    </row>
    <row r="684" ht="22.5" customHeight="1">
      <c r="A684" s="199" t="n"/>
      <c r="B684" s="201" t="n"/>
      <c r="C684" s="200" t="n"/>
      <c r="D684" s="201" t="n"/>
      <c r="E684" s="200" t="n"/>
      <c r="F684" s="201" t="n"/>
      <c r="G684" s="200" t="n"/>
      <c r="H684" s="199" t="n"/>
      <c r="I684" s="199" t="n"/>
      <c r="J684" s="199" t="n"/>
      <c r="K684" s="234" t="n"/>
      <c r="L684" s="199" t="n"/>
      <c r="M684" s="212" t="n"/>
      <c r="N684" s="199" t="n"/>
      <c r="O684" s="199" t="n"/>
      <c r="P684" s="199" t="n"/>
      <c r="Q684" s="199" t="n"/>
      <c r="R684" s="199" t="n"/>
      <c r="S684" s="199" t="n"/>
      <c r="T684" s="199" t="n"/>
      <c r="U684" s="199" t="n"/>
      <c r="V684" s="199" t="n"/>
      <c r="W684" s="199" t="n"/>
      <c r="X684" s="199" t="n"/>
      <c r="Y684" s="199" t="n"/>
      <c r="Z684" s="199" t="n"/>
      <c r="AA684" s="199" t="n"/>
      <c r="AB684" s="199" t="n"/>
      <c r="AC684" s="199" t="n"/>
      <c r="AD684" s="199" t="n"/>
      <c r="AE684" s="199" t="n"/>
      <c r="AF684" s="199" t="n"/>
      <c r="AG684" s="199" t="n"/>
    </row>
    <row r="685" ht="22.5" customHeight="1">
      <c r="A685" s="199" t="n"/>
      <c r="B685" s="201" t="n"/>
      <c r="C685" s="200" t="n"/>
      <c r="D685" s="201" t="n"/>
      <c r="E685" s="200" t="n"/>
      <c r="F685" s="201" t="n"/>
      <c r="G685" s="200" t="n"/>
      <c r="H685" s="199" t="n"/>
      <c r="I685" s="199" t="n"/>
      <c r="J685" s="199" t="n"/>
      <c r="K685" s="234" t="n"/>
      <c r="L685" s="199" t="n"/>
      <c r="M685" s="212" t="n"/>
      <c r="N685" s="199" t="n"/>
      <c r="O685" s="199" t="n"/>
      <c r="P685" s="199" t="n"/>
      <c r="Q685" s="199" t="n"/>
      <c r="R685" s="199" t="n"/>
      <c r="S685" s="199" t="n"/>
      <c r="T685" s="199" t="n"/>
      <c r="U685" s="199" t="n"/>
      <c r="V685" s="199" t="n"/>
      <c r="W685" s="199" t="n"/>
      <c r="X685" s="199" t="n"/>
      <c r="Y685" s="199" t="n"/>
      <c r="Z685" s="199" t="n"/>
      <c r="AA685" s="199" t="n"/>
      <c r="AB685" s="199" t="n"/>
      <c r="AC685" s="199" t="n"/>
      <c r="AD685" s="199" t="n"/>
      <c r="AE685" s="199" t="n"/>
      <c r="AF685" s="199" t="n"/>
      <c r="AG685" s="199" t="n"/>
    </row>
    <row r="686" ht="22.5" customHeight="1">
      <c r="A686" s="199" t="n"/>
      <c r="B686" s="201" t="n"/>
      <c r="C686" s="200" t="n"/>
      <c r="D686" s="201" t="n"/>
      <c r="E686" s="200" t="n"/>
      <c r="F686" s="201" t="n"/>
      <c r="G686" s="200" t="n"/>
      <c r="H686" s="199" t="n"/>
      <c r="I686" s="199" t="n"/>
      <c r="J686" s="199" t="n"/>
      <c r="K686" s="234" t="n"/>
      <c r="L686" s="199" t="n"/>
      <c r="M686" s="212" t="n"/>
      <c r="N686" s="199" t="n"/>
      <c r="O686" s="199" t="n"/>
      <c r="P686" s="199" t="n"/>
      <c r="Q686" s="199" t="n"/>
      <c r="R686" s="199" t="n"/>
      <c r="S686" s="199" t="n"/>
      <c r="T686" s="199" t="n"/>
      <c r="U686" s="199" t="n"/>
      <c r="V686" s="199" t="n"/>
      <c r="W686" s="199" t="n"/>
      <c r="X686" s="199" t="n"/>
      <c r="Y686" s="199" t="n"/>
      <c r="Z686" s="199" t="n"/>
      <c r="AA686" s="199" t="n"/>
      <c r="AB686" s="199" t="n"/>
      <c r="AC686" s="199" t="n"/>
      <c r="AD686" s="199" t="n"/>
      <c r="AE686" s="199" t="n"/>
      <c r="AF686" s="199" t="n"/>
      <c r="AG686" s="199" t="n"/>
    </row>
    <row r="687" ht="22.5" customHeight="1">
      <c r="A687" s="199" t="n"/>
      <c r="B687" s="201" t="n"/>
      <c r="C687" s="200" t="n"/>
      <c r="D687" s="201" t="n"/>
      <c r="E687" s="200" t="n"/>
      <c r="F687" s="201" t="n"/>
      <c r="G687" s="200" t="n"/>
      <c r="H687" s="199" t="n"/>
      <c r="I687" s="199" t="n"/>
      <c r="J687" s="199" t="n"/>
      <c r="K687" s="234" t="n"/>
      <c r="L687" s="199" t="n"/>
      <c r="M687" s="212" t="n"/>
      <c r="N687" s="199" t="n"/>
      <c r="O687" s="199" t="n"/>
      <c r="P687" s="199" t="n"/>
      <c r="Q687" s="199" t="n"/>
      <c r="R687" s="199" t="n"/>
      <c r="S687" s="199" t="n"/>
      <c r="T687" s="199" t="n"/>
      <c r="U687" s="199" t="n"/>
      <c r="V687" s="199" t="n"/>
      <c r="W687" s="199" t="n"/>
      <c r="X687" s="199" t="n"/>
      <c r="Y687" s="199" t="n"/>
      <c r="Z687" s="199" t="n"/>
      <c r="AA687" s="199" t="n"/>
      <c r="AB687" s="199" t="n"/>
      <c r="AC687" s="199" t="n"/>
      <c r="AD687" s="199" t="n"/>
      <c r="AE687" s="199" t="n"/>
      <c r="AF687" s="199" t="n"/>
      <c r="AG687" s="199" t="n"/>
    </row>
    <row r="688" ht="22.5" customHeight="1">
      <c r="A688" s="199" t="n"/>
      <c r="B688" s="201" t="n"/>
      <c r="C688" s="200" t="n"/>
      <c r="D688" s="201" t="n"/>
      <c r="E688" s="200" t="n"/>
      <c r="F688" s="201" t="n"/>
      <c r="G688" s="200" t="n"/>
      <c r="H688" s="199" t="n"/>
      <c r="I688" s="199" t="n"/>
      <c r="J688" s="199" t="n"/>
      <c r="K688" s="234" t="n"/>
      <c r="L688" s="199" t="n"/>
      <c r="M688" s="212" t="n"/>
      <c r="N688" s="199" t="n"/>
      <c r="O688" s="199" t="n"/>
      <c r="P688" s="199" t="n"/>
      <c r="Q688" s="199" t="n"/>
      <c r="R688" s="199" t="n"/>
      <c r="S688" s="199" t="n"/>
      <c r="T688" s="199" t="n"/>
      <c r="U688" s="199" t="n"/>
      <c r="V688" s="199" t="n"/>
      <c r="W688" s="199" t="n"/>
      <c r="X688" s="199" t="n"/>
      <c r="Y688" s="199" t="n"/>
      <c r="Z688" s="199" t="n"/>
      <c r="AA688" s="199" t="n"/>
      <c r="AB688" s="199" t="n"/>
      <c r="AC688" s="199" t="n"/>
      <c r="AD688" s="199" t="n"/>
      <c r="AE688" s="199" t="n"/>
      <c r="AF688" s="199" t="n"/>
      <c r="AG688" s="199" t="n"/>
    </row>
    <row r="689" ht="22.5" customHeight="1">
      <c r="A689" s="199" t="n"/>
      <c r="B689" s="201" t="n"/>
      <c r="C689" s="200" t="n"/>
      <c r="D689" s="201" t="n"/>
      <c r="E689" s="200" t="n"/>
      <c r="F689" s="201" t="n"/>
      <c r="G689" s="200" t="n"/>
      <c r="H689" s="199" t="n"/>
      <c r="I689" s="199" t="n"/>
      <c r="J689" s="199" t="n"/>
      <c r="K689" s="234" t="n"/>
      <c r="L689" s="199" t="n"/>
      <c r="M689" s="212" t="n"/>
      <c r="N689" s="199" t="n"/>
      <c r="O689" s="199" t="n"/>
      <c r="P689" s="199" t="n"/>
      <c r="Q689" s="199" t="n"/>
      <c r="R689" s="199" t="n"/>
      <c r="S689" s="199" t="n"/>
      <c r="T689" s="199" t="n"/>
      <c r="U689" s="199" t="n"/>
      <c r="V689" s="199" t="n"/>
      <c r="W689" s="199" t="n"/>
      <c r="X689" s="199" t="n"/>
      <c r="Y689" s="199" t="n"/>
      <c r="Z689" s="199" t="n"/>
      <c r="AA689" s="199" t="n"/>
      <c r="AB689" s="199" t="n"/>
      <c r="AC689" s="199" t="n"/>
      <c r="AD689" s="199" t="n"/>
      <c r="AE689" s="199" t="n"/>
      <c r="AF689" s="199" t="n"/>
      <c r="AG689" s="199" t="n"/>
    </row>
    <row r="690" ht="22.5" customHeight="1">
      <c r="A690" s="199" t="n"/>
      <c r="B690" s="201" t="n"/>
      <c r="C690" s="200" t="n"/>
      <c r="D690" s="201" t="n"/>
      <c r="E690" s="200" t="n"/>
      <c r="F690" s="201" t="n"/>
      <c r="G690" s="200" t="n"/>
      <c r="H690" s="199" t="n"/>
      <c r="I690" s="199" t="n"/>
      <c r="J690" s="199" t="n"/>
      <c r="K690" s="234" t="n"/>
      <c r="L690" s="199" t="n"/>
      <c r="M690" s="212" t="n"/>
      <c r="N690" s="199" t="n"/>
      <c r="O690" s="199" t="n"/>
      <c r="P690" s="199" t="n"/>
      <c r="Q690" s="199" t="n"/>
      <c r="R690" s="199" t="n"/>
      <c r="S690" s="199" t="n"/>
      <c r="T690" s="199" t="n"/>
      <c r="U690" s="199" t="n"/>
      <c r="V690" s="199" t="n"/>
      <c r="W690" s="199" t="n"/>
      <c r="X690" s="199" t="n"/>
      <c r="Y690" s="199" t="n"/>
      <c r="Z690" s="199" t="n"/>
      <c r="AA690" s="199" t="n"/>
      <c r="AB690" s="199" t="n"/>
      <c r="AC690" s="199" t="n"/>
      <c r="AD690" s="199" t="n"/>
      <c r="AE690" s="199" t="n"/>
      <c r="AF690" s="199" t="n"/>
      <c r="AG690" s="199" t="n"/>
    </row>
    <row r="691" ht="22.5" customHeight="1">
      <c r="A691" s="199" t="n"/>
      <c r="B691" s="201" t="n"/>
      <c r="C691" s="200" t="n"/>
      <c r="D691" s="201" t="n"/>
      <c r="E691" s="200" t="n"/>
      <c r="F691" s="201" t="n"/>
      <c r="G691" s="200" t="n"/>
      <c r="H691" s="199" t="n"/>
      <c r="I691" s="199" t="n"/>
      <c r="J691" s="199" t="n"/>
      <c r="K691" s="234" t="n"/>
      <c r="L691" s="199" t="n"/>
      <c r="M691" s="212" t="n"/>
      <c r="N691" s="199" t="n"/>
      <c r="O691" s="199" t="n"/>
      <c r="P691" s="199" t="n"/>
      <c r="Q691" s="199" t="n"/>
      <c r="R691" s="199" t="n"/>
      <c r="S691" s="199" t="n"/>
      <c r="T691" s="199" t="n"/>
      <c r="U691" s="199" t="n"/>
      <c r="V691" s="199" t="n"/>
      <c r="W691" s="199" t="n"/>
      <c r="X691" s="199" t="n"/>
      <c r="Y691" s="199" t="n"/>
      <c r="Z691" s="199" t="n"/>
      <c r="AA691" s="199" t="n"/>
      <c r="AB691" s="199" t="n"/>
      <c r="AC691" s="199" t="n"/>
      <c r="AD691" s="199" t="n"/>
      <c r="AE691" s="199" t="n"/>
      <c r="AF691" s="199" t="n"/>
      <c r="AG691" s="199" t="n"/>
    </row>
    <row r="692" ht="22.5" customHeight="1">
      <c r="A692" s="199" t="n"/>
      <c r="B692" s="201" t="n"/>
      <c r="C692" s="200" t="n"/>
      <c r="D692" s="201" t="n"/>
      <c r="E692" s="200" t="n"/>
      <c r="F692" s="201" t="n"/>
      <c r="G692" s="200" t="n"/>
      <c r="H692" s="199" t="n"/>
      <c r="I692" s="199" t="n"/>
      <c r="J692" s="199" t="n"/>
      <c r="K692" s="234" t="n"/>
      <c r="L692" s="199" t="n"/>
      <c r="M692" s="212" t="n"/>
      <c r="N692" s="199" t="n"/>
      <c r="O692" s="199" t="n"/>
      <c r="P692" s="199" t="n"/>
      <c r="Q692" s="199" t="n"/>
      <c r="R692" s="199" t="n"/>
      <c r="S692" s="199" t="n"/>
      <c r="T692" s="199" t="n"/>
      <c r="U692" s="199" t="n"/>
      <c r="V692" s="199" t="n"/>
      <c r="W692" s="199" t="n"/>
      <c r="X692" s="199" t="n"/>
      <c r="Y692" s="199" t="n"/>
      <c r="Z692" s="199" t="n"/>
      <c r="AA692" s="199" t="n"/>
      <c r="AB692" s="199" t="n"/>
      <c r="AC692" s="199" t="n"/>
      <c r="AD692" s="199" t="n"/>
      <c r="AE692" s="199" t="n"/>
      <c r="AF692" s="199" t="n"/>
      <c r="AG692" s="199" t="n"/>
    </row>
    <row r="693" ht="22.5" customHeight="1">
      <c r="A693" s="199" t="n"/>
      <c r="B693" s="201" t="n"/>
      <c r="C693" s="200" t="n"/>
      <c r="D693" s="201" t="n"/>
      <c r="E693" s="200" t="n"/>
      <c r="F693" s="201" t="n"/>
      <c r="G693" s="200" t="n"/>
      <c r="H693" s="199" t="n"/>
      <c r="I693" s="199" t="n"/>
      <c r="J693" s="199" t="n"/>
      <c r="K693" s="234" t="n"/>
      <c r="L693" s="199" t="n"/>
      <c r="M693" s="212" t="n"/>
      <c r="N693" s="199" t="n"/>
      <c r="O693" s="199" t="n"/>
      <c r="P693" s="199" t="n"/>
      <c r="Q693" s="199" t="n"/>
      <c r="R693" s="199" t="n"/>
      <c r="S693" s="199" t="n"/>
      <c r="T693" s="199" t="n"/>
      <c r="U693" s="199" t="n"/>
      <c r="V693" s="199" t="n"/>
      <c r="W693" s="199" t="n"/>
      <c r="X693" s="199" t="n"/>
      <c r="Y693" s="199" t="n"/>
      <c r="Z693" s="199" t="n"/>
      <c r="AA693" s="199" t="n"/>
      <c r="AB693" s="199" t="n"/>
      <c r="AC693" s="199" t="n"/>
      <c r="AD693" s="199" t="n"/>
      <c r="AE693" s="199" t="n"/>
      <c r="AF693" s="199" t="n"/>
      <c r="AG693" s="199" t="n"/>
    </row>
    <row r="694" ht="22.5" customHeight="1">
      <c r="A694" s="199" t="n"/>
      <c r="B694" s="201" t="n"/>
      <c r="C694" s="200" t="n"/>
      <c r="D694" s="201" t="n"/>
      <c r="E694" s="200" t="n"/>
      <c r="F694" s="201" t="n"/>
      <c r="G694" s="200" t="n"/>
      <c r="H694" s="199" t="n"/>
      <c r="I694" s="199" t="n"/>
      <c r="J694" s="199" t="n"/>
      <c r="K694" s="234" t="n"/>
      <c r="L694" s="199" t="n"/>
      <c r="M694" s="212" t="n"/>
      <c r="N694" s="199" t="n"/>
      <c r="O694" s="199" t="n"/>
      <c r="P694" s="199" t="n"/>
      <c r="Q694" s="199" t="n"/>
      <c r="R694" s="199" t="n"/>
      <c r="S694" s="199" t="n"/>
      <c r="T694" s="199" t="n"/>
      <c r="U694" s="199" t="n"/>
      <c r="V694" s="199" t="n"/>
      <c r="W694" s="199" t="n"/>
      <c r="X694" s="199" t="n"/>
      <c r="Y694" s="199" t="n"/>
      <c r="Z694" s="199" t="n"/>
      <c r="AA694" s="199" t="n"/>
      <c r="AB694" s="199" t="n"/>
      <c r="AC694" s="199" t="n"/>
      <c r="AD694" s="199" t="n"/>
      <c r="AE694" s="199" t="n"/>
      <c r="AF694" s="199" t="n"/>
      <c r="AG694" s="199" t="n"/>
    </row>
    <row r="695" ht="22.5" customHeight="1">
      <c r="A695" s="199" t="n"/>
      <c r="B695" s="201" t="n"/>
      <c r="C695" s="200" t="n"/>
      <c r="D695" s="201" t="n"/>
      <c r="E695" s="200" t="n"/>
      <c r="F695" s="201" t="n"/>
      <c r="G695" s="200" t="n"/>
      <c r="H695" s="199" t="n"/>
      <c r="I695" s="199" t="n"/>
      <c r="J695" s="199" t="n"/>
      <c r="K695" s="234" t="n"/>
      <c r="L695" s="199" t="n"/>
      <c r="M695" s="212" t="n"/>
      <c r="N695" s="199" t="n"/>
      <c r="O695" s="199" t="n"/>
      <c r="P695" s="199" t="n"/>
      <c r="Q695" s="199" t="n"/>
      <c r="R695" s="199" t="n"/>
      <c r="S695" s="199" t="n"/>
      <c r="T695" s="199" t="n"/>
      <c r="U695" s="199" t="n"/>
      <c r="V695" s="199" t="n"/>
      <c r="W695" s="199" t="n"/>
      <c r="X695" s="199" t="n"/>
      <c r="Y695" s="199" t="n"/>
      <c r="Z695" s="199" t="n"/>
      <c r="AA695" s="199" t="n"/>
      <c r="AB695" s="199" t="n"/>
      <c r="AC695" s="199" t="n"/>
      <c r="AD695" s="199" t="n"/>
      <c r="AE695" s="199" t="n"/>
      <c r="AF695" s="199" t="n"/>
      <c r="AG695" s="199" t="n"/>
    </row>
    <row r="696" ht="22.5" customHeight="1">
      <c r="A696" s="199" t="n"/>
      <c r="B696" s="201" t="n"/>
      <c r="C696" s="200" t="n"/>
      <c r="D696" s="201" t="n"/>
      <c r="E696" s="200" t="n"/>
      <c r="F696" s="201" t="n"/>
      <c r="G696" s="200" t="n"/>
      <c r="H696" s="199" t="n"/>
      <c r="I696" s="199" t="n"/>
      <c r="J696" s="199" t="n"/>
      <c r="K696" s="234" t="n"/>
      <c r="L696" s="199" t="n"/>
      <c r="M696" s="212" t="n"/>
      <c r="N696" s="199" t="n"/>
      <c r="O696" s="199" t="n"/>
      <c r="P696" s="199" t="n"/>
      <c r="Q696" s="199" t="n"/>
      <c r="R696" s="199" t="n"/>
      <c r="S696" s="199" t="n"/>
      <c r="T696" s="199" t="n"/>
      <c r="U696" s="199" t="n"/>
      <c r="V696" s="199" t="n"/>
      <c r="W696" s="199" t="n"/>
      <c r="X696" s="199" t="n"/>
      <c r="Y696" s="199" t="n"/>
      <c r="Z696" s="199" t="n"/>
      <c r="AA696" s="199" t="n"/>
      <c r="AB696" s="199" t="n"/>
      <c r="AC696" s="199" t="n"/>
      <c r="AD696" s="199" t="n"/>
      <c r="AE696" s="199" t="n"/>
      <c r="AF696" s="199" t="n"/>
      <c r="AG696" s="199" t="n"/>
    </row>
    <row r="697" ht="22.5" customHeight="1">
      <c r="A697" s="199" t="n"/>
      <c r="B697" s="201" t="n"/>
      <c r="C697" s="200" t="n"/>
      <c r="D697" s="201" t="n"/>
      <c r="E697" s="200" t="n"/>
      <c r="F697" s="201" t="n"/>
      <c r="G697" s="200" t="n"/>
      <c r="H697" s="199" t="n"/>
      <c r="I697" s="199" t="n"/>
      <c r="J697" s="199" t="n"/>
      <c r="K697" s="234" t="n"/>
      <c r="L697" s="199" t="n"/>
      <c r="M697" s="212" t="n"/>
      <c r="N697" s="199" t="n"/>
      <c r="O697" s="199" t="n"/>
      <c r="P697" s="199" t="n"/>
      <c r="Q697" s="199" t="n"/>
      <c r="R697" s="199" t="n"/>
      <c r="S697" s="199" t="n"/>
      <c r="T697" s="199" t="n"/>
      <c r="U697" s="199" t="n"/>
      <c r="V697" s="199" t="n"/>
      <c r="W697" s="199" t="n"/>
      <c r="X697" s="199" t="n"/>
      <c r="Y697" s="199" t="n"/>
      <c r="Z697" s="199" t="n"/>
      <c r="AA697" s="199" t="n"/>
      <c r="AB697" s="199" t="n"/>
      <c r="AC697" s="199" t="n"/>
      <c r="AD697" s="199" t="n"/>
      <c r="AE697" s="199" t="n"/>
      <c r="AF697" s="199" t="n"/>
      <c r="AG697" s="199" t="n"/>
    </row>
    <row r="698" ht="22.5" customHeight="1">
      <c r="A698" s="199" t="n"/>
      <c r="B698" s="201" t="n"/>
      <c r="C698" s="200" t="n"/>
      <c r="D698" s="201" t="n"/>
      <c r="E698" s="200" t="n"/>
      <c r="F698" s="201" t="n"/>
      <c r="G698" s="200" t="n"/>
      <c r="H698" s="199" t="n"/>
      <c r="I698" s="199" t="n"/>
      <c r="J698" s="199" t="n"/>
      <c r="K698" s="234" t="n"/>
      <c r="L698" s="199" t="n"/>
      <c r="M698" s="212" t="n"/>
      <c r="N698" s="199" t="n"/>
      <c r="O698" s="199" t="n"/>
      <c r="P698" s="199" t="n"/>
      <c r="Q698" s="199" t="n"/>
      <c r="R698" s="199" t="n"/>
      <c r="S698" s="199" t="n"/>
      <c r="T698" s="199" t="n"/>
      <c r="U698" s="199" t="n"/>
      <c r="V698" s="199" t="n"/>
      <c r="W698" s="199" t="n"/>
      <c r="X698" s="199" t="n"/>
      <c r="Y698" s="199" t="n"/>
      <c r="Z698" s="199" t="n"/>
      <c r="AA698" s="199" t="n"/>
      <c r="AB698" s="199" t="n"/>
      <c r="AC698" s="199" t="n"/>
      <c r="AD698" s="199" t="n"/>
      <c r="AE698" s="199" t="n"/>
      <c r="AF698" s="199" t="n"/>
      <c r="AG698" s="199" t="n"/>
    </row>
    <row r="699" ht="22.5" customHeight="1">
      <c r="A699" s="199" t="n"/>
      <c r="B699" s="201" t="n"/>
      <c r="C699" s="200" t="n"/>
      <c r="D699" s="201" t="n"/>
      <c r="E699" s="200" t="n"/>
      <c r="F699" s="201" t="n"/>
      <c r="G699" s="200" t="n"/>
      <c r="H699" s="199" t="n"/>
      <c r="I699" s="199" t="n"/>
      <c r="J699" s="199" t="n"/>
      <c r="K699" s="234" t="n"/>
      <c r="L699" s="199" t="n"/>
      <c r="M699" s="212" t="n"/>
      <c r="N699" s="199" t="n"/>
      <c r="O699" s="199" t="n"/>
      <c r="P699" s="199" t="n"/>
      <c r="Q699" s="199" t="n"/>
      <c r="R699" s="199" t="n"/>
      <c r="S699" s="199" t="n"/>
      <c r="T699" s="199" t="n"/>
      <c r="U699" s="199" t="n"/>
      <c r="V699" s="199" t="n"/>
      <c r="W699" s="199" t="n"/>
      <c r="X699" s="199" t="n"/>
      <c r="Y699" s="199" t="n"/>
      <c r="Z699" s="199" t="n"/>
      <c r="AA699" s="199" t="n"/>
      <c r="AB699" s="199" t="n"/>
      <c r="AC699" s="199" t="n"/>
      <c r="AD699" s="199" t="n"/>
      <c r="AE699" s="199" t="n"/>
      <c r="AF699" s="199" t="n"/>
      <c r="AG699" s="199" t="n"/>
    </row>
    <row r="700" ht="22.5" customHeight="1">
      <c r="A700" s="199" t="n"/>
      <c r="B700" s="201" t="n"/>
      <c r="C700" s="200" t="n"/>
      <c r="D700" s="201" t="n"/>
      <c r="E700" s="200" t="n"/>
      <c r="F700" s="201" t="n"/>
      <c r="G700" s="200" t="n"/>
      <c r="H700" s="199" t="n"/>
      <c r="I700" s="199" t="n"/>
      <c r="J700" s="199" t="n"/>
      <c r="K700" s="234" t="n"/>
      <c r="L700" s="199" t="n"/>
      <c r="M700" s="212" t="n"/>
      <c r="N700" s="199" t="n"/>
      <c r="O700" s="199" t="n"/>
      <c r="P700" s="199" t="n"/>
      <c r="Q700" s="199" t="n"/>
      <c r="R700" s="199" t="n"/>
      <c r="S700" s="199" t="n"/>
      <c r="T700" s="199" t="n"/>
      <c r="U700" s="199" t="n"/>
      <c r="V700" s="199" t="n"/>
      <c r="W700" s="199" t="n"/>
      <c r="X700" s="199" t="n"/>
      <c r="Y700" s="199" t="n"/>
      <c r="Z700" s="199" t="n"/>
      <c r="AA700" s="199" t="n"/>
      <c r="AB700" s="199" t="n"/>
      <c r="AC700" s="199" t="n"/>
      <c r="AD700" s="199" t="n"/>
      <c r="AE700" s="199" t="n"/>
      <c r="AF700" s="199" t="n"/>
      <c r="AG700" s="199" t="n"/>
    </row>
    <row r="701" ht="22.5" customHeight="1">
      <c r="A701" s="199" t="n"/>
      <c r="B701" s="201" t="n"/>
      <c r="C701" s="200" t="n"/>
      <c r="D701" s="201" t="n"/>
      <c r="E701" s="200" t="n"/>
      <c r="F701" s="201" t="n"/>
      <c r="G701" s="200" t="n"/>
      <c r="H701" s="199" t="n"/>
      <c r="I701" s="199" t="n"/>
      <c r="J701" s="199" t="n"/>
      <c r="K701" s="234" t="n"/>
      <c r="L701" s="199" t="n"/>
      <c r="M701" s="212" t="n"/>
      <c r="N701" s="199" t="n"/>
      <c r="O701" s="199" t="n"/>
      <c r="P701" s="199" t="n"/>
      <c r="Q701" s="199" t="n"/>
      <c r="R701" s="199" t="n"/>
      <c r="S701" s="199" t="n"/>
      <c r="T701" s="199" t="n"/>
      <c r="U701" s="199" t="n"/>
      <c r="V701" s="199" t="n"/>
      <c r="W701" s="199" t="n"/>
      <c r="X701" s="199" t="n"/>
      <c r="Y701" s="199" t="n"/>
      <c r="Z701" s="199" t="n"/>
      <c r="AA701" s="199" t="n"/>
      <c r="AB701" s="199" t="n"/>
      <c r="AC701" s="199" t="n"/>
      <c r="AD701" s="199" t="n"/>
      <c r="AE701" s="199" t="n"/>
      <c r="AF701" s="199" t="n"/>
      <c r="AG701" s="199" t="n"/>
    </row>
    <row r="702" ht="22.5" customHeight="1">
      <c r="A702" s="199" t="n"/>
      <c r="B702" s="201" t="n"/>
      <c r="C702" s="200" t="n"/>
      <c r="D702" s="201" t="n"/>
      <c r="E702" s="200" t="n"/>
      <c r="F702" s="201" t="n"/>
      <c r="G702" s="200" t="n"/>
      <c r="H702" s="199" t="n"/>
      <c r="I702" s="199" t="n"/>
      <c r="J702" s="199" t="n"/>
      <c r="K702" s="234" t="n"/>
      <c r="L702" s="199" t="n"/>
      <c r="M702" s="212" t="n"/>
      <c r="N702" s="199" t="n"/>
      <c r="O702" s="199" t="n"/>
      <c r="P702" s="199" t="n"/>
      <c r="Q702" s="199" t="n"/>
      <c r="R702" s="199" t="n"/>
      <c r="S702" s="199" t="n"/>
      <c r="T702" s="199" t="n"/>
      <c r="U702" s="199" t="n"/>
      <c r="V702" s="199" t="n"/>
      <c r="W702" s="199" t="n"/>
      <c r="X702" s="199" t="n"/>
      <c r="Y702" s="199" t="n"/>
      <c r="Z702" s="199" t="n"/>
      <c r="AA702" s="199" t="n"/>
      <c r="AB702" s="199" t="n"/>
      <c r="AC702" s="199" t="n"/>
      <c r="AD702" s="199" t="n"/>
      <c r="AE702" s="199" t="n"/>
      <c r="AF702" s="199" t="n"/>
      <c r="AG702" s="199" t="n"/>
    </row>
    <row r="703" ht="22.5" customHeight="1">
      <c r="A703" s="199" t="n"/>
      <c r="B703" s="201" t="n"/>
      <c r="C703" s="200" t="n"/>
      <c r="D703" s="201" t="n"/>
      <c r="E703" s="200" t="n"/>
      <c r="F703" s="201" t="n"/>
      <c r="G703" s="200" t="n"/>
      <c r="H703" s="199" t="n"/>
      <c r="I703" s="199" t="n"/>
      <c r="J703" s="199" t="n"/>
      <c r="K703" s="234" t="n"/>
      <c r="L703" s="199" t="n"/>
      <c r="M703" s="212" t="n"/>
      <c r="N703" s="199" t="n"/>
      <c r="O703" s="199" t="n"/>
      <c r="P703" s="199" t="n"/>
      <c r="Q703" s="199" t="n"/>
      <c r="R703" s="199" t="n"/>
      <c r="S703" s="199" t="n"/>
      <c r="T703" s="199" t="n"/>
      <c r="U703" s="199" t="n"/>
      <c r="V703" s="199" t="n"/>
      <c r="W703" s="199" t="n"/>
      <c r="X703" s="199" t="n"/>
      <c r="Y703" s="199" t="n"/>
      <c r="Z703" s="199" t="n"/>
      <c r="AA703" s="199" t="n"/>
      <c r="AB703" s="199" t="n"/>
      <c r="AC703" s="199" t="n"/>
      <c r="AD703" s="199" t="n"/>
      <c r="AE703" s="199" t="n"/>
      <c r="AF703" s="199" t="n"/>
      <c r="AG703" s="199" t="n"/>
    </row>
    <row r="704" ht="22.5" customHeight="1">
      <c r="A704" s="199" t="n"/>
      <c r="B704" s="201" t="n"/>
      <c r="C704" s="200" t="n"/>
      <c r="D704" s="201" t="n"/>
      <c r="E704" s="200" t="n"/>
      <c r="F704" s="201" t="n"/>
      <c r="G704" s="200" t="n"/>
      <c r="H704" s="199" t="n"/>
      <c r="I704" s="199" t="n"/>
      <c r="J704" s="199" t="n"/>
      <c r="K704" s="234" t="n"/>
      <c r="L704" s="199" t="n"/>
      <c r="M704" s="212" t="n"/>
      <c r="N704" s="199" t="n"/>
      <c r="O704" s="199" t="n"/>
      <c r="P704" s="199" t="n"/>
      <c r="Q704" s="199" t="n"/>
      <c r="R704" s="199" t="n"/>
      <c r="S704" s="199" t="n"/>
      <c r="T704" s="199" t="n"/>
      <c r="U704" s="199" t="n"/>
      <c r="V704" s="199" t="n"/>
      <c r="W704" s="199" t="n"/>
      <c r="X704" s="199" t="n"/>
      <c r="Y704" s="199" t="n"/>
      <c r="Z704" s="199" t="n"/>
      <c r="AA704" s="199" t="n"/>
      <c r="AB704" s="199" t="n"/>
      <c r="AC704" s="199" t="n"/>
      <c r="AD704" s="199" t="n"/>
      <c r="AE704" s="199" t="n"/>
      <c r="AF704" s="199" t="n"/>
      <c r="AG704" s="199" t="n"/>
    </row>
    <row r="705" ht="22.5" customHeight="1">
      <c r="A705" s="199" t="n"/>
      <c r="B705" s="201" t="n"/>
      <c r="C705" s="200" t="n"/>
      <c r="D705" s="201" t="n"/>
      <c r="E705" s="200" t="n"/>
      <c r="F705" s="201" t="n"/>
      <c r="G705" s="200" t="n"/>
      <c r="H705" s="199" t="n"/>
      <c r="I705" s="199" t="n"/>
      <c r="J705" s="199" t="n"/>
      <c r="K705" s="234" t="n"/>
      <c r="L705" s="199" t="n"/>
      <c r="M705" s="212" t="n"/>
      <c r="N705" s="199" t="n"/>
      <c r="O705" s="199" t="n"/>
      <c r="P705" s="199" t="n"/>
      <c r="Q705" s="199" t="n"/>
      <c r="R705" s="199" t="n"/>
      <c r="S705" s="199" t="n"/>
      <c r="T705" s="199" t="n"/>
      <c r="U705" s="199" t="n"/>
      <c r="V705" s="199" t="n"/>
      <c r="W705" s="199" t="n"/>
      <c r="X705" s="199" t="n"/>
      <c r="Y705" s="199" t="n"/>
      <c r="Z705" s="199" t="n"/>
      <c r="AA705" s="199" t="n"/>
      <c r="AB705" s="199" t="n"/>
      <c r="AC705" s="199" t="n"/>
      <c r="AD705" s="199" t="n"/>
      <c r="AE705" s="199" t="n"/>
      <c r="AF705" s="199" t="n"/>
      <c r="AG705" s="199" t="n"/>
    </row>
    <row r="706" ht="22.5" customHeight="1">
      <c r="A706" s="199" t="n"/>
      <c r="B706" s="201" t="n"/>
      <c r="C706" s="200" t="n"/>
      <c r="D706" s="201" t="n"/>
      <c r="E706" s="200" t="n"/>
      <c r="F706" s="201" t="n"/>
      <c r="G706" s="200" t="n"/>
      <c r="H706" s="199" t="n"/>
      <c r="I706" s="199" t="n"/>
      <c r="J706" s="199" t="n"/>
      <c r="K706" s="234" t="n"/>
      <c r="L706" s="199" t="n"/>
      <c r="M706" s="212" t="n"/>
      <c r="N706" s="199" t="n"/>
      <c r="O706" s="199" t="n"/>
      <c r="P706" s="199" t="n"/>
      <c r="Q706" s="199" t="n"/>
      <c r="R706" s="199" t="n"/>
      <c r="S706" s="199" t="n"/>
      <c r="T706" s="199" t="n"/>
      <c r="U706" s="199" t="n"/>
      <c r="V706" s="199" t="n"/>
      <c r="W706" s="199" t="n"/>
      <c r="X706" s="199" t="n"/>
      <c r="Y706" s="199" t="n"/>
      <c r="Z706" s="199" t="n"/>
      <c r="AA706" s="199" t="n"/>
      <c r="AB706" s="199" t="n"/>
      <c r="AC706" s="199" t="n"/>
      <c r="AD706" s="199" t="n"/>
      <c r="AE706" s="199" t="n"/>
      <c r="AF706" s="199" t="n"/>
      <c r="AG706" s="199" t="n"/>
    </row>
    <row r="707" ht="22.5" customHeight="1">
      <c r="A707" s="199" t="n"/>
      <c r="B707" s="201" t="n"/>
      <c r="C707" s="200" t="n"/>
      <c r="D707" s="201" t="n"/>
      <c r="E707" s="200" t="n"/>
      <c r="F707" s="201" t="n"/>
      <c r="G707" s="200" t="n"/>
      <c r="H707" s="199" t="n"/>
      <c r="I707" s="199" t="n"/>
      <c r="J707" s="199" t="n"/>
      <c r="K707" s="234" t="n"/>
      <c r="L707" s="199" t="n"/>
      <c r="M707" s="212" t="n"/>
      <c r="N707" s="199" t="n"/>
      <c r="O707" s="199" t="n"/>
      <c r="P707" s="199" t="n"/>
      <c r="Q707" s="199" t="n"/>
      <c r="R707" s="199" t="n"/>
      <c r="S707" s="199" t="n"/>
      <c r="T707" s="199" t="n"/>
      <c r="U707" s="199" t="n"/>
      <c r="V707" s="199" t="n"/>
      <c r="W707" s="199" t="n"/>
      <c r="X707" s="199" t="n"/>
      <c r="Y707" s="199" t="n"/>
      <c r="Z707" s="199" t="n"/>
      <c r="AA707" s="199" t="n"/>
      <c r="AB707" s="199" t="n"/>
      <c r="AC707" s="199" t="n"/>
      <c r="AD707" s="199" t="n"/>
      <c r="AE707" s="199" t="n"/>
      <c r="AF707" s="199" t="n"/>
      <c r="AG707" s="199" t="n"/>
    </row>
    <row r="708" ht="22.5" customHeight="1">
      <c r="A708" s="199" t="n"/>
      <c r="B708" s="201" t="n"/>
      <c r="C708" s="200" t="n"/>
      <c r="D708" s="201" t="n"/>
      <c r="E708" s="200" t="n"/>
      <c r="F708" s="201" t="n"/>
      <c r="G708" s="200" t="n"/>
      <c r="H708" s="199" t="n"/>
      <c r="I708" s="199" t="n"/>
      <c r="J708" s="199" t="n"/>
      <c r="K708" s="234" t="n"/>
      <c r="L708" s="199" t="n"/>
      <c r="M708" s="212" t="n"/>
      <c r="N708" s="199" t="n"/>
      <c r="O708" s="199" t="n"/>
      <c r="P708" s="199" t="n"/>
      <c r="Q708" s="199" t="n"/>
      <c r="R708" s="199" t="n"/>
      <c r="S708" s="199" t="n"/>
      <c r="T708" s="199" t="n"/>
      <c r="U708" s="199" t="n"/>
      <c r="V708" s="199" t="n"/>
      <c r="W708" s="199" t="n"/>
      <c r="X708" s="199" t="n"/>
      <c r="Y708" s="199" t="n"/>
      <c r="Z708" s="199" t="n"/>
      <c r="AA708" s="199" t="n"/>
      <c r="AB708" s="199" t="n"/>
      <c r="AC708" s="199" t="n"/>
      <c r="AD708" s="199" t="n"/>
      <c r="AE708" s="199" t="n"/>
      <c r="AF708" s="199" t="n"/>
      <c r="AG708" s="199" t="n"/>
    </row>
    <row r="709" ht="22.5" customHeight="1">
      <c r="A709" s="199" t="n"/>
      <c r="B709" s="201" t="n"/>
      <c r="C709" s="200" t="n"/>
      <c r="D709" s="201" t="n"/>
      <c r="E709" s="200" t="n"/>
      <c r="F709" s="201" t="n"/>
      <c r="G709" s="200" t="n"/>
      <c r="H709" s="199" t="n"/>
      <c r="I709" s="199" t="n"/>
      <c r="J709" s="199" t="n"/>
      <c r="K709" s="234" t="n"/>
      <c r="L709" s="199" t="n"/>
      <c r="M709" s="212" t="n"/>
      <c r="N709" s="199" t="n"/>
      <c r="O709" s="199" t="n"/>
      <c r="P709" s="199" t="n"/>
      <c r="Q709" s="199" t="n"/>
      <c r="R709" s="199" t="n"/>
      <c r="S709" s="199" t="n"/>
      <c r="T709" s="199" t="n"/>
      <c r="U709" s="199" t="n"/>
      <c r="V709" s="199" t="n"/>
      <c r="W709" s="199" t="n"/>
      <c r="X709" s="199" t="n"/>
      <c r="Y709" s="199" t="n"/>
      <c r="Z709" s="199" t="n"/>
      <c r="AA709" s="199" t="n"/>
      <c r="AB709" s="199" t="n"/>
      <c r="AC709" s="199" t="n"/>
      <c r="AD709" s="199" t="n"/>
      <c r="AE709" s="199" t="n"/>
      <c r="AF709" s="199" t="n"/>
      <c r="AG709" s="199" t="n"/>
    </row>
    <row r="710" ht="22.5" customHeight="1">
      <c r="A710" s="199" t="n"/>
      <c r="B710" s="201" t="n"/>
      <c r="C710" s="200" t="n"/>
      <c r="D710" s="201" t="n"/>
      <c r="E710" s="200" t="n"/>
      <c r="F710" s="201" t="n"/>
      <c r="G710" s="200" t="n"/>
      <c r="H710" s="199" t="n"/>
      <c r="I710" s="199" t="n"/>
      <c r="J710" s="199" t="n"/>
      <c r="K710" s="234" t="n"/>
      <c r="L710" s="199" t="n"/>
      <c r="M710" s="212" t="n"/>
      <c r="N710" s="199" t="n"/>
      <c r="O710" s="199" t="n"/>
      <c r="P710" s="199" t="n"/>
      <c r="Q710" s="199" t="n"/>
      <c r="R710" s="199" t="n"/>
      <c r="S710" s="199" t="n"/>
      <c r="T710" s="199" t="n"/>
      <c r="U710" s="199" t="n"/>
      <c r="V710" s="199" t="n"/>
      <c r="W710" s="199" t="n"/>
      <c r="X710" s="199" t="n"/>
      <c r="Y710" s="199" t="n"/>
      <c r="Z710" s="199" t="n"/>
      <c r="AA710" s="199" t="n"/>
      <c r="AB710" s="199" t="n"/>
      <c r="AC710" s="199" t="n"/>
      <c r="AD710" s="199" t="n"/>
      <c r="AE710" s="199" t="n"/>
      <c r="AF710" s="199" t="n"/>
      <c r="AG710" s="199" t="n"/>
    </row>
    <row r="711" ht="22.5" customHeight="1">
      <c r="A711" s="199" t="n"/>
      <c r="B711" s="201" t="n"/>
      <c r="C711" s="200" t="n"/>
      <c r="D711" s="201" t="n"/>
      <c r="E711" s="200" t="n"/>
      <c r="F711" s="201" t="n"/>
      <c r="G711" s="200" t="n"/>
      <c r="H711" s="199" t="n"/>
      <c r="I711" s="199" t="n"/>
      <c r="J711" s="199" t="n"/>
      <c r="K711" s="234" t="n"/>
      <c r="L711" s="199" t="n"/>
      <c r="M711" s="212" t="n"/>
      <c r="N711" s="199" t="n"/>
      <c r="O711" s="199" t="n"/>
      <c r="P711" s="199" t="n"/>
      <c r="Q711" s="199" t="n"/>
      <c r="R711" s="199" t="n"/>
      <c r="S711" s="199" t="n"/>
      <c r="T711" s="199" t="n"/>
      <c r="U711" s="199" t="n"/>
      <c r="V711" s="199" t="n"/>
      <c r="W711" s="199" t="n"/>
      <c r="X711" s="199" t="n"/>
      <c r="Y711" s="199" t="n"/>
      <c r="Z711" s="199" t="n"/>
      <c r="AA711" s="199" t="n"/>
      <c r="AB711" s="199" t="n"/>
      <c r="AC711" s="199" t="n"/>
      <c r="AD711" s="199" t="n"/>
      <c r="AE711" s="199" t="n"/>
      <c r="AF711" s="199" t="n"/>
      <c r="AG711" s="199" t="n"/>
    </row>
    <row r="712" ht="22.5" customHeight="1">
      <c r="A712" s="199" t="n"/>
      <c r="B712" s="201" t="n"/>
      <c r="C712" s="200" t="n"/>
      <c r="D712" s="201" t="n"/>
      <c r="E712" s="200" t="n"/>
      <c r="F712" s="201" t="n"/>
      <c r="G712" s="200" t="n"/>
      <c r="H712" s="199" t="n"/>
      <c r="I712" s="199" t="n"/>
      <c r="J712" s="199" t="n"/>
      <c r="K712" s="234" t="n"/>
      <c r="L712" s="199" t="n"/>
      <c r="M712" s="212" t="n"/>
      <c r="N712" s="199" t="n"/>
      <c r="O712" s="199" t="n"/>
      <c r="P712" s="199" t="n"/>
      <c r="Q712" s="199" t="n"/>
      <c r="R712" s="199" t="n"/>
      <c r="S712" s="199" t="n"/>
      <c r="T712" s="199" t="n"/>
      <c r="U712" s="199" t="n"/>
      <c r="V712" s="199" t="n"/>
      <c r="W712" s="199" t="n"/>
      <c r="X712" s="199" t="n"/>
      <c r="Y712" s="199" t="n"/>
      <c r="Z712" s="199" t="n"/>
      <c r="AA712" s="199" t="n"/>
      <c r="AB712" s="199" t="n"/>
      <c r="AC712" s="199" t="n"/>
      <c r="AD712" s="199" t="n"/>
      <c r="AE712" s="199" t="n"/>
      <c r="AF712" s="199" t="n"/>
      <c r="AG712" s="199" t="n"/>
    </row>
    <row r="713" ht="22.5" customHeight="1">
      <c r="A713" s="199" t="n"/>
      <c r="B713" s="201" t="n"/>
      <c r="C713" s="200" t="n"/>
      <c r="D713" s="201" t="n"/>
      <c r="E713" s="200" t="n"/>
      <c r="F713" s="201" t="n"/>
      <c r="G713" s="200" t="n"/>
      <c r="H713" s="199" t="n"/>
      <c r="I713" s="199" t="n"/>
      <c r="J713" s="199" t="n"/>
      <c r="K713" s="234" t="n"/>
      <c r="L713" s="199" t="n"/>
      <c r="M713" s="212" t="n"/>
      <c r="N713" s="199" t="n"/>
      <c r="O713" s="199" t="n"/>
      <c r="P713" s="199" t="n"/>
      <c r="Q713" s="199" t="n"/>
      <c r="R713" s="199" t="n"/>
      <c r="S713" s="199" t="n"/>
      <c r="T713" s="199" t="n"/>
      <c r="U713" s="199" t="n"/>
      <c r="V713" s="199" t="n"/>
      <c r="W713" s="199" t="n"/>
      <c r="X713" s="199" t="n"/>
      <c r="Y713" s="199" t="n"/>
      <c r="Z713" s="199" t="n"/>
      <c r="AA713" s="199" t="n"/>
      <c r="AB713" s="199" t="n"/>
      <c r="AC713" s="199" t="n"/>
      <c r="AD713" s="199" t="n"/>
      <c r="AE713" s="199" t="n"/>
      <c r="AF713" s="199" t="n"/>
      <c r="AG713" s="199" t="n"/>
    </row>
    <row r="714" ht="22.5" customHeight="1">
      <c r="A714" s="199" t="n"/>
      <c r="B714" s="201" t="n"/>
      <c r="C714" s="200" t="n"/>
      <c r="D714" s="201" t="n"/>
      <c r="E714" s="200" t="n"/>
      <c r="F714" s="201" t="n"/>
      <c r="G714" s="200" t="n"/>
      <c r="H714" s="199" t="n"/>
      <c r="I714" s="199" t="n"/>
      <c r="J714" s="199" t="n"/>
      <c r="K714" s="234" t="n"/>
      <c r="L714" s="199" t="n"/>
      <c r="M714" s="212" t="n"/>
      <c r="N714" s="199" t="n"/>
      <c r="O714" s="199" t="n"/>
      <c r="P714" s="199" t="n"/>
      <c r="Q714" s="199" t="n"/>
      <c r="R714" s="199" t="n"/>
      <c r="S714" s="199" t="n"/>
      <c r="T714" s="199" t="n"/>
      <c r="U714" s="199" t="n"/>
      <c r="V714" s="199" t="n"/>
      <c r="W714" s="199" t="n"/>
      <c r="X714" s="199" t="n"/>
      <c r="Y714" s="199" t="n"/>
      <c r="Z714" s="199" t="n"/>
      <c r="AA714" s="199" t="n"/>
      <c r="AB714" s="199" t="n"/>
      <c r="AC714" s="199" t="n"/>
      <c r="AD714" s="199" t="n"/>
      <c r="AE714" s="199" t="n"/>
      <c r="AF714" s="199" t="n"/>
      <c r="AG714" s="199" t="n"/>
    </row>
    <row r="715" ht="22.5" customHeight="1">
      <c r="A715" s="199" t="n"/>
      <c r="B715" s="201" t="n"/>
      <c r="C715" s="200" t="n"/>
      <c r="D715" s="201" t="n"/>
      <c r="E715" s="200" t="n"/>
      <c r="F715" s="201" t="n"/>
      <c r="G715" s="200" t="n"/>
      <c r="H715" s="199" t="n"/>
      <c r="I715" s="199" t="n"/>
      <c r="J715" s="199" t="n"/>
      <c r="K715" s="234" t="n"/>
      <c r="L715" s="199" t="n"/>
      <c r="M715" s="212" t="n"/>
      <c r="N715" s="199" t="n"/>
      <c r="O715" s="199" t="n"/>
      <c r="P715" s="199" t="n"/>
      <c r="Q715" s="199" t="n"/>
      <c r="R715" s="199" t="n"/>
      <c r="S715" s="199" t="n"/>
      <c r="T715" s="199" t="n"/>
      <c r="U715" s="199" t="n"/>
      <c r="V715" s="199" t="n"/>
      <c r="W715" s="199" t="n"/>
      <c r="X715" s="199" t="n"/>
      <c r="Y715" s="199" t="n"/>
      <c r="Z715" s="199" t="n"/>
      <c r="AA715" s="199" t="n"/>
      <c r="AB715" s="199" t="n"/>
      <c r="AC715" s="199" t="n"/>
      <c r="AD715" s="199" t="n"/>
      <c r="AE715" s="199" t="n"/>
      <c r="AF715" s="199" t="n"/>
      <c r="AG715" s="199" t="n"/>
    </row>
    <row r="716" ht="22.5" customHeight="1">
      <c r="A716" s="199" t="n"/>
      <c r="B716" s="201" t="n"/>
      <c r="C716" s="200" t="n"/>
      <c r="D716" s="201" t="n"/>
      <c r="E716" s="200" t="n"/>
      <c r="F716" s="201" t="n"/>
      <c r="G716" s="200" t="n"/>
      <c r="H716" s="199" t="n"/>
      <c r="I716" s="199" t="n"/>
      <c r="J716" s="199" t="n"/>
      <c r="K716" s="234" t="n"/>
      <c r="L716" s="199" t="n"/>
      <c r="M716" s="212" t="n"/>
      <c r="N716" s="199" t="n"/>
      <c r="O716" s="199" t="n"/>
      <c r="P716" s="199" t="n"/>
      <c r="Q716" s="199" t="n"/>
      <c r="R716" s="199" t="n"/>
      <c r="S716" s="199" t="n"/>
      <c r="T716" s="199" t="n"/>
      <c r="U716" s="199" t="n"/>
      <c r="V716" s="199" t="n"/>
      <c r="W716" s="199" t="n"/>
      <c r="X716" s="199" t="n"/>
      <c r="Y716" s="199" t="n"/>
      <c r="Z716" s="199" t="n"/>
      <c r="AA716" s="199" t="n"/>
      <c r="AB716" s="199" t="n"/>
      <c r="AC716" s="199" t="n"/>
      <c r="AD716" s="199" t="n"/>
      <c r="AE716" s="199" t="n"/>
      <c r="AF716" s="199" t="n"/>
      <c r="AG716" s="199" t="n"/>
    </row>
    <row r="717" ht="22.5" customHeight="1">
      <c r="A717" s="199" t="n"/>
      <c r="B717" s="201" t="n"/>
      <c r="C717" s="200" t="n"/>
      <c r="D717" s="201" t="n"/>
      <c r="E717" s="200" t="n"/>
      <c r="F717" s="201" t="n"/>
      <c r="G717" s="200" t="n"/>
      <c r="H717" s="199" t="n"/>
      <c r="I717" s="199" t="n"/>
      <c r="J717" s="199" t="n"/>
      <c r="K717" s="234" t="n"/>
      <c r="L717" s="199" t="n"/>
      <c r="M717" s="212" t="n"/>
      <c r="N717" s="199" t="n"/>
      <c r="O717" s="199" t="n"/>
      <c r="P717" s="199" t="n"/>
      <c r="Q717" s="199" t="n"/>
      <c r="R717" s="199" t="n"/>
      <c r="S717" s="199" t="n"/>
      <c r="T717" s="199" t="n"/>
      <c r="U717" s="199" t="n"/>
      <c r="V717" s="199" t="n"/>
      <c r="W717" s="199" t="n"/>
      <c r="X717" s="199" t="n"/>
      <c r="Y717" s="199" t="n"/>
      <c r="Z717" s="199" t="n"/>
      <c r="AA717" s="199" t="n"/>
      <c r="AB717" s="199" t="n"/>
      <c r="AC717" s="199" t="n"/>
      <c r="AD717" s="199" t="n"/>
      <c r="AE717" s="199" t="n"/>
      <c r="AF717" s="199" t="n"/>
      <c r="AG717" s="199" t="n"/>
    </row>
    <row r="718" ht="22.5" customHeight="1">
      <c r="A718" s="199" t="n"/>
      <c r="B718" s="201" t="n"/>
      <c r="C718" s="200" t="n"/>
      <c r="D718" s="201" t="n"/>
      <c r="E718" s="200" t="n"/>
      <c r="F718" s="201" t="n"/>
      <c r="G718" s="200" t="n"/>
      <c r="H718" s="199" t="n"/>
      <c r="I718" s="199" t="n"/>
      <c r="J718" s="199" t="n"/>
      <c r="K718" s="234" t="n"/>
      <c r="L718" s="199" t="n"/>
      <c r="M718" s="212" t="n"/>
      <c r="N718" s="199" t="n"/>
      <c r="O718" s="199" t="n"/>
      <c r="P718" s="199" t="n"/>
      <c r="Q718" s="199" t="n"/>
      <c r="R718" s="199" t="n"/>
      <c r="S718" s="199" t="n"/>
      <c r="T718" s="199" t="n"/>
      <c r="U718" s="199" t="n"/>
      <c r="V718" s="199" t="n"/>
      <c r="W718" s="199" t="n"/>
      <c r="X718" s="199" t="n"/>
      <c r="Y718" s="199" t="n"/>
      <c r="Z718" s="199" t="n"/>
      <c r="AA718" s="199" t="n"/>
      <c r="AB718" s="199" t="n"/>
      <c r="AC718" s="199" t="n"/>
      <c r="AD718" s="199" t="n"/>
      <c r="AE718" s="199" t="n"/>
      <c r="AF718" s="199" t="n"/>
      <c r="AG718" s="199" t="n"/>
    </row>
    <row r="719" ht="22.5" customHeight="1">
      <c r="A719" s="199" t="n"/>
      <c r="B719" s="201" t="n"/>
      <c r="C719" s="200" t="n"/>
      <c r="D719" s="201" t="n"/>
      <c r="E719" s="200" t="n"/>
      <c r="F719" s="201" t="n"/>
      <c r="G719" s="200" t="n"/>
      <c r="H719" s="199" t="n"/>
      <c r="I719" s="199" t="n"/>
      <c r="J719" s="199" t="n"/>
      <c r="K719" s="234" t="n"/>
      <c r="L719" s="199" t="n"/>
      <c r="M719" s="212" t="n"/>
      <c r="N719" s="199" t="n"/>
      <c r="O719" s="199" t="n"/>
      <c r="P719" s="199" t="n"/>
      <c r="Q719" s="199" t="n"/>
      <c r="R719" s="199" t="n"/>
      <c r="S719" s="199" t="n"/>
      <c r="T719" s="199" t="n"/>
      <c r="U719" s="199" t="n"/>
      <c r="V719" s="199" t="n"/>
      <c r="W719" s="199" t="n"/>
      <c r="X719" s="199" t="n"/>
      <c r="Y719" s="199" t="n"/>
      <c r="Z719" s="199" t="n"/>
      <c r="AA719" s="199" t="n"/>
      <c r="AB719" s="199" t="n"/>
      <c r="AC719" s="199" t="n"/>
      <c r="AD719" s="199" t="n"/>
      <c r="AE719" s="199" t="n"/>
      <c r="AF719" s="199" t="n"/>
      <c r="AG719" s="199" t="n"/>
    </row>
    <row r="720" ht="22.5" customHeight="1">
      <c r="A720" s="199" t="n"/>
      <c r="B720" s="201" t="n"/>
      <c r="C720" s="200" t="n"/>
      <c r="D720" s="201" t="n"/>
      <c r="E720" s="200" t="n"/>
      <c r="F720" s="201" t="n"/>
      <c r="G720" s="200" t="n"/>
      <c r="H720" s="199" t="n"/>
      <c r="I720" s="199" t="n"/>
      <c r="J720" s="199" t="n"/>
      <c r="K720" s="234" t="n"/>
      <c r="L720" s="199" t="n"/>
      <c r="M720" s="212" t="n"/>
      <c r="N720" s="199" t="n"/>
      <c r="O720" s="199" t="n"/>
      <c r="P720" s="199" t="n"/>
      <c r="Q720" s="199" t="n"/>
      <c r="R720" s="199" t="n"/>
      <c r="S720" s="199" t="n"/>
      <c r="T720" s="199" t="n"/>
      <c r="U720" s="199" t="n"/>
      <c r="V720" s="199" t="n"/>
      <c r="W720" s="199" t="n"/>
      <c r="X720" s="199" t="n"/>
      <c r="Y720" s="199" t="n"/>
      <c r="Z720" s="199" t="n"/>
      <c r="AA720" s="199" t="n"/>
      <c r="AB720" s="199" t="n"/>
      <c r="AC720" s="199" t="n"/>
      <c r="AD720" s="199" t="n"/>
      <c r="AE720" s="199" t="n"/>
      <c r="AF720" s="199" t="n"/>
      <c r="AG720" s="199" t="n"/>
    </row>
    <row r="721" ht="22.5" customHeight="1">
      <c r="A721" s="199" t="n"/>
      <c r="B721" s="201" t="n"/>
      <c r="C721" s="200" t="n"/>
      <c r="D721" s="201" t="n"/>
      <c r="E721" s="200" t="n"/>
      <c r="F721" s="201" t="n"/>
      <c r="G721" s="200" t="n"/>
      <c r="H721" s="199" t="n"/>
      <c r="I721" s="199" t="n"/>
      <c r="J721" s="199" t="n"/>
      <c r="K721" s="234" t="n"/>
      <c r="L721" s="199" t="n"/>
      <c r="M721" s="212" t="n"/>
      <c r="N721" s="199" t="n"/>
      <c r="O721" s="199" t="n"/>
      <c r="P721" s="199" t="n"/>
      <c r="Q721" s="199" t="n"/>
      <c r="R721" s="199" t="n"/>
      <c r="S721" s="199" t="n"/>
      <c r="T721" s="199" t="n"/>
      <c r="U721" s="199" t="n"/>
      <c r="V721" s="199" t="n"/>
      <c r="W721" s="199" t="n"/>
      <c r="X721" s="199" t="n"/>
      <c r="Y721" s="199" t="n"/>
      <c r="Z721" s="199" t="n"/>
      <c r="AA721" s="199" t="n"/>
      <c r="AB721" s="199" t="n"/>
      <c r="AC721" s="199" t="n"/>
      <c r="AD721" s="199" t="n"/>
      <c r="AE721" s="199" t="n"/>
      <c r="AF721" s="199" t="n"/>
      <c r="AG721" s="199" t="n"/>
    </row>
    <row r="722" ht="22.5" customHeight="1">
      <c r="A722" s="199" t="n"/>
      <c r="B722" s="201" t="n"/>
      <c r="C722" s="200" t="n"/>
      <c r="D722" s="201" t="n"/>
      <c r="E722" s="200" t="n"/>
      <c r="F722" s="201" t="n"/>
      <c r="G722" s="200" t="n"/>
      <c r="H722" s="199" t="n"/>
      <c r="I722" s="199" t="n"/>
      <c r="J722" s="199" t="n"/>
      <c r="K722" s="234" t="n"/>
      <c r="L722" s="199" t="n"/>
      <c r="M722" s="212" t="n"/>
      <c r="N722" s="199" t="n"/>
      <c r="O722" s="199" t="n"/>
      <c r="P722" s="199" t="n"/>
      <c r="Q722" s="199" t="n"/>
      <c r="R722" s="199" t="n"/>
      <c r="S722" s="199" t="n"/>
      <c r="T722" s="199" t="n"/>
      <c r="U722" s="199" t="n"/>
      <c r="V722" s="199" t="n"/>
      <c r="W722" s="199" t="n"/>
      <c r="X722" s="199" t="n"/>
      <c r="Y722" s="199" t="n"/>
      <c r="Z722" s="199" t="n"/>
      <c r="AA722" s="199" t="n"/>
      <c r="AB722" s="199" t="n"/>
      <c r="AC722" s="199" t="n"/>
      <c r="AD722" s="199" t="n"/>
      <c r="AE722" s="199" t="n"/>
      <c r="AF722" s="199" t="n"/>
      <c r="AG722" s="199" t="n"/>
    </row>
    <row r="723" ht="22.5" customHeight="1">
      <c r="A723" s="199" t="n"/>
      <c r="B723" s="201" t="n"/>
      <c r="C723" s="200" t="n"/>
      <c r="D723" s="201" t="n"/>
      <c r="E723" s="200" t="n"/>
      <c r="F723" s="201" t="n"/>
      <c r="G723" s="200" t="n"/>
      <c r="H723" s="199" t="n"/>
      <c r="I723" s="199" t="n"/>
      <c r="J723" s="199" t="n"/>
      <c r="K723" s="234" t="n"/>
      <c r="L723" s="199" t="n"/>
      <c r="M723" s="212" t="n"/>
      <c r="N723" s="199" t="n"/>
      <c r="O723" s="199" t="n"/>
      <c r="P723" s="199" t="n"/>
      <c r="Q723" s="199" t="n"/>
      <c r="R723" s="199" t="n"/>
      <c r="S723" s="199" t="n"/>
      <c r="T723" s="199" t="n"/>
      <c r="U723" s="199" t="n"/>
      <c r="V723" s="199" t="n"/>
      <c r="W723" s="199" t="n"/>
      <c r="X723" s="199" t="n"/>
      <c r="Y723" s="199" t="n"/>
      <c r="Z723" s="199" t="n"/>
      <c r="AA723" s="199" t="n"/>
      <c r="AB723" s="199" t="n"/>
      <c r="AC723" s="199" t="n"/>
      <c r="AD723" s="199" t="n"/>
      <c r="AE723" s="199" t="n"/>
      <c r="AF723" s="199" t="n"/>
      <c r="AG723" s="199" t="n"/>
    </row>
    <row r="724" ht="22.5" customHeight="1">
      <c r="A724" s="199" t="n"/>
      <c r="B724" s="201" t="n"/>
      <c r="C724" s="200" t="n"/>
      <c r="D724" s="201" t="n"/>
      <c r="E724" s="200" t="n"/>
      <c r="F724" s="201" t="n"/>
      <c r="G724" s="200" t="n"/>
      <c r="H724" s="199" t="n"/>
      <c r="I724" s="199" t="n"/>
      <c r="J724" s="199" t="n"/>
      <c r="K724" s="234" t="n"/>
      <c r="L724" s="199" t="n"/>
      <c r="M724" s="212" t="n"/>
      <c r="N724" s="199" t="n"/>
      <c r="O724" s="199" t="n"/>
      <c r="P724" s="199" t="n"/>
      <c r="Q724" s="199" t="n"/>
      <c r="R724" s="199" t="n"/>
      <c r="S724" s="199" t="n"/>
      <c r="T724" s="199" t="n"/>
      <c r="U724" s="199" t="n"/>
      <c r="V724" s="199" t="n"/>
      <c r="W724" s="199" t="n"/>
      <c r="X724" s="199" t="n"/>
      <c r="Y724" s="199" t="n"/>
      <c r="Z724" s="199" t="n"/>
      <c r="AA724" s="199" t="n"/>
      <c r="AB724" s="199" t="n"/>
      <c r="AC724" s="199" t="n"/>
      <c r="AD724" s="199" t="n"/>
      <c r="AE724" s="199" t="n"/>
      <c r="AF724" s="199" t="n"/>
      <c r="AG724" s="199" t="n"/>
    </row>
    <row r="725" ht="22.5" customHeight="1">
      <c r="A725" s="199" t="n"/>
      <c r="B725" s="201" t="n"/>
      <c r="C725" s="200" t="n"/>
      <c r="D725" s="201" t="n"/>
      <c r="E725" s="200" t="n"/>
      <c r="F725" s="201" t="n"/>
      <c r="G725" s="200" t="n"/>
      <c r="H725" s="199" t="n"/>
      <c r="I725" s="199" t="n"/>
      <c r="J725" s="199" t="n"/>
      <c r="K725" s="234" t="n"/>
      <c r="L725" s="199" t="n"/>
      <c r="M725" s="212" t="n"/>
      <c r="N725" s="199" t="n"/>
      <c r="O725" s="199" t="n"/>
      <c r="P725" s="199" t="n"/>
      <c r="Q725" s="199" t="n"/>
      <c r="R725" s="199" t="n"/>
      <c r="S725" s="199" t="n"/>
      <c r="T725" s="199" t="n"/>
      <c r="U725" s="199" t="n"/>
      <c r="V725" s="199" t="n"/>
      <c r="W725" s="199" t="n"/>
      <c r="X725" s="199" t="n"/>
      <c r="Y725" s="199" t="n"/>
      <c r="Z725" s="199" t="n"/>
      <c r="AA725" s="199" t="n"/>
      <c r="AB725" s="199" t="n"/>
      <c r="AC725" s="199" t="n"/>
      <c r="AD725" s="199" t="n"/>
      <c r="AE725" s="199" t="n"/>
      <c r="AF725" s="199" t="n"/>
      <c r="AG725" s="199" t="n"/>
    </row>
    <row r="726" ht="22.5" customHeight="1">
      <c r="A726" s="199" t="n"/>
      <c r="B726" s="201" t="n"/>
      <c r="C726" s="200" t="n"/>
      <c r="D726" s="201" t="n"/>
      <c r="E726" s="200" t="n"/>
      <c r="F726" s="201" t="n"/>
      <c r="G726" s="200" t="n"/>
      <c r="H726" s="199" t="n"/>
      <c r="I726" s="199" t="n"/>
      <c r="J726" s="199" t="n"/>
      <c r="K726" s="234" t="n"/>
      <c r="L726" s="199" t="n"/>
      <c r="M726" s="212" t="n"/>
      <c r="N726" s="199" t="n"/>
      <c r="O726" s="199" t="n"/>
      <c r="P726" s="199" t="n"/>
      <c r="Q726" s="199" t="n"/>
      <c r="R726" s="199" t="n"/>
      <c r="S726" s="199" t="n"/>
      <c r="T726" s="199" t="n"/>
      <c r="U726" s="199" t="n"/>
      <c r="V726" s="199" t="n"/>
      <c r="W726" s="199" t="n"/>
      <c r="X726" s="199" t="n"/>
      <c r="Y726" s="199" t="n"/>
      <c r="Z726" s="199" t="n"/>
      <c r="AA726" s="199" t="n"/>
      <c r="AB726" s="199" t="n"/>
      <c r="AC726" s="199" t="n"/>
      <c r="AD726" s="199" t="n"/>
      <c r="AE726" s="199" t="n"/>
      <c r="AF726" s="199" t="n"/>
      <c r="AG726" s="199" t="n"/>
    </row>
    <row r="727" ht="22.5" customHeight="1">
      <c r="A727" s="199" t="n"/>
      <c r="B727" s="201" t="n"/>
      <c r="C727" s="200" t="n"/>
      <c r="D727" s="201" t="n"/>
      <c r="E727" s="200" t="n"/>
      <c r="F727" s="201" t="n"/>
      <c r="G727" s="200" t="n"/>
      <c r="H727" s="199" t="n"/>
      <c r="I727" s="199" t="n"/>
      <c r="J727" s="199" t="n"/>
      <c r="K727" s="234" t="n"/>
      <c r="L727" s="199" t="n"/>
      <c r="M727" s="212" t="n"/>
      <c r="N727" s="199" t="n"/>
      <c r="O727" s="199" t="n"/>
      <c r="P727" s="199" t="n"/>
      <c r="Q727" s="199" t="n"/>
      <c r="R727" s="199" t="n"/>
      <c r="S727" s="199" t="n"/>
      <c r="T727" s="199" t="n"/>
      <c r="U727" s="199" t="n"/>
      <c r="V727" s="199" t="n"/>
      <c r="W727" s="199" t="n"/>
      <c r="X727" s="199" t="n"/>
      <c r="Y727" s="199" t="n"/>
      <c r="Z727" s="199" t="n"/>
      <c r="AA727" s="199" t="n"/>
      <c r="AB727" s="199" t="n"/>
      <c r="AC727" s="199" t="n"/>
      <c r="AD727" s="199" t="n"/>
      <c r="AE727" s="199" t="n"/>
      <c r="AF727" s="199" t="n"/>
      <c r="AG727" s="199" t="n"/>
    </row>
    <row r="728" ht="22.5" customHeight="1">
      <c r="A728" s="199" t="n"/>
      <c r="B728" s="201" t="n"/>
      <c r="C728" s="200" t="n"/>
      <c r="D728" s="201" t="n"/>
      <c r="E728" s="200" t="n"/>
      <c r="F728" s="201" t="n"/>
      <c r="G728" s="200" t="n"/>
      <c r="H728" s="199" t="n"/>
      <c r="I728" s="199" t="n"/>
      <c r="J728" s="199" t="n"/>
      <c r="K728" s="234" t="n"/>
      <c r="L728" s="199" t="n"/>
      <c r="M728" s="212" t="n"/>
      <c r="N728" s="199" t="n"/>
      <c r="O728" s="199" t="n"/>
      <c r="P728" s="199" t="n"/>
      <c r="Q728" s="199" t="n"/>
      <c r="R728" s="199" t="n"/>
      <c r="S728" s="199" t="n"/>
      <c r="T728" s="199" t="n"/>
      <c r="U728" s="199" t="n"/>
      <c r="V728" s="199" t="n"/>
      <c r="W728" s="199" t="n"/>
      <c r="X728" s="199" t="n"/>
      <c r="Y728" s="199" t="n"/>
      <c r="Z728" s="199" t="n"/>
      <c r="AA728" s="199" t="n"/>
      <c r="AB728" s="199" t="n"/>
      <c r="AC728" s="199" t="n"/>
      <c r="AD728" s="199" t="n"/>
      <c r="AE728" s="199" t="n"/>
      <c r="AF728" s="199" t="n"/>
      <c r="AG728" s="199" t="n"/>
    </row>
    <row r="729" ht="22.5" customHeight="1">
      <c r="A729" s="199" t="n"/>
      <c r="B729" s="201" t="n"/>
      <c r="C729" s="200" t="n"/>
      <c r="D729" s="201" t="n"/>
      <c r="E729" s="200" t="n"/>
      <c r="F729" s="201" t="n"/>
      <c r="G729" s="200" t="n"/>
      <c r="H729" s="199" t="n"/>
      <c r="I729" s="199" t="n"/>
      <c r="J729" s="199" t="n"/>
      <c r="K729" s="234" t="n"/>
      <c r="L729" s="199" t="n"/>
      <c r="M729" s="212" t="n"/>
      <c r="N729" s="199" t="n"/>
      <c r="O729" s="199" t="n"/>
      <c r="P729" s="199" t="n"/>
      <c r="Q729" s="199" t="n"/>
      <c r="R729" s="199" t="n"/>
      <c r="S729" s="199" t="n"/>
      <c r="T729" s="199" t="n"/>
      <c r="U729" s="199" t="n"/>
      <c r="V729" s="199" t="n"/>
      <c r="W729" s="199" t="n"/>
      <c r="X729" s="199" t="n"/>
      <c r="Y729" s="199" t="n"/>
      <c r="Z729" s="199" t="n"/>
      <c r="AA729" s="199" t="n"/>
      <c r="AB729" s="199" t="n"/>
      <c r="AC729" s="199" t="n"/>
      <c r="AD729" s="199" t="n"/>
      <c r="AE729" s="199" t="n"/>
      <c r="AF729" s="199" t="n"/>
      <c r="AG729" s="199" t="n"/>
    </row>
    <row r="730" ht="22.5" customHeight="1">
      <c r="A730" s="199" t="n"/>
      <c r="B730" s="201" t="n"/>
      <c r="C730" s="200" t="n"/>
      <c r="D730" s="201" t="n"/>
      <c r="E730" s="200" t="n"/>
      <c r="F730" s="201" t="n"/>
      <c r="G730" s="200" t="n"/>
      <c r="H730" s="199" t="n"/>
      <c r="I730" s="199" t="n"/>
      <c r="J730" s="199" t="n"/>
      <c r="K730" s="234" t="n"/>
      <c r="L730" s="199" t="n"/>
      <c r="M730" s="212" t="n"/>
      <c r="N730" s="199" t="n"/>
      <c r="O730" s="199" t="n"/>
      <c r="P730" s="199" t="n"/>
      <c r="Q730" s="199" t="n"/>
      <c r="R730" s="199" t="n"/>
      <c r="S730" s="199" t="n"/>
      <c r="T730" s="199" t="n"/>
      <c r="U730" s="199" t="n"/>
      <c r="V730" s="199" t="n"/>
      <c r="W730" s="199" t="n"/>
      <c r="X730" s="199" t="n"/>
      <c r="Y730" s="199" t="n"/>
      <c r="Z730" s="199" t="n"/>
      <c r="AA730" s="199" t="n"/>
      <c r="AB730" s="199" t="n"/>
      <c r="AC730" s="199" t="n"/>
      <c r="AD730" s="199" t="n"/>
      <c r="AE730" s="199" t="n"/>
      <c r="AF730" s="199" t="n"/>
      <c r="AG730" s="199" t="n"/>
    </row>
    <row r="731" ht="22.5" customHeight="1">
      <c r="A731" s="199" t="n"/>
      <c r="B731" s="201" t="n"/>
      <c r="C731" s="200" t="n"/>
      <c r="D731" s="201" t="n"/>
      <c r="E731" s="200" t="n"/>
      <c r="F731" s="201" t="n"/>
      <c r="G731" s="200" t="n"/>
      <c r="H731" s="199" t="n"/>
      <c r="I731" s="199" t="n"/>
      <c r="J731" s="199" t="n"/>
      <c r="K731" s="234" t="n"/>
      <c r="L731" s="199" t="n"/>
      <c r="M731" s="212" t="n"/>
      <c r="N731" s="199" t="n"/>
      <c r="O731" s="199" t="n"/>
      <c r="P731" s="199" t="n"/>
      <c r="Q731" s="199" t="n"/>
      <c r="R731" s="199" t="n"/>
      <c r="S731" s="199" t="n"/>
      <c r="T731" s="199" t="n"/>
      <c r="U731" s="199" t="n"/>
      <c r="V731" s="199" t="n"/>
      <c r="W731" s="199" t="n"/>
      <c r="X731" s="199" t="n"/>
      <c r="Y731" s="199" t="n"/>
      <c r="Z731" s="199" t="n"/>
      <c r="AA731" s="199" t="n"/>
      <c r="AB731" s="199" t="n"/>
      <c r="AC731" s="199" t="n"/>
      <c r="AD731" s="199" t="n"/>
      <c r="AE731" s="199" t="n"/>
      <c r="AF731" s="199" t="n"/>
      <c r="AG731" s="199" t="n"/>
    </row>
    <row r="732" ht="22.5" customHeight="1">
      <c r="A732" s="199" t="n"/>
      <c r="B732" s="201" t="n"/>
      <c r="C732" s="200" t="n"/>
      <c r="D732" s="201" t="n"/>
      <c r="E732" s="200" t="n"/>
      <c r="F732" s="201" t="n"/>
      <c r="G732" s="200" t="n"/>
      <c r="H732" s="199" t="n"/>
      <c r="I732" s="199" t="n"/>
      <c r="J732" s="199" t="n"/>
      <c r="K732" s="234" t="n"/>
      <c r="L732" s="199" t="n"/>
      <c r="M732" s="212" t="n"/>
      <c r="N732" s="199" t="n"/>
      <c r="O732" s="199" t="n"/>
      <c r="P732" s="199" t="n"/>
      <c r="Q732" s="199" t="n"/>
      <c r="R732" s="199" t="n"/>
      <c r="S732" s="199" t="n"/>
      <c r="T732" s="199" t="n"/>
      <c r="U732" s="199" t="n"/>
      <c r="V732" s="199" t="n"/>
      <c r="W732" s="199" t="n"/>
      <c r="X732" s="199" t="n"/>
      <c r="Y732" s="199" t="n"/>
      <c r="Z732" s="199" t="n"/>
      <c r="AA732" s="199" t="n"/>
      <c r="AB732" s="199" t="n"/>
      <c r="AC732" s="199" t="n"/>
      <c r="AD732" s="199" t="n"/>
      <c r="AE732" s="199" t="n"/>
      <c r="AF732" s="199" t="n"/>
      <c r="AG732" s="199" t="n"/>
    </row>
    <row r="733" ht="22.5" customHeight="1">
      <c r="A733" s="199" t="n"/>
      <c r="B733" s="201" t="n"/>
      <c r="C733" s="200" t="n"/>
      <c r="D733" s="201" t="n"/>
      <c r="E733" s="200" t="n"/>
      <c r="F733" s="201" t="n"/>
      <c r="G733" s="200" t="n"/>
      <c r="H733" s="199" t="n"/>
      <c r="I733" s="199" t="n"/>
      <c r="J733" s="199" t="n"/>
      <c r="K733" s="234" t="n"/>
      <c r="L733" s="199" t="n"/>
      <c r="M733" s="212" t="n"/>
      <c r="N733" s="199" t="n"/>
      <c r="O733" s="199" t="n"/>
      <c r="P733" s="199" t="n"/>
      <c r="Q733" s="199" t="n"/>
      <c r="R733" s="199" t="n"/>
      <c r="S733" s="199" t="n"/>
      <c r="T733" s="199" t="n"/>
      <c r="U733" s="199" t="n"/>
      <c r="V733" s="199" t="n"/>
      <c r="W733" s="199" t="n"/>
      <c r="X733" s="199" t="n"/>
      <c r="Y733" s="199" t="n"/>
      <c r="Z733" s="199" t="n"/>
      <c r="AA733" s="199" t="n"/>
      <c r="AB733" s="199" t="n"/>
      <c r="AC733" s="199" t="n"/>
      <c r="AD733" s="199" t="n"/>
      <c r="AE733" s="199" t="n"/>
      <c r="AF733" s="199" t="n"/>
      <c r="AG733" s="199" t="n"/>
    </row>
    <row r="734" ht="22.5" customHeight="1">
      <c r="A734" s="199" t="n"/>
      <c r="B734" s="201" t="n"/>
      <c r="C734" s="200" t="n"/>
      <c r="D734" s="201" t="n"/>
      <c r="E734" s="200" t="n"/>
      <c r="F734" s="201" t="n"/>
      <c r="G734" s="200" t="n"/>
      <c r="H734" s="199" t="n"/>
      <c r="I734" s="199" t="n"/>
      <c r="J734" s="199" t="n"/>
      <c r="K734" s="234" t="n"/>
      <c r="L734" s="199" t="n"/>
      <c r="M734" s="212" t="n"/>
      <c r="N734" s="199" t="n"/>
      <c r="O734" s="199" t="n"/>
      <c r="P734" s="199" t="n"/>
      <c r="Q734" s="199" t="n"/>
      <c r="R734" s="199" t="n"/>
      <c r="S734" s="199" t="n"/>
      <c r="T734" s="199" t="n"/>
      <c r="U734" s="199" t="n"/>
      <c r="V734" s="199" t="n"/>
      <c r="W734" s="199" t="n"/>
      <c r="X734" s="199" t="n"/>
      <c r="Y734" s="199" t="n"/>
      <c r="Z734" s="199" t="n"/>
      <c r="AA734" s="199" t="n"/>
      <c r="AB734" s="199" t="n"/>
      <c r="AC734" s="199" t="n"/>
      <c r="AD734" s="199" t="n"/>
      <c r="AE734" s="199" t="n"/>
      <c r="AF734" s="199" t="n"/>
      <c r="AG734" s="199" t="n"/>
    </row>
    <row r="735" ht="22.5" customHeight="1">
      <c r="A735" s="199" t="n"/>
      <c r="B735" s="201" t="n"/>
      <c r="C735" s="200" t="n"/>
      <c r="D735" s="201" t="n"/>
      <c r="E735" s="200" t="n"/>
      <c r="F735" s="201" t="n"/>
      <c r="G735" s="200" t="n"/>
      <c r="H735" s="199" t="n"/>
      <c r="I735" s="199" t="n"/>
      <c r="J735" s="199" t="n"/>
      <c r="K735" s="234" t="n"/>
      <c r="L735" s="199" t="n"/>
      <c r="M735" s="212" t="n"/>
      <c r="N735" s="199" t="n"/>
      <c r="O735" s="199" t="n"/>
      <c r="P735" s="199" t="n"/>
      <c r="Q735" s="199" t="n"/>
      <c r="R735" s="199" t="n"/>
      <c r="S735" s="199" t="n"/>
      <c r="T735" s="199" t="n"/>
      <c r="U735" s="199" t="n"/>
      <c r="V735" s="199" t="n"/>
      <c r="W735" s="199" t="n"/>
      <c r="X735" s="199" t="n"/>
      <c r="Y735" s="199" t="n"/>
      <c r="Z735" s="199" t="n"/>
      <c r="AA735" s="199" t="n"/>
      <c r="AB735" s="199" t="n"/>
      <c r="AC735" s="199" t="n"/>
      <c r="AD735" s="199" t="n"/>
      <c r="AE735" s="199" t="n"/>
      <c r="AF735" s="199" t="n"/>
      <c r="AG735" s="199" t="n"/>
    </row>
    <row r="736" ht="22.5" customHeight="1">
      <c r="A736" s="199" t="n"/>
      <c r="B736" s="201" t="n"/>
      <c r="C736" s="200" t="n"/>
      <c r="D736" s="201" t="n"/>
      <c r="E736" s="200" t="n"/>
      <c r="F736" s="201" t="n"/>
      <c r="G736" s="200" t="n"/>
      <c r="H736" s="199" t="n"/>
      <c r="I736" s="199" t="n"/>
      <c r="J736" s="199" t="n"/>
      <c r="K736" s="234" t="n"/>
      <c r="L736" s="199" t="n"/>
      <c r="M736" s="212" t="n"/>
      <c r="N736" s="199" t="n"/>
      <c r="O736" s="199" t="n"/>
      <c r="P736" s="199" t="n"/>
      <c r="Q736" s="199" t="n"/>
      <c r="R736" s="199" t="n"/>
      <c r="S736" s="199" t="n"/>
      <c r="T736" s="199" t="n"/>
      <c r="U736" s="199" t="n"/>
      <c r="V736" s="199" t="n"/>
      <c r="W736" s="199" t="n"/>
      <c r="X736" s="199" t="n"/>
      <c r="Y736" s="199" t="n"/>
      <c r="Z736" s="199" t="n"/>
      <c r="AA736" s="199" t="n"/>
      <c r="AB736" s="199" t="n"/>
      <c r="AC736" s="199" t="n"/>
      <c r="AD736" s="199" t="n"/>
      <c r="AE736" s="199" t="n"/>
      <c r="AF736" s="199" t="n"/>
      <c r="AG736" s="199" t="n"/>
    </row>
    <row r="737" ht="22.5" customHeight="1">
      <c r="A737" s="199" t="n"/>
      <c r="B737" s="201" t="n"/>
      <c r="C737" s="200" t="n"/>
      <c r="D737" s="201" t="n"/>
      <c r="E737" s="200" t="n"/>
      <c r="F737" s="201" t="n"/>
      <c r="G737" s="200" t="n"/>
      <c r="H737" s="199" t="n"/>
      <c r="I737" s="199" t="n"/>
      <c r="J737" s="199" t="n"/>
      <c r="K737" s="234" t="n"/>
      <c r="L737" s="199" t="n"/>
      <c r="M737" s="212" t="n"/>
      <c r="N737" s="199" t="n"/>
      <c r="O737" s="199" t="n"/>
      <c r="P737" s="199" t="n"/>
      <c r="Q737" s="199" t="n"/>
      <c r="R737" s="199" t="n"/>
      <c r="S737" s="199" t="n"/>
      <c r="T737" s="199" t="n"/>
      <c r="U737" s="199" t="n"/>
      <c r="V737" s="199" t="n"/>
      <c r="W737" s="199" t="n"/>
      <c r="X737" s="199" t="n"/>
      <c r="Y737" s="199" t="n"/>
      <c r="Z737" s="199" t="n"/>
      <c r="AA737" s="199" t="n"/>
      <c r="AB737" s="199" t="n"/>
      <c r="AC737" s="199" t="n"/>
      <c r="AD737" s="199" t="n"/>
      <c r="AE737" s="199" t="n"/>
      <c r="AF737" s="199" t="n"/>
      <c r="AG737" s="199" t="n"/>
    </row>
    <row r="738" ht="22.5" customHeight="1">
      <c r="A738" s="199" t="n"/>
      <c r="B738" s="201" t="n"/>
      <c r="C738" s="200" t="n"/>
      <c r="D738" s="201" t="n"/>
      <c r="E738" s="200" t="n"/>
      <c r="F738" s="201" t="n"/>
      <c r="G738" s="200" t="n"/>
      <c r="H738" s="199" t="n"/>
      <c r="I738" s="199" t="n"/>
      <c r="J738" s="199" t="n"/>
      <c r="K738" s="234" t="n"/>
      <c r="L738" s="199" t="n"/>
      <c r="M738" s="212" t="n"/>
      <c r="N738" s="199" t="n"/>
      <c r="O738" s="199" t="n"/>
      <c r="P738" s="199" t="n"/>
      <c r="Q738" s="199" t="n"/>
      <c r="R738" s="199" t="n"/>
      <c r="S738" s="199" t="n"/>
      <c r="T738" s="199" t="n"/>
      <c r="U738" s="199" t="n"/>
      <c r="V738" s="199" t="n"/>
      <c r="W738" s="199" t="n"/>
      <c r="X738" s="199" t="n"/>
      <c r="Y738" s="199" t="n"/>
      <c r="Z738" s="199" t="n"/>
      <c r="AA738" s="199" t="n"/>
      <c r="AB738" s="199" t="n"/>
      <c r="AC738" s="199" t="n"/>
      <c r="AD738" s="199" t="n"/>
      <c r="AE738" s="199" t="n"/>
      <c r="AF738" s="199" t="n"/>
      <c r="AG738" s="199" t="n"/>
    </row>
    <row r="739" ht="22.5" customHeight="1">
      <c r="A739" s="199" t="n"/>
      <c r="B739" s="201" t="n"/>
      <c r="C739" s="200" t="n"/>
      <c r="D739" s="201" t="n"/>
      <c r="E739" s="200" t="n"/>
      <c r="F739" s="201" t="n"/>
      <c r="G739" s="200" t="n"/>
      <c r="H739" s="199" t="n"/>
      <c r="I739" s="199" t="n"/>
      <c r="J739" s="199" t="n"/>
      <c r="K739" s="234" t="n"/>
      <c r="L739" s="199" t="n"/>
      <c r="M739" s="212" t="n"/>
      <c r="N739" s="199" t="n"/>
      <c r="O739" s="199" t="n"/>
      <c r="P739" s="199" t="n"/>
      <c r="Q739" s="199" t="n"/>
      <c r="R739" s="199" t="n"/>
      <c r="S739" s="199" t="n"/>
      <c r="T739" s="199" t="n"/>
      <c r="U739" s="199" t="n"/>
      <c r="V739" s="199" t="n"/>
      <c r="W739" s="199" t="n"/>
      <c r="X739" s="199" t="n"/>
      <c r="Y739" s="199" t="n"/>
      <c r="Z739" s="199" t="n"/>
      <c r="AA739" s="199" t="n"/>
      <c r="AB739" s="199" t="n"/>
      <c r="AC739" s="199" t="n"/>
      <c r="AD739" s="199" t="n"/>
      <c r="AE739" s="199" t="n"/>
      <c r="AF739" s="199" t="n"/>
      <c r="AG739" s="199" t="n"/>
    </row>
    <row r="740" ht="22.5" customHeight="1">
      <c r="A740" s="199" t="n"/>
      <c r="B740" s="201" t="n"/>
      <c r="C740" s="200" t="n"/>
      <c r="D740" s="201" t="n"/>
      <c r="E740" s="200" t="n"/>
      <c r="F740" s="201" t="n"/>
      <c r="G740" s="200" t="n"/>
      <c r="H740" s="199" t="n"/>
      <c r="I740" s="199" t="n"/>
      <c r="J740" s="199" t="n"/>
      <c r="K740" s="234" t="n"/>
      <c r="L740" s="199" t="n"/>
      <c r="M740" s="212" t="n"/>
      <c r="N740" s="199" t="n"/>
      <c r="O740" s="199" t="n"/>
      <c r="P740" s="199" t="n"/>
      <c r="Q740" s="199" t="n"/>
      <c r="R740" s="199" t="n"/>
      <c r="S740" s="199" t="n"/>
      <c r="T740" s="199" t="n"/>
      <c r="U740" s="199" t="n"/>
      <c r="V740" s="199" t="n"/>
      <c r="W740" s="199" t="n"/>
      <c r="X740" s="199" t="n"/>
      <c r="Y740" s="199" t="n"/>
      <c r="Z740" s="199" t="n"/>
      <c r="AA740" s="199" t="n"/>
      <c r="AB740" s="199" t="n"/>
      <c r="AC740" s="199" t="n"/>
      <c r="AD740" s="199" t="n"/>
      <c r="AE740" s="199" t="n"/>
      <c r="AF740" s="199" t="n"/>
      <c r="AG740" s="199" t="n"/>
    </row>
    <row r="741" ht="22.5" customHeight="1">
      <c r="A741" s="199" t="n"/>
      <c r="B741" s="201" t="n"/>
      <c r="C741" s="200" t="n"/>
      <c r="D741" s="201" t="n"/>
      <c r="E741" s="200" t="n"/>
      <c r="F741" s="201" t="n"/>
      <c r="G741" s="200" t="n"/>
      <c r="H741" s="199" t="n"/>
      <c r="I741" s="199" t="n"/>
      <c r="J741" s="199" t="n"/>
      <c r="K741" s="234" t="n"/>
      <c r="L741" s="199" t="n"/>
      <c r="M741" s="212" t="n"/>
      <c r="N741" s="199" t="n"/>
      <c r="O741" s="199" t="n"/>
      <c r="P741" s="199" t="n"/>
      <c r="Q741" s="199" t="n"/>
      <c r="R741" s="199" t="n"/>
      <c r="S741" s="199" t="n"/>
      <c r="T741" s="199" t="n"/>
      <c r="U741" s="199" t="n"/>
      <c r="V741" s="199" t="n"/>
      <c r="W741" s="199" t="n"/>
      <c r="X741" s="199" t="n"/>
      <c r="Y741" s="199" t="n"/>
      <c r="Z741" s="199" t="n"/>
      <c r="AA741" s="199" t="n"/>
      <c r="AB741" s="199" t="n"/>
      <c r="AC741" s="199" t="n"/>
      <c r="AD741" s="199" t="n"/>
      <c r="AE741" s="199" t="n"/>
      <c r="AF741" s="199" t="n"/>
      <c r="AG741" s="199" t="n"/>
    </row>
    <row r="742" ht="22.5" customHeight="1">
      <c r="A742" s="199" t="n"/>
      <c r="B742" s="201" t="n"/>
      <c r="C742" s="200" t="n"/>
      <c r="D742" s="201" t="n"/>
      <c r="E742" s="200" t="n"/>
      <c r="F742" s="201" t="n"/>
      <c r="G742" s="200" t="n"/>
      <c r="H742" s="199" t="n"/>
      <c r="I742" s="199" t="n"/>
      <c r="J742" s="199" t="n"/>
      <c r="K742" s="234" t="n"/>
      <c r="L742" s="199" t="n"/>
      <c r="M742" s="212" t="n"/>
      <c r="N742" s="199" t="n"/>
      <c r="O742" s="199" t="n"/>
      <c r="P742" s="199" t="n"/>
      <c r="Q742" s="199" t="n"/>
      <c r="R742" s="199" t="n"/>
      <c r="S742" s="199" t="n"/>
      <c r="T742" s="199" t="n"/>
      <c r="U742" s="199" t="n"/>
      <c r="V742" s="199" t="n"/>
      <c r="W742" s="199" t="n"/>
      <c r="X742" s="199" t="n"/>
      <c r="Y742" s="199" t="n"/>
      <c r="Z742" s="199" t="n"/>
      <c r="AA742" s="199" t="n"/>
      <c r="AB742" s="199" t="n"/>
      <c r="AC742" s="199" t="n"/>
      <c r="AD742" s="199" t="n"/>
      <c r="AE742" s="199" t="n"/>
      <c r="AF742" s="199" t="n"/>
      <c r="AG742" s="199" t="n"/>
    </row>
    <row r="743" ht="22.5" customHeight="1">
      <c r="A743" s="199" t="n"/>
      <c r="B743" s="201" t="n"/>
      <c r="C743" s="200" t="n"/>
      <c r="D743" s="201" t="n"/>
      <c r="E743" s="200" t="n"/>
      <c r="F743" s="201" t="n"/>
      <c r="G743" s="200" t="n"/>
      <c r="H743" s="199" t="n"/>
      <c r="I743" s="199" t="n"/>
      <c r="J743" s="199" t="n"/>
      <c r="K743" s="234" t="n"/>
      <c r="L743" s="199" t="n"/>
      <c r="M743" s="212" t="n"/>
      <c r="N743" s="199" t="n"/>
      <c r="O743" s="199" t="n"/>
      <c r="P743" s="199" t="n"/>
      <c r="Q743" s="199" t="n"/>
      <c r="R743" s="199" t="n"/>
      <c r="S743" s="199" t="n"/>
      <c r="T743" s="199" t="n"/>
      <c r="U743" s="199" t="n"/>
      <c r="V743" s="199" t="n"/>
      <c r="W743" s="199" t="n"/>
      <c r="X743" s="199" t="n"/>
      <c r="Y743" s="199" t="n"/>
      <c r="Z743" s="199" t="n"/>
      <c r="AA743" s="199" t="n"/>
      <c r="AB743" s="199" t="n"/>
      <c r="AC743" s="199" t="n"/>
      <c r="AD743" s="199" t="n"/>
      <c r="AE743" s="199" t="n"/>
      <c r="AF743" s="199" t="n"/>
      <c r="AG743" s="199" t="n"/>
    </row>
    <row r="744" ht="22.5" customHeight="1">
      <c r="A744" s="199" t="n"/>
      <c r="B744" s="201" t="n"/>
      <c r="C744" s="200" t="n"/>
      <c r="D744" s="201" t="n"/>
      <c r="E744" s="200" t="n"/>
      <c r="F744" s="201" t="n"/>
      <c r="G744" s="200" t="n"/>
      <c r="H744" s="199" t="n"/>
      <c r="I744" s="199" t="n"/>
      <c r="J744" s="199" t="n"/>
      <c r="K744" s="234" t="n"/>
      <c r="L744" s="199" t="n"/>
      <c r="M744" s="212" t="n"/>
      <c r="N744" s="199" t="n"/>
      <c r="O744" s="199" t="n"/>
      <c r="P744" s="199" t="n"/>
      <c r="Q744" s="199" t="n"/>
      <c r="R744" s="199" t="n"/>
      <c r="S744" s="199" t="n"/>
      <c r="T744" s="199" t="n"/>
      <c r="U744" s="199" t="n"/>
      <c r="V744" s="199" t="n"/>
      <c r="W744" s="199" t="n"/>
      <c r="X744" s="199" t="n"/>
      <c r="Y744" s="199" t="n"/>
      <c r="Z744" s="199" t="n"/>
      <c r="AA744" s="199" t="n"/>
      <c r="AB744" s="199" t="n"/>
      <c r="AC744" s="199" t="n"/>
      <c r="AD744" s="199" t="n"/>
      <c r="AE744" s="199" t="n"/>
      <c r="AF744" s="199" t="n"/>
      <c r="AG744" s="199" t="n"/>
    </row>
    <row r="745" ht="22.5" customHeight="1">
      <c r="A745" s="199" t="n"/>
      <c r="B745" s="201" t="n"/>
      <c r="C745" s="200" t="n"/>
      <c r="D745" s="201" t="n"/>
      <c r="E745" s="200" t="n"/>
      <c r="F745" s="201" t="n"/>
      <c r="G745" s="200" t="n"/>
      <c r="H745" s="199" t="n"/>
      <c r="I745" s="199" t="n"/>
      <c r="J745" s="199" t="n"/>
      <c r="K745" s="234" t="n"/>
      <c r="L745" s="199" t="n"/>
      <c r="M745" s="212" t="n"/>
      <c r="N745" s="199" t="n"/>
      <c r="O745" s="199" t="n"/>
      <c r="P745" s="199" t="n"/>
      <c r="Q745" s="199" t="n"/>
      <c r="R745" s="199" t="n"/>
      <c r="S745" s="199" t="n"/>
      <c r="T745" s="199" t="n"/>
      <c r="U745" s="199" t="n"/>
      <c r="V745" s="199" t="n"/>
      <c r="W745" s="199" t="n"/>
      <c r="X745" s="199" t="n"/>
      <c r="Y745" s="199" t="n"/>
      <c r="Z745" s="199" t="n"/>
      <c r="AA745" s="199" t="n"/>
      <c r="AB745" s="199" t="n"/>
      <c r="AC745" s="199" t="n"/>
      <c r="AD745" s="199" t="n"/>
      <c r="AE745" s="199" t="n"/>
      <c r="AF745" s="199" t="n"/>
      <c r="AG745" s="199" t="n"/>
    </row>
    <row r="746" ht="22.5" customHeight="1">
      <c r="A746" s="199" t="n"/>
      <c r="B746" s="201" t="n"/>
      <c r="C746" s="200" t="n"/>
      <c r="D746" s="201" t="n"/>
      <c r="E746" s="200" t="n"/>
      <c r="F746" s="201" t="n"/>
      <c r="G746" s="200" t="n"/>
      <c r="H746" s="199" t="n"/>
      <c r="I746" s="199" t="n"/>
      <c r="J746" s="199" t="n"/>
      <c r="K746" s="234" t="n"/>
      <c r="L746" s="199" t="n"/>
      <c r="M746" s="212" t="n"/>
      <c r="N746" s="199" t="n"/>
      <c r="O746" s="199" t="n"/>
      <c r="P746" s="199" t="n"/>
      <c r="Q746" s="199" t="n"/>
      <c r="R746" s="199" t="n"/>
      <c r="S746" s="199" t="n"/>
      <c r="T746" s="199" t="n"/>
      <c r="U746" s="199" t="n"/>
      <c r="V746" s="199" t="n"/>
      <c r="W746" s="199" t="n"/>
      <c r="X746" s="199" t="n"/>
      <c r="Y746" s="199" t="n"/>
      <c r="Z746" s="199" t="n"/>
      <c r="AA746" s="199" t="n"/>
      <c r="AB746" s="199" t="n"/>
      <c r="AC746" s="199" t="n"/>
      <c r="AD746" s="199" t="n"/>
      <c r="AE746" s="199" t="n"/>
      <c r="AF746" s="199" t="n"/>
      <c r="AG746" s="199" t="n"/>
    </row>
    <row r="747" ht="22.5" customHeight="1">
      <c r="A747" s="199" t="n"/>
      <c r="B747" s="201" t="n"/>
      <c r="C747" s="200" t="n"/>
      <c r="D747" s="201" t="n"/>
      <c r="E747" s="200" t="n"/>
      <c r="F747" s="201" t="n"/>
      <c r="G747" s="200" t="n"/>
      <c r="H747" s="199" t="n"/>
      <c r="I747" s="199" t="n"/>
      <c r="J747" s="199" t="n"/>
      <c r="K747" s="234" t="n"/>
      <c r="L747" s="199" t="n"/>
      <c r="M747" s="212" t="n"/>
      <c r="N747" s="199" t="n"/>
      <c r="O747" s="199" t="n"/>
      <c r="P747" s="199" t="n"/>
      <c r="Q747" s="199" t="n"/>
      <c r="R747" s="199" t="n"/>
      <c r="S747" s="199" t="n"/>
      <c r="T747" s="199" t="n"/>
      <c r="U747" s="199" t="n"/>
      <c r="V747" s="199" t="n"/>
      <c r="W747" s="199" t="n"/>
      <c r="X747" s="199" t="n"/>
      <c r="Y747" s="199" t="n"/>
      <c r="Z747" s="199" t="n"/>
      <c r="AA747" s="199" t="n"/>
      <c r="AB747" s="199" t="n"/>
      <c r="AC747" s="199" t="n"/>
      <c r="AD747" s="199" t="n"/>
      <c r="AE747" s="199" t="n"/>
      <c r="AF747" s="199" t="n"/>
      <c r="AG747" s="199" t="n"/>
    </row>
    <row r="748" ht="22.5" customHeight="1">
      <c r="A748" s="199" t="n"/>
      <c r="B748" s="201" t="n"/>
      <c r="C748" s="200" t="n"/>
      <c r="D748" s="201" t="n"/>
      <c r="E748" s="200" t="n"/>
      <c r="F748" s="201" t="n"/>
      <c r="G748" s="200" t="n"/>
      <c r="H748" s="199" t="n"/>
      <c r="I748" s="199" t="n"/>
      <c r="J748" s="199" t="n"/>
      <c r="K748" s="234" t="n"/>
      <c r="L748" s="199" t="n"/>
      <c r="M748" s="212" t="n"/>
      <c r="N748" s="199" t="n"/>
      <c r="O748" s="199" t="n"/>
      <c r="P748" s="199" t="n"/>
      <c r="Q748" s="199" t="n"/>
      <c r="R748" s="199" t="n"/>
      <c r="S748" s="199" t="n"/>
      <c r="T748" s="199" t="n"/>
      <c r="U748" s="199" t="n"/>
      <c r="V748" s="199" t="n"/>
      <c r="W748" s="199" t="n"/>
      <c r="X748" s="199" t="n"/>
      <c r="Y748" s="199" t="n"/>
      <c r="Z748" s="199" t="n"/>
      <c r="AA748" s="199" t="n"/>
      <c r="AB748" s="199" t="n"/>
      <c r="AC748" s="199" t="n"/>
      <c r="AD748" s="199" t="n"/>
      <c r="AE748" s="199" t="n"/>
      <c r="AF748" s="199" t="n"/>
      <c r="AG748" s="199" t="n"/>
    </row>
    <row r="749" ht="22.5" customHeight="1">
      <c r="A749" s="199" t="n"/>
      <c r="B749" s="201" t="n"/>
      <c r="C749" s="200" t="n"/>
      <c r="D749" s="201" t="n"/>
      <c r="E749" s="200" t="n"/>
      <c r="F749" s="201" t="n"/>
      <c r="G749" s="200" t="n"/>
      <c r="H749" s="199" t="n"/>
      <c r="I749" s="199" t="n"/>
      <c r="J749" s="199" t="n"/>
      <c r="K749" s="234" t="n"/>
      <c r="L749" s="199" t="n"/>
      <c r="M749" s="212" t="n"/>
      <c r="N749" s="199" t="n"/>
      <c r="O749" s="199" t="n"/>
      <c r="P749" s="199" t="n"/>
      <c r="Q749" s="199" t="n"/>
      <c r="R749" s="199" t="n"/>
      <c r="S749" s="199" t="n"/>
      <c r="T749" s="199" t="n"/>
      <c r="U749" s="199" t="n"/>
      <c r="V749" s="199" t="n"/>
      <c r="W749" s="199" t="n"/>
      <c r="X749" s="199" t="n"/>
      <c r="Y749" s="199" t="n"/>
      <c r="Z749" s="199" t="n"/>
      <c r="AA749" s="199" t="n"/>
      <c r="AB749" s="199" t="n"/>
      <c r="AC749" s="199" t="n"/>
      <c r="AD749" s="199" t="n"/>
      <c r="AE749" s="199" t="n"/>
      <c r="AF749" s="199" t="n"/>
      <c r="AG749" s="199" t="n"/>
    </row>
    <row r="750" ht="22.5" customHeight="1">
      <c r="A750" s="199" t="n"/>
      <c r="B750" s="201" t="n"/>
      <c r="C750" s="200" t="n"/>
      <c r="D750" s="201" t="n"/>
      <c r="E750" s="200" t="n"/>
      <c r="F750" s="201" t="n"/>
      <c r="G750" s="200" t="n"/>
      <c r="H750" s="199" t="n"/>
      <c r="I750" s="199" t="n"/>
      <c r="J750" s="199" t="n"/>
      <c r="K750" s="234" t="n"/>
      <c r="L750" s="199" t="n"/>
      <c r="M750" s="212" t="n"/>
      <c r="N750" s="199" t="n"/>
      <c r="O750" s="199" t="n"/>
      <c r="P750" s="199" t="n"/>
      <c r="Q750" s="199" t="n"/>
      <c r="R750" s="199" t="n"/>
      <c r="S750" s="199" t="n"/>
      <c r="T750" s="199" t="n"/>
      <c r="U750" s="199" t="n"/>
      <c r="V750" s="199" t="n"/>
      <c r="W750" s="199" t="n"/>
      <c r="X750" s="199" t="n"/>
      <c r="Y750" s="199" t="n"/>
      <c r="Z750" s="199" t="n"/>
      <c r="AA750" s="199" t="n"/>
      <c r="AB750" s="199" t="n"/>
      <c r="AC750" s="199" t="n"/>
      <c r="AD750" s="199" t="n"/>
      <c r="AE750" s="199" t="n"/>
      <c r="AF750" s="199" t="n"/>
      <c r="AG750" s="199" t="n"/>
    </row>
    <row r="751" ht="22.5" customHeight="1">
      <c r="A751" s="199" t="n"/>
      <c r="B751" s="201" t="n"/>
      <c r="C751" s="200" t="n"/>
      <c r="D751" s="201" t="n"/>
      <c r="E751" s="200" t="n"/>
      <c r="F751" s="201" t="n"/>
      <c r="G751" s="200" t="n"/>
      <c r="H751" s="199" t="n"/>
      <c r="I751" s="199" t="n"/>
      <c r="J751" s="199" t="n"/>
      <c r="K751" s="234" t="n"/>
      <c r="L751" s="199" t="n"/>
      <c r="M751" s="212" t="n"/>
      <c r="N751" s="199" t="n"/>
      <c r="O751" s="199" t="n"/>
      <c r="P751" s="199" t="n"/>
      <c r="Q751" s="199" t="n"/>
      <c r="R751" s="199" t="n"/>
      <c r="S751" s="199" t="n"/>
      <c r="T751" s="199" t="n"/>
      <c r="U751" s="199" t="n"/>
      <c r="V751" s="199" t="n"/>
      <c r="W751" s="199" t="n"/>
      <c r="X751" s="199" t="n"/>
      <c r="Y751" s="199" t="n"/>
      <c r="Z751" s="199" t="n"/>
      <c r="AA751" s="199" t="n"/>
      <c r="AB751" s="199" t="n"/>
      <c r="AC751" s="199" t="n"/>
      <c r="AD751" s="199" t="n"/>
      <c r="AE751" s="199" t="n"/>
      <c r="AF751" s="199" t="n"/>
      <c r="AG751" s="199" t="n"/>
    </row>
    <row r="752" ht="22.5" customHeight="1">
      <c r="A752" s="199" t="n"/>
      <c r="B752" s="201" t="n"/>
      <c r="C752" s="200" t="n"/>
      <c r="D752" s="201" t="n"/>
      <c r="E752" s="200" t="n"/>
      <c r="F752" s="201" t="n"/>
      <c r="G752" s="200" t="n"/>
      <c r="H752" s="199" t="n"/>
      <c r="I752" s="199" t="n"/>
      <c r="J752" s="199" t="n"/>
      <c r="K752" s="234" t="n"/>
      <c r="L752" s="199" t="n"/>
      <c r="M752" s="212" t="n"/>
      <c r="N752" s="199" t="n"/>
      <c r="O752" s="199" t="n"/>
      <c r="P752" s="199" t="n"/>
      <c r="Q752" s="199" t="n"/>
      <c r="R752" s="199" t="n"/>
      <c r="S752" s="199" t="n"/>
      <c r="T752" s="199" t="n"/>
      <c r="U752" s="199" t="n"/>
      <c r="V752" s="199" t="n"/>
      <c r="W752" s="199" t="n"/>
      <c r="X752" s="199" t="n"/>
      <c r="Y752" s="199" t="n"/>
      <c r="Z752" s="199" t="n"/>
      <c r="AA752" s="199" t="n"/>
      <c r="AB752" s="199" t="n"/>
      <c r="AC752" s="199" t="n"/>
      <c r="AD752" s="199" t="n"/>
      <c r="AE752" s="199" t="n"/>
      <c r="AF752" s="199" t="n"/>
      <c r="AG752" s="199" t="n"/>
    </row>
    <row r="753" ht="22.5" customHeight="1">
      <c r="A753" s="199" t="n"/>
      <c r="B753" s="201" t="n"/>
      <c r="C753" s="200" t="n"/>
      <c r="D753" s="201" t="n"/>
      <c r="E753" s="200" t="n"/>
      <c r="F753" s="201" t="n"/>
      <c r="G753" s="200" t="n"/>
      <c r="H753" s="199" t="n"/>
      <c r="I753" s="199" t="n"/>
      <c r="J753" s="199" t="n"/>
      <c r="K753" s="234" t="n"/>
      <c r="L753" s="199" t="n"/>
      <c r="M753" s="212" t="n"/>
      <c r="N753" s="199" t="n"/>
      <c r="O753" s="199" t="n"/>
      <c r="P753" s="199" t="n"/>
      <c r="Q753" s="199" t="n"/>
      <c r="R753" s="199" t="n"/>
      <c r="S753" s="199" t="n"/>
      <c r="T753" s="199" t="n"/>
      <c r="U753" s="199" t="n"/>
      <c r="V753" s="199" t="n"/>
      <c r="W753" s="199" t="n"/>
      <c r="X753" s="199" t="n"/>
      <c r="Y753" s="199" t="n"/>
      <c r="Z753" s="199" t="n"/>
      <c r="AA753" s="199" t="n"/>
      <c r="AB753" s="199" t="n"/>
      <c r="AC753" s="199" t="n"/>
      <c r="AD753" s="199" t="n"/>
      <c r="AE753" s="199" t="n"/>
      <c r="AF753" s="199" t="n"/>
      <c r="AG753" s="199" t="n"/>
    </row>
    <row r="754" ht="22.5" customHeight="1">
      <c r="A754" s="199" t="n"/>
      <c r="B754" s="201" t="n"/>
      <c r="C754" s="200" t="n"/>
      <c r="D754" s="201" t="n"/>
      <c r="E754" s="200" t="n"/>
      <c r="F754" s="201" t="n"/>
      <c r="G754" s="200" t="n"/>
      <c r="H754" s="199" t="n"/>
      <c r="I754" s="199" t="n"/>
      <c r="J754" s="199" t="n"/>
      <c r="K754" s="234" t="n"/>
      <c r="L754" s="199" t="n"/>
      <c r="M754" s="212" t="n"/>
      <c r="N754" s="199" t="n"/>
      <c r="O754" s="199" t="n"/>
      <c r="P754" s="199" t="n"/>
      <c r="Q754" s="199" t="n"/>
      <c r="R754" s="199" t="n"/>
      <c r="S754" s="199" t="n"/>
      <c r="T754" s="199" t="n"/>
      <c r="U754" s="199" t="n"/>
      <c r="V754" s="199" t="n"/>
      <c r="W754" s="199" t="n"/>
      <c r="X754" s="199" t="n"/>
      <c r="Y754" s="199" t="n"/>
      <c r="Z754" s="199" t="n"/>
      <c r="AA754" s="199" t="n"/>
      <c r="AB754" s="199" t="n"/>
      <c r="AC754" s="199" t="n"/>
      <c r="AD754" s="199" t="n"/>
      <c r="AE754" s="199" t="n"/>
      <c r="AF754" s="199" t="n"/>
      <c r="AG754" s="199" t="n"/>
    </row>
    <row r="755" ht="22.5" customHeight="1">
      <c r="A755" s="199" t="n"/>
      <c r="B755" s="201" t="n"/>
      <c r="C755" s="200" t="n"/>
      <c r="D755" s="201" t="n"/>
      <c r="E755" s="200" t="n"/>
      <c r="F755" s="201" t="n"/>
      <c r="G755" s="200" t="n"/>
      <c r="H755" s="199" t="n"/>
      <c r="I755" s="199" t="n"/>
      <c r="J755" s="199" t="n"/>
      <c r="K755" s="234" t="n"/>
      <c r="L755" s="199" t="n"/>
      <c r="M755" s="212" t="n"/>
      <c r="N755" s="199" t="n"/>
      <c r="O755" s="199" t="n"/>
      <c r="P755" s="199" t="n"/>
      <c r="Q755" s="199" t="n"/>
      <c r="R755" s="199" t="n"/>
      <c r="S755" s="199" t="n"/>
      <c r="T755" s="199" t="n"/>
      <c r="U755" s="199" t="n"/>
      <c r="V755" s="199" t="n"/>
      <c r="W755" s="199" t="n"/>
      <c r="X755" s="199" t="n"/>
      <c r="Y755" s="199" t="n"/>
      <c r="Z755" s="199" t="n"/>
      <c r="AA755" s="199" t="n"/>
      <c r="AB755" s="199" t="n"/>
      <c r="AC755" s="199" t="n"/>
      <c r="AD755" s="199" t="n"/>
      <c r="AE755" s="199" t="n"/>
      <c r="AF755" s="199" t="n"/>
      <c r="AG755" s="199" t="n"/>
    </row>
    <row r="756" ht="22.5" customHeight="1">
      <c r="A756" s="199" t="n"/>
      <c r="B756" s="201" t="n"/>
      <c r="C756" s="200" t="n"/>
      <c r="D756" s="201" t="n"/>
      <c r="E756" s="200" t="n"/>
      <c r="F756" s="201" t="n"/>
      <c r="G756" s="200" t="n"/>
      <c r="H756" s="199" t="n"/>
      <c r="I756" s="199" t="n"/>
      <c r="J756" s="199" t="n"/>
      <c r="K756" s="234" t="n"/>
      <c r="L756" s="199" t="n"/>
      <c r="M756" s="212" t="n"/>
      <c r="N756" s="199" t="n"/>
      <c r="O756" s="199" t="n"/>
      <c r="P756" s="199" t="n"/>
      <c r="Q756" s="199" t="n"/>
      <c r="R756" s="199" t="n"/>
      <c r="S756" s="199" t="n"/>
      <c r="T756" s="199" t="n"/>
      <c r="U756" s="199" t="n"/>
      <c r="V756" s="199" t="n"/>
      <c r="W756" s="199" t="n"/>
      <c r="X756" s="199" t="n"/>
      <c r="Y756" s="199" t="n"/>
      <c r="Z756" s="199" t="n"/>
      <c r="AA756" s="199" t="n"/>
      <c r="AB756" s="199" t="n"/>
      <c r="AC756" s="199" t="n"/>
      <c r="AD756" s="199" t="n"/>
      <c r="AE756" s="199" t="n"/>
      <c r="AF756" s="199" t="n"/>
      <c r="AG756" s="199" t="n"/>
    </row>
    <row r="757" ht="22.5" customHeight="1">
      <c r="A757" s="199" t="n"/>
      <c r="B757" s="201" t="n"/>
      <c r="C757" s="200" t="n"/>
      <c r="D757" s="201" t="n"/>
      <c r="E757" s="200" t="n"/>
      <c r="F757" s="201" t="n"/>
      <c r="G757" s="200" t="n"/>
      <c r="H757" s="199" t="n"/>
      <c r="I757" s="199" t="n"/>
      <c r="J757" s="199" t="n"/>
      <c r="K757" s="234" t="n"/>
      <c r="L757" s="199" t="n"/>
      <c r="M757" s="212" t="n"/>
      <c r="N757" s="199" t="n"/>
      <c r="O757" s="199" t="n"/>
      <c r="P757" s="199" t="n"/>
      <c r="Q757" s="199" t="n"/>
      <c r="R757" s="199" t="n"/>
      <c r="S757" s="199" t="n"/>
      <c r="T757" s="199" t="n"/>
      <c r="U757" s="199" t="n"/>
      <c r="V757" s="199" t="n"/>
      <c r="W757" s="199" t="n"/>
      <c r="X757" s="199" t="n"/>
      <c r="Y757" s="199" t="n"/>
      <c r="Z757" s="199" t="n"/>
      <c r="AA757" s="199" t="n"/>
      <c r="AB757" s="199" t="n"/>
      <c r="AC757" s="199" t="n"/>
      <c r="AD757" s="199" t="n"/>
      <c r="AE757" s="199" t="n"/>
      <c r="AF757" s="199" t="n"/>
      <c r="AG757" s="199" t="n"/>
    </row>
    <row r="758" ht="22.5" customHeight="1">
      <c r="A758" s="199" t="n"/>
      <c r="B758" s="201" t="n"/>
      <c r="C758" s="200" t="n"/>
      <c r="D758" s="201" t="n"/>
      <c r="E758" s="200" t="n"/>
      <c r="F758" s="201" t="n"/>
      <c r="G758" s="200" t="n"/>
      <c r="H758" s="199" t="n"/>
      <c r="I758" s="199" t="n"/>
      <c r="J758" s="199" t="n"/>
      <c r="K758" s="234" t="n"/>
      <c r="L758" s="199" t="n"/>
      <c r="M758" s="212" t="n"/>
      <c r="N758" s="199" t="n"/>
      <c r="O758" s="199" t="n"/>
      <c r="P758" s="199" t="n"/>
      <c r="Q758" s="199" t="n"/>
      <c r="R758" s="199" t="n"/>
      <c r="S758" s="199" t="n"/>
      <c r="T758" s="199" t="n"/>
      <c r="U758" s="199" t="n"/>
      <c r="V758" s="199" t="n"/>
      <c r="W758" s="199" t="n"/>
      <c r="X758" s="199" t="n"/>
      <c r="Y758" s="199" t="n"/>
      <c r="Z758" s="199" t="n"/>
      <c r="AA758" s="199" t="n"/>
      <c r="AB758" s="199" t="n"/>
      <c r="AC758" s="199" t="n"/>
      <c r="AD758" s="199" t="n"/>
      <c r="AE758" s="199" t="n"/>
      <c r="AF758" s="199" t="n"/>
      <c r="AG758" s="199" t="n"/>
    </row>
    <row r="759" ht="22.5" customHeight="1">
      <c r="A759" s="199" t="n"/>
      <c r="B759" s="201" t="n"/>
      <c r="C759" s="200" t="n"/>
      <c r="D759" s="201" t="n"/>
      <c r="E759" s="200" t="n"/>
      <c r="F759" s="201" t="n"/>
      <c r="G759" s="200" t="n"/>
      <c r="H759" s="199" t="n"/>
      <c r="I759" s="199" t="n"/>
      <c r="J759" s="199" t="n"/>
      <c r="K759" s="234" t="n"/>
      <c r="L759" s="199" t="n"/>
      <c r="M759" s="212" t="n"/>
      <c r="N759" s="199" t="n"/>
      <c r="O759" s="199" t="n"/>
      <c r="P759" s="199" t="n"/>
      <c r="Q759" s="199" t="n"/>
      <c r="R759" s="199" t="n"/>
      <c r="S759" s="199" t="n"/>
      <c r="T759" s="199" t="n"/>
      <c r="U759" s="199" t="n"/>
      <c r="V759" s="199" t="n"/>
      <c r="W759" s="199" t="n"/>
      <c r="X759" s="199" t="n"/>
      <c r="Y759" s="199" t="n"/>
      <c r="Z759" s="199" t="n"/>
      <c r="AA759" s="199" t="n"/>
      <c r="AB759" s="199" t="n"/>
      <c r="AC759" s="199" t="n"/>
      <c r="AD759" s="199" t="n"/>
      <c r="AE759" s="199" t="n"/>
      <c r="AF759" s="199" t="n"/>
      <c r="AG759" s="199" t="n"/>
    </row>
    <row r="760" ht="22.5" customHeight="1">
      <c r="A760" s="199" t="n"/>
      <c r="B760" s="201" t="n"/>
      <c r="C760" s="200" t="n"/>
      <c r="D760" s="201" t="n"/>
      <c r="E760" s="200" t="n"/>
      <c r="F760" s="201" t="n"/>
      <c r="G760" s="200" t="n"/>
      <c r="H760" s="199" t="n"/>
      <c r="I760" s="199" t="n"/>
      <c r="J760" s="199" t="n"/>
      <c r="K760" s="234" t="n"/>
      <c r="L760" s="199" t="n"/>
      <c r="M760" s="212" t="n"/>
      <c r="N760" s="199" t="n"/>
      <c r="O760" s="199" t="n"/>
      <c r="P760" s="199" t="n"/>
      <c r="Q760" s="199" t="n"/>
      <c r="R760" s="199" t="n"/>
      <c r="S760" s="199" t="n"/>
      <c r="T760" s="199" t="n"/>
      <c r="U760" s="199" t="n"/>
      <c r="V760" s="199" t="n"/>
      <c r="W760" s="199" t="n"/>
      <c r="X760" s="199" t="n"/>
      <c r="Y760" s="199" t="n"/>
      <c r="Z760" s="199" t="n"/>
      <c r="AA760" s="199" t="n"/>
      <c r="AB760" s="199" t="n"/>
      <c r="AC760" s="199" t="n"/>
      <c r="AD760" s="199" t="n"/>
      <c r="AE760" s="199" t="n"/>
      <c r="AF760" s="199" t="n"/>
      <c r="AG760" s="199" t="n"/>
    </row>
    <row r="761" ht="22.5" customHeight="1">
      <c r="A761" s="199" t="n"/>
      <c r="B761" s="201" t="n"/>
      <c r="C761" s="200" t="n"/>
      <c r="D761" s="201" t="n"/>
      <c r="E761" s="200" t="n"/>
      <c r="F761" s="201" t="n"/>
      <c r="G761" s="200" t="n"/>
      <c r="H761" s="199" t="n"/>
      <c r="I761" s="199" t="n"/>
      <c r="J761" s="199" t="n"/>
      <c r="K761" s="234" t="n"/>
      <c r="L761" s="199" t="n"/>
      <c r="M761" s="212" t="n"/>
      <c r="N761" s="199" t="n"/>
      <c r="O761" s="199" t="n"/>
      <c r="P761" s="199" t="n"/>
      <c r="Q761" s="199" t="n"/>
      <c r="R761" s="199" t="n"/>
      <c r="S761" s="199" t="n"/>
      <c r="T761" s="199" t="n"/>
      <c r="U761" s="199" t="n"/>
      <c r="V761" s="199" t="n"/>
      <c r="W761" s="199" t="n"/>
      <c r="X761" s="199" t="n"/>
      <c r="Y761" s="199" t="n"/>
      <c r="Z761" s="199" t="n"/>
      <c r="AA761" s="199" t="n"/>
      <c r="AB761" s="199" t="n"/>
      <c r="AC761" s="199" t="n"/>
      <c r="AD761" s="199" t="n"/>
      <c r="AE761" s="199" t="n"/>
      <c r="AF761" s="199" t="n"/>
      <c r="AG761" s="199" t="n"/>
    </row>
    <row r="762" ht="22.5" customHeight="1">
      <c r="A762" s="199" t="n"/>
      <c r="B762" s="201" t="n"/>
      <c r="C762" s="200" t="n"/>
      <c r="D762" s="201" t="n"/>
      <c r="E762" s="200" t="n"/>
      <c r="F762" s="201" t="n"/>
      <c r="G762" s="200" t="n"/>
      <c r="H762" s="199" t="n"/>
      <c r="I762" s="199" t="n"/>
      <c r="J762" s="199" t="n"/>
      <c r="K762" s="234" t="n"/>
      <c r="L762" s="199" t="n"/>
      <c r="M762" s="212" t="n"/>
      <c r="N762" s="199" t="n"/>
      <c r="O762" s="199" t="n"/>
      <c r="P762" s="199" t="n"/>
      <c r="Q762" s="199" t="n"/>
      <c r="R762" s="199" t="n"/>
      <c r="S762" s="199" t="n"/>
      <c r="T762" s="199" t="n"/>
      <c r="U762" s="199" t="n"/>
      <c r="V762" s="199" t="n"/>
      <c r="W762" s="199" t="n"/>
      <c r="X762" s="199" t="n"/>
      <c r="Y762" s="199" t="n"/>
      <c r="Z762" s="199" t="n"/>
      <c r="AA762" s="199" t="n"/>
      <c r="AB762" s="199" t="n"/>
      <c r="AC762" s="199" t="n"/>
      <c r="AD762" s="199" t="n"/>
      <c r="AE762" s="199" t="n"/>
      <c r="AF762" s="199" t="n"/>
      <c r="AG762" s="199" t="n"/>
    </row>
    <row r="763" ht="22.5" customHeight="1">
      <c r="A763" s="199" t="n"/>
      <c r="B763" s="201" t="n"/>
      <c r="C763" s="200" t="n"/>
      <c r="D763" s="201" t="n"/>
      <c r="E763" s="200" t="n"/>
      <c r="F763" s="201" t="n"/>
      <c r="G763" s="200" t="n"/>
      <c r="H763" s="199" t="n"/>
      <c r="I763" s="199" t="n"/>
      <c r="J763" s="199" t="n"/>
      <c r="K763" s="234" t="n"/>
      <c r="L763" s="199" t="n"/>
      <c r="M763" s="212" t="n"/>
      <c r="N763" s="199" t="n"/>
      <c r="O763" s="199" t="n"/>
      <c r="P763" s="199" t="n"/>
      <c r="Q763" s="199" t="n"/>
      <c r="R763" s="199" t="n"/>
      <c r="S763" s="199" t="n"/>
      <c r="T763" s="199" t="n"/>
      <c r="U763" s="199" t="n"/>
      <c r="V763" s="199" t="n"/>
      <c r="W763" s="199" t="n"/>
      <c r="X763" s="199" t="n"/>
      <c r="Y763" s="199" t="n"/>
      <c r="Z763" s="199" t="n"/>
      <c r="AA763" s="199" t="n"/>
      <c r="AB763" s="199" t="n"/>
      <c r="AC763" s="199" t="n"/>
      <c r="AD763" s="199" t="n"/>
      <c r="AE763" s="199" t="n"/>
      <c r="AF763" s="199" t="n"/>
      <c r="AG763" s="199" t="n"/>
    </row>
    <row r="764" ht="22.5" customHeight="1">
      <c r="A764" s="199" t="n"/>
      <c r="B764" s="201" t="n"/>
      <c r="C764" s="200" t="n"/>
      <c r="D764" s="201" t="n"/>
      <c r="E764" s="200" t="n"/>
      <c r="F764" s="201" t="n"/>
      <c r="G764" s="200" t="n"/>
      <c r="H764" s="199" t="n"/>
      <c r="I764" s="199" t="n"/>
      <c r="J764" s="199" t="n"/>
      <c r="K764" s="234" t="n"/>
      <c r="L764" s="199" t="n"/>
      <c r="M764" s="212" t="n"/>
      <c r="N764" s="199" t="n"/>
      <c r="O764" s="199" t="n"/>
      <c r="P764" s="199" t="n"/>
      <c r="Q764" s="199" t="n"/>
      <c r="R764" s="199" t="n"/>
      <c r="S764" s="199" t="n"/>
      <c r="T764" s="199" t="n"/>
      <c r="U764" s="199" t="n"/>
      <c r="V764" s="199" t="n"/>
      <c r="W764" s="199" t="n"/>
      <c r="X764" s="199" t="n"/>
      <c r="Y764" s="199" t="n"/>
      <c r="Z764" s="199" t="n"/>
      <c r="AA764" s="199" t="n"/>
      <c r="AB764" s="199" t="n"/>
      <c r="AC764" s="199" t="n"/>
      <c r="AD764" s="199" t="n"/>
      <c r="AE764" s="199" t="n"/>
      <c r="AF764" s="199" t="n"/>
      <c r="AG764" s="199" t="n"/>
    </row>
    <row r="765" ht="22.5" customHeight="1">
      <c r="A765" s="199" t="n"/>
      <c r="B765" s="201" t="n"/>
      <c r="C765" s="200" t="n"/>
      <c r="D765" s="201" t="n"/>
      <c r="E765" s="200" t="n"/>
      <c r="F765" s="201" t="n"/>
      <c r="G765" s="200" t="n"/>
      <c r="H765" s="199" t="n"/>
      <c r="I765" s="199" t="n"/>
      <c r="J765" s="199" t="n"/>
      <c r="K765" s="234" t="n"/>
      <c r="L765" s="199" t="n"/>
      <c r="M765" s="212" t="n"/>
      <c r="N765" s="199" t="n"/>
      <c r="O765" s="199" t="n"/>
      <c r="P765" s="199" t="n"/>
      <c r="Q765" s="199" t="n"/>
      <c r="R765" s="199" t="n"/>
      <c r="S765" s="199" t="n"/>
      <c r="T765" s="199" t="n"/>
      <c r="U765" s="199" t="n"/>
      <c r="V765" s="199" t="n"/>
      <c r="W765" s="199" t="n"/>
      <c r="X765" s="199" t="n"/>
      <c r="Y765" s="199" t="n"/>
      <c r="Z765" s="199" t="n"/>
      <c r="AA765" s="199" t="n"/>
      <c r="AB765" s="199" t="n"/>
      <c r="AC765" s="199" t="n"/>
      <c r="AD765" s="199" t="n"/>
      <c r="AE765" s="199" t="n"/>
      <c r="AF765" s="199" t="n"/>
      <c r="AG765" s="199" t="n"/>
    </row>
    <row r="766" ht="22.5" customHeight="1">
      <c r="A766" s="199" t="n"/>
      <c r="B766" s="201" t="n"/>
      <c r="C766" s="200" t="n"/>
      <c r="D766" s="201" t="n"/>
      <c r="E766" s="200" t="n"/>
      <c r="F766" s="201" t="n"/>
      <c r="G766" s="200" t="n"/>
      <c r="H766" s="199" t="n"/>
      <c r="I766" s="199" t="n"/>
      <c r="J766" s="199" t="n"/>
      <c r="K766" s="234" t="n"/>
      <c r="L766" s="199" t="n"/>
      <c r="M766" s="212" t="n"/>
      <c r="N766" s="199" t="n"/>
      <c r="O766" s="199" t="n"/>
      <c r="P766" s="199" t="n"/>
      <c r="Q766" s="199" t="n"/>
      <c r="R766" s="199" t="n"/>
      <c r="S766" s="199" t="n"/>
      <c r="T766" s="199" t="n"/>
      <c r="U766" s="199" t="n"/>
      <c r="V766" s="199" t="n"/>
      <c r="W766" s="199" t="n"/>
      <c r="X766" s="199" t="n"/>
      <c r="Y766" s="199" t="n"/>
      <c r="Z766" s="199" t="n"/>
      <c r="AA766" s="199" t="n"/>
      <c r="AB766" s="199" t="n"/>
      <c r="AC766" s="199" t="n"/>
      <c r="AD766" s="199" t="n"/>
      <c r="AE766" s="199" t="n"/>
      <c r="AF766" s="199" t="n"/>
      <c r="AG766" s="199" t="n"/>
    </row>
    <row r="767" ht="22.5" customHeight="1">
      <c r="A767" s="199" t="n"/>
      <c r="B767" s="201" t="n"/>
      <c r="C767" s="200" t="n"/>
      <c r="D767" s="201" t="n"/>
      <c r="E767" s="200" t="n"/>
      <c r="F767" s="201" t="n"/>
      <c r="G767" s="200" t="n"/>
      <c r="H767" s="199" t="n"/>
      <c r="I767" s="199" t="n"/>
      <c r="J767" s="199" t="n"/>
      <c r="K767" s="234" t="n"/>
      <c r="L767" s="199" t="n"/>
      <c r="M767" s="212" t="n"/>
      <c r="N767" s="199" t="n"/>
      <c r="O767" s="199" t="n"/>
      <c r="P767" s="199" t="n"/>
      <c r="Q767" s="199" t="n"/>
      <c r="R767" s="199" t="n"/>
      <c r="S767" s="199" t="n"/>
      <c r="T767" s="199" t="n"/>
      <c r="U767" s="199" t="n"/>
      <c r="V767" s="199" t="n"/>
      <c r="W767" s="199" t="n"/>
      <c r="X767" s="199" t="n"/>
      <c r="Y767" s="199" t="n"/>
      <c r="Z767" s="199" t="n"/>
      <c r="AA767" s="199" t="n"/>
      <c r="AB767" s="199" t="n"/>
      <c r="AC767" s="199" t="n"/>
      <c r="AD767" s="199" t="n"/>
      <c r="AE767" s="199" t="n"/>
      <c r="AF767" s="199" t="n"/>
      <c r="AG767" s="199" t="n"/>
    </row>
    <row r="768" ht="22.5" customHeight="1">
      <c r="A768" s="199" t="n"/>
      <c r="B768" s="201" t="n"/>
      <c r="C768" s="200" t="n"/>
      <c r="D768" s="201" t="n"/>
      <c r="E768" s="200" t="n"/>
      <c r="F768" s="201" t="n"/>
      <c r="G768" s="200" t="n"/>
      <c r="H768" s="199" t="n"/>
      <c r="I768" s="199" t="n"/>
      <c r="J768" s="199" t="n"/>
      <c r="K768" s="234" t="n"/>
      <c r="L768" s="199" t="n"/>
      <c r="M768" s="212" t="n"/>
      <c r="N768" s="199" t="n"/>
      <c r="O768" s="199" t="n"/>
      <c r="P768" s="199" t="n"/>
      <c r="Q768" s="199" t="n"/>
      <c r="R768" s="199" t="n"/>
      <c r="S768" s="199" t="n"/>
      <c r="T768" s="199" t="n"/>
      <c r="U768" s="199" t="n"/>
      <c r="V768" s="199" t="n"/>
      <c r="W768" s="199" t="n"/>
      <c r="X768" s="199" t="n"/>
      <c r="Y768" s="199" t="n"/>
      <c r="Z768" s="199" t="n"/>
      <c r="AA768" s="199" t="n"/>
      <c r="AB768" s="199" t="n"/>
      <c r="AC768" s="199" t="n"/>
      <c r="AD768" s="199" t="n"/>
      <c r="AE768" s="199" t="n"/>
      <c r="AF768" s="199" t="n"/>
      <c r="AG768" s="199" t="n"/>
    </row>
    <row r="769" ht="22.5" customHeight="1">
      <c r="A769" s="199" t="n"/>
      <c r="B769" s="201" t="n"/>
      <c r="C769" s="200" t="n"/>
      <c r="D769" s="201" t="n"/>
      <c r="E769" s="200" t="n"/>
      <c r="F769" s="201" t="n"/>
      <c r="G769" s="200" t="n"/>
      <c r="H769" s="199" t="n"/>
      <c r="I769" s="199" t="n"/>
      <c r="J769" s="199" t="n"/>
      <c r="K769" s="234" t="n"/>
      <c r="L769" s="199" t="n"/>
      <c r="M769" s="212" t="n"/>
      <c r="N769" s="199" t="n"/>
      <c r="O769" s="199" t="n"/>
      <c r="P769" s="199" t="n"/>
      <c r="Q769" s="199" t="n"/>
      <c r="R769" s="199" t="n"/>
      <c r="S769" s="199" t="n"/>
      <c r="T769" s="199" t="n"/>
      <c r="U769" s="199" t="n"/>
      <c r="V769" s="199" t="n"/>
      <c r="W769" s="199" t="n"/>
      <c r="X769" s="199" t="n"/>
      <c r="Y769" s="199" t="n"/>
      <c r="Z769" s="199" t="n"/>
      <c r="AA769" s="199" t="n"/>
      <c r="AB769" s="199" t="n"/>
      <c r="AC769" s="199" t="n"/>
      <c r="AD769" s="199" t="n"/>
      <c r="AE769" s="199" t="n"/>
      <c r="AF769" s="199" t="n"/>
      <c r="AG769" s="199" t="n"/>
    </row>
    <row r="770" ht="22.5" customHeight="1">
      <c r="A770" s="199" t="n"/>
      <c r="B770" s="201" t="n"/>
      <c r="C770" s="200" t="n"/>
      <c r="D770" s="201" t="n"/>
      <c r="E770" s="200" t="n"/>
      <c r="F770" s="201" t="n"/>
      <c r="G770" s="200" t="n"/>
      <c r="H770" s="199" t="n"/>
      <c r="I770" s="199" t="n"/>
      <c r="J770" s="199" t="n"/>
      <c r="K770" s="234" t="n"/>
      <c r="L770" s="199" t="n"/>
      <c r="M770" s="212" t="n"/>
      <c r="N770" s="199" t="n"/>
      <c r="O770" s="199" t="n"/>
      <c r="P770" s="199" t="n"/>
      <c r="Q770" s="199" t="n"/>
      <c r="R770" s="199" t="n"/>
      <c r="S770" s="199" t="n"/>
      <c r="T770" s="199" t="n"/>
      <c r="U770" s="199" t="n"/>
      <c r="V770" s="199" t="n"/>
      <c r="W770" s="199" t="n"/>
      <c r="X770" s="199" t="n"/>
      <c r="Y770" s="199" t="n"/>
      <c r="Z770" s="199" t="n"/>
      <c r="AA770" s="199" t="n"/>
      <c r="AB770" s="199" t="n"/>
      <c r="AC770" s="199" t="n"/>
      <c r="AD770" s="199" t="n"/>
      <c r="AE770" s="199" t="n"/>
      <c r="AF770" s="199" t="n"/>
      <c r="AG770" s="199" t="n"/>
    </row>
    <row r="771" ht="22.5" customHeight="1">
      <c r="A771" s="199" t="n"/>
      <c r="B771" s="201" t="n"/>
      <c r="C771" s="200" t="n"/>
      <c r="D771" s="201" t="n"/>
      <c r="E771" s="200" t="n"/>
      <c r="F771" s="201" t="n"/>
      <c r="G771" s="200" t="n"/>
      <c r="H771" s="199" t="n"/>
      <c r="I771" s="199" t="n"/>
      <c r="J771" s="199" t="n"/>
      <c r="K771" s="234" t="n"/>
      <c r="L771" s="199" t="n"/>
      <c r="M771" s="212" t="n"/>
      <c r="N771" s="199" t="n"/>
      <c r="O771" s="199" t="n"/>
      <c r="P771" s="199" t="n"/>
      <c r="Q771" s="199" t="n"/>
      <c r="R771" s="199" t="n"/>
      <c r="S771" s="199" t="n"/>
      <c r="T771" s="199" t="n"/>
      <c r="U771" s="199" t="n"/>
      <c r="V771" s="199" t="n"/>
      <c r="W771" s="199" t="n"/>
      <c r="X771" s="199" t="n"/>
      <c r="Y771" s="199" t="n"/>
      <c r="Z771" s="199" t="n"/>
      <c r="AA771" s="199" t="n"/>
      <c r="AB771" s="199" t="n"/>
      <c r="AC771" s="199" t="n"/>
      <c r="AD771" s="199" t="n"/>
      <c r="AE771" s="199" t="n"/>
      <c r="AF771" s="199" t="n"/>
      <c r="AG771" s="199" t="n"/>
    </row>
    <row r="772" ht="22.5" customHeight="1">
      <c r="A772" s="199" t="n"/>
      <c r="B772" s="201" t="n"/>
      <c r="C772" s="200" t="n"/>
      <c r="D772" s="201" t="n"/>
      <c r="E772" s="200" t="n"/>
      <c r="F772" s="201" t="n"/>
      <c r="G772" s="200" t="n"/>
      <c r="H772" s="199" t="n"/>
      <c r="I772" s="199" t="n"/>
      <c r="J772" s="199" t="n"/>
      <c r="K772" s="234" t="n"/>
      <c r="L772" s="199" t="n"/>
      <c r="M772" s="212" t="n"/>
      <c r="N772" s="199" t="n"/>
      <c r="O772" s="199" t="n"/>
      <c r="P772" s="199" t="n"/>
      <c r="Q772" s="199" t="n"/>
      <c r="R772" s="199" t="n"/>
      <c r="S772" s="199" t="n"/>
      <c r="T772" s="199" t="n"/>
      <c r="U772" s="199" t="n"/>
      <c r="V772" s="199" t="n"/>
      <c r="W772" s="199" t="n"/>
      <c r="X772" s="199" t="n"/>
      <c r="Y772" s="199" t="n"/>
      <c r="Z772" s="199" t="n"/>
      <c r="AA772" s="199" t="n"/>
      <c r="AB772" s="199" t="n"/>
      <c r="AC772" s="199" t="n"/>
      <c r="AD772" s="199" t="n"/>
      <c r="AE772" s="199" t="n"/>
      <c r="AF772" s="199" t="n"/>
      <c r="AG772" s="199" t="n"/>
    </row>
    <row r="773" ht="22.5" customHeight="1">
      <c r="A773" s="199" t="n"/>
      <c r="B773" s="201" t="n"/>
      <c r="C773" s="200" t="n"/>
      <c r="D773" s="201" t="n"/>
      <c r="E773" s="200" t="n"/>
      <c r="F773" s="201" t="n"/>
      <c r="G773" s="200" t="n"/>
      <c r="H773" s="199" t="n"/>
      <c r="I773" s="199" t="n"/>
      <c r="J773" s="199" t="n"/>
      <c r="K773" s="234" t="n"/>
      <c r="L773" s="199" t="n"/>
      <c r="M773" s="212" t="n"/>
      <c r="N773" s="199" t="n"/>
      <c r="O773" s="199" t="n"/>
      <c r="P773" s="199" t="n"/>
      <c r="Q773" s="199" t="n"/>
      <c r="R773" s="199" t="n"/>
      <c r="S773" s="199" t="n"/>
      <c r="T773" s="199" t="n"/>
      <c r="U773" s="199" t="n"/>
      <c r="V773" s="199" t="n"/>
      <c r="W773" s="199" t="n"/>
      <c r="X773" s="199" t="n"/>
      <c r="Y773" s="199" t="n"/>
      <c r="Z773" s="199" t="n"/>
      <c r="AA773" s="199" t="n"/>
      <c r="AB773" s="199" t="n"/>
      <c r="AC773" s="199" t="n"/>
      <c r="AD773" s="199" t="n"/>
      <c r="AE773" s="199" t="n"/>
      <c r="AF773" s="199" t="n"/>
      <c r="AG773" s="199" t="n"/>
    </row>
    <row r="774" ht="22.5" customHeight="1">
      <c r="A774" s="199" t="n"/>
      <c r="B774" s="201" t="n"/>
      <c r="C774" s="200" t="n"/>
      <c r="D774" s="201" t="n"/>
      <c r="E774" s="200" t="n"/>
      <c r="F774" s="201" t="n"/>
      <c r="G774" s="200" t="n"/>
      <c r="H774" s="199" t="n"/>
      <c r="I774" s="199" t="n"/>
      <c r="J774" s="199" t="n"/>
      <c r="K774" s="234" t="n"/>
      <c r="L774" s="199" t="n"/>
      <c r="M774" s="212" t="n"/>
      <c r="N774" s="199" t="n"/>
      <c r="O774" s="199" t="n"/>
      <c r="P774" s="199" t="n"/>
      <c r="Q774" s="199" t="n"/>
      <c r="R774" s="199" t="n"/>
      <c r="S774" s="199" t="n"/>
      <c r="T774" s="199" t="n"/>
      <c r="U774" s="199" t="n"/>
      <c r="V774" s="199" t="n"/>
      <c r="W774" s="199" t="n"/>
      <c r="X774" s="199" t="n"/>
      <c r="Y774" s="199" t="n"/>
      <c r="Z774" s="199" t="n"/>
      <c r="AA774" s="199" t="n"/>
      <c r="AB774" s="199" t="n"/>
      <c r="AC774" s="199" t="n"/>
      <c r="AD774" s="199" t="n"/>
      <c r="AE774" s="199" t="n"/>
      <c r="AF774" s="199" t="n"/>
      <c r="AG774" s="199" t="n"/>
    </row>
    <row r="775" ht="22.5" customHeight="1">
      <c r="A775" s="199" t="n"/>
      <c r="B775" s="201" t="n"/>
      <c r="C775" s="200" t="n"/>
      <c r="D775" s="201" t="n"/>
      <c r="E775" s="200" t="n"/>
      <c r="F775" s="201" t="n"/>
      <c r="G775" s="200" t="n"/>
      <c r="H775" s="199" t="n"/>
      <c r="I775" s="199" t="n"/>
      <c r="J775" s="199" t="n"/>
      <c r="K775" s="234" t="n"/>
      <c r="L775" s="199" t="n"/>
      <c r="M775" s="212" t="n"/>
      <c r="N775" s="199" t="n"/>
      <c r="O775" s="199" t="n"/>
      <c r="P775" s="199" t="n"/>
      <c r="Q775" s="199" t="n"/>
      <c r="R775" s="199" t="n"/>
      <c r="S775" s="199" t="n"/>
      <c r="T775" s="199" t="n"/>
      <c r="U775" s="199" t="n"/>
      <c r="V775" s="199" t="n"/>
      <c r="W775" s="199" t="n"/>
      <c r="X775" s="199" t="n"/>
      <c r="Y775" s="199" t="n"/>
      <c r="Z775" s="199" t="n"/>
      <c r="AA775" s="199" t="n"/>
      <c r="AB775" s="199" t="n"/>
      <c r="AC775" s="199" t="n"/>
      <c r="AD775" s="199" t="n"/>
      <c r="AE775" s="199" t="n"/>
      <c r="AF775" s="199" t="n"/>
      <c r="AG775" s="199" t="n"/>
    </row>
    <row r="776" ht="22.5" customHeight="1">
      <c r="A776" s="199" t="n"/>
      <c r="B776" s="201" t="n"/>
      <c r="C776" s="200" t="n"/>
      <c r="D776" s="201" t="n"/>
      <c r="E776" s="200" t="n"/>
      <c r="F776" s="201" t="n"/>
      <c r="G776" s="200" t="n"/>
      <c r="H776" s="199" t="n"/>
      <c r="I776" s="199" t="n"/>
      <c r="J776" s="199" t="n"/>
      <c r="K776" s="234" t="n"/>
      <c r="L776" s="199" t="n"/>
      <c r="M776" s="212" t="n"/>
      <c r="N776" s="199" t="n"/>
      <c r="O776" s="199" t="n"/>
      <c r="P776" s="199" t="n"/>
      <c r="Q776" s="199" t="n"/>
      <c r="R776" s="199" t="n"/>
      <c r="S776" s="199" t="n"/>
      <c r="T776" s="199" t="n"/>
      <c r="U776" s="199" t="n"/>
      <c r="V776" s="199" t="n"/>
      <c r="W776" s="199" t="n"/>
      <c r="X776" s="199" t="n"/>
      <c r="Y776" s="199" t="n"/>
      <c r="Z776" s="199" t="n"/>
      <c r="AA776" s="199" t="n"/>
      <c r="AB776" s="199" t="n"/>
      <c r="AC776" s="199" t="n"/>
      <c r="AD776" s="199" t="n"/>
      <c r="AE776" s="199" t="n"/>
      <c r="AF776" s="199" t="n"/>
      <c r="AG776" s="199" t="n"/>
    </row>
    <row r="777" ht="22.5" customHeight="1">
      <c r="A777" s="199" t="n"/>
      <c r="B777" s="201" t="n"/>
      <c r="C777" s="200" t="n"/>
      <c r="D777" s="201" t="n"/>
      <c r="E777" s="200" t="n"/>
      <c r="F777" s="201" t="n"/>
      <c r="G777" s="200" t="n"/>
      <c r="H777" s="199" t="n"/>
      <c r="I777" s="199" t="n"/>
      <c r="J777" s="199" t="n"/>
      <c r="K777" s="234" t="n"/>
      <c r="L777" s="199" t="n"/>
      <c r="M777" s="212" t="n"/>
      <c r="N777" s="199" t="n"/>
      <c r="O777" s="199" t="n"/>
      <c r="P777" s="199" t="n"/>
      <c r="Q777" s="199" t="n"/>
      <c r="R777" s="199" t="n"/>
      <c r="S777" s="199" t="n"/>
      <c r="T777" s="199" t="n"/>
      <c r="U777" s="199" t="n"/>
      <c r="V777" s="199" t="n"/>
      <c r="W777" s="199" t="n"/>
      <c r="X777" s="199" t="n"/>
      <c r="Y777" s="199" t="n"/>
      <c r="Z777" s="199" t="n"/>
      <c r="AA777" s="199" t="n"/>
      <c r="AB777" s="199" t="n"/>
      <c r="AC777" s="199" t="n"/>
      <c r="AD777" s="199" t="n"/>
      <c r="AE777" s="199" t="n"/>
      <c r="AF777" s="199" t="n"/>
      <c r="AG777" s="199" t="n"/>
    </row>
    <row r="778" ht="22.5" customHeight="1">
      <c r="A778" s="199" t="n"/>
      <c r="B778" s="201" t="n"/>
      <c r="C778" s="200" t="n"/>
      <c r="D778" s="201" t="n"/>
      <c r="E778" s="200" t="n"/>
      <c r="F778" s="201" t="n"/>
      <c r="G778" s="200" t="n"/>
      <c r="H778" s="199" t="n"/>
      <c r="I778" s="199" t="n"/>
      <c r="J778" s="199" t="n"/>
      <c r="K778" s="234" t="n"/>
      <c r="L778" s="199" t="n"/>
      <c r="M778" s="212" t="n"/>
      <c r="N778" s="199" t="n"/>
      <c r="O778" s="199" t="n"/>
      <c r="P778" s="199" t="n"/>
      <c r="Q778" s="199" t="n"/>
      <c r="R778" s="199" t="n"/>
      <c r="S778" s="199" t="n"/>
      <c r="T778" s="199" t="n"/>
      <c r="U778" s="199" t="n"/>
      <c r="V778" s="199" t="n"/>
      <c r="W778" s="199" t="n"/>
      <c r="X778" s="199" t="n"/>
      <c r="Y778" s="199" t="n"/>
      <c r="Z778" s="199" t="n"/>
      <c r="AA778" s="199" t="n"/>
      <c r="AB778" s="199" t="n"/>
      <c r="AC778" s="199" t="n"/>
      <c r="AD778" s="199" t="n"/>
      <c r="AE778" s="199" t="n"/>
      <c r="AF778" s="199" t="n"/>
      <c r="AG778" s="199" t="n"/>
    </row>
    <row r="779" ht="22.5" customHeight="1">
      <c r="A779" s="199" t="n"/>
      <c r="B779" s="201" t="n"/>
      <c r="C779" s="200" t="n"/>
      <c r="D779" s="201" t="n"/>
      <c r="E779" s="200" t="n"/>
      <c r="F779" s="201" t="n"/>
      <c r="G779" s="200" t="n"/>
      <c r="H779" s="199" t="n"/>
      <c r="I779" s="199" t="n"/>
      <c r="J779" s="199" t="n"/>
      <c r="K779" s="234" t="n"/>
      <c r="L779" s="199" t="n"/>
      <c r="M779" s="212" t="n"/>
      <c r="N779" s="199" t="n"/>
      <c r="O779" s="199" t="n"/>
      <c r="P779" s="199" t="n"/>
      <c r="Q779" s="199" t="n"/>
      <c r="R779" s="199" t="n"/>
      <c r="S779" s="199" t="n"/>
      <c r="T779" s="199" t="n"/>
      <c r="U779" s="199" t="n"/>
      <c r="V779" s="199" t="n"/>
      <c r="W779" s="199" t="n"/>
      <c r="X779" s="199" t="n"/>
      <c r="Y779" s="199" t="n"/>
      <c r="Z779" s="199" t="n"/>
      <c r="AA779" s="199" t="n"/>
      <c r="AB779" s="199" t="n"/>
      <c r="AC779" s="199" t="n"/>
      <c r="AD779" s="199" t="n"/>
      <c r="AE779" s="199" t="n"/>
      <c r="AF779" s="199" t="n"/>
      <c r="AG779" s="199" t="n"/>
    </row>
    <row r="780" ht="22.5" customHeight="1">
      <c r="A780" s="199" t="n"/>
      <c r="B780" s="201" t="n"/>
      <c r="C780" s="200" t="n"/>
      <c r="D780" s="201" t="n"/>
      <c r="E780" s="200" t="n"/>
      <c r="F780" s="201" t="n"/>
      <c r="G780" s="200" t="n"/>
      <c r="H780" s="199" t="n"/>
      <c r="I780" s="199" t="n"/>
      <c r="J780" s="199" t="n"/>
      <c r="K780" s="234" t="n"/>
      <c r="L780" s="199" t="n"/>
      <c r="M780" s="212" t="n"/>
      <c r="N780" s="199" t="n"/>
      <c r="O780" s="199" t="n"/>
      <c r="P780" s="199" t="n"/>
      <c r="Q780" s="199" t="n"/>
      <c r="R780" s="199" t="n"/>
      <c r="S780" s="199" t="n"/>
      <c r="T780" s="199" t="n"/>
      <c r="U780" s="199" t="n"/>
      <c r="V780" s="199" t="n"/>
      <c r="W780" s="199" t="n"/>
      <c r="X780" s="199" t="n"/>
      <c r="Y780" s="199" t="n"/>
      <c r="Z780" s="199" t="n"/>
      <c r="AA780" s="199" t="n"/>
      <c r="AB780" s="199" t="n"/>
      <c r="AC780" s="199" t="n"/>
      <c r="AD780" s="199" t="n"/>
      <c r="AE780" s="199" t="n"/>
      <c r="AF780" s="199" t="n"/>
      <c r="AG780" s="199" t="n"/>
    </row>
    <row r="781" ht="22.5" customHeight="1">
      <c r="A781" s="199" t="n"/>
      <c r="B781" s="201" t="n"/>
      <c r="C781" s="200" t="n"/>
      <c r="D781" s="201" t="n"/>
      <c r="E781" s="200" t="n"/>
      <c r="F781" s="201" t="n"/>
      <c r="G781" s="200" t="n"/>
      <c r="H781" s="199" t="n"/>
      <c r="I781" s="199" t="n"/>
      <c r="J781" s="199" t="n"/>
      <c r="K781" s="234" t="n"/>
      <c r="L781" s="199" t="n"/>
      <c r="M781" s="212" t="n"/>
      <c r="N781" s="199" t="n"/>
      <c r="O781" s="199" t="n"/>
      <c r="P781" s="199" t="n"/>
      <c r="Q781" s="199" t="n"/>
      <c r="R781" s="199" t="n"/>
      <c r="S781" s="199" t="n"/>
      <c r="T781" s="199" t="n"/>
      <c r="U781" s="199" t="n"/>
      <c r="V781" s="199" t="n"/>
      <c r="W781" s="199" t="n"/>
      <c r="X781" s="199" t="n"/>
      <c r="Y781" s="199" t="n"/>
      <c r="Z781" s="199" t="n"/>
      <c r="AA781" s="199" t="n"/>
      <c r="AB781" s="199" t="n"/>
      <c r="AC781" s="199" t="n"/>
      <c r="AD781" s="199" t="n"/>
      <c r="AE781" s="199" t="n"/>
      <c r="AF781" s="199" t="n"/>
      <c r="AG781" s="199" t="n"/>
    </row>
    <row r="782" ht="22.5" customHeight="1">
      <c r="A782" s="199" t="n"/>
      <c r="B782" s="201" t="n"/>
      <c r="C782" s="200" t="n"/>
      <c r="D782" s="201" t="n"/>
      <c r="E782" s="200" t="n"/>
      <c r="F782" s="201" t="n"/>
      <c r="G782" s="200" t="n"/>
      <c r="H782" s="199" t="n"/>
      <c r="I782" s="199" t="n"/>
      <c r="J782" s="199" t="n"/>
      <c r="K782" s="234" t="n"/>
      <c r="L782" s="199" t="n"/>
      <c r="M782" s="212" t="n"/>
      <c r="N782" s="199" t="n"/>
      <c r="O782" s="199" t="n"/>
      <c r="P782" s="199" t="n"/>
      <c r="Q782" s="199" t="n"/>
      <c r="R782" s="199" t="n"/>
      <c r="S782" s="199" t="n"/>
      <c r="T782" s="199" t="n"/>
      <c r="U782" s="199" t="n"/>
      <c r="V782" s="199" t="n"/>
      <c r="W782" s="199" t="n"/>
      <c r="X782" s="199" t="n"/>
      <c r="Y782" s="199" t="n"/>
      <c r="Z782" s="199" t="n"/>
      <c r="AA782" s="199" t="n"/>
      <c r="AB782" s="199" t="n"/>
      <c r="AC782" s="199" t="n"/>
      <c r="AD782" s="199" t="n"/>
      <c r="AE782" s="199" t="n"/>
      <c r="AF782" s="199" t="n"/>
      <c r="AG782" s="199" t="n"/>
    </row>
    <row r="783" ht="22.5" customHeight="1">
      <c r="A783" s="199" t="n"/>
      <c r="B783" s="201" t="n"/>
      <c r="C783" s="200" t="n"/>
      <c r="D783" s="201" t="n"/>
      <c r="E783" s="200" t="n"/>
      <c r="F783" s="201" t="n"/>
      <c r="G783" s="200" t="n"/>
      <c r="H783" s="199" t="n"/>
      <c r="I783" s="199" t="n"/>
      <c r="J783" s="199" t="n"/>
      <c r="K783" s="234" t="n"/>
      <c r="L783" s="199" t="n"/>
      <c r="M783" s="212" t="n"/>
      <c r="N783" s="199" t="n"/>
      <c r="O783" s="199" t="n"/>
      <c r="P783" s="199" t="n"/>
      <c r="Q783" s="199" t="n"/>
      <c r="R783" s="199" t="n"/>
      <c r="S783" s="199" t="n"/>
      <c r="T783" s="199" t="n"/>
      <c r="U783" s="199" t="n"/>
      <c r="V783" s="199" t="n"/>
      <c r="W783" s="199" t="n"/>
      <c r="X783" s="199" t="n"/>
      <c r="Y783" s="199" t="n"/>
      <c r="Z783" s="199" t="n"/>
      <c r="AA783" s="199" t="n"/>
      <c r="AB783" s="199" t="n"/>
      <c r="AC783" s="199" t="n"/>
      <c r="AD783" s="199" t="n"/>
      <c r="AE783" s="199" t="n"/>
      <c r="AF783" s="199" t="n"/>
      <c r="AG783" s="199" t="n"/>
    </row>
    <row r="784" ht="22.5" customHeight="1">
      <c r="A784" s="199" t="n"/>
      <c r="B784" s="201" t="n"/>
      <c r="C784" s="200" t="n"/>
      <c r="D784" s="201" t="n"/>
      <c r="E784" s="200" t="n"/>
      <c r="F784" s="201" t="n"/>
      <c r="G784" s="200" t="n"/>
      <c r="H784" s="199" t="n"/>
      <c r="I784" s="199" t="n"/>
      <c r="J784" s="199" t="n"/>
      <c r="K784" s="234" t="n"/>
      <c r="L784" s="199" t="n"/>
      <c r="M784" s="212" t="n"/>
      <c r="N784" s="199" t="n"/>
      <c r="O784" s="199" t="n"/>
      <c r="P784" s="199" t="n"/>
      <c r="Q784" s="199" t="n"/>
      <c r="R784" s="199" t="n"/>
      <c r="S784" s="199" t="n"/>
      <c r="T784" s="199" t="n"/>
      <c r="U784" s="199" t="n"/>
      <c r="V784" s="199" t="n"/>
      <c r="W784" s="199" t="n"/>
      <c r="X784" s="199" t="n"/>
      <c r="Y784" s="199" t="n"/>
      <c r="Z784" s="199" t="n"/>
      <c r="AA784" s="199" t="n"/>
      <c r="AB784" s="199" t="n"/>
      <c r="AC784" s="199" t="n"/>
      <c r="AD784" s="199" t="n"/>
      <c r="AE784" s="199" t="n"/>
      <c r="AF784" s="199" t="n"/>
      <c r="AG784" s="199" t="n"/>
    </row>
    <row r="785" ht="22.5" customHeight="1">
      <c r="A785" s="199" t="n"/>
      <c r="B785" s="201" t="n"/>
      <c r="C785" s="200" t="n"/>
      <c r="D785" s="201" t="n"/>
      <c r="E785" s="200" t="n"/>
      <c r="F785" s="201" t="n"/>
      <c r="G785" s="200" t="n"/>
      <c r="H785" s="199" t="n"/>
      <c r="I785" s="199" t="n"/>
      <c r="J785" s="199" t="n"/>
      <c r="K785" s="234" t="n"/>
      <c r="L785" s="199" t="n"/>
      <c r="M785" s="212" t="n"/>
      <c r="N785" s="199" t="n"/>
      <c r="O785" s="199" t="n"/>
      <c r="P785" s="199" t="n"/>
      <c r="Q785" s="199" t="n"/>
      <c r="R785" s="199" t="n"/>
      <c r="S785" s="199" t="n"/>
      <c r="T785" s="199" t="n"/>
      <c r="U785" s="199" t="n"/>
      <c r="V785" s="199" t="n"/>
      <c r="W785" s="199" t="n"/>
      <c r="X785" s="199" t="n"/>
      <c r="Y785" s="199" t="n"/>
      <c r="Z785" s="199" t="n"/>
      <c r="AA785" s="199" t="n"/>
      <c r="AB785" s="199" t="n"/>
      <c r="AC785" s="199" t="n"/>
      <c r="AD785" s="199" t="n"/>
      <c r="AE785" s="199" t="n"/>
      <c r="AF785" s="199" t="n"/>
      <c r="AG785" s="199" t="n"/>
    </row>
    <row r="786" ht="22.5" customHeight="1">
      <c r="A786" s="199" t="n"/>
      <c r="B786" s="201" t="n"/>
      <c r="C786" s="200" t="n"/>
      <c r="D786" s="201" t="n"/>
      <c r="E786" s="200" t="n"/>
      <c r="F786" s="201" t="n"/>
      <c r="G786" s="200" t="n"/>
      <c r="H786" s="199" t="n"/>
      <c r="I786" s="199" t="n"/>
      <c r="J786" s="199" t="n"/>
      <c r="K786" s="234" t="n"/>
      <c r="L786" s="199" t="n"/>
      <c r="M786" s="212" t="n"/>
      <c r="N786" s="199" t="n"/>
      <c r="O786" s="199" t="n"/>
      <c r="P786" s="199" t="n"/>
      <c r="Q786" s="199" t="n"/>
      <c r="R786" s="199" t="n"/>
      <c r="S786" s="199" t="n"/>
      <c r="T786" s="199" t="n"/>
      <c r="U786" s="199" t="n"/>
      <c r="V786" s="199" t="n"/>
      <c r="W786" s="199" t="n"/>
      <c r="X786" s="199" t="n"/>
      <c r="Y786" s="199" t="n"/>
      <c r="Z786" s="199" t="n"/>
      <c r="AA786" s="199" t="n"/>
      <c r="AB786" s="199" t="n"/>
      <c r="AC786" s="199" t="n"/>
      <c r="AD786" s="199" t="n"/>
      <c r="AE786" s="199" t="n"/>
      <c r="AF786" s="199" t="n"/>
      <c r="AG786" s="199" t="n"/>
    </row>
    <row r="787" ht="22.5" customHeight="1">
      <c r="A787" s="199" t="n"/>
      <c r="B787" s="201" t="n"/>
      <c r="C787" s="200" t="n"/>
      <c r="D787" s="201" t="n"/>
      <c r="E787" s="200" t="n"/>
      <c r="F787" s="201" t="n"/>
      <c r="G787" s="200" t="n"/>
      <c r="H787" s="199" t="n"/>
      <c r="I787" s="199" t="n"/>
      <c r="J787" s="199" t="n"/>
      <c r="K787" s="234" t="n"/>
      <c r="L787" s="199" t="n"/>
      <c r="M787" s="212" t="n"/>
      <c r="N787" s="199" t="n"/>
      <c r="O787" s="199" t="n"/>
      <c r="P787" s="199" t="n"/>
      <c r="Q787" s="199" t="n"/>
      <c r="R787" s="199" t="n"/>
      <c r="S787" s="199" t="n"/>
      <c r="T787" s="199" t="n"/>
      <c r="U787" s="199" t="n"/>
      <c r="V787" s="199" t="n"/>
      <c r="W787" s="199" t="n"/>
      <c r="X787" s="199" t="n"/>
      <c r="Y787" s="199" t="n"/>
      <c r="Z787" s="199" t="n"/>
      <c r="AA787" s="199" t="n"/>
      <c r="AB787" s="199" t="n"/>
      <c r="AC787" s="199" t="n"/>
      <c r="AD787" s="199" t="n"/>
      <c r="AE787" s="199" t="n"/>
      <c r="AF787" s="199" t="n"/>
      <c r="AG787" s="199" t="n"/>
    </row>
    <row r="788" ht="22.5" customHeight="1">
      <c r="A788" s="199" t="n"/>
      <c r="B788" s="201" t="n"/>
      <c r="C788" s="200" t="n"/>
      <c r="D788" s="201" t="n"/>
      <c r="E788" s="200" t="n"/>
      <c r="F788" s="201" t="n"/>
      <c r="G788" s="200" t="n"/>
      <c r="H788" s="199" t="n"/>
      <c r="I788" s="199" t="n"/>
      <c r="J788" s="199" t="n"/>
      <c r="K788" s="234" t="n"/>
      <c r="L788" s="199" t="n"/>
      <c r="M788" s="212" t="n"/>
      <c r="N788" s="199" t="n"/>
      <c r="O788" s="199" t="n"/>
      <c r="P788" s="199" t="n"/>
      <c r="Q788" s="199" t="n"/>
      <c r="R788" s="199" t="n"/>
      <c r="S788" s="199" t="n"/>
      <c r="T788" s="199" t="n"/>
      <c r="U788" s="199" t="n"/>
      <c r="V788" s="199" t="n"/>
      <c r="W788" s="199" t="n"/>
      <c r="X788" s="199" t="n"/>
      <c r="Y788" s="199" t="n"/>
      <c r="Z788" s="199" t="n"/>
      <c r="AA788" s="199" t="n"/>
      <c r="AB788" s="199" t="n"/>
      <c r="AC788" s="199" t="n"/>
      <c r="AD788" s="199" t="n"/>
      <c r="AE788" s="199" t="n"/>
      <c r="AF788" s="199" t="n"/>
      <c r="AG788" s="199" t="n"/>
    </row>
    <row r="789" ht="22.5" customHeight="1">
      <c r="A789" s="199" t="n"/>
      <c r="B789" s="201" t="n"/>
      <c r="C789" s="200" t="n"/>
      <c r="D789" s="201" t="n"/>
      <c r="E789" s="200" t="n"/>
      <c r="F789" s="201" t="n"/>
      <c r="G789" s="200" t="n"/>
      <c r="H789" s="199" t="n"/>
      <c r="I789" s="199" t="n"/>
      <c r="J789" s="199" t="n"/>
      <c r="K789" s="234" t="n"/>
      <c r="L789" s="199" t="n"/>
      <c r="M789" s="212" t="n"/>
      <c r="N789" s="199" t="n"/>
      <c r="O789" s="199" t="n"/>
      <c r="P789" s="199" t="n"/>
      <c r="Q789" s="199" t="n"/>
      <c r="R789" s="199" t="n"/>
      <c r="S789" s="199" t="n"/>
      <c r="T789" s="199" t="n"/>
      <c r="U789" s="199" t="n"/>
      <c r="V789" s="199" t="n"/>
      <c r="W789" s="199" t="n"/>
      <c r="X789" s="199" t="n"/>
      <c r="Y789" s="199" t="n"/>
      <c r="Z789" s="199" t="n"/>
      <c r="AA789" s="199" t="n"/>
      <c r="AB789" s="199" t="n"/>
      <c r="AC789" s="199" t="n"/>
      <c r="AD789" s="199" t="n"/>
      <c r="AE789" s="199" t="n"/>
      <c r="AF789" s="199" t="n"/>
      <c r="AG789" s="199" t="n"/>
    </row>
    <row r="790" ht="22.5" customHeight="1">
      <c r="A790" s="199" t="n"/>
      <c r="B790" s="201" t="n"/>
      <c r="C790" s="200" t="n"/>
      <c r="D790" s="201" t="n"/>
      <c r="E790" s="200" t="n"/>
      <c r="F790" s="201" t="n"/>
      <c r="G790" s="200" t="n"/>
      <c r="H790" s="199" t="n"/>
      <c r="I790" s="199" t="n"/>
      <c r="J790" s="199" t="n"/>
      <c r="K790" s="234" t="n"/>
      <c r="L790" s="199" t="n"/>
      <c r="M790" s="212" t="n"/>
      <c r="N790" s="199" t="n"/>
      <c r="O790" s="199" t="n"/>
      <c r="P790" s="199" t="n"/>
      <c r="Q790" s="199" t="n"/>
      <c r="R790" s="199" t="n"/>
      <c r="S790" s="199" t="n"/>
      <c r="T790" s="199" t="n"/>
      <c r="U790" s="199" t="n"/>
      <c r="V790" s="199" t="n"/>
      <c r="W790" s="199" t="n"/>
      <c r="X790" s="199" t="n"/>
      <c r="Y790" s="199" t="n"/>
      <c r="Z790" s="199" t="n"/>
      <c r="AA790" s="199" t="n"/>
      <c r="AB790" s="199" t="n"/>
      <c r="AC790" s="199" t="n"/>
      <c r="AD790" s="199" t="n"/>
      <c r="AE790" s="199" t="n"/>
      <c r="AF790" s="199" t="n"/>
      <c r="AG790" s="199" t="n"/>
    </row>
    <row r="791" ht="22.5" customHeight="1">
      <c r="A791" s="199" t="n"/>
      <c r="B791" s="201" t="n"/>
      <c r="C791" s="200" t="n"/>
      <c r="D791" s="201" t="n"/>
      <c r="E791" s="200" t="n"/>
      <c r="F791" s="201" t="n"/>
      <c r="G791" s="200" t="n"/>
      <c r="H791" s="199" t="n"/>
      <c r="I791" s="199" t="n"/>
      <c r="J791" s="199" t="n"/>
      <c r="K791" s="234" t="n"/>
      <c r="L791" s="199" t="n"/>
      <c r="M791" s="212" t="n"/>
      <c r="N791" s="199" t="n"/>
      <c r="O791" s="199" t="n"/>
      <c r="P791" s="199" t="n"/>
      <c r="Q791" s="199" t="n"/>
      <c r="R791" s="199" t="n"/>
      <c r="S791" s="199" t="n"/>
      <c r="T791" s="199" t="n"/>
      <c r="U791" s="199" t="n"/>
      <c r="V791" s="199" t="n"/>
      <c r="W791" s="199" t="n"/>
      <c r="X791" s="199" t="n"/>
      <c r="Y791" s="199" t="n"/>
      <c r="Z791" s="199" t="n"/>
      <c r="AA791" s="199" t="n"/>
      <c r="AB791" s="199" t="n"/>
      <c r="AC791" s="199" t="n"/>
      <c r="AD791" s="199" t="n"/>
      <c r="AE791" s="199" t="n"/>
      <c r="AF791" s="199" t="n"/>
      <c r="AG791" s="199" t="n"/>
    </row>
    <row r="792" ht="22.5" customHeight="1">
      <c r="A792" s="199" t="n"/>
      <c r="B792" s="201" t="n"/>
      <c r="C792" s="200" t="n"/>
      <c r="D792" s="201" t="n"/>
      <c r="E792" s="200" t="n"/>
      <c r="F792" s="201" t="n"/>
      <c r="G792" s="200" t="n"/>
      <c r="H792" s="199" t="n"/>
      <c r="I792" s="199" t="n"/>
      <c r="J792" s="199" t="n"/>
      <c r="K792" s="234" t="n"/>
      <c r="L792" s="199" t="n"/>
      <c r="M792" s="212" t="n"/>
      <c r="N792" s="199" t="n"/>
      <c r="O792" s="199" t="n"/>
      <c r="P792" s="199" t="n"/>
      <c r="Q792" s="199" t="n"/>
      <c r="R792" s="199" t="n"/>
      <c r="S792" s="199" t="n"/>
      <c r="T792" s="199" t="n"/>
      <c r="U792" s="199" t="n"/>
      <c r="V792" s="199" t="n"/>
      <c r="W792" s="199" t="n"/>
      <c r="X792" s="199" t="n"/>
      <c r="Y792" s="199" t="n"/>
      <c r="Z792" s="199" t="n"/>
      <c r="AA792" s="199" t="n"/>
      <c r="AB792" s="199" t="n"/>
      <c r="AC792" s="199" t="n"/>
      <c r="AD792" s="199" t="n"/>
      <c r="AE792" s="199" t="n"/>
      <c r="AF792" s="199" t="n"/>
      <c r="AG792" s="199" t="n"/>
    </row>
    <row r="793" ht="22.5" customHeight="1">
      <c r="A793" s="199" t="n"/>
      <c r="B793" s="201" t="n"/>
      <c r="C793" s="200" t="n"/>
      <c r="D793" s="201" t="n"/>
      <c r="E793" s="200" t="n"/>
      <c r="F793" s="201" t="n"/>
      <c r="G793" s="200" t="n"/>
      <c r="H793" s="199" t="n"/>
      <c r="I793" s="199" t="n"/>
      <c r="J793" s="199" t="n"/>
      <c r="K793" s="234" t="n"/>
      <c r="L793" s="199" t="n"/>
      <c r="M793" s="212" t="n"/>
      <c r="N793" s="199" t="n"/>
      <c r="O793" s="199" t="n"/>
      <c r="P793" s="199" t="n"/>
      <c r="Q793" s="199" t="n"/>
      <c r="R793" s="199" t="n"/>
      <c r="S793" s="199" t="n"/>
      <c r="T793" s="199" t="n"/>
      <c r="U793" s="199" t="n"/>
      <c r="V793" s="199" t="n"/>
      <c r="W793" s="199" t="n"/>
      <c r="X793" s="199" t="n"/>
      <c r="Y793" s="199" t="n"/>
      <c r="Z793" s="199" t="n"/>
      <c r="AA793" s="199" t="n"/>
      <c r="AB793" s="199" t="n"/>
      <c r="AC793" s="199" t="n"/>
      <c r="AD793" s="199" t="n"/>
      <c r="AE793" s="199" t="n"/>
      <c r="AF793" s="199" t="n"/>
      <c r="AG793" s="199" t="n"/>
    </row>
    <row r="794" ht="22.5" customHeight="1">
      <c r="A794" s="199" t="n"/>
      <c r="B794" s="201" t="n"/>
      <c r="C794" s="200" t="n"/>
      <c r="D794" s="201" t="n"/>
      <c r="E794" s="200" t="n"/>
      <c r="F794" s="201" t="n"/>
      <c r="G794" s="200" t="n"/>
      <c r="H794" s="199" t="n"/>
      <c r="I794" s="199" t="n"/>
      <c r="J794" s="199" t="n"/>
      <c r="K794" s="234" t="n"/>
      <c r="L794" s="199" t="n"/>
      <c r="M794" s="212" t="n"/>
      <c r="N794" s="199" t="n"/>
      <c r="O794" s="199" t="n"/>
      <c r="P794" s="199" t="n"/>
      <c r="Q794" s="199" t="n"/>
      <c r="R794" s="199" t="n"/>
      <c r="S794" s="199" t="n"/>
      <c r="T794" s="199" t="n"/>
      <c r="U794" s="199" t="n"/>
      <c r="V794" s="199" t="n"/>
      <c r="W794" s="199" t="n"/>
      <c r="X794" s="199" t="n"/>
      <c r="Y794" s="199" t="n"/>
      <c r="Z794" s="199" t="n"/>
      <c r="AA794" s="199" t="n"/>
      <c r="AB794" s="199" t="n"/>
      <c r="AC794" s="199" t="n"/>
      <c r="AD794" s="199" t="n"/>
      <c r="AE794" s="199" t="n"/>
      <c r="AF794" s="199" t="n"/>
      <c r="AG794" s="199" t="n"/>
    </row>
    <row r="795" ht="22.5" customHeight="1">
      <c r="A795" s="199" t="n"/>
      <c r="B795" s="201" t="n"/>
      <c r="C795" s="200" t="n"/>
      <c r="D795" s="201" t="n"/>
      <c r="E795" s="200" t="n"/>
      <c r="F795" s="201" t="n"/>
      <c r="G795" s="200" t="n"/>
      <c r="H795" s="199" t="n"/>
      <c r="I795" s="199" t="n"/>
      <c r="J795" s="199" t="n"/>
      <c r="K795" s="234" t="n"/>
      <c r="L795" s="199" t="n"/>
      <c r="M795" s="212" t="n"/>
      <c r="N795" s="199" t="n"/>
      <c r="O795" s="199" t="n"/>
      <c r="P795" s="199" t="n"/>
      <c r="Q795" s="199" t="n"/>
      <c r="R795" s="199" t="n"/>
      <c r="S795" s="199" t="n"/>
      <c r="T795" s="199" t="n"/>
      <c r="U795" s="199" t="n"/>
      <c r="V795" s="199" t="n"/>
      <c r="W795" s="199" t="n"/>
      <c r="X795" s="199" t="n"/>
      <c r="Y795" s="199" t="n"/>
      <c r="Z795" s="199" t="n"/>
      <c r="AA795" s="199" t="n"/>
      <c r="AB795" s="199" t="n"/>
      <c r="AC795" s="199" t="n"/>
      <c r="AD795" s="199" t="n"/>
      <c r="AE795" s="199" t="n"/>
      <c r="AF795" s="199" t="n"/>
      <c r="AG795" s="199" t="n"/>
    </row>
    <row r="796" ht="22.5" customHeight="1">
      <c r="A796" s="199" t="n"/>
      <c r="B796" s="201" t="n"/>
      <c r="C796" s="200" t="n"/>
      <c r="D796" s="201" t="n"/>
      <c r="E796" s="200" t="n"/>
      <c r="F796" s="201" t="n"/>
      <c r="G796" s="200" t="n"/>
      <c r="H796" s="199" t="n"/>
      <c r="I796" s="199" t="n"/>
      <c r="J796" s="199" t="n"/>
      <c r="K796" s="234" t="n"/>
      <c r="L796" s="199" t="n"/>
      <c r="M796" s="212" t="n"/>
      <c r="N796" s="199" t="n"/>
      <c r="O796" s="199" t="n"/>
      <c r="P796" s="199" t="n"/>
      <c r="Q796" s="199" t="n"/>
      <c r="R796" s="199" t="n"/>
      <c r="S796" s="199" t="n"/>
      <c r="T796" s="199" t="n"/>
      <c r="U796" s="199" t="n"/>
      <c r="V796" s="199" t="n"/>
      <c r="W796" s="199" t="n"/>
      <c r="X796" s="199" t="n"/>
      <c r="Y796" s="199" t="n"/>
      <c r="Z796" s="199" t="n"/>
      <c r="AA796" s="199" t="n"/>
      <c r="AB796" s="199" t="n"/>
      <c r="AC796" s="199" t="n"/>
      <c r="AD796" s="199" t="n"/>
      <c r="AE796" s="199" t="n"/>
      <c r="AF796" s="199" t="n"/>
      <c r="AG796" s="199" t="n"/>
    </row>
    <row r="797" ht="22.5" customHeight="1">
      <c r="A797" s="199" t="n"/>
      <c r="B797" s="201" t="n"/>
      <c r="C797" s="200" t="n"/>
      <c r="D797" s="201" t="n"/>
      <c r="E797" s="200" t="n"/>
      <c r="F797" s="201" t="n"/>
      <c r="G797" s="200" t="n"/>
      <c r="H797" s="199" t="n"/>
      <c r="I797" s="199" t="n"/>
      <c r="J797" s="199" t="n"/>
      <c r="K797" s="234" t="n"/>
      <c r="L797" s="199" t="n"/>
      <c r="M797" s="212" t="n"/>
      <c r="N797" s="199" t="n"/>
      <c r="O797" s="199" t="n"/>
      <c r="P797" s="199" t="n"/>
      <c r="Q797" s="199" t="n"/>
      <c r="R797" s="199" t="n"/>
      <c r="S797" s="199" t="n"/>
      <c r="T797" s="199" t="n"/>
      <c r="U797" s="199" t="n"/>
      <c r="V797" s="199" t="n"/>
      <c r="W797" s="199" t="n"/>
      <c r="X797" s="199" t="n"/>
      <c r="Y797" s="199" t="n"/>
      <c r="Z797" s="199" t="n"/>
      <c r="AA797" s="199" t="n"/>
      <c r="AB797" s="199" t="n"/>
      <c r="AC797" s="199" t="n"/>
      <c r="AD797" s="199" t="n"/>
      <c r="AE797" s="199" t="n"/>
      <c r="AF797" s="199" t="n"/>
      <c r="AG797" s="199" t="n"/>
    </row>
    <row r="798" ht="22.5" customHeight="1">
      <c r="A798" s="199" t="n"/>
      <c r="B798" s="201" t="n"/>
      <c r="C798" s="200" t="n"/>
      <c r="D798" s="201" t="n"/>
      <c r="E798" s="200" t="n"/>
      <c r="F798" s="201" t="n"/>
      <c r="G798" s="200" t="n"/>
      <c r="H798" s="199" t="n"/>
      <c r="I798" s="199" t="n"/>
      <c r="J798" s="199" t="n"/>
      <c r="K798" s="234" t="n"/>
      <c r="L798" s="199" t="n"/>
      <c r="M798" s="212" t="n"/>
      <c r="N798" s="199" t="n"/>
      <c r="O798" s="199" t="n"/>
      <c r="P798" s="199" t="n"/>
      <c r="Q798" s="199" t="n"/>
      <c r="R798" s="199" t="n"/>
      <c r="S798" s="199" t="n"/>
      <c r="T798" s="199" t="n"/>
      <c r="U798" s="199" t="n"/>
      <c r="V798" s="199" t="n"/>
      <c r="W798" s="199" t="n"/>
      <c r="X798" s="199" t="n"/>
      <c r="Y798" s="199" t="n"/>
      <c r="Z798" s="199" t="n"/>
      <c r="AA798" s="199" t="n"/>
      <c r="AB798" s="199" t="n"/>
      <c r="AC798" s="199" t="n"/>
      <c r="AD798" s="199" t="n"/>
      <c r="AE798" s="199" t="n"/>
      <c r="AF798" s="199" t="n"/>
      <c r="AG798" s="199" t="n"/>
    </row>
    <row r="799" ht="22.5" customHeight="1">
      <c r="A799" s="199" t="n"/>
      <c r="B799" s="201" t="n"/>
      <c r="C799" s="200" t="n"/>
      <c r="D799" s="201" t="n"/>
      <c r="E799" s="200" t="n"/>
      <c r="F799" s="201" t="n"/>
      <c r="G799" s="200" t="n"/>
      <c r="H799" s="199" t="n"/>
      <c r="I799" s="199" t="n"/>
      <c r="J799" s="199" t="n"/>
      <c r="K799" s="234" t="n"/>
      <c r="L799" s="199" t="n"/>
      <c r="M799" s="212" t="n"/>
      <c r="N799" s="199" t="n"/>
      <c r="O799" s="199" t="n"/>
      <c r="P799" s="199" t="n"/>
      <c r="Q799" s="199" t="n"/>
      <c r="R799" s="199" t="n"/>
      <c r="S799" s="199" t="n"/>
      <c r="T799" s="199" t="n"/>
      <c r="U799" s="199" t="n"/>
      <c r="V799" s="199" t="n"/>
      <c r="W799" s="199" t="n"/>
      <c r="X799" s="199" t="n"/>
      <c r="Y799" s="199" t="n"/>
      <c r="Z799" s="199" t="n"/>
      <c r="AA799" s="199" t="n"/>
      <c r="AB799" s="199" t="n"/>
      <c r="AC799" s="199" t="n"/>
      <c r="AD799" s="199" t="n"/>
      <c r="AE799" s="199" t="n"/>
      <c r="AF799" s="199" t="n"/>
      <c r="AG799" s="199" t="n"/>
    </row>
    <row r="800" ht="22.5" customHeight="1">
      <c r="A800" s="199" t="n"/>
      <c r="B800" s="201" t="n"/>
      <c r="C800" s="200" t="n"/>
      <c r="D800" s="201" t="n"/>
      <c r="E800" s="200" t="n"/>
      <c r="F800" s="201" t="n"/>
      <c r="G800" s="200" t="n"/>
      <c r="H800" s="199" t="n"/>
      <c r="I800" s="199" t="n"/>
      <c r="J800" s="199" t="n"/>
      <c r="K800" s="234" t="n"/>
      <c r="L800" s="199" t="n"/>
      <c r="M800" s="212" t="n"/>
      <c r="N800" s="199" t="n"/>
      <c r="O800" s="199" t="n"/>
      <c r="P800" s="199" t="n"/>
      <c r="Q800" s="199" t="n"/>
      <c r="R800" s="199" t="n"/>
      <c r="S800" s="199" t="n"/>
      <c r="T800" s="199" t="n"/>
      <c r="U800" s="199" t="n"/>
      <c r="V800" s="199" t="n"/>
      <c r="W800" s="199" t="n"/>
      <c r="X800" s="199" t="n"/>
      <c r="Y800" s="199" t="n"/>
      <c r="Z800" s="199" t="n"/>
      <c r="AA800" s="199" t="n"/>
      <c r="AB800" s="199" t="n"/>
      <c r="AC800" s="199" t="n"/>
      <c r="AD800" s="199" t="n"/>
      <c r="AE800" s="199" t="n"/>
      <c r="AF800" s="199" t="n"/>
      <c r="AG800" s="199" t="n"/>
    </row>
    <row r="801" ht="22.5" customHeight="1">
      <c r="A801" s="199" t="n"/>
      <c r="B801" s="201" t="n"/>
      <c r="C801" s="200" t="n"/>
      <c r="D801" s="201" t="n"/>
      <c r="E801" s="200" t="n"/>
      <c r="F801" s="201" t="n"/>
      <c r="G801" s="200" t="n"/>
      <c r="H801" s="199" t="n"/>
      <c r="I801" s="199" t="n"/>
      <c r="J801" s="199" t="n"/>
      <c r="K801" s="234" t="n"/>
      <c r="L801" s="199" t="n"/>
      <c r="M801" s="212" t="n"/>
      <c r="N801" s="199" t="n"/>
      <c r="O801" s="199" t="n"/>
      <c r="P801" s="199" t="n"/>
      <c r="Q801" s="199" t="n"/>
      <c r="R801" s="199" t="n"/>
      <c r="S801" s="199" t="n"/>
      <c r="T801" s="199" t="n"/>
      <c r="U801" s="199" t="n"/>
      <c r="V801" s="199" t="n"/>
      <c r="W801" s="199" t="n"/>
      <c r="X801" s="199" t="n"/>
      <c r="Y801" s="199" t="n"/>
      <c r="Z801" s="199" t="n"/>
      <c r="AA801" s="199" t="n"/>
      <c r="AB801" s="199" t="n"/>
      <c r="AC801" s="199" t="n"/>
      <c r="AD801" s="199" t="n"/>
      <c r="AE801" s="199" t="n"/>
      <c r="AF801" s="199" t="n"/>
      <c r="AG801" s="199" t="n"/>
    </row>
    <row r="802" ht="22.5" customHeight="1">
      <c r="A802" s="199" t="n"/>
      <c r="B802" s="201" t="n"/>
      <c r="C802" s="200" t="n"/>
      <c r="D802" s="201" t="n"/>
      <c r="E802" s="200" t="n"/>
      <c r="F802" s="201" t="n"/>
      <c r="G802" s="200" t="n"/>
      <c r="H802" s="199" t="n"/>
      <c r="I802" s="199" t="n"/>
      <c r="J802" s="199" t="n"/>
      <c r="K802" s="234" t="n"/>
      <c r="L802" s="199" t="n"/>
      <c r="M802" s="212" t="n"/>
      <c r="N802" s="199" t="n"/>
      <c r="O802" s="199" t="n"/>
      <c r="P802" s="199" t="n"/>
      <c r="Q802" s="199" t="n"/>
      <c r="R802" s="199" t="n"/>
      <c r="S802" s="199" t="n"/>
      <c r="T802" s="199" t="n"/>
      <c r="U802" s="199" t="n"/>
      <c r="V802" s="199" t="n"/>
      <c r="W802" s="199" t="n"/>
      <c r="X802" s="199" t="n"/>
      <c r="Y802" s="199" t="n"/>
      <c r="Z802" s="199" t="n"/>
      <c r="AA802" s="199" t="n"/>
      <c r="AB802" s="199" t="n"/>
      <c r="AC802" s="199" t="n"/>
      <c r="AD802" s="199" t="n"/>
      <c r="AE802" s="199" t="n"/>
      <c r="AF802" s="199" t="n"/>
      <c r="AG802" s="199" t="n"/>
    </row>
    <row r="803" ht="22.5" customHeight="1">
      <c r="A803" s="199" t="n"/>
      <c r="B803" s="201" t="n"/>
      <c r="C803" s="200" t="n"/>
      <c r="D803" s="201" t="n"/>
      <c r="E803" s="200" t="n"/>
      <c r="F803" s="201" t="n"/>
      <c r="G803" s="200" t="n"/>
      <c r="H803" s="199" t="n"/>
      <c r="I803" s="199" t="n"/>
      <c r="J803" s="199" t="n"/>
      <c r="K803" s="234" t="n"/>
      <c r="L803" s="199" t="n"/>
      <c r="M803" s="212" t="n"/>
      <c r="N803" s="199" t="n"/>
      <c r="O803" s="199" t="n"/>
      <c r="P803" s="199" t="n"/>
      <c r="Q803" s="199" t="n"/>
      <c r="R803" s="199" t="n"/>
      <c r="S803" s="199" t="n"/>
      <c r="T803" s="199" t="n"/>
      <c r="U803" s="199" t="n"/>
      <c r="V803" s="199" t="n"/>
      <c r="W803" s="199" t="n"/>
      <c r="X803" s="199" t="n"/>
      <c r="Y803" s="199" t="n"/>
      <c r="Z803" s="199" t="n"/>
      <c r="AA803" s="199" t="n"/>
      <c r="AB803" s="199" t="n"/>
      <c r="AC803" s="199" t="n"/>
      <c r="AD803" s="199" t="n"/>
      <c r="AE803" s="199" t="n"/>
      <c r="AF803" s="199" t="n"/>
      <c r="AG803" s="199" t="n"/>
    </row>
    <row r="804" ht="22.5" customHeight="1">
      <c r="A804" s="199" t="n"/>
      <c r="B804" s="201" t="n"/>
      <c r="C804" s="200" t="n"/>
      <c r="D804" s="201" t="n"/>
      <c r="E804" s="200" t="n"/>
      <c r="F804" s="201" t="n"/>
      <c r="G804" s="200" t="n"/>
      <c r="H804" s="199" t="n"/>
      <c r="I804" s="199" t="n"/>
      <c r="J804" s="199" t="n"/>
      <c r="K804" s="234" t="n"/>
      <c r="L804" s="199" t="n"/>
      <c r="M804" s="212" t="n"/>
      <c r="N804" s="199" t="n"/>
      <c r="O804" s="199" t="n"/>
      <c r="P804" s="199" t="n"/>
      <c r="Q804" s="199" t="n"/>
      <c r="R804" s="199" t="n"/>
      <c r="S804" s="199" t="n"/>
      <c r="T804" s="199" t="n"/>
      <c r="U804" s="199" t="n"/>
      <c r="V804" s="199" t="n"/>
      <c r="W804" s="199" t="n"/>
      <c r="X804" s="199" t="n"/>
      <c r="Y804" s="199" t="n"/>
      <c r="Z804" s="199" t="n"/>
      <c r="AA804" s="199" t="n"/>
      <c r="AB804" s="199" t="n"/>
      <c r="AC804" s="199" t="n"/>
      <c r="AD804" s="199" t="n"/>
      <c r="AE804" s="199" t="n"/>
      <c r="AF804" s="199" t="n"/>
      <c r="AG804" s="199" t="n"/>
    </row>
    <row r="805" ht="22.5" customHeight="1">
      <c r="A805" s="199" t="n"/>
      <c r="B805" s="201" t="n"/>
      <c r="C805" s="200" t="n"/>
      <c r="D805" s="201" t="n"/>
      <c r="E805" s="200" t="n"/>
      <c r="F805" s="201" t="n"/>
      <c r="G805" s="200" t="n"/>
      <c r="H805" s="199" t="n"/>
      <c r="I805" s="199" t="n"/>
      <c r="J805" s="199" t="n"/>
      <c r="K805" s="234" t="n"/>
      <c r="L805" s="199" t="n"/>
      <c r="M805" s="212" t="n"/>
      <c r="N805" s="199" t="n"/>
      <c r="O805" s="199" t="n"/>
      <c r="P805" s="199" t="n"/>
      <c r="Q805" s="199" t="n"/>
      <c r="R805" s="199" t="n"/>
      <c r="S805" s="199" t="n"/>
      <c r="T805" s="199" t="n"/>
      <c r="U805" s="199" t="n"/>
      <c r="V805" s="199" t="n"/>
      <c r="W805" s="199" t="n"/>
      <c r="X805" s="199" t="n"/>
      <c r="Y805" s="199" t="n"/>
      <c r="Z805" s="199" t="n"/>
      <c r="AA805" s="199" t="n"/>
      <c r="AB805" s="199" t="n"/>
      <c r="AC805" s="199" t="n"/>
      <c r="AD805" s="199" t="n"/>
      <c r="AE805" s="199" t="n"/>
      <c r="AF805" s="199" t="n"/>
      <c r="AG805" s="199" t="n"/>
    </row>
    <row r="806" ht="22.5" customHeight="1">
      <c r="A806" s="199" t="n"/>
      <c r="B806" s="201" t="n"/>
      <c r="C806" s="200" t="n"/>
      <c r="D806" s="201" t="n"/>
      <c r="E806" s="200" t="n"/>
      <c r="F806" s="201" t="n"/>
      <c r="G806" s="200" t="n"/>
      <c r="H806" s="199" t="n"/>
      <c r="I806" s="199" t="n"/>
      <c r="J806" s="199" t="n"/>
      <c r="K806" s="234" t="n"/>
      <c r="L806" s="199" t="n"/>
      <c r="M806" s="212" t="n"/>
      <c r="N806" s="199" t="n"/>
      <c r="O806" s="199" t="n"/>
      <c r="P806" s="199" t="n"/>
      <c r="Q806" s="199" t="n"/>
      <c r="R806" s="199" t="n"/>
      <c r="S806" s="199" t="n"/>
      <c r="T806" s="199" t="n"/>
      <c r="U806" s="199" t="n"/>
      <c r="V806" s="199" t="n"/>
      <c r="W806" s="199" t="n"/>
      <c r="X806" s="199" t="n"/>
      <c r="Y806" s="199" t="n"/>
      <c r="Z806" s="199" t="n"/>
      <c r="AA806" s="199" t="n"/>
      <c r="AB806" s="199" t="n"/>
      <c r="AC806" s="199" t="n"/>
      <c r="AD806" s="199" t="n"/>
      <c r="AE806" s="199" t="n"/>
      <c r="AF806" s="199" t="n"/>
      <c r="AG806" s="199" t="n"/>
    </row>
    <row r="807" ht="22.5" customHeight="1">
      <c r="A807" s="199" t="n"/>
      <c r="B807" s="201" t="n"/>
      <c r="C807" s="200" t="n"/>
      <c r="D807" s="201" t="n"/>
      <c r="E807" s="200" t="n"/>
      <c r="F807" s="201" t="n"/>
      <c r="G807" s="200" t="n"/>
      <c r="H807" s="199" t="n"/>
      <c r="I807" s="199" t="n"/>
      <c r="J807" s="199" t="n"/>
      <c r="K807" s="234" t="n"/>
      <c r="L807" s="199" t="n"/>
      <c r="M807" s="212" t="n"/>
      <c r="N807" s="199" t="n"/>
      <c r="O807" s="199" t="n"/>
      <c r="P807" s="199" t="n"/>
      <c r="Q807" s="199" t="n"/>
      <c r="R807" s="199" t="n"/>
      <c r="S807" s="199" t="n"/>
      <c r="T807" s="199" t="n"/>
      <c r="U807" s="199" t="n"/>
      <c r="V807" s="199" t="n"/>
      <c r="W807" s="199" t="n"/>
      <c r="X807" s="199" t="n"/>
      <c r="Y807" s="199" t="n"/>
      <c r="Z807" s="199" t="n"/>
      <c r="AA807" s="199" t="n"/>
      <c r="AB807" s="199" t="n"/>
      <c r="AC807" s="199" t="n"/>
      <c r="AD807" s="199" t="n"/>
      <c r="AE807" s="199" t="n"/>
      <c r="AF807" s="199" t="n"/>
      <c r="AG807" s="199" t="n"/>
    </row>
    <row r="808" ht="22.5" customHeight="1">
      <c r="A808" s="199" t="n"/>
      <c r="B808" s="201" t="n"/>
      <c r="C808" s="200" t="n"/>
      <c r="D808" s="201" t="n"/>
      <c r="E808" s="200" t="n"/>
      <c r="F808" s="201" t="n"/>
      <c r="G808" s="200" t="n"/>
      <c r="H808" s="199" t="n"/>
      <c r="I808" s="199" t="n"/>
      <c r="J808" s="199" t="n"/>
      <c r="K808" s="234" t="n"/>
      <c r="L808" s="199" t="n"/>
      <c r="M808" s="212" t="n"/>
      <c r="N808" s="199" t="n"/>
      <c r="O808" s="199" t="n"/>
      <c r="P808" s="199" t="n"/>
      <c r="Q808" s="199" t="n"/>
      <c r="R808" s="199" t="n"/>
      <c r="S808" s="199" t="n"/>
      <c r="T808" s="199" t="n"/>
      <c r="U808" s="199" t="n"/>
      <c r="V808" s="199" t="n"/>
      <c r="W808" s="199" t="n"/>
      <c r="X808" s="199" t="n"/>
      <c r="Y808" s="199" t="n"/>
      <c r="Z808" s="199" t="n"/>
      <c r="AA808" s="199" t="n"/>
      <c r="AB808" s="199" t="n"/>
      <c r="AC808" s="199" t="n"/>
      <c r="AD808" s="199" t="n"/>
      <c r="AE808" s="199" t="n"/>
      <c r="AF808" s="199" t="n"/>
      <c r="AG808" s="199" t="n"/>
    </row>
    <row r="809" ht="22.5" customHeight="1">
      <c r="A809" s="199" t="n"/>
      <c r="B809" s="201" t="n"/>
      <c r="C809" s="200" t="n"/>
      <c r="D809" s="201" t="n"/>
      <c r="E809" s="200" t="n"/>
      <c r="F809" s="201" t="n"/>
      <c r="G809" s="200" t="n"/>
      <c r="H809" s="199" t="n"/>
      <c r="I809" s="199" t="n"/>
      <c r="J809" s="199" t="n"/>
      <c r="K809" s="234" t="n"/>
      <c r="L809" s="199" t="n"/>
      <c r="M809" s="212" t="n"/>
      <c r="N809" s="199" t="n"/>
      <c r="O809" s="199" t="n"/>
      <c r="P809" s="199" t="n"/>
      <c r="Q809" s="199" t="n"/>
      <c r="R809" s="199" t="n"/>
      <c r="S809" s="199" t="n"/>
      <c r="T809" s="199" t="n"/>
      <c r="U809" s="199" t="n"/>
      <c r="V809" s="199" t="n"/>
      <c r="W809" s="199" t="n"/>
      <c r="X809" s="199" t="n"/>
      <c r="Y809" s="199" t="n"/>
      <c r="Z809" s="199" t="n"/>
      <c r="AA809" s="199" t="n"/>
      <c r="AB809" s="199" t="n"/>
      <c r="AC809" s="199" t="n"/>
      <c r="AD809" s="199" t="n"/>
      <c r="AE809" s="199" t="n"/>
      <c r="AF809" s="199" t="n"/>
      <c r="AG809" s="199" t="n"/>
    </row>
    <row r="810" ht="22.5" customHeight="1">
      <c r="A810" s="199" t="n"/>
      <c r="B810" s="201" t="n"/>
      <c r="C810" s="200" t="n"/>
      <c r="D810" s="201" t="n"/>
      <c r="E810" s="200" t="n"/>
      <c r="F810" s="201" t="n"/>
      <c r="G810" s="200" t="n"/>
      <c r="H810" s="199" t="n"/>
      <c r="I810" s="199" t="n"/>
      <c r="J810" s="199" t="n"/>
      <c r="K810" s="234" t="n"/>
      <c r="L810" s="199" t="n"/>
      <c r="M810" s="212" t="n"/>
      <c r="N810" s="199" t="n"/>
      <c r="O810" s="199" t="n"/>
      <c r="P810" s="199" t="n"/>
      <c r="Q810" s="199" t="n"/>
      <c r="R810" s="199" t="n"/>
      <c r="S810" s="199" t="n"/>
      <c r="T810" s="199" t="n"/>
      <c r="U810" s="199" t="n"/>
      <c r="V810" s="199" t="n"/>
      <c r="W810" s="199" t="n"/>
      <c r="X810" s="199" t="n"/>
      <c r="Y810" s="199" t="n"/>
      <c r="Z810" s="199" t="n"/>
      <c r="AA810" s="199" t="n"/>
      <c r="AB810" s="199" t="n"/>
      <c r="AC810" s="199" t="n"/>
      <c r="AD810" s="199" t="n"/>
      <c r="AE810" s="199" t="n"/>
      <c r="AF810" s="199" t="n"/>
      <c r="AG810" s="199" t="n"/>
    </row>
    <row r="811" ht="22.5" customHeight="1">
      <c r="A811" s="199" t="n"/>
      <c r="B811" s="201" t="n"/>
      <c r="C811" s="200" t="n"/>
      <c r="D811" s="201" t="n"/>
      <c r="E811" s="200" t="n"/>
      <c r="F811" s="201" t="n"/>
      <c r="G811" s="200" t="n"/>
      <c r="H811" s="199" t="n"/>
      <c r="I811" s="199" t="n"/>
      <c r="J811" s="199" t="n"/>
      <c r="K811" s="234" t="n"/>
      <c r="L811" s="199" t="n"/>
      <c r="M811" s="212" t="n"/>
      <c r="N811" s="199" t="n"/>
      <c r="O811" s="199" t="n"/>
      <c r="P811" s="199" t="n"/>
      <c r="Q811" s="199" t="n"/>
      <c r="R811" s="199" t="n"/>
      <c r="S811" s="199" t="n"/>
      <c r="T811" s="199" t="n"/>
      <c r="U811" s="199" t="n"/>
      <c r="V811" s="199" t="n"/>
      <c r="W811" s="199" t="n"/>
      <c r="X811" s="199" t="n"/>
      <c r="Y811" s="199" t="n"/>
      <c r="Z811" s="199" t="n"/>
      <c r="AA811" s="199" t="n"/>
      <c r="AB811" s="199" t="n"/>
      <c r="AC811" s="199" t="n"/>
      <c r="AD811" s="199" t="n"/>
      <c r="AE811" s="199" t="n"/>
      <c r="AF811" s="199" t="n"/>
      <c r="AG811" s="199" t="n"/>
    </row>
    <row r="812" ht="22.5" customHeight="1">
      <c r="A812" s="199" t="n"/>
      <c r="B812" s="201" t="n"/>
      <c r="C812" s="200" t="n"/>
      <c r="D812" s="201" t="n"/>
      <c r="E812" s="200" t="n"/>
      <c r="F812" s="201" t="n"/>
      <c r="G812" s="200" t="n"/>
      <c r="H812" s="199" t="n"/>
      <c r="I812" s="199" t="n"/>
      <c r="J812" s="199" t="n"/>
      <c r="K812" s="234" t="n"/>
      <c r="L812" s="199" t="n"/>
      <c r="M812" s="212" t="n"/>
      <c r="N812" s="199" t="n"/>
      <c r="O812" s="199" t="n"/>
      <c r="P812" s="199" t="n"/>
      <c r="Q812" s="199" t="n"/>
      <c r="R812" s="199" t="n"/>
      <c r="S812" s="199" t="n"/>
      <c r="T812" s="199" t="n"/>
      <c r="U812" s="199" t="n"/>
      <c r="V812" s="199" t="n"/>
      <c r="W812" s="199" t="n"/>
      <c r="X812" s="199" t="n"/>
      <c r="Y812" s="199" t="n"/>
      <c r="Z812" s="199" t="n"/>
      <c r="AA812" s="199" t="n"/>
      <c r="AB812" s="199" t="n"/>
      <c r="AC812" s="199" t="n"/>
      <c r="AD812" s="199" t="n"/>
      <c r="AE812" s="199" t="n"/>
      <c r="AF812" s="199" t="n"/>
      <c r="AG812" s="199" t="n"/>
    </row>
    <row r="813" ht="22.5" customHeight="1">
      <c r="A813" s="199" t="n"/>
      <c r="B813" s="201" t="n"/>
      <c r="C813" s="200" t="n"/>
      <c r="D813" s="201" t="n"/>
      <c r="E813" s="200" t="n"/>
      <c r="F813" s="201" t="n"/>
      <c r="G813" s="200" t="n"/>
      <c r="H813" s="199" t="n"/>
      <c r="I813" s="199" t="n"/>
      <c r="J813" s="199" t="n"/>
      <c r="K813" s="234" t="n"/>
      <c r="L813" s="199" t="n"/>
      <c r="M813" s="212" t="n"/>
      <c r="N813" s="199" t="n"/>
      <c r="O813" s="199" t="n"/>
      <c r="P813" s="199" t="n"/>
      <c r="Q813" s="199" t="n"/>
      <c r="R813" s="199" t="n"/>
      <c r="S813" s="199" t="n"/>
      <c r="T813" s="199" t="n"/>
      <c r="U813" s="199" t="n"/>
      <c r="V813" s="199" t="n"/>
      <c r="W813" s="199" t="n"/>
      <c r="X813" s="199" t="n"/>
      <c r="Y813" s="199" t="n"/>
      <c r="Z813" s="199" t="n"/>
      <c r="AA813" s="199" t="n"/>
      <c r="AB813" s="199" t="n"/>
      <c r="AC813" s="199" t="n"/>
      <c r="AD813" s="199" t="n"/>
      <c r="AE813" s="199" t="n"/>
      <c r="AF813" s="199" t="n"/>
      <c r="AG813" s="199" t="n"/>
    </row>
    <row r="814" ht="22.5" customHeight="1">
      <c r="A814" s="199" t="n"/>
      <c r="B814" s="201" t="n"/>
      <c r="C814" s="200" t="n"/>
      <c r="D814" s="201" t="n"/>
      <c r="E814" s="200" t="n"/>
      <c r="F814" s="201" t="n"/>
      <c r="G814" s="200" t="n"/>
      <c r="H814" s="199" t="n"/>
      <c r="I814" s="199" t="n"/>
      <c r="J814" s="199" t="n"/>
      <c r="K814" s="234" t="n"/>
      <c r="L814" s="199" t="n"/>
      <c r="M814" s="212" t="n"/>
      <c r="N814" s="199" t="n"/>
      <c r="O814" s="199" t="n"/>
      <c r="P814" s="199" t="n"/>
      <c r="Q814" s="199" t="n"/>
      <c r="R814" s="199" t="n"/>
      <c r="S814" s="199" t="n"/>
      <c r="T814" s="199" t="n"/>
      <c r="U814" s="199" t="n"/>
      <c r="V814" s="199" t="n"/>
      <c r="W814" s="199" t="n"/>
      <c r="X814" s="199" t="n"/>
      <c r="Y814" s="199" t="n"/>
      <c r="Z814" s="199" t="n"/>
      <c r="AA814" s="199" t="n"/>
      <c r="AB814" s="199" t="n"/>
      <c r="AC814" s="199" t="n"/>
      <c r="AD814" s="199" t="n"/>
      <c r="AE814" s="199" t="n"/>
      <c r="AF814" s="199" t="n"/>
      <c r="AG814" s="199" t="n"/>
    </row>
    <row r="815" ht="22.5" customHeight="1">
      <c r="A815" s="199" t="n"/>
      <c r="B815" s="201" t="n"/>
      <c r="C815" s="200" t="n"/>
      <c r="D815" s="201" t="n"/>
      <c r="E815" s="200" t="n"/>
      <c r="F815" s="201" t="n"/>
      <c r="G815" s="200" t="n"/>
      <c r="H815" s="199" t="n"/>
      <c r="I815" s="199" t="n"/>
      <c r="J815" s="199" t="n"/>
      <c r="K815" s="234" t="n"/>
      <c r="L815" s="199" t="n"/>
      <c r="M815" s="212" t="n"/>
      <c r="N815" s="199" t="n"/>
      <c r="O815" s="199" t="n"/>
      <c r="P815" s="199" t="n"/>
      <c r="Q815" s="199" t="n"/>
      <c r="R815" s="199" t="n"/>
      <c r="S815" s="199" t="n"/>
      <c r="T815" s="199" t="n"/>
      <c r="U815" s="199" t="n"/>
      <c r="V815" s="199" t="n"/>
      <c r="W815" s="199" t="n"/>
      <c r="X815" s="199" t="n"/>
      <c r="Y815" s="199" t="n"/>
      <c r="Z815" s="199" t="n"/>
      <c r="AA815" s="199" t="n"/>
      <c r="AB815" s="199" t="n"/>
      <c r="AC815" s="199" t="n"/>
      <c r="AD815" s="199" t="n"/>
      <c r="AE815" s="199" t="n"/>
      <c r="AF815" s="199" t="n"/>
      <c r="AG815" s="199" t="n"/>
    </row>
    <row r="816" ht="22.5" customHeight="1">
      <c r="A816" s="199" t="n"/>
      <c r="B816" s="201" t="n"/>
      <c r="C816" s="200" t="n"/>
      <c r="D816" s="201" t="n"/>
      <c r="E816" s="200" t="n"/>
      <c r="F816" s="201" t="n"/>
      <c r="G816" s="200" t="n"/>
      <c r="H816" s="199" t="n"/>
      <c r="I816" s="199" t="n"/>
      <c r="J816" s="199" t="n"/>
      <c r="K816" s="234" t="n"/>
      <c r="L816" s="199" t="n"/>
      <c r="M816" s="212" t="n"/>
      <c r="N816" s="199" t="n"/>
      <c r="O816" s="199" t="n"/>
      <c r="P816" s="199" t="n"/>
      <c r="Q816" s="199" t="n"/>
      <c r="R816" s="199" t="n"/>
      <c r="S816" s="199" t="n"/>
      <c r="T816" s="199" t="n"/>
      <c r="U816" s="199" t="n"/>
      <c r="V816" s="199" t="n"/>
      <c r="W816" s="199" t="n"/>
      <c r="X816" s="199" t="n"/>
      <c r="Y816" s="199" t="n"/>
      <c r="Z816" s="199" t="n"/>
      <c r="AA816" s="199" t="n"/>
      <c r="AB816" s="199" t="n"/>
      <c r="AC816" s="199" t="n"/>
      <c r="AD816" s="199" t="n"/>
      <c r="AE816" s="199" t="n"/>
      <c r="AF816" s="199" t="n"/>
      <c r="AG816" s="199" t="n"/>
    </row>
    <row r="817" ht="22.5" customHeight="1">
      <c r="A817" s="199" t="n"/>
      <c r="B817" s="201" t="n"/>
      <c r="C817" s="200" t="n"/>
      <c r="D817" s="201" t="n"/>
      <c r="E817" s="200" t="n"/>
      <c r="F817" s="201" t="n"/>
      <c r="G817" s="200" t="n"/>
      <c r="H817" s="199" t="n"/>
      <c r="I817" s="199" t="n"/>
      <c r="J817" s="199" t="n"/>
      <c r="K817" s="234" t="n"/>
      <c r="L817" s="199" t="n"/>
      <c r="M817" s="212" t="n"/>
      <c r="N817" s="199" t="n"/>
      <c r="O817" s="199" t="n"/>
      <c r="P817" s="199" t="n"/>
      <c r="Q817" s="199" t="n"/>
      <c r="R817" s="199" t="n"/>
      <c r="S817" s="199" t="n"/>
      <c r="T817" s="199" t="n"/>
      <c r="U817" s="199" t="n"/>
      <c r="V817" s="199" t="n"/>
      <c r="W817" s="199" t="n"/>
      <c r="X817" s="199" t="n"/>
      <c r="Y817" s="199" t="n"/>
      <c r="Z817" s="199" t="n"/>
      <c r="AA817" s="199" t="n"/>
      <c r="AB817" s="199" t="n"/>
      <c r="AC817" s="199" t="n"/>
      <c r="AD817" s="199" t="n"/>
      <c r="AE817" s="199" t="n"/>
      <c r="AF817" s="199" t="n"/>
      <c r="AG817" s="199" t="n"/>
    </row>
    <row r="818" ht="22.5" customHeight="1">
      <c r="A818" s="199" t="n"/>
      <c r="B818" s="201" t="n"/>
      <c r="C818" s="200" t="n"/>
      <c r="D818" s="201" t="n"/>
      <c r="E818" s="200" t="n"/>
      <c r="F818" s="201" t="n"/>
      <c r="G818" s="200" t="n"/>
      <c r="H818" s="199" t="n"/>
      <c r="I818" s="199" t="n"/>
      <c r="J818" s="199" t="n"/>
      <c r="K818" s="234" t="n"/>
      <c r="L818" s="199" t="n"/>
      <c r="M818" s="212" t="n"/>
      <c r="N818" s="199" t="n"/>
      <c r="O818" s="199" t="n"/>
      <c r="P818" s="199" t="n"/>
      <c r="Q818" s="199" t="n"/>
      <c r="R818" s="199" t="n"/>
      <c r="S818" s="199" t="n"/>
      <c r="T818" s="199" t="n"/>
      <c r="U818" s="199" t="n"/>
      <c r="V818" s="199" t="n"/>
      <c r="W818" s="199" t="n"/>
      <c r="X818" s="199" t="n"/>
      <c r="Y818" s="199" t="n"/>
      <c r="Z818" s="199" t="n"/>
      <c r="AA818" s="199" t="n"/>
      <c r="AB818" s="199" t="n"/>
      <c r="AC818" s="199" t="n"/>
      <c r="AD818" s="199" t="n"/>
      <c r="AE818" s="199" t="n"/>
      <c r="AF818" s="199" t="n"/>
      <c r="AG818" s="199" t="n"/>
    </row>
    <row r="819" ht="22.5" customHeight="1">
      <c r="A819" s="199" t="n"/>
      <c r="B819" s="201" t="n"/>
      <c r="C819" s="200" t="n"/>
      <c r="D819" s="201" t="n"/>
      <c r="E819" s="200" t="n"/>
      <c r="F819" s="201" t="n"/>
      <c r="G819" s="200" t="n"/>
      <c r="H819" s="199" t="n"/>
      <c r="I819" s="199" t="n"/>
      <c r="J819" s="199" t="n"/>
      <c r="K819" s="234" t="n"/>
      <c r="L819" s="199" t="n"/>
      <c r="M819" s="212" t="n"/>
      <c r="N819" s="199" t="n"/>
      <c r="O819" s="199" t="n"/>
      <c r="P819" s="199" t="n"/>
      <c r="Q819" s="199" t="n"/>
      <c r="R819" s="199" t="n"/>
      <c r="S819" s="199" t="n"/>
      <c r="T819" s="199" t="n"/>
      <c r="U819" s="199" t="n"/>
      <c r="V819" s="199" t="n"/>
      <c r="W819" s="199" t="n"/>
      <c r="X819" s="199" t="n"/>
      <c r="Y819" s="199" t="n"/>
      <c r="Z819" s="199" t="n"/>
      <c r="AA819" s="199" t="n"/>
      <c r="AB819" s="199" t="n"/>
      <c r="AC819" s="199" t="n"/>
      <c r="AD819" s="199" t="n"/>
      <c r="AE819" s="199" t="n"/>
      <c r="AF819" s="199" t="n"/>
      <c r="AG819" s="199" t="n"/>
    </row>
    <row r="820" ht="22.5" customHeight="1">
      <c r="A820" s="199" t="n"/>
      <c r="B820" s="201" t="n"/>
      <c r="C820" s="200" t="n"/>
      <c r="D820" s="201" t="n"/>
      <c r="E820" s="200" t="n"/>
      <c r="F820" s="201" t="n"/>
      <c r="G820" s="200" t="n"/>
      <c r="H820" s="199" t="n"/>
      <c r="I820" s="199" t="n"/>
      <c r="J820" s="199" t="n"/>
      <c r="K820" s="234" t="n"/>
      <c r="L820" s="199" t="n"/>
      <c r="M820" s="212" t="n"/>
      <c r="N820" s="199" t="n"/>
      <c r="O820" s="199" t="n"/>
      <c r="P820" s="199" t="n"/>
      <c r="Q820" s="199" t="n"/>
      <c r="R820" s="199" t="n"/>
      <c r="S820" s="199" t="n"/>
      <c r="T820" s="199" t="n"/>
      <c r="U820" s="199" t="n"/>
      <c r="V820" s="199" t="n"/>
      <c r="W820" s="199" t="n"/>
      <c r="X820" s="199" t="n"/>
      <c r="Y820" s="199" t="n"/>
      <c r="Z820" s="199" t="n"/>
      <c r="AA820" s="199" t="n"/>
      <c r="AB820" s="199" t="n"/>
      <c r="AC820" s="199" t="n"/>
      <c r="AD820" s="199" t="n"/>
      <c r="AE820" s="199" t="n"/>
      <c r="AF820" s="199" t="n"/>
      <c r="AG820" s="199" t="n"/>
    </row>
    <row r="821" ht="22.5" customHeight="1">
      <c r="A821" s="199" t="n"/>
      <c r="B821" s="201" t="n"/>
      <c r="C821" s="200" t="n"/>
      <c r="D821" s="201" t="n"/>
      <c r="E821" s="200" t="n"/>
      <c r="F821" s="201" t="n"/>
      <c r="G821" s="200" t="n"/>
      <c r="H821" s="199" t="n"/>
      <c r="I821" s="199" t="n"/>
      <c r="J821" s="199" t="n"/>
      <c r="K821" s="234" t="n"/>
      <c r="L821" s="199" t="n"/>
      <c r="M821" s="212" t="n"/>
      <c r="N821" s="199" t="n"/>
      <c r="O821" s="199" t="n"/>
      <c r="P821" s="199" t="n"/>
      <c r="Q821" s="199" t="n"/>
      <c r="R821" s="199" t="n"/>
      <c r="S821" s="199" t="n"/>
      <c r="T821" s="199" t="n"/>
      <c r="U821" s="199" t="n"/>
      <c r="V821" s="199" t="n"/>
      <c r="W821" s="199" t="n"/>
      <c r="X821" s="199" t="n"/>
      <c r="Y821" s="199" t="n"/>
      <c r="Z821" s="199" t="n"/>
      <c r="AA821" s="199" t="n"/>
      <c r="AB821" s="199" t="n"/>
      <c r="AC821" s="199" t="n"/>
      <c r="AD821" s="199" t="n"/>
      <c r="AE821" s="199" t="n"/>
      <c r="AF821" s="199" t="n"/>
      <c r="AG821" s="199" t="n"/>
    </row>
    <row r="822" ht="22.5" customHeight="1">
      <c r="A822" s="199" t="n"/>
      <c r="B822" s="201" t="n"/>
      <c r="C822" s="200" t="n"/>
      <c r="D822" s="201" t="n"/>
      <c r="E822" s="200" t="n"/>
      <c r="F822" s="201" t="n"/>
      <c r="G822" s="200" t="n"/>
      <c r="H822" s="199" t="n"/>
      <c r="I822" s="199" t="n"/>
      <c r="J822" s="199" t="n"/>
      <c r="K822" s="234" t="n"/>
      <c r="L822" s="199" t="n"/>
      <c r="M822" s="212" t="n"/>
      <c r="N822" s="199" t="n"/>
      <c r="O822" s="199" t="n"/>
      <c r="P822" s="199" t="n"/>
      <c r="Q822" s="199" t="n"/>
      <c r="R822" s="199" t="n"/>
      <c r="S822" s="199" t="n"/>
      <c r="T822" s="199" t="n"/>
      <c r="U822" s="199" t="n"/>
      <c r="V822" s="199" t="n"/>
      <c r="W822" s="199" t="n"/>
      <c r="X822" s="199" t="n"/>
      <c r="Y822" s="199" t="n"/>
      <c r="Z822" s="199" t="n"/>
      <c r="AA822" s="199" t="n"/>
      <c r="AB822" s="199" t="n"/>
      <c r="AC822" s="199" t="n"/>
      <c r="AD822" s="199" t="n"/>
      <c r="AE822" s="199" t="n"/>
      <c r="AF822" s="199" t="n"/>
      <c r="AG822" s="199" t="n"/>
    </row>
    <row r="823" ht="22.5" customHeight="1">
      <c r="A823" s="199" t="n"/>
      <c r="B823" s="201" t="n"/>
      <c r="C823" s="200" t="n"/>
      <c r="D823" s="201" t="n"/>
      <c r="E823" s="200" t="n"/>
      <c r="F823" s="201" t="n"/>
      <c r="G823" s="200" t="n"/>
      <c r="H823" s="199" t="n"/>
      <c r="I823" s="199" t="n"/>
      <c r="J823" s="199" t="n"/>
      <c r="K823" s="234" t="n"/>
      <c r="L823" s="199" t="n"/>
      <c r="M823" s="212" t="n"/>
      <c r="N823" s="199" t="n"/>
      <c r="O823" s="199" t="n"/>
      <c r="P823" s="199" t="n"/>
      <c r="Q823" s="199" t="n"/>
      <c r="R823" s="199" t="n"/>
      <c r="S823" s="199" t="n"/>
      <c r="T823" s="199" t="n"/>
      <c r="U823" s="199" t="n"/>
      <c r="V823" s="199" t="n"/>
      <c r="W823" s="199" t="n"/>
      <c r="X823" s="199" t="n"/>
      <c r="Y823" s="199" t="n"/>
      <c r="Z823" s="199" t="n"/>
      <c r="AA823" s="199" t="n"/>
      <c r="AB823" s="199" t="n"/>
      <c r="AC823" s="199" t="n"/>
      <c r="AD823" s="199" t="n"/>
      <c r="AE823" s="199" t="n"/>
      <c r="AF823" s="199" t="n"/>
      <c r="AG823" s="199" t="n"/>
    </row>
    <row r="824" ht="22.5" customHeight="1">
      <c r="A824" s="199" t="n"/>
      <c r="B824" s="201" t="n"/>
      <c r="C824" s="200" t="n"/>
      <c r="D824" s="201" t="n"/>
      <c r="E824" s="200" t="n"/>
      <c r="F824" s="201" t="n"/>
      <c r="G824" s="200" t="n"/>
      <c r="H824" s="199" t="n"/>
      <c r="I824" s="199" t="n"/>
      <c r="J824" s="199" t="n"/>
      <c r="K824" s="234" t="n"/>
      <c r="L824" s="199" t="n"/>
      <c r="M824" s="212" t="n"/>
      <c r="N824" s="199" t="n"/>
      <c r="O824" s="199" t="n"/>
      <c r="P824" s="199" t="n"/>
      <c r="Q824" s="199" t="n"/>
      <c r="R824" s="199" t="n"/>
      <c r="S824" s="199" t="n"/>
      <c r="T824" s="199" t="n"/>
      <c r="U824" s="199" t="n"/>
      <c r="V824" s="199" t="n"/>
      <c r="W824" s="199" t="n"/>
      <c r="X824" s="199" t="n"/>
      <c r="Y824" s="199" t="n"/>
      <c r="Z824" s="199" t="n"/>
      <c r="AA824" s="199" t="n"/>
      <c r="AB824" s="199" t="n"/>
      <c r="AC824" s="199" t="n"/>
      <c r="AD824" s="199" t="n"/>
      <c r="AE824" s="199" t="n"/>
      <c r="AF824" s="199" t="n"/>
      <c r="AG824" s="199" t="n"/>
    </row>
    <row r="825" ht="22.5" customHeight="1">
      <c r="A825" s="199" t="n"/>
      <c r="B825" s="201" t="n"/>
      <c r="C825" s="200" t="n"/>
      <c r="D825" s="201" t="n"/>
      <c r="E825" s="200" t="n"/>
      <c r="F825" s="201" t="n"/>
      <c r="G825" s="200" t="n"/>
      <c r="H825" s="199" t="n"/>
      <c r="I825" s="199" t="n"/>
      <c r="J825" s="199" t="n"/>
      <c r="K825" s="234" t="n"/>
      <c r="L825" s="199" t="n"/>
      <c r="M825" s="212" t="n"/>
      <c r="N825" s="199" t="n"/>
      <c r="O825" s="199" t="n"/>
      <c r="P825" s="199" t="n"/>
      <c r="Q825" s="199" t="n"/>
      <c r="R825" s="199" t="n"/>
      <c r="S825" s="199" t="n"/>
      <c r="T825" s="199" t="n"/>
      <c r="U825" s="199" t="n"/>
      <c r="V825" s="199" t="n"/>
      <c r="W825" s="199" t="n"/>
      <c r="X825" s="199" t="n"/>
      <c r="Y825" s="199" t="n"/>
      <c r="Z825" s="199" t="n"/>
      <c r="AA825" s="199" t="n"/>
      <c r="AB825" s="199" t="n"/>
      <c r="AC825" s="199" t="n"/>
      <c r="AD825" s="199" t="n"/>
      <c r="AE825" s="199" t="n"/>
      <c r="AF825" s="199" t="n"/>
      <c r="AG825" s="199" t="n"/>
    </row>
    <row r="826" ht="22.5" customHeight="1">
      <c r="A826" s="199" t="n"/>
      <c r="B826" s="201" t="n"/>
      <c r="C826" s="200" t="n"/>
      <c r="D826" s="201" t="n"/>
      <c r="E826" s="200" t="n"/>
      <c r="F826" s="201" t="n"/>
      <c r="G826" s="200" t="n"/>
      <c r="H826" s="199" t="n"/>
      <c r="I826" s="199" t="n"/>
      <c r="J826" s="199" t="n"/>
      <c r="K826" s="234" t="n"/>
      <c r="L826" s="199" t="n"/>
      <c r="M826" s="212" t="n"/>
      <c r="N826" s="199" t="n"/>
      <c r="O826" s="199" t="n"/>
      <c r="P826" s="199" t="n"/>
      <c r="Q826" s="199" t="n"/>
      <c r="R826" s="199" t="n"/>
      <c r="S826" s="199" t="n"/>
      <c r="T826" s="199" t="n"/>
      <c r="U826" s="199" t="n"/>
      <c r="V826" s="199" t="n"/>
      <c r="W826" s="199" t="n"/>
      <c r="X826" s="199" t="n"/>
      <c r="Y826" s="199" t="n"/>
      <c r="Z826" s="199" t="n"/>
      <c r="AA826" s="199" t="n"/>
      <c r="AB826" s="199" t="n"/>
      <c r="AC826" s="199" t="n"/>
      <c r="AD826" s="199" t="n"/>
      <c r="AE826" s="199" t="n"/>
      <c r="AF826" s="199" t="n"/>
      <c r="AG826" s="199" t="n"/>
    </row>
    <row r="827" ht="22.5" customHeight="1">
      <c r="A827" s="199" t="n"/>
      <c r="B827" s="201" t="n"/>
      <c r="C827" s="200" t="n"/>
      <c r="D827" s="201" t="n"/>
      <c r="E827" s="200" t="n"/>
      <c r="F827" s="201" t="n"/>
      <c r="G827" s="200" t="n"/>
      <c r="H827" s="199" t="n"/>
      <c r="I827" s="199" t="n"/>
      <c r="J827" s="199" t="n"/>
      <c r="K827" s="234" t="n"/>
      <c r="L827" s="199" t="n"/>
      <c r="M827" s="212" t="n"/>
      <c r="N827" s="199" t="n"/>
      <c r="O827" s="199" t="n"/>
      <c r="P827" s="199" t="n"/>
      <c r="Q827" s="199" t="n"/>
      <c r="R827" s="199" t="n"/>
      <c r="S827" s="199" t="n"/>
      <c r="T827" s="199" t="n"/>
      <c r="U827" s="199" t="n"/>
      <c r="V827" s="199" t="n"/>
      <c r="W827" s="199" t="n"/>
      <c r="X827" s="199" t="n"/>
      <c r="Y827" s="199" t="n"/>
      <c r="Z827" s="199" t="n"/>
      <c r="AA827" s="199" t="n"/>
      <c r="AB827" s="199" t="n"/>
      <c r="AC827" s="199" t="n"/>
      <c r="AD827" s="199" t="n"/>
      <c r="AE827" s="199" t="n"/>
      <c r="AF827" s="199" t="n"/>
      <c r="AG827" s="199" t="n"/>
    </row>
    <row r="828" ht="22.5" customHeight="1">
      <c r="A828" s="199" t="n"/>
      <c r="B828" s="201" t="n"/>
      <c r="C828" s="200" t="n"/>
      <c r="D828" s="201" t="n"/>
      <c r="E828" s="200" t="n"/>
      <c r="F828" s="201" t="n"/>
      <c r="G828" s="200" t="n"/>
      <c r="H828" s="199" t="n"/>
      <c r="I828" s="199" t="n"/>
      <c r="J828" s="199" t="n"/>
      <c r="K828" s="234" t="n"/>
      <c r="L828" s="199" t="n"/>
      <c r="M828" s="212" t="n"/>
      <c r="N828" s="199" t="n"/>
      <c r="O828" s="199" t="n"/>
      <c r="P828" s="199" t="n"/>
      <c r="Q828" s="199" t="n"/>
      <c r="R828" s="199" t="n"/>
      <c r="S828" s="199" t="n"/>
      <c r="T828" s="199" t="n"/>
      <c r="U828" s="199" t="n"/>
      <c r="V828" s="199" t="n"/>
      <c r="W828" s="199" t="n"/>
      <c r="X828" s="199" t="n"/>
      <c r="Y828" s="199" t="n"/>
      <c r="Z828" s="199" t="n"/>
      <c r="AA828" s="199" t="n"/>
      <c r="AB828" s="199" t="n"/>
      <c r="AC828" s="199" t="n"/>
      <c r="AD828" s="199" t="n"/>
      <c r="AE828" s="199" t="n"/>
      <c r="AF828" s="199" t="n"/>
      <c r="AG828" s="199" t="n"/>
    </row>
    <row r="829" ht="22.5" customHeight="1">
      <c r="A829" s="199" t="n"/>
      <c r="B829" s="201" t="n"/>
      <c r="C829" s="200" t="n"/>
      <c r="D829" s="201" t="n"/>
      <c r="E829" s="200" t="n"/>
      <c r="F829" s="201" t="n"/>
      <c r="G829" s="200" t="n"/>
      <c r="H829" s="199" t="n"/>
      <c r="I829" s="199" t="n"/>
      <c r="J829" s="199" t="n"/>
      <c r="K829" s="234" t="n"/>
      <c r="L829" s="199" t="n"/>
      <c r="M829" s="212" t="n"/>
      <c r="N829" s="199" t="n"/>
      <c r="O829" s="199" t="n"/>
      <c r="P829" s="199" t="n"/>
      <c r="Q829" s="199" t="n"/>
      <c r="R829" s="199" t="n"/>
      <c r="S829" s="199" t="n"/>
      <c r="T829" s="199" t="n"/>
      <c r="U829" s="199" t="n"/>
      <c r="V829" s="199" t="n"/>
      <c r="W829" s="199" t="n"/>
      <c r="X829" s="199" t="n"/>
      <c r="Y829" s="199" t="n"/>
      <c r="Z829" s="199" t="n"/>
      <c r="AA829" s="199" t="n"/>
      <c r="AB829" s="199" t="n"/>
      <c r="AC829" s="199" t="n"/>
      <c r="AD829" s="199" t="n"/>
      <c r="AE829" s="199" t="n"/>
      <c r="AF829" s="199" t="n"/>
      <c r="AG829" s="199" t="n"/>
    </row>
    <row r="830" ht="22.5" customHeight="1">
      <c r="A830" s="199" t="n"/>
      <c r="B830" s="201" t="n"/>
      <c r="C830" s="200" t="n"/>
      <c r="D830" s="201" t="n"/>
      <c r="E830" s="200" t="n"/>
      <c r="F830" s="201" t="n"/>
      <c r="G830" s="200" t="n"/>
      <c r="H830" s="199" t="n"/>
      <c r="I830" s="199" t="n"/>
      <c r="J830" s="199" t="n"/>
      <c r="K830" s="234" t="n"/>
      <c r="L830" s="199" t="n"/>
      <c r="M830" s="212" t="n"/>
      <c r="N830" s="199" t="n"/>
      <c r="O830" s="199" t="n"/>
      <c r="P830" s="199" t="n"/>
      <c r="Q830" s="199" t="n"/>
      <c r="R830" s="199" t="n"/>
      <c r="S830" s="199" t="n"/>
      <c r="T830" s="199" t="n"/>
      <c r="U830" s="199" t="n"/>
      <c r="V830" s="199" t="n"/>
      <c r="W830" s="199" t="n"/>
      <c r="X830" s="199" t="n"/>
      <c r="Y830" s="199" t="n"/>
      <c r="Z830" s="199" t="n"/>
      <c r="AA830" s="199" t="n"/>
      <c r="AB830" s="199" t="n"/>
      <c r="AC830" s="199" t="n"/>
      <c r="AD830" s="199" t="n"/>
      <c r="AE830" s="199" t="n"/>
      <c r="AF830" s="199" t="n"/>
      <c r="AG830" s="199" t="n"/>
    </row>
    <row r="831" ht="22.5" customHeight="1">
      <c r="A831" s="199" t="n"/>
      <c r="B831" s="201" t="n"/>
      <c r="C831" s="200" t="n"/>
      <c r="D831" s="201" t="n"/>
      <c r="E831" s="200" t="n"/>
      <c r="F831" s="201" t="n"/>
      <c r="G831" s="200" t="n"/>
      <c r="H831" s="199" t="n"/>
      <c r="I831" s="199" t="n"/>
      <c r="J831" s="199" t="n"/>
      <c r="K831" s="234" t="n"/>
      <c r="L831" s="199" t="n"/>
      <c r="M831" s="212" t="n"/>
      <c r="N831" s="199" t="n"/>
      <c r="O831" s="199" t="n"/>
      <c r="P831" s="199" t="n"/>
      <c r="Q831" s="199" t="n"/>
      <c r="R831" s="199" t="n"/>
      <c r="S831" s="199" t="n"/>
      <c r="T831" s="199" t="n"/>
      <c r="U831" s="199" t="n"/>
      <c r="V831" s="199" t="n"/>
      <c r="W831" s="199" t="n"/>
      <c r="X831" s="199" t="n"/>
      <c r="Y831" s="199" t="n"/>
      <c r="Z831" s="199" t="n"/>
      <c r="AA831" s="199" t="n"/>
      <c r="AB831" s="199" t="n"/>
      <c r="AC831" s="199" t="n"/>
      <c r="AD831" s="199" t="n"/>
      <c r="AE831" s="199" t="n"/>
      <c r="AF831" s="199" t="n"/>
      <c r="AG831" s="199" t="n"/>
    </row>
    <row r="832" ht="22.5" customHeight="1">
      <c r="A832" s="199" t="n"/>
      <c r="B832" s="201" t="n"/>
      <c r="C832" s="200" t="n"/>
      <c r="D832" s="201" t="n"/>
      <c r="E832" s="200" t="n"/>
      <c r="F832" s="201" t="n"/>
      <c r="G832" s="200" t="n"/>
      <c r="H832" s="199" t="n"/>
      <c r="I832" s="199" t="n"/>
      <c r="J832" s="199" t="n"/>
      <c r="K832" s="234" t="n"/>
      <c r="L832" s="199" t="n"/>
      <c r="M832" s="212" t="n"/>
      <c r="N832" s="199" t="n"/>
      <c r="O832" s="199" t="n"/>
      <c r="P832" s="199" t="n"/>
      <c r="Q832" s="199" t="n"/>
      <c r="R832" s="199" t="n"/>
      <c r="S832" s="199" t="n"/>
      <c r="T832" s="199" t="n"/>
      <c r="U832" s="199" t="n"/>
      <c r="V832" s="199" t="n"/>
      <c r="W832" s="199" t="n"/>
      <c r="X832" s="199" t="n"/>
      <c r="Y832" s="199" t="n"/>
      <c r="Z832" s="199" t="n"/>
      <c r="AA832" s="199" t="n"/>
      <c r="AB832" s="199" t="n"/>
      <c r="AC832" s="199" t="n"/>
      <c r="AD832" s="199" t="n"/>
      <c r="AE832" s="199" t="n"/>
      <c r="AF832" s="199" t="n"/>
      <c r="AG832" s="199" t="n"/>
    </row>
    <row r="833" ht="22.5" customHeight="1">
      <c r="A833" s="199" t="n"/>
      <c r="B833" s="201" t="n"/>
      <c r="C833" s="200" t="n"/>
      <c r="D833" s="201" t="n"/>
      <c r="E833" s="200" t="n"/>
      <c r="F833" s="201" t="n"/>
      <c r="G833" s="200" t="n"/>
      <c r="H833" s="199" t="n"/>
      <c r="I833" s="199" t="n"/>
      <c r="J833" s="199" t="n"/>
      <c r="K833" s="234" t="n"/>
      <c r="L833" s="199" t="n"/>
      <c r="M833" s="212" t="n"/>
      <c r="N833" s="199" t="n"/>
      <c r="O833" s="199" t="n"/>
      <c r="P833" s="199" t="n"/>
      <c r="Q833" s="199" t="n"/>
      <c r="R833" s="199" t="n"/>
      <c r="S833" s="199" t="n"/>
      <c r="T833" s="199" t="n"/>
      <c r="U833" s="199" t="n"/>
      <c r="V833" s="199" t="n"/>
      <c r="W833" s="199" t="n"/>
      <c r="X833" s="199" t="n"/>
      <c r="Y833" s="199" t="n"/>
      <c r="Z833" s="199" t="n"/>
      <c r="AA833" s="199" t="n"/>
      <c r="AB833" s="199" t="n"/>
      <c r="AC833" s="199" t="n"/>
      <c r="AD833" s="199" t="n"/>
      <c r="AE833" s="199" t="n"/>
      <c r="AF833" s="199" t="n"/>
      <c r="AG833" s="199" t="n"/>
    </row>
    <row r="834" ht="22.5" customHeight="1">
      <c r="A834" s="199" t="n"/>
      <c r="B834" s="201" t="n"/>
      <c r="C834" s="200" t="n"/>
      <c r="D834" s="201" t="n"/>
      <c r="E834" s="200" t="n"/>
      <c r="F834" s="201" t="n"/>
      <c r="G834" s="200" t="n"/>
      <c r="H834" s="199" t="n"/>
      <c r="I834" s="199" t="n"/>
      <c r="J834" s="199" t="n"/>
      <c r="K834" s="234" t="n"/>
      <c r="L834" s="199" t="n"/>
      <c r="M834" s="212" t="n"/>
      <c r="N834" s="199" t="n"/>
      <c r="O834" s="199" t="n"/>
      <c r="P834" s="199" t="n"/>
      <c r="Q834" s="199" t="n"/>
      <c r="R834" s="199" t="n"/>
      <c r="S834" s="199" t="n"/>
      <c r="T834" s="199" t="n"/>
      <c r="U834" s="199" t="n"/>
      <c r="V834" s="199" t="n"/>
      <c r="W834" s="199" t="n"/>
      <c r="X834" s="199" t="n"/>
      <c r="Y834" s="199" t="n"/>
      <c r="Z834" s="199" t="n"/>
      <c r="AA834" s="199" t="n"/>
      <c r="AB834" s="199" t="n"/>
      <c r="AC834" s="199" t="n"/>
      <c r="AD834" s="199" t="n"/>
      <c r="AE834" s="199" t="n"/>
      <c r="AF834" s="199" t="n"/>
      <c r="AG834" s="199" t="n"/>
    </row>
    <row r="835" ht="22.5" customHeight="1">
      <c r="A835" s="199" t="n"/>
      <c r="B835" s="201" t="n"/>
      <c r="C835" s="200" t="n"/>
      <c r="D835" s="201" t="n"/>
      <c r="E835" s="200" t="n"/>
      <c r="F835" s="201" t="n"/>
      <c r="G835" s="200" t="n"/>
      <c r="H835" s="199" t="n"/>
      <c r="I835" s="199" t="n"/>
      <c r="J835" s="199" t="n"/>
      <c r="K835" s="234" t="n"/>
      <c r="L835" s="199" t="n"/>
      <c r="M835" s="212" t="n"/>
      <c r="N835" s="199" t="n"/>
      <c r="O835" s="199" t="n"/>
      <c r="P835" s="199" t="n"/>
      <c r="Q835" s="199" t="n"/>
      <c r="R835" s="199" t="n"/>
      <c r="S835" s="199" t="n"/>
      <c r="T835" s="199" t="n"/>
      <c r="U835" s="199" t="n"/>
      <c r="V835" s="199" t="n"/>
      <c r="W835" s="199" t="n"/>
      <c r="X835" s="199" t="n"/>
      <c r="Y835" s="199" t="n"/>
      <c r="Z835" s="199" t="n"/>
      <c r="AA835" s="199" t="n"/>
      <c r="AB835" s="199" t="n"/>
      <c r="AC835" s="199" t="n"/>
      <c r="AD835" s="199" t="n"/>
      <c r="AE835" s="199" t="n"/>
      <c r="AF835" s="199" t="n"/>
      <c r="AG835" s="199" t="n"/>
    </row>
    <row r="836" ht="22.5" customHeight="1">
      <c r="A836" s="199" t="n"/>
      <c r="B836" s="201" t="n"/>
      <c r="C836" s="200" t="n"/>
      <c r="D836" s="201" t="n"/>
      <c r="E836" s="200" t="n"/>
      <c r="F836" s="201" t="n"/>
      <c r="G836" s="200" t="n"/>
      <c r="H836" s="199" t="n"/>
      <c r="I836" s="199" t="n"/>
      <c r="J836" s="199" t="n"/>
      <c r="K836" s="234" t="n"/>
      <c r="L836" s="199" t="n"/>
      <c r="M836" s="212" t="n"/>
      <c r="N836" s="199" t="n"/>
      <c r="O836" s="199" t="n"/>
      <c r="P836" s="199" t="n"/>
      <c r="Q836" s="199" t="n"/>
      <c r="R836" s="199" t="n"/>
      <c r="S836" s="199" t="n"/>
      <c r="T836" s="199" t="n"/>
      <c r="U836" s="199" t="n"/>
      <c r="V836" s="199" t="n"/>
      <c r="W836" s="199" t="n"/>
      <c r="X836" s="199" t="n"/>
      <c r="Y836" s="199" t="n"/>
      <c r="Z836" s="199" t="n"/>
      <c r="AA836" s="199" t="n"/>
      <c r="AB836" s="199" t="n"/>
      <c r="AC836" s="199" t="n"/>
      <c r="AD836" s="199" t="n"/>
      <c r="AE836" s="199" t="n"/>
      <c r="AF836" s="199" t="n"/>
      <c r="AG836" s="199" t="n"/>
    </row>
    <row r="837" ht="22.5" customHeight="1">
      <c r="A837" s="199" t="n"/>
      <c r="B837" s="201" t="n"/>
      <c r="C837" s="200" t="n"/>
      <c r="D837" s="201" t="n"/>
      <c r="E837" s="200" t="n"/>
      <c r="F837" s="201" t="n"/>
      <c r="G837" s="200" t="n"/>
      <c r="H837" s="199" t="n"/>
      <c r="I837" s="199" t="n"/>
      <c r="J837" s="199" t="n"/>
      <c r="K837" s="234" t="n"/>
      <c r="L837" s="199" t="n"/>
      <c r="M837" s="212" t="n"/>
      <c r="N837" s="199" t="n"/>
      <c r="O837" s="199" t="n"/>
      <c r="P837" s="199" t="n"/>
      <c r="Q837" s="199" t="n"/>
      <c r="R837" s="199" t="n"/>
      <c r="S837" s="199" t="n"/>
      <c r="T837" s="199" t="n"/>
      <c r="U837" s="199" t="n"/>
      <c r="V837" s="199" t="n"/>
      <c r="W837" s="199" t="n"/>
      <c r="X837" s="199" t="n"/>
      <c r="Y837" s="199" t="n"/>
      <c r="Z837" s="199" t="n"/>
      <c r="AA837" s="199" t="n"/>
      <c r="AB837" s="199" t="n"/>
      <c r="AC837" s="199" t="n"/>
      <c r="AD837" s="199" t="n"/>
      <c r="AE837" s="199" t="n"/>
      <c r="AF837" s="199" t="n"/>
      <c r="AG837" s="199" t="n"/>
    </row>
    <row r="838" ht="22.5" customHeight="1">
      <c r="A838" s="199" t="n"/>
      <c r="B838" s="201" t="n"/>
      <c r="C838" s="200" t="n"/>
      <c r="D838" s="201" t="n"/>
      <c r="E838" s="200" t="n"/>
      <c r="F838" s="201" t="n"/>
      <c r="G838" s="200" t="n"/>
      <c r="H838" s="199" t="n"/>
      <c r="I838" s="199" t="n"/>
      <c r="J838" s="199" t="n"/>
      <c r="K838" s="234" t="n"/>
      <c r="L838" s="199" t="n"/>
      <c r="M838" s="212" t="n"/>
      <c r="N838" s="199" t="n"/>
      <c r="O838" s="199" t="n"/>
      <c r="P838" s="199" t="n"/>
      <c r="Q838" s="199" t="n"/>
      <c r="R838" s="199" t="n"/>
      <c r="S838" s="199" t="n"/>
      <c r="T838" s="199" t="n"/>
      <c r="U838" s="199" t="n"/>
      <c r="V838" s="199" t="n"/>
      <c r="W838" s="199" t="n"/>
      <c r="X838" s="199" t="n"/>
      <c r="Y838" s="199" t="n"/>
      <c r="Z838" s="199" t="n"/>
      <c r="AA838" s="199" t="n"/>
      <c r="AB838" s="199" t="n"/>
      <c r="AC838" s="199" t="n"/>
      <c r="AD838" s="199" t="n"/>
      <c r="AE838" s="199" t="n"/>
      <c r="AF838" s="199" t="n"/>
      <c r="AG838" s="199" t="n"/>
    </row>
    <row r="839" ht="22.5" customHeight="1">
      <c r="A839" s="199" t="n"/>
      <c r="B839" s="201" t="n"/>
      <c r="C839" s="200" t="n"/>
      <c r="D839" s="201" t="n"/>
      <c r="E839" s="200" t="n"/>
      <c r="F839" s="201" t="n"/>
      <c r="G839" s="200" t="n"/>
      <c r="H839" s="199" t="n"/>
      <c r="I839" s="199" t="n"/>
      <c r="J839" s="199" t="n"/>
      <c r="K839" s="234" t="n"/>
      <c r="L839" s="199" t="n"/>
      <c r="M839" s="212" t="n"/>
      <c r="N839" s="199" t="n"/>
      <c r="O839" s="199" t="n"/>
      <c r="P839" s="199" t="n"/>
      <c r="Q839" s="199" t="n"/>
      <c r="R839" s="199" t="n"/>
      <c r="S839" s="199" t="n"/>
      <c r="T839" s="199" t="n"/>
      <c r="U839" s="199" t="n"/>
      <c r="V839" s="199" t="n"/>
      <c r="W839" s="199" t="n"/>
      <c r="X839" s="199" t="n"/>
      <c r="Y839" s="199" t="n"/>
      <c r="Z839" s="199" t="n"/>
      <c r="AA839" s="199" t="n"/>
      <c r="AB839" s="199" t="n"/>
      <c r="AC839" s="199" t="n"/>
      <c r="AD839" s="199" t="n"/>
      <c r="AE839" s="199" t="n"/>
      <c r="AF839" s="199" t="n"/>
      <c r="AG839" s="199" t="n"/>
    </row>
    <row r="840" ht="22.5" customHeight="1">
      <c r="A840" s="199" t="n"/>
      <c r="B840" s="201" t="n"/>
      <c r="C840" s="200" t="n"/>
      <c r="D840" s="201" t="n"/>
      <c r="E840" s="200" t="n"/>
      <c r="F840" s="201" t="n"/>
      <c r="G840" s="200" t="n"/>
      <c r="H840" s="199" t="n"/>
      <c r="I840" s="199" t="n"/>
      <c r="J840" s="199" t="n"/>
      <c r="K840" s="234" t="n"/>
      <c r="L840" s="199" t="n"/>
      <c r="M840" s="212" t="n"/>
      <c r="N840" s="199" t="n"/>
      <c r="O840" s="199" t="n"/>
      <c r="P840" s="199" t="n"/>
      <c r="Q840" s="199" t="n"/>
      <c r="R840" s="199" t="n"/>
      <c r="S840" s="199" t="n"/>
      <c r="T840" s="199" t="n"/>
      <c r="U840" s="199" t="n"/>
      <c r="V840" s="199" t="n"/>
      <c r="W840" s="199" t="n"/>
      <c r="X840" s="199" t="n"/>
      <c r="Y840" s="199" t="n"/>
      <c r="Z840" s="199" t="n"/>
      <c r="AA840" s="199" t="n"/>
      <c r="AB840" s="199" t="n"/>
      <c r="AC840" s="199" t="n"/>
      <c r="AD840" s="199" t="n"/>
      <c r="AE840" s="199" t="n"/>
      <c r="AF840" s="199" t="n"/>
      <c r="AG840" s="199" t="n"/>
    </row>
    <row r="841" ht="22.5" customHeight="1">
      <c r="A841" s="199" t="n"/>
      <c r="B841" s="201" t="n"/>
      <c r="C841" s="200" t="n"/>
      <c r="D841" s="201" t="n"/>
      <c r="E841" s="200" t="n"/>
      <c r="F841" s="201" t="n"/>
      <c r="G841" s="200" t="n"/>
      <c r="H841" s="199" t="n"/>
      <c r="I841" s="199" t="n"/>
      <c r="J841" s="199" t="n"/>
      <c r="K841" s="234" t="n"/>
      <c r="L841" s="199" t="n"/>
      <c r="M841" s="212" t="n"/>
      <c r="N841" s="199" t="n"/>
      <c r="O841" s="199" t="n"/>
      <c r="P841" s="199" t="n"/>
      <c r="Q841" s="199" t="n"/>
      <c r="R841" s="199" t="n"/>
      <c r="S841" s="199" t="n"/>
      <c r="T841" s="199" t="n"/>
      <c r="U841" s="199" t="n"/>
      <c r="V841" s="199" t="n"/>
      <c r="W841" s="199" t="n"/>
      <c r="X841" s="199" t="n"/>
      <c r="Y841" s="199" t="n"/>
      <c r="Z841" s="199" t="n"/>
      <c r="AA841" s="199" t="n"/>
      <c r="AB841" s="199" t="n"/>
      <c r="AC841" s="199" t="n"/>
      <c r="AD841" s="199" t="n"/>
      <c r="AE841" s="199" t="n"/>
      <c r="AF841" s="199" t="n"/>
      <c r="AG841" s="199" t="n"/>
    </row>
    <row r="842" ht="22.5" customHeight="1">
      <c r="A842" s="199" t="n"/>
      <c r="B842" s="201" t="n"/>
      <c r="C842" s="200" t="n"/>
      <c r="D842" s="201" t="n"/>
      <c r="E842" s="200" t="n"/>
      <c r="F842" s="201" t="n"/>
      <c r="G842" s="200" t="n"/>
      <c r="H842" s="199" t="n"/>
      <c r="I842" s="199" t="n"/>
      <c r="J842" s="199" t="n"/>
      <c r="K842" s="234" t="n"/>
      <c r="L842" s="199" t="n"/>
      <c r="M842" s="212" t="n"/>
      <c r="N842" s="199" t="n"/>
      <c r="O842" s="199" t="n"/>
      <c r="P842" s="199" t="n"/>
      <c r="Q842" s="199" t="n"/>
      <c r="R842" s="199" t="n"/>
      <c r="S842" s="199" t="n"/>
      <c r="T842" s="199" t="n"/>
      <c r="U842" s="199" t="n"/>
      <c r="V842" s="199" t="n"/>
      <c r="W842" s="199" t="n"/>
      <c r="X842" s="199" t="n"/>
      <c r="Y842" s="199" t="n"/>
      <c r="Z842" s="199" t="n"/>
      <c r="AA842" s="199" t="n"/>
      <c r="AB842" s="199" t="n"/>
      <c r="AC842" s="199" t="n"/>
      <c r="AD842" s="199" t="n"/>
      <c r="AE842" s="199" t="n"/>
      <c r="AF842" s="199" t="n"/>
      <c r="AG842" s="199" t="n"/>
    </row>
    <row r="843" ht="22.5" customHeight="1">
      <c r="A843" s="199" t="n"/>
      <c r="B843" s="201" t="n"/>
      <c r="C843" s="200" t="n"/>
      <c r="D843" s="201" t="n"/>
      <c r="E843" s="200" t="n"/>
      <c r="F843" s="201" t="n"/>
      <c r="G843" s="200" t="n"/>
      <c r="H843" s="199" t="n"/>
      <c r="I843" s="199" t="n"/>
      <c r="J843" s="199" t="n"/>
      <c r="K843" s="234" t="n"/>
      <c r="L843" s="199" t="n"/>
      <c r="M843" s="212" t="n"/>
      <c r="N843" s="199" t="n"/>
      <c r="O843" s="199" t="n"/>
      <c r="P843" s="199" t="n"/>
      <c r="Q843" s="199" t="n"/>
      <c r="R843" s="199" t="n"/>
      <c r="S843" s="199" t="n"/>
      <c r="T843" s="199" t="n"/>
      <c r="U843" s="199" t="n"/>
      <c r="V843" s="199" t="n"/>
      <c r="W843" s="199" t="n"/>
      <c r="X843" s="199" t="n"/>
      <c r="Y843" s="199" t="n"/>
      <c r="Z843" s="199" t="n"/>
      <c r="AA843" s="199" t="n"/>
      <c r="AB843" s="199" t="n"/>
      <c r="AC843" s="199" t="n"/>
      <c r="AD843" s="199" t="n"/>
      <c r="AE843" s="199" t="n"/>
      <c r="AF843" s="199" t="n"/>
      <c r="AG843" s="199" t="n"/>
    </row>
    <row r="844" ht="22.5" customHeight="1">
      <c r="A844" s="199" t="n"/>
      <c r="B844" s="201" t="n"/>
      <c r="C844" s="200" t="n"/>
      <c r="D844" s="201" t="n"/>
      <c r="E844" s="200" t="n"/>
      <c r="F844" s="201" t="n"/>
      <c r="G844" s="200" t="n"/>
      <c r="H844" s="199" t="n"/>
      <c r="I844" s="199" t="n"/>
      <c r="J844" s="199" t="n"/>
      <c r="K844" s="234" t="n"/>
      <c r="L844" s="199" t="n"/>
      <c r="M844" s="212" t="n"/>
      <c r="N844" s="199" t="n"/>
      <c r="O844" s="199" t="n"/>
      <c r="P844" s="199" t="n"/>
      <c r="Q844" s="199" t="n"/>
      <c r="R844" s="199" t="n"/>
      <c r="S844" s="199" t="n"/>
      <c r="T844" s="199" t="n"/>
      <c r="U844" s="199" t="n"/>
      <c r="V844" s="199" t="n"/>
      <c r="W844" s="199" t="n"/>
      <c r="X844" s="199" t="n"/>
      <c r="Y844" s="199" t="n"/>
      <c r="Z844" s="199" t="n"/>
      <c r="AA844" s="199" t="n"/>
      <c r="AB844" s="199" t="n"/>
      <c r="AC844" s="199" t="n"/>
      <c r="AD844" s="199" t="n"/>
      <c r="AE844" s="199" t="n"/>
      <c r="AF844" s="199" t="n"/>
      <c r="AG844" s="199" t="n"/>
    </row>
    <row r="845" ht="22.5" customHeight="1">
      <c r="A845" s="199" t="n"/>
      <c r="B845" s="201" t="n"/>
      <c r="C845" s="200" t="n"/>
      <c r="D845" s="201" t="n"/>
      <c r="E845" s="200" t="n"/>
      <c r="F845" s="201" t="n"/>
      <c r="G845" s="200" t="n"/>
      <c r="H845" s="199" t="n"/>
      <c r="I845" s="199" t="n"/>
      <c r="J845" s="199" t="n"/>
      <c r="K845" s="234" t="n"/>
      <c r="L845" s="199" t="n"/>
      <c r="M845" s="212" t="n"/>
      <c r="N845" s="199" t="n"/>
      <c r="O845" s="199" t="n"/>
      <c r="P845" s="199" t="n"/>
      <c r="Q845" s="199" t="n"/>
      <c r="R845" s="199" t="n"/>
      <c r="S845" s="199" t="n"/>
      <c r="T845" s="199" t="n"/>
      <c r="U845" s="199" t="n"/>
      <c r="V845" s="199" t="n"/>
      <c r="W845" s="199" t="n"/>
      <c r="X845" s="199" t="n"/>
      <c r="Y845" s="199" t="n"/>
      <c r="Z845" s="199" t="n"/>
      <c r="AA845" s="199" t="n"/>
      <c r="AB845" s="199" t="n"/>
      <c r="AC845" s="199" t="n"/>
      <c r="AD845" s="199" t="n"/>
      <c r="AE845" s="199" t="n"/>
      <c r="AF845" s="199" t="n"/>
      <c r="AG845" s="199" t="n"/>
    </row>
    <row r="846" ht="22.5" customHeight="1">
      <c r="A846" s="199" t="n"/>
      <c r="B846" s="201" t="n"/>
      <c r="C846" s="200" t="n"/>
      <c r="D846" s="201" t="n"/>
      <c r="E846" s="200" t="n"/>
      <c r="F846" s="201" t="n"/>
      <c r="G846" s="200" t="n"/>
      <c r="H846" s="199" t="n"/>
      <c r="I846" s="199" t="n"/>
      <c r="J846" s="199" t="n"/>
      <c r="K846" s="234" t="n"/>
      <c r="L846" s="199" t="n"/>
      <c r="M846" s="212" t="n"/>
      <c r="N846" s="199" t="n"/>
      <c r="O846" s="199" t="n"/>
      <c r="P846" s="199" t="n"/>
      <c r="Q846" s="199" t="n"/>
      <c r="R846" s="199" t="n"/>
      <c r="S846" s="199" t="n"/>
      <c r="T846" s="199" t="n"/>
      <c r="U846" s="199" t="n"/>
      <c r="V846" s="199" t="n"/>
      <c r="W846" s="199" t="n"/>
      <c r="X846" s="199" t="n"/>
      <c r="Y846" s="199" t="n"/>
      <c r="Z846" s="199" t="n"/>
      <c r="AA846" s="199" t="n"/>
      <c r="AB846" s="199" t="n"/>
      <c r="AC846" s="199" t="n"/>
      <c r="AD846" s="199" t="n"/>
      <c r="AE846" s="199" t="n"/>
      <c r="AF846" s="199" t="n"/>
      <c r="AG846" s="199" t="n"/>
    </row>
    <row r="847" ht="22.5" customHeight="1">
      <c r="A847" s="199" t="n"/>
      <c r="B847" s="201" t="n"/>
      <c r="C847" s="200" t="n"/>
      <c r="D847" s="201" t="n"/>
      <c r="E847" s="200" t="n"/>
      <c r="F847" s="201" t="n"/>
      <c r="G847" s="200" t="n"/>
      <c r="H847" s="199" t="n"/>
      <c r="I847" s="199" t="n"/>
      <c r="J847" s="199" t="n"/>
      <c r="K847" s="234" t="n"/>
      <c r="L847" s="199" t="n"/>
      <c r="M847" s="212" t="n"/>
      <c r="N847" s="199" t="n"/>
      <c r="O847" s="199" t="n"/>
      <c r="P847" s="199" t="n"/>
      <c r="Q847" s="199" t="n"/>
      <c r="R847" s="199" t="n"/>
      <c r="S847" s="199" t="n"/>
      <c r="T847" s="199" t="n"/>
      <c r="U847" s="199" t="n"/>
      <c r="V847" s="199" t="n"/>
      <c r="W847" s="199" t="n"/>
      <c r="X847" s="199" t="n"/>
      <c r="Y847" s="199" t="n"/>
      <c r="Z847" s="199" t="n"/>
      <c r="AA847" s="199" t="n"/>
      <c r="AB847" s="199" t="n"/>
      <c r="AC847" s="199" t="n"/>
      <c r="AD847" s="199" t="n"/>
      <c r="AE847" s="199" t="n"/>
      <c r="AF847" s="199" t="n"/>
      <c r="AG847" s="199" t="n"/>
    </row>
    <row r="848" ht="22.5" customHeight="1">
      <c r="A848" s="199" t="n"/>
      <c r="B848" s="201" t="n"/>
      <c r="C848" s="200" t="n"/>
      <c r="D848" s="201" t="n"/>
      <c r="E848" s="200" t="n"/>
      <c r="F848" s="201" t="n"/>
      <c r="G848" s="200" t="n"/>
      <c r="H848" s="199" t="n"/>
      <c r="I848" s="199" t="n"/>
      <c r="J848" s="199" t="n"/>
      <c r="K848" s="234" t="n"/>
      <c r="L848" s="199" t="n"/>
      <c r="M848" s="212" t="n"/>
      <c r="N848" s="199" t="n"/>
      <c r="O848" s="199" t="n"/>
      <c r="P848" s="199" t="n"/>
      <c r="Q848" s="199" t="n"/>
      <c r="R848" s="199" t="n"/>
      <c r="S848" s="199" t="n"/>
      <c r="T848" s="199" t="n"/>
      <c r="U848" s="199" t="n"/>
      <c r="V848" s="199" t="n"/>
      <c r="W848" s="199" t="n"/>
      <c r="X848" s="199" t="n"/>
      <c r="Y848" s="199" t="n"/>
      <c r="Z848" s="199" t="n"/>
      <c r="AA848" s="199" t="n"/>
      <c r="AB848" s="199" t="n"/>
      <c r="AC848" s="199" t="n"/>
      <c r="AD848" s="199" t="n"/>
      <c r="AE848" s="199" t="n"/>
      <c r="AF848" s="199" t="n"/>
      <c r="AG848" s="199" t="n"/>
    </row>
    <row r="849" ht="22.5" customHeight="1">
      <c r="A849" s="199" t="n"/>
      <c r="B849" s="201" t="n"/>
      <c r="C849" s="200" t="n"/>
      <c r="D849" s="201" t="n"/>
      <c r="E849" s="200" t="n"/>
      <c r="F849" s="201" t="n"/>
      <c r="G849" s="200" t="n"/>
      <c r="H849" s="199" t="n"/>
      <c r="I849" s="199" t="n"/>
      <c r="J849" s="199" t="n"/>
      <c r="K849" s="234" t="n"/>
      <c r="L849" s="199" t="n"/>
      <c r="M849" s="212" t="n"/>
      <c r="N849" s="199" t="n"/>
      <c r="O849" s="199" t="n"/>
      <c r="P849" s="199" t="n"/>
      <c r="Q849" s="199" t="n"/>
      <c r="R849" s="199" t="n"/>
      <c r="S849" s="199" t="n"/>
      <c r="T849" s="199" t="n"/>
      <c r="U849" s="199" t="n"/>
      <c r="V849" s="199" t="n"/>
      <c r="W849" s="199" t="n"/>
      <c r="X849" s="199" t="n"/>
      <c r="Y849" s="199" t="n"/>
      <c r="Z849" s="199" t="n"/>
      <c r="AA849" s="199" t="n"/>
      <c r="AB849" s="199" t="n"/>
      <c r="AC849" s="199" t="n"/>
      <c r="AD849" s="199" t="n"/>
      <c r="AE849" s="199" t="n"/>
      <c r="AF849" s="199" t="n"/>
      <c r="AG849" s="199" t="n"/>
    </row>
    <row r="850" ht="22.5" customHeight="1">
      <c r="A850" s="199" t="n"/>
      <c r="B850" s="201" t="n"/>
      <c r="C850" s="200" t="n"/>
      <c r="D850" s="201" t="n"/>
      <c r="E850" s="200" t="n"/>
      <c r="F850" s="201" t="n"/>
      <c r="G850" s="200" t="n"/>
      <c r="H850" s="199" t="n"/>
      <c r="I850" s="199" t="n"/>
      <c r="J850" s="199" t="n"/>
      <c r="K850" s="234" t="n"/>
      <c r="L850" s="199" t="n"/>
      <c r="M850" s="212" t="n"/>
      <c r="N850" s="199" t="n"/>
      <c r="O850" s="199" t="n"/>
      <c r="P850" s="199" t="n"/>
      <c r="Q850" s="199" t="n"/>
      <c r="R850" s="199" t="n"/>
      <c r="S850" s="199" t="n"/>
      <c r="T850" s="199" t="n"/>
      <c r="U850" s="199" t="n"/>
      <c r="V850" s="199" t="n"/>
      <c r="W850" s="199" t="n"/>
      <c r="X850" s="199" t="n"/>
      <c r="Y850" s="199" t="n"/>
      <c r="Z850" s="199" t="n"/>
      <c r="AA850" s="199" t="n"/>
      <c r="AB850" s="199" t="n"/>
      <c r="AC850" s="199" t="n"/>
      <c r="AD850" s="199" t="n"/>
      <c r="AE850" s="199" t="n"/>
      <c r="AF850" s="199" t="n"/>
      <c r="AG850" s="199" t="n"/>
    </row>
    <row r="851" ht="22.5" customHeight="1">
      <c r="A851" s="199" t="n"/>
      <c r="B851" s="201" t="n"/>
      <c r="C851" s="200" t="n"/>
      <c r="D851" s="201" t="n"/>
      <c r="E851" s="200" t="n"/>
      <c r="F851" s="201" t="n"/>
      <c r="G851" s="200" t="n"/>
      <c r="H851" s="199" t="n"/>
      <c r="I851" s="199" t="n"/>
      <c r="J851" s="199" t="n"/>
      <c r="K851" s="234" t="n"/>
      <c r="L851" s="199" t="n"/>
      <c r="M851" s="212" t="n"/>
      <c r="N851" s="199" t="n"/>
      <c r="O851" s="199" t="n"/>
      <c r="P851" s="199" t="n"/>
      <c r="Q851" s="199" t="n"/>
      <c r="R851" s="199" t="n"/>
      <c r="S851" s="199" t="n"/>
      <c r="T851" s="199" t="n"/>
      <c r="U851" s="199" t="n"/>
      <c r="V851" s="199" t="n"/>
      <c r="W851" s="199" t="n"/>
      <c r="X851" s="199" t="n"/>
      <c r="Y851" s="199" t="n"/>
      <c r="Z851" s="199" t="n"/>
      <c r="AA851" s="199" t="n"/>
      <c r="AB851" s="199" t="n"/>
      <c r="AC851" s="199" t="n"/>
      <c r="AD851" s="199" t="n"/>
      <c r="AE851" s="199" t="n"/>
      <c r="AF851" s="199" t="n"/>
      <c r="AG851" s="199" t="n"/>
    </row>
    <row r="852" ht="22.5" customHeight="1">
      <c r="A852" s="199" t="n"/>
      <c r="B852" s="201" t="n"/>
      <c r="C852" s="200" t="n"/>
      <c r="D852" s="201" t="n"/>
      <c r="E852" s="200" t="n"/>
      <c r="F852" s="201" t="n"/>
      <c r="G852" s="200" t="n"/>
      <c r="H852" s="199" t="n"/>
      <c r="I852" s="199" t="n"/>
      <c r="J852" s="199" t="n"/>
      <c r="K852" s="234" t="n"/>
      <c r="L852" s="199" t="n"/>
      <c r="M852" s="212" t="n"/>
      <c r="N852" s="199" t="n"/>
      <c r="O852" s="199" t="n"/>
      <c r="P852" s="199" t="n"/>
      <c r="Q852" s="199" t="n"/>
      <c r="R852" s="199" t="n"/>
      <c r="S852" s="199" t="n"/>
      <c r="T852" s="199" t="n"/>
      <c r="U852" s="199" t="n"/>
      <c r="V852" s="199" t="n"/>
      <c r="W852" s="199" t="n"/>
      <c r="X852" s="199" t="n"/>
      <c r="Y852" s="199" t="n"/>
      <c r="Z852" s="199" t="n"/>
      <c r="AA852" s="199" t="n"/>
      <c r="AB852" s="199" t="n"/>
      <c r="AC852" s="199" t="n"/>
      <c r="AD852" s="199" t="n"/>
      <c r="AE852" s="199" t="n"/>
      <c r="AF852" s="199" t="n"/>
      <c r="AG852" s="199" t="n"/>
    </row>
    <row r="853" ht="22.5" customHeight="1">
      <c r="A853" s="199" t="n"/>
      <c r="B853" s="201" t="n"/>
      <c r="C853" s="200" t="n"/>
      <c r="D853" s="201" t="n"/>
      <c r="E853" s="200" t="n"/>
      <c r="F853" s="201" t="n"/>
      <c r="G853" s="200" t="n"/>
      <c r="H853" s="199" t="n"/>
      <c r="I853" s="199" t="n"/>
      <c r="J853" s="199" t="n"/>
      <c r="K853" s="234" t="n"/>
      <c r="L853" s="199" t="n"/>
      <c r="M853" s="212" t="n"/>
      <c r="N853" s="199" t="n"/>
      <c r="O853" s="199" t="n"/>
      <c r="P853" s="199" t="n"/>
      <c r="Q853" s="199" t="n"/>
      <c r="R853" s="199" t="n"/>
      <c r="S853" s="199" t="n"/>
      <c r="T853" s="199" t="n"/>
      <c r="U853" s="199" t="n"/>
      <c r="V853" s="199" t="n"/>
      <c r="W853" s="199" t="n"/>
      <c r="X853" s="199" t="n"/>
      <c r="Y853" s="199" t="n"/>
      <c r="Z853" s="199" t="n"/>
      <c r="AA853" s="199" t="n"/>
      <c r="AB853" s="199" t="n"/>
      <c r="AC853" s="199" t="n"/>
      <c r="AD853" s="199" t="n"/>
      <c r="AE853" s="199" t="n"/>
      <c r="AF853" s="199" t="n"/>
      <c r="AG853" s="199" t="n"/>
    </row>
    <row r="854" ht="22.5" customHeight="1">
      <c r="A854" s="199" t="n"/>
      <c r="B854" s="201" t="n"/>
      <c r="C854" s="200" t="n"/>
      <c r="D854" s="201" t="n"/>
      <c r="E854" s="200" t="n"/>
      <c r="F854" s="201" t="n"/>
      <c r="G854" s="200" t="n"/>
      <c r="H854" s="199" t="n"/>
      <c r="I854" s="199" t="n"/>
      <c r="J854" s="199" t="n"/>
      <c r="K854" s="234" t="n"/>
      <c r="L854" s="199" t="n"/>
      <c r="M854" s="212" t="n"/>
      <c r="N854" s="199" t="n"/>
      <c r="O854" s="199" t="n"/>
      <c r="P854" s="199" t="n"/>
      <c r="Q854" s="199" t="n"/>
      <c r="R854" s="199" t="n"/>
      <c r="S854" s="199" t="n"/>
      <c r="T854" s="199" t="n"/>
      <c r="U854" s="199" t="n"/>
      <c r="V854" s="199" t="n"/>
      <c r="W854" s="199" t="n"/>
      <c r="X854" s="199" t="n"/>
      <c r="Y854" s="199" t="n"/>
      <c r="Z854" s="199" t="n"/>
      <c r="AA854" s="199" t="n"/>
      <c r="AB854" s="199" t="n"/>
      <c r="AC854" s="199" t="n"/>
      <c r="AD854" s="199" t="n"/>
      <c r="AE854" s="199" t="n"/>
      <c r="AF854" s="199" t="n"/>
      <c r="AG854" s="199" t="n"/>
    </row>
    <row r="855" ht="22.5" customHeight="1">
      <c r="A855" s="199" t="n"/>
      <c r="B855" s="201" t="n"/>
      <c r="C855" s="200" t="n"/>
      <c r="D855" s="201" t="n"/>
      <c r="E855" s="200" t="n"/>
      <c r="F855" s="201" t="n"/>
      <c r="G855" s="200" t="n"/>
      <c r="H855" s="199" t="n"/>
      <c r="I855" s="199" t="n"/>
      <c r="J855" s="199" t="n"/>
      <c r="K855" s="234" t="n"/>
      <c r="L855" s="199" t="n"/>
      <c r="M855" s="212" t="n"/>
      <c r="N855" s="199" t="n"/>
      <c r="O855" s="199" t="n"/>
      <c r="P855" s="199" t="n"/>
      <c r="Q855" s="199" t="n"/>
      <c r="R855" s="199" t="n"/>
      <c r="S855" s="199" t="n"/>
      <c r="T855" s="199" t="n"/>
      <c r="U855" s="199" t="n"/>
      <c r="V855" s="199" t="n"/>
      <c r="W855" s="199" t="n"/>
      <c r="X855" s="199" t="n"/>
      <c r="Y855" s="199" t="n"/>
      <c r="Z855" s="199" t="n"/>
      <c r="AA855" s="199" t="n"/>
      <c r="AB855" s="199" t="n"/>
      <c r="AC855" s="199" t="n"/>
      <c r="AD855" s="199" t="n"/>
      <c r="AE855" s="199" t="n"/>
      <c r="AF855" s="199" t="n"/>
      <c r="AG855" s="199" t="n"/>
    </row>
    <row r="856" ht="22.5" customHeight="1">
      <c r="A856" s="199" t="n"/>
      <c r="B856" s="201" t="n"/>
      <c r="C856" s="200" t="n"/>
      <c r="D856" s="201" t="n"/>
      <c r="E856" s="200" t="n"/>
      <c r="F856" s="201" t="n"/>
      <c r="G856" s="200" t="n"/>
      <c r="H856" s="199" t="n"/>
      <c r="I856" s="199" t="n"/>
      <c r="J856" s="199" t="n"/>
      <c r="K856" s="234" t="n"/>
      <c r="L856" s="199" t="n"/>
      <c r="M856" s="212" t="n"/>
      <c r="N856" s="199" t="n"/>
      <c r="O856" s="199" t="n"/>
      <c r="P856" s="199" t="n"/>
      <c r="Q856" s="199" t="n"/>
      <c r="R856" s="199" t="n"/>
      <c r="S856" s="199" t="n"/>
      <c r="T856" s="199" t="n"/>
      <c r="U856" s="199" t="n"/>
      <c r="V856" s="199" t="n"/>
      <c r="W856" s="199" t="n"/>
      <c r="X856" s="199" t="n"/>
      <c r="Y856" s="199" t="n"/>
      <c r="Z856" s="199" t="n"/>
      <c r="AA856" s="199" t="n"/>
      <c r="AB856" s="199" t="n"/>
      <c r="AC856" s="199" t="n"/>
      <c r="AD856" s="199" t="n"/>
      <c r="AE856" s="199" t="n"/>
      <c r="AF856" s="199" t="n"/>
      <c r="AG856" s="199" t="n"/>
    </row>
    <row r="857" ht="22.5" customHeight="1">
      <c r="A857" s="199" t="n"/>
      <c r="B857" s="201" t="n"/>
      <c r="C857" s="200" t="n"/>
      <c r="D857" s="201" t="n"/>
      <c r="E857" s="200" t="n"/>
      <c r="F857" s="201" t="n"/>
      <c r="G857" s="200" t="n"/>
      <c r="H857" s="199" t="n"/>
      <c r="I857" s="199" t="n"/>
      <c r="J857" s="199" t="n"/>
      <c r="K857" s="234" t="n"/>
      <c r="L857" s="199" t="n"/>
      <c r="M857" s="212" t="n"/>
      <c r="N857" s="199" t="n"/>
      <c r="O857" s="199" t="n"/>
      <c r="P857" s="199" t="n"/>
      <c r="Q857" s="199" t="n"/>
      <c r="R857" s="199" t="n"/>
      <c r="S857" s="199" t="n"/>
      <c r="T857" s="199" t="n"/>
      <c r="U857" s="199" t="n"/>
      <c r="V857" s="199" t="n"/>
      <c r="W857" s="199" t="n"/>
      <c r="X857" s="199" t="n"/>
      <c r="Y857" s="199" t="n"/>
      <c r="Z857" s="199" t="n"/>
      <c r="AA857" s="199" t="n"/>
      <c r="AB857" s="199" t="n"/>
      <c r="AC857" s="199" t="n"/>
      <c r="AD857" s="199" t="n"/>
      <c r="AE857" s="199" t="n"/>
      <c r="AF857" s="199" t="n"/>
      <c r="AG857" s="199" t="n"/>
    </row>
    <row r="858" ht="22.5" customHeight="1">
      <c r="A858" s="199" t="n"/>
      <c r="B858" s="201" t="n"/>
      <c r="C858" s="200" t="n"/>
      <c r="D858" s="201" t="n"/>
      <c r="E858" s="200" t="n"/>
      <c r="F858" s="201" t="n"/>
      <c r="G858" s="200" t="n"/>
      <c r="H858" s="199" t="n"/>
      <c r="I858" s="199" t="n"/>
      <c r="J858" s="199" t="n"/>
      <c r="K858" s="234" t="n"/>
      <c r="L858" s="199" t="n"/>
      <c r="M858" s="212" t="n"/>
      <c r="N858" s="199" t="n"/>
      <c r="O858" s="199" t="n"/>
      <c r="P858" s="199" t="n"/>
      <c r="Q858" s="199" t="n"/>
      <c r="R858" s="199" t="n"/>
      <c r="S858" s="199" t="n"/>
      <c r="T858" s="199" t="n"/>
      <c r="U858" s="199" t="n"/>
      <c r="V858" s="199" t="n"/>
      <c r="W858" s="199" t="n"/>
      <c r="X858" s="199" t="n"/>
      <c r="Y858" s="199" t="n"/>
      <c r="Z858" s="199" t="n"/>
      <c r="AA858" s="199" t="n"/>
      <c r="AB858" s="199" t="n"/>
      <c r="AC858" s="199" t="n"/>
      <c r="AD858" s="199" t="n"/>
      <c r="AE858" s="199" t="n"/>
      <c r="AF858" s="199" t="n"/>
      <c r="AG858" s="199" t="n"/>
    </row>
    <row r="859" ht="22.5" customHeight="1">
      <c r="A859" s="199" t="n"/>
      <c r="B859" s="201" t="n"/>
      <c r="C859" s="200" t="n"/>
      <c r="D859" s="201" t="n"/>
      <c r="E859" s="200" t="n"/>
      <c r="F859" s="201" t="n"/>
      <c r="G859" s="200" t="n"/>
      <c r="H859" s="199" t="n"/>
      <c r="I859" s="199" t="n"/>
      <c r="J859" s="199" t="n"/>
      <c r="K859" s="234" t="n"/>
      <c r="L859" s="199" t="n"/>
      <c r="M859" s="212" t="n"/>
      <c r="N859" s="199" t="n"/>
      <c r="O859" s="199" t="n"/>
      <c r="P859" s="199" t="n"/>
      <c r="Q859" s="199" t="n"/>
      <c r="R859" s="199" t="n"/>
      <c r="S859" s="199" t="n"/>
      <c r="T859" s="199" t="n"/>
      <c r="U859" s="199" t="n"/>
      <c r="V859" s="199" t="n"/>
      <c r="W859" s="199" t="n"/>
      <c r="X859" s="199" t="n"/>
      <c r="Y859" s="199" t="n"/>
      <c r="Z859" s="199" t="n"/>
      <c r="AA859" s="199" t="n"/>
      <c r="AB859" s="199" t="n"/>
      <c r="AC859" s="199" t="n"/>
      <c r="AD859" s="199" t="n"/>
      <c r="AE859" s="199" t="n"/>
      <c r="AF859" s="199" t="n"/>
      <c r="AG859" s="199" t="n"/>
    </row>
    <row r="860" ht="22.5" customHeight="1">
      <c r="A860" s="199" t="n"/>
      <c r="B860" s="201" t="n"/>
      <c r="C860" s="200" t="n"/>
      <c r="D860" s="201" t="n"/>
      <c r="E860" s="200" t="n"/>
      <c r="F860" s="201" t="n"/>
      <c r="G860" s="200" t="n"/>
      <c r="H860" s="199" t="n"/>
      <c r="I860" s="199" t="n"/>
      <c r="J860" s="199" t="n"/>
      <c r="K860" s="234" t="n"/>
      <c r="L860" s="199" t="n"/>
      <c r="M860" s="212" t="n"/>
      <c r="N860" s="199" t="n"/>
      <c r="O860" s="199" t="n"/>
      <c r="P860" s="199" t="n"/>
      <c r="Q860" s="199" t="n"/>
      <c r="R860" s="199" t="n"/>
      <c r="S860" s="199" t="n"/>
      <c r="T860" s="199" t="n"/>
      <c r="U860" s="199" t="n"/>
      <c r="V860" s="199" t="n"/>
      <c r="W860" s="199" t="n"/>
      <c r="X860" s="199" t="n"/>
      <c r="Y860" s="199" t="n"/>
      <c r="Z860" s="199" t="n"/>
      <c r="AA860" s="199" t="n"/>
      <c r="AB860" s="199" t="n"/>
      <c r="AC860" s="199" t="n"/>
      <c r="AD860" s="199" t="n"/>
      <c r="AE860" s="199" t="n"/>
      <c r="AF860" s="199" t="n"/>
      <c r="AG860" s="199" t="n"/>
    </row>
    <row r="861" ht="22.5" customHeight="1">
      <c r="A861" s="199" t="n"/>
      <c r="B861" s="201" t="n"/>
      <c r="C861" s="200" t="n"/>
      <c r="D861" s="201" t="n"/>
      <c r="E861" s="200" t="n"/>
      <c r="F861" s="201" t="n"/>
      <c r="G861" s="200" t="n"/>
      <c r="H861" s="199" t="n"/>
      <c r="I861" s="199" t="n"/>
      <c r="J861" s="199" t="n"/>
      <c r="K861" s="234" t="n"/>
      <c r="L861" s="199" t="n"/>
      <c r="M861" s="212" t="n"/>
      <c r="N861" s="199" t="n"/>
      <c r="O861" s="199" t="n"/>
      <c r="P861" s="199" t="n"/>
      <c r="Q861" s="199" t="n"/>
      <c r="R861" s="199" t="n"/>
      <c r="S861" s="199" t="n"/>
      <c r="T861" s="199" t="n"/>
      <c r="U861" s="199" t="n"/>
      <c r="V861" s="199" t="n"/>
      <c r="W861" s="199" t="n"/>
      <c r="X861" s="199" t="n"/>
      <c r="Y861" s="199" t="n"/>
      <c r="Z861" s="199" t="n"/>
      <c r="AA861" s="199" t="n"/>
      <c r="AB861" s="199" t="n"/>
      <c r="AC861" s="199" t="n"/>
      <c r="AD861" s="199" t="n"/>
      <c r="AE861" s="199" t="n"/>
      <c r="AF861" s="199" t="n"/>
      <c r="AG861" s="199" t="n"/>
    </row>
    <row r="862" ht="22.5" customHeight="1">
      <c r="A862" s="199" t="n"/>
      <c r="B862" s="201" t="n"/>
      <c r="C862" s="200" t="n"/>
      <c r="D862" s="201" t="n"/>
      <c r="E862" s="200" t="n"/>
      <c r="F862" s="201" t="n"/>
      <c r="G862" s="200" t="n"/>
      <c r="H862" s="199" t="n"/>
      <c r="I862" s="199" t="n"/>
      <c r="J862" s="199" t="n"/>
      <c r="K862" s="234" t="n"/>
      <c r="L862" s="199" t="n"/>
      <c r="M862" s="212" t="n"/>
      <c r="N862" s="199" t="n"/>
      <c r="O862" s="199" t="n"/>
      <c r="P862" s="199" t="n"/>
      <c r="Q862" s="199" t="n"/>
      <c r="R862" s="199" t="n"/>
      <c r="S862" s="199" t="n"/>
      <c r="T862" s="199" t="n"/>
      <c r="U862" s="199" t="n"/>
      <c r="V862" s="199" t="n"/>
      <c r="W862" s="199" t="n"/>
      <c r="X862" s="199" t="n"/>
      <c r="Y862" s="199" t="n"/>
      <c r="Z862" s="199" t="n"/>
      <c r="AA862" s="199" t="n"/>
      <c r="AB862" s="199" t="n"/>
      <c r="AC862" s="199" t="n"/>
      <c r="AD862" s="199" t="n"/>
      <c r="AE862" s="199" t="n"/>
      <c r="AF862" s="199" t="n"/>
      <c r="AG862" s="199" t="n"/>
    </row>
    <row r="863" ht="22.5" customHeight="1">
      <c r="A863" s="199" t="n"/>
      <c r="B863" s="201" t="n"/>
      <c r="C863" s="200" t="n"/>
      <c r="D863" s="201" t="n"/>
      <c r="E863" s="200" t="n"/>
      <c r="F863" s="201" t="n"/>
      <c r="G863" s="200" t="n"/>
      <c r="H863" s="199" t="n"/>
      <c r="I863" s="199" t="n"/>
      <c r="J863" s="199" t="n"/>
      <c r="K863" s="234" t="n"/>
      <c r="L863" s="199" t="n"/>
      <c r="M863" s="212" t="n"/>
      <c r="N863" s="199" t="n"/>
      <c r="O863" s="199" t="n"/>
      <c r="P863" s="199" t="n"/>
      <c r="Q863" s="199" t="n"/>
      <c r="R863" s="199" t="n"/>
      <c r="S863" s="199" t="n"/>
      <c r="T863" s="199" t="n"/>
      <c r="U863" s="199" t="n"/>
      <c r="V863" s="199" t="n"/>
      <c r="W863" s="199" t="n"/>
      <c r="X863" s="199" t="n"/>
      <c r="Y863" s="199" t="n"/>
      <c r="Z863" s="199" t="n"/>
      <c r="AA863" s="199" t="n"/>
      <c r="AB863" s="199" t="n"/>
      <c r="AC863" s="199" t="n"/>
      <c r="AD863" s="199" t="n"/>
      <c r="AE863" s="199" t="n"/>
      <c r="AF863" s="199" t="n"/>
      <c r="AG863" s="199" t="n"/>
    </row>
    <row r="864" ht="22.5" customHeight="1">
      <c r="A864" s="199" t="n"/>
      <c r="B864" s="201" t="n"/>
      <c r="C864" s="200" t="n"/>
      <c r="D864" s="201" t="n"/>
      <c r="E864" s="200" t="n"/>
      <c r="F864" s="201" t="n"/>
      <c r="G864" s="200" t="n"/>
      <c r="H864" s="199" t="n"/>
      <c r="I864" s="199" t="n"/>
      <c r="J864" s="199" t="n"/>
      <c r="K864" s="234" t="n"/>
      <c r="L864" s="199" t="n"/>
      <c r="M864" s="212" t="n"/>
      <c r="N864" s="199" t="n"/>
      <c r="O864" s="199" t="n"/>
      <c r="P864" s="199" t="n"/>
      <c r="Q864" s="199" t="n"/>
      <c r="R864" s="199" t="n"/>
      <c r="S864" s="199" t="n"/>
      <c r="T864" s="199" t="n"/>
      <c r="U864" s="199" t="n"/>
      <c r="V864" s="199" t="n"/>
      <c r="W864" s="199" t="n"/>
      <c r="X864" s="199" t="n"/>
      <c r="Y864" s="199" t="n"/>
      <c r="Z864" s="199" t="n"/>
      <c r="AA864" s="199" t="n"/>
      <c r="AB864" s="199" t="n"/>
      <c r="AC864" s="199" t="n"/>
      <c r="AD864" s="199" t="n"/>
      <c r="AE864" s="199" t="n"/>
      <c r="AF864" s="199" t="n"/>
      <c r="AG864" s="199" t="n"/>
    </row>
    <row r="865" ht="22.5" customHeight="1">
      <c r="A865" s="199" t="n"/>
      <c r="B865" s="201" t="n"/>
      <c r="C865" s="200" t="n"/>
      <c r="D865" s="201" t="n"/>
      <c r="E865" s="200" t="n"/>
      <c r="F865" s="201" t="n"/>
      <c r="G865" s="200" t="n"/>
      <c r="H865" s="199" t="n"/>
      <c r="I865" s="199" t="n"/>
      <c r="J865" s="199" t="n"/>
      <c r="K865" s="234" t="n"/>
      <c r="L865" s="199" t="n"/>
      <c r="M865" s="212" t="n"/>
      <c r="N865" s="199" t="n"/>
      <c r="O865" s="199" t="n"/>
      <c r="P865" s="199" t="n"/>
      <c r="Q865" s="199" t="n"/>
      <c r="R865" s="199" t="n"/>
      <c r="S865" s="199" t="n"/>
      <c r="T865" s="199" t="n"/>
      <c r="U865" s="199" t="n"/>
      <c r="V865" s="199" t="n"/>
      <c r="W865" s="199" t="n"/>
      <c r="X865" s="199" t="n"/>
      <c r="Y865" s="199" t="n"/>
      <c r="Z865" s="199" t="n"/>
      <c r="AA865" s="199" t="n"/>
      <c r="AB865" s="199" t="n"/>
      <c r="AC865" s="199" t="n"/>
      <c r="AD865" s="199" t="n"/>
      <c r="AE865" s="199" t="n"/>
      <c r="AF865" s="199" t="n"/>
      <c r="AG865" s="199" t="n"/>
    </row>
    <row r="866" ht="22.5" customHeight="1">
      <c r="A866" s="199" t="n"/>
      <c r="B866" s="201" t="n"/>
      <c r="C866" s="200" t="n"/>
      <c r="D866" s="201" t="n"/>
      <c r="E866" s="200" t="n"/>
      <c r="F866" s="201" t="n"/>
      <c r="G866" s="200" t="n"/>
      <c r="H866" s="199" t="n"/>
      <c r="I866" s="199" t="n"/>
      <c r="J866" s="199" t="n"/>
      <c r="K866" s="234" t="n"/>
      <c r="L866" s="199" t="n"/>
      <c r="M866" s="212" t="n"/>
      <c r="N866" s="199" t="n"/>
      <c r="O866" s="199" t="n"/>
      <c r="P866" s="199" t="n"/>
      <c r="Q866" s="199" t="n"/>
      <c r="R866" s="199" t="n"/>
      <c r="S866" s="199" t="n"/>
      <c r="T866" s="199" t="n"/>
      <c r="U866" s="199" t="n"/>
      <c r="V866" s="199" t="n"/>
      <c r="W866" s="199" t="n"/>
      <c r="X866" s="199" t="n"/>
      <c r="Y866" s="199" t="n"/>
      <c r="Z866" s="199" t="n"/>
      <c r="AA866" s="199" t="n"/>
      <c r="AB866" s="199" t="n"/>
      <c r="AC866" s="199" t="n"/>
      <c r="AD866" s="199" t="n"/>
      <c r="AE866" s="199" t="n"/>
      <c r="AF866" s="199" t="n"/>
      <c r="AG866" s="199" t="n"/>
    </row>
    <row r="867" ht="22.5" customHeight="1">
      <c r="A867" s="199" t="n"/>
      <c r="B867" s="201" t="n"/>
      <c r="C867" s="200" t="n"/>
      <c r="D867" s="201" t="n"/>
      <c r="E867" s="200" t="n"/>
      <c r="F867" s="201" t="n"/>
      <c r="G867" s="200" t="n"/>
      <c r="H867" s="199" t="n"/>
      <c r="I867" s="199" t="n"/>
      <c r="J867" s="199" t="n"/>
      <c r="K867" s="234" t="n"/>
      <c r="L867" s="199" t="n"/>
      <c r="M867" s="212" t="n"/>
      <c r="N867" s="199" t="n"/>
      <c r="O867" s="199" t="n"/>
      <c r="P867" s="199" t="n"/>
      <c r="Q867" s="199" t="n"/>
      <c r="R867" s="199" t="n"/>
      <c r="S867" s="199" t="n"/>
      <c r="T867" s="199" t="n"/>
      <c r="U867" s="199" t="n"/>
      <c r="V867" s="199" t="n"/>
      <c r="W867" s="199" t="n"/>
      <c r="X867" s="199" t="n"/>
      <c r="Y867" s="199" t="n"/>
      <c r="Z867" s="199" t="n"/>
      <c r="AA867" s="199" t="n"/>
      <c r="AB867" s="199" t="n"/>
      <c r="AC867" s="199" t="n"/>
      <c r="AD867" s="199" t="n"/>
      <c r="AE867" s="199" t="n"/>
      <c r="AF867" s="199" t="n"/>
      <c r="AG867" s="199" t="n"/>
    </row>
    <row r="868" ht="22.5" customHeight="1">
      <c r="A868" s="199" t="n"/>
      <c r="B868" s="201" t="n"/>
      <c r="C868" s="200" t="n"/>
      <c r="D868" s="201" t="n"/>
      <c r="E868" s="200" t="n"/>
      <c r="F868" s="201" t="n"/>
      <c r="G868" s="200" t="n"/>
      <c r="H868" s="199" t="n"/>
      <c r="I868" s="199" t="n"/>
      <c r="J868" s="199" t="n"/>
      <c r="K868" s="234" t="n"/>
      <c r="L868" s="199" t="n"/>
      <c r="M868" s="212" t="n"/>
      <c r="N868" s="199" t="n"/>
      <c r="O868" s="199" t="n"/>
      <c r="P868" s="199" t="n"/>
      <c r="Q868" s="199" t="n"/>
      <c r="R868" s="199" t="n"/>
      <c r="S868" s="199" t="n"/>
      <c r="T868" s="199" t="n"/>
      <c r="U868" s="199" t="n"/>
      <c r="V868" s="199" t="n"/>
      <c r="W868" s="199" t="n"/>
      <c r="X868" s="199" t="n"/>
      <c r="Y868" s="199" t="n"/>
      <c r="Z868" s="199" t="n"/>
      <c r="AA868" s="199" t="n"/>
      <c r="AB868" s="199" t="n"/>
      <c r="AC868" s="199" t="n"/>
      <c r="AD868" s="199" t="n"/>
      <c r="AE868" s="199" t="n"/>
      <c r="AF868" s="199" t="n"/>
      <c r="AG868" s="199" t="n"/>
    </row>
    <row r="869" ht="22.5" customHeight="1">
      <c r="A869" s="199" t="n"/>
      <c r="B869" s="201" t="n"/>
      <c r="C869" s="200" t="n"/>
      <c r="D869" s="201" t="n"/>
      <c r="E869" s="200" t="n"/>
      <c r="F869" s="201" t="n"/>
      <c r="G869" s="200" t="n"/>
      <c r="H869" s="199" t="n"/>
      <c r="I869" s="199" t="n"/>
      <c r="J869" s="199" t="n"/>
      <c r="K869" s="234" t="n"/>
      <c r="L869" s="199" t="n"/>
      <c r="M869" s="212" t="n"/>
      <c r="N869" s="199" t="n"/>
      <c r="O869" s="199" t="n"/>
      <c r="P869" s="199" t="n"/>
      <c r="Q869" s="199" t="n"/>
      <c r="R869" s="199" t="n"/>
      <c r="S869" s="199" t="n"/>
      <c r="T869" s="199" t="n"/>
      <c r="U869" s="199" t="n"/>
      <c r="V869" s="199" t="n"/>
      <c r="W869" s="199" t="n"/>
      <c r="X869" s="199" t="n"/>
      <c r="Y869" s="199" t="n"/>
      <c r="Z869" s="199" t="n"/>
      <c r="AA869" s="199" t="n"/>
      <c r="AB869" s="199" t="n"/>
      <c r="AC869" s="199" t="n"/>
      <c r="AD869" s="199" t="n"/>
      <c r="AE869" s="199" t="n"/>
      <c r="AF869" s="199" t="n"/>
      <c r="AG869" s="199" t="n"/>
    </row>
    <row r="870" ht="22.5" customHeight="1">
      <c r="A870" s="199" t="n"/>
      <c r="B870" s="201" t="n"/>
      <c r="C870" s="200" t="n"/>
      <c r="D870" s="201" t="n"/>
      <c r="E870" s="200" t="n"/>
      <c r="F870" s="201" t="n"/>
      <c r="G870" s="200" t="n"/>
      <c r="H870" s="199" t="n"/>
      <c r="I870" s="199" t="n"/>
      <c r="J870" s="199" t="n"/>
      <c r="K870" s="234" t="n"/>
      <c r="L870" s="199" t="n"/>
      <c r="M870" s="212" t="n"/>
      <c r="N870" s="199" t="n"/>
      <c r="O870" s="199" t="n"/>
      <c r="P870" s="199" t="n"/>
      <c r="Q870" s="199" t="n"/>
      <c r="R870" s="199" t="n"/>
      <c r="S870" s="199" t="n"/>
      <c r="T870" s="199" t="n"/>
      <c r="U870" s="199" t="n"/>
      <c r="V870" s="199" t="n"/>
      <c r="W870" s="199" t="n"/>
      <c r="X870" s="199" t="n"/>
      <c r="Y870" s="199" t="n"/>
      <c r="Z870" s="199" t="n"/>
      <c r="AA870" s="199" t="n"/>
      <c r="AB870" s="199" t="n"/>
      <c r="AC870" s="199" t="n"/>
      <c r="AD870" s="199" t="n"/>
      <c r="AE870" s="199" t="n"/>
      <c r="AF870" s="199" t="n"/>
      <c r="AG870" s="199" t="n"/>
    </row>
    <row r="871" ht="22.5" customHeight="1">
      <c r="A871" s="199" t="n"/>
      <c r="B871" s="201" t="n"/>
      <c r="C871" s="200" t="n"/>
      <c r="D871" s="201" t="n"/>
      <c r="E871" s="200" t="n"/>
      <c r="F871" s="201" t="n"/>
      <c r="G871" s="200" t="n"/>
      <c r="H871" s="199" t="n"/>
      <c r="I871" s="199" t="n"/>
      <c r="J871" s="199" t="n"/>
      <c r="K871" s="234" t="n"/>
      <c r="L871" s="199" t="n"/>
      <c r="M871" s="212" t="n"/>
      <c r="N871" s="199" t="n"/>
      <c r="O871" s="199" t="n"/>
      <c r="P871" s="199" t="n"/>
      <c r="Q871" s="199" t="n"/>
      <c r="R871" s="199" t="n"/>
      <c r="S871" s="199" t="n"/>
      <c r="T871" s="199" t="n"/>
      <c r="U871" s="199" t="n"/>
      <c r="V871" s="199" t="n"/>
      <c r="W871" s="199" t="n"/>
      <c r="X871" s="199" t="n"/>
      <c r="Y871" s="199" t="n"/>
      <c r="Z871" s="199" t="n"/>
      <c r="AA871" s="199" t="n"/>
      <c r="AB871" s="199" t="n"/>
      <c r="AC871" s="199" t="n"/>
      <c r="AD871" s="199" t="n"/>
      <c r="AE871" s="199" t="n"/>
      <c r="AF871" s="199" t="n"/>
      <c r="AG871" s="199" t="n"/>
    </row>
    <row r="872" ht="22.5" customHeight="1">
      <c r="A872" s="199" t="n"/>
      <c r="B872" s="201" t="n"/>
      <c r="C872" s="200" t="n"/>
      <c r="D872" s="201" t="n"/>
      <c r="E872" s="200" t="n"/>
      <c r="F872" s="201" t="n"/>
      <c r="G872" s="200" t="n"/>
      <c r="H872" s="199" t="n"/>
      <c r="I872" s="199" t="n"/>
      <c r="J872" s="199" t="n"/>
      <c r="K872" s="234" t="n"/>
      <c r="L872" s="199" t="n"/>
      <c r="M872" s="212" t="n"/>
      <c r="N872" s="199" t="n"/>
      <c r="O872" s="199" t="n"/>
      <c r="P872" s="199" t="n"/>
      <c r="Q872" s="199" t="n"/>
      <c r="R872" s="199" t="n"/>
      <c r="S872" s="199" t="n"/>
      <c r="T872" s="199" t="n"/>
      <c r="U872" s="199" t="n"/>
      <c r="V872" s="199" t="n"/>
      <c r="W872" s="199" t="n"/>
      <c r="X872" s="199" t="n"/>
      <c r="Y872" s="199" t="n"/>
      <c r="Z872" s="199" t="n"/>
      <c r="AA872" s="199" t="n"/>
      <c r="AB872" s="199" t="n"/>
      <c r="AC872" s="199" t="n"/>
      <c r="AD872" s="199" t="n"/>
      <c r="AE872" s="199" t="n"/>
      <c r="AF872" s="199" t="n"/>
      <c r="AG872" s="199" t="n"/>
    </row>
    <row r="873" ht="22.5" customHeight="1">
      <c r="A873" s="199" t="n"/>
      <c r="B873" s="201" t="n"/>
      <c r="C873" s="200" t="n"/>
      <c r="D873" s="201" t="n"/>
      <c r="E873" s="200" t="n"/>
      <c r="F873" s="201" t="n"/>
      <c r="G873" s="200" t="n"/>
      <c r="H873" s="199" t="n"/>
      <c r="I873" s="199" t="n"/>
      <c r="J873" s="199" t="n"/>
      <c r="K873" s="234" t="n"/>
      <c r="L873" s="199" t="n"/>
      <c r="M873" s="212" t="n"/>
      <c r="N873" s="199" t="n"/>
      <c r="O873" s="199" t="n"/>
      <c r="P873" s="199" t="n"/>
      <c r="Q873" s="199" t="n"/>
      <c r="R873" s="199" t="n"/>
      <c r="S873" s="199" t="n"/>
      <c r="T873" s="199" t="n"/>
      <c r="U873" s="199" t="n"/>
      <c r="V873" s="199" t="n"/>
      <c r="W873" s="199" t="n"/>
      <c r="X873" s="199" t="n"/>
      <c r="Y873" s="199" t="n"/>
      <c r="Z873" s="199" t="n"/>
      <c r="AA873" s="199" t="n"/>
      <c r="AB873" s="199" t="n"/>
      <c r="AC873" s="199" t="n"/>
      <c r="AD873" s="199" t="n"/>
      <c r="AE873" s="199" t="n"/>
      <c r="AF873" s="199" t="n"/>
      <c r="AG873" s="199" t="n"/>
    </row>
    <row r="874" ht="22.5" customHeight="1">
      <c r="A874" s="199" t="n"/>
      <c r="B874" s="201" t="n"/>
      <c r="C874" s="200" t="n"/>
      <c r="D874" s="201" t="n"/>
      <c r="E874" s="200" t="n"/>
      <c r="F874" s="201" t="n"/>
      <c r="G874" s="200" t="n"/>
      <c r="H874" s="199" t="n"/>
      <c r="I874" s="199" t="n"/>
      <c r="J874" s="199" t="n"/>
      <c r="K874" s="234" t="n"/>
      <c r="L874" s="199" t="n"/>
      <c r="M874" s="212" t="n"/>
      <c r="N874" s="199" t="n"/>
      <c r="O874" s="199" t="n"/>
      <c r="P874" s="199" t="n"/>
      <c r="Q874" s="199" t="n"/>
      <c r="R874" s="199" t="n"/>
      <c r="S874" s="199" t="n"/>
      <c r="T874" s="199" t="n"/>
      <c r="U874" s="199" t="n"/>
      <c r="V874" s="199" t="n"/>
      <c r="W874" s="199" t="n"/>
      <c r="X874" s="199" t="n"/>
      <c r="Y874" s="199" t="n"/>
      <c r="Z874" s="199" t="n"/>
      <c r="AA874" s="199" t="n"/>
      <c r="AB874" s="199" t="n"/>
      <c r="AC874" s="199" t="n"/>
      <c r="AD874" s="199" t="n"/>
      <c r="AE874" s="199" t="n"/>
      <c r="AF874" s="199" t="n"/>
      <c r="AG874" s="199" t="n"/>
    </row>
    <row r="875" ht="22.5" customHeight="1">
      <c r="A875" s="199" t="n"/>
      <c r="B875" s="201" t="n"/>
      <c r="C875" s="200" t="n"/>
      <c r="D875" s="201" t="n"/>
      <c r="E875" s="200" t="n"/>
      <c r="F875" s="201" t="n"/>
      <c r="G875" s="200" t="n"/>
      <c r="H875" s="199" t="n"/>
      <c r="I875" s="199" t="n"/>
      <c r="J875" s="199" t="n"/>
      <c r="K875" s="234" t="n"/>
      <c r="L875" s="199" t="n"/>
      <c r="M875" s="212" t="n"/>
      <c r="N875" s="199" t="n"/>
      <c r="O875" s="199" t="n"/>
      <c r="P875" s="199" t="n"/>
      <c r="Q875" s="199" t="n"/>
      <c r="R875" s="199" t="n"/>
      <c r="S875" s="199" t="n"/>
      <c r="T875" s="199" t="n"/>
      <c r="U875" s="199" t="n"/>
      <c r="V875" s="199" t="n"/>
      <c r="W875" s="199" t="n"/>
      <c r="X875" s="199" t="n"/>
      <c r="Y875" s="199" t="n"/>
      <c r="Z875" s="199" t="n"/>
      <c r="AA875" s="199" t="n"/>
      <c r="AB875" s="199" t="n"/>
      <c r="AC875" s="199" t="n"/>
      <c r="AD875" s="199" t="n"/>
      <c r="AE875" s="199" t="n"/>
      <c r="AF875" s="199" t="n"/>
      <c r="AG875" s="199" t="n"/>
    </row>
    <row r="876" ht="22.5" customHeight="1">
      <c r="A876" s="199" t="n"/>
      <c r="B876" s="201" t="n"/>
      <c r="C876" s="200" t="n"/>
      <c r="D876" s="201" t="n"/>
      <c r="E876" s="200" t="n"/>
      <c r="F876" s="201" t="n"/>
      <c r="G876" s="200" t="n"/>
      <c r="H876" s="199" t="n"/>
      <c r="I876" s="199" t="n"/>
      <c r="J876" s="199" t="n"/>
      <c r="K876" s="234" t="n"/>
      <c r="L876" s="199" t="n"/>
      <c r="M876" s="212" t="n"/>
      <c r="N876" s="199" t="n"/>
      <c r="O876" s="199" t="n"/>
      <c r="P876" s="199" t="n"/>
      <c r="Q876" s="199" t="n"/>
      <c r="R876" s="199" t="n"/>
      <c r="S876" s="199" t="n"/>
      <c r="T876" s="199" t="n"/>
      <c r="U876" s="199" t="n"/>
      <c r="V876" s="199" t="n"/>
      <c r="W876" s="199" t="n"/>
      <c r="X876" s="199" t="n"/>
      <c r="Y876" s="199" t="n"/>
      <c r="Z876" s="199" t="n"/>
      <c r="AA876" s="199" t="n"/>
      <c r="AB876" s="199" t="n"/>
      <c r="AC876" s="199" t="n"/>
      <c r="AD876" s="199" t="n"/>
      <c r="AE876" s="199" t="n"/>
      <c r="AF876" s="199" t="n"/>
      <c r="AG876" s="199" t="n"/>
    </row>
    <row r="877" ht="22.5" customHeight="1">
      <c r="A877" s="199" t="n"/>
      <c r="B877" s="201" t="n"/>
      <c r="C877" s="200" t="n"/>
      <c r="D877" s="201" t="n"/>
      <c r="E877" s="200" t="n"/>
      <c r="F877" s="201" t="n"/>
      <c r="G877" s="200" t="n"/>
      <c r="H877" s="199" t="n"/>
      <c r="I877" s="199" t="n"/>
      <c r="J877" s="199" t="n"/>
      <c r="K877" s="234" t="n"/>
      <c r="L877" s="199" t="n"/>
      <c r="M877" s="212" t="n"/>
      <c r="N877" s="199" t="n"/>
      <c r="O877" s="199" t="n"/>
      <c r="P877" s="199" t="n"/>
      <c r="Q877" s="199" t="n"/>
      <c r="R877" s="199" t="n"/>
      <c r="S877" s="199" t="n"/>
      <c r="T877" s="199" t="n"/>
      <c r="U877" s="199" t="n"/>
      <c r="V877" s="199" t="n"/>
      <c r="W877" s="199" t="n"/>
      <c r="X877" s="199" t="n"/>
      <c r="Y877" s="199" t="n"/>
      <c r="Z877" s="199" t="n"/>
      <c r="AA877" s="199" t="n"/>
      <c r="AB877" s="199" t="n"/>
      <c r="AC877" s="199" t="n"/>
      <c r="AD877" s="199" t="n"/>
      <c r="AE877" s="199" t="n"/>
      <c r="AF877" s="199" t="n"/>
      <c r="AG877" s="199" t="n"/>
    </row>
    <row r="878" ht="22.5" customHeight="1">
      <c r="A878" s="199" t="n"/>
      <c r="B878" s="201" t="n"/>
      <c r="C878" s="200" t="n"/>
      <c r="D878" s="201" t="n"/>
      <c r="E878" s="200" t="n"/>
      <c r="F878" s="201" t="n"/>
      <c r="G878" s="200" t="n"/>
      <c r="H878" s="199" t="n"/>
      <c r="I878" s="199" t="n"/>
      <c r="J878" s="199" t="n"/>
      <c r="K878" s="234" t="n"/>
      <c r="L878" s="199" t="n"/>
      <c r="M878" s="212" t="n"/>
      <c r="N878" s="199" t="n"/>
      <c r="O878" s="199" t="n"/>
      <c r="P878" s="199" t="n"/>
      <c r="Q878" s="199" t="n"/>
      <c r="R878" s="199" t="n"/>
      <c r="S878" s="199" t="n"/>
      <c r="T878" s="199" t="n"/>
      <c r="U878" s="199" t="n"/>
      <c r="V878" s="199" t="n"/>
      <c r="W878" s="199" t="n"/>
      <c r="X878" s="199" t="n"/>
      <c r="Y878" s="199" t="n"/>
      <c r="Z878" s="199" t="n"/>
      <c r="AA878" s="199" t="n"/>
      <c r="AB878" s="199" t="n"/>
      <c r="AC878" s="199" t="n"/>
      <c r="AD878" s="199" t="n"/>
      <c r="AE878" s="199" t="n"/>
      <c r="AF878" s="199" t="n"/>
      <c r="AG878" s="199" t="n"/>
    </row>
    <row r="879" ht="22.5" customHeight="1">
      <c r="A879" s="199" t="n"/>
      <c r="B879" s="201" t="n"/>
      <c r="C879" s="200" t="n"/>
      <c r="D879" s="201" t="n"/>
      <c r="E879" s="200" t="n"/>
      <c r="F879" s="201" t="n"/>
      <c r="G879" s="200" t="n"/>
      <c r="H879" s="199" t="n"/>
      <c r="I879" s="199" t="n"/>
      <c r="J879" s="199" t="n"/>
      <c r="K879" s="234" t="n"/>
      <c r="L879" s="199" t="n"/>
      <c r="M879" s="212" t="n"/>
      <c r="N879" s="199" t="n"/>
      <c r="O879" s="199" t="n"/>
      <c r="P879" s="199" t="n"/>
      <c r="Q879" s="199" t="n"/>
      <c r="R879" s="199" t="n"/>
      <c r="S879" s="199" t="n"/>
      <c r="T879" s="199" t="n"/>
      <c r="U879" s="199" t="n"/>
      <c r="V879" s="199" t="n"/>
      <c r="W879" s="199" t="n"/>
      <c r="X879" s="199" t="n"/>
      <c r="Y879" s="199" t="n"/>
      <c r="Z879" s="199" t="n"/>
      <c r="AA879" s="199" t="n"/>
      <c r="AB879" s="199" t="n"/>
      <c r="AC879" s="199" t="n"/>
      <c r="AD879" s="199" t="n"/>
      <c r="AE879" s="199" t="n"/>
      <c r="AF879" s="199" t="n"/>
      <c r="AG879" s="199" t="n"/>
    </row>
    <row r="880" ht="22.5" customHeight="1">
      <c r="A880" s="199" t="n"/>
      <c r="B880" s="201" t="n"/>
      <c r="C880" s="200" t="n"/>
      <c r="D880" s="201" t="n"/>
      <c r="E880" s="200" t="n"/>
      <c r="F880" s="201" t="n"/>
      <c r="G880" s="200" t="n"/>
      <c r="H880" s="199" t="n"/>
      <c r="I880" s="199" t="n"/>
      <c r="J880" s="199" t="n"/>
      <c r="K880" s="234" t="n"/>
      <c r="L880" s="199" t="n"/>
      <c r="M880" s="212" t="n"/>
      <c r="N880" s="199" t="n"/>
      <c r="O880" s="199" t="n"/>
      <c r="P880" s="199" t="n"/>
      <c r="Q880" s="199" t="n"/>
      <c r="R880" s="199" t="n"/>
      <c r="S880" s="199" t="n"/>
      <c r="T880" s="199" t="n"/>
      <c r="U880" s="199" t="n"/>
      <c r="V880" s="199" t="n"/>
      <c r="W880" s="199" t="n"/>
      <c r="X880" s="199" t="n"/>
      <c r="Y880" s="199" t="n"/>
      <c r="Z880" s="199" t="n"/>
      <c r="AA880" s="199" t="n"/>
      <c r="AB880" s="199" t="n"/>
      <c r="AC880" s="199" t="n"/>
      <c r="AD880" s="199" t="n"/>
      <c r="AE880" s="199" t="n"/>
      <c r="AF880" s="199" t="n"/>
      <c r="AG880" s="199" t="n"/>
    </row>
    <row r="881" ht="22.5" customHeight="1">
      <c r="A881" s="199" t="n"/>
      <c r="B881" s="201" t="n"/>
      <c r="C881" s="200" t="n"/>
      <c r="D881" s="201" t="n"/>
      <c r="E881" s="200" t="n"/>
      <c r="F881" s="201" t="n"/>
      <c r="G881" s="200" t="n"/>
      <c r="H881" s="199" t="n"/>
      <c r="I881" s="199" t="n"/>
      <c r="J881" s="199" t="n"/>
      <c r="K881" s="234" t="n"/>
      <c r="L881" s="199" t="n"/>
      <c r="M881" s="212" t="n"/>
      <c r="N881" s="199" t="n"/>
      <c r="O881" s="199" t="n"/>
      <c r="P881" s="199" t="n"/>
      <c r="Q881" s="199" t="n"/>
      <c r="R881" s="199" t="n"/>
      <c r="S881" s="199" t="n"/>
      <c r="T881" s="199" t="n"/>
      <c r="U881" s="199" t="n"/>
      <c r="V881" s="199" t="n"/>
      <c r="W881" s="199" t="n"/>
      <c r="X881" s="199" t="n"/>
      <c r="Y881" s="199" t="n"/>
      <c r="Z881" s="199" t="n"/>
      <c r="AA881" s="199" t="n"/>
      <c r="AB881" s="199" t="n"/>
      <c r="AC881" s="199" t="n"/>
      <c r="AD881" s="199" t="n"/>
      <c r="AE881" s="199" t="n"/>
      <c r="AF881" s="199" t="n"/>
      <c r="AG881" s="199" t="n"/>
    </row>
    <row r="882" ht="22.5" customHeight="1">
      <c r="A882" s="199" t="n"/>
      <c r="B882" s="201" t="n"/>
      <c r="C882" s="200" t="n"/>
      <c r="D882" s="201" t="n"/>
      <c r="E882" s="200" t="n"/>
      <c r="F882" s="201" t="n"/>
      <c r="G882" s="200" t="n"/>
      <c r="H882" s="199" t="n"/>
      <c r="I882" s="199" t="n"/>
      <c r="J882" s="199" t="n"/>
      <c r="K882" s="234" t="n"/>
      <c r="L882" s="199" t="n"/>
      <c r="M882" s="212" t="n"/>
      <c r="N882" s="199" t="n"/>
      <c r="O882" s="199" t="n"/>
      <c r="P882" s="199" t="n"/>
      <c r="Q882" s="199" t="n"/>
      <c r="R882" s="199" t="n"/>
      <c r="S882" s="199" t="n"/>
      <c r="T882" s="199" t="n"/>
      <c r="U882" s="199" t="n"/>
      <c r="V882" s="199" t="n"/>
      <c r="W882" s="199" t="n"/>
      <c r="X882" s="199" t="n"/>
      <c r="Y882" s="199" t="n"/>
      <c r="Z882" s="199" t="n"/>
      <c r="AA882" s="199" t="n"/>
      <c r="AB882" s="199" t="n"/>
      <c r="AC882" s="199" t="n"/>
      <c r="AD882" s="199" t="n"/>
      <c r="AE882" s="199" t="n"/>
      <c r="AF882" s="199" t="n"/>
      <c r="AG882" s="199" t="n"/>
    </row>
    <row r="883" ht="22.5" customHeight="1">
      <c r="A883" s="199" t="n"/>
      <c r="B883" s="201" t="n"/>
      <c r="C883" s="200" t="n"/>
      <c r="D883" s="201" t="n"/>
      <c r="E883" s="200" t="n"/>
      <c r="F883" s="201" t="n"/>
      <c r="G883" s="200" t="n"/>
      <c r="H883" s="199" t="n"/>
      <c r="I883" s="199" t="n"/>
      <c r="J883" s="199" t="n"/>
      <c r="K883" s="234" t="n"/>
      <c r="L883" s="199" t="n"/>
      <c r="M883" s="212" t="n"/>
      <c r="N883" s="199" t="n"/>
      <c r="O883" s="199" t="n"/>
      <c r="P883" s="199" t="n"/>
      <c r="Q883" s="199" t="n"/>
      <c r="R883" s="199" t="n"/>
      <c r="S883" s="199" t="n"/>
      <c r="T883" s="199" t="n"/>
      <c r="U883" s="199" t="n"/>
      <c r="V883" s="199" t="n"/>
      <c r="W883" s="199" t="n"/>
      <c r="X883" s="199" t="n"/>
      <c r="Y883" s="199" t="n"/>
      <c r="Z883" s="199" t="n"/>
      <c r="AA883" s="199" t="n"/>
      <c r="AB883" s="199" t="n"/>
      <c r="AC883" s="199" t="n"/>
      <c r="AD883" s="199" t="n"/>
      <c r="AE883" s="199" t="n"/>
      <c r="AF883" s="199" t="n"/>
      <c r="AG883" s="199" t="n"/>
    </row>
    <row r="884" ht="22.5" customHeight="1">
      <c r="A884" s="199" t="n"/>
      <c r="B884" s="201" t="n"/>
      <c r="C884" s="200" t="n"/>
      <c r="D884" s="201" t="n"/>
      <c r="E884" s="200" t="n"/>
      <c r="F884" s="201" t="n"/>
      <c r="G884" s="200" t="n"/>
      <c r="H884" s="199" t="n"/>
      <c r="I884" s="199" t="n"/>
      <c r="J884" s="199" t="n"/>
      <c r="K884" s="234" t="n"/>
      <c r="L884" s="199" t="n"/>
      <c r="M884" s="212" t="n"/>
      <c r="N884" s="199" t="n"/>
      <c r="O884" s="199" t="n"/>
      <c r="P884" s="199" t="n"/>
      <c r="Q884" s="199" t="n"/>
      <c r="R884" s="199" t="n"/>
      <c r="S884" s="199" t="n"/>
      <c r="T884" s="199" t="n"/>
      <c r="U884" s="199" t="n"/>
      <c r="V884" s="199" t="n"/>
      <c r="W884" s="199" t="n"/>
      <c r="X884" s="199" t="n"/>
      <c r="Y884" s="199" t="n"/>
      <c r="Z884" s="199" t="n"/>
      <c r="AA884" s="199" t="n"/>
      <c r="AB884" s="199" t="n"/>
      <c r="AC884" s="199" t="n"/>
      <c r="AD884" s="199" t="n"/>
      <c r="AE884" s="199" t="n"/>
      <c r="AF884" s="199" t="n"/>
      <c r="AG884" s="199" t="n"/>
    </row>
    <row r="885" ht="22.5" customHeight="1">
      <c r="A885" s="199" t="n"/>
      <c r="B885" s="201" t="n"/>
      <c r="C885" s="200" t="n"/>
      <c r="D885" s="201" t="n"/>
      <c r="E885" s="200" t="n"/>
      <c r="F885" s="201" t="n"/>
      <c r="G885" s="200" t="n"/>
      <c r="H885" s="199" t="n"/>
      <c r="I885" s="199" t="n"/>
      <c r="J885" s="199" t="n"/>
      <c r="K885" s="234" t="n"/>
      <c r="L885" s="199" t="n"/>
      <c r="M885" s="212" t="n"/>
      <c r="N885" s="199" t="n"/>
      <c r="O885" s="199" t="n"/>
      <c r="P885" s="199" t="n"/>
      <c r="Q885" s="199" t="n"/>
      <c r="R885" s="199" t="n"/>
      <c r="S885" s="199" t="n"/>
      <c r="T885" s="199" t="n"/>
      <c r="U885" s="199" t="n"/>
      <c r="V885" s="199" t="n"/>
      <c r="W885" s="199" t="n"/>
      <c r="X885" s="199" t="n"/>
      <c r="Y885" s="199" t="n"/>
      <c r="Z885" s="199" t="n"/>
      <c r="AA885" s="199" t="n"/>
      <c r="AB885" s="199" t="n"/>
      <c r="AC885" s="199" t="n"/>
      <c r="AD885" s="199" t="n"/>
      <c r="AE885" s="199" t="n"/>
      <c r="AF885" s="199" t="n"/>
      <c r="AG885" s="199" t="n"/>
    </row>
    <row r="886" ht="22.5" customHeight="1">
      <c r="A886" s="199" t="n"/>
      <c r="B886" s="201" t="n"/>
      <c r="C886" s="200" t="n"/>
      <c r="D886" s="201" t="n"/>
      <c r="E886" s="200" t="n"/>
      <c r="F886" s="201" t="n"/>
      <c r="G886" s="200" t="n"/>
      <c r="H886" s="199" t="n"/>
      <c r="I886" s="199" t="n"/>
      <c r="J886" s="199" t="n"/>
      <c r="K886" s="234" t="n"/>
      <c r="L886" s="199" t="n"/>
      <c r="M886" s="212" t="n"/>
      <c r="N886" s="199" t="n"/>
      <c r="O886" s="199" t="n"/>
      <c r="P886" s="199" t="n"/>
      <c r="Q886" s="199" t="n"/>
      <c r="R886" s="199" t="n"/>
      <c r="S886" s="199" t="n"/>
      <c r="T886" s="199" t="n"/>
      <c r="U886" s="199" t="n"/>
      <c r="V886" s="199" t="n"/>
      <c r="W886" s="199" t="n"/>
      <c r="X886" s="199" t="n"/>
      <c r="Y886" s="199" t="n"/>
      <c r="Z886" s="199" t="n"/>
      <c r="AA886" s="199" t="n"/>
      <c r="AB886" s="199" t="n"/>
      <c r="AC886" s="199" t="n"/>
      <c r="AD886" s="199" t="n"/>
      <c r="AE886" s="199" t="n"/>
      <c r="AF886" s="199" t="n"/>
      <c r="AG886" s="199" t="n"/>
    </row>
    <row r="887" ht="22.5" customHeight="1">
      <c r="A887" s="199" t="n"/>
      <c r="B887" s="201" t="n"/>
      <c r="C887" s="200" t="n"/>
      <c r="D887" s="201" t="n"/>
      <c r="E887" s="200" t="n"/>
      <c r="F887" s="201" t="n"/>
      <c r="G887" s="200" t="n"/>
      <c r="H887" s="199" t="n"/>
      <c r="I887" s="199" t="n"/>
      <c r="J887" s="199" t="n"/>
      <c r="K887" s="234" t="n"/>
      <c r="L887" s="199" t="n"/>
      <c r="M887" s="212" t="n"/>
      <c r="N887" s="199" t="n"/>
      <c r="O887" s="199" t="n"/>
      <c r="P887" s="199" t="n"/>
      <c r="Q887" s="199" t="n"/>
      <c r="R887" s="199" t="n"/>
      <c r="S887" s="199" t="n"/>
      <c r="T887" s="199" t="n"/>
      <c r="U887" s="199" t="n"/>
      <c r="V887" s="199" t="n"/>
      <c r="W887" s="199" t="n"/>
      <c r="X887" s="199" t="n"/>
      <c r="Y887" s="199" t="n"/>
      <c r="Z887" s="199" t="n"/>
      <c r="AA887" s="199" t="n"/>
      <c r="AB887" s="199" t="n"/>
      <c r="AC887" s="199" t="n"/>
      <c r="AD887" s="199" t="n"/>
      <c r="AE887" s="199" t="n"/>
      <c r="AF887" s="199" t="n"/>
      <c r="AG887" s="199" t="n"/>
    </row>
    <row r="888" ht="22.5" customHeight="1">
      <c r="A888" s="199" t="n"/>
      <c r="B888" s="201" t="n"/>
      <c r="C888" s="200" t="n"/>
      <c r="D888" s="201" t="n"/>
      <c r="E888" s="200" t="n"/>
      <c r="F888" s="201" t="n"/>
      <c r="G888" s="200" t="n"/>
      <c r="H888" s="199" t="n"/>
      <c r="I888" s="199" t="n"/>
      <c r="J888" s="199" t="n"/>
      <c r="K888" s="234" t="n"/>
      <c r="L888" s="199" t="n"/>
      <c r="M888" s="212" t="n"/>
      <c r="N888" s="199" t="n"/>
      <c r="O888" s="199" t="n"/>
      <c r="P888" s="199" t="n"/>
      <c r="Q888" s="199" t="n"/>
      <c r="R888" s="199" t="n"/>
      <c r="S888" s="199" t="n"/>
      <c r="T888" s="199" t="n"/>
      <c r="U888" s="199" t="n"/>
      <c r="V888" s="199" t="n"/>
      <c r="W888" s="199" t="n"/>
      <c r="X888" s="199" t="n"/>
      <c r="Y888" s="199" t="n"/>
      <c r="Z888" s="199" t="n"/>
      <c r="AA888" s="199" t="n"/>
      <c r="AB888" s="199" t="n"/>
      <c r="AC888" s="199" t="n"/>
      <c r="AD888" s="199" t="n"/>
      <c r="AE888" s="199" t="n"/>
      <c r="AF888" s="199" t="n"/>
      <c r="AG888" s="199" t="n"/>
    </row>
    <row r="889" ht="22.5" customHeight="1">
      <c r="A889" s="199" t="n"/>
      <c r="B889" s="201" t="n"/>
      <c r="C889" s="200" t="n"/>
      <c r="D889" s="201" t="n"/>
      <c r="E889" s="200" t="n"/>
      <c r="F889" s="201" t="n"/>
      <c r="G889" s="200" t="n"/>
      <c r="H889" s="199" t="n"/>
      <c r="I889" s="199" t="n"/>
      <c r="J889" s="199" t="n"/>
      <c r="K889" s="234" t="n"/>
      <c r="L889" s="199" t="n"/>
      <c r="M889" s="212" t="n"/>
      <c r="N889" s="199" t="n"/>
      <c r="O889" s="199" t="n"/>
      <c r="P889" s="199" t="n"/>
      <c r="Q889" s="199" t="n"/>
      <c r="R889" s="199" t="n"/>
      <c r="S889" s="199" t="n"/>
      <c r="T889" s="199" t="n"/>
      <c r="U889" s="199" t="n"/>
      <c r="V889" s="199" t="n"/>
      <c r="W889" s="199" t="n"/>
      <c r="X889" s="199" t="n"/>
      <c r="Y889" s="199" t="n"/>
      <c r="Z889" s="199" t="n"/>
      <c r="AA889" s="199" t="n"/>
      <c r="AB889" s="199" t="n"/>
      <c r="AC889" s="199" t="n"/>
      <c r="AD889" s="199" t="n"/>
      <c r="AE889" s="199" t="n"/>
      <c r="AF889" s="199" t="n"/>
      <c r="AG889" s="199" t="n"/>
    </row>
    <row r="890" ht="22.5" customHeight="1">
      <c r="A890" s="199" t="n"/>
      <c r="B890" s="201" t="n"/>
      <c r="C890" s="200" t="n"/>
      <c r="D890" s="201" t="n"/>
      <c r="E890" s="200" t="n"/>
      <c r="F890" s="201" t="n"/>
      <c r="G890" s="200" t="n"/>
      <c r="H890" s="199" t="n"/>
      <c r="I890" s="199" t="n"/>
      <c r="J890" s="199" t="n"/>
      <c r="K890" s="234" t="n"/>
      <c r="L890" s="199" t="n"/>
      <c r="M890" s="212" t="n"/>
      <c r="N890" s="199" t="n"/>
      <c r="O890" s="199" t="n"/>
      <c r="P890" s="199" t="n"/>
      <c r="Q890" s="199" t="n"/>
      <c r="R890" s="199" t="n"/>
      <c r="S890" s="199" t="n"/>
      <c r="T890" s="199" t="n"/>
      <c r="U890" s="199" t="n"/>
      <c r="V890" s="199" t="n"/>
      <c r="W890" s="199" t="n"/>
      <c r="X890" s="199" t="n"/>
      <c r="Y890" s="199" t="n"/>
      <c r="Z890" s="199" t="n"/>
      <c r="AA890" s="199" t="n"/>
      <c r="AB890" s="199" t="n"/>
      <c r="AC890" s="199" t="n"/>
      <c r="AD890" s="199" t="n"/>
      <c r="AE890" s="199" t="n"/>
      <c r="AF890" s="199" t="n"/>
      <c r="AG890" s="199" t="n"/>
    </row>
    <row r="891" ht="22.5" customHeight="1">
      <c r="A891" s="199" t="n"/>
      <c r="B891" s="201" t="n"/>
      <c r="C891" s="200" t="n"/>
      <c r="D891" s="201" t="n"/>
      <c r="E891" s="200" t="n"/>
      <c r="F891" s="201" t="n"/>
      <c r="G891" s="200" t="n"/>
      <c r="H891" s="199" t="n"/>
      <c r="I891" s="199" t="n"/>
      <c r="J891" s="199" t="n"/>
      <c r="K891" s="234" t="n"/>
      <c r="L891" s="199" t="n"/>
      <c r="M891" s="212" t="n"/>
      <c r="N891" s="199" t="n"/>
      <c r="O891" s="199" t="n"/>
      <c r="P891" s="199" t="n"/>
      <c r="Q891" s="199" t="n"/>
      <c r="R891" s="199" t="n"/>
      <c r="S891" s="199" t="n"/>
      <c r="T891" s="199" t="n"/>
      <c r="U891" s="199" t="n"/>
      <c r="V891" s="199" t="n"/>
      <c r="W891" s="199" t="n"/>
      <c r="X891" s="199" t="n"/>
      <c r="Y891" s="199" t="n"/>
      <c r="Z891" s="199" t="n"/>
      <c r="AA891" s="199" t="n"/>
      <c r="AB891" s="199" t="n"/>
      <c r="AC891" s="199" t="n"/>
      <c r="AD891" s="199" t="n"/>
      <c r="AE891" s="199" t="n"/>
      <c r="AF891" s="199" t="n"/>
      <c r="AG891" s="199" t="n"/>
    </row>
    <row r="892" ht="22.5" customHeight="1">
      <c r="A892" s="199" t="n"/>
      <c r="B892" s="201" t="n"/>
      <c r="C892" s="200" t="n"/>
      <c r="D892" s="201" t="n"/>
      <c r="E892" s="200" t="n"/>
      <c r="F892" s="201" t="n"/>
      <c r="G892" s="200" t="n"/>
      <c r="H892" s="199" t="n"/>
      <c r="I892" s="199" t="n"/>
      <c r="J892" s="199" t="n"/>
      <c r="K892" s="234" t="n"/>
      <c r="L892" s="199" t="n"/>
      <c r="M892" s="212" t="n"/>
      <c r="N892" s="199" t="n"/>
      <c r="O892" s="199" t="n"/>
      <c r="P892" s="199" t="n"/>
      <c r="Q892" s="199" t="n"/>
      <c r="R892" s="199" t="n"/>
      <c r="S892" s="199" t="n"/>
      <c r="T892" s="199" t="n"/>
      <c r="U892" s="199" t="n"/>
      <c r="V892" s="199" t="n"/>
      <c r="W892" s="199" t="n"/>
      <c r="X892" s="199" t="n"/>
      <c r="Y892" s="199" t="n"/>
      <c r="Z892" s="199" t="n"/>
      <c r="AA892" s="199" t="n"/>
      <c r="AB892" s="199" t="n"/>
      <c r="AC892" s="199" t="n"/>
      <c r="AD892" s="199" t="n"/>
      <c r="AE892" s="199" t="n"/>
      <c r="AF892" s="199" t="n"/>
      <c r="AG892" s="199" t="n"/>
    </row>
    <row r="893" ht="22.5" customHeight="1">
      <c r="A893" s="199" t="n"/>
      <c r="B893" s="201" t="n"/>
      <c r="C893" s="200" t="n"/>
      <c r="D893" s="201" t="n"/>
      <c r="E893" s="200" t="n"/>
      <c r="F893" s="201" t="n"/>
      <c r="G893" s="200" t="n"/>
      <c r="H893" s="199" t="n"/>
      <c r="I893" s="199" t="n"/>
      <c r="J893" s="199" t="n"/>
      <c r="K893" s="234" t="n"/>
      <c r="L893" s="199" t="n"/>
      <c r="M893" s="212" t="n"/>
      <c r="N893" s="199" t="n"/>
      <c r="O893" s="199" t="n"/>
      <c r="P893" s="199" t="n"/>
      <c r="Q893" s="199" t="n"/>
      <c r="R893" s="199" t="n"/>
      <c r="S893" s="199" t="n"/>
      <c r="T893" s="199" t="n"/>
      <c r="U893" s="199" t="n"/>
      <c r="V893" s="199" t="n"/>
      <c r="W893" s="199" t="n"/>
      <c r="X893" s="199" t="n"/>
      <c r="Y893" s="199" t="n"/>
      <c r="Z893" s="199" t="n"/>
      <c r="AA893" s="199" t="n"/>
      <c r="AB893" s="199" t="n"/>
      <c r="AC893" s="199" t="n"/>
      <c r="AD893" s="199" t="n"/>
      <c r="AE893" s="199" t="n"/>
      <c r="AF893" s="199" t="n"/>
      <c r="AG893" s="199" t="n"/>
    </row>
    <row r="894" ht="22.5" customHeight="1">
      <c r="A894" s="199" t="n"/>
      <c r="B894" s="201" t="n"/>
      <c r="C894" s="200" t="n"/>
      <c r="D894" s="201" t="n"/>
      <c r="E894" s="200" t="n"/>
      <c r="F894" s="201" t="n"/>
      <c r="G894" s="200" t="n"/>
      <c r="H894" s="199" t="n"/>
      <c r="I894" s="199" t="n"/>
      <c r="J894" s="199" t="n"/>
      <c r="K894" s="234" t="n"/>
      <c r="L894" s="199" t="n"/>
      <c r="M894" s="212" t="n"/>
      <c r="N894" s="199" t="n"/>
      <c r="O894" s="199" t="n"/>
      <c r="P894" s="199" t="n"/>
      <c r="Q894" s="199" t="n"/>
      <c r="R894" s="199" t="n"/>
      <c r="S894" s="199" t="n"/>
      <c r="T894" s="199" t="n"/>
      <c r="U894" s="199" t="n"/>
      <c r="V894" s="199" t="n"/>
      <c r="W894" s="199" t="n"/>
      <c r="X894" s="199" t="n"/>
      <c r="Y894" s="199" t="n"/>
      <c r="Z894" s="199" t="n"/>
      <c r="AA894" s="199" t="n"/>
      <c r="AB894" s="199" t="n"/>
      <c r="AC894" s="199" t="n"/>
      <c r="AD894" s="199" t="n"/>
      <c r="AE894" s="199" t="n"/>
      <c r="AF894" s="199" t="n"/>
      <c r="AG894" s="199" t="n"/>
    </row>
    <row r="895" ht="22.5" customHeight="1">
      <c r="A895" s="199" t="n"/>
      <c r="B895" s="201" t="n"/>
      <c r="C895" s="200" t="n"/>
      <c r="D895" s="201" t="n"/>
      <c r="E895" s="200" t="n"/>
      <c r="F895" s="201" t="n"/>
      <c r="G895" s="200" t="n"/>
      <c r="H895" s="199" t="n"/>
      <c r="I895" s="199" t="n"/>
      <c r="J895" s="199" t="n"/>
      <c r="K895" s="234" t="n"/>
      <c r="L895" s="199" t="n"/>
      <c r="M895" s="212" t="n"/>
      <c r="N895" s="199" t="n"/>
      <c r="O895" s="199" t="n"/>
      <c r="P895" s="199" t="n"/>
      <c r="Q895" s="199" t="n"/>
      <c r="R895" s="199" t="n"/>
      <c r="S895" s="199" t="n"/>
      <c r="T895" s="199" t="n"/>
      <c r="U895" s="199" t="n"/>
      <c r="V895" s="199" t="n"/>
      <c r="W895" s="199" t="n"/>
      <c r="X895" s="199" t="n"/>
      <c r="Y895" s="199" t="n"/>
      <c r="Z895" s="199" t="n"/>
      <c r="AA895" s="199" t="n"/>
      <c r="AB895" s="199" t="n"/>
      <c r="AC895" s="199" t="n"/>
      <c r="AD895" s="199" t="n"/>
      <c r="AE895" s="199" t="n"/>
      <c r="AF895" s="199" t="n"/>
      <c r="AG895" s="199" t="n"/>
    </row>
    <row r="896" ht="22.5" customHeight="1">
      <c r="A896" s="199" t="n"/>
      <c r="B896" s="201" t="n"/>
      <c r="C896" s="200" t="n"/>
      <c r="D896" s="201" t="n"/>
      <c r="E896" s="200" t="n"/>
      <c r="F896" s="201" t="n"/>
      <c r="G896" s="200" t="n"/>
      <c r="H896" s="199" t="n"/>
      <c r="I896" s="199" t="n"/>
      <c r="J896" s="199" t="n"/>
      <c r="K896" s="234" t="n"/>
      <c r="L896" s="199" t="n"/>
      <c r="M896" s="212" t="n"/>
      <c r="N896" s="199" t="n"/>
      <c r="O896" s="199" t="n"/>
      <c r="P896" s="199" t="n"/>
      <c r="Q896" s="199" t="n"/>
      <c r="R896" s="199" t="n"/>
      <c r="S896" s="199" t="n"/>
      <c r="T896" s="199" t="n"/>
      <c r="U896" s="199" t="n"/>
      <c r="V896" s="199" t="n"/>
      <c r="W896" s="199" t="n"/>
      <c r="X896" s="199" t="n"/>
      <c r="Y896" s="199" t="n"/>
      <c r="Z896" s="199" t="n"/>
      <c r="AA896" s="199" t="n"/>
      <c r="AB896" s="199" t="n"/>
      <c r="AC896" s="199" t="n"/>
      <c r="AD896" s="199" t="n"/>
      <c r="AE896" s="199" t="n"/>
      <c r="AF896" s="199" t="n"/>
      <c r="AG896" s="199" t="n"/>
    </row>
    <row r="897" ht="22.5" customHeight="1">
      <c r="A897" s="199" t="n"/>
      <c r="B897" s="201" t="n"/>
      <c r="C897" s="200" t="n"/>
      <c r="D897" s="201" t="n"/>
      <c r="E897" s="200" t="n"/>
      <c r="F897" s="201" t="n"/>
      <c r="G897" s="200" t="n"/>
      <c r="H897" s="199" t="n"/>
      <c r="I897" s="199" t="n"/>
      <c r="J897" s="199" t="n"/>
      <c r="K897" s="234" t="n"/>
      <c r="L897" s="199" t="n"/>
      <c r="M897" s="212" t="n"/>
      <c r="N897" s="199" t="n"/>
      <c r="O897" s="199" t="n"/>
      <c r="P897" s="199" t="n"/>
      <c r="Q897" s="199" t="n"/>
      <c r="R897" s="199" t="n"/>
      <c r="S897" s="199" t="n"/>
      <c r="T897" s="199" t="n"/>
      <c r="U897" s="199" t="n"/>
      <c r="V897" s="199" t="n"/>
      <c r="W897" s="199" t="n"/>
      <c r="X897" s="199" t="n"/>
      <c r="Y897" s="199" t="n"/>
      <c r="Z897" s="199" t="n"/>
      <c r="AA897" s="199" t="n"/>
      <c r="AB897" s="199" t="n"/>
      <c r="AC897" s="199" t="n"/>
      <c r="AD897" s="199" t="n"/>
      <c r="AE897" s="199" t="n"/>
      <c r="AF897" s="199" t="n"/>
      <c r="AG897" s="199" t="n"/>
    </row>
    <row r="898" ht="22.5" customHeight="1">
      <c r="A898" s="199" t="n"/>
      <c r="B898" s="201" t="n"/>
      <c r="C898" s="200" t="n"/>
      <c r="D898" s="201" t="n"/>
      <c r="E898" s="200" t="n"/>
      <c r="F898" s="201" t="n"/>
      <c r="G898" s="200" t="n"/>
      <c r="H898" s="199" t="n"/>
      <c r="I898" s="199" t="n"/>
      <c r="J898" s="199" t="n"/>
      <c r="K898" s="234" t="n"/>
      <c r="L898" s="199" t="n"/>
      <c r="M898" s="212" t="n"/>
      <c r="N898" s="199" t="n"/>
      <c r="O898" s="199" t="n"/>
      <c r="P898" s="199" t="n"/>
      <c r="Q898" s="199" t="n"/>
      <c r="R898" s="199" t="n"/>
      <c r="S898" s="199" t="n"/>
      <c r="T898" s="199" t="n"/>
      <c r="U898" s="199" t="n"/>
      <c r="V898" s="199" t="n"/>
      <c r="W898" s="199" t="n"/>
      <c r="X898" s="199" t="n"/>
      <c r="Y898" s="199" t="n"/>
      <c r="Z898" s="199" t="n"/>
      <c r="AA898" s="199" t="n"/>
      <c r="AB898" s="199" t="n"/>
      <c r="AC898" s="199" t="n"/>
      <c r="AD898" s="199" t="n"/>
      <c r="AE898" s="199" t="n"/>
      <c r="AF898" s="199" t="n"/>
      <c r="AG898" s="199" t="n"/>
    </row>
    <row r="899" ht="22.5" customHeight="1">
      <c r="A899" s="199" t="n"/>
      <c r="B899" s="201" t="n"/>
      <c r="C899" s="200" t="n"/>
      <c r="D899" s="201" t="n"/>
      <c r="E899" s="200" t="n"/>
      <c r="F899" s="201" t="n"/>
      <c r="G899" s="200" t="n"/>
      <c r="H899" s="199" t="n"/>
      <c r="I899" s="199" t="n"/>
      <c r="J899" s="199" t="n"/>
      <c r="K899" s="234" t="n"/>
      <c r="L899" s="199" t="n"/>
      <c r="M899" s="212" t="n"/>
      <c r="N899" s="199" t="n"/>
      <c r="O899" s="199" t="n"/>
      <c r="P899" s="199" t="n"/>
      <c r="Q899" s="199" t="n"/>
      <c r="R899" s="199" t="n"/>
      <c r="S899" s="199" t="n"/>
      <c r="T899" s="199" t="n"/>
      <c r="U899" s="199" t="n"/>
      <c r="V899" s="199" t="n"/>
      <c r="W899" s="199" t="n"/>
      <c r="X899" s="199" t="n"/>
      <c r="Y899" s="199" t="n"/>
      <c r="Z899" s="199" t="n"/>
      <c r="AA899" s="199" t="n"/>
      <c r="AB899" s="199" t="n"/>
      <c r="AC899" s="199" t="n"/>
      <c r="AD899" s="199" t="n"/>
      <c r="AE899" s="199" t="n"/>
      <c r="AF899" s="199" t="n"/>
      <c r="AG899" s="199" t="n"/>
    </row>
    <row r="900" ht="22.5" customHeight="1">
      <c r="A900" s="199" t="n"/>
      <c r="B900" s="201" t="n"/>
      <c r="C900" s="200" t="n"/>
      <c r="D900" s="201" t="n"/>
      <c r="E900" s="200" t="n"/>
      <c r="F900" s="201" t="n"/>
      <c r="G900" s="200" t="n"/>
      <c r="H900" s="199" t="n"/>
      <c r="I900" s="199" t="n"/>
      <c r="J900" s="199" t="n"/>
      <c r="K900" s="234" t="n"/>
      <c r="L900" s="199" t="n"/>
      <c r="M900" s="212" t="n"/>
      <c r="N900" s="199" t="n"/>
      <c r="O900" s="199" t="n"/>
      <c r="P900" s="199" t="n"/>
      <c r="Q900" s="199" t="n"/>
      <c r="R900" s="199" t="n"/>
      <c r="S900" s="199" t="n"/>
      <c r="T900" s="199" t="n"/>
      <c r="U900" s="199" t="n"/>
      <c r="V900" s="199" t="n"/>
      <c r="W900" s="199" t="n"/>
      <c r="X900" s="199" t="n"/>
      <c r="Y900" s="199" t="n"/>
      <c r="Z900" s="199" t="n"/>
      <c r="AA900" s="199" t="n"/>
      <c r="AB900" s="199" t="n"/>
      <c r="AC900" s="199" t="n"/>
      <c r="AD900" s="199" t="n"/>
      <c r="AE900" s="199" t="n"/>
      <c r="AF900" s="199" t="n"/>
      <c r="AG900" s="199" t="n"/>
    </row>
    <row r="901" ht="22.5" customHeight="1">
      <c r="A901" s="199" t="n"/>
      <c r="B901" s="201" t="n"/>
      <c r="C901" s="200" t="n"/>
      <c r="D901" s="201" t="n"/>
      <c r="E901" s="200" t="n"/>
      <c r="F901" s="201" t="n"/>
      <c r="G901" s="200" t="n"/>
      <c r="H901" s="199" t="n"/>
      <c r="I901" s="199" t="n"/>
      <c r="J901" s="199" t="n"/>
      <c r="K901" s="234" t="n"/>
      <c r="L901" s="199" t="n"/>
      <c r="M901" s="212" t="n"/>
      <c r="N901" s="199" t="n"/>
      <c r="O901" s="199" t="n"/>
      <c r="P901" s="199" t="n"/>
      <c r="Q901" s="199" t="n"/>
      <c r="R901" s="199" t="n"/>
      <c r="S901" s="199" t="n"/>
      <c r="T901" s="199" t="n"/>
      <c r="U901" s="199" t="n"/>
      <c r="V901" s="199" t="n"/>
      <c r="W901" s="199" t="n"/>
      <c r="X901" s="199" t="n"/>
      <c r="Y901" s="199" t="n"/>
      <c r="Z901" s="199" t="n"/>
      <c r="AA901" s="199" t="n"/>
      <c r="AB901" s="199" t="n"/>
      <c r="AC901" s="199" t="n"/>
      <c r="AD901" s="199" t="n"/>
      <c r="AE901" s="199" t="n"/>
      <c r="AF901" s="199" t="n"/>
      <c r="AG901" s="199" t="n"/>
    </row>
    <row r="902" ht="22.5" customHeight="1">
      <c r="A902" s="199" t="n"/>
      <c r="B902" s="201" t="n"/>
      <c r="C902" s="200" t="n"/>
      <c r="D902" s="201" t="n"/>
      <c r="E902" s="200" t="n"/>
      <c r="F902" s="201" t="n"/>
      <c r="G902" s="200" t="n"/>
      <c r="H902" s="199" t="n"/>
      <c r="I902" s="199" t="n"/>
      <c r="J902" s="199" t="n"/>
      <c r="K902" s="234" t="n"/>
      <c r="L902" s="199" t="n"/>
      <c r="M902" s="212" t="n"/>
      <c r="N902" s="199" t="n"/>
      <c r="O902" s="199" t="n"/>
      <c r="P902" s="199" t="n"/>
      <c r="Q902" s="199" t="n"/>
      <c r="R902" s="199" t="n"/>
      <c r="S902" s="199" t="n"/>
      <c r="T902" s="199" t="n"/>
      <c r="U902" s="199" t="n"/>
      <c r="V902" s="199" t="n"/>
      <c r="W902" s="199" t="n"/>
      <c r="X902" s="199" t="n"/>
      <c r="Y902" s="199" t="n"/>
      <c r="Z902" s="199" t="n"/>
      <c r="AA902" s="199" t="n"/>
      <c r="AB902" s="199" t="n"/>
      <c r="AC902" s="199" t="n"/>
      <c r="AD902" s="199" t="n"/>
      <c r="AE902" s="199" t="n"/>
      <c r="AF902" s="199" t="n"/>
      <c r="AG902" s="199" t="n"/>
    </row>
    <row r="903" ht="22.5" customHeight="1">
      <c r="A903" s="199" t="n"/>
      <c r="B903" s="201" t="n"/>
      <c r="C903" s="200" t="n"/>
      <c r="D903" s="201" t="n"/>
      <c r="E903" s="200" t="n"/>
      <c r="F903" s="201" t="n"/>
      <c r="G903" s="200" t="n"/>
      <c r="H903" s="199" t="n"/>
      <c r="I903" s="199" t="n"/>
      <c r="J903" s="199" t="n"/>
      <c r="K903" s="234" t="n"/>
      <c r="L903" s="199" t="n"/>
      <c r="M903" s="212" t="n"/>
      <c r="N903" s="199" t="n"/>
      <c r="O903" s="199" t="n"/>
      <c r="P903" s="199" t="n"/>
      <c r="Q903" s="199" t="n"/>
      <c r="R903" s="199" t="n"/>
      <c r="S903" s="199" t="n"/>
      <c r="T903" s="199" t="n"/>
      <c r="U903" s="199" t="n"/>
      <c r="V903" s="199" t="n"/>
      <c r="W903" s="199" t="n"/>
      <c r="X903" s="199" t="n"/>
      <c r="Y903" s="199" t="n"/>
      <c r="Z903" s="199" t="n"/>
      <c r="AA903" s="199" t="n"/>
      <c r="AB903" s="199" t="n"/>
      <c r="AC903" s="199" t="n"/>
      <c r="AD903" s="199" t="n"/>
      <c r="AE903" s="199" t="n"/>
      <c r="AF903" s="199" t="n"/>
      <c r="AG903" s="199" t="n"/>
    </row>
    <row r="904" ht="22.5" customHeight="1">
      <c r="A904" s="199" t="n"/>
      <c r="B904" s="201" t="n"/>
      <c r="C904" s="200" t="n"/>
      <c r="D904" s="201" t="n"/>
      <c r="E904" s="200" t="n"/>
      <c r="F904" s="201" t="n"/>
      <c r="G904" s="200" t="n"/>
      <c r="H904" s="199" t="n"/>
      <c r="I904" s="199" t="n"/>
      <c r="J904" s="199" t="n"/>
      <c r="K904" s="234" t="n"/>
      <c r="L904" s="199" t="n"/>
      <c r="M904" s="212" t="n"/>
      <c r="N904" s="199" t="n"/>
      <c r="O904" s="199" t="n"/>
      <c r="P904" s="199" t="n"/>
      <c r="Q904" s="199" t="n"/>
      <c r="R904" s="199" t="n"/>
      <c r="S904" s="199" t="n"/>
      <c r="T904" s="199" t="n"/>
      <c r="U904" s="199" t="n"/>
      <c r="V904" s="199" t="n"/>
      <c r="W904" s="199" t="n"/>
      <c r="X904" s="199" t="n"/>
      <c r="Y904" s="199" t="n"/>
      <c r="Z904" s="199" t="n"/>
      <c r="AA904" s="199" t="n"/>
      <c r="AB904" s="199" t="n"/>
      <c r="AC904" s="199" t="n"/>
      <c r="AD904" s="199" t="n"/>
      <c r="AE904" s="199" t="n"/>
      <c r="AF904" s="199" t="n"/>
      <c r="AG904" s="199" t="n"/>
    </row>
    <row r="905" ht="22.5" customHeight="1">
      <c r="A905" s="199" t="n"/>
      <c r="B905" s="201" t="n"/>
      <c r="C905" s="200" t="n"/>
      <c r="D905" s="201" t="n"/>
      <c r="E905" s="200" t="n"/>
      <c r="F905" s="201" t="n"/>
      <c r="G905" s="200" t="n"/>
      <c r="H905" s="199" t="n"/>
      <c r="I905" s="199" t="n"/>
      <c r="J905" s="199" t="n"/>
      <c r="K905" s="234" t="n"/>
      <c r="L905" s="199" t="n"/>
      <c r="M905" s="212" t="n"/>
      <c r="N905" s="199" t="n"/>
      <c r="O905" s="199" t="n"/>
      <c r="P905" s="199" t="n"/>
      <c r="Q905" s="199" t="n"/>
      <c r="R905" s="199" t="n"/>
      <c r="S905" s="199" t="n"/>
      <c r="T905" s="199" t="n"/>
      <c r="U905" s="199" t="n"/>
      <c r="V905" s="199" t="n"/>
      <c r="W905" s="199" t="n"/>
      <c r="X905" s="199" t="n"/>
      <c r="Y905" s="199" t="n"/>
      <c r="Z905" s="199" t="n"/>
      <c r="AA905" s="199" t="n"/>
      <c r="AB905" s="199" t="n"/>
      <c r="AC905" s="199" t="n"/>
      <c r="AD905" s="199" t="n"/>
      <c r="AE905" s="199" t="n"/>
      <c r="AF905" s="199" t="n"/>
      <c r="AG905" s="199" t="n"/>
    </row>
    <row r="906" ht="22.5" customHeight="1">
      <c r="A906" s="199" t="n"/>
      <c r="B906" s="201" t="n"/>
      <c r="C906" s="200" t="n"/>
      <c r="D906" s="201" t="n"/>
      <c r="E906" s="200" t="n"/>
      <c r="F906" s="201" t="n"/>
      <c r="G906" s="200" t="n"/>
      <c r="H906" s="199" t="n"/>
      <c r="I906" s="199" t="n"/>
      <c r="J906" s="199" t="n"/>
      <c r="K906" s="234" t="n"/>
      <c r="L906" s="199" t="n"/>
      <c r="M906" s="212" t="n"/>
      <c r="N906" s="199" t="n"/>
      <c r="O906" s="199" t="n"/>
      <c r="P906" s="199" t="n"/>
      <c r="Q906" s="199" t="n"/>
      <c r="R906" s="199" t="n"/>
      <c r="S906" s="199" t="n"/>
      <c r="T906" s="199" t="n"/>
      <c r="U906" s="199" t="n"/>
      <c r="V906" s="199" t="n"/>
      <c r="W906" s="199" t="n"/>
      <c r="X906" s="199" t="n"/>
      <c r="Y906" s="199" t="n"/>
      <c r="Z906" s="199" t="n"/>
      <c r="AA906" s="199" t="n"/>
      <c r="AB906" s="199" t="n"/>
      <c r="AC906" s="199" t="n"/>
      <c r="AD906" s="199" t="n"/>
      <c r="AE906" s="199" t="n"/>
      <c r="AF906" s="199" t="n"/>
      <c r="AG906" s="199" t="n"/>
    </row>
    <row r="907" ht="22.5" customHeight="1">
      <c r="A907" s="199" t="n"/>
      <c r="B907" s="201" t="n"/>
      <c r="C907" s="200" t="n"/>
      <c r="D907" s="201" t="n"/>
      <c r="E907" s="200" t="n"/>
      <c r="F907" s="201" t="n"/>
      <c r="G907" s="200" t="n"/>
      <c r="H907" s="199" t="n"/>
      <c r="I907" s="199" t="n"/>
      <c r="J907" s="199" t="n"/>
      <c r="K907" s="234" t="n"/>
      <c r="L907" s="199" t="n"/>
      <c r="M907" s="212" t="n"/>
      <c r="N907" s="199" t="n"/>
      <c r="O907" s="199" t="n"/>
      <c r="P907" s="199" t="n"/>
      <c r="Q907" s="199" t="n"/>
      <c r="R907" s="199" t="n"/>
      <c r="S907" s="199" t="n"/>
      <c r="T907" s="199" t="n"/>
      <c r="U907" s="199" t="n"/>
      <c r="V907" s="199" t="n"/>
      <c r="W907" s="199" t="n"/>
      <c r="X907" s="199" t="n"/>
      <c r="Y907" s="199" t="n"/>
      <c r="Z907" s="199" t="n"/>
      <c r="AA907" s="199" t="n"/>
      <c r="AB907" s="199" t="n"/>
      <c r="AC907" s="199" t="n"/>
      <c r="AD907" s="199" t="n"/>
      <c r="AE907" s="199" t="n"/>
      <c r="AF907" s="199" t="n"/>
      <c r="AG907" s="199" t="n"/>
    </row>
    <row r="908" ht="22.5" customHeight="1">
      <c r="A908" s="199" t="n"/>
      <c r="B908" s="201" t="n"/>
      <c r="C908" s="200" t="n"/>
      <c r="D908" s="201" t="n"/>
      <c r="E908" s="200" t="n"/>
      <c r="F908" s="201" t="n"/>
      <c r="G908" s="200" t="n"/>
      <c r="H908" s="199" t="n"/>
      <c r="I908" s="199" t="n"/>
      <c r="J908" s="199" t="n"/>
      <c r="K908" s="234" t="n"/>
      <c r="L908" s="199" t="n"/>
      <c r="M908" s="212" t="n"/>
      <c r="N908" s="199" t="n"/>
      <c r="O908" s="199" t="n"/>
      <c r="P908" s="199" t="n"/>
      <c r="Q908" s="199" t="n"/>
      <c r="R908" s="199" t="n"/>
      <c r="S908" s="199" t="n"/>
      <c r="T908" s="199" t="n"/>
      <c r="U908" s="199" t="n"/>
      <c r="V908" s="199" t="n"/>
      <c r="W908" s="199" t="n"/>
      <c r="X908" s="199" t="n"/>
      <c r="Y908" s="199" t="n"/>
      <c r="Z908" s="199" t="n"/>
      <c r="AA908" s="199" t="n"/>
      <c r="AB908" s="199" t="n"/>
      <c r="AC908" s="199" t="n"/>
      <c r="AD908" s="199" t="n"/>
      <c r="AE908" s="199" t="n"/>
      <c r="AF908" s="199" t="n"/>
      <c r="AG908" s="199" t="n"/>
    </row>
    <row r="909" ht="22.5" customHeight="1">
      <c r="A909" s="199" t="n"/>
      <c r="B909" s="201" t="n"/>
      <c r="C909" s="200" t="n"/>
      <c r="D909" s="201" t="n"/>
      <c r="E909" s="200" t="n"/>
      <c r="F909" s="201" t="n"/>
      <c r="G909" s="200" t="n"/>
      <c r="H909" s="199" t="n"/>
      <c r="I909" s="199" t="n"/>
      <c r="J909" s="199" t="n"/>
      <c r="K909" s="234" t="n"/>
      <c r="L909" s="199" t="n"/>
      <c r="M909" s="212" t="n"/>
      <c r="N909" s="199" t="n"/>
      <c r="O909" s="199" t="n"/>
      <c r="P909" s="199" t="n"/>
      <c r="Q909" s="199" t="n"/>
      <c r="R909" s="199" t="n"/>
      <c r="S909" s="199" t="n"/>
      <c r="T909" s="199" t="n"/>
      <c r="U909" s="199" t="n"/>
      <c r="V909" s="199" t="n"/>
      <c r="W909" s="199" t="n"/>
      <c r="X909" s="199" t="n"/>
      <c r="Y909" s="199" t="n"/>
      <c r="Z909" s="199" t="n"/>
      <c r="AA909" s="199" t="n"/>
      <c r="AB909" s="199" t="n"/>
      <c r="AC909" s="199" t="n"/>
      <c r="AD909" s="199" t="n"/>
      <c r="AE909" s="199" t="n"/>
      <c r="AF909" s="199" t="n"/>
      <c r="AG909" s="199" t="n"/>
    </row>
    <row r="910" ht="22.5" customHeight="1">
      <c r="A910" s="199" t="n"/>
      <c r="B910" s="201" t="n"/>
      <c r="C910" s="200" t="n"/>
      <c r="D910" s="201" t="n"/>
      <c r="E910" s="200" t="n"/>
      <c r="F910" s="201" t="n"/>
      <c r="G910" s="200" t="n"/>
      <c r="H910" s="199" t="n"/>
      <c r="I910" s="199" t="n"/>
      <c r="J910" s="199" t="n"/>
      <c r="K910" s="234" t="n"/>
      <c r="L910" s="199" t="n"/>
      <c r="M910" s="212" t="n"/>
      <c r="N910" s="199" t="n"/>
      <c r="O910" s="199" t="n"/>
      <c r="P910" s="199" t="n"/>
      <c r="Q910" s="199" t="n"/>
      <c r="R910" s="199" t="n"/>
      <c r="S910" s="199" t="n"/>
      <c r="T910" s="199" t="n"/>
      <c r="U910" s="199" t="n"/>
      <c r="V910" s="199" t="n"/>
      <c r="W910" s="199" t="n"/>
      <c r="X910" s="199" t="n"/>
      <c r="Y910" s="199" t="n"/>
      <c r="Z910" s="199" t="n"/>
      <c r="AA910" s="199" t="n"/>
      <c r="AB910" s="199" t="n"/>
      <c r="AC910" s="199" t="n"/>
      <c r="AD910" s="199" t="n"/>
      <c r="AE910" s="199" t="n"/>
      <c r="AF910" s="199" t="n"/>
      <c r="AG910" s="199" t="n"/>
    </row>
    <row r="911" ht="22.5" customHeight="1">
      <c r="A911" s="199" t="n"/>
      <c r="B911" s="201" t="n"/>
      <c r="C911" s="200" t="n"/>
      <c r="D911" s="201" t="n"/>
      <c r="E911" s="200" t="n"/>
      <c r="F911" s="201" t="n"/>
      <c r="G911" s="200" t="n"/>
      <c r="H911" s="199" t="n"/>
      <c r="I911" s="199" t="n"/>
      <c r="J911" s="199" t="n"/>
      <c r="K911" s="234" t="n"/>
      <c r="L911" s="199" t="n"/>
      <c r="M911" s="212" t="n"/>
      <c r="N911" s="199" t="n"/>
      <c r="O911" s="199" t="n"/>
      <c r="P911" s="199" t="n"/>
      <c r="Q911" s="199" t="n"/>
      <c r="R911" s="199" t="n"/>
      <c r="S911" s="199" t="n"/>
      <c r="T911" s="199" t="n"/>
      <c r="U911" s="199" t="n"/>
      <c r="V911" s="199" t="n"/>
      <c r="W911" s="199" t="n"/>
      <c r="X911" s="199" t="n"/>
      <c r="Y911" s="199" t="n"/>
      <c r="Z911" s="199" t="n"/>
      <c r="AA911" s="199" t="n"/>
      <c r="AB911" s="199" t="n"/>
      <c r="AC911" s="199" t="n"/>
      <c r="AD911" s="199" t="n"/>
      <c r="AE911" s="199" t="n"/>
      <c r="AF911" s="199" t="n"/>
      <c r="AG911" s="199" t="n"/>
    </row>
    <row r="912" ht="22.5" customHeight="1">
      <c r="A912" s="199" t="n"/>
      <c r="B912" s="201" t="n"/>
      <c r="C912" s="200" t="n"/>
      <c r="D912" s="201" t="n"/>
      <c r="E912" s="200" t="n"/>
      <c r="F912" s="201" t="n"/>
      <c r="G912" s="200" t="n"/>
      <c r="H912" s="199" t="n"/>
      <c r="I912" s="199" t="n"/>
      <c r="J912" s="199" t="n"/>
      <c r="K912" s="234" t="n"/>
      <c r="L912" s="199" t="n"/>
      <c r="M912" s="212" t="n"/>
      <c r="N912" s="199" t="n"/>
      <c r="O912" s="199" t="n"/>
      <c r="P912" s="199" t="n"/>
      <c r="Q912" s="199" t="n"/>
      <c r="R912" s="199" t="n"/>
      <c r="S912" s="199" t="n"/>
      <c r="T912" s="199" t="n"/>
      <c r="U912" s="199" t="n"/>
      <c r="V912" s="199" t="n"/>
      <c r="W912" s="199" t="n"/>
      <c r="X912" s="199" t="n"/>
      <c r="Y912" s="199" t="n"/>
      <c r="Z912" s="199" t="n"/>
      <c r="AA912" s="199" t="n"/>
      <c r="AB912" s="199" t="n"/>
      <c r="AC912" s="199" t="n"/>
      <c r="AD912" s="199" t="n"/>
      <c r="AE912" s="199" t="n"/>
      <c r="AF912" s="199" t="n"/>
      <c r="AG912" s="199" t="n"/>
    </row>
    <row r="913" ht="22.5" customHeight="1">
      <c r="A913" s="199" t="n"/>
      <c r="B913" s="201" t="n"/>
      <c r="C913" s="200" t="n"/>
      <c r="D913" s="201" t="n"/>
      <c r="E913" s="200" t="n"/>
      <c r="F913" s="201" t="n"/>
      <c r="G913" s="200" t="n"/>
      <c r="H913" s="199" t="n"/>
      <c r="I913" s="199" t="n"/>
      <c r="J913" s="199" t="n"/>
      <c r="K913" s="234" t="n"/>
      <c r="L913" s="199" t="n"/>
      <c r="M913" s="212" t="n"/>
      <c r="N913" s="199" t="n"/>
      <c r="O913" s="199" t="n"/>
      <c r="P913" s="199" t="n"/>
      <c r="Q913" s="199" t="n"/>
      <c r="R913" s="199" t="n"/>
      <c r="S913" s="199" t="n"/>
      <c r="T913" s="199" t="n"/>
      <c r="U913" s="199" t="n"/>
      <c r="V913" s="199" t="n"/>
      <c r="W913" s="199" t="n"/>
      <c r="X913" s="199" t="n"/>
      <c r="Y913" s="199" t="n"/>
      <c r="Z913" s="199" t="n"/>
      <c r="AA913" s="199" t="n"/>
      <c r="AB913" s="199" t="n"/>
      <c r="AC913" s="199" t="n"/>
      <c r="AD913" s="199" t="n"/>
      <c r="AE913" s="199" t="n"/>
      <c r="AF913" s="199" t="n"/>
      <c r="AG913" s="199" t="n"/>
    </row>
    <row r="914" ht="22.5" customHeight="1">
      <c r="A914" s="199" t="n"/>
      <c r="B914" s="201" t="n"/>
      <c r="C914" s="200" t="n"/>
      <c r="D914" s="201" t="n"/>
      <c r="E914" s="200" t="n"/>
      <c r="F914" s="201" t="n"/>
      <c r="G914" s="200" t="n"/>
      <c r="H914" s="199" t="n"/>
      <c r="I914" s="199" t="n"/>
      <c r="J914" s="199" t="n"/>
      <c r="K914" s="234" t="n"/>
      <c r="L914" s="199" t="n"/>
      <c r="M914" s="212" t="n"/>
      <c r="N914" s="199" t="n"/>
      <c r="O914" s="199" t="n"/>
      <c r="P914" s="199" t="n"/>
      <c r="Q914" s="199" t="n"/>
      <c r="R914" s="199" t="n"/>
      <c r="S914" s="199" t="n"/>
      <c r="T914" s="199" t="n"/>
      <c r="U914" s="199" t="n"/>
      <c r="V914" s="199" t="n"/>
      <c r="W914" s="199" t="n"/>
      <c r="X914" s="199" t="n"/>
      <c r="Y914" s="199" t="n"/>
      <c r="Z914" s="199" t="n"/>
      <c r="AA914" s="199" t="n"/>
      <c r="AB914" s="199" t="n"/>
      <c r="AC914" s="199" t="n"/>
      <c r="AD914" s="199" t="n"/>
      <c r="AE914" s="199" t="n"/>
      <c r="AF914" s="199" t="n"/>
      <c r="AG914" s="199" t="n"/>
    </row>
    <row r="915" ht="22.5" customHeight="1">
      <c r="A915" s="199" t="n"/>
      <c r="B915" s="201" t="n"/>
      <c r="C915" s="200" t="n"/>
      <c r="D915" s="201" t="n"/>
      <c r="E915" s="200" t="n"/>
      <c r="F915" s="201" t="n"/>
      <c r="G915" s="200" t="n"/>
      <c r="H915" s="199" t="n"/>
      <c r="I915" s="199" t="n"/>
      <c r="J915" s="199" t="n"/>
      <c r="K915" s="234" t="n"/>
      <c r="L915" s="199" t="n"/>
      <c r="M915" s="212" t="n"/>
      <c r="N915" s="199" t="n"/>
      <c r="O915" s="199" t="n"/>
      <c r="P915" s="199" t="n"/>
      <c r="Q915" s="199" t="n"/>
      <c r="R915" s="199" t="n"/>
      <c r="S915" s="199" t="n"/>
      <c r="T915" s="199" t="n"/>
      <c r="U915" s="199" t="n"/>
      <c r="V915" s="199" t="n"/>
      <c r="W915" s="199" t="n"/>
      <c r="X915" s="199" t="n"/>
      <c r="Y915" s="199" t="n"/>
      <c r="Z915" s="199" t="n"/>
      <c r="AA915" s="199" t="n"/>
      <c r="AB915" s="199" t="n"/>
      <c r="AC915" s="199" t="n"/>
      <c r="AD915" s="199" t="n"/>
      <c r="AE915" s="199" t="n"/>
      <c r="AF915" s="199" t="n"/>
      <c r="AG915" s="199" t="n"/>
    </row>
    <row r="916" ht="22.5" customHeight="1">
      <c r="A916" s="199" t="n"/>
      <c r="B916" s="201" t="n"/>
      <c r="C916" s="200" t="n"/>
      <c r="D916" s="201" t="n"/>
      <c r="E916" s="200" t="n"/>
      <c r="F916" s="201" t="n"/>
      <c r="G916" s="200" t="n"/>
      <c r="H916" s="199" t="n"/>
      <c r="I916" s="199" t="n"/>
      <c r="J916" s="199" t="n"/>
      <c r="K916" s="234" t="n"/>
      <c r="L916" s="199" t="n"/>
      <c r="M916" s="212" t="n"/>
      <c r="N916" s="199" t="n"/>
      <c r="O916" s="199" t="n"/>
      <c r="P916" s="199" t="n"/>
      <c r="Q916" s="199" t="n"/>
      <c r="R916" s="199" t="n"/>
      <c r="S916" s="199" t="n"/>
      <c r="T916" s="199" t="n"/>
      <c r="U916" s="199" t="n"/>
      <c r="V916" s="199" t="n"/>
      <c r="W916" s="199" t="n"/>
      <c r="X916" s="199" t="n"/>
      <c r="Y916" s="199" t="n"/>
      <c r="Z916" s="199" t="n"/>
      <c r="AA916" s="199" t="n"/>
      <c r="AB916" s="199" t="n"/>
      <c r="AC916" s="199" t="n"/>
      <c r="AD916" s="199" t="n"/>
      <c r="AE916" s="199" t="n"/>
      <c r="AF916" s="199" t="n"/>
      <c r="AG916" s="199" t="n"/>
    </row>
    <row r="917" ht="22.5" customHeight="1">
      <c r="A917" s="199" t="n"/>
      <c r="B917" s="201" t="n"/>
      <c r="C917" s="200" t="n"/>
      <c r="D917" s="201" t="n"/>
      <c r="E917" s="200" t="n"/>
      <c r="F917" s="201" t="n"/>
      <c r="G917" s="200" t="n"/>
      <c r="H917" s="199" t="n"/>
      <c r="I917" s="199" t="n"/>
      <c r="J917" s="199" t="n"/>
      <c r="K917" s="234" t="n"/>
      <c r="L917" s="199" t="n"/>
      <c r="M917" s="212" t="n"/>
      <c r="N917" s="199" t="n"/>
      <c r="O917" s="199" t="n"/>
      <c r="P917" s="199" t="n"/>
      <c r="Q917" s="199" t="n"/>
      <c r="R917" s="199" t="n"/>
      <c r="S917" s="199" t="n"/>
      <c r="T917" s="199" t="n"/>
      <c r="U917" s="199" t="n"/>
      <c r="V917" s="199" t="n"/>
      <c r="W917" s="199" t="n"/>
      <c r="X917" s="199" t="n"/>
      <c r="Y917" s="199" t="n"/>
      <c r="Z917" s="199" t="n"/>
      <c r="AA917" s="199" t="n"/>
      <c r="AB917" s="199" t="n"/>
      <c r="AC917" s="199" t="n"/>
      <c r="AD917" s="199" t="n"/>
      <c r="AE917" s="199" t="n"/>
      <c r="AF917" s="199" t="n"/>
      <c r="AG917" s="199" t="n"/>
    </row>
    <row r="918" ht="22.5" customHeight="1">
      <c r="A918" s="199" t="n"/>
      <c r="B918" s="201" t="n"/>
      <c r="C918" s="200" t="n"/>
      <c r="D918" s="201" t="n"/>
      <c r="E918" s="200" t="n"/>
      <c r="F918" s="201" t="n"/>
      <c r="G918" s="200" t="n"/>
      <c r="H918" s="199" t="n"/>
      <c r="I918" s="199" t="n"/>
      <c r="J918" s="199" t="n"/>
      <c r="K918" s="234" t="n"/>
      <c r="L918" s="199" t="n"/>
      <c r="M918" s="212" t="n"/>
      <c r="N918" s="199" t="n"/>
      <c r="O918" s="199" t="n"/>
      <c r="P918" s="199" t="n"/>
      <c r="Q918" s="199" t="n"/>
      <c r="R918" s="199" t="n"/>
      <c r="S918" s="199" t="n"/>
      <c r="T918" s="199" t="n"/>
      <c r="U918" s="199" t="n"/>
      <c r="V918" s="199" t="n"/>
      <c r="W918" s="199" t="n"/>
      <c r="X918" s="199" t="n"/>
      <c r="Y918" s="199" t="n"/>
      <c r="Z918" s="199" t="n"/>
      <c r="AA918" s="199" t="n"/>
      <c r="AB918" s="199" t="n"/>
      <c r="AC918" s="199" t="n"/>
      <c r="AD918" s="199" t="n"/>
      <c r="AE918" s="199" t="n"/>
      <c r="AF918" s="199" t="n"/>
      <c r="AG918" s="199" t="n"/>
    </row>
    <row r="919" ht="22.5" customHeight="1">
      <c r="A919" s="199" t="n"/>
      <c r="B919" s="201" t="n"/>
      <c r="C919" s="200" t="n"/>
      <c r="D919" s="201" t="n"/>
      <c r="E919" s="200" t="n"/>
      <c r="F919" s="201" t="n"/>
      <c r="G919" s="200" t="n"/>
      <c r="H919" s="199" t="n"/>
      <c r="I919" s="199" t="n"/>
      <c r="J919" s="199" t="n"/>
      <c r="K919" s="234" t="n"/>
      <c r="L919" s="199" t="n"/>
      <c r="M919" s="212" t="n"/>
      <c r="N919" s="199" t="n"/>
      <c r="O919" s="199" t="n"/>
      <c r="P919" s="199" t="n"/>
      <c r="Q919" s="199" t="n"/>
      <c r="R919" s="199" t="n"/>
      <c r="S919" s="199" t="n"/>
      <c r="T919" s="199" t="n"/>
      <c r="U919" s="199" t="n"/>
      <c r="V919" s="199" t="n"/>
      <c r="W919" s="199" t="n"/>
      <c r="X919" s="199" t="n"/>
      <c r="Y919" s="199" t="n"/>
      <c r="Z919" s="199" t="n"/>
      <c r="AA919" s="199" t="n"/>
      <c r="AB919" s="199" t="n"/>
      <c r="AC919" s="199" t="n"/>
      <c r="AD919" s="199" t="n"/>
      <c r="AE919" s="199" t="n"/>
      <c r="AF919" s="199" t="n"/>
      <c r="AG919" s="199" t="n"/>
    </row>
    <row r="920" ht="22.5" customHeight="1">
      <c r="A920" s="199" t="n"/>
      <c r="B920" s="201" t="n"/>
      <c r="C920" s="200" t="n"/>
      <c r="D920" s="201" t="n"/>
      <c r="E920" s="200" t="n"/>
      <c r="F920" s="201" t="n"/>
      <c r="G920" s="200" t="n"/>
      <c r="H920" s="199" t="n"/>
      <c r="I920" s="199" t="n"/>
      <c r="J920" s="199" t="n"/>
      <c r="K920" s="234" t="n"/>
      <c r="L920" s="199" t="n"/>
      <c r="M920" s="212" t="n"/>
      <c r="N920" s="199" t="n"/>
      <c r="O920" s="199" t="n"/>
      <c r="P920" s="199" t="n"/>
      <c r="Q920" s="199" t="n"/>
      <c r="R920" s="199" t="n"/>
      <c r="S920" s="199" t="n"/>
      <c r="T920" s="199" t="n"/>
      <c r="U920" s="199" t="n"/>
      <c r="V920" s="199" t="n"/>
      <c r="W920" s="199" t="n"/>
      <c r="X920" s="199" t="n"/>
      <c r="Y920" s="199" t="n"/>
      <c r="Z920" s="199" t="n"/>
      <c r="AA920" s="199" t="n"/>
      <c r="AB920" s="199" t="n"/>
      <c r="AC920" s="199" t="n"/>
      <c r="AD920" s="199" t="n"/>
      <c r="AE920" s="199" t="n"/>
      <c r="AF920" s="199" t="n"/>
      <c r="AG920" s="199" t="n"/>
    </row>
    <row r="921" ht="22.5" customHeight="1">
      <c r="A921" s="199" t="n"/>
      <c r="B921" s="201" t="n"/>
      <c r="C921" s="200" t="n"/>
      <c r="D921" s="201" t="n"/>
      <c r="E921" s="200" t="n"/>
      <c r="F921" s="201" t="n"/>
      <c r="G921" s="200" t="n"/>
      <c r="H921" s="199" t="n"/>
      <c r="I921" s="199" t="n"/>
      <c r="J921" s="199" t="n"/>
      <c r="K921" s="234" t="n"/>
      <c r="L921" s="199" t="n"/>
      <c r="M921" s="212" t="n"/>
      <c r="N921" s="199" t="n"/>
      <c r="O921" s="199" t="n"/>
      <c r="P921" s="199" t="n"/>
      <c r="Q921" s="199" t="n"/>
      <c r="R921" s="199" t="n"/>
      <c r="S921" s="199" t="n"/>
      <c r="T921" s="199" t="n"/>
      <c r="U921" s="199" t="n"/>
      <c r="V921" s="199" t="n"/>
      <c r="W921" s="199" t="n"/>
      <c r="X921" s="199" t="n"/>
      <c r="Y921" s="199" t="n"/>
      <c r="Z921" s="199" t="n"/>
      <c r="AA921" s="199" t="n"/>
      <c r="AB921" s="199" t="n"/>
      <c r="AC921" s="199" t="n"/>
      <c r="AD921" s="199" t="n"/>
      <c r="AE921" s="199" t="n"/>
      <c r="AF921" s="199" t="n"/>
      <c r="AG921" s="199" t="n"/>
    </row>
    <row r="922" ht="22.5" customHeight="1">
      <c r="A922" s="199" t="n"/>
      <c r="B922" s="201" t="n"/>
      <c r="C922" s="200" t="n"/>
      <c r="D922" s="201" t="n"/>
      <c r="E922" s="200" t="n"/>
      <c r="F922" s="201" t="n"/>
      <c r="G922" s="200" t="n"/>
      <c r="H922" s="199" t="n"/>
      <c r="I922" s="199" t="n"/>
      <c r="J922" s="199" t="n"/>
      <c r="K922" s="234" t="n"/>
      <c r="L922" s="199" t="n"/>
      <c r="M922" s="212" t="n"/>
      <c r="N922" s="199" t="n"/>
      <c r="O922" s="199" t="n"/>
      <c r="P922" s="199" t="n"/>
      <c r="Q922" s="199" t="n"/>
      <c r="R922" s="199" t="n"/>
      <c r="S922" s="199" t="n"/>
      <c r="T922" s="199" t="n"/>
      <c r="U922" s="199" t="n"/>
      <c r="V922" s="199" t="n"/>
      <c r="W922" s="199" t="n"/>
      <c r="X922" s="199" t="n"/>
      <c r="Y922" s="199" t="n"/>
      <c r="Z922" s="199" t="n"/>
      <c r="AA922" s="199" t="n"/>
      <c r="AB922" s="199" t="n"/>
      <c r="AC922" s="199" t="n"/>
      <c r="AD922" s="199" t="n"/>
      <c r="AE922" s="199" t="n"/>
      <c r="AF922" s="199" t="n"/>
      <c r="AG922" s="199" t="n"/>
    </row>
    <row r="923" ht="22.5" customHeight="1">
      <c r="A923" s="199" t="n"/>
      <c r="B923" s="201" t="n"/>
      <c r="C923" s="200" t="n"/>
      <c r="D923" s="201" t="n"/>
      <c r="E923" s="200" t="n"/>
      <c r="F923" s="201" t="n"/>
      <c r="G923" s="200" t="n"/>
      <c r="H923" s="199" t="n"/>
      <c r="I923" s="199" t="n"/>
      <c r="J923" s="199" t="n"/>
      <c r="K923" s="234" t="n"/>
      <c r="L923" s="199" t="n"/>
      <c r="M923" s="212" t="n"/>
      <c r="N923" s="199" t="n"/>
      <c r="O923" s="199" t="n"/>
      <c r="P923" s="199" t="n"/>
      <c r="Q923" s="199" t="n"/>
      <c r="R923" s="199" t="n"/>
      <c r="S923" s="199" t="n"/>
      <c r="T923" s="199" t="n"/>
      <c r="U923" s="199" t="n"/>
      <c r="V923" s="199" t="n"/>
      <c r="W923" s="199" t="n"/>
      <c r="X923" s="199" t="n"/>
      <c r="Y923" s="199" t="n"/>
      <c r="Z923" s="199" t="n"/>
      <c r="AA923" s="199" t="n"/>
      <c r="AB923" s="199" t="n"/>
      <c r="AC923" s="199" t="n"/>
      <c r="AD923" s="199" t="n"/>
      <c r="AE923" s="199" t="n"/>
      <c r="AF923" s="199" t="n"/>
      <c r="AG923" s="199" t="n"/>
    </row>
    <row r="924" ht="22.5" customHeight="1">
      <c r="A924" s="199" t="n"/>
      <c r="B924" s="201" t="n"/>
      <c r="C924" s="200" t="n"/>
      <c r="D924" s="201" t="n"/>
      <c r="E924" s="200" t="n"/>
      <c r="F924" s="201" t="n"/>
      <c r="G924" s="200" t="n"/>
      <c r="H924" s="199" t="n"/>
      <c r="I924" s="199" t="n"/>
      <c r="J924" s="199" t="n"/>
      <c r="K924" s="234" t="n"/>
      <c r="L924" s="199" t="n"/>
      <c r="M924" s="212" t="n"/>
      <c r="N924" s="199" t="n"/>
      <c r="O924" s="199" t="n"/>
      <c r="P924" s="199" t="n"/>
      <c r="Q924" s="199" t="n"/>
      <c r="R924" s="199" t="n"/>
      <c r="S924" s="199" t="n"/>
      <c r="T924" s="199" t="n"/>
      <c r="U924" s="199" t="n"/>
      <c r="V924" s="199" t="n"/>
      <c r="W924" s="199" t="n"/>
      <c r="X924" s="199" t="n"/>
      <c r="Y924" s="199" t="n"/>
      <c r="Z924" s="199" t="n"/>
      <c r="AA924" s="199" t="n"/>
      <c r="AB924" s="199" t="n"/>
      <c r="AC924" s="199" t="n"/>
      <c r="AD924" s="199" t="n"/>
      <c r="AE924" s="199" t="n"/>
      <c r="AF924" s="199" t="n"/>
      <c r="AG924" s="199" t="n"/>
    </row>
    <row r="925" ht="22.5" customHeight="1">
      <c r="A925" s="199" t="n"/>
      <c r="B925" s="201" t="n"/>
      <c r="C925" s="200" t="n"/>
      <c r="D925" s="201" t="n"/>
      <c r="E925" s="200" t="n"/>
      <c r="F925" s="201" t="n"/>
      <c r="G925" s="200" t="n"/>
      <c r="H925" s="199" t="n"/>
      <c r="I925" s="199" t="n"/>
      <c r="J925" s="199" t="n"/>
      <c r="K925" s="234" t="n"/>
      <c r="L925" s="199" t="n"/>
      <c r="M925" s="212" t="n"/>
      <c r="N925" s="199" t="n"/>
      <c r="O925" s="199" t="n"/>
      <c r="P925" s="199" t="n"/>
      <c r="Q925" s="199" t="n"/>
      <c r="R925" s="199" t="n"/>
      <c r="S925" s="199" t="n"/>
      <c r="T925" s="199" t="n"/>
      <c r="U925" s="199" t="n"/>
      <c r="V925" s="199" t="n"/>
      <c r="W925" s="199" t="n"/>
      <c r="X925" s="199" t="n"/>
      <c r="Y925" s="199" t="n"/>
      <c r="Z925" s="199" t="n"/>
      <c r="AA925" s="199" t="n"/>
      <c r="AB925" s="199" t="n"/>
      <c r="AC925" s="199" t="n"/>
      <c r="AD925" s="199" t="n"/>
      <c r="AE925" s="199" t="n"/>
      <c r="AF925" s="199" t="n"/>
      <c r="AG925" s="199" t="n"/>
    </row>
    <row r="926" ht="22.5" customHeight="1">
      <c r="A926" s="199" t="n"/>
      <c r="B926" s="201" t="n"/>
      <c r="C926" s="200" t="n"/>
      <c r="D926" s="201" t="n"/>
      <c r="E926" s="200" t="n"/>
      <c r="F926" s="201" t="n"/>
      <c r="G926" s="200" t="n"/>
      <c r="H926" s="199" t="n"/>
      <c r="I926" s="199" t="n"/>
      <c r="J926" s="199" t="n"/>
      <c r="K926" s="234" t="n"/>
      <c r="L926" s="199" t="n"/>
      <c r="M926" s="212" t="n"/>
      <c r="N926" s="199" t="n"/>
      <c r="O926" s="199" t="n"/>
      <c r="P926" s="199" t="n"/>
      <c r="Q926" s="199" t="n"/>
      <c r="R926" s="199" t="n"/>
      <c r="S926" s="199" t="n"/>
      <c r="T926" s="199" t="n"/>
      <c r="U926" s="199" t="n"/>
      <c r="V926" s="199" t="n"/>
      <c r="W926" s="199" t="n"/>
      <c r="X926" s="199" t="n"/>
      <c r="Y926" s="199" t="n"/>
      <c r="Z926" s="199" t="n"/>
      <c r="AA926" s="199" t="n"/>
      <c r="AB926" s="199" t="n"/>
      <c r="AC926" s="199" t="n"/>
      <c r="AD926" s="199" t="n"/>
      <c r="AE926" s="199" t="n"/>
      <c r="AF926" s="199" t="n"/>
      <c r="AG926" s="199" t="n"/>
    </row>
    <row r="927" ht="22.5" customHeight="1">
      <c r="A927" s="199" t="n"/>
      <c r="B927" s="201" t="n"/>
      <c r="C927" s="200" t="n"/>
      <c r="D927" s="201" t="n"/>
      <c r="E927" s="200" t="n"/>
      <c r="F927" s="201" t="n"/>
      <c r="G927" s="200" t="n"/>
      <c r="H927" s="199" t="n"/>
      <c r="I927" s="199" t="n"/>
      <c r="J927" s="199" t="n"/>
      <c r="K927" s="234" t="n"/>
      <c r="L927" s="199" t="n"/>
      <c r="M927" s="212" t="n"/>
      <c r="N927" s="199" t="n"/>
      <c r="O927" s="199" t="n"/>
      <c r="P927" s="199" t="n"/>
      <c r="Q927" s="199" t="n"/>
      <c r="R927" s="199" t="n"/>
      <c r="S927" s="199" t="n"/>
      <c r="T927" s="199" t="n"/>
      <c r="U927" s="199" t="n"/>
      <c r="V927" s="199" t="n"/>
      <c r="W927" s="199" t="n"/>
      <c r="X927" s="199" t="n"/>
      <c r="Y927" s="199" t="n"/>
      <c r="Z927" s="199" t="n"/>
      <c r="AA927" s="199" t="n"/>
      <c r="AB927" s="199" t="n"/>
      <c r="AC927" s="199" t="n"/>
      <c r="AD927" s="199" t="n"/>
      <c r="AE927" s="199" t="n"/>
      <c r="AF927" s="199" t="n"/>
      <c r="AG927" s="199" t="n"/>
    </row>
    <row r="928" ht="22.5" customHeight="1">
      <c r="A928" s="199" t="n"/>
      <c r="B928" s="201" t="n"/>
      <c r="C928" s="200" t="n"/>
      <c r="D928" s="201" t="n"/>
      <c r="E928" s="200" t="n"/>
      <c r="F928" s="201" t="n"/>
      <c r="G928" s="200" t="n"/>
      <c r="H928" s="199" t="n"/>
      <c r="I928" s="199" t="n"/>
      <c r="J928" s="199" t="n"/>
      <c r="K928" s="234" t="n"/>
      <c r="L928" s="199" t="n"/>
      <c r="M928" s="212" t="n"/>
      <c r="N928" s="199" t="n"/>
      <c r="O928" s="199" t="n"/>
      <c r="P928" s="199" t="n"/>
      <c r="Q928" s="199" t="n"/>
      <c r="R928" s="199" t="n"/>
      <c r="S928" s="199" t="n"/>
      <c r="T928" s="199" t="n"/>
      <c r="U928" s="199" t="n"/>
      <c r="V928" s="199" t="n"/>
      <c r="W928" s="199" t="n"/>
      <c r="X928" s="199" t="n"/>
      <c r="Y928" s="199" t="n"/>
      <c r="Z928" s="199" t="n"/>
      <c r="AA928" s="199" t="n"/>
      <c r="AB928" s="199" t="n"/>
      <c r="AC928" s="199" t="n"/>
      <c r="AD928" s="199" t="n"/>
      <c r="AE928" s="199" t="n"/>
      <c r="AF928" s="199" t="n"/>
      <c r="AG928" s="199" t="n"/>
    </row>
    <row r="929" ht="22.5" customHeight="1">
      <c r="A929" s="199" t="n"/>
      <c r="B929" s="201" t="n"/>
      <c r="C929" s="200" t="n"/>
      <c r="D929" s="201" t="n"/>
      <c r="E929" s="200" t="n"/>
      <c r="F929" s="201" t="n"/>
      <c r="G929" s="200" t="n"/>
      <c r="H929" s="199" t="n"/>
      <c r="I929" s="199" t="n"/>
      <c r="J929" s="199" t="n"/>
      <c r="K929" s="234" t="n"/>
      <c r="L929" s="199" t="n"/>
      <c r="M929" s="212" t="n"/>
      <c r="N929" s="199" t="n"/>
      <c r="O929" s="199" t="n"/>
      <c r="P929" s="199" t="n"/>
      <c r="Q929" s="199" t="n"/>
      <c r="R929" s="199" t="n"/>
      <c r="S929" s="199" t="n"/>
      <c r="T929" s="199" t="n"/>
      <c r="U929" s="199" t="n"/>
      <c r="V929" s="199" t="n"/>
      <c r="W929" s="199" t="n"/>
      <c r="X929" s="199" t="n"/>
      <c r="Y929" s="199" t="n"/>
      <c r="Z929" s="199" t="n"/>
      <c r="AA929" s="199" t="n"/>
      <c r="AB929" s="199" t="n"/>
      <c r="AC929" s="199" t="n"/>
      <c r="AD929" s="199" t="n"/>
      <c r="AE929" s="199" t="n"/>
      <c r="AF929" s="199" t="n"/>
      <c r="AG929" s="199" t="n"/>
    </row>
    <row r="930" ht="22.5" customHeight="1">
      <c r="A930" s="199" t="n"/>
      <c r="B930" s="201" t="n"/>
      <c r="C930" s="200" t="n"/>
      <c r="D930" s="201" t="n"/>
      <c r="E930" s="200" t="n"/>
      <c r="F930" s="201" t="n"/>
      <c r="G930" s="200" t="n"/>
      <c r="H930" s="199" t="n"/>
      <c r="I930" s="199" t="n"/>
      <c r="J930" s="199" t="n"/>
      <c r="K930" s="234" t="n"/>
      <c r="L930" s="199" t="n"/>
      <c r="M930" s="212" t="n"/>
      <c r="N930" s="199" t="n"/>
      <c r="O930" s="199" t="n"/>
      <c r="P930" s="199" t="n"/>
      <c r="Q930" s="199" t="n"/>
      <c r="R930" s="199" t="n"/>
      <c r="S930" s="199" t="n"/>
      <c r="T930" s="199" t="n"/>
      <c r="U930" s="199" t="n"/>
      <c r="V930" s="199" t="n"/>
      <c r="W930" s="199" t="n"/>
      <c r="X930" s="199" t="n"/>
      <c r="Y930" s="199" t="n"/>
      <c r="Z930" s="199" t="n"/>
      <c r="AA930" s="199" t="n"/>
      <c r="AB930" s="199" t="n"/>
      <c r="AC930" s="199" t="n"/>
      <c r="AD930" s="199" t="n"/>
      <c r="AE930" s="199" t="n"/>
      <c r="AF930" s="199" t="n"/>
      <c r="AG930" s="199" t="n"/>
    </row>
    <row r="931" ht="22.5" customHeight="1">
      <c r="A931" s="199" t="n"/>
      <c r="B931" s="201" t="n"/>
      <c r="C931" s="200" t="n"/>
      <c r="D931" s="201" t="n"/>
      <c r="E931" s="200" t="n"/>
      <c r="F931" s="201" t="n"/>
      <c r="G931" s="200" t="n"/>
      <c r="H931" s="199" t="n"/>
      <c r="I931" s="199" t="n"/>
      <c r="J931" s="199" t="n"/>
      <c r="K931" s="234" t="n"/>
      <c r="L931" s="199" t="n"/>
      <c r="M931" s="212" t="n"/>
      <c r="N931" s="199" t="n"/>
      <c r="O931" s="199" t="n"/>
      <c r="P931" s="199" t="n"/>
      <c r="Q931" s="199" t="n"/>
      <c r="R931" s="199" t="n"/>
      <c r="S931" s="199" t="n"/>
      <c r="T931" s="199" t="n"/>
      <c r="U931" s="199" t="n"/>
      <c r="V931" s="199" t="n"/>
      <c r="W931" s="199" t="n"/>
      <c r="X931" s="199" t="n"/>
      <c r="Y931" s="199" t="n"/>
      <c r="Z931" s="199" t="n"/>
      <c r="AA931" s="199" t="n"/>
      <c r="AB931" s="199" t="n"/>
      <c r="AC931" s="199" t="n"/>
      <c r="AD931" s="199" t="n"/>
      <c r="AE931" s="199" t="n"/>
      <c r="AF931" s="199" t="n"/>
      <c r="AG931" s="199" t="n"/>
    </row>
    <row r="932" ht="22.5" customHeight="1">
      <c r="A932" s="199" t="n"/>
      <c r="B932" s="201" t="n"/>
      <c r="C932" s="200" t="n"/>
      <c r="D932" s="201" t="n"/>
      <c r="E932" s="200" t="n"/>
      <c r="F932" s="201" t="n"/>
      <c r="G932" s="200" t="n"/>
      <c r="H932" s="199" t="n"/>
      <c r="I932" s="199" t="n"/>
      <c r="J932" s="199" t="n"/>
      <c r="K932" s="234" t="n"/>
      <c r="L932" s="199" t="n"/>
      <c r="M932" s="212" t="n"/>
      <c r="N932" s="199" t="n"/>
      <c r="O932" s="199" t="n"/>
      <c r="P932" s="199" t="n"/>
      <c r="Q932" s="199" t="n"/>
      <c r="R932" s="199" t="n"/>
      <c r="S932" s="199" t="n"/>
      <c r="T932" s="199" t="n"/>
      <c r="U932" s="199" t="n"/>
      <c r="V932" s="199" t="n"/>
      <c r="W932" s="199" t="n"/>
      <c r="X932" s="199" t="n"/>
      <c r="Y932" s="199" t="n"/>
      <c r="Z932" s="199" t="n"/>
      <c r="AA932" s="199" t="n"/>
      <c r="AB932" s="199" t="n"/>
      <c r="AC932" s="199" t="n"/>
      <c r="AD932" s="199" t="n"/>
      <c r="AE932" s="199" t="n"/>
      <c r="AF932" s="199" t="n"/>
      <c r="AG932" s="199" t="n"/>
    </row>
    <row r="933" ht="22.5" customHeight="1">
      <c r="A933" s="199" t="n"/>
      <c r="B933" s="201" t="n"/>
      <c r="C933" s="200" t="n"/>
      <c r="D933" s="201" t="n"/>
      <c r="E933" s="200" t="n"/>
      <c r="F933" s="201" t="n"/>
      <c r="G933" s="200" t="n"/>
      <c r="H933" s="199" t="n"/>
      <c r="I933" s="199" t="n"/>
      <c r="J933" s="199" t="n"/>
      <c r="K933" s="234" t="n"/>
      <c r="L933" s="199" t="n"/>
      <c r="M933" s="212" t="n"/>
      <c r="N933" s="199" t="n"/>
      <c r="O933" s="199" t="n"/>
      <c r="P933" s="199" t="n"/>
      <c r="Q933" s="199" t="n"/>
      <c r="R933" s="199" t="n"/>
      <c r="S933" s="199" t="n"/>
      <c r="T933" s="199" t="n"/>
      <c r="U933" s="199" t="n"/>
      <c r="V933" s="199" t="n"/>
      <c r="W933" s="199" t="n"/>
      <c r="X933" s="199" t="n"/>
      <c r="Y933" s="199" t="n"/>
      <c r="Z933" s="199" t="n"/>
      <c r="AA933" s="199" t="n"/>
      <c r="AB933" s="199" t="n"/>
      <c r="AC933" s="199" t="n"/>
      <c r="AD933" s="199" t="n"/>
      <c r="AE933" s="199" t="n"/>
      <c r="AF933" s="199" t="n"/>
      <c r="AG933" s="199" t="n"/>
    </row>
    <row r="934" ht="22.5" customHeight="1">
      <c r="A934" s="199" t="n"/>
      <c r="B934" s="201" t="n"/>
      <c r="C934" s="200" t="n"/>
      <c r="D934" s="201" t="n"/>
      <c r="E934" s="200" t="n"/>
      <c r="F934" s="201" t="n"/>
      <c r="G934" s="200" t="n"/>
      <c r="H934" s="199" t="n"/>
      <c r="I934" s="199" t="n"/>
      <c r="J934" s="199" t="n"/>
      <c r="K934" s="234" t="n"/>
      <c r="L934" s="199" t="n"/>
      <c r="M934" s="212" t="n"/>
      <c r="N934" s="199" t="n"/>
      <c r="O934" s="199" t="n"/>
      <c r="P934" s="199" t="n"/>
      <c r="Q934" s="199" t="n"/>
      <c r="R934" s="199" t="n"/>
      <c r="S934" s="199" t="n"/>
      <c r="T934" s="199" t="n"/>
      <c r="U934" s="199" t="n"/>
      <c r="V934" s="199" t="n"/>
      <c r="W934" s="199" t="n"/>
      <c r="X934" s="199" t="n"/>
      <c r="Y934" s="199" t="n"/>
      <c r="Z934" s="199" t="n"/>
      <c r="AA934" s="199" t="n"/>
      <c r="AB934" s="199" t="n"/>
      <c r="AC934" s="199" t="n"/>
      <c r="AD934" s="199" t="n"/>
      <c r="AE934" s="199" t="n"/>
      <c r="AF934" s="199" t="n"/>
      <c r="AG934" s="199" t="n"/>
    </row>
    <row r="935" ht="22.5" customHeight="1">
      <c r="A935" s="199" t="n"/>
      <c r="B935" s="201" t="n"/>
      <c r="C935" s="200" t="n"/>
      <c r="D935" s="201" t="n"/>
      <c r="E935" s="200" t="n"/>
      <c r="F935" s="201" t="n"/>
      <c r="G935" s="200" t="n"/>
      <c r="H935" s="199" t="n"/>
      <c r="I935" s="199" t="n"/>
      <c r="J935" s="199" t="n"/>
      <c r="K935" s="234" t="n"/>
      <c r="L935" s="199" t="n"/>
      <c r="M935" s="212" t="n"/>
      <c r="N935" s="199" t="n"/>
      <c r="O935" s="199" t="n"/>
      <c r="P935" s="199" t="n"/>
      <c r="Q935" s="199" t="n"/>
      <c r="R935" s="199" t="n"/>
      <c r="S935" s="199" t="n"/>
      <c r="T935" s="199" t="n"/>
      <c r="U935" s="199" t="n"/>
      <c r="V935" s="199" t="n"/>
      <c r="W935" s="199" t="n"/>
      <c r="X935" s="199" t="n"/>
      <c r="Y935" s="199" t="n"/>
      <c r="Z935" s="199" t="n"/>
      <c r="AA935" s="199" t="n"/>
      <c r="AB935" s="199" t="n"/>
      <c r="AC935" s="199" t="n"/>
      <c r="AD935" s="199" t="n"/>
      <c r="AE935" s="199" t="n"/>
      <c r="AF935" s="199" t="n"/>
      <c r="AG935" s="199" t="n"/>
    </row>
    <row r="936" ht="22.5" customHeight="1">
      <c r="A936" s="199" t="n"/>
      <c r="B936" s="201" t="n"/>
      <c r="C936" s="200" t="n"/>
      <c r="D936" s="201" t="n"/>
      <c r="E936" s="200" t="n"/>
      <c r="F936" s="201" t="n"/>
      <c r="G936" s="200" t="n"/>
      <c r="H936" s="199" t="n"/>
      <c r="I936" s="199" t="n"/>
      <c r="J936" s="199" t="n"/>
      <c r="K936" s="234" t="n"/>
      <c r="L936" s="199" t="n"/>
      <c r="M936" s="212" t="n"/>
      <c r="N936" s="199" t="n"/>
      <c r="O936" s="199" t="n"/>
      <c r="P936" s="199" t="n"/>
      <c r="Q936" s="199" t="n"/>
      <c r="R936" s="199" t="n"/>
      <c r="S936" s="199" t="n"/>
      <c r="T936" s="199" t="n"/>
      <c r="U936" s="199" t="n"/>
      <c r="V936" s="199" t="n"/>
      <c r="W936" s="199" t="n"/>
      <c r="X936" s="199" t="n"/>
      <c r="Y936" s="199" t="n"/>
      <c r="Z936" s="199" t="n"/>
      <c r="AA936" s="199" t="n"/>
      <c r="AB936" s="199" t="n"/>
      <c r="AC936" s="199" t="n"/>
      <c r="AD936" s="199" t="n"/>
      <c r="AE936" s="199" t="n"/>
      <c r="AF936" s="199" t="n"/>
      <c r="AG936" s="199" t="n"/>
    </row>
    <row r="937" ht="22.5" customHeight="1">
      <c r="A937" s="199" t="n"/>
      <c r="B937" s="201" t="n"/>
      <c r="C937" s="200" t="n"/>
      <c r="D937" s="201" t="n"/>
      <c r="E937" s="200" t="n"/>
      <c r="F937" s="201" t="n"/>
      <c r="G937" s="200" t="n"/>
      <c r="H937" s="199" t="n"/>
      <c r="I937" s="199" t="n"/>
      <c r="J937" s="199" t="n"/>
      <c r="K937" s="234" t="n"/>
      <c r="L937" s="199" t="n"/>
      <c r="M937" s="212" t="n"/>
      <c r="N937" s="199" t="n"/>
      <c r="O937" s="199" t="n"/>
      <c r="P937" s="199" t="n"/>
      <c r="Q937" s="199" t="n"/>
      <c r="R937" s="199" t="n"/>
      <c r="S937" s="199" t="n"/>
      <c r="T937" s="199" t="n"/>
      <c r="U937" s="199" t="n"/>
      <c r="V937" s="199" t="n"/>
      <c r="W937" s="199" t="n"/>
      <c r="X937" s="199" t="n"/>
      <c r="Y937" s="199" t="n"/>
      <c r="Z937" s="199" t="n"/>
      <c r="AA937" s="199" t="n"/>
      <c r="AB937" s="199" t="n"/>
      <c r="AC937" s="199" t="n"/>
      <c r="AD937" s="199" t="n"/>
      <c r="AE937" s="199" t="n"/>
      <c r="AF937" s="199" t="n"/>
      <c r="AG937" s="199" t="n"/>
    </row>
    <row r="938" ht="22.5" customHeight="1">
      <c r="A938" s="199" t="n"/>
      <c r="B938" s="201" t="n"/>
      <c r="C938" s="200" t="n"/>
      <c r="D938" s="201" t="n"/>
      <c r="E938" s="200" t="n"/>
      <c r="F938" s="201" t="n"/>
      <c r="G938" s="200" t="n"/>
      <c r="H938" s="199" t="n"/>
      <c r="I938" s="199" t="n"/>
      <c r="J938" s="199" t="n"/>
      <c r="K938" s="234" t="n"/>
      <c r="L938" s="199" t="n"/>
      <c r="M938" s="212" t="n"/>
      <c r="N938" s="199" t="n"/>
      <c r="O938" s="199" t="n"/>
      <c r="P938" s="199" t="n"/>
      <c r="Q938" s="199" t="n"/>
      <c r="R938" s="199" t="n"/>
      <c r="S938" s="199" t="n"/>
      <c r="T938" s="199" t="n"/>
      <c r="U938" s="199" t="n"/>
      <c r="V938" s="199" t="n"/>
      <c r="W938" s="199" t="n"/>
      <c r="X938" s="199" t="n"/>
      <c r="Y938" s="199" t="n"/>
      <c r="Z938" s="199" t="n"/>
      <c r="AA938" s="199" t="n"/>
      <c r="AB938" s="199" t="n"/>
      <c r="AC938" s="199" t="n"/>
      <c r="AD938" s="199" t="n"/>
      <c r="AE938" s="199" t="n"/>
      <c r="AF938" s="199" t="n"/>
      <c r="AG938" s="199" t="n"/>
    </row>
    <row r="939" ht="22.5" customHeight="1">
      <c r="A939" s="199" t="n"/>
      <c r="B939" s="201" t="n"/>
      <c r="C939" s="200" t="n"/>
      <c r="D939" s="201" t="n"/>
      <c r="E939" s="200" t="n"/>
      <c r="F939" s="201" t="n"/>
      <c r="G939" s="200" t="n"/>
      <c r="H939" s="199" t="n"/>
      <c r="I939" s="199" t="n"/>
      <c r="J939" s="199" t="n"/>
      <c r="K939" s="234" t="n"/>
      <c r="L939" s="199" t="n"/>
      <c r="M939" s="212" t="n"/>
      <c r="N939" s="199" t="n"/>
      <c r="O939" s="199" t="n"/>
      <c r="P939" s="199" t="n"/>
      <c r="Q939" s="199" t="n"/>
      <c r="R939" s="199" t="n"/>
      <c r="S939" s="199" t="n"/>
      <c r="T939" s="199" t="n"/>
      <c r="U939" s="199" t="n"/>
      <c r="V939" s="199" t="n"/>
      <c r="W939" s="199" t="n"/>
      <c r="X939" s="199" t="n"/>
      <c r="Y939" s="199" t="n"/>
      <c r="Z939" s="199" t="n"/>
      <c r="AA939" s="199" t="n"/>
      <c r="AB939" s="199" t="n"/>
      <c r="AC939" s="199" t="n"/>
      <c r="AD939" s="199" t="n"/>
      <c r="AE939" s="199" t="n"/>
      <c r="AF939" s="199" t="n"/>
      <c r="AG939" s="199" t="n"/>
    </row>
    <row r="940" ht="22.5" customHeight="1">
      <c r="A940" s="199" t="n"/>
      <c r="B940" s="201" t="n"/>
      <c r="C940" s="200" t="n"/>
      <c r="D940" s="201" t="n"/>
      <c r="E940" s="200" t="n"/>
      <c r="F940" s="201" t="n"/>
      <c r="G940" s="200" t="n"/>
      <c r="H940" s="199" t="n"/>
      <c r="I940" s="199" t="n"/>
      <c r="J940" s="199" t="n"/>
      <c r="K940" s="234" t="n"/>
      <c r="L940" s="199" t="n"/>
      <c r="M940" s="212" t="n"/>
      <c r="N940" s="199" t="n"/>
      <c r="O940" s="199" t="n"/>
      <c r="P940" s="199" t="n"/>
      <c r="Q940" s="199" t="n"/>
      <c r="R940" s="199" t="n"/>
      <c r="S940" s="199" t="n"/>
      <c r="T940" s="199" t="n"/>
      <c r="U940" s="199" t="n"/>
      <c r="V940" s="199" t="n"/>
      <c r="W940" s="199" t="n"/>
      <c r="X940" s="199" t="n"/>
      <c r="Y940" s="199" t="n"/>
      <c r="Z940" s="199" t="n"/>
      <c r="AA940" s="199" t="n"/>
      <c r="AB940" s="199" t="n"/>
      <c r="AC940" s="199" t="n"/>
      <c r="AD940" s="199" t="n"/>
      <c r="AE940" s="199" t="n"/>
      <c r="AF940" s="199" t="n"/>
      <c r="AG940" s="199" t="n"/>
    </row>
    <row r="941" ht="22.5" customHeight="1">
      <c r="A941" s="199" t="n"/>
      <c r="B941" s="201" t="n"/>
      <c r="C941" s="200" t="n"/>
      <c r="D941" s="201" t="n"/>
      <c r="E941" s="200" t="n"/>
      <c r="F941" s="201" t="n"/>
      <c r="G941" s="200" t="n"/>
      <c r="H941" s="199" t="n"/>
      <c r="I941" s="199" t="n"/>
      <c r="J941" s="199" t="n"/>
      <c r="K941" s="234" t="n"/>
      <c r="L941" s="199" t="n"/>
      <c r="M941" s="212" t="n"/>
      <c r="N941" s="199" t="n"/>
      <c r="O941" s="199" t="n"/>
      <c r="P941" s="199" t="n"/>
      <c r="Q941" s="199" t="n"/>
      <c r="R941" s="199" t="n"/>
      <c r="S941" s="199" t="n"/>
      <c r="T941" s="199" t="n"/>
      <c r="U941" s="199" t="n"/>
      <c r="V941" s="199" t="n"/>
      <c r="W941" s="199" t="n"/>
      <c r="X941" s="199" t="n"/>
      <c r="Y941" s="199" t="n"/>
      <c r="Z941" s="199" t="n"/>
      <c r="AA941" s="199" t="n"/>
      <c r="AB941" s="199" t="n"/>
      <c r="AC941" s="199" t="n"/>
      <c r="AD941" s="199" t="n"/>
      <c r="AE941" s="199" t="n"/>
      <c r="AF941" s="199" t="n"/>
      <c r="AG941" s="199" t="n"/>
    </row>
    <row r="942" ht="22.5" customHeight="1">
      <c r="A942" s="199" t="n"/>
      <c r="B942" s="201" t="n"/>
      <c r="C942" s="200" t="n"/>
      <c r="D942" s="201" t="n"/>
      <c r="E942" s="200" t="n"/>
      <c r="F942" s="201" t="n"/>
      <c r="G942" s="200" t="n"/>
      <c r="H942" s="199" t="n"/>
      <c r="I942" s="199" t="n"/>
      <c r="J942" s="199" t="n"/>
      <c r="K942" s="234" t="n"/>
      <c r="L942" s="199" t="n"/>
      <c r="M942" s="212" t="n"/>
      <c r="N942" s="199" t="n"/>
      <c r="O942" s="199" t="n"/>
      <c r="P942" s="199" t="n"/>
      <c r="Q942" s="199" t="n"/>
      <c r="R942" s="199" t="n"/>
      <c r="S942" s="199" t="n"/>
      <c r="T942" s="199" t="n"/>
      <c r="U942" s="199" t="n"/>
      <c r="V942" s="199" t="n"/>
      <c r="W942" s="199" t="n"/>
      <c r="X942" s="199" t="n"/>
      <c r="Y942" s="199" t="n"/>
      <c r="Z942" s="199" t="n"/>
      <c r="AA942" s="199" t="n"/>
      <c r="AB942" s="199" t="n"/>
      <c r="AC942" s="199" t="n"/>
      <c r="AD942" s="199" t="n"/>
      <c r="AE942" s="199" t="n"/>
      <c r="AF942" s="199" t="n"/>
      <c r="AG942" s="199" t="n"/>
    </row>
    <row r="943" ht="22.5" customHeight="1">
      <c r="A943" s="199" t="n"/>
      <c r="B943" s="201" t="n"/>
      <c r="C943" s="200" t="n"/>
      <c r="D943" s="201" t="n"/>
      <c r="E943" s="200" t="n"/>
      <c r="F943" s="201" t="n"/>
      <c r="G943" s="200" t="n"/>
      <c r="H943" s="199" t="n"/>
      <c r="I943" s="199" t="n"/>
      <c r="J943" s="199" t="n"/>
      <c r="K943" s="234" t="n"/>
      <c r="L943" s="199" t="n"/>
      <c r="M943" s="212" t="n"/>
      <c r="N943" s="199" t="n"/>
      <c r="O943" s="199" t="n"/>
      <c r="P943" s="199" t="n"/>
      <c r="Q943" s="199" t="n"/>
      <c r="R943" s="199" t="n"/>
      <c r="S943" s="199" t="n"/>
      <c r="T943" s="199" t="n"/>
      <c r="U943" s="199" t="n"/>
      <c r="V943" s="199" t="n"/>
      <c r="W943" s="199" t="n"/>
      <c r="X943" s="199" t="n"/>
      <c r="Y943" s="199" t="n"/>
      <c r="Z943" s="199" t="n"/>
      <c r="AA943" s="199" t="n"/>
      <c r="AB943" s="199" t="n"/>
      <c r="AC943" s="199" t="n"/>
      <c r="AD943" s="199" t="n"/>
      <c r="AE943" s="199" t="n"/>
      <c r="AF943" s="199" t="n"/>
      <c r="AG943" s="199" t="n"/>
    </row>
    <row r="944" ht="22.5" customHeight="1">
      <c r="A944" s="199" t="n"/>
      <c r="B944" s="201" t="n"/>
      <c r="C944" s="200" t="n"/>
      <c r="D944" s="201" t="n"/>
      <c r="E944" s="200" t="n"/>
      <c r="F944" s="201" t="n"/>
      <c r="G944" s="200" t="n"/>
      <c r="H944" s="199" t="n"/>
      <c r="I944" s="199" t="n"/>
      <c r="J944" s="199" t="n"/>
      <c r="K944" s="234" t="n"/>
      <c r="L944" s="199" t="n"/>
      <c r="M944" s="212" t="n"/>
      <c r="N944" s="199" t="n"/>
      <c r="O944" s="199" t="n"/>
      <c r="P944" s="199" t="n"/>
      <c r="Q944" s="199" t="n"/>
      <c r="R944" s="199" t="n"/>
      <c r="S944" s="199" t="n"/>
      <c r="T944" s="199" t="n"/>
      <c r="U944" s="199" t="n"/>
      <c r="V944" s="199" t="n"/>
      <c r="W944" s="199" t="n"/>
      <c r="X944" s="199" t="n"/>
      <c r="Y944" s="199" t="n"/>
      <c r="Z944" s="199" t="n"/>
      <c r="AA944" s="199" t="n"/>
      <c r="AB944" s="199" t="n"/>
      <c r="AC944" s="199" t="n"/>
      <c r="AD944" s="199" t="n"/>
      <c r="AE944" s="199" t="n"/>
      <c r="AF944" s="199" t="n"/>
      <c r="AG944" s="199" t="n"/>
    </row>
    <row r="945" ht="22.5" customHeight="1">
      <c r="A945" s="199" t="n"/>
      <c r="B945" s="201" t="n"/>
      <c r="C945" s="200" t="n"/>
      <c r="D945" s="201" t="n"/>
      <c r="E945" s="200" t="n"/>
      <c r="F945" s="201" t="n"/>
      <c r="G945" s="200" t="n"/>
      <c r="H945" s="199" t="n"/>
      <c r="I945" s="199" t="n"/>
      <c r="J945" s="199" t="n"/>
      <c r="K945" s="234" t="n"/>
      <c r="L945" s="199" t="n"/>
      <c r="M945" s="212" t="n"/>
      <c r="N945" s="199" t="n"/>
      <c r="O945" s="199" t="n"/>
      <c r="P945" s="199" t="n"/>
      <c r="Q945" s="199" t="n"/>
      <c r="R945" s="199" t="n"/>
      <c r="S945" s="199" t="n"/>
      <c r="T945" s="199" t="n"/>
      <c r="U945" s="199" t="n"/>
      <c r="V945" s="199" t="n"/>
      <c r="W945" s="199" t="n"/>
      <c r="X945" s="199" t="n"/>
      <c r="Y945" s="199" t="n"/>
      <c r="Z945" s="199" t="n"/>
      <c r="AA945" s="199" t="n"/>
      <c r="AB945" s="199" t="n"/>
      <c r="AC945" s="199" t="n"/>
      <c r="AD945" s="199" t="n"/>
      <c r="AE945" s="199" t="n"/>
      <c r="AF945" s="199" t="n"/>
      <c r="AG945" s="199" t="n"/>
    </row>
    <row r="946" ht="22.5" customHeight="1">
      <c r="A946" s="199" t="n"/>
      <c r="B946" s="201" t="n"/>
      <c r="C946" s="200" t="n"/>
      <c r="D946" s="201" t="n"/>
      <c r="E946" s="200" t="n"/>
      <c r="F946" s="201" t="n"/>
      <c r="G946" s="200" t="n"/>
      <c r="H946" s="199" t="n"/>
      <c r="I946" s="199" t="n"/>
      <c r="J946" s="199" t="n"/>
      <c r="K946" s="234" t="n"/>
      <c r="L946" s="199" t="n"/>
      <c r="M946" s="212" t="n"/>
      <c r="N946" s="199" t="n"/>
      <c r="O946" s="199" t="n"/>
      <c r="P946" s="199" t="n"/>
      <c r="Q946" s="199" t="n"/>
      <c r="R946" s="199" t="n"/>
      <c r="S946" s="199" t="n"/>
      <c r="T946" s="199" t="n"/>
      <c r="U946" s="199" t="n"/>
      <c r="V946" s="199" t="n"/>
      <c r="W946" s="199" t="n"/>
      <c r="X946" s="199" t="n"/>
      <c r="Y946" s="199" t="n"/>
      <c r="Z946" s="199" t="n"/>
      <c r="AA946" s="199" t="n"/>
      <c r="AB946" s="199" t="n"/>
      <c r="AC946" s="199" t="n"/>
      <c r="AD946" s="199" t="n"/>
      <c r="AE946" s="199" t="n"/>
      <c r="AF946" s="199" t="n"/>
      <c r="AG946" s="199" t="n"/>
    </row>
    <row r="947" ht="22.5" customHeight="1">
      <c r="A947" s="199" t="n"/>
      <c r="B947" s="201" t="n"/>
      <c r="C947" s="200" t="n"/>
      <c r="D947" s="201" t="n"/>
      <c r="E947" s="200" t="n"/>
      <c r="F947" s="201" t="n"/>
      <c r="G947" s="200" t="n"/>
      <c r="H947" s="199" t="n"/>
      <c r="I947" s="199" t="n"/>
      <c r="J947" s="199" t="n"/>
      <c r="K947" s="234" t="n"/>
      <c r="L947" s="199" t="n"/>
      <c r="M947" s="212" t="n"/>
      <c r="N947" s="199" t="n"/>
      <c r="O947" s="199" t="n"/>
      <c r="P947" s="199" t="n"/>
      <c r="Q947" s="199" t="n"/>
      <c r="R947" s="199" t="n"/>
      <c r="S947" s="199" t="n"/>
      <c r="T947" s="199" t="n"/>
      <c r="U947" s="199" t="n"/>
      <c r="V947" s="199" t="n"/>
      <c r="W947" s="199" t="n"/>
      <c r="X947" s="199" t="n"/>
      <c r="Y947" s="199" t="n"/>
      <c r="Z947" s="199" t="n"/>
      <c r="AA947" s="199" t="n"/>
      <c r="AB947" s="199" t="n"/>
      <c r="AC947" s="199" t="n"/>
      <c r="AD947" s="199" t="n"/>
      <c r="AE947" s="199" t="n"/>
      <c r="AF947" s="199" t="n"/>
      <c r="AG947" s="199" t="n"/>
    </row>
    <row r="948" ht="22.5" customHeight="1">
      <c r="A948" s="199" t="n"/>
      <c r="B948" s="201" t="n"/>
      <c r="C948" s="200" t="n"/>
      <c r="D948" s="201" t="n"/>
      <c r="E948" s="200" t="n"/>
      <c r="F948" s="201" t="n"/>
      <c r="G948" s="200" t="n"/>
      <c r="H948" s="199" t="n"/>
      <c r="I948" s="199" t="n"/>
      <c r="J948" s="199" t="n"/>
      <c r="K948" s="234" t="n"/>
      <c r="L948" s="199" t="n"/>
      <c r="M948" s="212" t="n"/>
      <c r="N948" s="199" t="n"/>
      <c r="O948" s="199" t="n"/>
      <c r="P948" s="199" t="n"/>
      <c r="Q948" s="199" t="n"/>
      <c r="R948" s="199" t="n"/>
      <c r="S948" s="199" t="n"/>
      <c r="T948" s="199" t="n"/>
      <c r="U948" s="199" t="n"/>
      <c r="V948" s="199" t="n"/>
      <c r="W948" s="199" t="n"/>
      <c r="X948" s="199" t="n"/>
      <c r="Y948" s="199" t="n"/>
      <c r="Z948" s="199" t="n"/>
      <c r="AA948" s="199" t="n"/>
      <c r="AB948" s="199" t="n"/>
      <c r="AC948" s="199" t="n"/>
      <c r="AD948" s="199" t="n"/>
      <c r="AE948" s="199" t="n"/>
      <c r="AF948" s="199" t="n"/>
      <c r="AG948" s="199" t="n"/>
    </row>
    <row r="949" ht="22.5" customHeight="1">
      <c r="A949" s="199" t="n"/>
      <c r="B949" s="201" t="n"/>
      <c r="C949" s="200" t="n"/>
      <c r="D949" s="201" t="n"/>
      <c r="E949" s="200" t="n"/>
      <c r="F949" s="201" t="n"/>
      <c r="G949" s="200" t="n"/>
      <c r="H949" s="199" t="n"/>
      <c r="I949" s="199" t="n"/>
      <c r="J949" s="199" t="n"/>
      <c r="K949" s="234" t="n"/>
      <c r="L949" s="199" t="n"/>
      <c r="M949" s="212" t="n"/>
      <c r="N949" s="199" t="n"/>
      <c r="O949" s="199" t="n"/>
      <c r="P949" s="199" t="n"/>
      <c r="Q949" s="199" t="n"/>
      <c r="R949" s="199" t="n"/>
      <c r="S949" s="199" t="n"/>
      <c r="T949" s="199" t="n"/>
      <c r="U949" s="199" t="n"/>
      <c r="V949" s="199" t="n"/>
      <c r="W949" s="199" t="n"/>
      <c r="X949" s="199" t="n"/>
      <c r="Y949" s="199" t="n"/>
      <c r="Z949" s="199" t="n"/>
      <c r="AA949" s="199" t="n"/>
      <c r="AB949" s="199" t="n"/>
      <c r="AC949" s="199" t="n"/>
      <c r="AD949" s="199" t="n"/>
      <c r="AE949" s="199" t="n"/>
      <c r="AF949" s="199" t="n"/>
      <c r="AG949" s="199" t="n"/>
    </row>
    <row r="950" ht="22.5" customHeight="1">
      <c r="A950" s="199" t="n"/>
      <c r="B950" s="201" t="n"/>
      <c r="C950" s="200" t="n"/>
      <c r="D950" s="201" t="n"/>
      <c r="E950" s="200" t="n"/>
      <c r="F950" s="201" t="n"/>
      <c r="G950" s="200" t="n"/>
      <c r="H950" s="199" t="n"/>
      <c r="I950" s="199" t="n"/>
      <c r="J950" s="199" t="n"/>
      <c r="K950" s="234" t="n"/>
      <c r="L950" s="199" t="n"/>
      <c r="M950" s="212" t="n"/>
      <c r="N950" s="199" t="n"/>
      <c r="O950" s="199" t="n"/>
      <c r="P950" s="199" t="n"/>
      <c r="Q950" s="199" t="n"/>
      <c r="R950" s="199" t="n"/>
      <c r="S950" s="199" t="n"/>
      <c r="T950" s="199" t="n"/>
      <c r="U950" s="199" t="n"/>
      <c r="V950" s="199" t="n"/>
      <c r="W950" s="199" t="n"/>
      <c r="X950" s="199" t="n"/>
      <c r="Y950" s="199" t="n"/>
      <c r="Z950" s="199" t="n"/>
      <c r="AA950" s="199" t="n"/>
      <c r="AB950" s="199" t="n"/>
      <c r="AC950" s="199" t="n"/>
      <c r="AD950" s="199" t="n"/>
      <c r="AE950" s="199" t="n"/>
      <c r="AF950" s="199" t="n"/>
      <c r="AG950" s="199" t="n"/>
    </row>
    <row r="951" ht="22.5" customHeight="1">
      <c r="A951" s="199" t="n"/>
      <c r="B951" s="201" t="n"/>
      <c r="C951" s="200" t="n"/>
      <c r="D951" s="201" t="n"/>
      <c r="E951" s="200" t="n"/>
      <c r="F951" s="201" t="n"/>
      <c r="G951" s="200" t="n"/>
      <c r="H951" s="199" t="n"/>
      <c r="I951" s="199" t="n"/>
      <c r="J951" s="199" t="n"/>
      <c r="K951" s="234" t="n"/>
      <c r="L951" s="199" t="n"/>
      <c r="M951" s="212" t="n"/>
      <c r="N951" s="199" t="n"/>
      <c r="O951" s="199" t="n"/>
      <c r="P951" s="199" t="n"/>
      <c r="Q951" s="199" t="n"/>
      <c r="R951" s="199" t="n"/>
      <c r="S951" s="199" t="n"/>
      <c r="T951" s="199" t="n"/>
      <c r="U951" s="199" t="n"/>
      <c r="V951" s="199" t="n"/>
      <c r="W951" s="199" t="n"/>
      <c r="X951" s="199" t="n"/>
      <c r="Y951" s="199" t="n"/>
      <c r="Z951" s="199" t="n"/>
      <c r="AA951" s="199" t="n"/>
      <c r="AB951" s="199" t="n"/>
      <c r="AC951" s="199" t="n"/>
      <c r="AD951" s="199" t="n"/>
      <c r="AE951" s="199" t="n"/>
      <c r="AF951" s="199" t="n"/>
      <c r="AG951" s="199" t="n"/>
    </row>
    <row r="952" ht="22.5" customHeight="1">
      <c r="A952" s="199" t="n"/>
      <c r="B952" s="201" t="n"/>
      <c r="C952" s="200" t="n"/>
      <c r="D952" s="201" t="n"/>
      <c r="E952" s="200" t="n"/>
      <c r="F952" s="201" t="n"/>
      <c r="G952" s="200" t="n"/>
      <c r="H952" s="199" t="n"/>
      <c r="I952" s="199" t="n"/>
      <c r="J952" s="199" t="n"/>
      <c r="K952" s="234" t="n"/>
      <c r="L952" s="199" t="n"/>
      <c r="M952" s="212" t="n"/>
      <c r="N952" s="199" t="n"/>
      <c r="O952" s="199" t="n"/>
      <c r="P952" s="199" t="n"/>
      <c r="Q952" s="199" t="n"/>
      <c r="R952" s="199" t="n"/>
      <c r="S952" s="199" t="n"/>
      <c r="T952" s="199" t="n"/>
      <c r="U952" s="199" t="n"/>
      <c r="V952" s="199" t="n"/>
      <c r="W952" s="199" t="n"/>
      <c r="X952" s="199" t="n"/>
      <c r="Y952" s="199" t="n"/>
      <c r="Z952" s="199" t="n"/>
      <c r="AA952" s="199" t="n"/>
      <c r="AB952" s="199" t="n"/>
      <c r="AC952" s="199" t="n"/>
      <c r="AD952" s="199" t="n"/>
      <c r="AE952" s="199" t="n"/>
      <c r="AF952" s="199" t="n"/>
      <c r="AG952" s="199" t="n"/>
    </row>
    <row r="953" ht="22.5" customHeight="1">
      <c r="A953" s="199" t="n"/>
      <c r="B953" s="201" t="n"/>
      <c r="C953" s="200" t="n"/>
      <c r="D953" s="201" t="n"/>
      <c r="E953" s="200" t="n"/>
      <c r="F953" s="201" t="n"/>
      <c r="G953" s="200" t="n"/>
      <c r="H953" s="199" t="n"/>
      <c r="I953" s="199" t="n"/>
      <c r="J953" s="199" t="n"/>
      <c r="K953" s="234" t="n"/>
      <c r="L953" s="199" t="n"/>
      <c r="M953" s="212" t="n"/>
      <c r="N953" s="199" t="n"/>
      <c r="O953" s="199" t="n"/>
      <c r="P953" s="199" t="n"/>
      <c r="Q953" s="199" t="n"/>
      <c r="R953" s="199" t="n"/>
      <c r="S953" s="199" t="n"/>
      <c r="T953" s="199" t="n"/>
      <c r="U953" s="199" t="n"/>
      <c r="V953" s="199" t="n"/>
      <c r="W953" s="199" t="n"/>
      <c r="X953" s="199" t="n"/>
      <c r="Y953" s="199" t="n"/>
      <c r="Z953" s="199" t="n"/>
      <c r="AA953" s="199" t="n"/>
      <c r="AB953" s="199" t="n"/>
      <c r="AC953" s="199" t="n"/>
      <c r="AD953" s="199" t="n"/>
      <c r="AE953" s="199" t="n"/>
      <c r="AF953" s="199" t="n"/>
      <c r="AG953" s="199" t="n"/>
    </row>
    <row r="954" ht="22.5" customHeight="1">
      <c r="A954" s="199" t="n"/>
      <c r="B954" s="201" t="n"/>
      <c r="C954" s="200" t="n"/>
      <c r="D954" s="201" t="n"/>
      <c r="E954" s="200" t="n"/>
      <c r="F954" s="201" t="n"/>
      <c r="G954" s="200" t="n"/>
      <c r="H954" s="199" t="n"/>
      <c r="I954" s="199" t="n"/>
      <c r="J954" s="199" t="n"/>
      <c r="K954" s="234" t="n"/>
      <c r="L954" s="199" t="n"/>
      <c r="M954" s="212" t="n"/>
      <c r="N954" s="199" t="n"/>
      <c r="O954" s="199" t="n"/>
      <c r="P954" s="199" t="n"/>
      <c r="Q954" s="199" t="n"/>
      <c r="R954" s="199" t="n"/>
      <c r="S954" s="199" t="n"/>
      <c r="T954" s="199" t="n"/>
      <c r="U954" s="199" t="n"/>
      <c r="V954" s="199" t="n"/>
      <c r="W954" s="199" t="n"/>
      <c r="X954" s="199" t="n"/>
      <c r="Y954" s="199" t="n"/>
      <c r="Z954" s="199" t="n"/>
      <c r="AA954" s="199" t="n"/>
      <c r="AB954" s="199" t="n"/>
      <c r="AC954" s="199" t="n"/>
      <c r="AD954" s="199" t="n"/>
      <c r="AE954" s="199" t="n"/>
      <c r="AF954" s="199" t="n"/>
      <c r="AG954" s="199" t="n"/>
    </row>
    <row r="955" ht="22.5" customHeight="1">
      <c r="A955" s="199" t="n"/>
      <c r="B955" s="201" t="n"/>
      <c r="C955" s="200" t="n"/>
      <c r="D955" s="201" t="n"/>
      <c r="E955" s="200" t="n"/>
      <c r="F955" s="201" t="n"/>
      <c r="G955" s="200" t="n"/>
      <c r="H955" s="199" t="n"/>
      <c r="I955" s="199" t="n"/>
      <c r="J955" s="199" t="n"/>
      <c r="K955" s="234" t="n"/>
      <c r="L955" s="199" t="n"/>
      <c r="M955" s="212" t="n"/>
      <c r="N955" s="199" t="n"/>
      <c r="O955" s="199" t="n"/>
      <c r="P955" s="199" t="n"/>
      <c r="Q955" s="199" t="n"/>
      <c r="R955" s="199" t="n"/>
      <c r="S955" s="199" t="n"/>
      <c r="T955" s="199" t="n"/>
      <c r="U955" s="199" t="n"/>
      <c r="V955" s="199" t="n"/>
      <c r="W955" s="199" t="n"/>
      <c r="X955" s="199" t="n"/>
      <c r="Y955" s="199" t="n"/>
      <c r="Z955" s="199" t="n"/>
      <c r="AA955" s="199" t="n"/>
      <c r="AB955" s="199" t="n"/>
      <c r="AC955" s="199" t="n"/>
      <c r="AD955" s="199" t="n"/>
      <c r="AE955" s="199" t="n"/>
      <c r="AF955" s="199" t="n"/>
      <c r="AG955" s="199" t="n"/>
    </row>
    <row r="956" ht="22.5" customHeight="1">
      <c r="A956" s="199" t="n"/>
      <c r="B956" s="201" t="n"/>
      <c r="C956" s="200" t="n"/>
      <c r="D956" s="201" t="n"/>
      <c r="E956" s="200" t="n"/>
      <c r="F956" s="201" t="n"/>
      <c r="G956" s="200" t="n"/>
      <c r="H956" s="199" t="n"/>
      <c r="I956" s="199" t="n"/>
      <c r="J956" s="199" t="n"/>
      <c r="K956" s="234" t="n"/>
      <c r="L956" s="199" t="n"/>
      <c r="M956" s="212" t="n"/>
      <c r="N956" s="199" t="n"/>
      <c r="O956" s="199" t="n"/>
      <c r="P956" s="199" t="n"/>
      <c r="Q956" s="199" t="n"/>
      <c r="R956" s="199" t="n"/>
      <c r="S956" s="199" t="n"/>
      <c r="T956" s="199" t="n"/>
      <c r="U956" s="199" t="n"/>
      <c r="V956" s="199" t="n"/>
      <c r="W956" s="199" t="n"/>
      <c r="X956" s="199" t="n"/>
      <c r="Y956" s="199" t="n"/>
      <c r="Z956" s="199" t="n"/>
      <c r="AA956" s="199" t="n"/>
      <c r="AB956" s="199" t="n"/>
      <c r="AC956" s="199" t="n"/>
      <c r="AD956" s="199" t="n"/>
      <c r="AE956" s="199" t="n"/>
      <c r="AF956" s="199" t="n"/>
      <c r="AG956" s="199" t="n"/>
    </row>
    <row r="957" ht="22.5" customHeight="1">
      <c r="A957" s="199" t="n"/>
      <c r="B957" s="201" t="n"/>
      <c r="C957" s="200" t="n"/>
      <c r="D957" s="201" t="n"/>
      <c r="E957" s="200" t="n"/>
      <c r="F957" s="201" t="n"/>
      <c r="G957" s="200" t="n"/>
      <c r="H957" s="199" t="n"/>
      <c r="I957" s="199" t="n"/>
      <c r="J957" s="199" t="n"/>
      <c r="K957" s="234" t="n"/>
      <c r="L957" s="199" t="n"/>
      <c r="M957" s="212" t="n"/>
      <c r="N957" s="199" t="n"/>
      <c r="O957" s="199" t="n"/>
      <c r="P957" s="199" t="n"/>
      <c r="Q957" s="199" t="n"/>
      <c r="R957" s="199" t="n"/>
      <c r="S957" s="199" t="n"/>
      <c r="T957" s="199" t="n"/>
      <c r="U957" s="199" t="n"/>
      <c r="V957" s="199" t="n"/>
      <c r="W957" s="199" t="n"/>
      <c r="X957" s="199" t="n"/>
      <c r="Y957" s="199" t="n"/>
      <c r="Z957" s="199" t="n"/>
      <c r="AA957" s="199" t="n"/>
      <c r="AB957" s="199" t="n"/>
      <c r="AC957" s="199" t="n"/>
      <c r="AD957" s="199" t="n"/>
      <c r="AE957" s="199" t="n"/>
      <c r="AF957" s="199" t="n"/>
      <c r="AG957" s="199" t="n"/>
    </row>
    <row r="958" ht="22.5" customHeight="1">
      <c r="A958" s="199" t="n"/>
      <c r="B958" s="201" t="n"/>
      <c r="C958" s="200" t="n"/>
      <c r="D958" s="201" t="n"/>
      <c r="E958" s="200" t="n"/>
      <c r="F958" s="201" t="n"/>
      <c r="G958" s="200" t="n"/>
      <c r="H958" s="199" t="n"/>
      <c r="I958" s="199" t="n"/>
      <c r="J958" s="199" t="n"/>
      <c r="K958" s="234" t="n"/>
      <c r="L958" s="199" t="n"/>
      <c r="M958" s="212" t="n"/>
      <c r="N958" s="199" t="n"/>
      <c r="O958" s="199" t="n"/>
      <c r="P958" s="199" t="n"/>
      <c r="Q958" s="199" t="n"/>
      <c r="R958" s="199" t="n"/>
      <c r="S958" s="199" t="n"/>
      <c r="T958" s="199" t="n"/>
      <c r="U958" s="199" t="n"/>
      <c r="V958" s="199" t="n"/>
      <c r="W958" s="199" t="n"/>
      <c r="X958" s="199" t="n"/>
      <c r="Y958" s="199" t="n"/>
      <c r="Z958" s="199" t="n"/>
      <c r="AA958" s="199" t="n"/>
      <c r="AB958" s="199" t="n"/>
      <c r="AC958" s="199" t="n"/>
      <c r="AD958" s="199" t="n"/>
      <c r="AE958" s="199" t="n"/>
      <c r="AF958" s="199" t="n"/>
      <c r="AG958" s="199" t="n"/>
    </row>
    <row r="959" ht="22.5" customHeight="1">
      <c r="A959" s="199" t="n"/>
      <c r="B959" s="201" t="n"/>
      <c r="C959" s="200" t="n"/>
      <c r="D959" s="201" t="n"/>
      <c r="E959" s="200" t="n"/>
      <c r="F959" s="201" t="n"/>
      <c r="G959" s="200" t="n"/>
      <c r="H959" s="199" t="n"/>
      <c r="I959" s="199" t="n"/>
      <c r="J959" s="199" t="n"/>
      <c r="K959" s="234" t="n"/>
      <c r="L959" s="199" t="n"/>
      <c r="M959" s="212" t="n"/>
      <c r="N959" s="199" t="n"/>
      <c r="O959" s="199" t="n"/>
      <c r="P959" s="199" t="n"/>
      <c r="Q959" s="199" t="n"/>
      <c r="R959" s="199" t="n"/>
      <c r="S959" s="199" t="n"/>
      <c r="T959" s="199" t="n"/>
      <c r="U959" s="199" t="n"/>
      <c r="V959" s="199" t="n"/>
      <c r="W959" s="199" t="n"/>
      <c r="X959" s="199" t="n"/>
      <c r="Y959" s="199" t="n"/>
      <c r="Z959" s="199" t="n"/>
      <c r="AA959" s="199" t="n"/>
      <c r="AB959" s="199" t="n"/>
      <c r="AC959" s="199" t="n"/>
      <c r="AD959" s="199" t="n"/>
      <c r="AE959" s="199" t="n"/>
      <c r="AF959" s="199" t="n"/>
      <c r="AG959" s="199" t="n"/>
    </row>
    <row r="960" ht="22.5" customHeight="1">
      <c r="A960" s="199" t="n"/>
      <c r="B960" s="201" t="n"/>
      <c r="C960" s="200" t="n"/>
      <c r="D960" s="201" t="n"/>
      <c r="E960" s="200" t="n"/>
      <c r="F960" s="201" t="n"/>
      <c r="G960" s="200" t="n"/>
      <c r="H960" s="199" t="n"/>
      <c r="I960" s="199" t="n"/>
      <c r="J960" s="199" t="n"/>
      <c r="K960" s="234" t="n"/>
      <c r="L960" s="199" t="n"/>
      <c r="M960" s="212" t="n"/>
      <c r="N960" s="199" t="n"/>
      <c r="O960" s="199" t="n"/>
      <c r="P960" s="199" t="n"/>
      <c r="Q960" s="199" t="n"/>
      <c r="R960" s="199" t="n"/>
      <c r="S960" s="199" t="n"/>
      <c r="T960" s="199" t="n"/>
      <c r="U960" s="199" t="n"/>
      <c r="V960" s="199" t="n"/>
      <c r="W960" s="199" t="n"/>
      <c r="X960" s="199" t="n"/>
      <c r="Y960" s="199" t="n"/>
      <c r="Z960" s="199" t="n"/>
      <c r="AA960" s="199" t="n"/>
      <c r="AB960" s="199" t="n"/>
      <c r="AC960" s="199" t="n"/>
      <c r="AD960" s="199" t="n"/>
      <c r="AE960" s="199" t="n"/>
      <c r="AF960" s="199" t="n"/>
      <c r="AG960" s="199" t="n"/>
    </row>
    <row r="961" ht="22.5" customHeight="1">
      <c r="A961" s="199" t="n"/>
      <c r="B961" s="201" t="n"/>
      <c r="C961" s="200" t="n"/>
      <c r="D961" s="201" t="n"/>
      <c r="E961" s="200" t="n"/>
      <c r="F961" s="201" t="n"/>
      <c r="G961" s="200" t="n"/>
      <c r="H961" s="199" t="n"/>
      <c r="I961" s="199" t="n"/>
      <c r="J961" s="199" t="n"/>
      <c r="K961" s="234" t="n"/>
      <c r="L961" s="199" t="n"/>
      <c r="M961" s="212" t="n"/>
      <c r="N961" s="199" t="n"/>
      <c r="O961" s="199" t="n"/>
      <c r="P961" s="199" t="n"/>
      <c r="Q961" s="199" t="n"/>
      <c r="R961" s="199" t="n"/>
      <c r="S961" s="199" t="n"/>
      <c r="T961" s="199" t="n"/>
      <c r="U961" s="199" t="n"/>
      <c r="V961" s="199" t="n"/>
      <c r="W961" s="199" t="n"/>
      <c r="X961" s="199" t="n"/>
      <c r="Y961" s="199" t="n"/>
      <c r="Z961" s="199" t="n"/>
      <c r="AA961" s="199" t="n"/>
      <c r="AB961" s="199" t="n"/>
      <c r="AC961" s="199" t="n"/>
      <c r="AD961" s="199" t="n"/>
      <c r="AE961" s="199" t="n"/>
      <c r="AF961" s="199" t="n"/>
      <c r="AG961" s="199" t="n"/>
    </row>
    <row r="962" ht="22.5" customHeight="1">
      <c r="A962" s="199" t="n"/>
      <c r="B962" s="201" t="n"/>
      <c r="C962" s="200" t="n"/>
      <c r="D962" s="201" t="n"/>
      <c r="E962" s="200" t="n"/>
      <c r="F962" s="201" t="n"/>
      <c r="G962" s="200" t="n"/>
      <c r="H962" s="199" t="n"/>
      <c r="I962" s="199" t="n"/>
      <c r="J962" s="199" t="n"/>
      <c r="K962" s="234" t="n"/>
      <c r="L962" s="199" t="n"/>
      <c r="M962" s="212" t="n"/>
      <c r="N962" s="199" t="n"/>
      <c r="O962" s="199" t="n"/>
      <c r="P962" s="199" t="n"/>
      <c r="Q962" s="199" t="n"/>
      <c r="R962" s="199" t="n"/>
      <c r="S962" s="199" t="n"/>
      <c r="T962" s="199" t="n"/>
      <c r="U962" s="199" t="n"/>
      <c r="V962" s="199" t="n"/>
      <c r="W962" s="199" t="n"/>
      <c r="X962" s="199" t="n"/>
      <c r="Y962" s="199" t="n"/>
      <c r="Z962" s="199" t="n"/>
      <c r="AA962" s="199" t="n"/>
      <c r="AB962" s="199" t="n"/>
      <c r="AC962" s="199" t="n"/>
      <c r="AD962" s="199" t="n"/>
      <c r="AE962" s="199" t="n"/>
      <c r="AF962" s="199" t="n"/>
      <c r="AG962" s="199" t="n"/>
    </row>
    <row r="963" ht="22.5" customHeight="1">
      <c r="A963" s="199" t="n"/>
      <c r="B963" s="201" t="n"/>
      <c r="C963" s="200" t="n"/>
      <c r="D963" s="201" t="n"/>
      <c r="E963" s="200" t="n"/>
      <c r="F963" s="201" t="n"/>
      <c r="G963" s="200" t="n"/>
      <c r="H963" s="199" t="n"/>
      <c r="I963" s="199" t="n"/>
      <c r="J963" s="199" t="n"/>
      <c r="K963" s="234" t="n"/>
      <c r="L963" s="199" t="n"/>
      <c r="M963" s="212" t="n"/>
      <c r="N963" s="199" t="n"/>
      <c r="O963" s="199" t="n"/>
      <c r="P963" s="199" t="n"/>
      <c r="Q963" s="199" t="n"/>
      <c r="R963" s="199" t="n"/>
      <c r="S963" s="199" t="n"/>
      <c r="T963" s="199" t="n"/>
      <c r="U963" s="199" t="n"/>
      <c r="V963" s="199" t="n"/>
      <c r="W963" s="199" t="n"/>
      <c r="X963" s="199" t="n"/>
      <c r="Y963" s="199" t="n"/>
      <c r="Z963" s="199" t="n"/>
      <c r="AA963" s="199" t="n"/>
      <c r="AB963" s="199" t="n"/>
      <c r="AC963" s="199" t="n"/>
      <c r="AD963" s="199" t="n"/>
      <c r="AE963" s="199" t="n"/>
      <c r="AF963" s="199" t="n"/>
      <c r="AG963" s="199" t="n"/>
    </row>
    <row r="964" ht="22.5" customHeight="1">
      <c r="A964" s="199" t="n"/>
      <c r="B964" s="201" t="n"/>
      <c r="C964" s="200" t="n"/>
      <c r="D964" s="201" t="n"/>
      <c r="E964" s="200" t="n"/>
      <c r="F964" s="201" t="n"/>
      <c r="G964" s="200" t="n"/>
      <c r="H964" s="199" t="n"/>
      <c r="I964" s="199" t="n"/>
      <c r="J964" s="199" t="n"/>
      <c r="K964" s="234" t="n"/>
      <c r="L964" s="199" t="n"/>
      <c r="M964" s="212" t="n"/>
      <c r="N964" s="199" t="n"/>
      <c r="O964" s="199" t="n"/>
      <c r="P964" s="199" t="n"/>
      <c r="Q964" s="199" t="n"/>
      <c r="R964" s="199" t="n"/>
      <c r="S964" s="199" t="n"/>
      <c r="T964" s="199" t="n"/>
      <c r="U964" s="199" t="n"/>
      <c r="V964" s="199" t="n"/>
      <c r="W964" s="199" t="n"/>
      <c r="X964" s="199" t="n"/>
      <c r="Y964" s="199" t="n"/>
      <c r="Z964" s="199" t="n"/>
      <c r="AA964" s="199" t="n"/>
      <c r="AB964" s="199" t="n"/>
      <c r="AC964" s="199" t="n"/>
      <c r="AD964" s="199" t="n"/>
      <c r="AE964" s="199" t="n"/>
      <c r="AF964" s="199" t="n"/>
      <c r="AG964" s="199" t="n"/>
    </row>
    <row r="965" ht="22.5" customHeight="1">
      <c r="A965" s="199" t="n"/>
      <c r="B965" s="201" t="n"/>
      <c r="C965" s="200" t="n"/>
      <c r="D965" s="201" t="n"/>
      <c r="E965" s="200" t="n"/>
      <c r="F965" s="201" t="n"/>
      <c r="G965" s="200" t="n"/>
      <c r="H965" s="199" t="n"/>
      <c r="I965" s="199" t="n"/>
      <c r="J965" s="199" t="n"/>
      <c r="K965" s="234" t="n"/>
      <c r="L965" s="199" t="n"/>
      <c r="M965" s="212" t="n"/>
      <c r="N965" s="199" t="n"/>
      <c r="O965" s="199" t="n"/>
      <c r="P965" s="199" t="n"/>
      <c r="Q965" s="199" t="n"/>
      <c r="R965" s="199" t="n"/>
      <c r="S965" s="199" t="n"/>
      <c r="T965" s="199" t="n"/>
      <c r="U965" s="199" t="n"/>
      <c r="V965" s="199" t="n"/>
      <c r="W965" s="199" t="n"/>
      <c r="X965" s="199" t="n"/>
      <c r="Y965" s="199" t="n"/>
      <c r="Z965" s="199" t="n"/>
      <c r="AA965" s="199" t="n"/>
      <c r="AB965" s="199" t="n"/>
      <c r="AC965" s="199" t="n"/>
      <c r="AD965" s="199" t="n"/>
      <c r="AE965" s="199" t="n"/>
      <c r="AF965" s="199" t="n"/>
      <c r="AG965" s="199" t="n"/>
    </row>
    <row r="966" ht="22.5" customHeight="1">
      <c r="A966" s="199" t="n"/>
      <c r="B966" s="201" t="n"/>
      <c r="C966" s="200" t="n"/>
      <c r="D966" s="201" t="n"/>
      <c r="E966" s="200" t="n"/>
      <c r="F966" s="201" t="n"/>
      <c r="G966" s="200" t="n"/>
      <c r="H966" s="199" t="n"/>
      <c r="I966" s="199" t="n"/>
      <c r="J966" s="199" t="n"/>
      <c r="K966" s="234" t="n"/>
      <c r="L966" s="199" t="n"/>
      <c r="M966" s="212" t="n"/>
      <c r="N966" s="199" t="n"/>
      <c r="O966" s="199" t="n"/>
      <c r="P966" s="199" t="n"/>
      <c r="Q966" s="199" t="n"/>
      <c r="R966" s="199" t="n"/>
      <c r="S966" s="199" t="n"/>
      <c r="T966" s="199" t="n"/>
      <c r="U966" s="199" t="n"/>
      <c r="V966" s="199" t="n"/>
      <c r="W966" s="199" t="n"/>
      <c r="X966" s="199" t="n"/>
      <c r="Y966" s="199" t="n"/>
      <c r="Z966" s="199" t="n"/>
      <c r="AA966" s="199" t="n"/>
      <c r="AB966" s="199" t="n"/>
      <c r="AC966" s="199" t="n"/>
      <c r="AD966" s="199" t="n"/>
      <c r="AE966" s="199" t="n"/>
      <c r="AF966" s="199" t="n"/>
      <c r="AG966" s="199" t="n"/>
    </row>
    <row r="967" ht="22.5" customHeight="1">
      <c r="A967" s="199" t="n"/>
      <c r="B967" s="201" t="n"/>
      <c r="C967" s="200" t="n"/>
      <c r="D967" s="201" t="n"/>
      <c r="E967" s="200" t="n"/>
      <c r="F967" s="201" t="n"/>
      <c r="G967" s="200" t="n"/>
      <c r="H967" s="199" t="n"/>
      <c r="I967" s="199" t="n"/>
      <c r="J967" s="199" t="n"/>
      <c r="K967" s="234" t="n"/>
      <c r="L967" s="199" t="n"/>
      <c r="M967" s="212" t="n"/>
      <c r="N967" s="199" t="n"/>
      <c r="O967" s="199" t="n"/>
      <c r="P967" s="199" t="n"/>
      <c r="Q967" s="199" t="n"/>
      <c r="R967" s="199" t="n"/>
      <c r="S967" s="199" t="n"/>
      <c r="T967" s="199" t="n"/>
      <c r="U967" s="199" t="n"/>
      <c r="V967" s="199" t="n"/>
      <c r="W967" s="199" t="n"/>
      <c r="X967" s="199" t="n"/>
      <c r="Y967" s="199" t="n"/>
      <c r="Z967" s="199" t="n"/>
      <c r="AA967" s="199" t="n"/>
      <c r="AB967" s="199" t="n"/>
      <c r="AC967" s="199" t="n"/>
      <c r="AD967" s="199" t="n"/>
      <c r="AE967" s="199" t="n"/>
      <c r="AF967" s="199" t="n"/>
      <c r="AG967" s="199" t="n"/>
    </row>
    <row r="968" ht="22.5" customHeight="1">
      <c r="A968" s="199" t="n"/>
      <c r="B968" s="201" t="n"/>
      <c r="C968" s="200" t="n"/>
      <c r="D968" s="201" t="n"/>
      <c r="E968" s="200" t="n"/>
      <c r="F968" s="201" t="n"/>
      <c r="G968" s="200" t="n"/>
      <c r="H968" s="199" t="n"/>
      <c r="I968" s="199" t="n"/>
      <c r="J968" s="199" t="n"/>
      <c r="K968" s="234" t="n"/>
      <c r="L968" s="199" t="n"/>
      <c r="M968" s="212" t="n"/>
      <c r="N968" s="199" t="n"/>
      <c r="O968" s="199" t="n"/>
      <c r="P968" s="199" t="n"/>
      <c r="Q968" s="199" t="n"/>
      <c r="R968" s="199" t="n"/>
      <c r="S968" s="199" t="n"/>
      <c r="T968" s="199" t="n"/>
      <c r="U968" s="199" t="n"/>
      <c r="V968" s="199" t="n"/>
      <c r="W968" s="199" t="n"/>
      <c r="X968" s="199" t="n"/>
      <c r="Y968" s="199" t="n"/>
      <c r="Z968" s="199" t="n"/>
      <c r="AA968" s="199" t="n"/>
      <c r="AB968" s="199" t="n"/>
      <c r="AC968" s="199" t="n"/>
      <c r="AD968" s="199" t="n"/>
      <c r="AE968" s="199" t="n"/>
      <c r="AF968" s="199" t="n"/>
      <c r="AG968" s="199" t="n"/>
    </row>
    <row r="969" ht="22.5" customHeight="1">
      <c r="A969" s="199" t="n"/>
      <c r="B969" s="201" t="n"/>
      <c r="C969" s="200" t="n"/>
      <c r="D969" s="201" t="n"/>
      <c r="E969" s="200" t="n"/>
      <c r="F969" s="201" t="n"/>
      <c r="G969" s="200" t="n"/>
      <c r="H969" s="199" t="n"/>
      <c r="I969" s="199" t="n"/>
      <c r="J969" s="199" t="n"/>
      <c r="K969" s="234" t="n"/>
      <c r="L969" s="199" t="n"/>
      <c r="M969" s="212" t="n"/>
      <c r="N969" s="199" t="n"/>
      <c r="O969" s="199" t="n"/>
      <c r="P969" s="199" t="n"/>
      <c r="Q969" s="199" t="n"/>
      <c r="R969" s="199" t="n"/>
      <c r="S969" s="199" t="n"/>
      <c r="T969" s="199" t="n"/>
      <c r="U969" s="199" t="n"/>
      <c r="V969" s="199" t="n"/>
      <c r="W969" s="199" t="n"/>
      <c r="X969" s="199" t="n"/>
      <c r="Y969" s="199" t="n"/>
      <c r="Z969" s="199" t="n"/>
      <c r="AA969" s="199" t="n"/>
      <c r="AB969" s="199" t="n"/>
      <c r="AC969" s="199" t="n"/>
      <c r="AD969" s="199" t="n"/>
      <c r="AE969" s="199" t="n"/>
      <c r="AF969" s="199" t="n"/>
      <c r="AG969" s="199" t="n"/>
    </row>
    <row r="970" ht="22.5" customHeight="1">
      <c r="A970" s="199" t="n"/>
      <c r="B970" s="201" t="n"/>
      <c r="C970" s="200" t="n"/>
      <c r="D970" s="201" t="n"/>
      <c r="E970" s="200" t="n"/>
      <c r="F970" s="201" t="n"/>
      <c r="G970" s="200" t="n"/>
      <c r="H970" s="199" t="n"/>
      <c r="I970" s="199" t="n"/>
      <c r="J970" s="199" t="n"/>
      <c r="K970" s="234" t="n"/>
      <c r="L970" s="199" t="n"/>
      <c r="M970" s="212" t="n"/>
      <c r="N970" s="199" t="n"/>
      <c r="O970" s="199" t="n"/>
      <c r="P970" s="199" t="n"/>
      <c r="Q970" s="199" t="n"/>
      <c r="R970" s="199" t="n"/>
      <c r="S970" s="199" t="n"/>
      <c r="T970" s="199" t="n"/>
      <c r="U970" s="199" t="n"/>
      <c r="V970" s="199" t="n"/>
      <c r="W970" s="199" t="n"/>
      <c r="X970" s="199" t="n"/>
      <c r="Y970" s="199" t="n"/>
      <c r="Z970" s="199" t="n"/>
      <c r="AA970" s="199" t="n"/>
      <c r="AB970" s="199" t="n"/>
      <c r="AC970" s="199" t="n"/>
      <c r="AD970" s="199" t="n"/>
      <c r="AE970" s="199" t="n"/>
      <c r="AF970" s="199" t="n"/>
      <c r="AG970" s="199" t="n"/>
    </row>
    <row r="971" ht="22.5" customHeight="1">
      <c r="A971" s="199" t="n"/>
      <c r="B971" s="201" t="n"/>
      <c r="C971" s="200" t="n"/>
      <c r="D971" s="201" t="n"/>
      <c r="E971" s="200" t="n"/>
      <c r="F971" s="201" t="n"/>
      <c r="G971" s="200" t="n"/>
      <c r="H971" s="199" t="n"/>
      <c r="I971" s="199" t="n"/>
      <c r="J971" s="199" t="n"/>
      <c r="K971" s="234" t="n"/>
      <c r="L971" s="199" t="n"/>
      <c r="M971" s="212" t="n"/>
      <c r="N971" s="199" t="n"/>
      <c r="O971" s="199" t="n"/>
      <c r="P971" s="199" t="n"/>
      <c r="Q971" s="199" t="n"/>
      <c r="R971" s="199" t="n"/>
      <c r="S971" s="199" t="n"/>
      <c r="T971" s="199" t="n"/>
      <c r="U971" s="199" t="n"/>
      <c r="V971" s="199" t="n"/>
      <c r="W971" s="199" t="n"/>
      <c r="X971" s="199" t="n"/>
      <c r="Y971" s="199" t="n"/>
      <c r="Z971" s="199" t="n"/>
      <c r="AA971" s="199" t="n"/>
      <c r="AB971" s="199" t="n"/>
      <c r="AC971" s="199" t="n"/>
      <c r="AD971" s="199" t="n"/>
      <c r="AE971" s="199" t="n"/>
      <c r="AF971" s="199" t="n"/>
      <c r="AG971" s="199" t="n"/>
    </row>
    <row r="972" ht="22.5" customHeight="1">
      <c r="A972" s="199" t="n"/>
      <c r="B972" s="201" t="n"/>
      <c r="C972" s="200" t="n"/>
      <c r="D972" s="201" t="n"/>
      <c r="E972" s="200" t="n"/>
      <c r="F972" s="201" t="n"/>
      <c r="G972" s="200" t="n"/>
      <c r="H972" s="199" t="n"/>
      <c r="I972" s="199" t="n"/>
      <c r="J972" s="199" t="n"/>
      <c r="K972" s="234" t="n"/>
      <c r="L972" s="199" t="n"/>
      <c r="M972" s="212" t="n"/>
      <c r="N972" s="199" t="n"/>
      <c r="O972" s="199" t="n"/>
      <c r="P972" s="199" t="n"/>
      <c r="Q972" s="199" t="n"/>
      <c r="R972" s="199" t="n"/>
      <c r="S972" s="199" t="n"/>
      <c r="T972" s="199" t="n"/>
      <c r="U972" s="199" t="n"/>
      <c r="V972" s="199" t="n"/>
      <c r="W972" s="199" t="n"/>
      <c r="X972" s="199" t="n"/>
      <c r="Y972" s="199" t="n"/>
      <c r="Z972" s="199" t="n"/>
      <c r="AA972" s="199" t="n"/>
      <c r="AB972" s="199" t="n"/>
      <c r="AC972" s="199" t="n"/>
      <c r="AD972" s="199" t="n"/>
      <c r="AE972" s="199" t="n"/>
      <c r="AF972" s="199" t="n"/>
      <c r="AG972" s="199" t="n"/>
    </row>
    <row r="973" ht="22.5" customHeight="1">
      <c r="A973" s="199" t="n"/>
      <c r="B973" s="201" t="n"/>
      <c r="C973" s="200" t="n"/>
      <c r="D973" s="201" t="n"/>
      <c r="E973" s="200" t="n"/>
      <c r="F973" s="201" t="n"/>
      <c r="G973" s="200" t="n"/>
      <c r="H973" s="199" t="n"/>
      <c r="I973" s="199" t="n"/>
      <c r="J973" s="199" t="n"/>
      <c r="K973" s="234" t="n"/>
      <c r="L973" s="199" t="n"/>
      <c r="M973" s="212" t="n"/>
      <c r="N973" s="199" t="n"/>
      <c r="O973" s="199" t="n"/>
      <c r="P973" s="199" t="n"/>
      <c r="Q973" s="199" t="n"/>
      <c r="R973" s="199" t="n"/>
      <c r="S973" s="199" t="n"/>
      <c r="T973" s="199" t="n"/>
      <c r="U973" s="199" t="n"/>
      <c r="V973" s="199" t="n"/>
      <c r="W973" s="199" t="n"/>
      <c r="X973" s="199" t="n"/>
      <c r="Y973" s="199" t="n"/>
      <c r="Z973" s="199" t="n"/>
      <c r="AA973" s="199" t="n"/>
      <c r="AB973" s="199" t="n"/>
      <c r="AC973" s="199" t="n"/>
      <c r="AD973" s="199" t="n"/>
      <c r="AE973" s="199" t="n"/>
      <c r="AF973" s="199" t="n"/>
      <c r="AG973" s="199" t="n"/>
    </row>
    <row r="974" ht="22.5" customHeight="1">
      <c r="A974" s="199" t="n"/>
      <c r="B974" s="201" t="n"/>
      <c r="C974" s="200" t="n"/>
      <c r="D974" s="201" t="n"/>
      <c r="E974" s="200" t="n"/>
      <c r="F974" s="201" t="n"/>
      <c r="G974" s="200" t="n"/>
      <c r="H974" s="199" t="n"/>
      <c r="I974" s="199" t="n"/>
      <c r="J974" s="199" t="n"/>
      <c r="K974" s="234" t="n"/>
      <c r="L974" s="199" t="n"/>
      <c r="M974" s="212" t="n"/>
      <c r="N974" s="199" t="n"/>
      <c r="O974" s="199" t="n"/>
      <c r="P974" s="199" t="n"/>
      <c r="Q974" s="199" t="n"/>
      <c r="R974" s="199" t="n"/>
      <c r="S974" s="199" t="n"/>
      <c r="T974" s="199" t="n"/>
      <c r="U974" s="199" t="n"/>
      <c r="V974" s="199" t="n"/>
      <c r="W974" s="199" t="n"/>
      <c r="X974" s="199" t="n"/>
      <c r="Y974" s="199" t="n"/>
      <c r="Z974" s="199" t="n"/>
      <c r="AA974" s="199" t="n"/>
      <c r="AB974" s="199" t="n"/>
      <c r="AC974" s="199" t="n"/>
      <c r="AD974" s="199" t="n"/>
      <c r="AE974" s="199" t="n"/>
      <c r="AF974" s="199" t="n"/>
      <c r="AG974" s="199" t="n"/>
    </row>
    <row r="975" ht="22.5" customHeight="1">
      <c r="A975" s="199" t="n"/>
      <c r="B975" s="201" t="n"/>
      <c r="C975" s="200" t="n"/>
      <c r="D975" s="201" t="n"/>
      <c r="E975" s="200" t="n"/>
      <c r="F975" s="201" t="n"/>
      <c r="G975" s="200" t="n"/>
      <c r="H975" s="199" t="n"/>
      <c r="I975" s="199" t="n"/>
      <c r="J975" s="199" t="n"/>
      <c r="K975" s="234" t="n"/>
      <c r="L975" s="199" t="n"/>
      <c r="M975" s="212" t="n"/>
      <c r="N975" s="199" t="n"/>
      <c r="O975" s="199" t="n"/>
      <c r="P975" s="199" t="n"/>
      <c r="Q975" s="199" t="n"/>
      <c r="R975" s="199" t="n"/>
      <c r="S975" s="199" t="n"/>
      <c r="T975" s="199" t="n"/>
      <c r="U975" s="199" t="n"/>
      <c r="V975" s="199" t="n"/>
      <c r="W975" s="199" t="n"/>
      <c r="X975" s="199" t="n"/>
      <c r="Y975" s="199" t="n"/>
      <c r="Z975" s="199" t="n"/>
      <c r="AA975" s="199" t="n"/>
      <c r="AB975" s="199" t="n"/>
      <c r="AC975" s="199" t="n"/>
      <c r="AD975" s="199" t="n"/>
      <c r="AE975" s="199" t="n"/>
      <c r="AF975" s="199" t="n"/>
      <c r="AG975" s="199" t="n"/>
    </row>
    <row r="976" ht="22.5" customHeight="1">
      <c r="A976" s="199" t="n"/>
      <c r="B976" s="201" t="n"/>
      <c r="C976" s="200" t="n"/>
      <c r="D976" s="201" t="n"/>
      <c r="E976" s="200" t="n"/>
      <c r="F976" s="201" t="n"/>
      <c r="G976" s="200" t="n"/>
      <c r="H976" s="199" t="n"/>
      <c r="I976" s="199" t="n"/>
      <c r="J976" s="199" t="n"/>
      <c r="K976" s="234" t="n"/>
      <c r="L976" s="199" t="n"/>
      <c r="M976" s="212" t="n"/>
      <c r="N976" s="199" t="n"/>
      <c r="O976" s="199" t="n"/>
      <c r="P976" s="199" t="n"/>
      <c r="Q976" s="199" t="n"/>
      <c r="R976" s="199" t="n"/>
      <c r="S976" s="199" t="n"/>
      <c r="T976" s="199" t="n"/>
      <c r="U976" s="199" t="n"/>
      <c r="V976" s="199" t="n"/>
      <c r="W976" s="199" t="n"/>
      <c r="X976" s="199" t="n"/>
      <c r="Y976" s="199" t="n"/>
      <c r="Z976" s="199" t="n"/>
      <c r="AA976" s="199" t="n"/>
      <c r="AB976" s="199" t="n"/>
      <c r="AC976" s="199" t="n"/>
      <c r="AD976" s="199" t="n"/>
      <c r="AE976" s="199" t="n"/>
      <c r="AF976" s="199" t="n"/>
      <c r="AG976" s="199" t="n"/>
    </row>
    <row r="977" ht="22.5" customHeight="1">
      <c r="A977" s="199" t="n"/>
      <c r="B977" s="201" t="n"/>
      <c r="C977" s="200" t="n"/>
      <c r="D977" s="201" t="n"/>
      <c r="E977" s="200" t="n"/>
      <c r="F977" s="201" t="n"/>
      <c r="G977" s="200" t="n"/>
      <c r="H977" s="199" t="n"/>
      <c r="I977" s="199" t="n"/>
      <c r="J977" s="199" t="n"/>
      <c r="K977" s="234" t="n"/>
      <c r="L977" s="199" t="n"/>
      <c r="M977" s="212" t="n"/>
      <c r="N977" s="199" t="n"/>
      <c r="O977" s="199" t="n"/>
      <c r="P977" s="199" t="n"/>
      <c r="Q977" s="199" t="n"/>
      <c r="R977" s="199" t="n"/>
      <c r="S977" s="199" t="n"/>
      <c r="T977" s="199" t="n"/>
      <c r="U977" s="199" t="n"/>
      <c r="V977" s="199" t="n"/>
      <c r="W977" s="199" t="n"/>
      <c r="X977" s="199" t="n"/>
      <c r="Y977" s="199" t="n"/>
      <c r="Z977" s="199" t="n"/>
      <c r="AA977" s="199" t="n"/>
      <c r="AB977" s="199" t="n"/>
      <c r="AC977" s="199" t="n"/>
      <c r="AD977" s="199" t="n"/>
      <c r="AE977" s="199" t="n"/>
      <c r="AF977" s="199" t="n"/>
      <c r="AG977" s="199" t="n"/>
    </row>
    <row r="978" ht="22.5" customHeight="1">
      <c r="A978" s="199" t="n"/>
      <c r="B978" s="201" t="n"/>
      <c r="C978" s="200" t="n"/>
      <c r="D978" s="201" t="n"/>
      <c r="E978" s="200" t="n"/>
      <c r="F978" s="201" t="n"/>
      <c r="G978" s="200" t="n"/>
      <c r="H978" s="199" t="n"/>
      <c r="I978" s="199" t="n"/>
      <c r="J978" s="199" t="n"/>
      <c r="K978" s="234" t="n"/>
      <c r="L978" s="199" t="n"/>
      <c r="M978" s="212" t="n"/>
      <c r="N978" s="199" t="n"/>
      <c r="O978" s="199" t="n"/>
      <c r="P978" s="199" t="n"/>
      <c r="Q978" s="199" t="n"/>
      <c r="R978" s="199" t="n"/>
      <c r="S978" s="199" t="n"/>
      <c r="T978" s="199" t="n"/>
      <c r="U978" s="199" t="n"/>
      <c r="V978" s="199" t="n"/>
      <c r="W978" s="199" t="n"/>
      <c r="X978" s="199" t="n"/>
      <c r="Y978" s="199" t="n"/>
      <c r="Z978" s="199" t="n"/>
      <c r="AA978" s="199" t="n"/>
      <c r="AB978" s="199" t="n"/>
      <c r="AC978" s="199" t="n"/>
      <c r="AD978" s="199" t="n"/>
      <c r="AE978" s="199" t="n"/>
      <c r="AF978" s="199" t="n"/>
      <c r="AG978" s="199" t="n"/>
    </row>
    <row r="979" ht="22.5" customHeight="1">
      <c r="A979" s="199" t="n"/>
      <c r="B979" s="201" t="n"/>
      <c r="C979" s="200" t="n"/>
      <c r="D979" s="201" t="n"/>
      <c r="E979" s="200" t="n"/>
      <c r="F979" s="201" t="n"/>
      <c r="G979" s="200" t="n"/>
      <c r="H979" s="199" t="n"/>
      <c r="I979" s="199" t="n"/>
      <c r="J979" s="199" t="n"/>
      <c r="K979" s="234" t="n"/>
      <c r="L979" s="199" t="n"/>
      <c r="M979" s="212" t="n"/>
      <c r="N979" s="199" t="n"/>
      <c r="O979" s="199" t="n"/>
      <c r="P979" s="199" t="n"/>
      <c r="Q979" s="199" t="n"/>
      <c r="R979" s="199" t="n"/>
      <c r="S979" s="199" t="n"/>
      <c r="T979" s="199" t="n"/>
      <c r="U979" s="199" t="n"/>
      <c r="V979" s="199" t="n"/>
      <c r="W979" s="199" t="n"/>
      <c r="X979" s="199" t="n"/>
      <c r="Y979" s="199" t="n"/>
      <c r="Z979" s="199" t="n"/>
      <c r="AA979" s="199" t="n"/>
      <c r="AB979" s="199" t="n"/>
      <c r="AC979" s="199" t="n"/>
      <c r="AD979" s="199" t="n"/>
      <c r="AE979" s="199" t="n"/>
      <c r="AF979" s="199" t="n"/>
      <c r="AG979" s="199" t="n"/>
    </row>
    <row r="980" ht="22.5" customHeight="1">
      <c r="A980" s="199" t="n"/>
      <c r="B980" s="201" t="n"/>
      <c r="C980" s="200" t="n"/>
      <c r="D980" s="201" t="n"/>
      <c r="E980" s="200" t="n"/>
      <c r="F980" s="201" t="n"/>
      <c r="G980" s="200" t="n"/>
      <c r="H980" s="199" t="n"/>
      <c r="I980" s="199" t="n"/>
      <c r="J980" s="199" t="n"/>
      <c r="K980" s="234" t="n"/>
      <c r="L980" s="199" t="n"/>
      <c r="M980" s="212" t="n"/>
      <c r="N980" s="199" t="n"/>
      <c r="O980" s="199" t="n"/>
      <c r="P980" s="199" t="n"/>
      <c r="Q980" s="199" t="n"/>
      <c r="R980" s="199" t="n"/>
      <c r="S980" s="199" t="n"/>
      <c r="T980" s="199" t="n"/>
      <c r="U980" s="199" t="n"/>
      <c r="V980" s="199" t="n"/>
      <c r="W980" s="199" t="n"/>
      <c r="X980" s="199" t="n"/>
      <c r="Y980" s="199" t="n"/>
      <c r="Z980" s="199" t="n"/>
      <c r="AA980" s="199" t="n"/>
      <c r="AB980" s="199" t="n"/>
      <c r="AC980" s="199" t="n"/>
      <c r="AD980" s="199" t="n"/>
      <c r="AE980" s="199" t="n"/>
      <c r="AF980" s="199" t="n"/>
      <c r="AG980" s="199" t="n"/>
    </row>
    <row r="981" ht="22.5" customHeight="1">
      <c r="A981" s="199" t="n"/>
      <c r="B981" s="201" t="n"/>
      <c r="C981" s="200" t="n"/>
      <c r="D981" s="201" t="n"/>
      <c r="E981" s="200" t="n"/>
      <c r="F981" s="201" t="n"/>
      <c r="G981" s="200" t="n"/>
      <c r="H981" s="199" t="n"/>
      <c r="I981" s="199" t="n"/>
      <c r="J981" s="199" t="n"/>
      <c r="K981" s="234" t="n"/>
      <c r="L981" s="199" t="n"/>
      <c r="M981" s="212" t="n"/>
      <c r="N981" s="199" t="n"/>
      <c r="O981" s="199" t="n"/>
      <c r="P981" s="199" t="n"/>
      <c r="Q981" s="199" t="n"/>
      <c r="R981" s="199" t="n"/>
      <c r="S981" s="199" t="n"/>
      <c r="T981" s="199" t="n"/>
      <c r="U981" s="199" t="n"/>
      <c r="V981" s="199" t="n"/>
      <c r="W981" s="199" t="n"/>
      <c r="X981" s="199" t="n"/>
      <c r="Y981" s="199" t="n"/>
      <c r="Z981" s="199" t="n"/>
      <c r="AA981" s="199" t="n"/>
      <c r="AB981" s="199" t="n"/>
      <c r="AC981" s="199" t="n"/>
      <c r="AD981" s="199" t="n"/>
      <c r="AE981" s="199" t="n"/>
      <c r="AF981" s="199" t="n"/>
      <c r="AG981" s="199" t="n"/>
    </row>
    <row r="982" ht="22.5" customHeight="1">
      <c r="A982" s="199" t="n"/>
      <c r="B982" s="201" t="n"/>
      <c r="C982" s="200" t="n"/>
      <c r="D982" s="201" t="n"/>
      <c r="E982" s="200" t="n"/>
      <c r="F982" s="201" t="n"/>
      <c r="G982" s="200" t="n"/>
      <c r="H982" s="199" t="n"/>
      <c r="I982" s="199" t="n"/>
      <c r="J982" s="199" t="n"/>
      <c r="K982" s="234" t="n"/>
      <c r="L982" s="199" t="n"/>
      <c r="M982" s="212" t="n"/>
      <c r="N982" s="199" t="n"/>
      <c r="O982" s="199" t="n"/>
      <c r="P982" s="199" t="n"/>
      <c r="Q982" s="199" t="n"/>
      <c r="R982" s="199" t="n"/>
      <c r="S982" s="199" t="n"/>
      <c r="T982" s="199" t="n"/>
      <c r="U982" s="199" t="n"/>
      <c r="V982" s="199" t="n"/>
      <c r="W982" s="199" t="n"/>
      <c r="X982" s="199" t="n"/>
      <c r="Y982" s="199" t="n"/>
      <c r="Z982" s="199" t="n"/>
      <c r="AA982" s="199" t="n"/>
      <c r="AB982" s="199" t="n"/>
      <c r="AC982" s="199" t="n"/>
      <c r="AD982" s="199" t="n"/>
      <c r="AE982" s="199" t="n"/>
      <c r="AF982" s="199" t="n"/>
      <c r="AG982" s="199" t="n"/>
    </row>
    <row r="983" ht="22.5" customHeight="1">
      <c r="A983" s="199" t="n"/>
      <c r="B983" s="201" t="n"/>
      <c r="C983" s="200" t="n"/>
      <c r="D983" s="201" t="n"/>
      <c r="E983" s="200" t="n"/>
      <c r="F983" s="201" t="n"/>
      <c r="G983" s="200" t="n"/>
      <c r="H983" s="199" t="n"/>
      <c r="I983" s="199" t="n"/>
      <c r="J983" s="199" t="n"/>
      <c r="K983" s="234" t="n"/>
      <c r="L983" s="199" t="n"/>
      <c r="M983" s="212" t="n"/>
      <c r="N983" s="199" t="n"/>
      <c r="O983" s="199" t="n"/>
      <c r="P983" s="199" t="n"/>
      <c r="Q983" s="199" t="n"/>
      <c r="R983" s="199" t="n"/>
      <c r="S983" s="199" t="n"/>
      <c r="T983" s="199" t="n"/>
      <c r="U983" s="199" t="n"/>
      <c r="V983" s="199" t="n"/>
      <c r="W983" s="199" t="n"/>
      <c r="X983" s="199" t="n"/>
      <c r="Y983" s="199" t="n"/>
      <c r="Z983" s="199" t="n"/>
      <c r="AA983" s="199" t="n"/>
      <c r="AB983" s="199" t="n"/>
      <c r="AC983" s="199" t="n"/>
      <c r="AD983" s="199" t="n"/>
      <c r="AE983" s="199" t="n"/>
      <c r="AF983" s="199" t="n"/>
      <c r="AG983" s="199" t="n"/>
    </row>
    <row r="984" ht="22.5" customHeight="1">
      <c r="A984" s="199" t="n"/>
      <c r="B984" s="201" t="n"/>
      <c r="C984" s="200" t="n"/>
      <c r="D984" s="201" t="n"/>
      <c r="E984" s="200" t="n"/>
      <c r="F984" s="201" t="n"/>
      <c r="G984" s="200" t="n"/>
      <c r="H984" s="199" t="n"/>
      <c r="I984" s="199" t="n"/>
      <c r="J984" s="199" t="n"/>
      <c r="K984" s="234" t="n"/>
      <c r="L984" s="199" t="n"/>
      <c r="M984" s="212" t="n"/>
      <c r="N984" s="199" t="n"/>
      <c r="O984" s="199" t="n"/>
      <c r="P984" s="199" t="n"/>
      <c r="Q984" s="199" t="n"/>
      <c r="R984" s="199" t="n"/>
      <c r="S984" s="199" t="n"/>
      <c r="T984" s="199" t="n"/>
      <c r="U984" s="199" t="n"/>
      <c r="V984" s="199" t="n"/>
      <c r="W984" s="199" t="n"/>
      <c r="X984" s="199" t="n"/>
      <c r="Y984" s="199" t="n"/>
      <c r="Z984" s="199" t="n"/>
      <c r="AA984" s="199" t="n"/>
      <c r="AB984" s="199" t="n"/>
      <c r="AC984" s="199" t="n"/>
      <c r="AD984" s="199" t="n"/>
      <c r="AE984" s="199" t="n"/>
      <c r="AF984" s="199" t="n"/>
      <c r="AG984" s="199" t="n"/>
    </row>
    <row r="985" ht="22.5" customHeight="1">
      <c r="A985" s="199" t="n"/>
      <c r="B985" s="201" t="n"/>
      <c r="C985" s="200" t="n"/>
      <c r="D985" s="201" t="n"/>
      <c r="E985" s="200" t="n"/>
      <c r="F985" s="201" t="n"/>
      <c r="G985" s="200" t="n"/>
      <c r="H985" s="199" t="n"/>
      <c r="I985" s="199" t="n"/>
      <c r="J985" s="199" t="n"/>
      <c r="K985" s="234" t="n"/>
      <c r="L985" s="199" t="n"/>
      <c r="M985" s="212" t="n"/>
      <c r="N985" s="199" t="n"/>
      <c r="O985" s="199" t="n"/>
      <c r="P985" s="199" t="n"/>
      <c r="Q985" s="199" t="n"/>
      <c r="R985" s="199" t="n"/>
      <c r="S985" s="199" t="n"/>
      <c r="T985" s="199" t="n"/>
      <c r="U985" s="199" t="n"/>
      <c r="V985" s="199" t="n"/>
      <c r="W985" s="199" t="n"/>
      <c r="X985" s="199" t="n"/>
      <c r="Y985" s="199" t="n"/>
      <c r="Z985" s="199" t="n"/>
      <c r="AA985" s="199" t="n"/>
      <c r="AB985" s="199" t="n"/>
      <c r="AC985" s="199" t="n"/>
      <c r="AD985" s="199" t="n"/>
      <c r="AE985" s="199" t="n"/>
      <c r="AF985" s="199" t="n"/>
      <c r="AG985" s="199" t="n"/>
    </row>
    <row r="986" ht="22.5" customHeight="1">
      <c r="A986" s="199" t="n"/>
      <c r="B986" s="201" t="n"/>
      <c r="C986" s="200" t="n"/>
      <c r="D986" s="201" t="n"/>
      <c r="E986" s="200" t="n"/>
      <c r="F986" s="201" t="n"/>
      <c r="G986" s="200" t="n"/>
      <c r="H986" s="199" t="n"/>
      <c r="I986" s="199" t="n"/>
      <c r="J986" s="199" t="n"/>
      <c r="K986" s="234" t="n"/>
      <c r="L986" s="199" t="n"/>
      <c r="M986" s="212" t="n"/>
      <c r="N986" s="199" t="n"/>
      <c r="O986" s="199" t="n"/>
      <c r="P986" s="199" t="n"/>
      <c r="Q986" s="199" t="n"/>
      <c r="R986" s="199" t="n"/>
      <c r="S986" s="199" t="n"/>
      <c r="T986" s="199" t="n"/>
      <c r="U986" s="199" t="n"/>
      <c r="V986" s="199" t="n"/>
      <c r="W986" s="199" t="n"/>
      <c r="X986" s="199" t="n"/>
      <c r="Y986" s="199" t="n"/>
      <c r="Z986" s="199" t="n"/>
      <c r="AA986" s="199" t="n"/>
      <c r="AB986" s="199" t="n"/>
      <c r="AC986" s="199" t="n"/>
      <c r="AD986" s="199" t="n"/>
      <c r="AE986" s="199" t="n"/>
      <c r="AF986" s="199" t="n"/>
      <c r="AG986" s="199" t="n"/>
    </row>
    <row r="987" ht="22.5" customHeight="1">
      <c r="A987" s="199" t="n"/>
      <c r="B987" s="201" t="n"/>
      <c r="C987" s="200" t="n"/>
      <c r="D987" s="201" t="n"/>
      <c r="E987" s="200" t="n"/>
      <c r="F987" s="201" t="n"/>
      <c r="G987" s="200" t="n"/>
      <c r="H987" s="199" t="n"/>
      <c r="I987" s="199" t="n"/>
      <c r="J987" s="199" t="n"/>
      <c r="K987" s="234" t="n"/>
      <c r="L987" s="199" t="n"/>
      <c r="M987" s="212" t="n"/>
      <c r="N987" s="199" t="n"/>
      <c r="O987" s="199" t="n"/>
      <c r="P987" s="199" t="n"/>
      <c r="Q987" s="199" t="n"/>
      <c r="R987" s="199" t="n"/>
      <c r="S987" s="199" t="n"/>
      <c r="T987" s="199" t="n"/>
      <c r="U987" s="199" t="n"/>
      <c r="V987" s="199" t="n"/>
      <c r="W987" s="199" t="n"/>
      <c r="X987" s="199" t="n"/>
      <c r="Y987" s="199" t="n"/>
      <c r="Z987" s="199" t="n"/>
      <c r="AA987" s="199" t="n"/>
      <c r="AB987" s="199" t="n"/>
      <c r="AC987" s="199" t="n"/>
      <c r="AD987" s="199" t="n"/>
      <c r="AE987" s="199" t="n"/>
      <c r="AF987" s="199" t="n"/>
      <c r="AG987" s="199" t="n"/>
    </row>
    <row r="988" ht="22.5" customHeight="1">
      <c r="A988" s="199" t="n"/>
      <c r="B988" s="201" t="n"/>
      <c r="C988" s="200" t="n"/>
      <c r="D988" s="201" t="n"/>
      <c r="E988" s="200" t="n"/>
      <c r="F988" s="201" t="n"/>
      <c r="G988" s="200" t="n"/>
      <c r="H988" s="199" t="n"/>
      <c r="I988" s="199" t="n"/>
      <c r="J988" s="199" t="n"/>
      <c r="K988" s="234" t="n"/>
      <c r="L988" s="199" t="n"/>
      <c r="M988" s="212" t="n"/>
      <c r="N988" s="199" t="n"/>
      <c r="O988" s="199" t="n"/>
      <c r="P988" s="199" t="n"/>
      <c r="Q988" s="199" t="n"/>
      <c r="R988" s="199" t="n"/>
      <c r="S988" s="199" t="n"/>
      <c r="T988" s="199" t="n"/>
      <c r="U988" s="199" t="n"/>
      <c r="V988" s="199" t="n"/>
      <c r="W988" s="199" t="n"/>
      <c r="X988" s="199" t="n"/>
      <c r="Y988" s="199" t="n"/>
      <c r="Z988" s="199" t="n"/>
      <c r="AA988" s="199" t="n"/>
      <c r="AB988" s="199" t="n"/>
      <c r="AC988" s="199" t="n"/>
      <c r="AD988" s="199" t="n"/>
      <c r="AE988" s="199" t="n"/>
      <c r="AF988" s="199" t="n"/>
      <c r="AG988" s="199" t="n"/>
    </row>
    <row r="989" ht="22.5" customHeight="1">
      <c r="A989" s="199" t="n"/>
      <c r="B989" s="201" t="n"/>
      <c r="C989" s="200" t="n"/>
      <c r="D989" s="201" t="n"/>
      <c r="E989" s="200" t="n"/>
      <c r="F989" s="201" t="n"/>
      <c r="G989" s="200" t="n"/>
      <c r="H989" s="199" t="n"/>
      <c r="I989" s="199" t="n"/>
      <c r="J989" s="199" t="n"/>
      <c r="K989" s="234" t="n"/>
      <c r="L989" s="199" t="n"/>
      <c r="M989" s="212" t="n"/>
      <c r="N989" s="199" t="n"/>
      <c r="O989" s="199" t="n"/>
      <c r="P989" s="199" t="n"/>
      <c r="Q989" s="199" t="n"/>
      <c r="R989" s="199" t="n"/>
      <c r="S989" s="199" t="n"/>
      <c r="T989" s="199" t="n"/>
      <c r="U989" s="199" t="n"/>
      <c r="V989" s="199" t="n"/>
      <c r="W989" s="199" t="n"/>
      <c r="X989" s="199" t="n"/>
      <c r="Y989" s="199" t="n"/>
      <c r="Z989" s="199" t="n"/>
      <c r="AA989" s="199" t="n"/>
      <c r="AB989" s="199" t="n"/>
      <c r="AC989" s="199" t="n"/>
      <c r="AD989" s="199" t="n"/>
      <c r="AE989" s="199" t="n"/>
      <c r="AF989" s="199" t="n"/>
      <c r="AG989" s="199" t="n"/>
    </row>
    <row r="990" ht="22.5" customHeight="1">
      <c r="A990" s="199" t="n"/>
      <c r="B990" s="201" t="n"/>
      <c r="C990" s="200" t="n"/>
      <c r="D990" s="201" t="n"/>
      <c r="E990" s="200" t="n"/>
      <c r="F990" s="201" t="n"/>
      <c r="G990" s="200" t="n"/>
      <c r="H990" s="199" t="n"/>
      <c r="I990" s="199" t="n"/>
      <c r="J990" s="199" t="n"/>
      <c r="K990" s="234" t="n"/>
      <c r="L990" s="199" t="n"/>
      <c r="M990" s="212" t="n"/>
      <c r="N990" s="199" t="n"/>
      <c r="O990" s="199" t="n"/>
      <c r="P990" s="199" t="n"/>
      <c r="Q990" s="199" t="n"/>
      <c r="R990" s="199" t="n"/>
      <c r="S990" s="199" t="n"/>
      <c r="T990" s="199" t="n"/>
      <c r="U990" s="199" t="n"/>
      <c r="V990" s="199" t="n"/>
      <c r="W990" s="199" t="n"/>
      <c r="X990" s="199" t="n"/>
      <c r="Y990" s="199" t="n"/>
      <c r="Z990" s="199" t="n"/>
      <c r="AA990" s="199" t="n"/>
      <c r="AB990" s="199" t="n"/>
      <c r="AC990" s="199" t="n"/>
      <c r="AD990" s="199" t="n"/>
      <c r="AE990" s="199" t="n"/>
      <c r="AF990" s="199" t="n"/>
      <c r="AG990" s="199" t="n"/>
    </row>
    <row r="991" ht="22.5" customHeight="1">
      <c r="A991" s="199" t="n"/>
      <c r="B991" s="201" t="n"/>
      <c r="C991" s="200" t="n"/>
      <c r="D991" s="201" t="n"/>
      <c r="E991" s="200" t="n"/>
      <c r="F991" s="201" t="n"/>
      <c r="G991" s="200" t="n"/>
      <c r="H991" s="199" t="n"/>
      <c r="I991" s="199" t="n"/>
      <c r="J991" s="199" t="n"/>
      <c r="K991" s="234" t="n"/>
      <c r="L991" s="199" t="n"/>
      <c r="M991" s="212" t="n"/>
      <c r="N991" s="199" t="n"/>
      <c r="O991" s="199" t="n"/>
      <c r="P991" s="199" t="n"/>
      <c r="Q991" s="199" t="n"/>
      <c r="R991" s="199" t="n"/>
      <c r="S991" s="199" t="n"/>
      <c r="T991" s="199" t="n"/>
      <c r="U991" s="199" t="n"/>
      <c r="V991" s="199" t="n"/>
      <c r="W991" s="199" t="n"/>
      <c r="X991" s="199" t="n"/>
      <c r="Y991" s="199" t="n"/>
      <c r="Z991" s="199" t="n"/>
      <c r="AA991" s="199" t="n"/>
      <c r="AB991" s="199" t="n"/>
      <c r="AC991" s="199" t="n"/>
      <c r="AD991" s="199" t="n"/>
      <c r="AE991" s="199" t="n"/>
      <c r="AF991" s="199" t="n"/>
      <c r="AG991" s="199" t="n"/>
    </row>
    <row r="992" ht="22.5" customHeight="1">
      <c r="A992" s="199" t="n"/>
      <c r="B992" s="201" t="n"/>
      <c r="C992" s="200" t="n"/>
      <c r="D992" s="201" t="n"/>
      <c r="E992" s="200" t="n"/>
      <c r="F992" s="201" t="n"/>
      <c r="G992" s="200" t="n"/>
      <c r="H992" s="199" t="n"/>
      <c r="I992" s="199" t="n"/>
      <c r="J992" s="199" t="n"/>
      <c r="K992" s="234" t="n"/>
      <c r="L992" s="199" t="n"/>
      <c r="M992" s="212" t="n"/>
      <c r="N992" s="199" t="n"/>
      <c r="O992" s="199" t="n"/>
      <c r="P992" s="199" t="n"/>
      <c r="Q992" s="199" t="n"/>
      <c r="R992" s="199" t="n"/>
      <c r="S992" s="199" t="n"/>
      <c r="T992" s="199" t="n"/>
      <c r="U992" s="199" t="n"/>
      <c r="V992" s="199" t="n"/>
      <c r="W992" s="199" t="n"/>
      <c r="X992" s="199" t="n"/>
      <c r="Y992" s="199" t="n"/>
      <c r="Z992" s="199" t="n"/>
      <c r="AA992" s="199" t="n"/>
      <c r="AB992" s="199" t="n"/>
      <c r="AC992" s="199" t="n"/>
      <c r="AD992" s="199" t="n"/>
      <c r="AE992" s="199" t="n"/>
      <c r="AF992" s="199" t="n"/>
      <c r="AG992" s="199" t="n"/>
    </row>
    <row r="993" ht="22.5" customHeight="1">
      <c r="A993" s="199" t="n"/>
      <c r="B993" s="201" t="n"/>
      <c r="C993" s="200" t="n"/>
      <c r="D993" s="201" t="n"/>
      <c r="E993" s="200" t="n"/>
      <c r="F993" s="201" t="n"/>
      <c r="G993" s="200" t="n"/>
      <c r="H993" s="199" t="n"/>
      <c r="I993" s="199" t="n"/>
      <c r="J993" s="199" t="n"/>
      <c r="K993" s="234" t="n"/>
      <c r="L993" s="199" t="n"/>
      <c r="M993" s="212" t="n"/>
      <c r="N993" s="199" t="n"/>
      <c r="O993" s="199" t="n"/>
      <c r="P993" s="199" t="n"/>
      <c r="Q993" s="199" t="n"/>
      <c r="R993" s="199" t="n"/>
      <c r="S993" s="199" t="n"/>
      <c r="T993" s="199" t="n"/>
      <c r="U993" s="199" t="n"/>
      <c r="V993" s="199" t="n"/>
      <c r="W993" s="199" t="n"/>
      <c r="X993" s="199" t="n"/>
      <c r="Y993" s="199" t="n"/>
      <c r="Z993" s="199" t="n"/>
      <c r="AA993" s="199" t="n"/>
      <c r="AB993" s="199" t="n"/>
      <c r="AC993" s="199" t="n"/>
      <c r="AD993" s="199" t="n"/>
      <c r="AE993" s="199" t="n"/>
      <c r="AF993" s="199" t="n"/>
      <c r="AG993" s="199" t="n"/>
    </row>
    <row r="994" ht="22.5" customHeight="1">
      <c r="A994" s="199" t="n"/>
      <c r="B994" s="201" t="n"/>
      <c r="C994" s="200" t="n"/>
      <c r="D994" s="201" t="n"/>
      <c r="E994" s="200" t="n"/>
      <c r="F994" s="201" t="n"/>
      <c r="G994" s="200" t="n"/>
      <c r="H994" s="199" t="n"/>
      <c r="I994" s="199" t="n"/>
      <c r="J994" s="199" t="n"/>
      <c r="K994" s="234" t="n"/>
      <c r="L994" s="199" t="n"/>
      <c r="M994" s="212" t="n"/>
      <c r="N994" s="199" t="n"/>
      <c r="O994" s="199" t="n"/>
      <c r="P994" s="199" t="n"/>
      <c r="Q994" s="199" t="n"/>
      <c r="R994" s="199" t="n"/>
      <c r="S994" s="199" t="n"/>
      <c r="T994" s="199" t="n"/>
      <c r="U994" s="199" t="n"/>
      <c r="V994" s="199" t="n"/>
      <c r="W994" s="199" t="n"/>
      <c r="X994" s="199" t="n"/>
      <c r="Y994" s="199" t="n"/>
      <c r="Z994" s="199" t="n"/>
      <c r="AA994" s="199" t="n"/>
      <c r="AB994" s="199" t="n"/>
      <c r="AC994" s="199" t="n"/>
      <c r="AD994" s="199" t="n"/>
      <c r="AE994" s="199" t="n"/>
      <c r="AF994" s="199" t="n"/>
      <c r="AG994" s="199" t="n"/>
    </row>
    <row r="995" ht="22.5" customHeight="1">
      <c r="A995" s="199" t="n"/>
      <c r="B995" s="201" t="n"/>
      <c r="C995" s="200" t="n"/>
      <c r="D995" s="201" t="n"/>
      <c r="E995" s="200" t="n"/>
      <c r="F995" s="201" t="n"/>
      <c r="G995" s="200" t="n"/>
      <c r="H995" s="199" t="n"/>
      <c r="I995" s="199" t="n"/>
      <c r="J995" s="199" t="n"/>
      <c r="K995" s="234" t="n"/>
      <c r="L995" s="199" t="n"/>
      <c r="M995" s="212" t="n"/>
      <c r="N995" s="199" t="n"/>
      <c r="O995" s="199" t="n"/>
      <c r="P995" s="199" t="n"/>
      <c r="Q995" s="199" t="n"/>
      <c r="R995" s="199" t="n"/>
      <c r="S995" s="199" t="n"/>
      <c r="T995" s="199" t="n"/>
      <c r="U995" s="199" t="n"/>
      <c r="V995" s="199" t="n"/>
      <c r="W995" s="199" t="n"/>
      <c r="X995" s="199" t="n"/>
      <c r="Y995" s="199" t="n"/>
      <c r="Z995" s="199" t="n"/>
      <c r="AA995" s="199" t="n"/>
      <c r="AB995" s="199" t="n"/>
      <c r="AC995" s="199" t="n"/>
      <c r="AD995" s="199" t="n"/>
      <c r="AE995" s="199" t="n"/>
      <c r="AF995" s="199" t="n"/>
      <c r="AG995" s="199" t="n"/>
    </row>
    <row r="996" ht="22.5" customHeight="1">
      <c r="A996" s="199" t="n"/>
      <c r="B996" s="201" t="n"/>
      <c r="C996" s="200" t="n"/>
      <c r="D996" s="201" t="n"/>
      <c r="E996" s="200" t="n"/>
      <c r="F996" s="201" t="n"/>
      <c r="G996" s="200" t="n"/>
      <c r="H996" s="199" t="n"/>
      <c r="I996" s="199" t="n"/>
      <c r="J996" s="199" t="n"/>
      <c r="K996" s="234" t="n"/>
      <c r="L996" s="199" t="n"/>
      <c r="M996" s="212" t="n"/>
      <c r="N996" s="199" t="n"/>
      <c r="O996" s="199" t="n"/>
      <c r="P996" s="199" t="n"/>
      <c r="Q996" s="199" t="n"/>
      <c r="R996" s="199" t="n"/>
      <c r="S996" s="199" t="n"/>
      <c r="T996" s="199" t="n"/>
      <c r="U996" s="199" t="n"/>
      <c r="V996" s="199" t="n"/>
      <c r="W996" s="199" t="n"/>
      <c r="X996" s="199" t="n"/>
      <c r="Y996" s="199" t="n"/>
      <c r="Z996" s="199" t="n"/>
      <c r="AA996" s="199" t="n"/>
      <c r="AB996" s="199" t="n"/>
      <c r="AC996" s="199" t="n"/>
      <c r="AD996" s="199" t="n"/>
      <c r="AE996" s="199" t="n"/>
      <c r="AF996" s="199" t="n"/>
      <c r="AG996" s="199" t="n"/>
    </row>
    <row r="997" ht="22.5" customHeight="1">
      <c r="A997" s="199" t="n"/>
      <c r="B997" s="201" t="n"/>
      <c r="C997" s="200" t="n"/>
      <c r="D997" s="201" t="n"/>
      <c r="E997" s="200" t="n"/>
      <c r="F997" s="201" t="n"/>
      <c r="G997" s="200" t="n"/>
      <c r="H997" s="199" t="n"/>
      <c r="I997" s="199" t="n"/>
      <c r="J997" s="199" t="n"/>
      <c r="K997" s="234" t="n"/>
      <c r="L997" s="199" t="n"/>
      <c r="M997" s="212" t="n"/>
      <c r="N997" s="199" t="n"/>
      <c r="O997" s="199" t="n"/>
      <c r="P997" s="199" t="n"/>
      <c r="Q997" s="199" t="n"/>
      <c r="R997" s="199" t="n"/>
      <c r="S997" s="199" t="n"/>
      <c r="T997" s="199" t="n"/>
      <c r="U997" s="199" t="n"/>
      <c r="V997" s="199" t="n"/>
      <c r="W997" s="199" t="n"/>
      <c r="X997" s="199" t="n"/>
      <c r="Y997" s="199" t="n"/>
      <c r="Z997" s="199" t="n"/>
      <c r="AA997" s="199" t="n"/>
      <c r="AB997" s="199" t="n"/>
      <c r="AC997" s="199" t="n"/>
      <c r="AD997" s="199" t="n"/>
      <c r="AE997" s="199" t="n"/>
      <c r="AF997" s="199" t="n"/>
      <c r="AG997" s="199" t="n"/>
    </row>
    <row r="998" ht="22.5" customHeight="1">
      <c r="A998" s="199" t="n"/>
      <c r="B998" s="201" t="n"/>
      <c r="C998" s="200" t="n"/>
      <c r="D998" s="201" t="n"/>
      <c r="E998" s="200" t="n"/>
      <c r="F998" s="201" t="n"/>
      <c r="G998" s="200" t="n"/>
      <c r="H998" s="199" t="n"/>
      <c r="I998" s="199" t="n"/>
      <c r="J998" s="199" t="n"/>
      <c r="K998" s="234" t="n"/>
      <c r="L998" s="199" t="n"/>
      <c r="M998" s="212" t="n"/>
      <c r="N998" s="199" t="n"/>
      <c r="O998" s="199" t="n"/>
      <c r="P998" s="199" t="n"/>
      <c r="Q998" s="199" t="n"/>
      <c r="R998" s="199" t="n"/>
      <c r="S998" s="199" t="n"/>
      <c r="T998" s="199" t="n"/>
      <c r="U998" s="199" t="n"/>
      <c r="V998" s="199" t="n"/>
      <c r="W998" s="199" t="n"/>
      <c r="X998" s="199" t="n"/>
      <c r="Y998" s="199" t="n"/>
      <c r="Z998" s="199" t="n"/>
      <c r="AA998" s="199" t="n"/>
      <c r="AB998" s="199" t="n"/>
      <c r="AC998" s="199" t="n"/>
      <c r="AD998" s="199" t="n"/>
      <c r="AE998" s="199" t="n"/>
      <c r="AF998" s="199" t="n"/>
      <c r="AG998" s="199" t="n"/>
    </row>
    <row r="999" ht="22.5" customHeight="1">
      <c r="A999" s="199" t="n"/>
      <c r="B999" s="201" t="n"/>
      <c r="C999" s="200" t="n"/>
      <c r="D999" s="201" t="n"/>
      <c r="E999" s="200" t="n"/>
      <c r="F999" s="201" t="n"/>
      <c r="G999" s="200" t="n"/>
      <c r="H999" s="199" t="n"/>
      <c r="I999" s="199" t="n"/>
      <c r="J999" s="199" t="n"/>
      <c r="K999" s="234" t="n"/>
      <c r="L999" s="199" t="n"/>
      <c r="M999" s="212" t="n"/>
      <c r="N999" s="199" t="n"/>
      <c r="O999" s="199" t="n"/>
      <c r="P999" s="199" t="n"/>
      <c r="Q999" s="199" t="n"/>
      <c r="R999" s="199" t="n"/>
      <c r="S999" s="199" t="n"/>
      <c r="T999" s="199" t="n"/>
      <c r="U999" s="199" t="n"/>
      <c r="V999" s="199" t="n"/>
      <c r="W999" s="199" t="n"/>
      <c r="X999" s="199" t="n"/>
      <c r="Y999" s="199" t="n"/>
      <c r="Z999" s="199" t="n"/>
      <c r="AA999" s="199" t="n"/>
      <c r="AB999" s="199" t="n"/>
      <c r="AC999" s="199" t="n"/>
      <c r="AD999" s="199" t="n"/>
      <c r="AE999" s="199" t="n"/>
      <c r="AF999" s="199" t="n"/>
      <c r="AG999" s="199" t="n"/>
    </row>
    <row r="1000" ht="22.5" customHeight="1">
      <c r="A1000" s="199" t="n"/>
      <c r="B1000" s="201" t="n"/>
      <c r="C1000" s="200" t="n"/>
      <c r="D1000" s="201" t="n"/>
      <c r="E1000" s="200" t="n"/>
      <c r="F1000" s="201" t="n"/>
      <c r="G1000" s="200" t="n"/>
      <c r="H1000" s="199" t="n"/>
      <c r="I1000" s="199" t="n"/>
      <c r="J1000" s="199" t="n"/>
      <c r="K1000" s="234" t="n"/>
      <c r="L1000" s="199" t="n"/>
      <c r="M1000" s="212" t="n"/>
      <c r="N1000" s="199" t="n"/>
      <c r="O1000" s="199" t="n"/>
      <c r="P1000" s="199" t="n"/>
      <c r="Q1000" s="199" t="n"/>
      <c r="R1000" s="199" t="n"/>
      <c r="S1000" s="199" t="n"/>
      <c r="T1000" s="199" t="n"/>
      <c r="U1000" s="199" t="n"/>
      <c r="V1000" s="199" t="n"/>
      <c r="W1000" s="199" t="n"/>
      <c r="X1000" s="199" t="n"/>
      <c r="Y1000" s="199" t="n"/>
      <c r="Z1000" s="199" t="n"/>
      <c r="AA1000" s="199" t="n"/>
      <c r="AB1000" s="199" t="n"/>
      <c r="AC1000" s="199" t="n"/>
      <c r="AD1000" s="199" t="n"/>
      <c r="AE1000" s="199" t="n"/>
      <c r="AF1000" s="199" t="n"/>
      <c r="AG1000" s="199" t="n"/>
    </row>
  </sheetData>
  <pageMargins left="0.7" right="0.7" top="0.75" bottom="0.75" header="0.3" footer="0.3"/>
</worksheet>
</file>

<file path=xl/worksheets/sheet33.xml><?xml version="1.0" encoding="utf-8"?>
<worksheet xmlns="http://schemas.openxmlformats.org/spreadsheetml/2006/main">
  <sheetPr>
    <tabColor rgb="008B6F00"/>
    <outlinePr summaryBelow="0" summaryRight="0"/>
    <pageSetUpPr/>
  </sheetPr>
  <dimension ref="A1:AG100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14.453125" defaultRowHeight="15" customHeight="1"/>
  <cols>
    <col width="17.7265625" customWidth="1" style="16" min="1" max="1"/>
    <col width="12.453125" customWidth="1" style="16" min="2" max="2"/>
    <col width="12.26953125" customWidth="1" style="16" min="3" max="3"/>
    <col width="10.7265625" customWidth="1" style="16" min="4" max="4"/>
    <col width="11.08984375" customWidth="1" style="16" min="5" max="5"/>
    <col width="10.7265625" customWidth="1" style="16" min="6" max="6"/>
    <col width="12.81640625" customWidth="1" style="16" min="7" max="7"/>
    <col width="12.453125" customWidth="1" style="16" min="8" max="8"/>
    <col width="14.54296875" customWidth="1" style="16" min="9" max="9"/>
    <col width="12.26953125" customWidth="1" style="16" min="10" max="11"/>
    <col width="47.453125" customWidth="1" style="16" min="12" max="12"/>
    <col width="10.7265625" customWidth="1" style="16" min="13" max="13"/>
    <col width="16.54296875" customWidth="1" style="16" min="14" max="14"/>
    <col width="27.54296875" customWidth="1" style="16" min="15" max="15"/>
    <col width="19.7265625" customWidth="1" style="16" min="16" max="16"/>
    <col width="28.54296875" customWidth="1" style="16" min="17" max="17"/>
    <col width="32.26953125" customWidth="1" style="16" min="18" max="18"/>
    <col width="43.08984375" customWidth="1" style="16" min="19" max="19"/>
    <col width="23.81640625" customWidth="1" style="16" min="20" max="20"/>
    <col width="19.54296875" customWidth="1" style="16" min="21" max="33"/>
    <col width="14.453125" customWidth="1" style="16" min="34" max="16384"/>
  </cols>
  <sheetData>
    <row r="1" ht="15" customHeight="1">
      <c r="A1" s="208" t="inlineStr">
        <is>
          <t>Date</t>
        </is>
      </c>
      <c r="B1" s="223" t="inlineStr">
        <is>
          <t>SPY</t>
        </is>
      </c>
      <c r="C1" s="222">
        <f>B1&amp;" PnL"</f>
        <v/>
      </c>
      <c r="D1" s="223" t="inlineStr">
        <is>
          <t>IEF</t>
        </is>
      </c>
      <c r="E1" s="222">
        <f>D1&amp;" PnL"</f>
        <v/>
      </c>
      <c r="F1" s="223" t="inlineStr">
        <is>
          <t>GLD</t>
        </is>
      </c>
      <c r="G1" s="222">
        <f>F1&amp;" PnL"</f>
        <v/>
      </c>
      <c r="H1" s="223" t="inlineStr">
        <is>
          <t>GBTC</t>
        </is>
      </c>
      <c r="I1" s="222">
        <f>H1&amp;" PnL"</f>
        <v/>
      </c>
      <c r="J1" s="221" t="n"/>
      <c r="K1" s="221" t="n"/>
      <c r="L1" s="221" t="inlineStr">
        <is>
          <t>Asset Classes wBTC Portfolio PnL</t>
        </is>
      </c>
      <c r="M1" s="208" t="inlineStr">
        <is>
          <t>rtn</t>
        </is>
      </c>
      <c r="N1" s="208" t="inlineStr">
        <is>
          <t>stDev(250)</t>
        </is>
      </c>
      <c r="O1" s="208" t="inlineStr">
        <is>
          <t>stDev (annualized)</t>
        </is>
      </c>
      <c r="P1" s="220" t="inlineStr">
        <is>
          <t>riskFree Rate</t>
        </is>
      </c>
      <c r="Q1" s="220" t="inlineStr">
        <is>
          <t>annual Rtn (rolling)</t>
        </is>
      </c>
      <c r="R1" s="220" t="inlineStr">
        <is>
          <t>excessRtn PORTFOLIO</t>
        </is>
      </c>
      <c r="S1" s="220" t="inlineStr">
        <is>
          <t>excessRtn SMA90 PORTFOLIO</t>
        </is>
      </c>
      <c r="T1" s="220" t="inlineStr">
        <is>
          <t>sharpe Portfolio</t>
        </is>
      </c>
      <c r="U1" s="199" t="n"/>
      <c r="V1" s="199" t="n"/>
      <c r="W1" s="199" t="n"/>
      <c r="X1" s="199" t="n"/>
      <c r="Y1" s="199" t="n"/>
      <c r="Z1" s="199" t="n"/>
      <c r="AA1" s="199" t="n"/>
      <c r="AB1" s="199" t="n"/>
      <c r="AC1" s="199" t="n"/>
      <c r="AD1" s="199" t="n"/>
      <c r="AE1" s="199" t="n"/>
      <c r="AF1" s="199" t="n"/>
      <c r="AG1" s="199" t="n"/>
    </row>
    <row r="2" ht="15" customHeight="1">
      <c r="A2" s="203" t="n">
        <v>44369</v>
      </c>
      <c r="B2" s="202">
        <f>INDIRECT(B$1&amp;"!D"&amp;ROW())</f>
        <v/>
      </c>
      <c r="C2" s="200">
        <f>C3*(1+B2)</f>
        <v/>
      </c>
      <c r="D2" s="202">
        <f>INDIRECT(D$1&amp;"!D"&amp;ROW())</f>
        <v/>
      </c>
      <c r="E2" s="200">
        <f>E3*(1+D2)</f>
        <v/>
      </c>
      <c r="F2" s="202">
        <f>INDIRECT(F$1&amp;"!D"&amp;ROW())</f>
        <v/>
      </c>
      <c r="G2" s="200">
        <f>G3*(1+F2)</f>
        <v/>
      </c>
      <c r="H2" s="202">
        <f>INDIRECT(H$1&amp;"!D"&amp;ROW())</f>
        <v/>
      </c>
      <c r="I2" s="200">
        <f>I3*(1+H2)</f>
        <v/>
      </c>
      <c r="J2" s="199" t="n"/>
      <c r="K2" s="199" t="n"/>
      <c r="L2" s="200">
        <f>SUM(C2,E2,G2,I2,K2)</f>
        <v/>
      </c>
      <c r="M2" s="202">
        <f>L2/L3-1</f>
        <v/>
      </c>
      <c r="N2" s="415">
        <f>_xlfn.STDEV.P(M2:M254)</f>
        <v/>
      </c>
      <c r="O2" s="202">
        <f>N2*SQRT(250)</f>
        <v/>
      </c>
      <c r="P2" s="416">
        <f>0.09%</f>
        <v/>
      </c>
      <c r="Q2" s="415">
        <f>L2/L254-1</f>
        <v/>
      </c>
      <c r="R2" s="218">
        <f>Q2-P2</f>
        <v/>
      </c>
      <c r="S2" s="219">
        <f>AVERAGE(R2:R1000)</f>
        <v/>
      </c>
      <c r="T2" s="217">
        <f>R2/O2</f>
        <v/>
      </c>
      <c r="U2" s="199" t="n"/>
      <c r="V2" s="199" t="n"/>
      <c r="W2" s="199" t="n"/>
      <c r="X2" s="199" t="n"/>
      <c r="Y2" s="199" t="n"/>
      <c r="Z2" s="199" t="n"/>
      <c r="AA2" s="199" t="n"/>
      <c r="AB2" s="199" t="n"/>
      <c r="AC2" s="199" t="n"/>
      <c r="AD2" s="199" t="n"/>
      <c r="AE2" s="199" t="n"/>
      <c r="AF2" s="199" t="n"/>
      <c r="AG2" s="199" t="n"/>
    </row>
    <row r="3" ht="15" customHeight="1">
      <c r="A3" s="203" t="n">
        <v>44368</v>
      </c>
      <c r="B3" s="202">
        <f>INDIRECT(B$1&amp;"!D"&amp;ROW())</f>
        <v/>
      </c>
      <c r="C3" s="200">
        <f>C4*(1+B3)</f>
        <v/>
      </c>
      <c r="D3" s="202">
        <f>INDIRECT(D$1&amp;"!D"&amp;ROW())</f>
        <v/>
      </c>
      <c r="E3" s="200">
        <f>E4*(1+D3)</f>
        <v/>
      </c>
      <c r="F3" s="202">
        <f>INDIRECT(F$1&amp;"!D"&amp;ROW())</f>
        <v/>
      </c>
      <c r="G3" s="200">
        <f>G4*(1+F3)</f>
        <v/>
      </c>
      <c r="H3" s="202">
        <f>INDIRECT(H$1&amp;"!D"&amp;ROW())</f>
        <v/>
      </c>
      <c r="I3" s="200">
        <f>I4*(1+H3)</f>
        <v/>
      </c>
      <c r="J3" s="199" t="n"/>
      <c r="K3" s="199" t="n"/>
      <c r="L3" s="200">
        <f>SUM(C3,E3,G3,I3,K3)</f>
        <v/>
      </c>
      <c r="M3" s="202">
        <f>L3/L4-1</f>
        <v/>
      </c>
      <c r="N3" s="415">
        <f>_xlfn.STDEV.P(M3:M255)</f>
        <v/>
      </c>
      <c r="O3" s="202">
        <f>N3*SQRT(250)</f>
        <v/>
      </c>
      <c r="P3" s="416">
        <f>0.09%</f>
        <v/>
      </c>
      <c r="Q3" s="415">
        <f>L3/L255-1</f>
        <v/>
      </c>
      <c r="R3" s="218">
        <f>Q3-P3</f>
        <v/>
      </c>
      <c r="S3" s="219">
        <f>AVERAGE(R3:R1001)</f>
        <v/>
      </c>
      <c r="T3" s="217">
        <f>R3/O3</f>
        <v/>
      </c>
      <c r="U3" s="199" t="n"/>
      <c r="V3" s="199" t="n"/>
      <c r="W3" s="199" t="n"/>
      <c r="X3" s="199" t="n"/>
      <c r="Y3" s="199" t="n"/>
      <c r="Z3" s="199" t="n"/>
      <c r="AA3" s="199" t="n"/>
      <c r="AB3" s="199" t="n"/>
      <c r="AC3" s="199" t="n"/>
      <c r="AD3" s="199" t="n"/>
      <c r="AE3" s="199" t="n"/>
      <c r="AF3" s="199" t="n"/>
      <c r="AG3" s="199" t="n"/>
    </row>
    <row r="4" ht="15" customHeight="1">
      <c r="A4" s="203" t="n">
        <v>44365</v>
      </c>
      <c r="B4" s="202">
        <f>INDIRECT(B$1&amp;"!D"&amp;ROW())</f>
        <v/>
      </c>
      <c r="C4" s="200">
        <f>C5*(1+B4)</f>
        <v/>
      </c>
      <c r="D4" s="202">
        <f>INDIRECT(D$1&amp;"!D"&amp;ROW())</f>
        <v/>
      </c>
      <c r="E4" s="200">
        <f>E5*(1+D4)</f>
        <v/>
      </c>
      <c r="F4" s="202">
        <f>INDIRECT(F$1&amp;"!D"&amp;ROW())</f>
        <v/>
      </c>
      <c r="G4" s="200">
        <f>G5*(1+F4)</f>
        <v/>
      </c>
      <c r="H4" s="202">
        <f>INDIRECT(H$1&amp;"!D"&amp;ROW())</f>
        <v/>
      </c>
      <c r="I4" s="200">
        <f>I5*(1+H4)</f>
        <v/>
      </c>
      <c r="J4" s="199" t="n"/>
      <c r="K4" s="199" t="n"/>
      <c r="L4" s="200">
        <f>SUM(C4,E4,G4,I4,K4)</f>
        <v/>
      </c>
      <c r="M4" s="202">
        <f>L4/L5-1</f>
        <v/>
      </c>
      <c r="N4" s="415">
        <f>_xlfn.STDEV.P(M4:M256)</f>
        <v/>
      </c>
      <c r="O4" s="202">
        <f>N4*SQRT(250)</f>
        <v/>
      </c>
      <c r="P4" s="416">
        <f>0.09%</f>
        <v/>
      </c>
      <c r="Q4" s="415">
        <f>L4/L256-1</f>
        <v/>
      </c>
      <c r="R4" s="218">
        <f>Q4-P4</f>
        <v/>
      </c>
      <c r="S4" s="219">
        <f>AVERAGE(R4:R1002)</f>
        <v/>
      </c>
      <c r="T4" s="217">
        <f>R4/O4</f>
        <v/>
      </c>
      <c r="U4" s="199" t="n"/>
      <c r="V4" s="199" t="n"/>
      <c r="W4" s="199" t="n"/>
      <c r="X4" s="199" t="n"/>
      <c r="Y4" s="199" t="n"/>
      <c r="Z4" s="199" t="n"/>
      <c r="AA4" s="199" t="n"/>
      <c r="AB4" s="199" t="n"/>
      <c r="AC4" s="199" t="n"/>
      <c r="AD4" s="199" t="n"/>
      <c r="AE4" s="199" t="n"/>
      <c r="AF4" s="199" t="n"/>
      <c r="AG4" s="199" t="n"/>
    </row>
    <row r="5" ht="15" customHeight="1">
      <c r="A5" s="203" t="n">
        <v>44364</v>
      </c>
      <c r="B5" s="202">
        <f>INDIRECT(B$1&amp;"!D"&amp;ROW())</f>
        <v/>
      </c>
      <c r="C5" s="200">
        <f>C6*(1+B5)</f>
        <v/>
      </c>
      <c r="D5" s="202">
        <f>INDIRECT(D$1&amp;"!D"&amp;ROW())</f>
        <v/>
      </c>
      <c r="E5" s="200">
        <f>E6*(1+D5)</f>
        <v/>
      </c>
      <c r="F5" s="202">
        <f>INDIRECT(F$1&amp;"!D"&amp;ROW())</f>
        <v/>
      </c>
      <c r="G5" s="200">
        <f>G6*(1+F5)</f>
        <v/>
      </c>
      <c r="H5" s="202">
        <f>INDIRECT(H$1&amp;"!D"&amp;ROW())</f>
        <v/>
      </c>
      <c r="I5" s="200">
        <f>I6*(1+H5)</f>
        <v/>
      </c>
      <c r="J5" s="199" t="n"/>
      <c r="K5" s="199" t="n"/>
      <c r="L5" s="200">
        <f>SUM(C5,E5,G5,I5,K5)</f>
        <v/>
      </c>
      <c r="M5" s="202">
        <f>L5/L6-1</f>
        <v/>
      </c>
      <c r="N5" s="415">
        <f>_xlfn.STDEV.P(M5:M257)</f>
        <v/>
      </c>
      <c r="O5" s="202">
        <f>N5*SQRT(250)</f>
        <v/>
      </c>
      <c r="P5" s="416">
        <f>0.09%</f>
        <v/>
      </c>
      <c r="Q5" s="415">
        <f>L5/L257-1</f>
        <v/>
      </c>
      <c r="R5" s="218">
        <f>Q5-P5</f>
        <v/>
      </c>
      <c r="S5" s="219">
        <f>AVERAGE(R5:R1003)</f>
        <v/>
      </c>
      <c r="T5" s="217">
        <f>R5/O5</f>
        <v/>
      </c>
      <c r="U5" s="199" t="n"/>
      <c r="V5" s="199" t="n"/>
      <c r="W5" s="199" t="n"/>
      <c r="X5" s="199" t="n"/>
      <c r="Y5" s="199" t="n"/>
      <c r="Z5" s="199" t="n"/>
      <c r="AA5" s="199" t="n"/>
      <c r="AB5" s="199" t="n"/>
      <c r="AC5" s="199" t="n"/>
      <c r="AD5" s="199" t="n"/>
      <c r="AE5" s="199" t="n"/>
      <c r="AF5" s="199" t="n"/>
      <c r="AG5" s="199" t="n"/>
    </row>
    <row r="6" ht="15" customHeight="1">
      <c r="A6" s="203" t="n">
        <v>44363</v>
      </c>
      <c r="B6" s="202">
        <f>INDIRECT(B$1&amp;"!D"&amp;ROW())</f>
        <v/>
      </c>
      <c r="C6" s="200">
        <f>C7*(1+B6)</f>
        <v/>
      </c>
      <c r="D6" s="202">
        <f>INDIRECT(D$1&amp;"!D"&amp;ROW())</f>
        <v/>
      </c>
      <c r="E6" s="200">
        <f>E7*(1+D6)</f>
        <v/>
      </c>
      <c r="F6" s="202">
        <f>INDIRECT(F$1&amp;"!D"&amp;ROW())</f>
        <v/>
      </c>
      <c r="G6" s="200">
        <f>G7*(1+F6)</f>
        <v/>
      </c>
      <c r="H6" s="202">
        <f>INDIRECT(H$1&amp;"!D"&amp;ROW())</f>
        <v/>
      </c>
      <c r="I6" s="200">
        <f>I7*(1+H6)</f>
        <v/>
      </c>
      <c r="J6" s="199" t="n"/>
      <c r="K6" s="199" t="n"/>
      <c r="L6" s="200">
        <f>SUM(C6,E6,G6,I6,K6)</f>
        <v/>
      </c>
      <c r="M6" s="202">
        <f>L6/L7-1</f>
        <v/>
      </c>
      <c r="N6" s="415">
        <f>_xlfn.STDEV.P(M6:M258)</f>
        <v/>
      </c>
      <c r="O6" s="202">
        <f>N6*SQRT(250)</f>
        <v/>
      </c>
      <c r="P6" s="416">
        <f>0.09%</f>
        <v/>
      </c>
      <c r="Q6" s="415">
        <f>L6/L258-1</f>
        <v/>
      </c>
      <c r="R6" s="218">
        <f>Q6-P6</f>
        <v/>
      </c>
      <c r="S6" s="219">
        <f>AVERAGE(R6:R1004)</f>
        <v/>
      </c>
      <c r="T6" s="217">
        <f>R6/O6</f>
        <v/>
      </c>
      <c r="U6" s="199" t="n"/>
      <c r="V6" s="199" t="n"/>
      <c r="W6" s="199" t="n"/>
      <c r="X6" s="199" t="n"/>
      <c r="Y6" s="199" t="n"/>
      <c r="Z6" s="199" t="n"/>
      <c r="AA6" s="199" t="n"/>
      <c r="AB6" s="199" t="n"/>
      <c r="AC6" s="199" t="n"/>
      <c r="AD6" s="199" t="n"/>
      <c r="AE6" s="199" t="n"/>
      <c r="AF6" s="199" t="n"/>
      <c r="AG6" s="199" t="n"/>
    </row>
    <row r="7" ht="15" customHeight="1">
      <c r="A7" s="203" t="n">
        <v>44362</v>
      </c>
      <c r="B7" s="202">
        <f>INDIRECT(B$1&amp;"!D"&amp;ROW())</f>
        <v/>
      </c>
      <c r="C7" s="200">
        <f>C8*(1+B7)</f>
        <v/>
      </c>
      <c r="D7" s="202">
        <f>INDIRECT(D$1&amp;"!D"&amp;ROW())</f>
        <v/>
      </c>
      <c r="E7" s="200">
        <f>E8*(1+D7)</f>
        <v/>
      </c>
      <c r="F7" s="202">
        <f>INDIRECT(F$1&amp;"!D"&amp;ROW())</f>
        <v/>
      </c>
      <c r="G7" s="200">
        <f>G8*(1+F7)</f>
        <v/>
      </c>
      <c r="H7" s="202">
        <f>INDIRECT(H$1&amp;"!D"&amp;ROW())</f>
        <v/>
      </c>
      <c r="I7" s="200">
        <f>I8*(1+H7)</f>
        <v/>
      </c>
      <c r="J7" s="199" t="n"/>
      <c r="K7" s="199" t="n"/>
      <c r="L7" s="200">
        <f>SUM(C7,E7,G7,I7,K7)</f>
        <v/>
      </c>
      <c r="M7" s="202">
        <f>L7/L8-1</f>
        <v/>
      </c>
      <c r="N7" s="415">
        <f>_xlfn.STDEV.P(M7:M259)</f>
        <v/>
      </c>
      <c r="O7" s="202">
        <f>N7*SQRT(250)</f>
        <v/>
      </c>
      <c r="P7" s="416">
        <f>0.09%</f>
        <v/>
      </c>
      <c r="Q7" s="415">
        <f>L7/L259-1</f>
        <v/>
      </c>
      <c r="R7" s="218">
        <f>Q7-P7</f>
        <v/>
      </c>
      <c r="S7" s="219">
        <f>AVERAGE(R7:R1005)</f>
        <v/>
      </c>
      <c r="T7" s="217">
        <f>R7/O7</f>
        <v/>
      </c>
      <c r="U7" s="199" t="n"/>
      <c r="V7" s="199" t="n"/>
      <c r="W7" s="199" t="n"/>
      <c r="X7" s="199" t="n"/>
      <c r="Y7" s="199" t="n"/>
      <c r="Z7" s="199" t="n"/>
      <c r="AA7" s="199" t="n"/>
      <c r="AB7" s="199" t="n"/>
      <c r="AC7" s="199" t="n"/>
      <c r="AD7" s="199" t="n"/>
      <c r="AE7" s="199" t="n"/>
      <c r="AF7" s="199" t="n"/>
      <c r="AG7" s="199" t="n"/>
    </row>
    <row r="8" ht="15" customHeight="1">
      <c r="A8" s="203" t="n">
        <v>44361</v>
      </c>
      <c r="B8" s="202">
        <f>INDIRECT(B$1&amp;"!D"&amp;ROW())</f>
        <v/>
      </c>
      <c r="C8" s="200">
        <f>C9*(1+B8)</f>
        <v/>
      </c>
      <c r="D8" s="202">
        <f>INDIRECT(D$1&amp;"!D"&amp;ROW())</f>
        <v/>
      </c>
      <c r="E8" s="200">
        <f>E9*(1+D8)</f>
        <v/>
      </c>
      <c r="F8" s="202">
        <f>INDIRECT(F$1&amp;"!D"&amp;ROW())</f>
        <v/>
      </c>
      <c r="G8" s="200">
        <f>G9*(1+F8)</f>
        <v/>
      </c>
      <c r="H8" s="202">
        <f>INDIRECT(H$1&amp;"!D"&amp;ROW())</f>
        <v/>
      </c>
      <c r="I8" s="200">
        <f>I9*(1+H8)</f>
        <v/>
      </c>
      <c r="J8" s="199" t="n"/>
      <c r="K8" s="199" t="n"/>
      <c r="L8" s="200">
        <f>SUM(C8,E8,G8,I8,K8)</f>
        <v/>
      </c>
      <c r="M8" s="202">
        <f>L8/L9-1</f>
        <v/>
      </c>
      <c r="N8" s="415">
        <f>_xlfn.STDEV.P(M8:M260)</f>
        <v/>
      </c>
      <c r="O8" s="202">
        <f>N8*SQRT(250)</f>
        <v/>
      </c>
      <c r="P8" s="416">
        <f>0.09%</f>
        <v/>
      </c>
      <c r="Q8" s="415">
        <f>L8/L260-1</f>
        <v/>
      </c>
      <c r="R8" s="218">
        <f>Q8-P8</f>
        <v/>
      </c>
      <c r="S8" s="219">
        <f>AVERAGE(R8:R1006)</f>
        <v/>
      </c>
      <c r="T8" s="217">
        <f>R8/O8</f>
        <v/>
      </c>
      <c r="U8" s="199" t="n"/>
      <c r="V8" s="199" t="n"/>
      <c r="W8" s="199" t="n"/>
      <c r="X8" s="199" t="n"/>
      <c r="Y8" s="199" t="n"/>
      <c r="Z8" s="199" t="n"/>
      <c r="AA8" s="199" t="n"/>
      <c r="AB8" s="199" t="n"/>
      <c r="AC8" s="199" t="n"/>
      <c r="AD8" s="199" t="n"/>
      <c r="AE8" s="199" t="n"/>
      <c r="AF8" s="199" t="n"/>
      <c r="AG8" s="199" t="n"/>
    </row>
    <row r="9" ht="15" customHeight="1">
      <c r="A9" s="203" t="n">
        <v>44358</v>
      </c>
      <c r="B9" s="202">
        <f>INDIRECT(B$1&amp;"!D"&amp;ROW())</f>
        <v/>
      </c>
      <c r="C9" s="200">
        <f>C10*(1+B9)</f>
        <v/>
      </c>
      <c r="D9" s="202">
        <f>INDIRECT(D$1&amp;"!D"&amp;ROW())</f>
        <v/>
      </c>
      <c r="E9" s="200">
        <f>E10*(1+D9)</f>
        <v/>
      </c>
      <c r="F9" s="202">
        <f>INDIRECT(F$1&amp;"!D"&amp;ROW())</f>
        <v/>
      </c>
      <c r="G9" s="200">
        <f>G10*(1+F9)</f>
        <v/>
      </c>
      <c r="H9" s="202">
        <f>INDIRECT(H$1&amp;"!D"&amp;ROW())</f>
        <v/>
      </c>
      <c r="I9" s="200">
        <f>I10*(1+H9)</f>
        <v/>
      </c>
      <c r="J9" s="199" t="n"/>
      <c r="K9" s="199" t="n"/>
      <c r="L9" s="200">
        <f>SUM(C9,E9,G9,I9,K9)</f>
        <v/>
      </c>
      <c r="M9" s="202">
        <f>L9/L10-1</f>
        <v/>
      </c>
      <c r="N9" s="415">
        <f>_xlfn.STDEV.P(M9:M261)</f>
        <v/>
      </c>
      <c r="O9" s="202">
        <f>N9*SQRT(250)</f>
        <v/>
      </c>
      <c r="P9" s="416">
        <f>0.09%</f>
        <v/>
      </c>
      <c r="Q9" s="415">
        <f>L9/L261-1</f>
        <v/>
      </c>
      <c r="R9" s="218">
        <f>Q9-P9</f>
        <v/>
      </c>
      <c r="S9" s="219">
        <f>AVERAGE(R9:R1007)</f>
        <v/>
      </c>
      <c r="T9" s="217">
        <f>R9/O9</f>
        <v/>
      </c>
      <c r="U9" s="199" t="n"/>
      <c r="V9" s="199" t="n"/>
      <c r="W9" s="199" t="n"/>
      <c r="X9" s="199" t="n"/>
      <c r="Y9" s="199" t="n"/>
      <c r="Z9" s="199" t="n"/>
      <c r="AA9" s="199" t="n"/>
      <c r="AB9" s="199" t="n"/>
      <c r="AC9" s="199" t="n"/>
      <c r="AD9" s="199" t="n"/>
      <c r="AE9" s="199" t="n"/>
      <c r="AF9" s="199" t="n"/>
      <c r="AG9" s="199" t="n"/>
    </row>
    <row r="10" ht="15" customHeight="1">
      <c r="A10" s="203" t="n">
        <v>44357</v>
      </c>
      <c r="B10" s="202">
        <f>INDIRECT(B$1&amp;"!D"&amp;ROW())</f>
        <v/>
      </c>
      <c r="C10" s="200">
        <f>C11*(1+B10)</f>
        <v/>
      </c>
      <c r="D10" s="202">
        <f>INDIRECT(D$1&amp;"!D"&amp;ROW())</f>
        <v/>
      </c>
      <c r="E10" s="200">
        <f>E11*(1+D10)</f>
        <v/>
      </c>
      <c r="F10" s="202">
        <f>INDIRECT(F$1&amp;"!D"&amp;ROW())</f>
        <v/>
      </c>
      <c r="G10" s="200">
        <f>G11*(1+F10)</f>
        <v/>
      </c>
      <c r="H10" s="202">
        <f>INDIRECT(H$1&amp;"!D"&amp;ROW())</f>
        <v/>
      </c>
      <c r="I10" s="200">
        <f>I11*(1+H10)</f>
        <v/>
      </c>
      <c r="J10" s="199" t="n"/>
      <c r="K10" s="199" t="n"/>
      <c r="L10" s="200">
        <f>SUM(C10,E10,G10,I10,K10)</f>
        <v/>
      </c>
      <c r="M10" s="202">
        <f>L10/L11-1</f>
        <v/>
      </c>
      <c r="N10" s="415">
        <f>_xlfn.STDEV.P(M10:M262)</f>
        <v/>
      </c>
      <c r="O10" s="202">
        <f>N10*SQRT(250)</f>
        <v/>
      </c>
      <c r="P10" s="416">
        <f>0.09%</f>
        <v/>
      </c>
      <c r="Q10" s="415">
        <f>L10/L262-1</f>
        <v/>
      </c>
      <c r="R10" s="218">
        <f>Q10-P10</f>
        <v/>
      </c>
      <c r="S10" s="219">
        <f>AVERAGE(R10:R1008)</f>
        <v/>
      </c>
      <c r="T10" s="217">
        <f>R10/O10</f>
        <v/>
      </c>
      <c r="U10" s="199" t="n"/>
      <c r="V10" s="199" t="n"/>
      <c r="W10" s="199" t="n"/>
      <c r="X10" s="199" t="n"/>
      <c r="Y10" s="199" t="n"/>
      <c r="Z10" s="199" t="n"/>
      <c r="AA10" s="199" t="n"/>
      <c r="AB10" s="199" t="n"/>
      <c r="AC10" s="199" t="n"/>
      <c r="AD10" s="199" t="n"/>
      <c r="AE10" s="199" t="n"/>
      <c r="AF10" s="199" t="n"/>
      <c r="AG10" s="199" t="n"/>
    </row>
    <row r="11" ht="15" customHeight="1">
      <c r="A11" s="203" t="n">
        <v>44356</v>
      </c>
      <c r="B11" s="202">
        <f>INDIRECT(B$1&amp;"!D"&amp;ROW())</f>
        <v/>
      </c>
      <c r="C11" s="200">
        <f>C12*(1+B11)</f>
        <v/>
      </c>
      <c r="D11" s="202">
        <f>INDIRECT(D$1&amp;"!D"&amp;ROW())</f>
        <v/>
      </c>
      <c r="E11" s="200">
        <f>E12*(1+D11)</f>
        <v/>
      </c>
      <c r="F11" s="202">
        <f>INDIRECT(F$1&amp;"!D"&amp;ROW())</f>
        <v/>
      </c>
      <c r="G11" s="200">
        <f>G12*(1+F11)</f>
        <v/>
      </c>
      <c r="H11" s="202">
        <f>INDIRECT(H$1&amp;"!D"&amp;ROW())</f>
        <v/>
      </c>
      <c r="I11" s="200">
        <f>I12*(1+H11)</f>
        <v/>
      </c>
      <c r="J11" s="199" t="n"/>
      <c r="K11" s="199" t="n"/>
      <c r="L11" s="200">
        <f>SUM(C11,E11,G11,I11,K11)</f>
        <v/>
      </c>
      <c r="M11" s="202">
        <f>L11/L12-1</f>
        <v/>
      </c>
      <c r="N11" s="415">
        <f>_xlfn.STDEV.P(M11:M263)</f>
        <v/>
      </c>
      <c r="O11" s="202">
        <f>N11*SQRT(250)</f>
        <v/>
      </c>
      <c r="P11" s="416">
        <f>0.09%</f>
        <v/>
      </c>
      <c r="Q11" s="415">
        <f>L11/L263-1</f>
        <v/>
      </c>
      <c r="R11" s="218">
        <f>Q11-P11</f>
        <v/>
      </c>
      <c r="S11" s="219">
        <f>AVERAGE(R11:R1009)</f>
        <v/>
      </c>
      <c r="T11" s="217">
        <f>R11/O11</f>
        <v/>
      </c>
      <c r="U11" s="199" t="n"/>
      <c r="V11" s="199" t="n"/>
      <c r="W11" s="199" t="n"/>
      <c r="X11" s="199" t="n"/>
      <c r="Y11" s="199" t="n"/>
      <c r="Z11" s="199" t="n"/>
      <c r="AA11" s="199" t="n"/>
      <c r="AB11" s="199" t="n"/>
      <c r="AC11" s="199" t="n"/>
      <c r="AD11" s="199" t="n"/>
      <c r="AE11" s="199" t="n"/>
      <c r="AF11" s="199" t="n"/>
      <c r="AG11" s="199" t="n"/>
    </row>
    <row r="12" ht="15" customHeight="1">
      <c r="A12" s="203" t="n">
        <v>44355</v>
      </c>
      <c r="B12" s="202">
        <f>INDIRECT(B$1&amp;"!D"&amp;ROW())</f>
        <v/>
      </c>
      <c r="C12" s="200">
        <f>C13*(1+B12)</f>
        <v/>
      </c>
      <c r="D12" s="202">
        <f>INDIRECT(D$1&amp;"!D"&amp;ROW())</f>
        <v/>
      </c>
      <c r="E12" s="200">
        <f>E13*(1+D12)</f>
        <v/>
      </c>
      <c r="F12" s="202">
        <f>INDIRECT(F$1&amp;"!D"&amp;ROW())</f>
        <v/>
      </c>
      <c r="G12" s="200">
        <f>G13*(1+F12)</f>
        <v/>
      </c>
      <c r="H12" s="202">
        <f>INDIRECT(H$1&amp;"!D"&amp;ROW())</f>
        <v/>
      </c>
      <c r="I12" s="200">
        <f>I13*(1+H12)</f>
        <v/>
      </c>
      <c r="J12" s="199" t="n"/>
      <c r="K12" s="199" t="n"/>
      <c r="L12" s="200">
        <f>SUM(C12,E12,G12,I12,K12)</f>
        <v/>
      </c>
      <c r="M12" s="202">
        <f>L12/L13-1</f>
        <v/>
      </c>
      <c r="N12" s="415">
        <f>_xlfn.STDEV.P(M12:M264)</f>
        <v/>
      </c>
      <c r="O12" s="202">
        <f>N12*SQRT(250)</f>
        <v/>
      </c>
      <c r="P12" s="416">
        <f>0.09%</f>
        <v/>
      </c>
      <c r="Q12" s="415">
        <f>L12/L264-1</f>
        <v/>
      </c>
      <c r="R12" s="218">
        <f>Q12-P12</f>
        <v/>
      </c>
      <c r="S12" s="219">
        <f>AVERAGE(R12:R1010)</f>
        <v/>
      </c>
      <c r="T12" s="217">
        <f>R12/O12</f>
        <v/>
      </c>
      <c r="U12" s="199" t="n"/>
      <c r="V12" s="199" t="n"/>
      <c r="W12" s="199" t="n"/>
      <c r="X12" s="199" t="n"/>
      <c r="Y12" s="199" t="n"/>
      <c r="Z12" s="199" t="n"/>
      <c r="AA12" s="199" t="n"/>
      <c r="AB12" s="199" t="n"/>
      <c r="AC12" s="199" t="n"/>
      <c r="AD12" s="199" t="n"/>
      <c r="AE12" s="199" t="n"/>
      <c r="AF12" s="199" t="n"/>
      <c r="AG12" s="199" t="n"/>
    </row>
    <row r="13" ht="15" customHeight="1">
      <c r="A13" s="203" t="n">
        <v>44354</v>
      </c>
      <c r="B13" s="202">
        <f>INDIRECT(B$1&amp;"!D"&amp;ROW())</f>
        <v/>
      </c>
      <c r="C13" s="200">
        <f>C14*(1+B13)</f>
        <v/>
      </c>
      <c r="D13" s="202">
        <f>INDIRECT(D$1&amp;"!D"&amp;ROW())</f>
        <v/>
      </c>
      <c r="E13" s="200">
        <f>E14*(1+D13)</f>
        <v/>
      </c>
      <c r="F13" s="202">
        <f>INDIRECT(F$1&amp;"!D"&amp;ROW())</f>
        <v/>
      </c>
      <c r="G13" s="200">
        <f>G14*(1+F13)</f>
        <v/>
      </c>
      <c r="H13" s="202">
        <f>INDIRECT(H$1&amp;"!D"&amp;ROW())</f>
        <v/>
      </c>
      <c r="I13" s="200">
        <f>I14*(1+H13)</f>
        <v/>
      </c>
      <c r="J13" s="199" t="n"/>
      <c r="K13" s="199" t="n"/>
      <c r="L13" s="200">
        <f>SUM(C13,E13,G13,I13,K13)</f>
        <v/>
      </c>
      <c r="M13" s="202">
        <f>L13/L14-1</f>
        <v/>
      </c>
      <c r="N13" s="415">
        <f>_xlfn.STDEV.P(M13:M265)</f>
        <v/>
      </c>
      <c r="O13" s="202">
        <f>N13*SQRT(250)</f>
        <v/>
      </c>
      <c r="P13" s="416">
        <f>0.09%</f>
        <v/>
      </c>
      <c r="Q13" s="415">
        <f>L13/L265-1</f>
        <v/>
      </c>
      <c r="R13" s="218">
        <f>Q13-P13</f>
        <v/>
      </c>
      <c r="S13" s="219">
        <f>AVERAGE(R13:R1011)</f>
        <v/>
      </c>
      <c r="T13" s="217">
        <f>R13/O13</f>
        <v/>
      </c>
      <c r="U13" s="199" t="n"/>
      <c r="V13" s="199" t="n"/>
      <c r="W13" s="199" t="n"/>
      <c r="X13" s="199" t="n"/>
      <c r="Y13" s="199" t="n"/>
      <c r="Z13" s="199" t="n"/>
      <c r="AA13" s="199" t="n"/>
      <c r="AB13" s="199" t="n"/>
      <c r="AC13" s="199" t="n"/>
      <c r="AD13" s="199" t="n"/>
      <c r="AE13" s="199" t="n"/>
      <c r="AF13" s="199" t="n"/>
      <c r="AG13" s="199" t="n"/>
    </row>
    <row r="14" ht="15" customHeight="1">
      <c r="A14" s="203" t="n">
        <v>44351</v>
      </c>
      <c r="B14" s="202">
        <f>INDIRECT(B$1&amp;"!D"&amp;ROW())</f>
        <v/>
      </c>
      <c r="C14" s="200">
        <f>C15*(1+B14)</f>
        <v/>
      </c>
      <c r="D14" s="202">
        <f>INDIRECT(D$1&amp;"!D"&amp;ROW())</f>
        <v/>
      </c>
      <c r="E14" s="200">
        <f>E15*(1+D14)</f>
        <v/>
      </c>
      <c r="F14" s="202">
        <f>INDIRECT(F$1&amp;"!D"&amp;ROW())</f>
        <v/>
      </c>
      <c r="G14" s="200">
        <f>G15*(1+F14)</f>
        <v/>
      </c>
      <c r="H14" s="202">
        <f>INDIRECT(H$1&amp;"!D"&amp;ROW())</f>
        <v/>
      </c>
      <c r="I14" s="200">
        <f>I15*(1+H14)</f>
        <v/>
      </c>
      <c r="J14" s="199" t="n"/>
      <c r="K14" s="199" t="n"/>
      <c r="L14" s="200">
        <f>SUM(C14,E14,G14,I14,K14)</f>
        <v/>
      </c>
      <c r="M14" s="202">
        <f>L14/L15-1</f>
        <v/>
      </c>
      <c r="N14" s="415">
        <f>_xlfn.STDEV.P(M14:M266)</f>
        <v/>
      </c>
      <c r="O14" s="202">
        <f>N14*SQRT(250)</f>
        <v/>
      </c>
      <c r="P14" s="416">
        <f>0.09%</f>
        <v/>
      </c>
      <c r="Q14" s="415">
        <f>L14/L266-1</f>
        <v/>
      </c>
      <c r="R14" s="218">
        <f>Q14-P14</f>
        <v/>
      </c>
      <c r="S14" s="219">
        <f>AVERAGE(R14:R1012)</f>
        <v/>
      </c>
      <c r="T14" s="217">
        <f>R14/O14</f>
        <v/>
      </c>
      <c r="U14" s="199" t="n"/>
      <c r="V14" s="199" t="n"/>
      <c r="W14" s="199" t="n"/>
      <c r="X14" s="199" t="n"/>
      <c r="Y14" s="199" t="n"/>
      <c r="Z14" s="199" t="n"/>
      <c r="AA14" s="199" t="n"/>
      <c r="AB14" s="199" t="n"/>
      <c r="AC14" s="199" t="n"/>
      <c r="AD14" s="199" t="n"/>
      <c r="AE14" s="199" t="n"/>
      <c r="AF14" s="199" t="n"/>
      <c r="AG14" s="199" t="n"/>
    </row>
    <row r="15" ht="15" customHeight="1">
      <c r="A15" s="203" t="n">
        <v>44350</v>
      </c>
      <c r="B15" s="202">
        <f>INDIRECT(B$1&amp;"!D"&amp;ROW())</f>
        <v/>
      </c>
      <c r="C15" s="200">
        <f>C16*(1+B15)</f>
        <v/>
      </c>
      <c r="D15" s="202">
        <f>INDIRECT(D$1&amp;"!D"&amp;ROW())</f>
        <v/>
      </c>
      <c r="E15" s="200">
        <f>E16*(1+D15)</f>
        <v/>
      </c>
      <c r="F15" s="202">
        <f>INDIRECT(F$1&amp;"!D"&amp;ROW())</f>
        <v/>
      </c>
      <c r="G15" s="200">
        <f>G16*(1+F15)</f>
        <v/>
      </c>
      <c r="H15" s="202">
        <f>INDIRECT(H$1&amp;"!D"&amp;ROW())</f>
        <v/>
      </c>
      <c r="I15" s="200">
        <f>I16*(1+H15)</f>
        <v/>
      </c>
      <c r="J15" s="199" t="n"/>
      <c r="K15" s="199" t="n"/>
      <c r="L15" s="200">
        <f>SUM(C15,E15,G15,I15,K15)</f>
        <v/>
      </c>
      <c r="M15" s="202">
        <f>L15/L16-1</f>
        <v/>
      </c>
      <c r="N15" s="415">
        <f>_xlfn.STDEV.P(M15:M267)</f>
        <v/>
      </c>
      <c r="O15" s="202">
        <f>N15*SQRT(250)</f>
        <v/>
      </c>
      <c r="P15" s="416">
        <f>0.09%</f>
        <v/>
      </c>
      <c r="Q15" s="415">
        <f>L15/L267-1</f>
        <v/>
      </c>
      <c r="R15" s="218">
        <f>Q15-P15</f>
        <v/>
      </c>
      <c r="S15" s="219">
        <f>AVERAGE(R15:R1013)</f>
        <v/>
      </c>
      <c r="T15" s="217">
        <f>R15/O15</f>
        <v/>
      </c>
      <c r="U15" s="199" t="n"/>
      <c r="V15" s="199" t="n"/>
      <c r="W15" s="199" t="n"/>
      <c r="X15" s="199" t="n"/>
      <c r="Y15" s="199" t="n"/>
      <c r="Z15" s="199" t="n"/>
      <c r="AA15" s="199" t="n"/>
      <c r="AB15" s="199" t="n"/>
      <c r="AC15" s="199" t="n"/>
      <c r="AD15" s="199" t="n"/>
      <c r="AE15" s="199" t="n"/>
      <c r="AF15" s="199" t="n"/>
      <c r="AG15" s="199" t="n"/>
    </row>
    <row r="16" ht="15" customHeight="1">
      <c r="A16" s="203" t="n">
        <v>44349</v>
      </c>
      <c r="B16" s="202">
        <f>INDIRECT(B$1&amp;"!D"&amp;ROW())</f>
        <v/>
      </c>
      <c r="C16" s="200">
        <f>C17*(1+B16)</f>
        <v/>
      </c>
      <c r="D16" s="202">
        <f>INDIRECT(D$1&amp;"!D"&amp;ROW())</f>
        <v/>
      </c>
      <c r="E16" s="200">
        <f>E17*(1+D16)</f>
        <v/>
      </c>
      <c r="F16" s="202">
        <f>INDIRECT(F$1&amp;"!D"&amp;ROW())</f>
        <v/>
      </c>
      <c r="G16" s="200">
        <f>G17*(1+F16)</f>
        <v/>
      </c>
      <c r="H16" s="202">
        <f>INDIRECT(H$1&amp;"!D"&amp;ROW())</f>
        <v/>
      </c>
      <c r="I16" s="200">
        <f>I17*(1+H16)</f>
        <v/>
      </c>
      <c r="J16" s="199" t="n"/>
      <c r="K16" s="199" t="n"/>
      <c r="L16" s="200">
        <f>SUM(C16,E16,G16,I16,K16)</f>
        <v/>
      </c>
      <c r="M16" s="202">
        <f>L16/L17-1</f>
        <v/>
      </c>
      <c r="N16" s="415">
        <f>_xlfn.STDEV.P(M16:M268)</f>
        <v/>
      </c>
      <c r="O16" s="202">
        <f>N16*SQRT(250)</f>
        <v/>
      </c>
      <c r="P16" s="416">
        <f>0.09%</f>
        <v/>
      </c>
      <c r="Q16" s="415">
        <f>L16/L268-1</f>
        <v/>
      </c>
      <c r="R16" s="218">
        <f>Q16-P16</f>
        <v/>
      </c>
      <c r="S16" s="219">
        <f>AVERAGE(R16:R1014)</f>
        <v/>
      </c>
      <c r="T16" s="217">
        <f>R16/O16</f>
        <v/>
      </c>
      <c r="U16" s="199" t="n"/>
      <c r="V16" s="199" t="n"/>
      <c r="W16" s="199" t="n"/>
      <c r="X16" s="199" t="n"/>
      <c r="Y16" s="199" t="n"/>
      <c r="Z16" s="199" t="n"/>
      <c r="AA16" s="199" t="n"/>
      <c r="AB16" s="199" t="n"/>
      <c r="AC16" s="199" t="n"/>
      <c r="AD16" s="199" t="n"/>
      <c r="AE16" s="199" t="n"/>
      <c r="AF16" s="199" t="n"/>
      <c r="AG16" s="199" t="n"/>
    </row>
    <row r="17" ht="15" customHeight="1">
      <c r="A17" s="203" t="n">
        <v>44348</v>
      </c>
      <c r="B17" s="202">
        <f>INDIRECT(B$1&amp;"!D"&amp;ROW())</f>
        <v/>
      </c>
      <c r="C17" s="200">
        <f>C18*(1+B17)</f>
        <v/>
      </c>
      <c r="D17" s="202">
        <f>INDIRECT(D$1&amp;"!D"&amp;ROW())</f>
        <v/>
      </c>
      <c r="E17" s="200">
        <f>E18*(1+D17)</f>
        <v/>
      </c>
      <c r="F17" s="202">
        <f>INDIRECT(F$1&amp;"!D"&amp;ROW())</f>
        <v/>
      </c>
      <c r="G17" s="200">
        <f>G18*(1+F17)</f>
        <v/>
      </c>
      <c r="H17" s="202">
        <f>INDIRECT(H$1&amp;"!D"&amp;ROW())</f>
        <v/>
      </c>
      <c r="I17" s="200">
        <f>I18*(1+H17)</f>
        <v/>
      </c>
      <c r="J17" s="199" t="n"/>
      <c r="K17" s="199" t="n"/>
      <c r="L17" s="200">
        <f>SUM(C17,E17,G17,I17,K17)</f>
        <v/>
      </c>
      <c r="M17" s="202">
        <f>L17/L18-1</f>
        <v/>
      </c>
      <c r="N17" s="415">
        <f>_xlfn.STDEV.P(M17:M269)</f>
        <v/>
      </c>
      <c r="O17" s="202">
        <f>N17*SQRT(250)</f>
        <v/>
      </c>
      <c r="P17" s="416">
        <f>0.09%</f>
        <v/>
      </c>
      <c r="Q17" s="415">
        <f>L17/L269-1</f>
        <v/>
      </c>
      <c r="R17" s="218">
        <f>Q17-P17</f>
        <v/>
      </c>
      <c r="S17" s="219">
        <f>AVERAGE(R17:R1015)</f>
        <v/>
      </c>
      <c r="T17" s="217">
        <f>R17/O17</f>
        <v/>
      </c>
      <c r="U17" s="199" t="n"/>
      <c r="V17" s="199" t="n"/>
      <c r="W17" s="199" t="n"/>
      <c r="X17" s="199" t="n"/>
      <c r="Y17" s="199" t="n"/>
      <c r="Z17" s="199" t="n"/>
      <c r="AA17" s="199" t="n"/>
      <c r="AB17" s="199" t="n"/>
      <c r="AC17" s="199" t="n"/>
      <c r="AD17" s="199" t="n"/>
      <c r="AE17" s="199" t="n"/>
      <c r="AF17" s="199" t="n"/>
      <c r="AG17" s="199" t="n"/>
    </row>
    <row r="18" ht="15" customHeight="1">
      <c r="A18" s="203" t="n">
        <v>44344</v>
      </c>
      <c r="B18" s="202">
        <f>INDIRECT(B$1&amp;"!D"&amp;ROW())</f>
        <v/>
      </c>
      <c r="C18" s="200">
        <f>C19*(1+B18)</f>
        <v/>
      </c>
      <c r="D18" s="202">
        <f>INDIRECT(D$1&amp;"!D"&amp;ROW())</f>
        <v/>
      </c>
      <c r="E18" s="200">
        <f>E19*(1+D18)</f>
        <v/>
      </c>
      <c r="F18" s="202">
        <f>INDIRECT(F$1&amp;"!D"&amp;ROW())</f>
        <v/>
      </c>
      <c r="G18" s="200">
        <f>G19*(1+F18)</f>
        <v/>
      </c>
      <c r="H18" s="202">
        <f>INDIRECT(H$1&amp;"!D"&amp;ROW())</f>
        <v/>
      </c>
      <c r="I18" s="200">
        <f>I19*(1+H18)</f>
        <v/>
      </c>
      <c r="J18" s="199" t="n"/>
      <c r="K18" s="199" t="n"/>
      <c r="L18" s="200">
        <f>SUM(C18,E18,G18,I18,K18)</f>
        <v/>
      </c>
      <c r="M18" s="202">
        <f>L18/L19-1</f>
        <v/>
      </c>
      <c r="N18" s="415">
        <f>_xlfn.STDEV.P(M18:M270)</f>
        <v/>
      </c>
      <c r="O18" s="202">
        <f>N18*SQRT(250)</f>
        <v/>
      </c>
      <c r="P18" s="416">
        <f>0.09%</f>
        <v/>
      </c>
      <c r="Q18" s="415">
        <f>L18/L270-1</f>
        <v/>
      </c>
      <c r="R18" s="218">
        <f>Q18-P18</f>
        <v/>
      </c>
      <c r="S18" s="219">
        <f>AVERAGE(R18:R1016)</f>
        <v/>
      </c>
      <c r="T18" s="217">
        <f>R18/O18</f>
        <v/>
      </c>
      <c r="U18" s="199" t="n"/>
      <c r="V18" s="199" t="n"/>
      <c r="W18" s="199" t="n"/>
      <c r="X18" s="199" t="n"/>
      <c r="Y18" s="199" t="n"/>
      <c r="Z18" s="199" t="n"/>
      <c r="AA18" s="199" t="n"/>
      <c r="AB18" s="199" t="n"/>
      <c r="AC18" s="199" t="n"/>
      <c r="AD18" s="199" t="n"/>
      <c r="AE18" s="199" t="n"/>
      <c r="AF18" s="199" t="n"/>
      <c r="AG18" s="199" t="n"/>
    </row>
    <row r="19" ht="15" customHeight="1">
      <c r="A19" s="203" t="n">
        <v>44343</v>
      </c>
      <c r="B19" s="202">
        <f>INDIRECT(B$1&amp;"!D"&amp;ROW())</f>
        <v/>
      </c>
      <c r="C19" s="200">
        <f>C20*(1+B19)</f>
        <v/>
      </c>
      <c r="D19" s="202">
        <f>INDIRECT(D$1&amp;"!D"&amp;ROW())</f>
        <v/>
      </c>
      <c r="E19" s="200">
        <f>E20*(1+D19)</f>
        <v/>
      </c>
      <c r="F19" s="202">
        <f>INDIRECT(F$1&amp;"!D"&amp;ROW())</f>
        <v/>
      </c>
      <c r="G19" s="200">
        <f>G20*(1+F19)</f>
        <v/>
      </c>
      <c r="H19" s="202">
        <f>INDIRECT(H$1&amp;"!D"&amp;ROW())</f>
        <v/>
      </c>
      <c r="I19" s="200">
        <f>I20*(1+H19)</f>
        <v/>
      </c>
      <c r="J19" s="199" t="n"/>
      <c r="K19" s="199" t="n"/>
      <c r="L19" s="200">
        <f>SUM(C19,E19,G19,I19,K19)</f>
        <v/>
      </c>
      <c r="M19" s="202">
        <f>L19/L20-1</f>
        <v/>
      </c>
      <c r="N19" s="415">
        <f>_xlfn.STDEV.P(M19:M271)</f>
        <v/>
      </c>
      <c r="O19" s="202">
        <f>N19*SQRT(250)</f>
        <v/>
      </c>
      <c r="P19" s="416">
        <f>0.09%</f>
        <v/>
      </c>
      <c r="Q19" s="415">
        <f>L19/L271-1</f>
        <v/>
      </c>
      <c r="R19" s="218">
        <f>Q19-P19</f>
        <v/>
      </c>
      <c r="S19" s="219">
        <f>AVERAGE(R19:R1017)</f>
        <v/>
      </c>
      <c r="T19" s="217">
        <f>R19/O19</f>
        <v/>
      </c>
      <c r="U19" s="199" t="n"/>
      <c r="V19" s="199" t="n"/>
      <c r="W19" s="199" t="n"/>
      <c r="X19" s="199" t="n"/>
      <c r="Y19" s="199" t="n"/>
      <c r="Z19" s="199" t="n"/>
      <c r="AA19" s="199" t="n"/>
      <c r="AB19" s="199" t="n"/>
      <c r="AC19" s="199" t="n"/>
      <c r="AD19" s="199" t="n"/>
      <c r="AE19" s="199" t="n"/>
      <c r="AF19" s="199" t="n"/>
      <c r="AG19" s="199" t="n"/>
    </row>
    <row r="20" ht="15" customHeight="1">
      <c r="A20" s="203" t="n">
        <v>44342</v>
      </c>
      <c r="B20" s="202">
        <f>INDIRECT(B$1&amp;"!D"&amp;ROW())</f>
        <v/>
      </c>
      <c r="C20" s="200">
        <f>C21*(1+B20)</f>
        <v/>
      </c>
      <c r="D20" s="202">
        <f>INDIRECT(D$1&amp;"!D"&amp;ROW())</f>
        <v/>
      </c>
      <c r="E20" s="200">
        <f>E21*(1+D20)</f>
        <v/>
      </c>
      <c r="F20" s="202">
        <f>INDIRECT(F$1&amp;"!D"&amp;ROW())</f>
        <v/>
      </c>
      <c r="G20" s="200">
        <f>G21*(1+F20)</f>
        <v/>
      </c>
      <c r="H20" s="202">
        <f>INDIRECT(H$1&amp;"!D"&amp;ROW())</f>
        <v/>
      </c>
      <c r="I20" s="200">
        <f>I21*(1+H20)</f>
        <v/>
      </c>
      <c r="J20" s="199" t="n"/>
      <c r="K20" s="199" t="n"/>
      <c r="L20" s="200">
        <f>SUM(C20,E20,G20,I20,K20)</f>
        <v/>
      </c>
      <c r="M20" s="202">
        <f>L20/L21-1</f>
        <v/>
      </c>
      <c r="N20" s="415">
        <f>_xlfn.STDEV.P(M20:M272)</f>
        <v/>
      </c>
      <c r="O20" s="202">
        <f>N20*SQRT(250)</f>
        <v/>
      </c>
      <c r="P20" s="416">
        <f>0.09%</f>
        <v/>
      </c>
      <c r="Q20" s="415">
        <f>L20/L272-1</f>
        <v/>
      </c>
      <c r="R20" s="218">
        <f>Q20-P20</f>
        <v/>
      </c>
      <c r="S20" s="219">
        <f>AVERAGE(R20:R1018)</f>
        <v/>
      </c>
      <c r="T20" s="217">
        <f>R20/O20</f>
        <v/>
      </c>
      <c r="U20" s="199" t="n"/>
      <c r="V20" s="199" t="n"/>
      <c r="W20" s="199" t="n"/>
      <c r="X20" s="199" t="n"/>
      <c r="Y20" s="199" t="n"/>
      <c r="Z20" s="199" t="n"/>
      <c r="AA20" s="199" t="n"/>
      <c r="AB20" s="199" t="n"/>
      <c r="AC20" s="199" t="n"/>
      <c r="AD20" s="199" t="n"/>
      <c r="AE20" s="199" t="n"/>
      <c r="AF20" s="199" t="n"/>
      <c r="AG20" s="199" t="n"/>
    </row>
    <row r="21" ht="15" customHeight="1">
      <c r="A21" s="203" t="n">
        <v>44341</v>
      </c>
      <c r="B21" s="202">
        <f>INDIRECT(B$1&amp;"!D"&amp;ROW())</f>
        <v/>
      </c>
      <c r="C21" s="200">
        <f>C22*(1+B21)</f>
        <v/>
      </c>
      <c r="D21" s="202">
        <f>INDIRECT(D$1&amp;"!D"&amp;ROW())</f>
        <v/>
      </c>
      <c r="E21" s="200">
        <f>E22*(1+D21)</f>
        <v/>
      </c>
      <c r="F21" s="202">
        <f>INDIRECT(F$1&amp;"!D"&amp;ROW())</f>
        <v/>
      </c>
      <c r="G21" s="200">
        <f>G22*(1+F21)</f>
        <v/>
      </c>
      <c r="H21" s="202">
        <f>INDIRECT(H$1&amp;"!D"&amp;ROW())</f>
        <v/>
      </c>
      <c r="I21" s="200">
        <f>I22*(1+H21)</f>
        <v/>
      </c>
      <c r="J21" s="199" t="n"/>
      <c r="K21" s="199" t="n"/>
      <c r="L21" s="200">
        <f>SUM(C21,E21,G21,I21,K21)</f>
        <v/>
      </c>
      <c r="M21" s="202">
        <f>L21/L22-1</f>
        <v/>
      </c>
      <c r="N21" s="415">
        <f>_xlfn.STDEV.P(M21:M273)</f>
        <v/>
      </c>
      <c r="O21" s="202">
        <f>N21*SQRT(250)</f>
        <v/>
      </c>
      <c r="P21" s="416">
        <f>0.09%</f>
        <v/>
      </c>
      <c r="Q21" s="415">
        <f>L21/L273-1</f>
        <v/>
      </c>
      <c r="R21" s="218">
        <f>Q21-P21</f>
        <v/>
      </c>
      <c r="S21" s="219">
        <f>AVERAGE(R21:R1019)</f>
        <v/>
      </c>
      <c r="T21" s="217">
        <f>R21/O21</f>
        <v/>
      </c>
      <c r="U21" s="199" t="n"/>
      <c r="V21" s="199" t="n"/>
      <c r="W21" s="199" t="n"/>
      <c r="X21" s="199" t="n"/>
      <c r="Y21" s="199" t="n"/>
      <c r="Z21" s="199" t="n"/>
      <c r="AA21" s="199" t="n"/>
      <c r="AB21" s="199" t="n"/>
      <c r="AC21" s="199" t="n"/>
      <c r="AD21" s="199" t="n"/>
      <c r="AE21" s="199" t="n"/>
      <c r="AF21" s="199" t="n"/>
      <c r="AG21" s="199" t="n"/>
    </row>
    <row r="22" ht="15" customHeight="1">
      <c r="A22" s="203" t="n">
        <v>44340</v>
      </c>
      <c r="B22" s="202">
        <f>INDIRECT(B$1&amp;"!D"&amp;ROW())</f>
        <v/>
      </c>
      <c r="C22" s="200">
        <f>C23*(1+B22)</f>
        <v/>
      </c>
      <c r="D22" s="202">
        <f>INDIRECT(D$1&amp;"!D"&amp;ROW())</f>
        <v/>
      </c>
      <c r="E22" s="200">
        <f>E23*(1+D22)</f>
        <v/>
      </c>
      <c r="F22" s="202">
        <f>INDIRECT(F$1&amp;"!D"&amp;ROW())</f>
        <v/>
      </c>
      <c r="G22" s="200">
        <f>G23*(1+F22)</f>
        <v/>
      </c>
      <c r="H22" s="202">
        <f>INDIRECT(H$1&amp;"!D"&amp;ROW())</f>
        <v/>
      </c>
      <c r="I22" s="200">
        <f>I23*(1+H22)</f>
        <v/>
      </c>
      <c r="J22" s="199" t="n"/>
      <c r="K22" s="199" t="n"/>
      <c r="L22" s="200">
        <f>SUM(C22,E22,G22,I22,K22)</f>
        <v/>
      </c>
      <c r="M22" s="202">
        <f>L22/L23-1</f>
        <v/>
      </c>
      <c r="N22" s="415">
        <f>_xlfn.STDEV.P(M22:M274)</f>
        <v/>
      </c>
      <c r="O22" s="202">
        <f>N22*SQRT(250)</f>
        <v/>
      </c>
      <c r="P22" s="416">
        <f>0.09%</f>
        <v/>
      </c>
      <c r="Q22" s="415">
        <f>L22/L274-1</f>
        <v/>
      </c>
      <c r="R22" s="218">
        <f>Q22-P22</f>
        <v/>
      </c>
      <c r="S22" s="219">
        <f>AVERAGE(R22:R1020)</f>
        <v/>
      </c>
      <c r="T22" s="217">
        <f>R22/O22</f>
        <v/>
      </c>
      <c r="U22" s="199" t="n"/>
      <c r="V22" s="199" t="n"/>
      <c r="W22" s="199" t="n"/>
      <c r="X22" s="199" t="n"/>
      <c r="Y22" s="199" t="n"/>
      <c r="Z22" s="199" t="n"/>
      <c r="AA22" s="199" t="n"/>
      <c r="AB22" s="199" t="n"/>
      <c r="AC22" s="199" t="n"/>
      <c r="AD22" s="199" t="n"/>
      <c r="AE22" s="199" t="n"/>
      <c r="AF22" s="199" t="n"/>
      <c r="AG22" s="199" t="n"/>
    </row>
    <row r="23" ht="15" customHeight="1">
      <c r="A23" s="203" t="n">
        <v>44337</v>
      </c>
      <c r="B23" s="202">
        <f>INDIRECT(B$1&amp;"!D"&amp;ROW())</f>
        <v/>
      </c>
      <c r="C23" s="200">
        <f>C24*(1+B23)</f>
        <v/>
      </c>
      <c r="D23" s="202">
        <f>INDIRECT(D$1&amp;"!D"&amp;ROW())</f>
        <v/>
      </c>
      <c r="E23" s="200">
        <f>E24*(1+D23)</f>
        <v/>
      </c>
      <c r="F23" s="202">
        <f>INDIRECT(F$1&amp;"!D"&amp;ROW())</f>
        <v/>
      </c>
      <c r="G23" s="200">
        <f>G24*(1+F23)</f>
        <v/>
      </c>
      <c r="H23" s="202">
        <f>INDIRECT(H$1&amp;"!D"&amp;ROW())</f>
        <v/>
      </c>
      <c r="I23" s="200">
        <f>I24*(1+H23)</f>
        <v/>
      </c>
      <c r="J23" s="199" t="n"/>
      <c r="K23" s="199" t="n"/>
      <c r="L23" s="200">
        <f>SUM(C23,E23,G23,I23,K23)</f>
        <v/>
      </c>
      <c r="M23" s="202">
        <f>L23/L24-1</f>
        <v/>
      </c>
      <c r="N23" s="415">
        <f>_xlfn.STDEV.P(M23:M275)</f>
        <v/>
      </c>
      <c r="O23" s="202">
        <f>N23*SQRT(250)</f>
        <v/>
      </c>
      <c r="P23" s="416">
        <f>0.09%</f>
        <v/>
      </c>
      <c r="Q23" s="415">
        <f>L23/L275-1</f>
        <v/>
      </c>
      <c r="R23" s="218">
        <f>Q23-P23</f>
        <v/>
      </c>
      <c r="S23" s="219">
        <f>AVERAGE(R23:R1021)</f>
        <v/>
      </c>
      <c r="T23" s="217">
        <f>R23/O23</f>
        <v/>
      </c>
      <c r="U23" s="199" t="n"/>
      <c r="V23" s="199" t="n"/>
      <c r="W23" s="199" t="n"/>
      <c r="X23" s="199" t="n"/>
      <c r="Y23" s="199" t="n"/>
      <c r="Z23" s="199" t="n"/>
      <c r="AA23" s="199" t="n"/>
      <c r="AB23" s="199" t="n"/>
      <c r="AC23" s="199" t="n"/>
      <c r="AD23" s="199" t="n"/>
      <c r="AE23" s="199" t="n"/>
      <c r="AF23" s="199" t="n"/>
      <c r="AG23" s="199" t="n"/>
    </row>
    <row r="24" ht="15" customHeight="1">
      <c r="A24" s="203" t="n">
        <v>44336</v>
      </c>
      <c r="B24" s="202">
        <f>INDIRECT(B$1&amp;"!D"&amp;ROW())</f>
        <v/>
      </c>
      <c r="C24" s="200">
        <f>C25*(1+B24)</f>
        <v/>
      </c>
      <c r="D24" s="202">
        <f>INDIRECT(D$1&amp;"!D"&amp;ROW())</f>
        <v/>
      </c>
      <c r="E24" s="200">
        <f>E25*(1+D24)</f>
        <v/>
      </c>
      <c r="F24" s="202">
        <f>INDIRECT(F$1&amp;"!D"&amp;ROW())</f>
        <v/>
      </c>
      <c r="G24" s="200">
        <f>G25*(1+F24)</f>
        <v/>
      </c>
      <c r="H24" s="202">
        <f>INDIRECT(H$1&amp;"!D"&amp;ROW())</f>
        <v/>
      </c>
      <c r="I24" s="200">
        <f>I25*(1+H24)</f>
        <v/>
      </c>
      <c r="J24" s="199" t="n"/>
      <c r="K24" s="199" t="n"/>
      <c r="L24" s="200">
        <f>SUM(C24,E24,G24,I24,K24)</f>
        <v/>
      </c>
      <c r="M24" s="202">
        <f>L24/L25-1</f>
        <v/>
      </c>
      <c r="N24" s="415">
        <f>_xlfn.STDEV.P(M24:M276)</f>
        <v/>
      </c>
      <c r="O24" s="202">
        <f>N24*SQRT(250)</f>
        <v/>
      </c>
      <c r="P24" s="416">
        <f>0.09%</f>
        <v/>
      </c>
      <c r="Q24" s="415">
        <f>L24/L276-1</f>
        <v/>
      </c>
      <c r="R24" s="218">
        <f>Q24-P24</f>
        <v/>
      </c>
      <c r="S24" s="219">
        <f>AVERAGE(R24:R1022)</f>
        <v/>
      </c>
      <c r="T24" s="217">
        <f>R24/O24</f>
        <v/>
      </c>
      <c r="U24" s="199" t="n"/>
      <c r="V24" s="199" t="n"/>
      <c r="W24" s="199" t="n"/>
      <c r="X24" s="199" t="n"/>
      <c r="Y24" s="199" t="n"/>
      <c r="Z24" s="199" t="n"/>
      <c r="AA24" s="199" t="n"/>
      <c r="AB24" s="199" t="n"/>
      <c r="AC24" s="199" t="n"/>
      <c r="AD24" s="199" t="n"/>
      <c r="AE24" s="199" t="n"/>
      <c r="AF24" s="199" t="n"/>
      <c r="AG24" s="199" t="n"/>
    </row>
    <row r="25" ht="15" customHeight="1">
      <c r="A25" s="203" t="n">
        <v>44335</v>
      </c>
      <c r="B25" s="202">
        <f>INDIRECT(B$1&amp;"!D"&amp;ROW())</f>
        <v/>
      </c>
      <c r="C25" s="200">
        <f>C26*(1+B25)</f>
        <v/>
      </c>
      <c r="D25" s="202">
        <f>INDIRECT(D$1&amp;"!D"&amp;ROW())</f>
        <v/>
      </c>
      <c r="E25" s="200">
        <f>E26*(1+D25)</f>
        <v/>
      </c>
      <c r="F25" s="202">
        <f>INDIRECT(F$1&amp;"!D"&amp;ROW())</f>
        <v/>
      </c>
      <c r="G25" s="200">
        <f>G26*(1+F25)</f>
        <v/>
      </c>
      <c r="H25" s="202">
        <f>INDIRECT(H$1&amp;"!D"&amp;ROW())</f>
        <v/>
      </c>
      <c r="I25" s="200">
        <f>I26*(1+H25)</f>
        <v/>
      </c>
      <c r="J25" s="199" t="n"/>
      <c r="K25" s="199" t="n"/>
      <c r="L25" s="200">
        <f>SUM(C25,E25,G25,I25,K25)</f>
        <v/>
      </c>
      <c r="M25" s="202">
        <f>L25/L26-1</f>
        <v/>
      </c>
      <c r="N25" s="415">
        <f>_xlfn.STDEV.P(M25:M277)</f>
        <v/>
      </c>
      <c r="O25" s="202">
        <f>N25*SQRT(250)</f>
        <v/>
      </c>
      <c r="P25" s="416">
        <f>0.09%</f>
        <v/>
      </c>
      <c r="Q25" s="415">
        <f>L25/L277-1</f>
        <v/>
      </c>
      <c r="R25" s="218">
        <f>Q25-P25</f>
        <v/>
      </c>
      <c r="S25" s="219">
        <f>AVERAGE(R25:R1023)</f>
        <v/>
      </c>
      <c r="T25" s="217">
        <f>R25/O25</f>
        <v/>
      </c>
      <c r="U25" s="199" t="n"/>
      <c r="V25" s="199" t="n"/>
      <c r="W25" s="199" t="n"/>
      <c r="X25" s="199" t="n"/>
      <c r="Y25" s="199" t="n"/>
      <c r="Z25" s="199" t="n"/>
      <c r="AA25" s="199" t="n"/>
      <c r="AB25" s="199" t="n"/>
      <c r="AC25" s="199" t="n"/>
      <c r="AD25" s="199" t="n"/>
      <c r="AE25" s="199" t="n"/>
      <c r="AF25" s="199" t="n"/>
      <c r="AG25" s="199" t="n"/>
    </row>
    <row r="26" ht="15" customHeight="1">
      <c r="A26" s="203" t="n">
        <v>44334</v>
      </c>
      <c r="B26" s="202">
        <f>INDIRECT(B$1&amp;"!D"&amp;ROW())</f>
        <v/>
      </c>
      <c r="C26" s="200">
        <f>C27*(1+B26)</f>
        <v/>
      </c>
      <c r="D26" s="202">
        <f>INDIRECT(D$1&amp;"!D"&amp;ROW())</f>
        <v/>
      </c>
      <c r="E26" s="200">
        <f>E27*(1+D26)</f>
        <v/>
      </c>
      <c r="F26" s="202">
        <f>INDIRECT(F$1&amp;"!D"&amp;ROW())</f>
        <v/>
      </c>
      <c r="G26" s="200">
        <f>G27*(1+F26)</f>
        <v/>
      </c>
      <c r="H26" s="202">
        <f>INDIRECT(H$1&amp;"!D"&amp;ROW())</f>
        <v/>
      </c>
      <c r="I26" s="200">
        <f>I27*(1+H26)</f>
        <v/>
      </c>
      <c r="J26" s="199" t="n"/>
      <c r="K26" s="199" t="n"/>
      <c r="L26" s="200">
        <f>SUM(C26,E26,G26,I26,K26)</f>
        <v/>
      </c>
      <c r="M26" s="202">
        <f>L26/L27-1</f>
        <v/>
      </c>
      <c r="N26" s="415">
        <f>_xlfn.STDEV.P(M26:M278)</f>
        <v/>
      </c>
      <c r="O26" s="202">
        <f>N26*SQRT(250)</f>
        <v/>
      </c>
      <c r="P26" s="416">
        <f>0.09%</f>
        <v/>
      </c>
      <c r="Q26" s="415">
        <f>L26/L278-1</f>
        <v/>
      </c>
      <c r="R26" s="218">
        <f>Q26-P26</f>
        <v/>
      </c>
      <c r="S26" s="219">
        <f>AVERAGE(R26:R1024)</f>
        <v/>
      </c>
      <c r="T26" s="217">
        <f>R26/O26</f>
        <v/>
      </c>
      <c r="U26" s="199" t="n"/>
      <c r="V26" s="199" t="n"/>
      <c r="W26" s="199" t="n"/>
      <c r="X26" s="199" t="n"/>
      <c r="Y26" s="199" t="n"/>
      <c r="Z26" s="199" t="n"/>
      <c r="AA26" s="199" t="n"/>
      <c r="AB26" s="199" t="n"/>
      <c r="AC26" s="199" t="n"/>
      <c r="AD26" s="199" t="n"/>
      <c r="AE26" s="199" t="n"/>
      <c r="AF26" s="199" t="n"/>
      <c r="AG26" s="199" t="n"/>
    </row>
    <row r="27" ht="15" customHeight="1">
      <c r="A27" s="203" t="n">
        <v>44333</v>
      </c>
      <c r="B27" s="202">
        <f>INDIRECT(B$1&amp;"!D"&amp;ROW())</f>
        <v/>
      </c>
      <c r="C27" s="200">
        <f>C28*(1+B27)</f>
        <v/>
      </c>
      <c r="D27" s="202">
        <f>INDIRECT(D$1&amp;"!D"&amp;ROW())</f>
        <v/>
      </c>
      <c r="E27" s="200">
        <f>E28*(1+D27)</f>
        <v/>
      </c>
      <c r="F27" s="202">
        <f>INDIRECT(F$1&amp;"!D"&amp;ROW())</f>
        <v/>
      </c>
      <c r="G27" s="200">
        <f>G28*(1+F27)</f>
        <v/>
      </c>
      <c r="H27" s="202">
        <f>INDIRECT(H$1&amp;"!D"&amp;ROW())</f>
        <v/>
      </c>
      <c r="I27" s="200">
        <f>I28*(1+H27)</f>
        <v/>
      </c>
      <c r="J27" s="199" t="n"/>
      <c r="K27" s="199" t="n"/>
      <c r="L27" s="200">
        <f>SUM(C27,E27,G27,I27,K27)</f>
        <v/>
      </c>
      <c r="M27" s="202">
        <f>L27/L28-1</f>
        <v/>
      </c>
      <c r="N27" s="415">
        <f>_xlfn.STDEV.P(M27:M279)</f>
        <v/>
      </c>
      <c r="O27" s="202">
        <f>N27*SQRT(250)</f>
        <v/>
      </c>
      <c r="P27" s="416">
        <f>0.09%</f>
        <v/>
      </c>
      <c r="Q27" s="415">
        <f>L27/L279-1</f>
        <v/>
      </c>
      <c r="R27" s="218">
        <f>Q27-P27</f>
        <v/>
      </c>
      <c r="S27" s="219">
        <f>AVERAGE(R27:R1025)</f>
        <v/>
      </c>
      <c r="T27" s="217">
        <f>R27/O27</f>
        <v/>
      </c>
      <c r="U27" s="199" t="n"/>
      <c r="V27" s="199" t="n"/>
      <c r="W27" s="199" t="n"/>
      <c r="X27" s="199" t="n"/>
      <c r="Y27" s="199" t="n"/>
      <c r="Z27" s="199" t="n"/>
      <c r="AA27" s="199" t="n"/>
      <c r="AB27" s="199" t="n"/>
      <c r="AC27" s="199" t="n"/>
      <c r="AD27" s="199" t="n"/>
      <c r="AE27" s="199" t="n"/>
      <c r="AF27" s="199" t="n"/>
      <c r="AG27" s="199" t="n"/>
    </row>
    <row r="28" ht="15" customHeight="1">
      <c r="A28" s="203" t="n">
        <v>44330</v>
      </c>
      <c r="B28" s="202">
        <f>INDIRECT(B$1&amp;"!D"&amp;ROW())</f>
        <v/>
      </c>
      <c r="C28" s="200">
        <f>C29*(1+B28)</f>
        <v/>
      </c>
      <c r="D28" s="202">
        <f>INDIRECT(D$1&amp;"!D"&amp;ROW())</f>
        <v/>
      </c>
      <c r="E28" s="200">
        <f>E29*(1+D28)</f>
        <v/>
      </c>
      <c r="F28" s="202">
        <f>INDIRECT(F$1&amp;"!D"&amp;ROW())</f>
        <v/>
      </c>
      <c r="G28" s="200">
        <f>G29*(1+F28)</f>
        <v/>
      </c>
      <c r="H28" s="202">
        <f>INDIRECT(H$1&amp;"!D"&amp;ROW())</f>
        <v/>
      </c>
      <c r="I28" s="200">
        <f>I29*(1+H28)</f>
        <v/>
      </c>
      <c r="J28" s="199" t="n"/>
      <c r="K28" s="199" t="n"/>
      <c r="L28" s="200">
        <f>SUM(C28,E28,G28,I28,K28)</f>
        <v/>
      </c>
      <c r="M28" s="202">
        <f>L28/L29-1</f>
        <v/>
      </c>
      <c r="N28" s="415">
        <f>_xlfn.STDEV.P(M28:M280)</f>
        <v/>
      </c>
      <c r="O28" s="202">
        <f>N28*SQRT(250)</f>
        <v/>
      </c>
      <c r="P28" s="416">
        <f>0.09%</f>
        <v/>
      </c>
      <c r="Q28" s="415">
        <f>L28/L280-1</f>
        <v/>
      </c>
      <c r="R28" s="218">
        <f>Q28-P28</f>
        <v/>
      </c>
      <c r="S28" s="219">
        <f>AVERAGE(R28:R1026)</f>
        <v/>
      </c>
      <c r="T28" s="217">
        <f>R28/O28</f>
        <v/>
      </c>
      <c r="U28" s="199" t="n"/>
      <c r="V28" s="199" t="n"/>
      <c r="W28" s="199" t="n"/>
      <c r="X28" s="199" t="n"/>
      <c r="Y28" s="199" t="n"/>
      <c r="Z28" s="199" t="n"/>
      <c r="AA28" s="199" t="n"/>
      <c r="AB28" s="199" t="n"/>
      <c r="AC28" s="199" t="n"/>
      <c r="AD28" s="199" t="n"/>
      <c r="AE28" s="199" t="n"/>
      <c r="AF28" s="199" t="n"/>
      <c r="AG28" s="199" t="n"/>
    </row>
    <row r="29" ht="15" customHeight="1">
      <c r="A29" s="203" t="n">
        <v>44329</v>
      </c>
      <c r="B29" s="202">
        <f>INDIRECT(B$1&amp;"!D"&amp;ROW())</f>
        <v/>
      </c>
      <c r="C29" s="200">
        <f>C30*(1+B29)</f>
        <v/>
      </c>
      <c r="D29" s="202">
        <f>INDIRECT(D$1&amp;"!D"&amp;ROW())</f>
        <v/>
      </c>
      <c r="E29" s="200">
        <f>E30*(1+D29)</f>
        <v/>
      </c>
      <c r="F29" s="202">
        <f>INDIRECT(F$1&amp;"!D"&amp;ROW())</f>
        <v/>
      </c>
      <c r="G29" s="200">
        <f>G30*(1+F29)</f>
        <v/>
      </c>
      <c r="H29" s="202">
        <f>INDIRECT(H$1&amp;"!D"&amp;ROW())</f>
        <v/>
      </c>
      <c r="I29" s="200">
        <f>I30*(1+H29)</f>
        <v/>
      </c>
      <c r="J29" s="199" t="n"/>
      <c r="K29" s="199" t="n"/>
      <c r="L29" s="200">
        <f>SUM(C29,E29,G29,I29,K29)</f>
        <v/>
      </c>
      <c r="M29" s="202">
        <f>L29/L30-1</f>
        <v/>
      </c>
      <c r="N29" s="415">
        <f>_xlfn.STDEV.P(M29:M281)</f>
        <v/>
      </c>
      <c r="O29" s="202">
        <f>N29*SQRT(250)</f>
        <v/>
      </c>
      <c r="P29" s="416">
        <f>0.09%</f>
        <v/>
      </c>
      <c r="Q29" s="415">
        <f>L29/L281-1</f>
        <v/>
      </c>
      <c r="R29" s="218">
        <f>Q29-P29</f>
        <v/>
      </c>
      <c r="S29" s="219">
        <f>AVERAGE(R29:R1027)</f>
        <v/>
      </c>
      <c r="T29" s="217">
        <f>R29/O29</f>
        <v/>
      </c>
      <c r="U29" s="199" t="n"/>
      <c r="V29" s="199" t="n"/>
      <c r="W29" s="199" t="n"/>
      <c r="X29" s="199" t="n"/>
      <c r="Y29" s="199" t="n"/>
      <c r="Z29" s="199" t="n"/>
      <c r="AA29" s="199" t="n"/>
      <c r="AB29" s="199" t="n"/>
      <c r="AC29" s="199" t="n"/>
      <c r="AD29" s="199" t="n"/>
      <c r="AE29" s="199" t="n"/>
      <c r="AF29" s="199" t="n"/>
      <c r="AG29" s="199" t="n"/>
    </row>
    <row r="30" ht="15" customHeight="1">
      <c r="A30" s="203" t="n">
        <v>44328</v>
      </c>
      <c r="B30" s="202">
        <f>INDIRECT(B$1&amp;"!D"&amp;ROW())</f>
        <v/>
      </c>
      <c r="C30" s="200">
        <f>C31*(1+B30)</f>
        <v/>
      </c>
      <c r="D30" s="202">
        <f>INDIRECT(D$1&amp;"!D"&amp;ROW())</f>
        <v/>
      </c>
      <c r="E30" s="200">
        <f>E31*(1+D30)</f>
        <v/>
      </c>
      <c r="F30" s="202">
        <f>INDIRECT(F$1&amp;"!D"&amp;ROW())</f>
        <v/>
      </c>
      <c r="G30" s="200">
        <f>G31*(1+F30)</f>
        <v/>
      </c>
      <c r="H30" s="202">
        <f>INDIRECT(H$1&amp;"!D"&amp;ROW())</f>
        <v/>
      </c>
      <c r="I30" s="200">
        <f>I31*(1+H30)</f>
        <v/>
      </c>
      <c r="J30" s="199" t="n"/>
      <c r="K30" s="199" t="n"/>
      <c r="L30" s="200">
        <f>SUM(C30,E30,G30,I30,K30)</f>
        <v/>
      </c>
      <c r="M30" s="202">
        <f>L30/L31-1</f>
        <v/>
      </c>
      <c r="N30" s="415">
        <f>_xlfn.STDEV.P(M30:M282)</f>
        <v/>
      </c>
      <c r="O30" s="202">
        <f>N30*SQRT(250)</f>
        <v/>
      </c>
      <c r="P30" s="416">
        <f>0.09%</f>
        <v/>
      </c>
      <c r="Q30" s="415">
        <f>L30/L282-1</f>
        <v/>
      </c>
      <c r="R30" s="218">
        <f>Q30-P30</f>
        <v/>
      </c>
      <c r="S30" s="219">
        <f>AVERAGE(R30:R1028)</f>
        <v/>
      </c>
      <c r="T30" s="217">
        <f>R30/O30</f>
        <v/>
      </c>
      <c r="U30" s="199" t="n"/>
      <c r="V30" s="199" t="n"/>
      <c r="W30" s="199" t="n"/>
      <c r="X30" s="199" t="n"/>
      <c r="Y30" s="199" t="n"/>
      <c r="Z30" s="199" t="n"/>
      <c r="AA30" s="199" t="n"/>
      <c r="AB30" s="199" t="n"/>
      <c r="AC30" s="199" t="n"/>
      <c r="AD30" s="199" t="n"/>
      <c r="AE30" s="199" t="n"/>
      <c r="AF30" s="199" t="n"/>
      <c r="AG30" s="199" t="n"/>
    </row>
    <row r="31" ht="15" customHeight="1">
      <c r="A31" s="203" t="n">
        <v>44327</v>
      </c>
      <c r="B31" s="202">
        <f>INDIRECT(B$1&amp;"!D"&amp;ROW())</f>
        <v/>
      </c>
      <c r="C31" s="200">
        <f>C32*(1+B31)</f>
        <v/>
      </c>
      <c r="D31" s="202">
        <f>INDIRECT(D$1&amp;"!D"&amp;ROW())</f>
        <v/>
      </c>
      <c r="E31" s="200">
        <f>E32*(1+D31)</f>
        <v/>
      </c>
      <c r="F31" s="202">
        <f>INDIRECT(F$1&amp;"!D"&amp;ROW())</f>
        <v/>
      </c>
      <c r="G31" s="200">
        <f>G32*(1+F31)</f>
        <v/>
      </c>
      <c r="H31" s="202">
        <f>INDIRECT(H$1&amp;"!D"&amp;ROW())</f>
        <v/>
      </c>
      <c r="I31" s="200">
        <f>I32*(1+H31)</f>
        <v/>
      </c>
      <c r="J31" s="199" t="n"/>
      <c r="K31" s="199" t="n"/>
      <c r="L31" s="200">
        <f>SUM(C31,E31,G31,I31,K31)</f>
        <v/>
      </c>
      <c r="M31" s="202">
        <f>L31/L32-1</f>
        <v/>
      </c>
      <c r="N31" s="415">
        <f>_xlfn.STDEV.P(M31:M283)</f>
        <v/>
      </c>
      <c r="O31" s="202">
        <f>N31*SQRT(250)</f>
        <v/>
      </c>
      <c r="P31" s="416">
        <f>0.09%</f>
        <v/>
      </c>
      <c r="Q31" s="415">
        <f>L31/L283-1</f>
        <v/>
      </c>
      <c r="R31" s="218">
        <f>Q31-P31</f>
        <v/>
      </c>
      <c r="S31" s="219">
        <f>AVERAGE(R31:R1029)</f>
        <v/>
      </c>
      <c r="T31" s="217">
        <f>R31/O31</f>
        <v/>
      </c>
      <c r="U31" s="199" t="n"/>
      <c r="V31" s="199" t="n"/>
      <c r="W31" s="199" t="n"/>
      <c r="X31" s="199" t="n"/>
      <c r="Y31" s="199" t="n"/>
      <c r="Z31" s="199" t="n"/>
      <c r="AA31" s="199" t="n"/>
      <c r="AB31" s="199" t="n"/>
      <c r="AC31" s="199" t="n"/>
      <c r="AD31" s="199" t="n"/>
      <c r="AE31" s="199" t="n"/>
      <c r="AF31" s="199" t="n"/>
      <c r="AG31" s="199" t="n"/>
    </row>
    <row r="32" ht="15" customHeight="1">
      <c r="A32" s="203" t="n">
        <v>44326</v>
      </c>
      <c r="B32" s="202">
        <f>INDIRECT(B$1&amp;"!D"&amp;ROW())</f>
        <v/>
      </c>
      <c r="C32" s="200">
        <f>C33*(1+B32)</f>
        <v/>
      </c>
      <c r="D32" s="202">
        <f>INDIRECT(D$1&amp;"!D"&amp;ROW())</f>
        <v/>
      </c>
      <c r="E32" s="200">
        <f>E33*(1+D32)</f>
        <v/>
      </c>
      <c r="F32" s="202">
        <f>INDIRECT(F$1&amp;"!D"&amp;ROW())</f>
        <v/>
      </c>
      <c r="G32" s="200">
        <f>G33*(1+F32)</f>
        <v/>
      </c>
      <c r="H32" s="202">
        <f>INDIRECT(H$1&amp;"!D"&amp;ROW())</f>
        <v/>
      </c>
      <c r="I32" s="200">
        <f>I33*(1+H32)</f>
        <v/>
      </c>
      <c r="J32" s="199" t="n"/>
      <c r="K32" s="199" t="n"/>
      <c r="L32" s="200">
        <f>SUM(C32,E32,G32,I32,K32)</f>
        <v/>
      </c>
      <c r="M32" s="202">
        <f>L32/L33-1</f>
        <v/>
      </c>
      <c r="N32" s="415">
        <f>_xlfn.STDEV.P(M32:M284)</f>
        <v/>
      </c>
      <c r="O32" s="202">
        <f>N32*SQRT(250)</f>
        <v/>
      </c>
      <c r="P32" s="416">
        <f>0.09%</f>
        <v/>
      </c>
      <c r="Q32" s="415">
        <f>L32/L284-1</f>
        <v/>
      </c>
      <c r="R32" s="218">
        <f>Q32-P32</f>
        <v/>
      </c>
      <c r="S32" s="219">
        <f>AVERAGE(R32:R1030)</f>
        <v/>
      </c>
      <c r="T32" s="217">
        <f>R32/O32</f>
        <v/>
      </c>
      <c r="U32" s="199" t="n"/>
      <c r="V32" s="199" t="n"/>
      <c r="W32" s="199" t="n"/>
      <c r="X32" s="199" t="n"/>
      <c r="Y32" s="199" t="n"/>
      <c r="Z32" s="199" t="n"/>
      <c r="AA32" s="199" t="n"/>
      <c r="AB32" s="199" t="n"/>
      <c r="AC32" s="199" t="n"/>
      <c r="AD32" s="199" t="n"/>
      <c r="AE32" s="199" t="n"/>
      <c r="AF32" s="199" t="n"/>
      <c r="AG32" s="199" t="n"/>
    </row>
    <row r="33" ht="15" customHeight="1">
      <c r="A33" s="203" t="n">
        <v>44323</v>
      </c>
      <c r="B33" s="202">
        <f>INDIRECT(B$1&amp;"!D"&amp;ROW())</f>
        <v/>
      </c>
      <c r="C33" s="200">
        <f>C34*(1+B33)</f>
        <v/>
      </c>
      <c r="D33" s="202">
        <f>INDIRECT(D$1&amp;"!D"&amp;ROW())</f>
        <v/>
      </c>
      <c r="E33" s="200">
        <f>E34*(1+D33)</f>
        <v/>
      </c>
      <c r="F33" s="202">
        <f>INDIRECT(F$1&amp;"!D"&amp;ROW())</f>
        <v/>
      </c>
      <c r="G33" s="200">
        <f>G34*(1+F33)</f>
        <v/>
      </c>
      <c r="H33" s="202">
        <f>INDIRECT(H$1&amp;"!D"&amp;ROW())</f>
        <v/>
      </c>
      <c r="I33" s="200">
        <f>I34*(1+H33)</f>
        <v/>
      </c>
      <c r="J33" s="199" t="n"/>
      <c r="K33" s="199" t="n"/>
      <c r="L33" s="200">
        <f>SUM(C33,E33,G33,I33,K33)</f>
        <v/>
      </c>
      <c r="M33" s="202">
        <f>L33/L34-1</f>
        <v/>
      </c>
      <c r="N33" s="415">
        <f>_xlfn.STDEV.P(M33:M285)</f>
        <v/>
      </c>
      <c r="O33" s="202">
        <f>N33*SQRT(250)</f>
        <v/>
      </c>
      <c r="P33" s="416">
        <f>0.09%</f>
        <v/>
      </c>
      <c r="Q33" s="415">
        <f>L33/L285-1</f>
        <v/>
      </c>
      <c r="R33" s="218">
        <f>Q33-P33</f>
        <v/>
      </c>
      <c r="S33" s="219">
        <f>AVERAGE(R33:R1031)</f>
        <v/>
      </c>
      <c r="T33" s="217">
        <f>R33/O33</f>
        <v/>
      </c>
      <c r="U33" s="199" t="n"/>
      <c r="V33" s="199" t="n"/>
      <c r="W33" s="199" t="n"/>
      <c r="X33" s="199" t="n"/>
      <c r="Y33" s="199" t="n"/>
      <c r="Z33" s="199" t="n"/>
      <c r="AA33" s="199" t="n"/>
      <c r="AB33" s="199" t="n"/>
      <c r="AC33" s="199" t="n"/>
      <c r="AD33" s="199" t="n"/>
      <c r="AE33" s="199" t="n"/>
      <c r="AF33" s="199" t="n"/>
      <c r="AG33" s="199" t="n"/>
    </row>
    <row r="34" ht="15" customHeight="1">
      <c r="A34" s="203" t="n">
        <v>44322</v>
      </c>
      <c r="B34" s="202">
        <f>INDIRECT(B$1&amp;"!D"&amp;ROW())</f>
        <v/>
      </c>
      <c r="C34" s="200">
        <f>C35*(1+B34)</f>
        <v/>
      </c>
      <c r="D34" s="202">
        <f>INDIRECT(D$1&amp;"!D"&amp;ROW())</f>
        <v/>
      </c>
      <c r="E34" s="200">
        <f>E35*(1+D34)</f>
        <v/>
      </c>
      <c r="F34" s="202">
        <f>INDIRECT(F$1&amp;"!D"&amp;ROW())</f>
        <v/>
      </c>
      <c r="G34" s="200">
        <f>G35*(1+F34)</f>
        <v/>
      </c>
      <c r="H34" s="202">
        <f>INDIRECT(H$1&amp;"!D"&amp;ROW())</f>
        <v/>
      </c>
      <c r="I34" s="200">
        <f>I35*(1+H34)</f>
        <v/>
      </c>
      <c r="J34" s="199" t="n"/>
      <c r="K34" s="199" t="n"/>
      <c r="L34" s="200">
        <f>SUM(C34,E34,G34,I34,K34)</f>
        <v/>
      </c>
      <c r="M34" s="202">
        <f>L34/L35-1</f>
        <v/>
      </c>
      <c r="N34" s="415">
        <f>_xlfn.STDEV.P(M34:M286)</f>
        <v/>
      </c>
      <c r="O34" s="202">
        <f>N34*SQRT(250)</f>
        <v/>
      </c>
      <c r="P34" s="416">
        <f>0.09%</f>
        <v/>
      </c>
      <c r="Q34" s="415">
        <f>L34/L286-1</f>
        <v/>
      </c>
      <c r="R34" s="218">
        <f>Q34-P34</f>
        <v/>
      </c>
      <c r="S34" s="219">
        <f>AVERAGE(R34:R1032)</f>
        <v/>
      </c>
      <c r="T34" s="217">
        <f>R34/O34</f>
        <v/>
      </c>
      <c r="U34" s="199" t="n"/>
      <c r="V34" s="199" t="n"/>
      <c r="W34" s="199" t="n"/>
      <c r="X34" s="199" t="n"/>
      <c r="Y34" s="199" t="n"/>
      <c r="Z34" s="199" t="n"/>
      <c r="AA34" s="199" t="n"/>
      <c r="AB34" s="199" t="n"/>
      <c r="AC34" s="199" t="n"/>
      <c r="AD34" s="199" t="n"/>
      <c r="AE34" s="199" t="n"/>
      <c r="AF34" s="199" t="n"/>
      <c r="AG34" s="199" t="n"/>
    </row>
    <row r="35" ht="15" customHeight="1">
      <c r="A35" s="203" t="n">
        <v>44321</v>
      </c>
      <c r="B35" s="202">
        <f>INDIRECT(B$1&amp;"!D"&amp;ROW())</f>
        <v/>
      </c>
      <c r="C35" s="200">
        <f>C36*(1+B35)</f>
        <v/>
      </c>
      <c r="D35" s="202">
        <f>INDIRECT(D$1&amp;"!D"&amp;ROW())</f>
        <v/>
      </c>
      <c r="E35" s="200">
        <f>E36*(1+D35)</f>
        <v/>
      </c>
      <c r="F35" s="202">
        <f>INDIRECT(F$1&amp;"!D"&amp;ROW())</f>
        <v/>
      </c>
      <c r="G35" s="200">
        <f>G36*(1+F35)</f>
        <v/>
      </c>
      <c r="H35" s="202">
        <f>INDIRECT(H$1&amp;"!D"&amp;ROW())</f>
        <v/>
      </c>
      <c r="I35" s="200">
        <f>I36*(1+H35)</f>
        <v/>
      </c>
      <c r="J35" s="199" t="n"/>
      <c r="K35" s="199" t="n"/>
      <c r="L35" s="200">
        <f>SUM(C35,E35,G35,I35,K35)</f>
        <v/>
      </c>
      <c r="M35" s="202">
        <f>L35/L36-1</f>
        <v/>
      </c>
      <c r="N35" s="415">
        <f>_xlfn.STDEV.P(M35:M287)</f>
        <v/>
      </c>
      <c r="O35" s="202">
        <f>N35*SQRT(250)</f>
        <v/>
      </c>
      <c r="P35" s="416">
        <f>0.09%</f>
        <v/>
      </c>
      <c r="Q35" s="415">
        <f>L35/L287-1</f>
        <v/>
      </c>
      <c r="R35" s="218">
        <f>Q35-P35</f>
        <v/>
      </c>
      <c r="S35" s="219">
        <f>AVERAGE(R35:R1033)</f>
        <v/>
      </c>
      <c r="T35" s="217">
        <f>R35/O35</f>
        <v/>
      </c>
      <c r="U35" s="199" t="n"/>
      <c r="V35" s="199" t="n"/>
      <c r="W35" s="199" t="n"/>
      <c r="X35" s="199" t="n"/>
      <c r="Y35" s="199" t="n"/>
      <c r="Z35" s="199" t="n"/>
      <c r="AA35" s="199" t="n"/>
      <c r="AB35" s="199" t="n"/>
      <c r="AC35" s="199" t="n"/>
      <c r="AD35" s="199" t="n"/>
      <c r="AE35" s="199" t="n"/>
      <c r="AF35" s="199" t="n"/>
      <c r="AG35" s="199" t="n"/>
    </row>
    <row r="36" ht="15" customHeight="1">
      <c r="A36" s="203" t="n">
        <v>44320</v>
      </c>
      <c r="B36" s="202">
        <f>INDIRECT(B$1&amp;"!D"&amp;ROW())</f>
        <v/>
      </c>
      <c r="C36" s="200">
        <f>C37*(1+B36)</f>
        <v/>
      </c>
      <c r="D36" s="202">
        <f>INDIRECT(D$1&amp;"!D"&amp;ROW())</f>
        <v/>
      </c>
      <c r="E36" s="200">
        <f>E37*(1+D36)</f>
        <v/>
      </c>
      <c r="F36" s="202">
        <f>INDIRECT(F$1&amp;"!D"&amp;ROW())</f>
        <v/>
      </c>
      <c r="G36" s="200">
        <f>G37*(1+F36)</f>
        <v/>
      </c>
      <c r="H36" s="202">
        <f>INDIRECT(H$1&amp;"!D"&amp;ROW())</f>
        <v/>
      </c>
      <c r="I36" s="200">
        <f>I37*(1+H36)</f>
        <v/>
      </c>
      <c r="J36" s="199" t="n"/>
      <c r="K36" s="199" t="n"/>
      <c r="L36" s="200">
        <f>SUM(C36,E36,G36,I36,K36)</f>
        <v/>
      </c>
      <c r="M36" s="202">
        <f>L36/L37-1</f>
        <v/>
      </c>
      <c r="N36" s="415">
        <f>_xlfn.STDEV.P(M36:M288)</f>
        <v/>
      </c>
      <c r="O36" s="202">
        <f>N36*SQRT(250)</f>
        <v/>
      </c>
      <c r="P36" s="416">
        <f>0.09%</f>
        <v/>
      </c>
      <c r="Q36" s="415">
        <f>L36/L288-1</f>
        <v/>
      </c>
      <c r="R36" s="218">
        <f>Q36-P36</f>
        <v/>
      </c>
      <c r="S36" s="219">
        <f>AVERAGE(R36:R1034)</f>
        <v/>
      </c>
      <c r="T36" s="217">
        <f>R36/O36</f>
        <v/>
      </c>
      <c r="U36" s="199" t="n"/>
      <c r="V36" s="199" t="n"/>
      <c r="W36" s="199" t="n"/>
      <c r="X36" s="199" t="n"/>
      <c r="Y36" s="199" t="n"/>
      <c r="Z36" s="199" t="n"/>
      <c r="AA36" s="199" t="n"/>
      <c r="AB36" s="199" t="n"/>
      <c r="AC36" s="199" t="n"/>
      <c r="AD36" s="199" t="n"/>
      <c r="AE36" s="199" t="n"/>
      <c r="AF36" s="199" t="n"/>
      <c r="AG36" s="199" t="n"/>
    </row>
    <row r="37" ht="15" customHeight="1">
      <c r="A37" s="203" t="n">
        <v>44319</v>
      </c>
      <c r="B37" s="202">
        <f>INDIRECT(B$1&amp;"!D"&amp;ROW())</f>
        <v/>
      </c>
      <c r="C37" s="200">
        <f>C38*(1+B37)</f>
        <v/>
      </c>
      <c r="D37" s="202">
        <f>INDIRECT(D$1&amp;"!D"&amp;ROW())</f>
        <v/>
      </c>
      <c r="E37" s="200">
        <f>E38*(1+D37)</f>
        <v/>
      </c>
      <c r="F37" s="202">
        <f>INDIRECT(F$1&amp;"!D"&amp;ROW())</f>
        <v/>
      </c>
      <c r="G37" s="200">
        <f>G38*(1+F37)</f>
        <v/>
      </c>
      <c r="H37" s="202">
        <f>INDIRECT(H$1&amp;"!D"&amp;ROW())</f>
        <v/>
      </c>
      <c r="I37" s="200">
        <f>I38*(1+H37)</f>
        <v/>
      </c>
      <c r="J37" s="199" t="n"/>
      <c r="K37" s="199" t="n"/>
      <c r="L37" s="200">
        <f>SUM(C37,E37,G37,I37,K37)</f>
        <v/>
      </c>
      <c r="M37" s="202">
        <f>L37/L38-1</f>
        <v/>
      </c>
      <c r="N37" s="415">
        <f>_xlfn.STDEV.P(M37:M289)</f>
        <v/>
      </c>
      <c r="O37" s="202">
        <f>N37*SQRT(250)</f>
        <v/>
      </c>
      <c r="P37" s="416">
        <f>0.09%</f>
        <v/>
      </c>
      <c r="Q37" s="415">
        <f>L37/L289-1</f>
        <v/>
      </c>
      <c r="R37" s="218">
        <f>Q37-P37</f>
        <v/>
      </c>
      <c r="S37" s="219">
        <f>AVERAGE(R37:R1035)</f>
        <v/>
      </c>
      <c r="T37" s="217">
        <f>R37/O37</f>
        <v/>
      </c>
      <c r="U37" s="199" t="n"/>
      <c r="V37" s="199" t="n"/>
      <c r="W37" s="199" t="n"/>
      <c r="X37" s="199" t="n"/>
      <c r="Y37" s="199" t="n"/>
      <c r="Z37" s="199" t="n"/>
      <c r="AA37" s="199" t="n"/>
      <c r="AB37" s="199" t="n"/>
      <c r="AC37" s="199" t="n"/>
      <c r="AD37" s="199" t="n"/>
      <c r="AE37" s="199" t="n"/>
      <c r="AF37" s="199" t="n"/>
      <c r="AG37" s="199" t="n"/>
    </row>
    <row r="38" ht="15" customHeight="1">
      <c r="A38" s="203" t="n">
        <v>44316</v>
      </c>
      <c r="B38" s="202">
        <f>INDIRECT(B$1&amp;"!D"&amp;ROW())</f>
        <v/>
      </c>
      <c r="C38" s="200">
        <f>C39*(1+B38)</f>
        <v/>
      </c>
      <c r="D38" s="202">
        <f>INDIRECT(D$1&amp;"!D"&amp;ROW())</f>
        <v/>
      </c>
      <c r="E38" s="200">
        <f>E39*(1+D38)</f>
        <v/>
      </c>
      <c r="F38" s="202">
        <f>INDIRECT(F$1&amp;"!D"&amp;ROW())</f>
        <v/>
      </c>
      <c r="G38" s="200">
        <f>G39*(1+F38)</f>
        <v/>
      </c>
      <c r="H38" s="202">
        <f>INDIRECT(H$1&amp;"!D"&amp;ROW())</f>
        <v/>
      </c>
      <c r="I38" s="200">
        <f>I39*(1+H38)</f>
        <v/>
      </c>
      <c r="J38" s="199" t="n"/>
      <c r="K38" s="199" t="n"/>
      <c r="L38" s="200">
        <f>SUM(C38,E38,G38,I38,K38)</f>
        <v/>
      </c>
      <c r="M38" s="202">
        <f>L38/L39-1</f>
        <v/>
      </c>
      <c r="N38" s="415">
        <f>_xlfn.STDEV.P(M38:M290)</f>
        <v/>
      </c>
      <c r="O38" s="202">
        <f>N38*SQRT(250)</f>
        <v/>
      </c>
      <c r="P38" s="416">
        <f>0.09%</f>
        <v/>
      </c>
      <c r="Q38" s="415">
        <f>L38/L290-1</f>
        <v/>
      </c>
      <c r="R38" s="218">
        <f>Q38-P38</f>
        <v/>
      </c>
      <c r="S38" s="219">
        <f>AVERAGE(R38:R1036)</f>
        <v/>
      </c>
      <c r="T38" s="217">
        <f>R38/O38</f>
        <v/>
      </c>
      <c r="U38" s="199" t="n"/>
      <c r="V38" s="199" t="n"/>
      <c r="W38" s="199" t="n"/>
      <c r="X38" s="199" t="n"/>
      <c r="Y38" s="199" t="n"/>
      <c r="Z38" s="199" t="n"/>
      <c r="AA38" s="199" t="n"/>
      <c r="AB38" s="199" t="n"/>
      <c r="AC38" s="199" t="n"/>
      <c r="AD38" s="199" t="n"/>
      <c r="AE38" s="199" t="n"/>
      <c r="AF38" s="199" t="n"/>
      <c r="AG38" s="199" t="n"/>
    </row>
    <row r="39" ht="15" customHeight="1">
      <c r="A39" s="203" t="n">
        <v>44315</v>
      </c>
      <c r="B39" s="202">
        <f>INDIRECT(B$1&amp;"!D"&amp;ROW())</f>
        <v/>
      </c>
      <c r="C39" s="200">
        <f>C40*(1+B39)</f>
        <v/>
      </c>
      <c r="D39" s="202">
        <f>INDIRECT(D$1&amp;"!D"&amp;ROW())</f>
        <v/>
      </c>
      <c r="E39" s="200">
        <f>E40*(1+D39)</f>
        <v/>
      </c>
      <c r="F39" s="202">
        <f>INDIRECT(F$1&amp;"!D"&amp;ROW())</f>
        <v/>
      </c>
      <c r="G39" s="200">
        <f>G40*(1+F39)</f>
        <v/>
      </c>
      <c r="H39" s="202">
        <f>INDIRECT(H$1&amp;"!D"&amp;ROW())</f>
        <v/>
      </c>
      <c r="I39" s="200">
        <f>I40*(1+H39)</f>
        <v/>
      </c>
      <c r="J39" s="199" t="n"/>
      <c r="K39" s="199" t="n"/>
      <c r="L39" s="200">
        <f>SUM(C39,E39,G39,I39,K39)</f>
        <v/>
      </c>
      <c r="M39" s="202">
        <f>L39/L40-1</f>
        <v/>
      </c>
      <c r="N39" s="415">
        <f>_xlfn.STDEV.P(M39:M291)</f>
        <v/>
      </c>
      <c r="O39" s="202">
        <f>N39*SQRT(250)</f>
        <v/>
      </c>
      <c r="P39" s="416">
        <f>0.09%</f>
        <v/>
      </c>
      <c r="Q39" s="415">
        <f>L39/L291-1</f>
        <v/>
      </c>
      <c r="R39" s="218">
        <f>Q39-P39</f>
        <v/>
      </c>
      <c r="S39" s="219">
        <f>AVERAGE(R39:R1037)</f>
        <v/>
      </c>
      <c r="T39" s="217">
        <f>R39/O39</f>
        <v/>
      </c>
      <c r="U39" s="199" t="n"/>
      <c r="V39" s="199" t="n"/>
      <c r="W39" s="199" t="n"/>
      <c r="X39" s="199" t="n"/>
      <c r="Y39" s="199" t="n"/>
      <c r="Z39" s="199" t="n"/>
      <c r="AA39" s="199" t="n"/>
      <c r="AB39" s="199" t="n"/>
      <c r="AC39" s="199" t="n"/>
      <c r="AD39" s="199" t="n"/>
      <c r="AE39" s="199" t="n"/>
      <c r="AF39" s="199" t="n"/>
      <c r="AG39" s="199" t="n"/>
    </row>
    <row r="40" ht="26.5" customHeight="1">
      <c r="A40" s="203" t="n">
        <v>44314</v>
      </c>
      <c r="B40" s="202">
        <f>INDIRECT(B$1&amp;"!D"&amp;ROW())</f>
        <v/>
      </c>
      <c r="C40" s="200">
        <f>C41*(1+B40)</f>
        <v/>
      </c>
      <c r="D40" s="202">
        <f>INDIRECT(D$1&amp;"!D"&amp;ROW())</f>
        <v/>
      </c>
      <c r="E40" s="200">
        <f>E41*(1+D40)</f>
        <v/>
      </c>
      <c r="F40" s="202">
        <f>INDIRECT(F$1&amp;"!D"&amp;ROW())</f>
        <v/>
      </c>
      <c r="G40" s="200">
        <f>G41*(1+F40)</f>
        <v/>
      </c>
      <c r="H40" s="202">
        <f>INDIRECT(H$1&amp;"!D"&amp;ROW())</f>
        <v/>
      </c>
      <c r="I40" s="200">
        <f>I41*(1+H40)</f>
        <v/>
      </c>
      <c r="J40" s="199" t="n"/>
      <c r="K40" s="199" t="n"/>
      <c r="L40" s="200">
        <f>SUM(C40,E40,G40,I40,K40)</f>
        <v/>
      </c>
      <c r="M40" s="202">
        <f>L40/L41-1</f>
        <v/>
      </c>
      <c r="N40" s="415">
        <f>_xlfn.STDEV.P(M40:M292)</f>
        <v/>
      </c>
      <c r="O40" s="202">
        <f>N40*SQRT(250)</f>
        <v/>
      </c>
      <c r="P40" s="416">
        <f>0.09%</f>
        <v/>
      </c>
      <c r="Q40" s="415">
        <f>L40/L292-1</f>
        <v/>
      </c>
      <c r="R40" s="218">
        <f>Q40-P40</f>
        <v/>
      </c>
      <c r="S40" s="219">
        <f>AVERAGE(R40:R1038)</f>
        <v/>
      </c>
      <c r="T40" s="217">
        <f>R40/O40</f>
        <v/>
      </c>
      <c r="U40" s="199" t="n"/>
      <c r="V40" s="199" t="n"/>
      <c r="W40" s="199" t="n"/>
      <c r="X40" s="199" t="n"/>
      <c r="Y40" s="199" t="n"/>
      <c r="Z40" s="199" t="n"/>
      <c r="AA40" s="199" t="n"/>
      <c r="AB40" s="199" t="n"/>
      <c r="AC40" s="199" t="n"/>
      <c r="AD40" s="199" t="n"/>
      <c r="AE40" s="199" t="n"/>
      <c r="AF40" s="199" t="n"/>
      <c r="AG40" s="199" t="n"/>
    </row>
    <row r="41" ht="26.5" customHeight="1">
      <c r="A41" s="203" t="n">
        <v>44313</v>
      </c>
      <c r="B41" s="202">
        <f>INDIRECT(B$1&amp;"!D"&amp;ROW())</f>
        <v/>
      </c>
      <c r="C41" s="200">
        <f>C42*(1+B41)</f>
        <v/>
      </c>
      <c r="D41" s="202">
        <f>INDIRECT(D$1&amp;"!D"&amp;ROW())</f>
        <v/>
      </c>
      <c r="E41" s="200">
        <f>E42*(1+D41)</f>
        <v/>
      </c>
      <c r="F41" s="202">
        <f>INDIRECT(F$1&amp;"!D"&amp;ROW())</f>
        <v/>
      </c>
      <c r="G41" s="200">
        <f>G42*(1+F41)</f>
        <v/>
      </c>
      <c r="H41" s="202">
        <f>INDIRECT(H$1&amp;"!D"&amp;ROW())</f>
        <v/>
      </c>
      <c r="I41" s="200">
        <f>I42*(1+H41)</f>
        <v/>
      </c>
      <c r="J41" s="199" t="n"/>
      <c r="K41" s="199" t="n"/>
      <c r="L41" s="200">
        <f>SUM(C41,E41,G41,I41,K41)</f>
        <v/>
      </c>
      <c r="M41" s="202">
        <f>L41/L42-1</f>
        <v/>
      </c>
      <c r="N41" s="415">
        <f>_xlfn.STDEV.P(M41:M293)</f>
        <v/>
      </c>
      <c r="O41" s="202">
        <f>N41*SQRT(250)</f>
        <v/>
      </c>
      <c r="P41" s="416">
        <f>0.09%</f>
        <v/>
      </c>
      <c r="Q41" s="415">
        <f>L41/L293-1</f>
        <v/>
      </c>
      <c r="R41" s="218">
        <f>Q41-P41</f>
        <v/>
      </c>
      <c r="S41" s="219">
        <f>AVERAGE(R41:R1039)</f>
        <v/>
      </c>
      <c r="T41" s="217">
        <f>R41/O41</f>
        <v/>
      </c>
      <c r="U41" s="199" t="n"/>
      <c r="V41" s="199" t="n"/>
      <c r="W41" s="199" t="n"/>
      <c r="X41" s="199" t="n"/>
      <c r="Y41" s="199" t="n"/>
      <c r="Z41" s="199" t="n"/>
      <c r="AA41" s="199" t="n"/>
      <c r="AB41" s="199" t="n"/>
      <c r="AC41" s="199" t="n"/>
      <c r="AD41" s="199" t="n"/>
      <c r="AE41" s="199" t="n"/>
      <c r="AF41" s="199" t="n"/>
      <c r="AG41" s="199" t="n"/>
    </row>
    <row r="42" ht="26.5" customHeight="1">
      <c r="A42" s="203" t="n">
        <v>44312</v>
      </c>
      <c r="B42" s="202">
        <f>INDIRECT(B$1&amp;"!D"&amp;ROW())</f>
        <v/>
      </c>
      <c r="C42" s="200">
        <f>C43*(1+B42)</f>
        <v/>
      </c>
      <c r="D42" s="202">
        <f>INDIRECT(D$1&amp;"!D"&amp;ROW())</f>
        <v/>
      </c>
      <c r="E42" s="200">
        <f>E43*(1+D42)</f>
        <v/>
      </c>
      <c r="F42" s="202">
        <f>INDIRECT(F$1&amp;"!D"&amp;ROW())</f>
        <v/>
      </c>
      <c r="G42" s="200">
        <f>G43*(1+F42)</f>
        <v/>
      </c>
      <c r="H42" s="202">
        <f>INDIRECT(H$1&amp;"!D"&amp;ROW())</f>
        <v/>
      </c>
      <c r="I42" s="200">
        <f>I43*(1+H42)</f>
        <v/>
      </c>
      <c r="J42" s="199" t="n"/>
      <c r="K42" s="199" t="n"/>
      <c r="L42" s="200">
        <f>SUM(C42,E42,G42,I42,K42)</f>
        <v/>
      </c>
      <c r="M42" s="202">
        <f>L42/L43-1</f>
        <v/>
      </c>
      <c r="N42" s="415">
        <f>_xlfn.STDEV.P(M42:M294)</f>
        <v/>
      </c>
      <c r="O42" s="202">
        <f>N42*SQRT(250)</f>
        <v/>
      </c>
      <c r="P42" s="416">
        <f>0.09%</f>
        <v/>
      </c>
      <c r="Q42" s="415">
        <f>L42/L294-1</f>
        <v/>
      </c>
      <c r="R42" s="218">
        <f>Q42-P42</f>
        <v/>
      </c>
      <c r="S42" s="219">
        <f>AVERAGE(R42:R1040)</f>
        <v/>
      </c>
      <c r="T42" s="217">
        <f>R42/O42</f>
        <v/>
      </c>
      <c r="U42" s="199" t="n"/>
      <c r="V42" s="199" t="n"/>
      <c r="W42" s="199" t="n"/>
      <c r="X42" s="199" t="n"/>
      <c r="Y42" s="199" t="n"/>
      <c r="Z42" s="199" t="n"/>
      <c r="AA42" s="199" t="n"/>
      <c r="AB42" s="199" t="n"/>
      <c r="AC42" s="199" t="n"/>
      <c r="AD42" s="199" t="n"/>
      <c r="AE42" s="199" t="n"/>
      <c r="AF42" s="199" t="n"/>
      <c r="AG42" s="199" t="n"/>
    </row>
    <row r="43" ht="26.5" customHeight="1">
      <c r="A43" s="203" t="n">
        <v>44309</v>
      </c>
      <c r="B43" s="202">
        <f>INDIRECT(B$1&amp;"!D"&amp;ROW())</f>
        <v/>
      </c>
      <c r="C43" s="200">
        <f>C44*(1+B43)</f>
        <v/>
      </c>
      <c r="D43" s="202">
        <f>INDIRECT(D$1&amp;"!D"&amp;ROW())</f>
        <v/>
      </c>
      <c r="E43" s="200">
        <f>E44*(1+D43)</f>
        <v/>
      </c>
      <c r="F43" s="202">
        <f>INDIRECT(F$1&amp;"!D"&amp;ROW())</f>
        <v/>
      </c>
      <c r="G43" s="200">
        <f>G44*(1+F43)</f>
        <v/>
      </c>
      <c r="H43" s="202">
        <f>INDIRECT(H$1&amp;"!D"&amp;ROW())</f>
        <v/>
      </c>
      <c r="I43" s="200">
        <f>I44*(1+H43)</f>
        <v/>
      </c>
      <c r="J43" s="199" t="n"/>
      <c r="K43" s="199" t="n"/>
      <c r="L43" s="200">
        <f>SUM(C43,E43,G43,I43,K43)</f>
        <v/>
      </c>
      <c r="M43" s="202">
        <f>L43/L44-1</f>
        <v/>
      </c>
      <c r="N43" s="415">
        <f>_xlfn.STDEV.P(M43:M295)</f>
        <v/>
      </c>
      <c r="O43" s="202">
        <f>N43*SQRT(250)</f>
        <v/>
      </c>
      <c r="P43" s="416">
        <f>0.09%</f>
        <v/>
      </c>
      <c r="Q43" s="415">
        <f>L43/L295-1</f>
        <v/>
      </c>
      <c r="R43" s="218">
        <f>Q43-P43</f>
        <v/>
      </c>
      <c r="S43" s="219">
        <f>AVERAGE(R43:R1041)</f>
        <v/>
      </c>
      <c r="T43" s="217">
        <f>R43/O43</f>
        <v/>
      </c>
      <c r="U43" s="199" t="n"/>
      <c r="V43" s="199" t="n"/>
      <c r="W43" s="199" t="n"/>
      <c r="X43" s="199" t="n"/>
      <c r="Y43" s="199" t="n"/>
      <c r="Z43" s="199" t="n"/>
      <c r="AA43" s="199" t="n"/>
      <c r="AB43" s="199" t="n"/>
      <c r="AC43" s="199" t="n"/>
      <c r="AD43" s="199" t="n"/>
      <c r="AE43" s="199" t="n"/>
      <c r="AF43" s="199" t="n"/>
      <c r="AG43" s="199" t="n"/>
    </row>
    <row r="44" ht="26.5" customHeight="1">
      <c r="A44" s="203" t="n">
        <v>44308</v>
      </c>
      <c r="B44" s="202">
        <f>INDIRECT(B$1&amp;"!D"&amp;ROW())</f>
        <v/>
      </c>
      <c r="C44" s="200">
        <f>C45*(1+B44)</f>
        <v/>
      </c>
      <c r="D44" s="202">
        <f>INDIRECT(D$1&amp;"!D"&amp;ROW())</f>
        <v/>
      </c>
      <c r="E44" s="200">
        <f>E45*(1+D44)</f>
        <v/>
      </c>
      <c r="F44" s="202">
        <f>INDIRECT(F$1&amp;"!D"&amp;ROW())</f>
        <v/>
      </c>
      <c r="G44" s="200">
        <f>G45*(1+F44)</f>
        <v/>
      </c>
      <c r="H44" s="202">
        <f>INDIRECT(H$1&amp;"!D"&amp;ROW())</f>
        <v/>
      </c>
      <c r="I44" s="200">
        <f>I45*(1+H44)</f>
        <v/>
      </c>
      <c r="J44" s="199" t="n"/>
      <c r="K44" s="199" t="n"/>
      <c r="L44" s="200">
        <f>SUM(C44,E44,G44,I44,K44)</f>
        <v/>
      </c>
      <c r="M44" s="202">
        <f>L44/L45-1</f>
        <v/>
      </c>
      <c r="N44" s="415">
        <f>_xlfn.STDEV.P(M44:M296)</f>
        <v/>
      </c>
      <c r="O44" s="202">
        <f>N44*SQRT(250)</f>
        <v/>
      </c>
      <c r="P44" s="416">
        <f>0.09%</f>
        <v/>
      </c>
      <c r="Q44" s="415">
        <f>L44/L296-1</f>
        <v/>
      </c>
      <c r="R44" s="218">
        <f>Q44-P44</f>
        <v/>
      </c>
      <c r="S44" s="219">
        <f>AVERAGE(R44:R1042)</f>
        <v/>
      </c>
      <c r="T44" s="217">
        <f>R44/O44</f>
        <v/>
      </c>
      <c r="U44" s="199" t="n"/>
      <c r="V44" s="199" t="n"/>
      <c r="W44" s="199" t="n"/>
      <c r="X44" s="199" t="n"/>
      <c r="Y44" s="199" t="n"/>
      <c r="Z44" s="199" t="n"/>
      <c r="AA44" s="199" t="n"/>
      <c r="AB44" s="199" t="n"/>
      <c r="AC44" s="199" t="n"/>
      <c r="AD44" s="199" t="n"/>
      <c r="AE44" s="199" t="n"/>
      <c r="AF44" s="199" t="n"/>
      <c r="AG44" s="199" t="n"/>
    </row>
    <row r="45" ht="26.5" customHeight="1">
      <c r="A45" s="203" t="n">
        <v>44307</v>
      </c>
      <c r="B45" s="202">
        <f>INDIRECT(B$1&amp;"!D"&amp;ROW())</f>
        <v/>
      </c>
      <c r="C45" s="200">
        <f>C46*(1+B45)</f>
        <v/>
      </c>
      <c r="D45" s="202">
        <f>INDIRECT(D$1&amp;"!D"&amp;ROW())</f>
        <v/>
      </c>
      <c r="E45" s="200">
        <f>E46*(1+D45)</f>
        <v/>
      </c>
      <c r="F45" s="202">
        <f>INDIRECT(F$1&amp;"!D"&amp;ROW())</f>
        <v/>
      </c>
      <c r="G45" s="200">
        <f>G46*(1+F45)</f>
        <v/>
      </c>
      <c r="H45" s="202">
        <f>INDIRECT(H$1&amp;"!D"&amp;ROW())</f>
        <v/>
      </c>
      <c r="I45" s="200">
        <f>I46*(1+H45)</f>
        <v/>
      </c>
      <c r="J45" s="199" t="n"/>
      <c r="K45" s="199" t="n"/>
      <c r="L45" s="200">
        <f>SUM(C45,E45,G45,I45,K45)</f>
        <v/>
      </c>
      <c r="M45" s="202">
        <f>L45/L46-1</f>
        <v/>
      </c>
      <c r="N45" s="415">
        <f>_xlfn.STDEV.P(M45:M297)</f>
        <v/>
      </c>
      <c r="O45" s="202">
        <f>N45*SQRT(250)</f>
        <v/>
      </c>
      <c r="P45" s="416">
        <f>0.09%</f>
        <v/>
      </c>
      <c r="Q45" s="415">
        <f>L45/L297-1</f>
        <v/>
      </c>
      <c r="R45" s="218">
        <f>Q45-P45</f>
        <v/>
      </c>
      <c r="S45" s="219">
        <f>AVERAGE(R45:R1043)</f>
        <v/>
      </c>
      <c r="T45" s="217">
        <f>R45/O45</f>
        <v/>
      </c>
      <c r="U45" s="199" t="n"/>
      <c r="V45" s="199" t="n"/>
      <c r="W45" s="199" t="n"/>
      <c r="X45" s="199" t="n"/>
      <c r="Y45" s="199" t="n"/>
      <c r="Z45" s="199" t="n"/>
      <c r="AA45" s="199" t="n"/>
      <c r="AB45" s="199" t="n"/>
      <c r="AC45" s="199" t="n"/>
      <c r="AD45" s="199" t="n"/>
      <c r="AE45" s="199" t="n"/>
      <c r="AF45" s="199" t="n"/>
      <c r="AG45" s="199" t="n"/>
    </row>
    <row r="46" ht="26.5" customHeight="1">
      <c r="A46" s="203" t="n">
        <v>44306</v>
      </c>
      <c r="B46" s="202">
        <f>INDIRECT(B$1&amp;"!D"&amp;ROW())</f>
        <v/>
      </c>
      <c r="C46" s="200">
        <f>C47*(1+B46)</f>
        <v/>
      </c>
      <c r="D46" s="202">
        <f>INDIRECT(D$1&amp;"!D"&amp;ROW())</f>
        <v/>
      </c>
      <c r="E46" s="200">
        <f>E47*(1+D46)</f>
        <v/>
      </c>
      <c r="F46" s="202">
        <f>INDIRECT(F$1&amp;"!D"&amp;ROW())</f>
        <v/>
      </c>
      <c r="G46" s="200">
        <f>G47*(1+F46)</f>
        <v/>
      </c>
      <c r="H46" s="202">
        <f>INDIRECT(H$1&amp;"!D"&amp;ROW())</f>
        <v/>
      </c>
      <c r="I46" s="200">
        <f>I47*(1+H46)</f>
        <v/>
      </c>
      <c r="J46" s="199" t="n"/>
      <c r="K46" s="199" t="n"/>
      <c r="L46" s="200">
        <f>SUM(C46,E46,G46,I46,K46)</f>
        <v/>
      </c>
      <c r="M46" s="202">
        <f>L46/L47-1</f>
        <v/>
      </c>
      <c r="N46" s="415">
        <f>_xlfn.STDEV.P(M46:M298)</f>
        <v/>
      </c>
      <c r="O46" s="202">
        <f>N46*SQRT(250)</f>
        <v/>
      </c>
      <c r="P46" s="416">
        <f>0.09%</f>
        <v/>
      </c>
      <c r="Q46" s="415">
        <f>L46/L298-1</f>
        <v/>
      </c>
      <c r="R46" s="218">
        <f>Q46-P46</f>
        <v/>
      </c>
      <c r="S46" s="219">
        <f>AVERAGE(R46:R1044)</f>
        <v/>
      </c>
      <c r="T46" s="217">
        <f>R46/O46</f>
        <v/>
      </c>
      <c r="U46" s="199" t="n"/>
      <c r="V46" s="199" t="n"/>
      <c r="W46" s="199" t="n"/>
      <c r="X46" s="199" t="n"/>
      <c r="Y46" s="199" t="n"/>
      <c r="Z46" s="199" t="n"/>
      <c r="AA46" s="199" t="n"/>
      <c r="AB46" s="199" t="n"/>
      <c r="AC46" s="199" t="n"/>
      <c r="AD46" s="199" t="n"/>
      <c r="AE46" s="199" t="n"/>
      <c r="AF46" s="199" t="n"/>
      <c r="AG46" s="199" t="n"/>
    </row>
    <row r="47" ht="26.5" customHeight="1">
      <c r="A47" s="203" t="n">
        <v>44305</v>
      </c>
      <c r="B47" s="202">
        <f>INDIRECT(B$1&amp;"!D"&amp;ROW())</f>
        <v/>
      </c>
      <c r="C47" s="200">
        <f>C48*(1+B47)</f>
        <v/>
      </c>
      <c r="D47" s="202">
        <f>INDIRECT(D$1&amp;"!D"&amp;ROW())</f>
        <v/>
      </c>
      <c r="E47" s="200">
        <f>E48*(1+D47)</f>
        <v/>
      </c>
      <c r="F47" s="202">
        <f>INDIRECT(F$1&amp;"!D"&amp;ROW())</f>
        <v/>
      </c>
      <c r="G47" s="200">
        <f>G48*(1+F47)</f>
        <v/>
      </c>
      <c r="H47" s="202">
        <f>INDIRECT(H$1&amp;"!D"&amp;ROW())</f>
        <v/>
      </c>
      <c r="I47" s="200">
        <f>I48*(1+H47)</f>
        <v/>
      </c>
      <c r="J47" s="199" t="n"/>
      <c r="K47" s="199" t="n"/>
      <c r="L47" s="200">
        <f>SUM(C47,E47,G47,I47,K47)</f>
        <v/>
      </c>
      <c r="M47" s="202">
        <f>L47/L48-1</f>
        <v/>
      </c>
      <c r="N47" s="415">
        <f>_xlfn.STDEV.P(M47:M299)</f>
        <v/>
      </c>
      <c r="O47" s="202">
        <f>N47*SQRT(250)</f>
        <v/>
      </c>
      <c r="P47" s="416">
        <f>0.09%</f>
        <v/>
      </c>
      <c r="Q47" s="415">
        <f>L47/L299-1</f>
        <v/>
      </c>
      <c r="R47" s="218">
        <f>Q47-P47</f>
        <v/>
      </c>
      <c r="S47" s="219">
        <f>AVERAGE(R47:R1045)</f>
        <v/>
      </c>
      <c r="T47" s="217">
        <f>R47/O47</f>
        <v/>
      </c>
      <c r="U47" s="199" t="n"/>
      <c r="V47" s="199" t="n"/>
      <c r="W47" s="199" t="n"/>
      <c r="X47" s="199" t="n"/>
      <c r="Y47" s="199" t="n"/>
      <c r="Z47" s="199" t="n"/>
      <c r="AA47" s="199" t="n"/>
      <c r="AB47" s="199" t="n"/>
      <c r="AC47" s="199" t="n"/>
      <c r="AD47" s="199" t="n"/>
      <c r="AE47" s="199" t="n"/>
      <c r="AF47" s="199" t="n"/>
      <c r="AG47" s="199" t="n"/>
    </row>
    <row r="48" ht="26.5" customHeight="1">
      <c r="A48" s="203" t="n">
        <v>44302</v>
      </c>
      <c r="B48" s="202">
        <f>INDIRECT(B$1&amp;"!D"&amp;ROW())</f>
        <v/>
      </c>
      <c r="C48" s="200">
        <f>C49*(1+B48)</f>
        <v/>
      </c>
      <c r="D48" s="202">
        <f>INDIRECT(D$1&amp;"!D"&amp;ROW())</f>
        <v/>
      </c>
      <c r="E48" s="200">
        <f>E49*(1+D48)</f>
        <v/>
      </c>
      <c r="F48" s="202">
        <f>INDIRECT(F$1&amp;"!D"&amp;ROW())</f>
        <v/>
      </c>
      <c r="G48" s="200">
        <f>G49*(1+F48)</f>
        <v/>
      </c>
      <c r="H48" s="202">
        <f>INDIRECT(H$1&amp;"!D"&amp;ROW())</f>
        <v/>
      </c>
      <c r="I48" s="200">
        <f>I49*(1+H48)</f>
        <v/>
      </c>
      <c r="J48" s="199" t="n"/>
      <c r="K48" s="199" t="n"/>
      <c r="L48" s="200">
        <f>SUM(C48,E48,G48,I48,K48)</f>
        <v/>
      </c>
      <c r="M48" s="202">
        <f>L48/L49-1</f>
        <v/>
      </c>
      <c r="N48" s="415">
        <f>_xlfn.STDEV.P(M48:M300)</f>
        <v/>
      </c>
      <c r="O48" s="202">
        <f>N48*SQRT(250)</f>
        <v/>
      </c>
      <c r="P48" s="416">
        <f>0.09%</f>
        <v/>
      </c>
      <c r="Q48" s="415">
        <f>L48/L300-1</f>
        <v/>
      </c>
      <c r="R48" s="218">
        <f>Q48-P48</f>
        <v/>
      </c>
      <c r="S48" s="219">
        <f>AVERAGE(R48:R1046)</f>
        <v/>
      </c>
      <c r="T48" s="217">
        <f>R48/O48</f>
        <v/>
      </c>
      <c r="U48" s="199" t="n"/>
      <c r="V48" s="199" t="n"/>
      <c r="W48" s="199" t="n"/>
      <c r="X48" s="199" t="n"/>
      <c r="Y48" s="199" t="n"/>
      <c r="Z48" s="199" t="n"/>
      <c r="AA48" s="199" t="n"/>
      <c r="AB48" s="199" t="n"/>
      <c r="AC48" s="199" t="n"/>
      <c r="AD48" s="199" t="n"/>
      <c r="AE48" s="199" t="n"/>
      <c r="AF48" s="199" t="n"/>
      <c r="AG48" s="199" t="n"/>
    </row>
    <row r="49" ht="26.5" customHeight="1">
      <c r="A49" s="203" t="n">
        <v>44301</v>
      </c>
      <c r="B49" s="202">
        <f>INDIRECT(B$1&amp;"!D"&amp;ROW())</f>
        <v/>
      </c>
      <c r="C49" s="200">
        <f>C50*(1+B49)</f>
        <v/>
      </c>
      <c r="D49" s="202">
        <f>INDIRECT(D$1&amp;"!D"&amp;ROW())</f>
        <v/>
      </c>
      <c r="E49" s="200">
        <f>E50*(1+D49)</f>
        <v/>
      </c>
      <c r="F49" s="202">
        <f>INDIRECT(F$1&amp;"!D"&amp;ROW())</f>
        <v/>
      </c>
      <c r="G49" s="200">
        <f>G50*(1+F49)</f>
        <v/>
      </c>
      <c r="H49" s="202">
        <f>INDIRECT(H$1&amp;"!D"&amp;ROW())</f>
        <v/>
      </c>
      <c r="I49" s="200">
        <f>I50*(1+H49)</f>
        <v/>
      </c>
      <c r="J49" s="199" t="n"/>
      <c r="K49" s="199" t="n"/>
      <c r="L49" s="200">
        <f>SUM(C49,E49,G49,I49,K49)</f>
        <v/>
      </c>
      <c r="M49" s="202">
        <f>L49/L50-1</f>
        <v/>
      </c>
      <c r="N49" s="415">
        <f>_xlfn.STDEV.P(M49:M301)</f>
        <v/>
      </c>
      <c r="O49" s="202">
        <f>N49*SQRT(250)</f>
        <v/>
      </c>
      <c r="P49" s="416">
        <f>0.09%</f>
        <v/>
      </c>
      <c r="Q49" s="415">
        <f>L49/L301-1</f>
        <v/>
      </c>
      <c r="R49" s="218">
        <f>Q49-P49</f>
        <v/>
      </c>
      <c r="S49" s="219">
        <f>AVERAGE(R49:R1047)</f>
        <v/>
      </c>
      <c r="T49" s="217">
        <f>R49/O49</f>
        <v/>
      </c>
      <c r="U49" s="199" t="n"/>
      <c r="V49" s="199" t="n"/>
      <c r="W49" s="199" t="n"/>
      <c r="X49" s="199" t="n"/>
      <c r="Y49" s="199" t="n"/>
      <c r="Z49" s="199" t="n"/>
      <c r="AA49" s="199" t="n"/>
      <c r="AB49" s="199" t="n"/>
      <c r="AC49" s="199" t="n"/>
      <c r="AD49" s="199" t="n"/>
      <c r="AE49" s="199" t="n"/>
      <c r="AF49" s="199" t="n"/>
      <c r="AG49" s="199" t="n"/>
    </row>
    <row r="50" ht="26.5" customHeight="1">
      <c r="A50" s="203" t="n">
        <v>44300</v>
      </c>
      <c r="B50" s="202">
        <f>INDIRECT(B$1&amp;"!D"&amp;ROW())</f>
        <v/>
      </c>
      <c r="C50" s="200">
        <f>C51*(1+B50)</f>
        <v/>
      </c>
      <c r="D50" s="202">
        <f>INDIRECT(D$1&amp;"!D"&amp;ROW())</f>
        <v/>
      </c>
      <c r="E50" s="200">
        <f>E51*(1+D50)</f>
        <v/>
      </c>
      <c r="F50" s="202">
        <f>INDIRECT(F$1&amp;"!D"&amp;ROW())</f>
        <v/>
      </c>
      <c r="G50" s="200">
        <f>G51*(1+F50)</f>
        <v/>
      </c>
      <c r="H50" s="202">
        <f>INDIRECT(H$1&amp;"!D"&amp;ROW())</f>
        <v/>
      </c>
      <c r="I50" s="200">
        <f>I51*(1+H50)</f>
        <v/>
      </c>
      <c r="J50" s="199" t="n"/>
      <c r="K50" s="199" t="n"/>
      <c r="L50" s="200">
        <f>SUM(C50,E50,G50,I50,K50)</f>
        <v/>
      </c>
      <c r="M50" s="202">
        <f>L50/L51-1</f>
        <v/>
      </c>
      <c r="N50" s="415">
        <f>_xlfn.STDEV.P(M50:M302)</f>
        <v/>
      </c>
      <c r="O50" s="202">
        <f>N50*SQRT(250)</f>
        <v/>
      </c>
      <c r="P50" s="416">
        <f>0.09%</f>
        <v/>
      </c>
      <c r="Q50" s="415">
        <f>L50/L302-1</f>
        <v/>
      </c>
      <c r="R50" s="218">
        <f>Q50-P50</f>
        <v/>
      </c>
      <c r="S50" s="219">
        <f>AVERAGE(R50:R1048)</f>
        <v/>
      </c>
      <c r="T50" s="217">
        <f>R50/O50</f>
        <v/>
      </c>
      <c r="U50" s="199" t="n"/>
      <c r="V50" s="199" t="n"/>
      <c r="W50" s="199" t="n"/>
      <c r="X50" s="199" t="n"/>
      <c r="Y50" s="199" t="n"/>
      <c r="Z50" s="199" t="n"/>
      <c r="AA50" s="199" t="n"/>
      <c r="AB50" s="199" t="n"/>
      <c r="AC50" s="199" t="n"/>
      <c r="AD50" s="199" t="n"/>
      <c r="AE50" s="199" t="n"/>
      <c r="AF50" s="199" t="n"/>
      <c r="AG50" s="199" t="n"/>
    </row>
    <row r="51" ht="26.5" customHeight="1">
      <c r="A51" s="203" t="n">
        <v>44299</v>
      </c>
      <c r="B51" s="202">
        <f>INDIRECT(B$1&amp;"!D"&amp;ROW())</f>
        <v/>
      </c>
      <c r="C51" s="200">
        <f>C52*(1+B51)</f>
        <v/>
      </c>
      <c r="D51" s="202">
        <f>INDIRECT(D$1&amp;"!D"&amp;ROW())</f>
        <v/>
      </c>
      <c r="E51" s="200">
        <f>E52*(1+D51)</f>
        <v/>
      </c>
      <c r="F51" s="202">
        <f>INDIRECT(F$1&amp;"!D"&amp;ROW())</f>
        <v/>
      </c>
      <c r="G51" s="200">
        <f>G52*(1+F51)</f>
        <v/>
      </c>
      <c r="H51" s="202">
        <f>INDIRECT(H$1&amp;"!D"&amp;ROW())</f>
        <v/>
      </c>
      <c r="I51" s="200">
        <f>I52*(1+H51)</f>
        <v/>
      </c>
      <c r="J51" s="199" t="n"/>
      <c r="K51" s="199" t="n"/>
      <c r="L51" s="200">
        <f>SUM(C51,E51,G51,I51,K51)</f>
        <v/>
      </c>
      <c r="M51" s="202">
        <f>L51/L52-1</f>
        <v/>
      </c>
      <c r="N51" s="415">
        <f>_xlfn.STDEV.P(M51:M303)</f>
        <v/>
      </c>
      <c r="O51" s="202">
        <f>N51*SQRT(250)</f>
        <v/>
      </c>
      <c r="P51" s="416">
        <f>0.09%</f>
        <v/>
      </c>
      <c r="Q51" s="415">
        <f>L51/L303-1</f>
        <v/>
      </c>
      <c r="R51" s="218">
        <f>Q51-P51</f>
        <v/>
      </c>
      <c r="S51" s="219">
        <f>AVERAGE(R51:R1049)</f>
        <v/>
      </c>
      <c r="T51" s="217">
        <f>R51/O51</f>
        <v/>
      </c>
      <c r="U51" s="199" t="n"/>
      <c r="V51" s="199" t="n"/>
      <c r="W51" s="199" t="n"/>
      <c r="X51" s="199" t="n"/>
      <c r="Y51" s="199" t="n"/>
      <c r="Z51" s="199" t="n"/>
      <c r="AA51" s="199" t="n"/>
      <c r="AB51" s="199" t="n"/>
      <c r="AC51" s="199" t="n"/>
      <c r="AD51" s="199" t="n"/>
      <c r="AE51" s="199" t="n"/>
      <c r="AF51" s="199" t="n"/>
      <c r="AG51" s="199" t="n"/>
    </row>
    <row r="52" ht="26.5" customHeight="1">
      <c r="A52" s="203" t="n">
        <v>44298</v>
      </c>
      <c r="B52" s="202">
        <f>INDIRECT(B$1&amp;"!D"&amp;ROW())</f>
        <v/>
      </c>
      <c r="C52" s="200">
        <f>C53*(1+B52)</f>
        <v/>
      </c>
      <c r="D52" s="202">
        <f>INDIRECT(D$1&amp;"!D"&amp;ROW())</f>
        <v/>
      </c>
      <c r="E52" s="200">
        <f>E53*(1+D52)</f>
        <v/>
      </c>
      <c r="F52" s="202">
        <f>INDIRECT(F$1&amp;"!D"&amp;ROW())</f>
        <v/>
      </c>
      <c r="G52" s="200">
        <f>G53*(1+F52)</f>
        <v/>
      </c>
      <c r="H52" s="202">
        <f>INDIRECT(H$1&amp;"!D"&amp;ROW())</f>
        <v/>
      </c>
      <c r="I52" s="200">
        <f>I53*(1+H52)</f>
        <v/>
      </c>
      <c r="J52" s="199" t="n"/>
      <c r="K52" s="199" t="n"/>
      <c r="L52" s="200">
        <f>SUM(C52,E52,G52,I52,K52)</f>
        <v/>
      </c>
      <c r="M52" s="202">
        <f>L52/L53-1</f>
        <v/>
      </c>
      <c r="N52" s="415">
        <f>_xlfn.STDEV.P(M52:M304)</f>
        <v/>
      </c>
      <c r="O52" s="202">
        <f>N52*SQRT(250)</f>
        <v/>
      </c>
      <c r="P52" s="416">
        <f>0.09%</f>
        <v/>
      </c>
      <c r="Q52" s="415">
        <f>L52/L304-1</f>
        <v/>
      </c>
      <c r="R52" s="218">
        <f>Q52-P52</f>
        <v/>
      </c>
      <c r="S52" s="219">
        <f>AVERAGE(R52:R1050)</f>
        <v/>
      </c>
      <c r="T52" s="217">
        <f>R52/O52</f>
        <v/>
      </c>
      <c r="U52" s="199" t="n"/>
      <c r="V52" s="199" t="n"/>
      <c r="W52" s="199" t="n"/>
      <c r="X52" s="199" t="n"/>
      <c r="Y52" s="199" t="n"/>
      <c r="Z52" s="199" t="n"/>
      <c r="AA52" s="199" t="n"/>
      <c r="AB52" s="199" t="n"/>
      <c r="AC52" s="199" t="n"/>
      <c r="AD52" s="199" t="n"/>
      <c r="AE52" s="199" t="n"/>
      <c r="AF52" s="199" t="n"/>
      <c r="AG52" s="199" t="n"/>
    </row>
    <row r="53" ht="26.5" customHeight="1">
      <c r="A53" s="203" t="n">
        <v>44295</v>
      </c>
      <c r="B53" s="202">
        <f>INDIRECT(B$1&amp;"!D"&amp;ROW())</f>
        <v/>
      </c>
      <c r="C53" s="200">
        <f>C54*(1+B53)</f>
        <v/>
      </c>
      <c r="D53" s="202">
        <f>INDIRECT(D$1&amp;"!D"&amp;ROW())</f>
        <v/>
      </c>
      <c r="E53" s="200">
        <f>E54*(1+D53)</f>
        <v/>
      </c>
      <c r="F53" s="202">
        <f>INDIRECT(F$1&amp;"!D"&amp;ROW())</f>
        <v/>
      </c>
      <c r="G53" s="200">
        <f>G54*(1+F53)</f>
        <v/>
      </c>
      <c r="H53" s="202">
        <f>INDIRECT(H$1&amp;"!D"&amp;ROW())</f>
        <v/>
      </c>
      <c r="I53" s="200">
        <f>I54*(1+H53)</f>
        <v/>
      </c>
      <c r="J53" s="199" t="n"/>
      <c r="K53" s="199" t="n"/>
      <c r="L53" s="200">
        <f>SUM(C53,E53,G53,I53,K53)</f>
        <v/>
      </c>
      <c r="M53" s="202">
        <f>L53/L54-1</f>
        <v/>
      </c>
      <c r="N53" s="415">
        <f>_xlfn.STDEV.P(M53:M305)</f>
        <v/>
      </c>
      <c r="O53" s="202">
        <f>N53*SQRT(250)</f>
        <v/>
      </c>
      <c r="P53" s="416">
        <f>0.09%</f>
        <v/>
      </c>
      <c r="Q53" s="415">
        <f>L53/L305-1</f>
        <v/>
      </c>
      <c r="R53" s="218">
        <f>Q53-P53</f>
        <v/>
      </c>
      <c r="S53" s="219">
        <f>AVERAGE(R53:R1051)</f>
        <v/>
      </c>
      <c r="T53" s="217">
        <f>R53/O53</f>
        <v/>
      </c>
      <c r="U53" s="199" t="n"/>
      <c r="V53" s="199" t="n"/>
      <c r="W53" s="199" t="n"/>
      <c r="X53" s="199" t="n"/>
      <c r="Y53" s="199" t="n"/>
      <c r="Z53" s="199" t="n"/>
      <c r="AA53" s="199" t="n"/>
      <c r="AB53" s="199" t="n"/>
      <c r="AC53" s="199" t="n"/>
      <c r="AD53" s="199" t="n"/>
      <c r="AE53" s="199" t="n"/>
      <c r="AF53" s="199" t="n"/>
      <c r="AG53" s="199" t="n"/>
    </row>
    <row r="54" ht="26.5" customHeight="1">
      <c r="A54" s="203" t="n">
        <v>44294</v>
      </c>
      <c r="B54" s="202">
        <f>INDIRECT(B$1&amp;"!D"&amp;ROW())</f>
        <v/>
      </c>
      <c r="C54" s="200">
        <f>C55*(1+B54)</f>
        <v/>
      </c>
      <c r="D54" s="202">
        <f>INDIRECT(D$1&amp;"!D"&amp;ROW())</f>
        <v/>
      </c>
      <c r="E54" s="200">
        <f>E55*(1+D54)</f>
        <v/>
      </c>
      <c r="F54" s="202">
        <f>INDIRECT(F$1&amp;"!D"&amp;ROW())</f>
        <v/>
      </c>
      <c r="G54" s="200">
        <f>G55*(1+F54)</f>
        <v/>
      </c>
      <c r="H54" s="202">
        <f>INDIRECT(H$1&amp;"!D"&amp;ROW())</f>
        <v/>
      </c>
      <c r="I54" s="200">
        <f>I55*(1+H54)</f>
        <v/>
      </c>
      <c r="J54" s="199" t="n"/>
      <c r="K54" s="199" t="n"/>
      <c r="L54" s="200">
        <f>SUM(C54,E54,G54,I54,K54)</f>
        <v/>
      </c>
      <c r="M54" s="202">
        <f>L54/L55-1</f>
        <v/>
      </c>
      <c r="N54" s="415">
        <f>_xlfn.STDEV.P(M54:M306)</f>
        <v/>
      </c>
      <c r="O54" s="202">
        <f>N54*SQRT(250)</f>
        <v/>
      </c>
      <c r="P54" s="416">
        <f>0.09%</f>
        <v/>
      </c>
      <c r="Q54" s="415">
        <f>L54/L306-1</f>
        <v/>
      </c>
      <c r="R54" s="218">
        <f>Q54-P54</f>
        <v/>
      </c>
      <c r="S54" s="219">
        <f>AVERAGE(R54:R1052)</f>
        <v/>
      </c>
      <c r="T54" s="217">
        <f>R54/O54</f>
        <v/>
      </c>
      <c r="U54" s="199" t="n"/>
      <c r="V54" s="199" t="n"/>
      <c r="W54" s="199" t="n"/>
      <c r="X54" s="199" t="n"/>
      <c r="Y54" s="199" t="n"/>
      <c r="Z54" s="199" t="n"/>
      <c r="AA54" s="199" t="n"/>
      <c r="AB54" s="199" t="n"/>
      <c r="AC54" s="199" t="n"/>
      <c r="AD54" s="199" t="n"/>
      <c r="AE54" s="199" t="n"/>
      <c r="AF54" s="199" t="n"/>
      <c r="AG54" s="199" t="n"/>
    </row>
    <row r="55" ht="26.5" customHeight="1">
      <c r="A55" s="203" t="n">
        <v>44293</v>
      </c>
      <c r="B55" s="202">
        <f>INDIRECT(B$1&amp;"!D"&amp;ROW())</f>
        <v/>
      </c>
      <c r="C55" s="200">
        <f>C56*(1+B55)</f>
        <v/>
      </c>
      <c r="D55" s="202">
        <f>INDIRECT(D$1&amp;"!D"&amp;ROW())</f>
        <v/>
      </c>
      <c r="E55" s="200">
        <f>E56*(1+D55)</f>
        <v/>
      </c>
      <c r="F55" s="202">
        <f>INDIRECT(F$1&amp;"!D"&amp;ROW())</f>
        <v/>
      </c>
      <c r="G55" s="200">
        <f>G56*(1+F55)</f>
        <v/>
      </c>
      <c r="H55" s="202">
        <f>INDIRECT(H$1&amp;"!D"&amp;ROW())</f>
        <v/>
      </c>
      <c r="I55" s="200">
        <f>I56*(1+H55)</f>
        <v/>
      </c>
      <c r="J55" s="199" t="n"/>
      <c r="K55" s="199" t="n"/>
      <c r="L55" s="200">
        <f>SUM(C55,E55,G55,I55,K55)</f>
        <v/>
      </c>
      <c r="M55" s="202">
        <f>L55/L56-1</f>
        <v/>
      </c>
      <c r="N55" s="415">
        <f>_xlfn.STDEV.P(M55:M307)</f>
        <v/>
      </c>
      <c r="O55" s="202">
        <f>N55*SQRT(250)</f>
        <v/>
      </c>
      <c r="P55" s="416">
        <f>0.09%</f>
        <v/>
      </c>
      <c r="Q55" s="415">
        <f>L55/L307-1</f>
        <v/>
      </c>
      <c r="R55" s="218">
        <f>Q55-P55</f>
        <v/>
      </c>
      <c r="S55" s="219">
        <f>AVERAGE(R55:R1053)</f>
        <v/>
      </c>
      <c r="T55" s="217">
        <f>R55/O55</f>
        <v/>
      </c>
      <c r="U55" s="199" t="n"/>
      <c r="V55" s="199" t="n"/>
      <c r="W55" s="199" t="n"/>
      <c r="X55" s="199" t="n"/>
      <c r="Y55" s="199" t="n"/>
      <c r="Z55" s="199" t="n"/>
      <c r="AA55" s="199" t="n"/>
      <c r="AB55" s="199" t="n"/>
      <c r="AC55" s="199" t="n"/>
      <c r="AD55" s="199" t="n"/>
      <c r="AE55" s="199" t="n"/>
      <c r="AF55" s="199" t="n"/>
      <c r="AG55" s="199" t="n"/>
    </row>
    <row r="56" ht="26.5" customHeight="1">
      <c r="A56" s="203" t="n">
        <v>44292</v>
      </c>
      <c r="B56" s="202">
        <f>INDIRECT(B$1&amp;"!D"&amp;ROW())</f>
        <v/>
      </c>
      <c r="C56" s="200">
        <f>C57*(1+B56)</f>
        <v/>
      </c>
      <c r="D56" s="202">
        <f>INDIRECT(D$1&amp;"!D"&amp;ROW())</f>
        <v/>
      </c>
      <c r="E56" s="200">
        <f>E57*(1+D56)</f>
        <v/>
      </c>
      <c r="F56" s="202">
        <f>INDIRECT(F$1&amp;"!D"&amp;ROW())</f>
        <v/>
      </c>
      <c r="G56" s="200">
        <f>G57*(1+F56)</f>
        <v/>
      </c>
      <c r="H56" s="202">
        <f>INDIRECT(H$1&amp;"!D"&amp;ROW())</f>
        <v/>
      </c>
      <c r="I56" s="200">
        <f>I57*(1+H56)</f>
        <v/>
      </c>
      <c r="J56" s="199" t="n"/>
      <c r="K56" s="199" t="n"/>
      <c r="L56" s="200">
        <f>SUM(C56,E56,G56,I56,K56)</f>
        <v/>
      </c>
      <c r="M56" s="202">
        <f>L56/L57-1</f>
        <v/>
      </c>
      <c r="N56" s="415">
        <f>_xlfn.STDEV.P(M56:M308)</f>
        <v/>
      </c>
      <c r="O56" s="202">
        <f>N56*SQRT(250)</f>
        <v/>
      </c>
      <c r="P56" s="416">
        <f>0.09%</f>
        <v/>
      </c>
      <c r="Q56" s="415">
        <f>L56/L308-1</f>
        <v/>
      </c>
      <c r="R56" s="218">
        <f>Q56-P56</f>
        <v/>
      </c>
      <c r="S56" s="219">
        <f>AVERAGE(R56:R1054)</f>
        <v/>
      </c>
      <c r="T56" s="217">
        <f>R56/O56</f>
        <v/>
      </c>
      <c r="U56" s="199" t="n"/>
      <c r="V56" s="199" t="n"/>
      <c r="W56" s="199" t="n"/>
      <c r="X56" s="199" t="n"/>
      <c r="Y56" s="199" t="n"/>
      <c r="Z56" s="199" t="n"/>
      <c r="AA56" s="199" t="n"/>
      <c r="AB56" s="199" t="n"/>
      <c r="AC56" s="199" t="n"/>
      <c r="AD56" s="199" t="n"/>
      <c r="AE56" s="199" t="n"/>
      <c r="AF56" s="199" t="n"/>
      <c r="AG56" s="199" t="n"/>
    </row>
    <row r="57" ht="26.5" customHeight="1">
      <c r="A57" s="203" t="n">
        <v>44291</v>
      </c>
      <c r="B57" s="202">
        <f>INDIRECT(B$1&amp;"!D"&amp;ROW())</f>
        <v/>
      </c>
      <c r="C57" s="200">
        <f>C58*(1+B57)</f>
        <v/>
      </c>
      <c r="D57" s="202">
        <f>INDIRECT(D$1&amp;"!D"&amp;ROW())</f>
        <v/>
      </c>
      <c r="E57" s="200">
        <f>E58*(1+D57)</f>
        <v/>
      </c>
      <c r="F57" s="202">
        <f>INDIRECT(F$1&amp;"!D"&amp;ROW())</f>
        <v/>
      </c>
      <c r="G57" s="200">
        <f>G58*(1+F57)</f>
        <v/>
      </c>
      <c r="H57" s="202">
        <f>INDIRECT(H$1&amp;"!D"&amp;ROW())</f>
        <v/>
      </c>
      <c r="I57" s="200">
        <f>I58*(1+H57)</f>
        <v/>
      </c>
      <c r="J57" s="199" t="n"/>
      <c r="K57" s="199" t="n"/>
      <c r="L57" s="200">
        <f>SUM(C57,E57,G57,I57,K57)</f>
        <v/>
      </c>
      <c r="M57" s="202">
        <f>L57/L58-1</f>
        <v/>
      </c>
      <c r="N57" s="415">
        <f>_xlfn.STDEV.P(M57:M309)</f>
        <v/>
      </c>
      <c r="O57" s="202">
        <f>N57*SQRT(250)</f>
        <v/>
      </c>
      <c r="P57" s="416">
        <f>0.09%</f>
        <v/>
      </c>
      <c r="Q57" s="415">
        <f>L57/L309-1</f>
        <v/>
      </c>
      <c r="R57" s="218">
        <f>Q57-P57</f>
        <v/>
      </c>
      <c r="S57" s="219">
        <f>AVERAGE(R57:R1055)</f>
        <v/>
      </c>
      <c r="T57" s="217">
        <f>R57/O57</f>
        <v/>
      </c>
      <c r="U57" s="199" t="n"/>
      <c r="V57" s="199" t="n"/>
      <c r="W57" s="199" t="n"/>
      <c r="X57" s="199" t="n"/>
      <c r="Y57" s="199" t="n"/>
      <c r="Z57" s="199" t="n"/>
      <c r="AA57" s="199" t="n"/>
      <c r="AB57" s="199" t="n"/>
      <c r="AC57" s="199" t="n"/>
      <c r="AD57" s="199" t="n"/>
      <c r="AE57" s="199" t="n"/>
      <c r="AF57" s="199" t="n"/>
      <c r="AG57" s="199" t="n"/>
    </row>
    <row r="58" ht="26.5" customHeight="1">
      <c r="A58" s="203" t="n">
        <v>44287</v>
      </c>
      <c r="B58" s="202">
        <f>INDIRECT(B$1&amp;"!D"&amp;ROW())</f>
        <v/>
      </c>
      <c r="C58" s="200">
        <f>C59*(1+B58)</f>
        <v/>
      </c>
      <c r="D58" s="202">
        <f>INDIRECT(D$1&amp;"!D"&amp;ROW())</f>
        <v/>
      </c>
      <c r="E58" s="200">
        <f>E59*(1+D58)</f>
        <v/>
      </c>
      <c r="F58" s="202">
        <f>INDIRECT(F$1&amp;"!D"&amp;ROW())</f>
        <v/>
      </c>
      <c r="G58" s="200">
        <f>G59*(1+F58)</f>
        <v/>
      </c>
      <c r="H58" s="202">
        <f>INDIRECT(H$1&amp;"!D"&amp;ROW())</f>
        <v/>
      </c>
      <c r="I58" s="200">
        <f>I59*(1+H58)</f>
        <v/>
      </c>
      <c r="J58" s="199" t="n"/>
      <c r="K58" s="199" t="n"/>
      <c r="L58" s="200">
        <f>SUM(C58,E58,G58,I58,K58)</f>
        <v/>
      </c>
      <c r="M58" s="202">
        <f>L58/L59-1</f>
        <v/>
      </c>
      <c r="N58" s="415">
        <f>_xlfn.STDEV.P(M58:M310)</f>
        <v/>
      </c>
      <c r="O58" s="202">
        <f>N58*SQRT(250)</f>
        <v/>
      </c>
      <c r="P58" s="416">
        <f>0.09%</f>
        <v/>
      </c>
      <c r="Q58" s="415">
        <f>L58/L310-1</f>
        <v/>
      </c>
      <c r="R58" s="218">
        <f>Q58-P58</f>
        <v/>
      </c>
      <c r="S58" s="219">
        <f>AVERAGE(R58:R1056)</f>
        <v/>
      </c>
      <c r="T58" s="217">
        <f>R58/O58</f>
        <v/>
      </c>
      <c r="U58" s="199" t="n"/>
      <c r="V58" s="199" t="n"/>
      <c r="W58" s="199" t="n"/>
      <c r="X58" s="199" t="n"/>
      <c r="Y58" s="199" t="n"/>
      <c r="Z58" s="199" t="n"/>
      <c r="AA58" s="199" t="n"/>
      <c r="AB58" s="199" t="n"/>
      <c r="AC58" s="199" t="n"/>
      <c r="AD58" s="199" t="n"/>
      <c r="AE58" s="199" t="n"/>
      <c r="AF58" s="199" t="n"/>
      <c r="AG58" s="199" t="n"/>
    </row>
    <row r="59" ht="26.5" customHeight="1">
      <c r="A59" s="203" t="n">
        <v>44286</v>
      </c>
      <c r="B59" s="202">
        <f>INDIRECT(B$1&amp;"!D"&amp;ROW())</f>
        <v/>
      </c>
      <c r="C59" s="200">
        <f>C60*(1+B59)</f>
        <v/>
      </c>
      <c r="D59" s="202">
        <f>INDIRECT(D$1&amp;"!D"&amp;ROW())</f>
        <v/>
      </c>
      <c r="E59" s="200">
        <f>E60*(1+D59)</f>
        <v/>
      </c>
      <c r="F59" s="202">
        <f>INDIRECT(F$1&amp;"!D"&amp;ROW())</f>
        <v/>
      </c>
      <c r="G59" s="200">
        <f>G60*(1+F59)</f>
        <v/>
      </c>
      <c r="H59" s="202">
        <f>INDIRECT(H$1&amp;"!D"&amp;ROW())</f>
        <v/>
      </c>
      <c r="I59" s="200">
        <f>I60*(1+H59)</f>
        <v/>
      </c>
      <c r="J59" s="199" t="n"/>
      <c r="K59" s="199" t="n"/>
      <c r="L59" s="200">
        <f>SUM(C59,E59,G59,I59,K59)</f>
        <v/>
      </c>
      <c r="M59" s="202">
        <f>L59/L60-1</f>
        <v/>
      </c>
      <c r="N59" s="415">
        <f>_xlfn.STDEV.P(M59:M311)</f>
        <v/>
      </c>
      <c r="O59" s="202">
        <f>N59*SQRT(250)</f>
        <v/>
      </c>
      <c r="P59" s="416">
        <f>0.09%</f>
        <v/>
      </c>
      <c r="Q59" s="415">
        <f>L59/L311-1</f>
        <v/>
      </c>
      <c r="R59" s="218">
        <f>Q59-P59</f>
        <v/>
      </c>
      <c r="S59" s="219">
        <f>AVERAGE(R59:R1057)</f>
        <v/>
      </c>
      <c r="T59" s="217">
        <f>R59/O59</f>
        <v/>
      </c>
      <c r="U59" s="199" t="n"/>
      <c r="V59" s="199" t="n"/>
      <c r="W59" s="199" t="n"/>
      <c r="X59" s="199" t="n"/>
      <c r="Y59" s="199" t="n"/>
      <c r="Z59" s="199" t="n"/>
      <c r="AA59" s="199" t="n"/>
      <c r="AB59" s="199" t="n"/>
      <c r="AC59" s="199" t="n"/>
      <c r="AD59" s="199" t="n"/>
      <c r="AE59" s="199" t="n"/>
      <c r="AF59" s="199" t="n"/>
      <c r="AG59" s="199" t="n"/>
    </row>
    <row r="60" ht="26.5" customHeight="1">
      <c r="A60" s="203" t="n">
        <v>44285</v>
      </c>
      <c r="B60" s="202">
        <f>INDIRECT(B$1&amp;"!D"&amp;ROW())</f>
        <v/>
      </c>
      <c r="C60" s="200">
        <f>C61*(1+B60)</f>
        <v/>
      </c>
      <c r="D60" s="202">
        <f>INDIRECT(D$1&amp;"!D"&amp;ROW())</f>
        <v/>
      </c>
      <c r="E60" s="200">
        <f>E61*(1+D60)</f>
        <v/>
      </c>
      <c r="F60" s="202">
        <f>INDIRECT(F$1&amp;"!D"&amp;ROW())</f>
        <v/>
      </c>
      <c r="G60" s="200">
        <f>G61*(1+F60)</f>
        <v/>
      </c>
      <c r="H60" s="202">
        <f>INDIRECT(H$1&amp;"!D"&amp;ROW())</f>
        <v/>
      </c>
      <c r="I60" s="200">
        <f>I61*(1+H60)</f>
        <v/>
      </c>
      <c r="J60" s="199" t="n"/>
      <c r="K60" s="199" t="n"/>
      <c r="L60" s="200">
        <f>SUM(C60,E60,G60,I60,K60)</f>
        <v/>
      </c>
      <c r="M60" s="202">
        <f>L60/L61-1</f>
        <v/>
      </c>
      <c r="N60" s="415">
        <f>_xlfn.STDEV.P(M60:M312)</f>
        <v/>
      </c>
      <c r="O60" s="202">
        <f>N60*SQRT(250)</f>
        <v/>
      </c>
      <c r="P60" s="416">
        <f>0.09%</f>
        <v/>
      </c>
      <c r="Q60" s="415">
        <f>L60/L312-1</f>
        <v/>
      </c>
      <c r="R60" s="218">
        <f>Q60-P60</f>
        <v/>
      </c>
      <c r="S60" s="219">
        <f>AVERAGE(R60:R1058)</f>
        <v/>
      </c>
      <c r="T60" s="217">
        <f>R60/O60</f>
        <v/>
      </c>
      <c r="U60" s="199" t="n"/>
      <c r="V60" s="199" t="n"/>
      <c r="W60" s="199" t="n"/>
      <c r="X60" s="199" t="n"/>
      <c r="Y60" s="199" t="n"/>
      <c r="Z60" s="199" t="n"/>
      <c r="AA60" s="199" t="n"/>
      <c r="AB60" s="199" t="n"/>
      <c r="AC60" s="199" t="n"/>
      <c r="AD60" s="199" t="n"/>
      <c r="AE60" s="199" t="n"/>
      <c r="AF60" s="199" t="n"/>
      <c r="AG60" s="199" t="n"/>
    </row>
    <row r="61" ht="26.5" customHeight="1">
      <c r="A61" s="203" t="n">
        <v>44284</v>
      </c>
      <c r="B61" s="202">
        <f>INDIRECT(B$1&amp;"!D"&amp;ROW())</f>
        <v/>
      </c>
      <c r="C61" s="200">
        <f>C62*(1+B61)</f>
        <v/>
      </c>
      <c r="D61" s="202">
        <f>INDIRECT(D$1&amp;"!D"&amp;ROW())</f>
        <v/>
      </c>
      <c r="E61" s="200">
        <f>E62*(1+D61)</f>
        <v/>
      </c>
      <c r="F61" s="202">
        <f>INDIRECT(F$1&amp;"!D"&amp;ROW())</f>
        <v/>
      </c>
      <c r="G61" s="200">
        <f>G62*(1+F61)</f>
        <v/>
      </c>
      <c r="H61" s="202">
        <f>INDIRECT(H$1&amp;"!D"&amp;ROW())</f>
        <v/>
      </c>
      <c r="I61" s="200">
        <f>I62*(1+H61)</f>
        <v/>
      </c>
      <c r="J61" s="199" t="n"/>
      <c r="K61" s="199" t="n"/>
      <c r="L61" s="200">
        <f>SUM(C61,E61,G61,I61,K61)</f>
        <v/>
      </c>
      <c r="M61" s="202">
        <f>L61/L62-1</f>
        <v/>
      </c>
      <c r="N61" s="415">
        <f>_xlfn.STDEV.P(M61:M313)</f>
        <v/>
      </c>
      <c r="O61" s="202">
        <f>N61*SQRT(250)</f>
        <v/>
      </c>
      <c r="P61" s="416">
        <f>0.09%</f>
        <v/>
      </c>
      <c r="Q61" s="415">
        <f>L61/L313-1</f>
        <v/>
      </c>
      <c r="R61" s="218">
        <f>Q61-P61</f>
        <v/>
      </c>
      <c r="S61" s="219">
        <f>AVERAGE(R61:R1059)</f>
        <v/>
      </c>
      <c r="T61" s="217">
        <f>R61/O61</f>
        <v/>
      </c>
      <c r="U61" s="199" t="n"/>
      <c r="V61" s="199" t="n"/>
      <c r="W61" s="199" t="n"/>
      <c r="X61" s="199" t="n"/>
      <c r="Y61" s="199" t="n"/>
      <c r="Z61" s="199" t="n"/>
      <c r="AA61" s="199" t="n"/>
      <c r="AB61" s="199" t="n"/>
      <c r="AC61" s="199" t="n"/>
      <c r="AD61" s="199" t="n"/>
      <c r="AE61" s="199" t="n"/>
      <c r="AF61" s="199" t="n"/>
      <c r="AG61" s="199" t="n"/>
    </row>
    <row r="62" ht="26.5" customHeight="1">
      <c r="A62" s="203" t="n">
        <v>44281</v>
      </c>
      <c r="B62" s="202">
        <f>INDIRECT(B$1&amp;"!D"&amp;ROW())</f>
        <v/>
      </c>
      <c r="C62" s="200">
        <f>C63*(1+B62)</f>
        <v/>
      </c>
      <c r="D62" s="202">
        <f>INDIRECT(D$1&amp;"!D"&amp;ROW())</f>
        <v/>
      </c>
      <c r="E62" s="200">
        <f>E63*(1+D62)</f>
        <v/>
      </c>
      <c r="F62" s="202">
        <f>INDIRECT(F$1&amp;"!D"&amp;ROW())</f>
        <v/>
      </c>
      <c r="G62" s="200">
        <f>G63*(1+F62)</f>
        <v/>
      </c>
      <c r="H62" s="202">
        <f>INDIRECT(H$1&amp;"!D"&amp;ROW())</f>
        <v/>
      </c>
      <c r="I62" s="200">
        <f>I63*(1+H62)</f>
        <v/>
      </c>
      <c r="J62" s="199" t="n"/>
      <c r="K62" s="199" t="n"/>
      <c r="L62" s="200">
        <f>SUM(C62,E62,G62,I62,K62)</f>
        <v/>
      </c>
      <c r="M62" s="202">
        <f>L62/L63-1</f>
        <v/>
      </c>
      <c r="N62" s="415">
        <f>_xlfn.STDEV.P(M62:M314)</f>
        <v/>
      </c>
      <c r="O62" s="202">
        <f>N62*SQRT(250)</f>
        <v/>
      </c>
      <c r="P62" s="416">
        <f>0.09%</f>
        <v/>
      </c>
      <c r="Q62" s="415">
        <f>L62/L314-1</f>
        <v/>
      </c>
      <c r="R62" s="218">
        <f>Q62-P62</f>
        <v/>
      </c>
      <c r="S62" s="219">
        <f>AVERAGE(R62:R1060)</f>
        <v/>
      </c>
      <c r="T62" s="217">
        <f>R62/O62</f>
        <v/>
      </c>
      <c r="U62" s="199" t="n"/>
      <c r="V62" s="199" t="n"/>
      <c r="W62" s="199" t="n"/>
      <c r="X62" s="199" t="n"/>
      <c r="Y62" s="199" t="n"/>
      <c r="Z62" s="199" t="n"/>
      <c r="AA62" s="199" t="n"/>
      <c r="AB62" s="199" t="n"/>
      <c r="AC62" s="199" t="n"/>
      <c r="AD62" s="199" t="n"/>
      <c r="AE62" s="199" t="n"/>
      <c r="AF62" s="199" t="n"/>
      <c r="AG62" s="199" t="n"/>
    </row>
    <row r="63" ht="26.5" customHeight="1">
      <c r="A63" s="203" t="n">
        <v>44280</v>
      </c>
      <c r="B63" s="202">
        <f>INDIRECT(B$1&amp;"!D"&amp;ROW())</f>
        <v/>
      </c>
      <c r="C63" s="200">
        <f>C64*(1+B63)</f>
        <v/>
      </c>
      <c r="D63" s="202">
        <f>INDIRECT(D$1&amp;"!D"&amp;ROW())</f>
        <v/>
      </c>
      <c r="E63" s="200">
        <f>E64*(1+D63)</f>
        <v/>
      </c>
      <c r="F63" s="202">
        <f>INDIRECT(F$1&amp;"!D"&amp;ROW())</f>
        <v/>
      </c>
      <c r="G63" s="200">
        <f>G64*(1+F63)</f>
        <v/>
      </c>
      <c r="H63" s="202">
        <f>INDIRECT(H$1&amp;"!D"&amp;ROW())</f>
        <v/>
      </c>
      <c r="I63" s="200">
        <f>I64*(1+H63)</f>
        <v/>
      </c>
      <c r="J63" s="199" t="n"/>
      <c r="K63" s="199" t="n"/>
      <c r="L63" s="200">
        <f>SUM(C63,E63,G63,I63,K63)</f>
        <v/>
      </c>
      <c r="M63" s="202">
        <f>L63/L64-1</f>
        <v/>
      </c>
      <c r="N63" s="415">
        <f>_xlfn.STDEV.P(M63:M315)</f>
        <v/>
      </c>
      <c r="O63" s="202">
        <f>N63*SQRT(250)</f>
        <v/>
      </c>
      <c r="P63" s="416">
        <f>0.09%</f>
        <v/>
      </c>
      <c r="Q63" s="415">
        <f>L63/L315-1</f>
        <v/>
      </c>
      <c r="R63" s="218">
        <f>Q63-P63</f>
        <v/>
      </c>
      <c r="S63" s="219">
        <f>AVERAGE(R63:R1061)</f>
        <v/>
      </c>
      <c r="T63" s="217">
        <f>R63/O63</f>
        <v/>
      </c>
      <c r="U63" s="199" t="n"/>
      <c r="V63" s="199" t="n"/>
      <c r="W63" s="199" t="n"/>
      <c r="X63" s="199" t="n"/>
      <c r="Y63" s="199" t="n"/>
      <c r="Z63" s="199" t="n"/>
      <c r="AA63" s="199" t="n"/>
      <c r="AB63" s="199" t="n"/>
      <c r="AC63" s="199" t="n"/>
      <c r="AD63" s="199" t="n"/>
      <c r="AE63" s="199" t="n"/>
      <c r="AF63" s="199" t="n"/>
      <c r="AG63" s="199" t="n"/>
    </row>
    <row r="64" ht="26.5" customHeight="1">
      <c r="A64" s="203" t="n">
        <v>44279</v>
      </c>
      <c r="B64" s="202">
        <f>INDIRECT(B$1&amp;"!D"&amp;ROW())</f>
        <v/>
      </c>
      <c r="C64" s="200">
        <f>C65*(1+B64)</f>
        <v/>
      </c>
      <c r="D64" s="202">
        <f>INDIRECT(D$1&amp;"!D"&amp;ROW())</f>
        <v/>
      </c>
      <c r="E64" s="200">
        <f>E65*(1+D64)</f>
        <v/>
      </c>
      <c r="F64" s="202">
        <f>INDIRECT(F$1&amp;"!D"&amp;ROW())</f>
        <v/>
      </c>
      <c r="G64" s="200">
        <f>G65*(1+F64)</f>
        <v/>
      </c>
      <c r="H64" s="202">
        <f>INDIRECT(H$1&amp;"!D"&amp;ROW())</f>
        <v/>
      </c>
      <c r="I64" s="200">
        <f>I65*(1+H64)</f>
        <v/>
      </c>
      <c r="J64" s="199" t="n"/>
      <c r="K64" s="199" t="n"/>
      <c r="L64" s="200">
        <f>SUM(C64,E64,G64,I64,K64)</f>
        <v/>
      </c>
      <c r="M64" s="202">
        <f>L64/L65-1</f>
        <v/>
      </c>
      <c r="N64" s="415">
        <f>_xlfn.STDEV.P(M64:M316)</f>
        <v/>
      </c>
      <c r="O64" s="202">
        <f>N64*SQRT(250)</f>
        <v/>
      </c>
      <c r="P64" s="416">
        <f>0.09%</f>
        <v/>
      </c>
      <c r="Q64" s="415">
        <f>L64/L316-1</f>
        <v/>
      </c>
      <c r="R64" s="218">
        <f>Q64-P64</f>
        <v/>
      </c>
      <c r="S64" s="219">
        <f>AVERAGE(R64:R1062)</f>
        <v/>
      </c>
      <c r="T64" s="217">
        <f>R64/O64</f>
        <v/>
      </c>
      <c r="U64" s="199" t="n"/>
      <c r="V64" s="199" t="n"/>
      <c r="W64" s="199" t="n"/>
      <c r="X64" s="199" t="n"/>
      <c r="Y64" s="199" t="n"/>
      <c r="Z64" s="199" t="n"/>
      <c r="AA64" s="199" t="n"/>
      <c r="AB64" s="199" t="n"/>
      <c r="AC64" s="199" t="n"/>
      <c r="AD64" s="199" t="n"/>
      <c r="AE64" s="199" t="n"/>
      <c r="AF64" s="199" t="n"/>
      <c r="AG64" s="199" t="n"/>
    </row>
    <row r="65" ht="26.5" customHeight="1">
      <c r="A65" s="203" t="n">
        <v>44278</v>
      </c>
      <c r="B65" s="202">
        <f>INDIRECT(B$1&amp;"!D"&amp;ROW())</f>
        <v/>
      </c>
      <c r="C65" s="200">
        <f>C66*(1+B65)</f>
        <v/>
      </c>
      <c r="D65" s="202">
        <f>INDIRECT(D$1&amp;"!D"&amp;ROW())</f>
        <v/>
      </c>
      <c r="E65" s="200">
        <f>E66*(1+D65)</f>
        <v/>
      </c>
      <c r="F65" s="202">
        <f>INDIRECT(F$1&amp;"!D"&amp;ROW())</f>
        <v/>
      </c>
      <c r="G65" s="200">
        <f>G66*(1+F65)</f>
        <v/>
      </c>
      <c r="H65" s="202">
        <f>INDIRECT(H$1&amp;"!D"&amp;ROW())</f>
        <v/>
      </c>
      <c r="I65" s="200">
        <f>I66*(1+H65)</f>
        <v/>
      </c>
      <c r="J65" s="199" t="n"/>
      <c r="K65" s="199" t="n"/>
      <c r="L65" s="200">
        <f>SUM(C65,E65,G65,I65,K65)</f>
        <v/>
      </c>
      <c r="M65" s="202">
        <f>L65/L66-1</f>
        <v/>
      </c>
      <c r="N65" s="415">
        <f>_xlfn.STDEV.P(M65:M317)</f>
        <v/>
      </c>
      <c r="O65" s="202">
        <f>N65*SQRT(250)</f>
        <v/>
      </c>
      <c r="P65" s="416">
        <f>0.09%</f>
        <v/>
      </c>
      <c r="Q65" s="415">
        <f>L65/L317-1</f>
        <v/>
      </c>
      <c r="R65" s="218">
        <f>Q65-P65</f>
        <v/>
      </c>
      <c r="S65" s="219">
        <f>AVERAGE(R65:R1063)</f>
        <v/>
      </c>
      <c r="T65" s="217">
        <f>R65/O65</f>
        <v/>
      </c>
      <c r="U65" s="199" t="n"/>
      <c r="V65" s="199" t="n"/>
      <c r="W65" s="199" t="n"/>
      <c r="X65" s="199" t="n"/>
      <c r="Y65" s="199" t="n"/>
      <c r="Z65" s="199" t="n"/>
      <c r="AA65" s="199" t="n"/>
      <c r="AB65" s="199" t="n"/>
      <c r="AC65" s="199" t="n"/>
      <c r="AD65" s="199" t="n"/>
      <c r="AE65" s="199" t="n"/>
      <c r="AF65" s="199" t="n"/>
      <c r="AG65" s="199" t="n"/>
    </row>
    <row r="66" ht="26.5" customHeight="1">
      <c r="A66" s="203" t="n">
        <v>44277</v>
      </c>
      <c r="B66" s="202">
        <f>INDIRECT(B$1&amp;"!D"&amp;ROW())</f>
        <v/>
      </c>
      <c r="C66" s="200">
        <f>C67*(1+B66)</f>
        <v/>
      </c>
      <c r="D66" s="202">
        <f>INDIRECT(D$1&amp;"!D"&amp;ROW())</f>
        <v/>
      </c>
      <c r="E66" s="200">
        <f>E67*(1+D66)</f>
        <v/>
      </c>
      <c r="F66" s="202">
        <f>INDIRECT(F$1&amp;"!D"&amp;ROW())</f>
        <v/>
      </c>
      <c r="G66" s="200">
        <f>G67*(1+F66)</f>
        <v/>
      </c>
      <c r="H66" s="202">
        <f>INDIRECT(H$1&amp;"!D"&amp;ROW())</f>
        <v/>
      </c>
      <c r="I66" s="200">
        <f>I67*(1+H66)</f>
        <v/>
      </c>
      <c r="J66" s="199" t="n"/>
      <c r="K66" s="199" t="n"/>
      <c r="L66" s="200">
        <f>SUM(C66,E66,G66,I66,K66)</f>
        <v/>
      </c>
      <c r="M66" s="202">
        <f>L66/L67-1</f>
        <v/>
      </c>
      <c r="N66" s="415">
        <f>_xlfn.STDEV.P(M66:M318)</f>
        <v/>
      </c>
      <c r="O66" s="202">
        <f>N66*SQRT(250)</f>
        <v/>
      </c>
      <c r="P66" s="416">
        <f>0.09%</f>
        <v/>
      </c>
      <c r="Q66" s="415">
        <f>L66/L318-1</f>
        <v/>
      </c>
      <c r="R66" s="218">
        <f>Q66-P66</f>
        <v/>
      </c>
      <c r="S66" s="219">
        <f>AVERAGE(R66:R1064)</f>
        <v/>
      </c>
      <c r="T66" s="217">
        <f>R66/O66</f>
        <v/>
      </c>
      <c r="U66" s="199" t="n"/>
      <c r="V66" s="199" t="n"/>
      <c r="W66" s="199" t="n"/>
      <c r="X66" s="199" t="n"/>
      <c r="Y66" s="199" t="n"/>
      <c r="Z66" s="199" t="n"/>
      <c r="AA66" s="199" t="n"/>
      <c r="AB66" s="199" t="n"/>
      <c r="AC66" s="199" t="n"/>
      <c r="AD66" s="199" t="n"/>
      <c r="AE66" s="199" t="n"/>
      <c r="AF66" s="199" t="n"/>
      <c r="AG66" s="199" t="n"/>
    </row>
    <row r="67" ht="26.5" customHeight="1">
      <c r="A67" s="203" t="n">
        <v>44274</v>
      </c>
      <c r="B67" s="202">
        <f>INDIRECT(B$1&amp;"!D"&amp;ROW())</f>
        <v/>
      </c>
      <c r="C67" s="200">
        <f>C68*(1+B67)</f>
        <v/>
      </c>
      <c r="D67" s="202">
        <f>INDIRECT(D$1&amp;"!D"&amp;ROW())</f>
        <v/>
      </c>
      <c r="E67" s="200">
        <f>E68*(1+D67)</f>
        <v/>
      </c>
      <c r="F67" s="202">
        <f>INDIRECT(F$1&amp;"!D"&amp;ROW())</f>
        <v/>
      </c>
      <c r="G67" s="200">
        <f>G68*(1+F67)</f>
        <v/>
      </c>
      <c r="H67" s="202">
        <f>INDIRECT(H$1&amp;"!D"&amp;ROW())</f>
        <v/>
      </c>
      <c r="I67" s="200">
        <f>I68*(1+H67)</f>
        <v/>
      </c>
      <c r="J67" s="199" t="n"/>
      <c r="K67" s="199" t="n"/>
      <c r="L67" s="200">
        <f>SUM(C67,E67,G67,I67,K67)</f>
        <v/>
      </c>
      <c r="M67" s="202">
        <f>L67/L68-1</f>
        <v/>
      </c>
      <c r="N67" s="415">
        <f>_xlfn.STDEV.P(M67:M319)</f>
        <v/>
      </c>
      <c r="O67" s="202">
        <f>N67*SQRT(250)</f>
        <v/>
      </c>
      <c r="P67" s="416">
        <f>0.09%</f>
        <v/>
      </c>
      <c r="Q67" s="415">
        <f>L67/L319-1</f>
        <v/>
      </c>
      <c r="R67" s="218">
        <f>Q67-P67</f>
        <v/>
      </c>
      <c r="S67" s="219">
        <f>AVERAGE(R67:R1065)</f>
        <v/>
      </c>
      <c r="T67" s="217">
        <f>R67/O67</f>
        <v/>
      </c>
      <c r="U67" s="199" t="n"/>
      <c r="V67" s="199" t="n"/>
      <c r="W67" s="199" t="n"/>
      <c r="X67" s="199" t="n"/>
      <c r="Y67" s="199" t="n"/>
      <c r="Z67" s="199" t="n"/>
      <c r="AA67" s="199" t="n"/>
      <c r="AB67" s="199" t="n"/>
      <c r="AC67" s="199" t="n"/>
      <c r="AD67" s="199" t="n"/>
      <c r="AE67" s="199" t="n"/>
      <c r="AF67" s="199" t="n"/>
      <c r="AG67" s="199" t="n"/>
    </row>
    <row r="68" ht="26.5" customHeight="1">
      <c r="A68" s="203" t="n">
        <v>44273</v>
      </c>
      <c r="B68" s="202">
        <f>INDIRECT(B$1&amp;"!D"&amp;ROW())</f>
        <v/>
      </c>
      <c r="C68" s="200">
        <f>C69*(1+B68)</f>
        <v/>
      </c>
      <c r="D68" s="202">
        <f>INDIRECT(D$1&amp;"!D"&amp;ROW())</f>
        <v/>
      </c>
      <c r="E68" s="200">
        <f>E69*(1+D68)</f>
        <v/>
      </c>
      <c r="F68" s="202">
        <f>INDIRECT(F$1&amp;"!D"&amp;ROW())</f>
        <v/>
      </c>
      <c r="G68" s="200">
        <f>G69*(1+F68)</f>
        <v/>
      </c>
      <c r="H68" s="202">
        <f>INDIRECT(H$1&amp;"!D"&amp;ROW())</f>
        <v/>
      </c>
      <c r="I68" s="200">
        <f>I69*(1+H68)</f>
        <v/>
      </c>
      <c r="J68" s="199" t="n"/>
      <c r="K68" s="199" t="n"/>
      <c r="L68" s="200">
        <f>SUM(C68,E68,G68,I68,K68)</f>
        <v/>
      </c>
      <c r="M68" s="202">
        <f>L68/L69-1</f>
        <v/>
      </c>
      <c r="N68" s="415">
        <f>_xlfn.STDEV.P(M68:M320)</f>
        <v/>
      </c>
      <c r="O68" s="202">
        <f>N68*SQRT(250)</f>
        <v/>
      </c>
      <c r="P68" s="416">
        <f>0.09%</f>
        <v/>
      </c>
      <c r="Q68" s="415">
        <f>L68/L320-1</f>
        <v/>
      </c>
      <c r="R68" s="218">
        <f>Q68-P68</f>
        <v/>
      </c>
      <c r="S68" s="219">
        <f>AVERAGE(R68:R1066)</f>
        <v/>
      </c>
      <c r="T68" s="217">
        <f>R68/O68</f>
        <v/>
      </c>
      <c r="U68" s="199" t="n"/>
      <c r="V68" s="199" t="n"/>
      <c r="W68" s="199" t="n"/>
      <c r="X68" s="199" t="n"/>
      <c r="Y68" s="199" t="n"/>
      <c r="Z68" s="199" t="n"/>
      <c r="AA68" s="199" t="n"/>
      <c r="AB68" s="199" t="n"/>
      <c r="AC68" s="199" t="n"/>
      <c r="AD68" s="199" t="n"/>
      <c r="AE68" s="199" t="n"/>
      <c r="AF68" s="199" t="n"/>
      <c r="AG68" s="199" t="n"/>
    </row>
    <row r="69" ht="26.5" customHeight="1">
      <c r="A69" s="203" t="n">
        <v>44272</v>
      </c>
      <c r="B69" s="202">
        <f>INDIRECT(B$1&amp;"!D"&amp;ROW())</f>
        <v/>
      </c>
      <c r="C69" s="200">
        <f>C70*(1+B69)</f>
        <v/>
      </c>
      <c r="D69" s="202">
        <f>INDIRECT(D$1&amp;"!D"&amp;ROW())</f>
        <v/>
      </c>
      <c r="E69" s="200">
        <f>E70*(1+D69)</f>
        <v/>
      </c>
      <c r="F69" s="202">
        <f>INDIRECT(F$1&amp;"!D"&amp;ROW())</f>
        <v/>
      </c>
      <c r="G69" s="200">
        <f>G70*(1+F69)</f>
        <v/>
      </c>
      <c r="H69" s="202">
        <f>INDIRECT(H$1&amp;"!D"&amp;ROW())</f>
        <v/>
      </c>
      <c r="I69" s="200">
        <f>I70*(1+H69)</f>
        <v/>
      </c>
      <c r="J69" s="199" t="n"/>
      <c r="K69" s="199" t="n"/>
      <c r="L69" s="200">
        <f>SUM(C69,E69,G69,I69,K69)</f>
        <v/>
      </c>
      <c r="M69" s="202">
        <f>L69/L70-1</f>
        <v/>
      </c>
      <c r="N69" s="415">
        <f>_xlfn.STDEV.P(M69:M321)</f>
        <v/>
      </c>
      <c r="O69" s="202">
        <f>N69*SQRT(250)</f>
        <v/>
      </c>
      <c r="P69" s="416">
        <f>0.09%</f>
        <v/>
      </c>
      <c r="Q69" s="415">
        <f>L69/L321-1</f>
        <v/>
      </c>
      <c r="R69" s="218">
        <f>Q69-P69</f>
        <v/>
      </c>
      <c r="S69" s="219">
        <f>AVERAGE(R69:R1067)</f>
        <v/>
      </c>
      <c r="T69" s="217">
        <f>R69/O69</f>
        <v/>
      </c>
      <c r="U69" s="199" t="n"/>
      <c r="V69" s="199" t="n"/>
      <c r="W69" s="199" t="n"/>
      <c r="X69" s="199" t="n"/>
      <c r="Y69" s="199" t="n"/>
      <c r="Z69" s="199" t="n"/>
      <c r="AA69" s="199" t="n"/>
      <c r="AB69" s="199" t="n"/>
      <c r="AC69" s="199" t="n"/>
      <c r="AD69" s="199" t="n"/>
      <c r="AE69" s="199" t="n"/>
      <c r="AF69" s="199" t="n"/>
      <c r="AG69" s="199" t="n"/>
    </row>
    <row r="70" ht="26.5" customHeight="1">
      <c r="A70" s="203" t="n">
        <v>44271</v>
      </c>
      <c r="B70" s="202">
        <f>INDIRECT(B$1&amp;"!D"&amp;ROW())</f>
        <v/>
      </c>
      <c r="C70" s="200">
        <f>C71*(1+B70)</f>
        <v/>
      </c>
      <c r="D70" s="202">
        <f>INDIRECT(D$1&amp;"!D"&amp;ROW())</f>
        <v/>
      </c>
      <c r="E70" s="200">
        <f>E71*(1+D70)</f>
        <v/>
      </c>
      <c r="F70" s="202">
        <f>INDIRECT(F$1&amp;"!D"&amp;ROW())</f>
        <v/>
      </c>
      <c r="G70" s="200">
        <f>G71*(1+F70)</f>
        <v/>
      </c>
      <c r="H70" s="202">
        <f>INDIRECT(H$1&amp;"!D"&amp;ROW())</f>
        <v/>
      </c>
      <c r="I70" s="200">
        <f>I71*(1+H70)</f>
        <v/>
      </c>
      <c r="J70" s="199" t="n"/>
      <c r="K70" s="199" t="n"/>
      <c r="L70" s="200">
        <f>SUM(C70,E70,G70,I70,K70)</f>
        <v/>
      </c>
      <c r="M70" s="202">
        <f>L70/L71-1</f>
        <v/>
      </c>
      <c r="N70" s="415">
        <f>_xlfn.STDEV.P(M70:M322)</f>
        <v/>
      </c>
      <c r="O70" s="202">
        <f>N70*SQRT(250)</f>
        <v/>
      </c>
      <c r="P70" s="416">
        <f>0.09%</f>
        <v/>
      </c>
      <c r="Q70" s="415">
        <f>L70/L322-1</f>
        <v/>
      </c>
      <c r="R70" s="218">
        <f>Q70-P70</f>
        <v/>
      </c>
      <c r="S70" s="219">
        <f>AVERAGE(R70:R1068)</f>
        <v/>
      </c>
      <c r="T70" s="217">
        <f>R70/O70</f>
        <v/>
      </c>
      <c r="U70" s="199" t="n"/>
      <c r="V70" s="199" t="n"/>
      <c r="W70" s="199" t="n"/>
      <c r="X70" s="199" t="n"/>
      <c r="Y70" s="199" t="n"/>
      <c r="Z70" s="199" t="n"/>
      <c r="AA70" s="199" t="n"/>
      <c r="AB70" s="199" t="n"/>
      <c r="AC70" s="199" t="n"/>
      <c r="AD70" s="199" t="n"/>
      <c r="AE70" s="199" t="n"/>
      <c r="AF70" s="199" t="n"/>
      <c r="AG70" s="199" t="n"/>
    </row>
    <row r="71" ht="26.5" customHeight="1">
      <c r="A71" s="203" t="n">
        <v>44270</v>
      </c>
      <c r="B71" s="202">
        <f>INDIRECT(B$1&amp;"!D"&amp;ROW())</f>
        <v/>
      </c>
      <c r="C71" s="200">
        <f>C72*(1+B71)</f>
        <v/>
      </c>
      <c r="D71" s="202">
        <f>INDIRECT(D$1&amp;"!D"&amp;ROW())</f>
        <v/>
      </c>
      <c r="E71" s="200">
        <f>E72*(1+D71)</f>
        <v/>
      </c>
      <c r="F71" s="202">
        <f>INDIRECT(F$1&amp;"!D"&amp;ROW())</f>
        <v/>
      </c>
      <c r="G71" s="200">
        <f>G72*(1+F71)</f>
        <v/>
      </c>
      <c r="H71" s="202">
        <f>INDIRECT(H$1&amp;"!D"&amp;ROW())</f>
        <v/>
      </c>
      <c r="I71" s="200">
        <f>I72*(1+H71)</f>
        <v/>
      </c>
      <c r="J71" s="199" t="n"/>
      <c r="K71" s="199" t="n"/>
      <c r="L71" s="200">
        <f>SUM(C71,E71,G71,I71,K71)</f>
        <v/>
      </c>
      <c r="M71" s="202">
        <f>L71/L72-1</f>
        <v/>
      </c>
      <c r="N71" s="415">
        <f>_xlfn.STDEV.P(M71:M323)</f>
        <v/>
      </c>
      <c r="O71" s="202">
        <f>N71*SQRT(250)</f>
        <v/>
      </c>
      <c r="P71" s="416">
        <f>0.09%</f>
        <v/>
      </c>
      <c r="Q71" s="415">
        <f>L71/L323-1</f>
        <v/>
      </c>
      <c r="R71" s="218">
        <f>Q71-P71</f>
        <v/>
      </c>
      <c r="S71" s="219">
        <f>AVERAGE(R71:R1069)</f>
        <v/>
      </c>
      <c r="T71" s="217">
        <f>R71/O71</f>
        <v/>
      </c>
      <c r="U71" s="199" t="n"/>
      <c r="V71" s="199" t="n"/>
      <c r="W71" s="199" t="n"/>
      <c r="X71" s="199" t="n"/>
      <c r="Y71" s="199" t="n"/>
      <c r="Z71" s="199" t="n"/>
      <c r="AA71" s="199" t="n"/>
      <c r="AB71" s="199" t="n"/>
      <c r="AC71" s="199" t="n"/>
      <c r="AD71" s="199" t="n"/>
      <c r="AE71" s="199" t="n"/>
      <c r="AF71" s="199" t="n"/>
      <c r="AG71" s="199" t="n"/>
    </row>
    <row r="72" ht="26.5" customHeight="1">
      <c r="A72" s="203" t="n">
        <v>44267</v>
      </c>
      <c r="B72" s="202">
        <f>INDIRECT(B$1&amp;"!D"&amp;ROW())</f>
        <v/>
      </c>
      <c r="C72" s="200">
        <f>C73*(1+B72)</f>
        <v/>
      </c>
      <c r="D72" s="202">
        <f>INDIRECT(D$1&amp;"!D"&amp;ROW())</f>
        <v/>
      </c>
      <c r="E72" s="200">
        <f>E73*(1+D72)</f>
        <v/>
      </c>
      <c r="F72" s="202">
        <f>INDIRECT(F$1&amp;"!D"&amp;ROW())</f>
        <v/>
      </c>
      <c r="G72" s="200">
        <f>G73*(1+F72)</f>
        <v/>
      </c>
      <c r="H72" s="202">
        <f>INDIRECT(H$1&amp;"!D"&amp;ROW())</f>
        <v/>
      </c>
      <c r="I72" s="200">
        <f>I73*(1+H72)</f>
        <v/>
      </c>
      <c r="J72" s="199" t="n"/>
      <c r="K72" s="199" t="n"/>
      <c r="L72" s="200">
        <f>SUM(C72,E72,G72,I72,K72)</f>
        <v/>
      </c>
      <c r="M72" s="202">
        <f>L72/L73-1</f>
        <v/>
      </c>
      <c r="N72" s="415">
        <f>_xlfn.STDEV.P(M72:M324)</f>
        <v/>
      </c>
      <c r="O72" s="202">
        <f>N72*SQRT(250)</f>
        <v/>
      </c>
      <c r="P72" s="416">
        <f>0.09%</f>
        <v/>
      </c>
      <c r="Q72" s="415">
        <f>L72/L324-1</f>
        <v/>
      </c>
      <c r="R72" s="218">
        <f>Q72-P72</f>
        <v/>
      </c>
      <c r="S72" s="219">
        <f>AVERAGE(R72:R1070)</f>
        <v/>
      </c>
      <c r="T72" s="217">
        <f>R72/O72</f>
        <v/>
      </c>
      <c r="U72" s="199" t="n"/>
      <c r="V72" s="199" t="n"/>
      <c r="W72" s="199" t="n"/>
      <c r="X72" s="199" t="n"/>
      <c r="Y72" s="199" t="n"/>
      <c r="Z72" s="199" t="n"/>
      <c r="AA72" s="199" t="n"/>
      <c r="AB72" s="199" t="n"/>
      <c r="AC72" s="199" t="n"/>
      <c r="AD72" s="199" t="n"/>
      <c r="AE72" s="199" t="n"/>
      <c r="AF72" s="199" t="n"/>
      <c r="AG72" s="199" t="n"/>
    </row>
    <row r="73" ht="26.5" customHeight="1">
      <c r="A73" s="203" t="n">
        <v>44266</v>
      </c>
      <c r="B73" s="202">
        <f>INDIRECT(B$1&amp;"!D"&amp;ROW())</f>
        <v/>
      </c>
      <c r="C73" s="200">
        <f>C74*(1+B73)</f>
        <v/>
      </c>
      <c r="D73" s="202">
        <f>INDIRECT(D$1&amp;"!D"&amp;ROW())</f>
        <v/>
      </c>
      <c r="E73" s="200">
        <f>E74*(1+D73)</f>
        <v/>
      </c>
      <c r="F73" s="202">
        <f>INDIRECT(F$1&amp;"!D"&amp;ROW())</f>
        <v/>
      </c>
      <c r="G73" s="200">
        <f>G74*(1+F73)</f>
        <v/>
      </c>
      <c r="H73" s="202">
        <f>INDIRECT(H$1&amp;"!D"&amp;ROW())</f>
        <v/>
      </c>
      <c r="I73" s="200">
        <f>I74*(1+H73)</f>
        <v/>
      </c>
      <c r="J73" s="199" t="n"/>
      <c r="K73" s="199" t="n"/>
      <c r="L73" s="200">
        <f>SUM(C73,E73,G73,I73,K73)</f>
        <v/>
      </c>
      <c r="M73" s="202">
        <f>L73/L74-1</f>
        <v/>
      </c>
      <c r="N73" s="415">
        <f>_xlfn.STDEV.P(M73:M325)</f>
        <v/>
      </c>
      <c r="O73" s="202">
        <f>N73*SQRT(250)</f>
        <v/>
      </c>
      <c r="P73" s="416">
        <f>0.09%</f>
        <v/>
      </c>
      <c r="Q73" s="415">
        <f>L73/L325-1</f>
        <v/>
      </c>
      <c r="R73" s="218">
        <f>Q73-P73</f>
        <v/>
      </c>
      <c r="S73" s="219">
        <f>AVERAGE(R73:R1071)</f>
        <v/>
      </c>
      <c r="T73" s="217">
        <f>R73/O73</f>
        <v/>
      </c>
      <c r="U73" s="199" t="n"/>
      <c r="V73" s="199" t="n"/>
      <c r="W73" s="199" t="n"/>
      <c r="X73" s="199" t="n"/>
      <c r="Y73" s="199" t="n"/>
      <c r="Z73" s="199" t="n"/>
      <c r="AA73" s="199" t="n"/>
      <c r="AB73" s="199" t="n"/>
      <c r="AC73" s="199" t="n"/>
      <c r="AD73" s="199" t="n"/>
      <c r="AE73" s="199" t="n"/>
      <c r="AF73" s="199" t="n"/>
      <c r="AG73" s="199" t="n"/>
    </row>
    <row r="74" ht="26.5" customHeight="1">
      <c r="A74" s="203" t="n">
        <v>44265</v>
      </c>
      <c r="B74" s="202">
        <f>INDIRECT(B$1&amp;"!D"&amp;ROW())</f>
        <v/>
      </c>
      <c r="C74" s="200">
        <f>C75*(1+B74)</f>
        <v/>
      </c>
      <c r="D74" s="202">
        <f>INDIRECT(D$1&amp;"!D"&amp;ROW())</f>
        <v/>
      </c>
      <c r="E74" s="200">
        <f>E75*(1+D74)</f>
        <v/>
      </c>
      <c r="F74" s="202">
        <f>INDIRECT(F$1&amp;"!D"&amp;ROW())</f>
        <v/>
      </c>
      <c r="G74" s="200">
        <f>G75*(1+F74)</f>
        <v/>
      </c>
      <c r="H74" s="202">
        <f>INDIRECT(H$1&amp;"!D"&amp;ROW())</f>
        <v/>
      </c>
      <c r="I74" s="200">
        <f>I75*(1+H74)</f>
        <v/>
      </c>
      <c r="J74" s="199" t="n"/>
      <c r="K74" s="199" t="n"/>
      <c r="L74" s="200">
        <f>SUM(C74,E74,G74,I74,K74)</f>
        <v/>
      </c>
      <c r="M74" s="202">
        <f>L74/L75-1</f>
        <v/>
      </c>
      <c r="N74" s="415">
        <f>_xlfn.STDEV.P(M74:M326)</f>
        <v/>
      </c>
      <c r="O74" s="202">
        <f>N74*SQRT(250)</f>
        <v/>
      </c>
      <c r="P74" s="416">
        <f>0.09%</f>
        <v/>
      </c>
      <c r="Q74" s="415">
        <f>L74/L326-1</f>
        <v/>
      </c>
      <c r="R74" s="218">
        <f>Q74-P74</f>
        <v/>
      </c>
      <c r="S74" s="219">
        <f>AVERAGE(R74:R1072)</f>
        <v/>
      </c>
      <c r="T74" s="217">
        <f>R74/O74</f>
        <v/>
      </c>
      <c r="U74" s="199" t="n"/>
      <c r="V74" s="199" t="n"/>
      <c r="W74" s="199" t="n"/>
      <c r="X74" s="199" t="n"/>
      <c r="Y74" s="199" t="n"/>
      <c r="Z74" s="199" t="n"/>
      <c r="AA74" s="199" t="n"/>
      <c r="AB74" s="199" t="n"/>
      <c r="AC74" s="199" t="n"/>
      <c r="AD74" s="199" t="n"/>
      <c r="AE74" s="199" t="n"/>
      <c r="AF74" s="199" t="n"/>
      <c r="AG74" s="199" t="n"/>
    </row>
    <row r="75" ht="26.5" customHeight="1">
      <c r="A75" s="203" t="n">
        <v>44264</v>
      </c>
      <c r="B75" s="202">
        <f>INDIRECT(B$1&amp;"!D"&amp;ROW())</f>
        <v/>
      </c>
      <c r="C75" s="200">
        <f>C76*(1+B75)</f>
        <v/>
      </c>
      <c r="D75" s="202">
        <f>INDIRECT(D$1&amp;"!D"&amp;ROW())</f>
        <v/>
      </c>
      <c r="E75" s="200">
        <f>E76*(1+D75)</f>
        <v/>
      </c>
      <c r="F75" s="202">
        <f>INDIRECT(F$1&amp;"!D"&amp;ROW())</f>
        <v/>
      </c>
      <c r="G75" s="200">
        <f>G76*(1+F75)</f>
        <v/>
      </c>
      <c r="H75" s="202">
        <f>INDIRECT(H$1&amp;"!D"&amp;ROW())</f>
        <v/>
      </c>
      <c r="I75" s="200">
        <f>I76*(1+H75)</f>
        <v/>
      </c>
      <c r="J75" s="199" t="n"/>
      <c r="K75" s="199" t="n"/>
      <c r="L75" s="200">
        <f>SUM(C75,E75,G75,I75,K75)</f>
        <v/>
      </c>
      <c r="M75" s="202">
        <f>L75/L76-1</f>
        <v/>
      </c>
      <c r="N75" s="415">
        <f>_xlfn.STDEV.P(M75:M327)</f>
        <v/>
      </c>
      <c r="O75" s="202">
        <f>N75*SQRT(250)</f>
        <v/>
      </c>
      <c r="P75" s="416">
        <f>0.09%</f>
        <v/>
      </c>
      <c r="Q75" s="415">
        <f>L75/L327-1</f>
        <v/>
      </c>
      <c r="R75" s="218">
        <f>Q75-P75</f>
        <v/>
      </c>
      <c r="S75" s="219">
        <f>AVERAGE(R75:R1073)</f>
        <v/>
      </c>
      <c r="T75" s="217">
        <f>R75/O75</f>
        <v/>
      </c>
      <c r="U75" s="199" t="n"/>
      <c r="V75" s="199" t="n"/>
      <c r="W75" s="199" t="n"/>
      <c r="X75" s="199" t="n"/>
      <c r="Y75" s="199" t="n"/>
      <c r="Z75" s="199" t="n"/>
      <c r="AA75" s="199" t="n"/>
      <c r="AB75" s="199" t="n"/>
      <c r="AC75" s="199" t="n"/>
      <c r="AD75" s="199" t="n"/>
      <c r="AE75" s="199" t="n"/>
      <c r="AF75" s="199" t="n"/>
      <c r="AG75" s="199" t="n"/>
    </row>
    <row r="76" ht="26.5" customHeight="1">
      <c r="A76" s="203" t="n">
        <v>44263</v>
      </c>
      <c r="B76" s="202">
        <f>INDIRECT(B$1&amp;"!D"&amp;ROW())</f>
        <v/>
      </c>
      <c r="C76" s="200">
        <f>C77*(1+B76)</f>
        <v/>
      </c>
      <c r="D76" s="202">
        <f>INDIRECT(D$1&amp;"!D"&amp;ROW())</f>
        <v/>
      </c>
      <c r="E76" s="200">
        <f>E77*(1+D76)</f>
        <v/>
      </c>
      <c r="F76" s="202">
        <f>INDIRECT(F$1&amp;"!D"&amp;ROW())</f>
        <v/>
      </c>
      <c r="G76" s="200">
        <f>G77*(1+F76)</f>
        <v/>
      </c>
      <c r="H76" s="202">
        <f>INDIRECT(H$1&amp;"!D"&amp;ROW())</f>
        <v/>
      </c>
      <c r="I76" s="200">
        <f>I77*(1+H76)</f>
        <v/>
      </c>
      <c r="J76" s="199" t="n"/>
      <c r="K76" s="199" t="n"/>
      <c r="L76" s="200">
        <f>SUM(C76,E76,G76,I76,K76)</f>
        <v/>
      </c>
      <c r="M76" s="202">
        <f>L76/L77-1</f>
        <v/>
      </c>
      <c r="N76" s="415">
        <f>_xlfn.STDEV.P(M76:M328)</f>
        <v/>
      </c>
      <c r="O76" s="202">
        <f>N76*SQRT(250)</f>
        <v/>
      </c>
      <c r="P76" s="416">
        <f>0.09%</f>
        <v/>
      </c>
      <c r="Q76" s="415">
        <f>L76/L328-1</f>
        <v/>
      </c>
      <c r="R76" s="218">
        <f>Q76-P76</f>
        <v/>
      </c>
      <c r="S76" s="219">
        <f>AVERAGE(R76:R1074)</f>
        <v/>
      </c>
      <c r="T76" s="217">
        <f>R76/O76</f>
        <v/>
      </c>
      <c r="U76" s="199" t="n"/>
      <c r="V76" s="199" t="n"/>
      <c r="W76" s="199" t="n"/>
      <c r="X76" s="199" t="n"/>
      <c r="Y76" s="199" t="n"/>
      <c r="Z76" s="199" t="n"/>
      <c r="AA76" s="199" t="n"/>
      <c r="AB76" s="199" t="n"/>
      <c r="AC76" s="199" t="n"/>
      <c r="AD76" s="199" t="n"/>
      <c r="AE76" s="199" t="n"/>
      <c r="AF76" s="199" t="n"/>
      <c r="AG76" s="199" t="n"/>
    </row>
    <row r="77" ht="26.5" customHeight="1">
      <c r="A77" s="203" t="n">
        <v>44260</v>
      </c>
      <c r="B77" s="202">
        <f>INDIRECT(B$1&amp;"!D"&amp;ROW())</f>
        <v/>
      </c>
      <c r="C77" s="200">
        <f>C78*(1+B77)</f>
        <v/>
      </c>
      <c r="D77" s="202">
        <f>INDIRECT(D$1&amp;"!D"&amp;ROW())</f>
        <v/>
      </c>
      <c r="E77" s="200">
        <f>E78*(1+D77)</f>
        <v/>
      </c>
      <c r="F77" s="202">
        <f>INDIRECT(F$1&amp;"!D"&amp;ROW())</f>
        <v/>
      </c>
      <c r="G77" s="200">
        <f>G78*(1+F77)</f>
        <v/>
      </c>
      <c r="H77" s="202">
        <f>INDIRECT(H$1&amp;"!D"&amp;ROW())</f>
        <v/>
      </c>
      <c r="I77" s="200">
        <f>I78*(1+H77)</f>
        <v/>
      </c>
      <c r="J77" s="199" t="n"/>
      <c r="K77" s="199" t="n"/>
      <c r="L77" s="200">
        <f>SUM(C77,E77,G77,I77,K77)</f>
        <v/>
      </c>
      <c r="M77" s="202">
        <f>L77/L78-1</f>
        <v/>
      </c>
      <c r="N77" s="415">
        <f>_xlfn.STDEV.P(M77:M329)</f>
        <v/>
      </c>
      <c r="O77" s="202">
        <f>N77*SQRT(250)</f>
        <v/>
      </c>
      <c r="P77" s="416">
        <f>0.09%</f>
        <v/>
      </c>
      <c r="Q77" s="415">
        <f>L77/L329-1</f>
        <v/>
      </c>
      <c r="R77" s="218">
        <f>Q77-P77</f>
        <v/>
      </c>
      <c r="S77" s="219">
        <f>AVERAGE(R77:R1075)</f>
        <v/>
      </c>
      <c r="T77" s="217">
        <f>R77/O77</f>
        <v/>
      </c>
      <c r="U77" s="199" t="n"/>
      <c r="V77" s="199" t="n"/>
      <c r="W77" s="199" t="n"/>
      <c r="X77" s="199" t="n"/>
      <c r="Y77" s="199" t="n"/>
      <c r="Z77" s="199" t="n"/>
      <c r="AA77" s="199" t="n"/>
      <c r="AB77" s="199" t="n"/>
      <c r="AC77" s="199" t="n"/>
      <c r="AD77" s="199" t="n"/>
      <c r="AE77" s="199" t="n"/>
      <c r="AF77" s="199" t="n"/>
      <c r="AG77" s="199" t="n"/>
    </row>
    <row r="78" ht="26.5" customHeight="1">
      <c r="A78" s="203" t="n">
        <v>44259</v>
      </c>
      <c r="B78" s="202">
        <f>INDIRECT(B$1&amp;"!D"&amp;ROW())</f>
        <v/>
      </c>
      <c r="C78" s="200">
        <f>C79*(1+B78)</f>
        <v/>
      </c>
      <c r="D78" s="202">
        <f>INDIRECT(D$1&amp;"!D"&amp;ROW())</f>
        <v/>
      </c>
      <c r="E78" s="200">
        <f>E79*(1+D78)</f>
        <v/>
      </c>
      <c r="F78" s="202">
        <f>INDIRECT(F$1&amp;"!D"&amp;ROW())</f>
        <v/>
      </c>
      <c r="G78" s="200">
        <f>G79*(1+F78)</f>
        <v/>
      </c>
      <c r="H78" s="202">
        <f>INDIRECT(H$1&amp;"!D"&amp;ROW())</f>
        <v/>
      </c>
      <c r="I78" s="200">
        <f>I79*(1+H78)</f>
        <v/>
      </c>
      <c r="J78" s="199" t="n"/>
      <c r="K78" s="199" t="n"/>
      <c r="L78" s="200">
        <f>SUM(C78,E78,G78,I78,K78)</f>
        <v/>
      </c>
      <c r="M78" s="202">
        <f>L78/L79-1</f>
        <v/>
      </c>
      <c r="N78" s="415">
        <f>_xlfn.STDEV.P(M78:M330)</f>
        <v/>
      </c>
      <c r="O78" s="202">
        <f>N78*SQRT(250)</f>
        <v/>
      </c>
      <c r="P78" s="416">
        <f>0.09%</f>
        <v/>
      </c>
      <c r="Q78" s="415">
        <f>L78/L330-1</f>
        <v/>
      </c>
      <c r="R78" s="218">
        <f>Q78-P78</f>
        <v/>
      </c>
      <c r="S78" s="219">
        <f>AVERAGE(R78:R1076)</f>
        <v/>
      </c>
      <c r="T78" s="217">
        <f>R78/O78</f>
        <v/>
      </c>
      <c r="U78" s="199" t="n"/>
      <c r="V78" s="199" t="n"/>
      <c r="W78" s="199" t="n"/>
      <c r="X78" s="199" t="n"/>
      <c r="Y78" s="199" t="n"/>
      <c r="Z78" s="199" t="n"/>
      <c r="AA78" s="199" t="n"/>
      <c r="AB78" s="199" t="n"/>
      <c r="AC78" s="199" t="n"/>
      <c r="AD78" s="199" t="n"/>
      <c r="AE78" s="199" t="n"/>
      <c r="AF78" s="199" t="n"/>
      <c r="AG78" s="199" t="n"/>
    </row>
    <row r="79" ht="26.5" customHeight="1">
      <c r="A79" s="203" t="n">
        <v>44258</v>
      </c>
      <c r="B79" s="202">
        <f>INDIRECT(B$1&amp;"!D"&amp;ROW())</f>
        <v/>
      </c>
      <c r="C79" s="200">
        <f>C80*(1+B79)</f>
        <v/>
      </c>
      <c r="D79" s="202">
        <f>INDIRECT(D$1&amp;"!D"&amp;ROW())</f>
        <v/>
      </c>
      <c r="E79" s="200">
        <f>E80*(1+D79)</f>
        <v/>
      </c>
      <c r="F79" s="202">
        <f>INDIRECT(F$1&amp;"!D"&amp;ROW())</f>
        <v/>
      </c>
      <c r="G79" s="200">
        <f>G80*(1+F79)</f>
        <v/>
      </c>
      <c r="H79" s="202">
        <f>INDIRECT(H$1&amp;"!D"&amp;ROW())</f>
        <v/>
      </c>
      <c r="I79" s="200">
        <f>I80*(1+H79)</f>
        <v/>
      </c>
      <c r="J79" s="199" t="n"/>
      <c r="K79" s="199" t="n"/>
      <c r="L79" s="200">
        <f>SUM(C79,E79,G79,I79,K79)</f>
        <v/>
      </c>
      <c r="M79" s="202">
        <f>L79/L80-1</f>
        <v/>
      </c>
      <c r="N79" s="415">
        <f>_xlfn.STDEV.P(M79:M331)</f>
        <v/>
      </c>
      <c r="O79" s="202">
        <f>N79*SQRT(250)</f>
        <v/>
      </c>
      <c r="P79" s="416">
        <f>0.09%</f>
        <v/>
      </c>
      <c r="Q79" s="415">
        <f>L79/L331-1</f>
        <v/>
      </c>
      <c r="R79" s="218">
        <f>Q79-P79</f>
        <v/>
      </c>
      <c r="S79" s="219">
        <f>AVERAGE(R79:R1077)</f>
        <v/>
      </c>
      <c r="T79" s="217">
        <f>R79/O79</f>
        <v/>
      </c>
      <c r="U79" s="199" t="n"/>
      <c r="V79" s="199" t="n"/>
      <c r="W79" s="199" t="n"/>
      <c r="X79" s="199" t="n"/>
      <c r="Y79" s="199" t="n"/>
      <c r="Z79" s="199" t="n"/>
      <c r="AA79" s="199" t="n"/>
      <c r="AB79" s="199" t="n"/>
      <c r="AC79" s="199" t="n"/>
      <c r="AD79" s="199" t="n"/>
      <c r="AE79" s="199" t="n"/>
      <c r="AF79" s="199" t="n"/>
      <c r="AG79" s="199" t="n"/>
    </row>
    <row r="80" ht="26.5" customHeight="1">
      <c r="A80" s="203" t="n">
        <v>44257</v>
      </c>
      <c r="B80" s="202">
        <f>INDIRECT(B$1&amp;"!D"&amp;ROW())</f>
        <v/>
      </c>
      <c r="C80" s="200">
        <f>C81*(1+B80)</f>
        <v/>
      </c>
      <c r="D80" s="202">
        <f>INDIRECT(D$1&amp;"!D"&amp;ROW())</f>
        <v/>
      </c>
      <c r="E80" s="200">
        <f>E81*(1+D80)</f>
        <v/>
      </c>
      <c r="F80" s="202">
        <f>INDIRECT(F$1&amp;"!D"&amp;ROW())</f>
        <v/>
      </c>
      <c r="G80" s="200">
        <f>G81*(1+F80)</f>
        <v/>
      </c>
      <c r="H80" s="202">
        <f>INDIRECT(H$1&amp;"!D"&amp;ROW())</f>
        <v/>
      </c>
      <c r="I80" s="200">
        <f>I81*(1+H80)</f>
        <v/>
      </c>
      <c r="J80" s="199" t="n"/>
      <c r="K80" s="199" t="n"/>
      <c r="L80" s="200">
        <f>SUM(C80,E80,G80,I80,K80)</f>
        <v/>
      </c>
      <c r="M80" s="202">
        <f>L80/L81-1</f>
        <v/>
      </c>
      <c r="N80" s="415">
        <f>_xlfn.STDEV.P(M80:M332)</f>
        <v/>
      </c>
      <c r="O80" s="202">
        <f>N80*SQRT(250)</f>
        <v/>
      </c>
      <c r="P80" s="416">
        <f>0.09%</f>
        <v/>
      </c>
      <c r="Q80" s="415">
        <f>L80/L332-1</f>
        <v/>
      </c>
      <c r="R80" s="218">
        <f>Q80-P80</f>
        <v/>
      </c>
      <c r="S80" s="219">
        <f>AVERAGE(R80:R1078)</f>
        <v/>
      </c>
      <c r="T80" s="217">
        <f>R80/O80</f>
        <v/>
      </c>
      <c r="U80" s="199" t="n"/>
      <c r="V80" s="199" t="n"/>
      <c r="W80" s="199" t="n"/>
      <c r="X80" s="199" t="n"/>
      <c r="Y80" s="199" t="n"/>
      <c r="Z80" s="199" t="n"/>
      <c r="AA80" s="199" t="n"/>
      <c r="AB80" s="199" t="n"/>
      <c r="AC80" s="199" t="n"/>
      <c r="AD80" s="199" t="n"/>
      <c r="AE80" s="199" t="n"/>
      <c r="AF80" s="199" t="n"/>
      <c r="AG80" s="199" t="n"/>
    </row>
    <row r="81" ht="26.5" customHeight="1">
      <c r="A81" s="203" t="n">
        <v>44256</v>
      </c>
      <c r="B81" s="202">
        <f>INDIRECT(B$1&amp;"!D"&amp;ROW())</f>
        <v/>
      </c>
      <c r="C81" s="200">
        <f>C82*(1+B81)</f>
        <v/>
      </c>
      <c r="D81" s="202">
        <f>INDIRECT(D$1&amp;"!D"&amp;ROW())</f>
        <v/>
      </c>
      <c r="E81" s="200">
        <f>E82*(1+D81)</f>
        <v/>
      </c>
      <c r="F81" s="202">
        <f>INDIRECT(F$1&amp;"!D"&amp;ROW())</f>
        <v/>
      </c>
      <c r="G81" s="200">
        <f>G82*(1+F81)</f>
        <v/>
      </c>
      <c r="H81" s="202">
        <f>INDIRECT(H$1&amp;"!D"&amp;ROW())</f>
        <v/>
      </c>
      <c r="I81" s="200">
        <f>I82*(1+H81)</f>
        <v/>
      </c>
      <c r="J81" s="199" t="n"/>
      <c r="K81" s="199" t="n"/>
      <c r="L81" s="200">
        <f>SUM(C81,E81,G81,I81,K81)</f>
        <v/>
      </c>
      <c r="M81" s="202">
        <f>L81/L82-1</f>
        <v/>
      </c>
      <c r="N81" s="415">
        <f>_xlfn.STDEV.P(M81:M333)</f>
        <v/>
      </c>
      <c r="O81" s="202">
        <f>N81*SQRT(250)</f>
        <v/>
      </c>
      <c r="P81" s="416">
        <f>0.09%</f>
        <v/>
      </c>
      <c r="Q81" s="415">
        <f>L81/L333-1</f>
        <v/>
      </c>
      <c r="R81" s="218">
        <f>Q81-P81</f>
        <v/>
      </c>
      <c r="S81" s="219">
        <f>AVERAGE(R81:R1079)</f>
        <v/>
      </c>
      <c r="T81" s="217">
        <f>R81/O81</f>
        <v/>
      </c>
      <c r="U81" s="199" t="n"/>
      <c r="V81" s="199" t="n"/>
      <c r="W81" s="199" t="n"/>
      <c r="X81" s="199" t="n"/>
      <c r="Y81" s="199" t="n"/>
      <c r="Z81" s="199" t="n"/>
      <c r="AA81" s="199" t="n"/>
      <c r="AB81" s="199" t="n"/>
      <c r="AC81" s="199" t="n"/>
      <c r="AD81" s="199" t="n"/>
      <c r="AE81" s="199" t="n"/>
      <c r="AF81" s="199" t="n"/>
      <c r="AG81" s="199" t="n"/>
    </row>
    <row r="82" ht="26.5" customHeight="1">
      <c r="A82" s="203" t="n">
        <v>44253</v>
      </c>
      <c r="B82" s="202">
        <f>INDIRECT(B$1&amp;"!D"&amp;ROW())</f>
        <v/>
      </c>
      <c r="C82" s="200">
        <f>C83*(1+B82)</f>
        <v/>
      </c>
      <c r="D82" s="202">
        <f>INDIRECT(D$1&amp;"!D"&amp;ROW())</f>
        <v/>
      </c>
      <c r="E82" s="200">
        <f>E83*(1+D82)</f>
        <v/>
      </c>
      <c r="F82" s="202">
        <f>INDIRECT(F$1&amp;"!D"&amp;ROW())</f>
        <v/>
      </c>
      <c r="G82" s="200">
        <f>G83*(1+F82)</f>
        <v/>
      </c>
      <c r="H82" s="202">
        <f>INDIRECT(H$1&amp;"!D"&amp;ROW())</f>
        <v/>
      </c>
      <c r="I82" s="200">
        <f>I83*(1+H82)</f>
        <v/>
      </c>
      <c r="J82" s="199" t="n"/>
      <c r="K82" s="199" t="n"/>
      <c r="L82" s="200">
        <f>SUM(C82,E82,G82,I82,K82)</f>
        <v/>
      </c>
      <c r="M82" s="202">
        <f>L82/L83-1</f>
        <v/>
      </c>
      <c r="N82" s="415">
        <f>_xlfn.STDEV.P(M82:M334)</f>
        <v/>
      </c>
      <c r="O82" s="202">
        <f>N82*SQRT(250)</f>
        <v/>
      </c>
      <c r="P82" s="416">
        <f>0.09%</f>
        <v/>
      </c>
      <c r="Q82" s="415">
        <f>L82/L334-1</f>
        <v/>
      </c>
      <c r="R82" s="218">
        <f>Q82-P82</f>
        <v/>
      </c>
      <c r="S82" s="219">
        <f>AVERAGE(R82:R1080)</f>
        <v/>
      </c>
      <c r="T82" s="217">
        <f>R82/O82</f>
        <v/>
      </c>
      <c r="U82" s="199" t="n"/>
      <c r="V82" s="199" t="n"/>
      <c r="W82" s="199" t="n"/>
      <c r="X82" s="199" t="n"/>
      <c r="Y82" s="199" t="n"/>
      <c r="Z82" s="199" t="n"/>
      <c r="AA82" s="199" t="n"/>
      <c r="AB82" s="199" t="n"/>
      <c r="AC82" s="199" t="n"/>
      <c r="AD82" s="199" t="n"/>
      <c r="AE82" s="199" t="n"/>
      <c r="AF82" s="199" t="n"/>
      <c r="AG82" s="199" t="n"/>
    </row>
    <row r="83" ht="26.5" customHeight="1">
      <c r="A83" s="203" t="n">
        <v>44252</v>
      </c>
      <c r="B83" s="202">
        <f>INDIRECT(B$1&amp;"!D"&amp;ROW())</f>
        <v/>
      </c>
      <c r="C83" s="200">
        <f>C84*(1+B83)</f>
        <v/>
      </c>
      <c r="D83" s="202">
        <f>INDIRECT(D$1&amp;"!D"&amp;ROW())</f>
        <v/>
      </c>
      <c r="E83" s="200">
        <f>E84*(1+D83)</f>
        <v/>
      </c>
      <c r="F83" s="202">
        <f>INDIRECT(F$1&amp;"!D"&amp;ROW())</f>
        <v/>
      </c>
      <c r="G83" s="200">
        <f>G84*(1+F83)</f>
        <v/>
      </c>
      <c r="H83" s="202">
        <f>INDIRECT(H$1&amp;"!D"&amp;ROW())</f>
        <v/>
      </c>
      <c r="I83" s="200">
        <f>I84*(1+H83)</f>
        <v/>
      </c>
      <c r="J83" s="199" t="n"/>
      <c r="K83" s="199" t="n"/>
      <c r="L83" s="200">
        <f>SUM(C83,E83,G83,I83,K83)</f>
        <v/>
      </c>
      <c r="M83" s="202">
        <f>L83/L84-1</f>
        <v/>
      </c>
      <c r="N83" s="415">
        <f>_xlfn.STDEV.P(M83:M335)</f>
        <v/>
      </c>
      <c r="O83" s="202">
        <f>N83*SQRT(250)</f>
        <v/>
      </c>
      <c r="P83" s="416">
        <f>0.09%</f>
        <v/>
      </c>
      <c r="Q83" s="415">
        <f>L83/L335-1</f>
        <v/>
      </c>
      <c r="R83" s="218">
        <f>Q83-P83</f>
        <v/>
      </c>
      <c r="S83" s="219">
        <f>AVERAGE(R83:R1081)</f>
        <v/>
      </c>
      <c r="T83" s="217">
        <f>R83/O83</f>
        <v/>
      </c>
      <c r="U83" s="199" t="n"/>
      <c r="V83" s="199" t="n"/>
      <c r="W83" s="199" t="n"/>
      <c r="X83" s="199" t="n"/>
      <c r="Y83" s="199" t="n"/>
      <c r="Z83" s="199" t="n"/>
      <c r="AA83" s="199" t="n"/>
      <c r="AB83" s="199" t="n"/>
      <c r="AC83" s="199" t="n"/>
      <c r="AD83" s="199" t="n"/>
      <c r="AE83" s="199" t="n"/>
      <c r="AF83" s="199" t="n"/>
      <c r="AG83" s="199" t="n"/>
    </row>
    <row r="84" ht="26.5" customHeight="1">
      <c r="A84" s="203" t="n">
        <v>44251</v>
      </c>
      <c r="B84" s="202">
        <f>INDIRECT(B$1&amp;"!D"&amp;ROW())</f>
        <v/>
      </c>
      <c r="C84" s="200">
        <f>C85*(1+B84)</f>
        <v/>
      </c>
      <c r="D84" s="202">
        <f>INDIRECT(D$1&amp;"!D"&amp;ROW())</f>
        <v/>
      </c>
      <c r="E84" s="200">
        <f>E85*(1+D84)</f>
        <v/>
      </c>
      <c r="F84" s="202">
        <f>INDIRECT(F$1&amp;"!D"&amp;ROW())</f>
        <v/>
      </c>
      <c r="G84" s="200">
        <f>G85*(1+F84)</f>
        <v/>
      </c>
      <c r="H84" s="202">
        <f>INDIRECT(H$1&amp;"!D"&amp;ROW())</f>
        <v/>
      </c>
      <c r="I84" s="200">
        <f>I85*(1+H84)</f>
        <v/>
      </c>
      <c r="J84" s="199" t="n"/>
      <c r="K84" s="199" t="n"/>
      <c r="L84" s="200">
        <f>SUM(C84,E84,G84,I84,K84)</f>
        <v/>
      </c>
      <c r="M84" s="202">
        <f>L84/L85-1</f>
        <v/>
      </c>
      <c r="N84" s="415">
        <f>_xlfn.STDEV.P(M84:M336)</f>
        <v/>
      </c>
      <c r="O84" s="202">
        <f>N84*SQRT(250)</f>
        <v/>
      </c>
      <c r="P84" s="416">
        <f>0.09%</f>
        <v/>
      </c>
      <c r="Q84" s="415">
        <f>L84/L336-1</f>
        <v/>
      </c>
      <c r="R84" s="218">
        <f>Q84-P84</f>
        <v/>
      </c>
      <c r="S84" s="219">
        <f>AVERAGE(R84:R1082)</f>
        <v/>
      </c>
      <c r="T84" s="217">
        <f>R84/O84</f>
        <v/>
      </c>
      <c r="U84" s="199" t="n"/>
      <c r="V84" s="199" t="n"/>
      <c r="W84" s="199" t="n"/>
      <c r="X84" s="199" t="n"/>
      <c r="Y84" s="199" t="n"/>
      <c r="Z84" s="199" t="n"/>
      <c r="AA84" s="199" t="n"/>
      <c r="AB84" s="199" t="n"/>
      <c r="AC84" s="199" t="n"/>
      <c r="AD84" s="199" t="n"/>
      <c r="AE84" s="199" t="n"/>
      <c r="AF84" s="199" t="n"/>
      <c r="AG84" s="199" t="n"/>
    </row>
    <row r="85" ht="26.5" customHeight="1">
      <c r="A85" s="203" t="n">
        <v>44250</v>
      </c>
      <c r="B85" s="202">
        <f>INDIRECT(B$1&amp;"!D"&amp;ROW())</f>
        <v/>
      </c>
      <c r="C85" s="200">
        <f>C86*(1+B85)</f>
        <v/>
      </c>
      <c r="D85" s="202">
        <f>INDIRECT(D$1&amp;"!D"&amp;ROW())</f>
        <v/>
      </c>
      <c r="E85" s="200">
        <f>E86*(1+D85)</f>
        <v/>
      </c>
      <c r="F85" s="202">
        <f>INDIRECT(F$1&amp;"!D"&amp;ROW())</f>
        <v/>
      </c>
      <c r="G85" s="200">
        <f>G86*(1+F85)</f>
        <v/>
      </c>
      <c r="H85" s="202">
        <f>INDIRECT(H$1&amp;"!D"&amp;ROW())</f>
        <v/>
      </c>
      <c r="I85" s="200">
        <f>I86*(1+H85)</f>
        <v/>
      </c>
      <c r="J85" s="199" t="n"/>
      <c r="K85" s="199" t="n"/>
      <c r="L85" s="200">
        <f>SUM(C85,E85,G85,I85,K85)</f>
        <v/>
      </c>
      <c r="M85" s="202">
        <f>L85/L86-1</f>
        <v/>
      </c>
      <c r="N85" s="415">
        <f>_xlfn.STDEV.P(M85:M337)</f>
        <v/>
      </c>
      <c r="O85" s="202">
        <f>N85*SQRT(250)</f>
        <v/>
      </c>
      <c r="P85" s="416">
        <f>0.09%</f>
        <v/>
      </c>
      <c r="Q85" s="415">
        <f>L85/L337-1</f>
        <v/>
      </c>
      <c r="R85" s="218">
        <f>Q85-P85</f>
        <v/>
      </c>
      <c r="S85" s="219">
        <f>AVERAGE(R85:R1083)</f>
        <v/>
      </c>
      <c r="T85" s="217">
        <f>R85/O85</f>
        <v/>
      </c>
      <c r="U85" s="199" t="n"/>
      <c r="V85" s="199" t="n"/>
      <c r="W85" s="199" t="n"/>
      <c r="X85" s="199" t="n"/>
      <c r="Y85" s="199" t="n"/>
      <c r="Z85" s="199" t="n"/>
      <c r="AA85" s="199" t="n"/>
      <c r="AB85" s="199" t="n"/>
      <c r="AC85" s="199" t="n"/>
      <c r="AD85" s="199" t="n"/>
      <c r="AE85" s="199" t="n"/>
      <c r="AF85" s="199" t="n"/>
      <c r="AG85" s="199" t="n"/>
    </row>
    <row r="86" ht="26.5" customHeight="1">
      <c r="A86" s="203" t="n">
        <v>44249</v>
      </c>
      <c r="B86" s="202">
        <f>INDIRECT(B$1&amp;"!D"&amp;ROW())</f>
        <v/>
      </c>
      <c r="C86" s="200">
        <f>C87*(1+B86)</f>
        <v/>
      </c>
      <c r="D86" s="202">
        <f>INDIRECT(D$1&amp;"!D"&amp;ROW())</f>
        <v/>
      </c>
      <c r="E86" s="200">
        <f>E87*(1+D86)</f>
        <v/>
      </c>
      <c r="F86" s="202">
        <f>INDIRECT(F$1&amp;"!D"&amp;ROW())</f>
        <v/>
      </c>
      <c r="G86" s="200">
        <f>G87*(1+F86)</f>
        <v/>
      </c>
      <c r="H86" s="202">
        <f>INDIRECT(H$1&amp;"!D"&amp;ROW())</f>
        <v/>
      </c>
      <c r="I86" s="200">
        <f>I87*(1+H86)</f>
        <v/>
      </c>
      <c r="J86" s="199" t="n"/>
      <c r="K86" s="199" t="n"/>
      <c r="L86" s="200">
        <f>SUM(C86,E86,G86,I86,K86)</f>
        <v/>
      </c>
      <c r="M86" s="202">
        <f>L86/L87-1</f>
        <v/>
      </c>
      <c r="N86" s="415">
        <f>_xlfn.STDEV.P(M86:M338)</f>
        <v/>
      </c>
      <c r="O86" s="202">
        <f>N86*SQRT(250)</f>
        <v/>
      </c>
      <c r="P86" s="416">
        <f>0.09%</f>
        <v/>
      </c>
      <c r="Q86" s="415">
        <f>L86/L338-1</f>
        <v/>
      </c>
      <c r="R86" s="218">
        <f>Q86-P86</f>
        <v/>
      </c>
      <c r="S86" s="219">
        <f>AVERAGE(R86:R1084)</f>
        <v/>
      </c>
      <c r="T86" s="217">
        <f>R86/O86</f>
        <v/>
      </c>
      <c r="U86" s="199" t="n"/>
      <c r="V86" s="199" t="n"/>
      <c r="W86" s="199" t="n"/>
      <c r="X86" s="199" t="n"/>
      <c r="Y86" s="199" t="n"/>
      <c r="Z86" s="199" t="n"/>
      <c r="AA86" s="199" t="n"/>
      <c r="AB86" s="199" t="n"/>
      <c r="AC86" s="199" t="n"/>
      <c r="AD86" s="199" t="n"/>
      <c r="AE86" s="199" t="n"/>
      <c r="AF86" s="199" t="n"/>
      <c r="AG86" s="199" t="n"/>
    </row>
    <row r="87" ht="26.5" customHeight="1">
      <c r="A87" s="203" t="n">
        <v>44246</v>
      </c>
      <c r="B87" s="202">
        <f>INDIRECT(B$1&amp;"!D"&amp;ROW())</f>
        <v/>
      </c>
      <c r="C87" s="200">
        <f>C88*(1+B87)</f>
        <v/>
      </c>
      <c r="D87" s="202">
        <f>INDIRECT(D$1&amp;"!D"&amp;ROW())</f>
        <v/>
      </c>
      <c r="E87" s="200">
        <f>E88*(1+D87)</f>
        <v/>
      </c>
      <c r="F87" s="202">
        <f>INDIRECT(F$1&amp;"!D"&amp;ROW())</f>
        <v/>
      </c>
      <c r="G87" s="200">
        <f>G88*(1+F87)</f>
        <v/>
      </c>
      <c r="H87" s="202">
        <f>INDIRECT(H$1&amp;"!D"&amp;ROW())</f>
        <v/>
      </c>
      <c r="I87" s="200">
        <f>I88*(1+H87)</f>
        <v/>
      </c>
      <c r="J87" s="199" t="n"/>
      <c r="K87" s="199" t="n"/>
      <c r="L87" s="200">
        <f>SUM(C87,E87,G87,I87,K87)</f>
        <v/>
      </c>
      <c r="M87" s="202">
        <f>L87/L88-1</f>
        <v/>
      </c>
      <c r="N87" s="415">
        <f>_xlfn.STDEV.P(M87:M339)</f>
        <v/>
      </c>
      <c r="O87" s="202">
        <f>N87*SQRT(250)</f>
        <v/>
      </c>
      <c r="P87" s="416">
        <f>0.09%</f>
        <v/>
      </c>
      <c r="Q87" s="415">
        <f>L87/L339-1</f>
        <v/>
      </c>
      <c r="R87" s="218">
        <f>Q87-P87</f>
        <v/>
      </c>
      <c r="S87" s="219">
        <f>AVERAGE(R87:R1085)</f>
        <v/>
      </c>
      <c r="T87" s="217">
        <f>R87/O87</f>
        <v/>
      </c>
      <c r="U87" s="199" t="n"/>
      <c r="V87" s="199" t="n"/>
      <c r="W87" s="199" t="n"/>
      <c r="X87" s="199" t="n"/>
      <c r="Y87" s="199" t="n"/>
      <c r="Z87" s="199" t="n"/>
      <c r="AA87" s="199" t="n"/>
      <c r="AB87" s="199" t="n"/>
      <c r="AC87" s="199" t="n"/>
      <c r="AD87" s="199" t="n"/>
      <c r="AE87" s="199" t="n"/>
      <c r="AF87" s="199" t="n"/>
      <c r="AG87" s="199" t="n"/>
    </row>
    <row r="88" ht="26.5" customHeight="1">
      <c r="A88" s="203" t="n">
        <v>44245</v>
      </c>
      <c r="B88" s="202">
        <f>INDIRECT(B$1&amp;"!D"&amp;ROW())</f>
        <v/>
      </c>
      <c r="C88" s="200">
        <f>C89*(1+B88)</f>
        <v/>
      </c>
      <c r="D88" s="202">
        <f>INDIRECT(D$1&amp;"!D"&amp;ROW())</f>
        <v/>
      </c>
      <c r="E88" s="200">
        <f>E89*(1+D88)</f>
        <v/>
      </c>
      <c r="F88" s="202">
        <f>INDIRECT(F$1&amp;"!D"&amp;ROW())</f>
        <v/>
      </c>
      <c r="G88" s="200">
        <f>G89*(1+F88)</f>
        <v/>
      </c>
      <c r="H88" s="202">
        <f>INDIRECT(H$1&amp;"!D"&amp;ROW())</f>
        <v/>
      </c>
      <c r="I88" s="200">
        <f>I89*(1+H88)</f>
        <v/>
      </c>
      <c r="J88" s="199" t="n"/>
      <c r="K88" s="199" t="n"/>
      <c r="L88" s="200">
        <f>SUM(C88,E88,G88,I88,K88)</f>
        <v/>
      </c>
      <c r="M88" s="202">
        <f>L88/L89-1</f>
        <v/>
      </c>
      <c r="N88" s="415">
        <f>_xlfn.STDEV.P(M88:M340)</f>
        <v/>
      </c>
      <c r="O88" s="202">
        <f>N88*SQRT(250)</f>
        <v/>
      </c>
      <c r="P88" s="416">
        <f>0.09%</f>
        <v/>
      </c>
      <c r="Q88" s="415">
        <f>L88/L340-1</f>
        <v/>
      </c>
      <c r="R88" s="218">
        <f>Q88-P88</f>
        <v/>
      </c>
      <c r="S88" s="219">
        <f>AVERAGE(R88:R1086)</f>
        <v/>
      </c>
      <c r="T88" s="217">
        <f>R88/O88</f>
        <v/>
      </c>
      <c r="U88" s="199" t="n"/>
      <c r="V88" s="199" t="n"/>
      <c r="W88" s="199" t="n"/>
      <c r="X88" s="199" t="n"/>
      <c r="Y88" s="199" t="n"/>
      <c r="Z88" s="199" t="n"/>
      <c r="AA88" s="199" t="n"/>
      <c r="AB88" s="199" t="n"/>
      <c r="AC88" s="199" t="n"/>
      <c r="AD88" s="199" t="n"/>
      <c r="AE88" s="199" t="n"/>
      <c r="AF88" s="199" t="n"/>
      <c r="AG88" s="199" t="n"/>
    </row>
    <row r="89" ht="26.5" customHeight="1">
      <c r="A89" s="203" t="n">
        <v>44244</v>
      </c>
      <c r="B89" s="202">
        <f>INDIRECT(B$1&amp;"!D"&amp;ROW())</f>
        <v/>
      </c>
      <c r="C89" s="200">
        <f>C90*(1+B89)</f>
        <v/>
      </c>
      <c r="D89" s="202">
        <f>INDIRECT(D$1&amp;"!D"&amp;ROW())</f>
        <v/>
      </c>
      <c r="E89" s="200">
        <f>E90*(1+D89)</f>
        <v/>
      </c>
      <c r="F89" s="202">
        <f>INDIRECT(F$1&amp;"!D"&amp;ROW())</f>
        <v/>
      </c>
      <c r="G89" s="200">
        <f>G90*(1+F89)</f>
        <v/>
      </c>
      <c r="H89" s="202">
        <f>INDIRECT(H$1&amp;"!D"&amp;ROW())</f>
        <v/>
      </c>
      <c r="I89" s="200">
        <f>I90*(1+H89)</f>
        <v/>
      </c>
      <c r="J89" s="199" t="n"/>
      <c r="K89" s="199" t="n"/>
      <c r="L89" s="200">
        <f>SUM(C89,E89,G89,I89,K89)</f>
        <v/>
      </c>
      <c r="M89" s="202">
        <f>L89/L90-1</f>
        <v/>
      </c>
      <c r="N89" s="415">
        <f>_xlfn.STDEV.P(M89:M341)</f>
        <v/>
      </c>
      <c r="O89" s="202">
        <f>N89*SQRT(250)</f>
        <v/>
      </c>
      <c r="P89" s="416">
        <f>0.09%</f>
        <v/>
      </c>
      <c r="Q89" s="415">
        <f>L89/L341-1</f>
        <v/>
      </c>
      <c r="R89" s="218">
        <f>Q89-P89</f>
        <v/>
      </c>
      <c r="S89" s="219">
        <f>AVERAGE(R89:R1087)</f>
        <v/>
      </c>
      <c r="T89" s="217">
        <f>R89/O89</f>
        <v/>
      </c>
      <c r="U89" s="199" t="n"/>
      <c r="V89" s="199" t="n"/>
      <c r="W89" s="199" t="n"/>
      <c r="X89" s="199" t="n"/>
      <c r="Y89" s="199" t="n"/>
      <c r="Z89" s="199" t="n"/>
      <c r="AA89" s="199" t="n"/>
      <c r="AB89" s="199" t="n"/>
      <c r="AC89" s="199" t="n"/>
      <c r="AD89" s="199" t="n"/>
      <c r="AE89" s="199" t="n"/>
      <c r="AF89" s="199" t="n"/>
      <c r="AG89" s="199" t="n"/>
    </row>
    <row r="90" ht="26.5" customHeight="1">
      <c r="A90" s="203" t="n">
        <v>44243</v>
      </c>
      <c r="B90" s="202">
        <f>INDIRECT(B$1&amp;"!D"&amp;ROW())</f>
        <v/>
      </c>
      <c r="C90" s="200">
        <f>C91*(1+B90)</f>
        <v/>
      </c>
      <c r="D90" s="202">
        <f>INDIRECT(D$1&amp;"!D"&amp;ROW())</f>
        <v/>
      </c>
      <c r="E90" s="200">
        <f>E91*(1+D90)</f>
        <v/>
      </c>
      <c r="F90" s="202">
        <f>INDIRECT(F$1&amp;"!D"&amp;ROW())</f>
        <v/>
      </c>
      <c r="G90" s="200">
        <f>G91*(1+F90)</f>
        <v/>
      </c>
      <c r="H90" s="202">
        <f>INDIRECT(H$1&amp;"!D"&amp;ROW())</f>
        <v/>
      </c>
      <c r="I90" s="200">
        <f>I91*(1+H90)</f>
        <v/>
      </c>
      <c r="J90" s="199" t="n"/>
      <c r="K90" s="199" t="n"/>
      <c r="L90" s="200">
        <f>SUM(C90,E90,G90,I90,K90)</f>
        <v/>
      </c>
      <c r="M90" s="202">
        <f>L90/L91-1</f>
        <v/>
      </c>
      <c r="N90" s="415">
        <f>_xlfn.STDEV.P(M90:M342)</f>
        <v/>
      </c>
      <c r="O90" s="202">
        <f>N90*SQRT(250)</f>
        <v/>
      </c>
      <c r="P90" s="416">
        <f>0.09%</f>
        <v/>
      </c>
      <c r="Q90" s="415">
        <f>L90/L342-1</f>
        <v/>
      </c>
      <c r="R90" s="218">
        <f>Q90-P90</f>
        <v/>
      </c>
      <c r="S90" s="219">
        <f>AVERAGE(R90:R1088)</f>
        <v/>
      </c>
      <c r="T90" s="217">
        <f>R90/O90</f>
        <v/>
      </c>
      <c r="U90" s="199" t="n"/>
      <c r="V90" s="199" t="n"/>
      <c r="W90" s="199" t="n"/>
      <c r="X90" s="199" t="n"/>
      <c r="Y90" s="199" t="n"/>
      <c r="Z90" s="199" t="n"/>
      <c r="AA90" s="199" t="n"/>
      <c r="AB90" s="199" t="n"/>
      <c r="AC90" s="199" t="n"/>
      <c r="AD90" s="199" t="n"/>
      <c r="AE90" s="199" t="n"/>
      <c r="AF90" s="199" t="n"/>
      <c r="AG90" s="199" t="n"/>
    </row>
    <row r="91" ht="26.5" customHeight="1">
      <c r="A91" s="203" t="n">
        <v>44239</v>
      </c>
      <c r="B91" s="202">
        <f>INDIRECT(B$1&amp;"!D"&amp;ROW())</f>
        <v/>
      </c>
      <c r="C91" s="200">
        <f>C92*(1+B91)</f>
        <v/>
      </c>
      <c r="D91" s="202">
        <f>INDIRECT(D$1&amp;"!D"&amp;ROW())</f>
        <v/>
      </c>
      <c r="E91" s="200">
        <f>E92*(1+D91)</f>
        <v/>
      </c>
      <c r="F91" s="202">
        <f>INDIRECT(F$1&amp;"!D"&amp;ROW())</f>
        <v/>
      </c>
      <c r="G91" s="200">
        <f>G92*(1+F91)</f>
        <v/>
      </c>
      <c r="H91" s="202">
        <f>INDIRECT(H$1&amp;"!D"&amp;ROW())</f>
        <v/>
      </c>
      <c r="I91" s="200">
        <f>I92*(1+H91)</f>
        <v/>
      </c>
      <c r="J91" s="199" t="n"/>
      <c r="K91" s="199" t="n"/>
      <c r="L91" s="200">
        <f>SUM(C91,E91,G91,I91,K91)</f>
        <v/>
      </c>
      <c r="M91" s="202">
        <f>L91/L92-1</f>
        <v/>
      </c>
      <c r="N91" s="415">
        <f>_xlfn.STDEV.P(M91:M343)</f>
        <v/>
      </c>
      <c r="O91" s="202">
        <f>N91*SQRT(250)</f>
        <v/>
      </c>
      <c r="P91" s="416">
        <f>0.09%</f>
        <v/>
      </c>
      <c r="Q91" s="415">
        <f>L91/L343-1</f>
        <v/>
      </c>
      <c r="R91" s="218">
        <f>Q91-P91</f>
        <v/>
      </c>
      <c r="S91" s="219">
        <f>AVERAGE(R91:R1089)</f>
        <v/>
      </c>
      <c r="T91" s="217">
        <f>R91/O91</f>
        <v/>
      </c>
      <c r="U91" s="199" t="n"/>
      <c r="V91" s="199" t="n"/>
      <c r="W91" s="199" t="n"/>
      <c r="X91" s="199" t="n"/>
      <c r="Y91" s="199" t="n"/>
      <c r="Z91" s="199" t="n"/>
      <c r="AA91" s="199" t="n"/>
      <c r="AB91" s="199" t="n"/>
      <c r="AC91" s="199" t="n"/>
      <c r="AD91" s="199" t="n"/>
      <c r="AE91" s="199" t="n"/>
      <c r="AF91" s="199" t="n"/>
      <c r="AG91" s="199" t="n"/>
    </row>
    <row r="92" ht="26.5" customHeight="1">
      <c r="A92" s="203" t="n">
        <v>44238</v>
      </c>
      <c r="B92" s="202">
        <f>INDIRECT(B$1&amp;"!D"&amp;ROW())</f>
        <v/>
      </c>
      <c r="C92" s="200">
        <f>C93*(1+B92)</f>
        <v/>
      </c>
      <c r="D92" s="202">
        <f>INDIRECT(D$1&amp;"!D"&amp;ROW())</f>
        <v/>
      </c>
      <c r="E92" s="200">
        <f>E93*(1+D92)</f>
        <v/>
      </c>
      <c r="F92" s="202">
        <f>INDIRECT(F$1&amp;"!D"&amp;ROW())</f>
        <v/>
      </c>
      <c r="G92" s="200">
        <f>G93*(1+F92)</f>
        <v/>
      </c>
      <c r="H92" s="202">
        <f>INDIRECT(H$1&amp;"!D"&amp;ROW())</f>
        <v/>
      </c>
      <c r="I92" s="200">
        <f>I93*(1+H92)</f>
        <v/>
      </c>
      <c r="J92" s="199" t="n"/>
      <c r="K92" s="199" t="n"/>
      <c r="L92" s="200">
        <f>SUM(C92,E92,G92,I92,K92)</f>
        <v/>
      </c>
      <c r="M92" s="202">
        <f>L92/L93-1</f>
        <v/>
      </c>
      <c r="N92" s="415">
        <f>_xlfn.STDEV.P(M92:M344)</f>
        <v/>
      </c>
      <c r="O92" s="202">
        <f>N92*SQRT(250)</f>
        <v/>
      </c>
      <c r="P92" s="416">
        <f>0.09%</f>
        <v/>
      </c>
      <c r="Q92" s="415">
        <f>L92/L344-1</f>
        <v/>
      </c>
      <c r="R92" s="218">
        <f>Q92-P92</f>
        <v/>
      </c>
      <c r="S92" s="219">
        <f>AVERAGE(R92:R1090)</f>
        <v/>
      </c>
      <c r="T92" s="217">
        <f>R92/O92</f>
        <v/>
      </c>
      <c r="U92" s="199" t="n"/>
      <c r="V92" s="199" t="n"/>
      <c r="W92" s="199" t="n"/>
      <c r="X92" s="199" t="n"/>
      <c r="Y92" s="199" t="n"/>
      <c r="Z92" s="199" t="n"/>
      <c r="AA92" s="199" t="n"/>
      <c r="AB92" s="199" t="n"/>
      <c r="AC92" s="199" t="n"/>
      <c r="AD92" s="199" t="n"/>
      <c r="AE92" s="199" t="n"/>
      <c r="AF92" s="199" t="n"/>
      <c r="AG92" s="199" t="n"/>
    </row>
    <row r="93" ht="26.5" customHeight="1">
      <c r="A93" s="203" t="n">
        <v>44237</v>
      </c>
      <c r="B93" s="202">
        <f>INDIRECT(B$1&amp;"!D"&amp;ROW())</f>
        <v/>
      </c>
      <c r="C93" s="200">
        <f>C94*(1+B93)</f>
        <v/>
      </c>
      <c r="D93" s="202">
        <f>INDIRECT(D$1&amp;"!D"&amp;ROW())</f>
        <v/>
      </c>
      <c r="E93" s="200">
        <f>E94*(1+D93)</f>
        <v/>
      </c>
      <c r="F93" s="202">
        <f>INDIRECT(F$1&amp;"!D"&amp;ROW())</f>
        <v/>
      </c>
      <c r="G93" s="200">
        <f>G94*(1+F93)</f>
        <v/>
      </c>
      <c r="H93" s="202">
        <f>INDIRECT(H$1&amp;"!D"&amp;ROW())</f>
        <v/>
      </c>
      <c r="I93" s="200">
        <f>I94*(1+H93)</f>
        <v/>
      </c>
      <c r="J93" s="199" t="n"/>
      <c r="K93" s="199" t="n"/>
      <c r="L93" s="200">
        <f>SUM(C93,E93,G93,I93,K93)</f>
        <v/>
      </c>
      <c r="M93" s="202">
        <f>L93/L94-1</f>
        <v/>
      </c>
      <c r="N93" s="415">
        <f>_xlfn.STDEV.P(M93:M345)</f>
        <v/>
      </c>
      <c r="O93" s="202">
        <f>N93*SQRT(250)</f>
        <v/>
      </c>
      <c r="P93" s="416">
        <f>0.09%</f>
        <v/>
      </c>
      <c r="Q93" s="415">
        <f>L93/L345-1</f>
        <v/>
      </c>
      <c r="R93" s="218">
        <f>Q93-P93</f>
        <v/>
      </c>
      <c r="S93" s="219">
        <f>AVERAGE(R93:R1091)</f>
        <v/>
      </c>
      <c r="T93" s="217">
        <f>R93/O93</f>
        <v/>
      </c>
      <c r="U93" s="199" t="n"/>
      <c r="V93" s="199" t="n"/>
      <c r="W93" s="199" t="n"/>
      <c r="X93" s="199" t="n"/>
      <c r="Y93" s="199" t="n"/>
      <c r="Z93" s="199" t="n"/>
      <c r="AA93" s="199" t="n"/>
      <c r="AB93" s="199" t="n"/>
      <c r="AC93" s="199" t="n"/>
      <c r="AD93" s="199" t="n"/>
      <c r="AE93" s="199" t="n"/>
      <c r="AF93" s="199" t="n"/>
      <c r="AG93" s="199" t="n"/>
    </row>
    <row r="94" ht="26.5" customHeight="1">
      <c r="A94" s="203" t="n">
        <v>44236</v>
      </c>
      <c r="B94" s="202">
        <f>INDIRECT(B$1&amp;"!D"&amp;ROW())</f>
        <v/>
      </c>
      <c r="C94" s="200">
        <f>C95*(1+B94)</f>
        <v/>
      </c>
      <c r="D94" s="202">
        <f>INDIRECT(D$1&amp;"!D"&amp;ROW())</f>
        <v/>
      </c>
      <c r="E94" s="200">
        <f>E95*(1+D94)</f>
        <v/>
      </c>
      <c r="F94" s="202">
        <f>INDIRECT(F$1&amp;"!D"&amp;ROW())</f>
        <v/>
      </c>
      <c r="G94" s="200">
        <f>G95*(1+F94)</f>
        <v/>
      </c>
      <c r="H94" s="202">
        <f>INDIRECT(H$1&amp;"!D"&amp;ROW())</f>
        <v/>
      </c>
      <c r="I94" s="200">
        <f>I95*(1+H94)</f>
        <v/>
      </c>
      <c r="J94" s="199" t="n"/>
      <c r="K94" s="199" t="n"/>
      <c r="L94" s="200">
        <f>SUM(C94,E94,G94,I94,K94)</f>
        <v/>
      </c>
      <c r="M94" s="202">
        <f>L94/L95-1</f>
        <v/>
      </c>
      <c r="N94" s="415">
        <f>_xlfn.STDEV.P(M94:M346)</f>
        <v/>
      </c>
      <c r="O94" s="202">
        <f>N94*SQRT(250)</f>
        <v/>
      </c>
      <c r="P94" s="416">
        <f>0.09%</f>
        <v/>
      </c>
      <c r="Q94" s="415">
        <f>L94/L346-1</f>
        <v/>
      </c>
      <c r="R94" s="218">
        <f>Q94-P94</f>
        <v/>
      </c>
      <c r="S94" s="219">
        <f>AVERAGE(R94:R1092)</f>
        <v/>
      </c>
      <c r="T94" s="217">
        <f>R94/O94</f>
        <v/>
      </c>
      <c r="U94" s="199" t="n"/>
      <c r="V94" s="199" t="n"/>
      <c r="W94" s="199" t="n"/>
      <c r="X94" s="199" t="n"/>
      <c r="Y94" s="199" t="n"/>
      <c r="Z94" s="199" t="n"/>
      <c r="AA94" s="199" t="n"/>
      <c r="AB94" s="199" t="n"/>
      <c r="AC94" s="199" t="n"/>
      <c r="AD94" s="199" t="n"/>
      <c r="AE94" s="199" t="n"/>
      <c r="AF94" s="199" t="n"/>
      <c r="AG94" s="199" t="n"/>
    </row>
    <row r="95" ht="26.5" customHeight="1">
      <c r="A95" s="203" t="n">
        <v>44235</v>
      </c>
      <c r="B95" s="202">
        <f>INDIRECT(B$1&amp;"!D"&amp;ROW())</f>
        <v/>
      </c>
      <c r="C95" s="200">
        <f>C96*(1+B95)</f>
        <v/>
      </c>
      <c r="D95" s="202">
        <f>INDIRECT(D$1&amp;"!D"&amp;ROW())</f>
        <v/>
      </c>
      <c r="E95" s="200">
        <f>E96*(1+D95)</f>
        <v/>
      </c>
      <c r="F95" s="202">
        <f>INDIRECT(F$1&amp;"!D"&amp;ROW())</f>
        <v/>
      </c>
      <c r="G95" s="200">
        <f>G96*(1+F95)</f>
        <v/>
      </c>
      <c r="H95" s="202">
        <f>INDIRECT(H$1&amp;"!D"&amp;ROW())</f>
        <v/>
      </c>
      <c r="I95" s="200">
        <f>I96*(1+H95)</f>
        <v/>
      </c>
      <c r="J95" s="199" t="n"/>
      <c r="K95" s="199" t="n"/>
      <c r="L95" s="200">
        <f>SUM(C95,E95,G95,I95,K95)</f>
        <v/>
      </c>
      <c r="M95" s="202">
        <f>L95/L96-1</f>
        <v/>
      </c>
      <c r="N95" s="415">
        <f>_xlfn.STDEV.P(M95:M347)</f>
        <v/>
      </c>
      <c r="O95" s="202">
        <f>N95*SQRT(250)</f>
        <v/>
      </c>
      <c r="P95" s="416">
        <f>0.09%</f>
        <v/>
      </c>
      <c r="Q95" s="415">
        <f>L95/L347-1</f>
        <v/>
      </c>
      <c r="R95" s="218">
        <f>Q95-P95</f>
        <v/>
      </c>
      <c r="S95" s="219">
        <f>AVERAGE(R95:R1093)</f>
        <v/>
      </c>
      <c r="T95" s="217">
        <f>R95/O95</f>
        <v/>
      </c>
      <c r="U95" s="199" t="n"/>
      <c r="V95" s="199" t="n"/>
      <c r="W95" s="199" t="n"/>
      <c r="X95" s="199" t="n"/>
      <c r="Y95" s="199" t="n"/>
      <c r="Z95" s="199" t="n"/>
      <c r="AA95" s="199" t="n"/>
      <c r="AB95" s="199" t="n"/>
      <c r="AC95" s="199" t="n"/>
      <c r="AD95" s="199" t="n"/>
      <c r="AE95" s="199" t="n"/>
      <c r="AF95" s="199" t="n"/>
      <c r="AG95" s="199" t="n"/>
    </row>
    <row r="96" ht="26.5" customHeight="1">
      <c r="A96" s="203" t="n">
        <v>44232</v>
      </c>
      <c r="B96" s="202">
        <f>INDIRECT(B$1&amp;"!D"&amp;ROW())</f>
        <v/>
      </c>
      <c r="C96" s="200">
        <f>C97*(1+B96)</f>
        <v/>
      </c>
      <c r="D96" s="202">
        <f>INDIRECT(D$1&amp;"!D"&amp;ROW())</f>
        <v/>
      </c>
      <c r="E96" s="200">
        <f>E97*(1+D96)</f>
        <v/>
      </c>
      <c r="F96" s="202">
        <f>INDIRECT(F$1&amp;"!D"&amp;ROW())</f>
        <v/>
      </c>
      <c r="G96" s="200">
        <f>G97*(1+F96)</f>
        <v/>
      </c>
      <c r="H96" s="202">
        <f>INDIRECT(H$1&amp;"!D"&amp;ROW())</f>
        <v/>
      </c>
      <c r="I96" s="200">
        <f>I97*(1+H96)</f>
        <v/>
      </c>
      <c r="J96" s="199" t="n"/>
      <c r="K96" s="199" t="n"/>
      <c r="L96" s="200">
        <f>SUM(C96,E96,G96,I96,K96)</f>
        <v/>
      </c>
      <c r="M96" s="202">
        <f>L96/L97-1</f>
        <v/>
      </c>
      <c r="N96" s="415">
        <f>_xlfn.STDEV.P(M96:M348)</f>
        <v/>
      </c>
      <c r="O96" s="202">
        <f>N96*SQRT(250)</f>
        <v/>
      </c>
      <c r="P96" s="416">
        <f>0.09%</f>
        <v/>
      </c>
      <c r="Q96" s="415">
        <f>L96/L348-1</f>
        <v/>
      </c>
      <c r="R96" s="218">
        <f>Q96-P96</f>
        <v/>
      </c>
      <c r="S96" s="219">
        <f>AVERAGE(R96:R1094)</f>
        <v/>
      </c>
      <c r="T96" s="217">
        <f>R96/O96</f>
        <v/>
      </c>
      <c r="U96" s="199" t="n"/>
      <c r="V96" s="199" t="n"/>
      <c r="W96" s="199" t="n"/>
      <c r="X96" s="199" t="n"/>
      <c r="Y96" s="199" t="n"/>
      <c r="Z96" s="199" t="n"/>
      <c r="AA96" s="199" t="n"/>
      <c r="AB96" s="199" t="n"/>
      <c r="AC96" s="199" t="n"/>
      <c r="AD96" s="199" t="n"/>
      <c r="AE96" s="199" t="n"/>
      <c r="AF96" s="199" t="n"/>
      <c r="AG96" s="199" t="n"/>
    </row>
    <row r="97" ht="26.5" customHeight="1">
      <c r="A97" s="203" t="n">
        <v>44231</v>
      </c>
      <c r="B97" s="202">
        <f>INDIRECT(B$1&amp;"!D"&amp;ROW())</f>
        <v/>
      </c>
      <c r="C97" s="200">
        <f>C98*(1+B97)</f>
        <v/>
      </c>
      <c r="D97" s="202">
        <f>INDIRECT(D$1&amp;"!D"&amp;ROW())</f>
        <v/>
      </c>
      <c r="E97" s="200">
        <f>E98*(1+D97)</f>
        <v/>
      </c>
      <c r="F97" s="202">
        <f>INDIRECT(F$1&amp;"!D"&amp;ROW())</f>
        <v/>
      </c>
      <c r="G97" s="200">
        <f>G98*(1+F97)</f>
        <v/>
      </c>
      <c r="H97" s="202">
        <f>INDIRECT(H$1&amp;"!D"&amp;ROW())</f>
        <v/>
      </c>
      <c r="I97" s="200">
        <f>I98*(1+H97)</f>
        <v/>
      </c>
      <c r="J97" s="199" t="n"/>
      <c r="K97" s="199" t="n"/>
      <c r="L97" s="200">
        <f>SUM(C97,E97,G97,I97,K97)</f>
        <v/>
      </c>
      <c r="M97" s="202">
        <f>L97/L98-1</f>
        <v/>
      </c>
      <c r="N97" s="415">
        <f>_xlfn.STDEV.P(M97:M349)</f>
        <v/>
      </c>
      <c r="O97" s="202">
        <f>N97*SQRT(250)</f>
        <v/>
      </c>
      <c r="P97" s="416">
        <f>0.09%</f>
        <v/>
      </c>
      <c r="Q97" s="415">
        <f>L97/L349-1</f>
        <v/>
      </c>
      <c r="R97" s="218">
        <f>Q97-P97</f>
        <v/>
      </c>
      <c r="S97" s="219">
        <f>AVERAGE(R97:R1095)</f>
        <v/>
      </c>
      <c r="T97" s="217">
        <f>R97/O97</f>
        <v/>
      </c>
      <c r="U97" s="199" t="n"/>
      <c r="V97" s="199" t="n"/>
      <c r="W97" s="199" t="n"/>
      <c r="X97" s="199" t="n"/>
      <c r="Y97" s="199" t="n"/>
      <c r="Z97" s="199" t="n"/>
      <c r="AA97" s="199" t="n"/>
      <c r="AB97" s="199" t="n"/>
      <c r="AC97" s="199" t="n"/>
      <c r="AD97" s="199" t="n"/>
      <c r="AE97" s="199" t="n"/>
      <c r="AF97" s="199" t="n"/>
      <c r="AG97" s="199" t="n"/>
    </row>
    <row r="98" ht="26.5" customHeight="1">
      <c r="A98" s="203" t="n">
        <v>44230</v>
      </c>
      <c r="B98" s="202">
        <f>INDIRECT(B$1&amp;"!D"&amp;ROW())</f>
        <v/>
      </c>
      <c r="C98" s="200">
        <f>C99*(1+B98)</f>
        <v/>
      </c>
      <c r="D98" s="202">
        <f>INDIRECT(D$1&amp;"!D"&amp;ROW())</f>
        <v/>
      </c>
      <c r="E98" s="200">
        <f>E99*(1+D98)</f>
        <v/>
      </c>
      <c r="F98" s="202">
        <f>INDIRECT(F$1&amp;"!D"&amp;ROW())</f>
        <v/>
      </c>
      <c r="G98" s="200">
        <f>G99*(1+F98)</f>
        <v/>
      </c>
      <c r="H98" s="202">
        <f>INDIRECT(H$1&amp;"!D"&amp;ROW())</f>
        <v/>
      </c>
      <c r="I98" s="200">
        <f>I99*(1+H98)</f>
        <v/>
      </c>
      <c r="J98" s="199" t="n"/>
      <c r="K98" s="199" t="n"/>
      <c r="L98" s="200">
        <f>SUM(C98,E98,G98,I98,K98)</f>
        <v/>
      </c>
      <c r="M98" s="202">
        <f>L98/L99-1</f>
        <v/>
      </c>
      <c r="N98" s="415">
        <f>_xlfn.STDEV.P(M98:M350)</f>
        <v/>
      </c>
      <c r="O98" s="202">
        <f>N98*SQRT(250)</f>
        <v/>
      </c>
      <c r="P98" s="416">
        <f>0.09%</f>
        <v/>
      </c>
      <c r="Q98" s="415">
        <f>L98/L350-1</f>
        <v/>
      </c>
      <c r="R98" s="218">
        <f>Q98-P98</f>
        <v/>
      </c>
      <c r="S98" s="219">
        <f>AVERAGE(R98:R1096)</f>
        <v/>
      </c>
      <c r="T98" s="217">
        <f>R98/O98</f>
        <v/>
      </c>
      <c r="U98" s="199" t="n"/>
      <c r="V98" s="199" t="n"/>
      <c r="W98" s="199" t="n"/>
      <c r="X98" s="199" t="n"/>
      <c r="Y98" s="199" t="n"/>
      <c r="Z98" s="199" t="n"/>
      <c r="AA98" s="199" t="n"/>
      <c r="AB98" s="199" t="n"/>
      <c r="AC98" s="199" t="n"/>
      <c r="AD98" s="199" t="n"/>
      <c r="AE98" s="199" t="n"/>
      <c r="AF98" s="199" t="n"/>
      <c r="AG98" s="199" t="n"/>
    </row>
    <row r="99" ht="26.5" customHeight="1">
      <c r="A99" s="203" t="n">
        <v>44229</v>
      </c>
      <c r="B99" s="202">
        <f>INDIRECT(B$1&amp;"!D"&amp;ROW())</f>
        <v/>
      </c>
      <c r="C99" s="200">
        <f>C100*(1+B99)</f>
        <v/>
      </c>
      <c r="D99" s="202">
        <f>INDIRECT(D$1&amp;"!D"&amp;ROW())</f>
        <v/>
      </c>
      <c r="E99" s="200">
        <f>E100*(1+D99)</f>
        <v/>
      </c>
      <c r="F99" s="202">
        <f>INDIRECT(F$1&amp;"!D"&amp;ROW())</f>
        <v/>
      </c>
      <c r="G99" s="200">
        <f>G100*(1+F99)</f>
        <v/>
      </c>
      <c r="H99" s="202">
        <f>INDIRECT(H$1&amp;"!D"&amp;ROW())</f>
        <v/>
      </c>
      <c r="I99" s="200">
        <f>I100*(1+H99)</f>
        <v/>
      </c>
      <c r="J99" s="199" t="n"/>
      <c r="K99" s="199" t="n"/>
      <c r="L99" s="200">
        <f>SUM(C99,E99,G99,I99,K99)</f>
        <v/>
      </c>
      <c r="M99" s="202">
        <f>L99/L100-1</f>
        <v/>
      </c>
      <c r="N99" s="415">
        <f>_xlfn.STDEV.P(M99:M351)</f>
        <v/>
      </c>
      <c r="O99" s="202">
        <f>N99*SQRT(250)</f>
        <v/>
      </c>
      <c r="P99" s="416">
        <f>0.09%</f>
        <v/>
      </c>
      <c r="Q99" s="415">
        <f>L99/L351-1</f>
        <v/>
      </c>
      <c r="R99" s="218">
        <f>Q99-P99</f>
        <v/>
      </c>
      <c r="S99" s="219">
        <f>AVERAGE(R99:R1097)</f>
        <v/>
      </c>
      <c r="T99" s="217">
        <f>R99/O99</f>
        <v/>
      </c>
      <c r="U99" s="199" t="n"/>
      <c r="V99" s="199" t="n"/>
      <c r="W99" s="199" t="n"/>
      <c r="X99" s="199" t="n"/>
      <c r="Y99" s="199" t="n"/>
      <c r="Z99" s="199" t="n"/>
      <c r="AA99" s="199" t="n"/>
      <c r="AB99" s="199" t="n"/>
      <c r="AC99" s="199" t="n"/>
      <c r="AD99" s="199" t="n"/>
      <c r="AE99" s="199" t="n"/>
      <c r="AF99" s="199" t="n"/>
      <c r="AG99" s="199" t="n"/>
    </row>
    <row r="100" ht="26.5" customHeight="1">
      <c r="A100" s="203" t="n">
        <v>44228</v>
      </c>
      <c r="B100" s="202">
        <f>INDIRECT(B$1&amp;"!D"&amp;ROW())</f>
        <v/>
      </c>
      <c r="C100" s="200">
        <f>C101*(1+B100)</f>
        <v/>
      </c>
      <c r="D100" s="202">
        <f>INDIRECT(D$1&amp;"!D"&amp;ROW())</f>
        <v/>
      </c>
      <c r="E100" s="200">
        <f>E101*(1+D100)</f>
        <v/>
      </c>
      <c r="F100" s="202">
        <f>INDIRECT(F$1&amp;"!D"&amp;ROW())</f>
        <v/>
      </c>
      <c r="G100" s="200">
        <f>G101*(1+F100)</f>
        <v/>
      </c>
      <c r="H100" s="202">
        <f>INDIRECT(H$1&amp;"!D"&amp;ROW())</f>
        <v/>
      </c>
      <c r="I100" s="200">
        <f>I101*(1+H100)</f>
        <v/>
      </c>
      <c r="J100" s="199" t="n"/>
      <c r="K100" s="199" t="n"/>
      <c r="L100" s="200">
        <f>SUM(C100,E100,G100,I100,K100)</f>
        <v/>
      </c>
      <c r="M100" s="202">
        <f>L100/L101-1</f>
        <v/>
      </c>
      <c r="N100" s="415">
        <f>_xlfn.STDEV.P(M100:M352)</f>
        <v/>
      </c>
      <c r="O100" s="202">
        <f>N100*SQRT(250)</f>
        <v/>
      </c>
      <c r="P100" s="416">
        <f>0.09%</f>
        <v/>
      </c>
      <c r="Q100" s="415">
        <f>L100/L352-1</f>
        <v/>
      </c>
      <c r="R100" s="218">
        <f>Q100-P100</f>
        <v/>
      </c>
      <c r="S100" s="219">
        <f>AVERAGE(R100:R1098)</f>
        <v/>
      </c>
      <c r="T100" s="217">
        <f>R100/O100</f>
        <v/>
      </c>
      <c r="U100" s="199" t="n"/>
      <c r="V100" s="199" t="n"/>
      <c r="W100" s="199" t="n"/>
      <c r="X100" s="199" t="n"/>
      <c r="Y100" s="199" t="n"/>
      <c r="Z100" s="199" t="n"/>
      <c r="AA100" s="199" t="n"/>
      <c r="AB100" s="199" t="n"/>
      <c r="AC100" s="199" t="n"/>
      <c r="AD100" s="199" t="n"/>
      <c r="AE100" s="199" t="n"/>
      <c r="AF100" s="199" t="n"/>
      <c r="AG100" s="199" t="n"/>
    </row>
    <row r="101" ht="26.5" customHeight="1">
      <c r="A101" s="203" t="n">
        <v>44225</v>
      </c>
      <c r="B101" s="202">
        <f>INDIRECT(B$1&amp;"!D"&amp;ROW())</f>
        <v/>
      </c>
      <c r="C101" s="200">
        <f>C102*(1+B101)</f>
        <v/>
      </c>
      <c r="D101" s="202">
        <f>INDIRECT(D$1&amp;"!D"&amp;ROW())</f>
        <v/>
      </c>
      <c r="E101" s="200">
        <f>E102*(1+D101)</f>
        <v/>
      </c>
      <c r="F101" s="202">
        <f>INDIRECT(F$1&amp;"!D"&amp;ROW())</f>
        <v/>
      </c>
      <c r="G101" s="200">
        <f>G102*(1+F101)</f>
        <v/>
      </c>
      <c r="H101" s="202">
        <f>INDIRECT(H$1&amp;"!D"&amp;ROW())</f>
        <v/>
      </c>
      <c r="I101" s="200">
        <f>I102*(1+H101)</f>
        <v/>
      </c>
      <c r="J101" s="199" t="n"/>
      <c r="K101" s="199" t="n"/>
      <c r="L101" s="200">
        <f>SUM(C101,E101,G101,I101,K101)</f>
        <v/>
      </c>
      <c r="M101" s="202">
        <f>L101/L102-1</f>
        <v/>
      </c>
      <c r="N101" s="415">
        <f>_xlfn.STDEV.P(M101:M353)</f>
        <v/>
      </c>
      <c r="O101" s="202">
        <f>N101*SQRT(250)</f>
        <v/>
      </c>
      <c r="P101" s="416">
        <f>0.09%</f>
        <v/>
      </c>
      <c r="Q101" s="415">
        <f>L101/L353-1</f>
        <v/>
      </c>
      <c r="R101" s="218">
        <f>Q101-P101</f>
        <v/>
      </c>
      <c r="S101" s="219">
        <f>AVERAGE(R101:R1099)</f>
        <v/>
      </c>
      <c r="T101" s="217">
        <f>R101/O101</f>
        <v/>
      </c>
      <c r="U101" s="199" t="n"/>
      <c r="V101" s="199" t="n"/>
      <c r="W101" s="199" t="n"/>
      <c r="X101" s="199" t="n"/>
      <c r="Y101" s="199" t="n"/>
      <c r="Z101" s="199" t="n"/>
      <c r="AA101" s="199" t="n"/>
      <c r="AB101" s="199" t="n"/>
      <c r="AC101" s="199" t="n"/>
      <c r="AD101" s="199" t="n"/>
      <c r="AE101" s="199" t="n"/>
      <c r="AF101" s="199" t="n"/>
      <c r="AG101" s="199" t="n"/>
    </row>
    <row r="102" ht="26.5" customHeight="1">
      <c r="A102" s="203" t="n">
        <v>44224</v>
      </c>
      <c r="B102" s="202">
        <f>INDIRECT(B$1&amp;"!D"&amp;ROW())</f>
        <v/>
      </c>
      <c r="C102" s="200">
        <f>C103*(1+B102)</f>
        <v/>
      </c>
      <c r="D102" s="202">
        <f>INDIRECT(D$1&amp;"!D"&amp;ROW())</f>
        <v/>
      </c>
      <c r="E102" s="200">
        <f>E103*(1+D102)</f>
        <v/>
      </c>
      <c r="F102" s="202">
        <f>INDIRECT(F$1&amp;"!D"&amp;ROW())</f>
        <v/>
      </c>
      <c r="G102" s="200">
        <f>G103*(1+F102)</f>
        <v/>
      </c>
      <c r="H102" s="202">
        <f>INDIRECT(H$1&amp;"!D"&amp;ROW())</f>
        <v/>
      </c>
      <c r="I102" s="200">
        <f>I103*(1+H102)</f>
        <v/>
      </c>
      <c r="J102" s="199" t="n"/>
      <c r="K102" s="199" t="n"/>
      <c r="L102" s="200">
        <f>SUM(C102,E102,G102,I102,K102)</f>
        <v/>
      </c>
      <c r="M102" s="202">
        <f>L102/L103-1</f>
        <v/>
      </c>
      <c r="N102" s="415">
        <f>_xlfn.STDEV.P(M102:M354)</f>
        <v/>
      </c>
      <c r="O102" s="202">
        <f>N102*SQRT(250)</f>
        <v/>
      </c>
      <c r="P102" s="416">
        <f>0.09%</f>
        <v/>
      </c>
      <c r="Q102" s="415">
        <f>L102/L354-1</f>
        <v/>
      </c>
      <c r="R102" s="218">
        <f>Q102-P102</f>
        <v/>
      </c>
      <c r="S102" s="219">
        <f>AVERAGE(R102:R1100)</f>
        <v/>
      </c>
      <c r="T102" s="217">
        <f>R102/O102</f>
        <v/>
      </c>
      <c r="U102" s="199" t="n"/>
      <c r="V102" s="199" t="n"/>
      <c r="W102" s="199" t="n"/>
      <c r="X102" s="199" t="n"/>
      <c r="Y102" s="199" t="n"/>
      <c r="Z102" s="199" t="n"/>
      <c r="AA102" s="199" t="n"/>
      <c r="AB102" s="199" t="n"/>
      <c r="AC102" s="199" t="n"/>
      <c r="AD102" s="199" t="n"/>
      <c r="AE102" s="199" t="n"/>
      <c r="AF102" s="199" t="n"/>
      <c r="AG102" s="199" t="n"/>
    </row>
    <row r="103" ht="26.5" customHeight="1">
      <c r="A103" s="203" t="n">
        <v>44223</v>
      </c>
      <c r="B103" s="202">
        <f>INDIRECT(B$1&amp;"!D"&amp;ROW())</f>
        <v/>
      </c>
      <c r="C103" s="200">
        <f>C104*(1+B103)</f>
        <v/>
      </c>
      <c r="D103" s="202">
        <f>INDIRECT(D$1&amp;"!D"&amp;ROW())</f>
        <v/>
      </c>
      <c r="E103" s="200">
        <f>E104*(1+D103)</f>
        <v/>
      </c>
      <c r="F103" s="202">
        <f>INDIRECT(F$1&amp;"!D"&amp;ROW())</f>
        <v/>
      </c>
      <c r="G103" s="200">
        <f>G104*(1+F103)</f>
        <v/>
      </c>
      <c r="H103" s="202">
        <f>INDIRECT(H$1&amp;"!D"&amp;ROW())</f>
        <v/>
      </c>
      <c r="I103" s="200">
        <f>I104*(1+H103)</f>
        <v/>
      </c>
      <c r="J103" s="199" t="n"/>
      <c r="K103" s="199" t="n"/>
      <c r="L103" s="200">
        <f>SUM(C103,E103,G103,I103,K103)</f>
        <v/>
      </c>
      <c r="M103" s="202">
        <f>L103/L104-1</f>
        <v/>
      </c>
      <c r="N103" s="415">
        <f>_xlfn.STDEV.P(M103:M355)</f>
        <v/>
      </c>
      <c r="O103" s="202">
        <f>N103*SQRT(250)</f>
        <v/>
      </c>
      <c r="P103" s="416">
        <f>0.09%</f>
        <v/>
      </c>
      <c r="Q103" s="415">
        <f>L103/L355-1</f>
        <v/>
      </c>
      <c r="R103" s="218">
        <f>Q103-P103</f>
        <v/>
      </c>
      <c r="S103" s="219">
        <f>AVERAGE(R103:R1101)</f>
        <v/>
      </c>
      <c r="T103" s="217">
        <f>R103/O103</f>
        <v/>
      </c>
      <c r="U103" s="199" t="n"/>
      <c r="V103" s="199" t="n"/>
      <c r="W103" s="199" t="n"/>
      <c r="X103" s="199" t="n"/>
      <c r="Y103" s="199" t="n"/>
      <c r="Z103" s="199" t="n"/>
      <c r="AA103" s="199" t="n"/>
      <c r="AB103" s="199" t="n"/>
      <c r="AC103" s="199" t="n"/>
      <c r="AD103" s="199" t="n"/>
      <c r="AE103" s="199" t="n"/>
      <c r="AF103" s="199" t="n"/>
      <c r="AG103" s="199" t="n"/>
    </row>
    <row r="104" ht="26.5" customHeight="1">
      <c r="A104" s="203" t="n">
        <v>44222</v>
      </c>
      <c r="B104" s="202">
        <f>INDIRECT(B$1&amp;"!D"&amp;ROW())</f>
        <v/>
      </c>
      <c r="C104" s="200">
        <f>C105*(1+B104)</f>
        <v/>
      </c>
      <c r="D104" s="202">
        <f>INDIRECT(D$1&amp;"!D"&amp;ROW())</f>
        <v/>
      </c>
      <c r="E104" s="200">
        <f>E105*(1+D104)</f>
        <v/>
      </c>
      <c r="F104" s="202">
        <f>INDIRECT(F$1&amp;"!D"&amp;ROW())</f>
        <v/>
      </c>
      <c r="G104" s="200">
        <f>G105*(1+F104)</f>
        <v/>
      </c>
      <c r="H104" s="202">
        <f>INDIRECT(H$1&amp;"!D"&amp;ROW())</f>
        <v/>
      </c>
      <c r="I104" s="200">
        <f>I105*(1+H104)</f>
        <v/>
      </c>
      <c r="J104" s="199" t="n"/>
      <c r="K104" s="199" t="n"/>
      <c r="L104" s="200">
        <f>SUM(C104,E104,G104,I104,K104)</f>
        <v/>
      </c>
      <c r="M104" s="202">
        <f>L104/L105-1</f>
        <v/>
      </c>
      <c r="N104" s="415">
        <f>_xlfn.STDEV.P(M104:M356)</f>
        <v/>
      </c>
      <c r="O104" s="202">
        <f>N104*SQRT(250)</f>
        <v/>
      </c>
      <c r="P104" s="416">
        <f>0.09%</f>
        <v/>
      </c>
      <c r="Q104" s="415">
        <f>L104/L356-1</f>
        <v/>
      </c>
      <c r="R104" s="218">
        <f>Q104-P104</f>
        <v/>
      </c>
      <c r="S104" s="219">
        <f>AVERAGE(R104:R1102)</f>
        <v/>
      </c>
      <c r="T104" s="217">
        <f>R104/O104</f>
        <v/>
      </c>
      <c r="U104" s="199" t="n"/>
      <c r="V104" s="199" t="n"/>
      <c r="W104" s="199" t="n"/>
      <c r="X104" s="199" t="n"/>
      <c r="Y104" s="199" t="n"/>
      <c r="Z104" s="199" t="n"/>
      <c r="AA104" s="199" t="n"/>
      <c r="AB104" s="199" t="n"/>
      <c r="AC104" s="199" t="n"/>
      <c r="AD104" s="199" t="n"/>
      <c r="AE104" s="199" t="n"/>
      <c r="AF104" s="199" t="n"/>
      <c r="AG104" s="199" t="n"/>
    </row>
    <row r="105" ht="26.5" customHeight="1">
      <c r="A105" s="203" t="n">
        <v>44221</v>
      </c>
      <c r="B105" s="202">
        <f>INDIRECT(B$1&amp;"!D"&amp;ROW())</f>
        <v/>
      </c>
      <c r="C105" s="200">
        <f>C106*(1+B105)</f>
        <v/>
      </c>
      <c r="D105" s="202">
        <f>INDIRECT(D$1&amp;"!D"&amp;ROW())</f>
        <v/>
      </c>
      <c r="E105" s="200">
        <f>E106*(1+D105)</f>
        <v/>
      </c>
      <c r="F105" s="202">
        <f>INDIRECT(F$1&amp;"!D"&amp;ROW())</f>
        <v/>
      </c>
      <c r="G105" s="200">
        <f>G106*(1+F105)</f>
        <v/>
      </c>
      <c r="H105" s="202">
        <f>INDIRECT(H$1&amp;"!D"&amp;ROW())</f>
        <v/>
      </c>
      <c r="I105" s="200">
        <f>I106*(1+H105)</f>
        <v/>
      </c>
      <c r="J105" s="199" t="n"/>
      <c r="K105" s="199" t="n"/>
      <c r="L105" s="200">
        <f>SUM(C105,E105,G105,I105,K105)</f>
        <v/>
      </c>
      <c r="M105" s="202">
        <f>L105/L106-1</f>
        <v/>
      </c>
      <c r="N105" s="415">
        <f>_xlfn.STDEV.P(M105:M357)</f>
        <v/>
      </c>
      <c r="O105" s="202">
        <f>N105*SQRT(250)</f>
        <v/>
      </c>
      <c r="P105" s="416">
        <f>0.09%</f>
        <v/>
      </c>
      <c r="Q105" s="415">
        <f>L105/L357-1</f>
        <v/>
      </c>
      <c r="R105" s="218">
        <f>Q105-P105</f>
        <v/>
      </c>
      <c r="S105" s="219">
        <f>AVERAGE(R105:R1103)</f>
        <v/>
      </c>
      <c r="T105" s="217">
        <f>R105/O105</f>
        <v/>
      </c>
      <c r="U105" s="199" t="n"/>
      <c r="V105" s="199" t="n"/>
      <c r="W105" s="199" t="n"/>
      <c r="X105" s="199" t="n"/>
      <c r="Y105" s="199" t="n"/>
      <c r="Z105" s="199" t="n"/>
      <c r="AA105" s="199" t="n"/>
      <c r="AB105" s="199" t="n"/>
      <c r="AC105" s="199" t="n"/>
      <c r="AD105" s="199" t="n"/>
      <c r="AE105" s="199" t="n"/>
      <c r="AF105" s="199" t="n"/>
      <c r="AG105" s="199" t="n"/>
    </row>
    <row r="106" ht="26.5" customHeight="1">
      <c r="A106" s="203" t="n">
        <v>44218</v>
      </c>
      <c r="B106" s="202">
        <f>INDIRECT(B$1&amp;"!D"&amp;ROW())</f>
        <v/>
      </c>
      <c r="C106" s="200">
        <f>C107*(1+B106)</f>
        <v/>
      </c>
      <c r="D106" s="202">
        <f>INDIRECT(D$1&amp;"!D"&amp;ROW())</f>
        <v/>
      </c>
      <c r="E106" s="200">
        <f>E107*(1+D106)</f>
        <v/>
      </c>
      <c r="F106" s="202">
        <f>INDIRECT(F$1&amp;"!D"&amp;ROW())</f>
        <v/>
      </c>
      <c r="G106" s="200">
        <f>G107*(1+F106)</f>
        <v/>
      </c>
      <c r="H106" s="202">
        <f>INDIRECT(H$1&amp;"!D"&amp;ROW())</f>
        <v/>
      </c>
      <c r="I106" s="200">
        <f>I107*(1+H106)</f>
        <v/>
      </c>
      <c r="J106" s="199" t="n"/>
      <c r="K106" s="199" t="n"/>
      <c r="L106" s="200">
        <f>SUM(C106,E106,G106,I106,K106)</f>
        <v/>
      </c>
      <c r="M106" s="202">
        <f>L106/L107-1</f>
        <v/>
      </c>
      <c r="N106" s="415">
        <f>_xlfn.STDEV.P(M106:M358)</f>
        <v/>
      </c>
      <c r="O106" s="202">
        <f>N106*SQRT(250)</f>
        <v/>
      </c>
      <c r="P106" s="416">
        <f>0.09%</f>
        <v/>
      </c>
      <c r="Q106" s="415">
        <f>L106/L358-1</f>
        <v/>
      </c>
      <c r="R106" s="218">
        <f>Q106-P106</f>
        <v/>
      </c>
      <c r="S106" s="219">
        <f>AVERAGE(R106:R1104)</f>
        <v/>
      </c>
      <c r="T106" s="217">
        <f>R106/O106</f>
        <v/>
      </c>
      <c r="U106" s="199" t="n"/>
      <c r="V106" s="199" t="n"/>
      <c r="W106" s="199" t="n"/>
      <c r="X106" s="199" t="n"/>
      <c r="Y106" s="199" t="n"/>
      <c r="Z106" s="199" t="n"/>
      <c r="AA106" s="199" t="n"/>
      <c r="AB106" s="199" t="n"/>
      <c r="AC106" s="199" t="n"/>
      <c r="AD106" s="199" t="n"/>
      <c r="AE106" s="199" t="n"/>
      <c r="AF106" s="199" t="n"/>
      <c r="AG106" s="199" t="n"/>
    </row>
    <row r="107" ht="26.5" customHeight="1">
      <c r="A107" s="203" t="n">
        <v>44217</v>
      </c>
      <c r="B107" s="202">
        <f>INDIRECT(B$1&amp;"!D"&amp;ROW())</f>
        <v/>
      </c>
      <c r="C107" s="200">
        <f>C108*(1+B107)</f>
        <v/>
      </c>
      <c r="D107" s="202">
        <f>INDIRECT(D$1&amp;"!D"&amp;ROW())</f>
        <v/>
      </c>
      <c r="E107" s="200">
        <f>E108*(1+D107)</f>
        <v/>
      </c>
      <c r="F107" s="202">
        <f>INDIRECT(F$1&amp;"!D"&amp;ROW())</f>
        <v/>
      </c>
      <c r="G107" s="200">
        <f>G108*(1+F107)</f>
        <v/>
      </c>
      <c r="H107" s="202">
        <f>INDIRECT(H$1&amp;"!D"&amp;ROW())</f>
        <v/>
      </c>
      <c r="I107" s="200">
        <f>I108*(1+H107)</f>
        <v/>
      </c>
      <c r="J107" s="199" t="n"/>
      <c r="K107" s="199" t="n"/>
      <c r="L107" s="200">
        <f>SUM(C107,E107,G107,I107,K107)</f>
        <v/>
      </c>
      <c r="M107" s="202">
        <f>L107/L108-1</f>
        <v/>
      </c>
      <c r="N107" s="415">
        <f>_xlfn.STDEV.P(M107:M359)</f>
        <v/>
      </c>
      <c r="O107" s="202">
        <f>N107*SQRT(250)</f>
        <v/>
      </c>
      <c r="P107" s="416">
        <f>0.09%</f>
        <v/>
      </c>
      <c r="Q107" s="415">
        <f>L107/L359-1</f>
        <v/>
      </c>
      <c r="R107" s="218">
        <f>Q107-P107</f>
        <v/>
      </c>
      <c r="S107" s="219">
        <f>AVERAGE(R107:R1105)</f>
        <v/>
      </c>
      <c r="T107" s="217">
        <f>R107/O107</f>
        <v/>
      </c>
      <c r="U107" s="199" t="n"/>
      <c r="V107" s="199" t="n"/>
      <c r="W107" s="199" t="n"/>
      <c r="X107" s="199" t="n"/>
      <c r="Y107" s="199" t="n"/>
      <c r="Z107" s="199" t="n"/>
      <c r="AA107" s="199" t="n"/>
      <c r="AB107" s="199" t="n"/>
      <c r="AC107" s="199" t="n"/>
      <c r="AD107" s="199" t="n"/>
      <c r="AE107" s="199" t="n"/>
      <c r="AF107" s="199" t="n"/>
      <c r="AG107" s="199" t="n"/>
    </row>
    <row r="108" ht="26.5" customHeight="1">
      <c r="A108" s="203" t="n">
        <v>44216</v>
      </c>
      <c r="B108" s="202">
        <f>INDIRECT(B$1&amp;"!D"&amp;ROW())</f>
        <v/>
      </c>
      <c r="C108" s="200">
        <f>C109*(1+B108)</f>
        <v/>
      </c>
      <c r="D108" s="202">
        <f>INDIRECT(D$1&amp;"!D"&amp;ROW())</f>
        <v/>
      </c>
      <c r="E108" s="200">
        <f>E109*(1+D108)</f>
        <v/>
      </c>
      <c r="F108" s="202">
        <f>INDIRECT(F$1&amp;"!D"&amp;ROW())</f>
        <v/>
      </c>
      <c r="G108" s="200">
        <f>G109*(1+F108)</f>
        <v/>
      </c>
      <c r="H108" s="202">
        <f>INDIRECT(H$1&amp;"!D"&amp;ROW())</f>
        <v/>
      </c>
      <c r="I108" s="200">
        <f>I109*(1+H108)</f>
        <v/>
      </c>
      <c r="J108" s="199" t="n"/>
      <c r="K108" s="199" t="n"/>
      <c r="L108" s="200">
        <f>SUM(C108,E108,G108,I108,K108)</f>
        <v/>
      </c>
      <c r="M108" s="202">
        <f>L108/L109-1</f>
        <v/>
      </c>
      <c r="N108" s="415">
        <f>_xlfn.STDEV.P(M108:M360)</f>
        <v/>
      </c>
      <c r="O108" s="202">
        <f>N108*SQRT(250)</f>
        <v/>
      </c>
      <c r="P108" s="416">
        <f>0.09%</f>
        <v/>
      </c>
      <c r="Q108" s="415">
        <f>L108/L360-1</f>
        <v/>
      </c>
      <c r="R108" s="218">
        <f>Q108-P108</f>
        <v/>
      </c>
      <c r="S108" s="219">
        <f>AVERAGE(R108:R1106)</f>
        <v/>
      </c>
      <c r="T108" s="217">
        <f>R108/O108</f>
        <v/>
      </c>
      <c r="U108" s="199" t="n"/>
      <c r="V108" s="199" t="n"/>
      <c r="W108" s="199" t="n"/>
      <c r="X108" s="199" t="n"/>
      <c r="Y108" s="199" t="n"/>
      <c r="Z108" s="199" t="n"/>
      <c r="AA108" s="199" t="n"/>
      <c r="AB108" s="199" t="n"/>
      <c r="AC108" s="199" t="n"/>
      <c r="AD108" s="199" t="n"/>
      <c r="AE108" s="199" t="n"/>
      <c r="AF108" s="199" t="n"/>
      <c r="AG108" s="199" t="n"/>
    </row>
    <row r="109" ht="26.5" customHeight="1">
      <c r="A109" s="203" t="n">
        <v>44215</v>
      </c>
      <c r="B109" s="202">
        <f>INDIRECT(B$1&amp;"!D"&amp;ROW())</f>
        <v/>
      </c>
      <c r="C109" s="200">
        <f>C110*(1+B109)</f>
        <v/>
      </c>
      <c r="D109" s="202">
        <f>INDIRECT(D$1&amp;"!D"&amp;ROW())</f>
        <v/>
      </c>
      <c r="E109" s="200">
        <f>E110*(1+D109)</f>
        <v/>
      </c>
      <c r="F109" s="202">
        <f>INDIRECT(F$1&amp;"!D"&amp;ROW())</f>
        <v/>
      </c>
      <c r="G109" s="200">
        <f>G110*(1+F109)</f>
        <v/>
      </c>
      <c r="H109" s="202">
        <f>INDIRECT(H$1&amp;"!D"&amp;ROW())</f>
        <v/>
      </c>
      <c r="I109" s="200">
        <f>I110*(1+H109)</f>
        <v/>
      </c>
      <c r="J109" s="199" t="n"/>
      <c r="K109" s="199" t="n"/>
      <c r="L109" s="200">
        <f>SUM(C109,E109,G109,I109,K109)</f>
        <v/>
      </c>
      <c r="M109" s="202">
        <f>L109/L110-1</f>
        <v/>
      </c>
      <c r="N109" s="415">
        <f>_xlfn.STDEV.P(M109:M361)</f>
        <v/>
      </c>
      <c r="O109" s="202">
        <f>N109*SQRT(250)</f>
        <v/>
      </c>
      <c r="P109" s="416">
        <f>0.09%</f>
        <v/>
      </c>
      <c r="Q109" s="415">
        <f>L109/L361-1</f>
        <v/>
      </c>
      <c r="R109" s="218">
        <f>Q109-P109</f>
        <v/>
      </c>
      <c r="S109" s="219">
        <f>AVERAGE(R109:R1107)</f>
        <v/>
      </c>
      <c r="T109" s="217">
        <f>R109/O109</f>
        <v/>
      </c>
      <c r="U109" s="199" t="n"/>
      <c r="V109" s="199" t="n"/>
      <c r="W109" s="199" t="n"/>
      <c r="X109" s="199" t="n"/>
      <c r="Y109" s="199" t="n"/>
      <c r="Z109" s="199" t="n"/>
      <c r="AA109" s="199" t="n"/>
      <c r="AB109" s="199" t="n"/>
      <c r="AC109" s="199" t="n"/>
      <c r="AD109" s="199" t="n"/>
      <c r="AE109" s="199" t="n"/>
      <c r="AF109" s="199" t="n"/>
      <c r="AG109" s="199" t="n"/>
    </row>
    <row r="110" ht="26.5" customHeight="1">
      <c r="A110" s="203" t="n">
        <v>44211</v>
      </c>
      <c r="B110" s="202">
        <f>INDIRECT(B$1&amp;"!D"&amp;ROW())</f>
        <v/>
      </c>
      <c r="C110" s="200">
        <f>C111*(1+B110)</f>
        <v/>
      </c>
      <c r="D110" s="202">
        <f>INDIRECT(D$1&amp;"!D"&amp;ROW())</f>
        <v/>
      </c>
      <c r="E110" s="200">
        <f>E111*(1+D110)</f>
        <v/>
      </c>
      <c r="F110" s="202">
        <f>INDIRECT(F$1&amp;"!D"&amp;ROW())</f>
        <v/>
      </c>
      <c r="G110" s="200">
        <f>G111*(1+F110)</f>
        <v/>
      </c>
      <c r="H110" s="202">
        <f>INDIRECT(H$1&amp;"!D"&amp;ROW())</f>
        <v/>
      </c>
      <c r="I110" s="200">
        <f>I111*(1+H110)</f>
        <v/>
      </c>
      <c r="J110" s="199" t="n"/>
      <c r="K110" s="199" t="n"/>
      <c r="L110" s="200">
        <f>SUM(C110,E110,G110,I110,K110)</f>
        <v/>
      </c>
      <c r="M110" s="202">
        <f>L110/L111-1</f>
        <v/>
      </c>
      <c r="N110" s="415">
        <f>_xlfn.STDEV.P(M110:M362)</f>
        <v/>
      </c>
      <c r="O110" s="202">
        <f>N110*SQRT(250)</f>
        <v/>
      </c>
      <c r="P110" s="416">
        <f>0.09%</f>
        <v/>
      </c>
      <c r="Q110" s="415">
        <f>L110/L362-1</f>
        <v/>
      </c>
      <c r="R110" s="218">
        <f>Q110-P110</f>
        <v/>
      </c>
      <c r="S110" s="219">
        <f>AVERAGE(R110:R1108)</f>
        <v/>
      </c>
      <c r="T110" s="217">
        <f>R110/O110</f>
        <v/>
      </c>
      <c r="U110" s="199" t="n"/>
      <c r="V110" s="199" t="n"/>
      <c r="W110" s="199" t="n"/>
      <c r="X110" s="199" t="n"/>
      <c r="Y110" s="199" t="n"/>
      <c r="Z110" s="199" t="n"/>
      <c r="AA110" s="199" t="n"/>
      <c r="AB110" s="199" t="n"/>
      <c r="AC110" s="199" t="n"/>
      <c r="AD110" s="199" t="n"/>
      <c r="AE110" s="199" t="n"/>
      <c r="AF110" s="199" t="n"/>
      <c r="AG110" s="199" t="n"/>
    </row>
    <row r="111" ht="26.5" customHeight="1">
      <c r="A111" s="203" t="n">
        <v>44210</v>
      </c>
      <c r="B111" s="202">
        <f>INDIRECT(B$1&amp;"!D"&amp;ROW())</f>
        <v/>
      </c>
      <c r="C111" s="200">
        <f>C112*(1+B111)</f>
        <v/>
      </c>
      <c r="D111" s="202">
        <f>INDIRECT(D$1&amp;"!D"&amp;ROW())</f>
        <v/>
      </c>
      <c r="E111" s="200">
        <f>E112*(1+D111)</f>
        <v/>
      </c>
      <c r="F111" s="202">
        <f>INDIRECT(F$1&amp;"!D"&amp;ROW())</f>
        <v/>
      </c>
      <c r="G111" s="200">
        <f>G112*(1+F111)</f>
        <v/>
      </c>
      <c r="H111" s="202">
        <f>INDIRECT(H$1&amp;"!D"&amp;ROW())</f>
        <v/>
      </c>
      <c r="I111" s="200">
        <f>I112*(1+H111)</f>
        <v/>
      </c>
      <c r="J111" s="199" t="n"/>
      <c r="K111" s="199" t="n"/>
      <c r="L111" s="200">
        <f>SUM(C111,E111,G111,I111,K111)</f>
        <v/>
      </c>
      <c r="M111" s="202">
        <f>L111/L112-1</f>
        <v/>
      </c>
      <c r="N111" s="415">
        <f>_xlfn.STDEV.P(M111:M363)</f>
        <v/>
      </c>
      <c r="O111" s="202">
        <f>N111*SQRT(250)</f>
        <v/>
      </c>
      <c r="P111" s="416">
        <f>0.09%</f>
        <v/>
      </c>
      <c r="Q111" s="415">
        <f>L111/L363-1</f>
        <v/>
      </c>
      <c r="R111" s="218">
        <f>Q111-P111</f>
        <v/>
      </c>
      <c r="S111" s="219">
        <f>AVERAGE(R111:R1109)</f>
        <v/>
      </c>
      <c r="T111" s="217">
        <f>R111/O111</f>
        <v/>
      </c>
      <c r="U111" s="199" t="n"/>
      <c r="V111" s="199" t="n"/>
      <c r="W111" s="199" t="n"/>
      <c r="X111" s="199" t="n"/>
      <c r="Y111" s="199" t="n"/>
      <c r="Z111" s="199" t="n"/>
      <c r="AA111" s="199" t="n"/>
      <c r="AB111" s="199" t="n"/>
      <c r="AC111" s="199" t="n"/>
      <c r="AD111" s="199" t="n"/>
      <c r="AE111" s="199" t="n"/>
      <c r="AF111" s="199" t="n"/>
      <c r="AG111" s="199" t="n"/>
    </row>
    <row r="112" ht="26.5" customHeight="1">
      <c r="A112" s="203" t="n">
        <v>44209</v>
      </c>
      <c r="B112" s="202">
        <f>INDIRECT(B$1&amp;"!D"&amp;ROW())</f>
        <v/>
      </c>
      <c r="C112" s="200">
        <f>C113*(1+B112)</f>
        <v/>
      </c>
      <c r="D112" s="202">
        <f>INDIRECT(D$1&amp;"!D"&amp;ROW())</f>
        <v/>
      </c>
      <c r="E112" s="200">
        <f>E113*(1+D112)</f>
        <v/>
      </c>
      <c r="F112" s="202">
        <f>INDIRECT(F$1&amp;"!D"&amp;ROW())</f>
        <v/>
      </c>
      <c r="G112" s="200">
        <f>G113*(1+F112)</f>
        <v/>
      </c>
      <c r="H112" s="202">
        <f>INDIRECT(H$1&amp;"!D"&amp;ROW())</f>
        <v/>
      </c>
      <c r="I112" s="200">
        <f>I113*(1+H112)</f>
        <v/>
      </c>
      <c r="J112" s="199" t="n"/>
      <c r="K112" s="199" t="n"/>
      <c r="L112" s="200">
        <f>SUM(C112,E112,G112,I112,K112)</f>
        <v/>
      </c>
      <c r="M112" s="202">
        <f>L112/L113-1</f>
        <v/>
      </c>
      <c r="N112" s="415">
        <f>_xlfn.STDEV.P(M112:M364)</f>
        <v/>
      </c>
      <c r="O112" s="202">
        <f>N112*SQRT(250)</f>
        <v/>
      </c>
      <c r="P112" s="416">
        <f>0.09%</f>
        <v/>
      </c>
      <c r="Q112" s="415">
        <f>L112/L364-1</f>
        <v/>
      </c>
      <c r="R112" s="218">
        <f>Q112-P112</f>
        <v/>
      </c>
      <c r="S112" s="219">
        <f>AVERAGE(R112:R1110)</f>
        <v/>
      </c>
      <c r="T112" s="217">
        <f>R112/O112</f>
        <v/>
      </c>
      <c r="U112" s="199" t="n"/>
      <c r="V112" s="199" t="n"/>
      <c r="W112" s="199" t="n"/>
      <c r="X112" s="199" t="n"/>
      <c r="Y112" s="199" t="n"/>
      <c r="Z112" s="199" t="n"/>
      <c r="AA112" s="199" t="n"/>
      <c r="AB112" s="199" t="n"/>
      <c r="AC112" s="199" t="n"/>
      <c r="AD112" s="199" t="n"/>
      <c r="AE112" s="199" t="n"/>
      <c r="AF112" s="199" t="n"/>
      <c r="AG112" s="199" t="n"/>
    </row>
    <row r="113" ht="26.5" customHeight="1">
      <c r="A113" s="203" t="n">
        <v>44208</v>
      </c>
      <c r="B113" s="202">
        <f>INDIRECT(B$1&amp;"!D"&amp;ROW())</f>
        <v/>
      </c>
      <c r="C113" s="200">
        <f>C114*(1+B113)</f>
        <v/>
      </c>
      <c r="D113" s="202">
        <f>INDIRECT(D$1&amp;"!D"&amp;ROW())</f>
        <v/>
      </c>
      <c r="E113" s="200">
        <f>E114*(1+D113)</f>
        <v/>
      </c>
      <c r="F113" s="202">
        <f>INDIRECT(F$1&amp;"!D"&amp;ROW())</f>
        <v/>
      </c>
      <c r="G113" s="200">
        <f>G114*(1+F113)</f>
        <v/>
      </c>
      <c r="H113" s="202">
        <f>INDIRECT(H$1&amp;"!D"&amp;ROW())</f>
        <v/>
      </c>
      <c r="I113" s="200">
        <f>I114*(1+H113)</f>
        <v/>
      </c>
      <c r="J113" s="199" t="n"/>
      <c r="K113" s="199" t="n"/>
      <c r="L113" s="200">
        <f>SUM(C113,E113,G113,I113,K113)</f>
        <v/>
      </c>
      <c r="M113" s="202">
        <f>L113/L114-1</f>
        <v/>
      </c>
      <c r="N113" s="415">
        <f>_xlfn.STDEV.P(M113:M365)</f>
        <v/>
      </c>
      <c r="O113" s="202">
        <f>N113*SQRT(250)</f>
        <v/>
      </c>
      <c r="P113" s="416">
        <f>0.09%</f>
        <v/>
      </c>
      <c r="Q113" s="415">
        <f>L113/L365-1</f>
        <v/>
      </c>
      <c r="R113" s="218">
        <f>Q113-P113</f>
        <v/>
      </c>
      <c r="S113" s="219">
        <f>AVERAGE(R113:R1111)</f>
        <v/>
      </c>
      <c r="T113" s="217">
        <f>R113/O113</f>
        <v/>
      </c>
      <c r="U113" s="199" t="n"/>
      <c r="V113" s="199" t="n"/>
      <c r="W113" s="199" t="n"/>
      <c r="X113" s="199" t="n"/>
      <c r="Y113" s="199" t="n"/>
      <c r="Z113" s="199" t="n"/>
      <c r="AA113" s="199" t="n"/>
      <c r="AB113" s="199" t="n"/>
      <c r="AC113" s="199" t="n"/>
      <c r="AD113" s="199" t="n"/>
      <c r="AE113" s="199" t="n"/>
      <c r="AF113" s="199" t="n"/>
      <c r="AG113" s="199" t="n"/>
    </row>
    <row r="114" ht="26.5" customHeight="1">
      <c r="A114" s="203" t="n">
        <v>44207</v>
      </c>
      <c r="B114" s="202">
        <f>INDIRECT(B$1&amp;"!D"&amp;ROW())</f>
        <v/>
      </c>
      <c r="C114" s="200">
        <f>C115*(1+B114)</f>
        <v/>
      </c>
      <c r="D114" s="202">
        <f>INDIRECT(D$1&amp;"!D"&amp;ROW())</f>
        <v/>
      </c>
      <c r="E114" s="200">
        <f>E115*(1+D114)</f>
        <v/>
      </c>
      <c r="F114" s="202">
        <f>INDIRECT(F$1&amp;"!D"&amp;ROW())</f>
        <v/>
      </c>
      <c r="G114" s="200">
        <f>G115*(1+F114)</f>
        <v/>
      </c>
      <c r="H114" s="202">
        <f>INDIRECT(H$1&amp;"!D"&amp;ROW())</f>
        <v/>
      </c>
      <c r="I114" s="200">
        <f>I115*(1+H114)</f>
        <v/>
      </c>
      <c r="J114" s="199" t="n"/>
      <c r="K114" s="199" t="n"/>
      <c r="L114" s="200">
        <f>SUM(C114,E114,G114,I114,K114)</f>
        <v/>
      </c>
      <c r="M114" s="202">
        <f>L114/L115-1</f>
        <v/>
      </c>
      <c r="N114" s="415">
        <f>_xlfn.STDEV.P(M114:M366)</f>
        <v/>
      </c>
      <c r="O114" s="202">
        <f>N114*SQRT(250)</f>
        <v/>
      </c>
      <c r="P114" s="416">
        <f>0.09%</f>
        <v/>
      </c>
      <c r="Q114" s="415">
        <f>L114/L366-1</f>
        <v/>
      </c>
      <c r="R114" s="218">
        <f>Q114-P114</f>
        <v/>
      </c>
      <c r="S114" s="219">
        <f>AVERAGE(R114:R1112)</f>
        <v/>
      </c>
      <c r="T114" s="217">
        <f>R114/O114</f>
        <v/>
      </c>
      <c r="U114" s="199" t="n"/>
      <c r="V114" s="199" t="n"/>
      <c r="W114" s="199" t="n"/>
      <c r="X114" s="199" t="n"/>
      <c r="Y114" s="199" t="n"/>
      <c r="Z114" s="199" t="n"/>
      <c r="AA114" s="199" t="n"/>
      <c r="AB114" s="199" t="n"/>
      <c r="AC114" s="199" t="n"/>
      <c r="AD114" s="199" t="n"/>
      <c r="AE114" s="199" t="n"/>
      <c r="AF114" s="199" t="n"/>
      <c r="AG114" s="199" t="n"/>
    </row>
    <row r="115" ht="26.5" customHeight="1">
      <c r="A115" s="203" t="n">
        <v>44204</v>
      </c>
      <c r="B115" s="202">
        <f>INDIRECT(B$1&amp;"!D"&amp;ROW())</f>
        <v/>
      </c>
      <c r="C115" s="200">
        <f>C116*(1+B115)</f>
        <v/>
      </c>
      <c r="D115" s="202">
        <f>INDIRECT(D$1&amp;"!D"&amp;ROW())</f>
        <v/>
      </c>
      <c r="E115" s="200">
        <f>E116*(1+D115)</f>
        <v/>
      </c>
      <c r="F115" s="202">
        <f>INDIRECT(F$1&amp;"!D"&amp;ROW())</f>
        <v/>
      </c>
      <c r="G115" s="200">
        <f>G116*(1+F115)</f>
        <v/>
      </c>
      <c r="H115" s="202">
        <f>INDIRECT(H$1&amp;"!D"&amp;ROW())</f>
        <v/>
      </c>
      <c r="I115" s="200">
        <f>I116*(1+H115)</f>
        <v/>
      </c>
      <c r="J115" s="199" t="n"/>
      <c r="K115" s="199" t="n"/>
      <c r="L115" s="200">
        <f>SUM(C115,E115,G115,I115,K115)</f>
        <v/>
      </c>
      <c r="M115" s="202">
        <f>L115/L116-1</f>
        <v/>
      </c>
      <c r="N115" s="415">
        <f>_xlfn.STDEV.P(M115:M367)</f>
        <v/>
      </c>
      <c r="O115" s="202">
        <f>N115*SQRT(250)</f>
        <v/>
      </c>
      <c r="P115" s="416">
        <f>0.09%</f>
        <v/>
      </c>
      <c r="Q115" s="415">
        <f>L115/L367-1</f>
        <v/>
      </c>
      <c r="R115" s="218">
        <f>Q115-P115</f>
        <v/>
      </c>
      <c r="S115" s="219">
        <f>AVERAGE(R115:R1113)</f>
        <v/>
      </c>
      <c r="T115" s="217">
        <f>R115/O115</f>
        <v/>
      </c>
      <c r="U115" s="199" t="n"/>
      <c r="V115" s="199" t="n"/>
      <c r="W115" s="199" t="n"/>
      <c r="X115" s="199" t="n"/>
      <c r="Y115" s="199" t="n"/>
      <c r="Z115" s="199" t="n"/>
      <c r="AA115" s="199" t="n"/>
      <c r="AB115" s="199" t="n"/>
      <c r="AC115" s="199" t="n"/>
      <c r="AD115" s="199" t="n"/>
      <c r="AE115" s="199" t="n"/>
      <c r="AF115" s="199" t="n"/>
      <c r="AG115" s="199" t="n"/>
    </row>
    <row r="116" ht="26.5" customHeight="1">
      <c r="A116" s="203" t="n">
        <v>44203</v>
      </c>
      <c r="B116" s="202">
        <f>INDIRECT(B$1&amp;"!D"&amp;ROW())</f>
        <v/>
      </c>
      <c r="C116" s="200">
        <f>C117*(1+B116)</f>
        <v/>
      </c>
      <c r="D116" s="202">
        <f>INDIRECT(D$1&amp;"!D"&amp;ROW())</f>
        <v/>
      </c>
      <c r="E116" s="200">
        <f>E117*(1+D116)</f>
        <v/>
      </c>
      <c r="F116" s="202">
        <f>INDIRECT(F$1&amp;"!D"&amp;ROW())</f>
        <v/>
      </c>
      <c r="G116" s="200">
        <f>G117*(1+F116)</f>
        <v/>
      </c>
      <c r="H116" s="202">
        <f>INDIRECT(H$1&amp;"!D"&amp;ROW())</f>
        <v/>
      </c>
      <c r="I116" s="200">
        <f>I117*(1+H116)</f>
        <v/>
      </c>
      <c r="J116" s="199" t="n"/>
      <c r="K116" s="199" t="n"/>
      <c r="L116" s="200">
        <f>SUM(C116,E116,G116,I116,K116)</f>
        <v/>
      </c>
      <c r="M116" s="202">
        <f>L116/L117-1</f>
        <v/>
      </c>
      <c r="N116" s="415">
        <f>_xlfn.STDEV.P(M116:M368)</f>
        <v/>
      </c>
      <c r="O116" s="202">
        <f>N116*SQRT(250)</f>
        <v/>
      </c>
      <c r="P116" s="416">
        <f>0.09%</f>
        <v/>
      </c>
      <c r="Q116" s="415">
        <f>L116/L368-1</f>
        <v/>
      </c>
      <c r="R116" s="218">
        <f>Q116-P116</f>
        <v/>
      </c>
      <c r="S116" s="219">
        <f>AVERAGE(R116:R1114)</f>
        <v/>
      </c>
      <c r="T116" s="217">
        <f>R116/O116</f>
        <v/>
      </c>
      <c r="U116" s="199" t="n"/>
      <c r="V116" s="199" t="n"/>
      <c r="W116" s="199" t="n"/>
      <c r="X116" s="199" t="n"/>
      <c r="Y116" s="199" t="n"/>
      <c r="Z116" s="199" t="n"/>
      <c r="AA116" s="199" t="n"/>
      <c r="AB116" s="199" t="n"/>
      <c r="AC116" s="199" t="n"/>
      <c r="AD116" s="199" t="n"/>
      <c r="AE116" s="199" t="n"/>
      <c r="AF116" s="199" t="n"/>
      <c r="AG116" s="199" t="n"/>
    </row>
    <row r="117" ht="26.5" customHeight="1">
      <c r="A117" s="203" t="n">
        <v>44202</v>
      </c>
      <c r="B117" s="202">
        <f>INDIRECT(B$1&amp;"!D"&amp;ROW())</f>
        <v/>
      </c>
      <c r="C117" s="200">
        <f>C118*(1+B117)</f>
        <v/>
      </c>
      <c r="D117" s="202">
        <f>INDIRECT(D$1&amp;"!D"&amp;ROW())</f>
        <v/>
      </c>
      <c r="E117" s="200">
        <f>E118*(1+D117)</f>
        <v/>
      </c>
      <c r="F117" s="202">
        <f>INDIRECT(F$1&amp;"!D"&amp;ROW())</f>
        <v/>
      </c>
      <c r="G117" s="200">
        <f>G118*(1+F117)</f>
        <v/>
      </c>
      <c r="H117" s="202">
        <f>INDIRECT(H$1&amp;"!D"&amp;ROW())</f>
        <v/>
      </c>
      <c r="I117" s="200">
        <f>I118*(1+H117)</f>
        <v/>
      </c>
      <c r="J117" s="199" t="n"/>
      <c r="K117" s="199" t="n"/>
      <c r="L117" s="200">
        <f>SUM(C117,E117,G117,I117,K117)</f>
        <v/>
      </c>
      <c r="M117" s="202">
        <f>L117/L118-1</f>
        <v/>
      </c>
      <c r="N117" s="415">
        <f>_xlfn.STDEV.P(M117:M369)</f>
        <v/>
      </c>
      <c r="O117" s="202">
        <f>N117*SQRT(250)</f>
        <v/>
      </c>
      <c r="P117" s="416">
        <f>0.09%</f>
        <v/>
      </c>
      <c r="Q117" s="415">
        <f>L117/L369-1</f>
        <v/>
      </c>
      <c r="R117" s="218">
        <f>Q117-P117</f>
        <v/>
      </c>
      <c r="S117" s="219">
        <f>AVERAGE(R117:R1115)</f>
        <v/>
      </c>
      <c r="T117" s="217">
        <f>R117/O117</f>
        <v/>
      </c>
      <c r="U117" s="199" t="n"/>
      <c r="V117" s="199" t="n"/>
      <c r="W117" s="199" t="n"/>
      <c r="X117" s="199" t="n"/>
      <c r="Y117" s="199" t="n"/>
      <c r="Z117" s="199" t="n"/>
      <c r="AA117" s="199" t="n"/>
      <c r="AB117" s="199" t="n"/>
      <c r="AC117" s="199" t="n"/>
      <c r="AD117" s="199" t="n"/>
      <c r="AE117" s="199" t="n"/>
      <c r="AF117" s="199" t="n"/>
      <c r="AG117" s="199" t="n"/>
    </row>
    <row r="118" ht="26.5" customHeight="1">
      <c r="A118" s="203" t="n">
        <v>44201</v>
      </c>
      <c r="B118" s="202">
        <f>INDIRECT(B$1&amp;"!D"&amp;ROW())</f>
        <v/>
      </c>
      <c r="C118" s="200">
        <f>C119*(1+B118)</f>
        <v/>
      </c>
      <c r="D118" s="202">
        <f>INDIRECT(D$1&amp;"!D"&amp;ROW())</f>
        <v/>
      </c>
      <c r="E118" s="200">
        <f>E119*(1+D118)</f>
        <v/>
      </c>
      <c r="F118" s="202">
        <f>INDIRECT(F$1&amp;"!D"&amp;ROW())</f>
        <v/>
      </c>
      <c r="G118" s="200">
        <f>G119*(1+F118)</f>
        <v/>
      </c>
      <c r="H118" s="202">
        <f>INDIRECT(H$1&amp;"!D"&amp;ROW())</f>
        <v/>
      </c>
      <c r="I118" s="200">
        <f>I119*(1+H118)</f>
        <v/>
      </c>
      <c r="J118" s="199" t="n"/>
      <c r="K118" s="199" t="n"/>
      <c r="L118" s="200">
        <f>SUM(C118,E118,G118,I118,K118)</f>
        <v/>
      </c>
      <c r="M118" s="202">
        <f>L118/L119-1</f>
        <v/>
      </c>
      <c r="N118" s="415">
        <f>_xlfn.STDEV.P(M118:M370)</f>
        <v/>
      </c>
      <c r="O118" s="202">
        <f>N118*SQRT(250)</f>
        <v/>
      </c>
      <c r="P118" s="416">
        <f>0.09%</f>
        <v/>
      </c>
      <c r="Q118" s="415">
        <f>L118/L370-1</f>
        <v/>
      </c>
      <c r="R118" s="218">
        <f>Q118-P118</f>
        <v/>
      </c>
      <c r="S118" s="219">
        <f>AVERAGE(R118:R1116)</f>
        <v/>
      </c>
      <c r="T118" s="217">
        <f>R118/O118</f>
        <v/>
      </c>
      <c r="U118" s="199" t="n"/>
      <c r="V118" s="199" t="n"/>
      <c r="W118" s="199" t="n"/>
      <c r="X118" s="199" t="n"/>
      <c r="Y118" s="199" t="n"/>
      <c r="Z118" s="199" t="n"/>
      <c r="AA118" s="199" t="n"/>
      <c r="AB118" s="199" t="n"/>
      <c r="AC118" s="199" t="n"/>
      <c r="AD118" s="199" t="n"/>
      <c r="AE118" s="199" t="n"/>
      <c r="AF118" s="199" t="n"/>
      <c r="AG118" s="199" t="n"/>
    </row>
    <row r="119" ht="26.5" customHeight="1">
      <c r="A119" s="203" t="n">
        <v>44200</v>
      </c>
      <c r="B119" s="202">
        <f>INDIRECT(B$1&amp;"!D"&amp;ROW())</f>
        <v/>
      </c>
      <c r="C119" s="200">
        <f>C120*(1+B119)</f>
        <v/>
      </c>
      <c r="D119" s="202">
        <f>INDIRECT(D$1&amp;"!D"&amp;ROW())</f>
        <v/>
      </c>
      <c r="E119" s="200">
        <f>E120*(1+D119)</f>
        <v/>
      </c>
      <c r="F119" s="202">
        <f>INDIRECT(F$1&amp;"!D"&amp;ROW())</f>
        <v/>
      </c>
      <c r="G119" s="200">
        <f>G120*(1+F119)</f>
        <v/>
      </c>
      <c r="H119" s="202">
        <f>INDIRECT(H$1&amp;"!D"&amp;ROW())</f>
        <v/>
      </c>
      <c r="I119" s="200">
        <f>I120*(1+H119)</f>
        <v/>
      </c>
      <c r="J119" s="199" t="n"/>
      <c r="K119" s="199" t="n"/>
      <c r="L119" s="200">
        <f>SUM(C119,E119,G119,I119,K119)</f>
        <v/>
      </c>
      <c r="M119" s="202">
        <f>L119/L120-1</f>
        <v/>
      </c>
      <c r="N119" s="415">
        <f>_xlfn.STDEV.P(M119:M371)</f>
        <v/>
      </c>
      <c r="O119" s="202">
        <f>N119*SQRT(250)</f>
        <v/>
      </c>
      <c r="P119" s="416">
        <f>0.09%</f>
        <v/>
      </c>
      <c r="Q119" s="415">
        <f>L119/L371-1</f>
        <v/>
      </c>
      <c r="R119" s="218">
        <f>Q119-P119</f>
        <v/>
      </c>
      <c r="S119" s="219">
        <f>AVERAGE(R119:R1117)</f>
        <v/>
      </c>
      <c r="T119" s="217">
        <f>R119/O119</f>
        <v/>
      </c>
      <c r="U119" s="199" t="n"/>
      <c r="V119" s="199" t="n"/>
      <c r="W119" s="199" t="n"/>
      <c r="X119" s="199" t="n"/>
      <c r="Y119" s="199" t="n"/>
      <c r="Z119" s="199" t="n"/>
      <c r="AA119" s="199" t="n"/>
      <c r="AB119" s="199" t="n"/>
      <c r="AC119" s="199" t="n"/>
      <c r="AD119" s="199" t="n"/>
      <c r="AE119" s="199" t="n"/>
      <c r="AF119" s="199" t="n"/>
      <c r="AG119" s="199" t="n"/>
    </row>
    <row r="120" ht="26.5" customHeight="1">
      <c r="A120" s="203" t="n">
        <v>44196</v>
      </c>
      <c r="B120" s="202">
        <f>INDIRECT(B$1&amp;"!D"&amp;ROW())</f>
        <v/>
      </c>
      <c r="C120" s="200">
        <f>C121*(1+B120)</f>
        <v/>
      </c>
      <c r="D120" s="202">
        <f>INDIRECT(D$1&amp;"!D"&amp;ROW())</f>
        <v/>
      </c>
      <c r="E120" s="200">
        <f>E121*(1+D120)</f>
        <v/>
      </c>
      <c r="F120" s="202">
        <f>INDIRECT(F$1&amp;"!D"&amp;ROW())</f>
        <v/>
      </c>
      <c r="G120" s="200">
        <f>G121*(1+F120)</f>
        <v/>
      </c>
      <c r="H120" s="202">
        <f>INDIRECT(H$1&amp;"!D"&amp;ROW())</f>
        <v/>
      </c>
      <c r="I120" s="200">
        <f>I121*(1+H120)</f>
        <v/>
      </c>
      <c r="J120" s="199" t="n"/>
      <c r="K120" s="199" t="n"/>
      <c r="L120" s="200">
        <f>SUM(C120,E120,G120,I120,K120)</f>
        <v/>
      </c>
      <c r="M120" s="202">
        <f>L120/L121-1</f>
        <v/>
      </c>
      <c r="N120" s="415">
        <f>_xlfn.STDEV.P(M120:M372)</f>
        <v/>
      </c>
      <c r="O120" s="202">
        <f>N120*SQRT(250)</f>
        <v/>
      </c>
      <c r="P120" s="416" t="n"/>
      <c r="Q120" s="415" t="n"/>
      <c r="R120" s="218" t="n"/>
      <c r="S120" s="219">
        <f>IFERROR(AVERAGE(R120:R1118),"")</f>
        <v/>
      </c>
      <c r="T120" s="217" t="n"/>
      <c r="U120" s="199" t="n"/>
      <c r="V120" s="199" t="n"/>
      <c r="W120" s="199" t="n"/>
      <c r="X120" s="199" t="n"/>
      <c r="Y120" s="199" t="n"/>
      <c r="Z120" s="199" t="n"/>
      <c r="AA120" s="199" t="n"/>
      <c r="AB120" s="199" t="n"/>
      <c r="AC120" s="199" t="n"/>
      <c r="AD120" s="199" t="n"/>
      <c r="AE120" s="199" t="n"/>
      <c r="AF120" s="199" t="n"/>
      <c r="AG120" s="199" t="n"/>
    </row>
    <row r="121" ht="26.5" customHeight="1">
      <c r="A121" s="203" t="n">
        <v>44195</v>
      </c>
      <c r="B121" s="202">
        <f>INDIRECT(B$1&amp;"!D"&amp;ROW())</f>
        <v/>
      </c>
      <c r="C121" s="200">
        <f>C122*(1+B121)</f>
        <v/>
      </c>
      <c r="D121" s="202">
        <f>INDIRECT(D$1&amp;"!D"&amp;ROW())</f>
        <v/>
      </c>
      <c r="E121" s="200">
        <f>E122*(1+D121)</f>
        <v/>
      </c>
      <c r="F121" s="202">
        <f>INDIRECT(F$1&amp;"!D"&amp;ROW())</f>
        <v/>
      </c>
      <c r="G121" s="200">
        <f>G122*(1+F121)</f>
        <v/>
      </c>
      <c r="H121" s="202">
        <f>INDIRECT(H$1&amp;"!D"&amp;ROW())</f>
        <v/>
      </c>
      <c r="I121" s="200">
        <f>I122*(1+H121)</f>
        <v/>
      </c>
      <c r="J121" s="199" t="n"/>
      <c r="K121" s="199" t="n"/>
      <c r="L121" s="200">
        <f>SUM(C121,E121,G121,I121,K121)</f>
        <v/>
      </c>
      <c r="M121" s="202">
        <f>L121/L122-1</f>
        <v/>
      </c>
      <c r="N121" s="415" t="n"/>
      <c r="O121" s="202" t="n"/>
      <c r="P121" s="416" t="n"/>
      <c r="Q121" s="415" t="n"/>
      <c r="R121" s="218" t="n"/>
      <c r="S121" s="219">
        <f>IFERROR(AVERAGE(R121:R1119),"")</f>
        <v/>
      </c>
      <c r="T121" s="217" t="n"/>
      <c r="U121" s="199" t="n"/>
      <c r="V121" s="199" t="n"/>
      <c r="W121" s="199" t="n"/>
      <c r="X121" s="199" t="n"/>
      <c r="Y121" s="199" t="n"/>
      <c r="Z121" s="199" t="n"/>
      <c r="AA121" s="199" t="n"/>
      <c r="AB121" s="199" t="n"/>
      <c r="AC121" s="199" t="n"/>
      <c r="AD121" s="199" t="n"/>
      <c r="AE121" s="199" t="n"/>
      <c r="AF121" s="199" t="n"/>
      <c r="AG121" s="199" t="n"/>
    </row>
    <row r="122" ht="26.5" customHeight="1">
      <c r="A122" s="203" t="n">
        <v>44194</v>
      </c>
      <c r="B122" s="202">
        <f>INDIRECT(B$1&amp;"!D"&amp;ROW())</f>
        <v/>
      </c>
      <c r="C122" s="200">
        <f>C123*(1+B122)</f>
        <v/>
      </c>
      <c r="D122" s="202">
        <f>INDIRECT(D$1&amp;"!D"&amp;ROW())</f>
        <v/>
      </c>
      <c r="E122" s="200">
        <f>E123*(1+D122)</f>
        <v/>
      </c>
      <c r="F122" s="202">
        <f>INDIRECT(F$1&amp;"!D"&amp;ROW())</f>
        <v/>
      </c>
      <c r="G122" s="200">
        <f>G123*(1+F122)</f>
        <v/>
      </c>
      <c r="H122" s="202">
        <f>INDIRECT(H$1&amp;"!D"&amp;ROW())</f>
        <v/>
      </c>
      <c r="I122" s="200">
        <f>I123*(1+H122)</f>
        <v/>
      </c>
      <c r="J122" s="199" t="n"/>
      <c r="K122" s="199" t="n"/>
      <c r="L122" s="200">
        <f>SUM(C122,E122,G122,I122,K122)</f>
        <v/>
      </c>
      <c r="M122" s="202">
        <f>L122/L123-1</f>
        <v/>
      </c>
      <c r="N122" s="415" t="n"/>
      <c r="O122" s="202" t="n"/>
      <c r="P122" s="416" t="n"/>
      <c r="Q122" s="415" t="n"/>
      <c r="R122" s="218" t="n"/>
      <c r="S122" s="219">
        <f>IFERROR(AVERAGE(R122:R1120),"")</f>
        <v/>
      </c>
      <c r="T122" s="217" t="n"/>
      <c r="U122" s="199" t="n"/>
      <c r="V122" s="199" t="n"/>
      <c r="W122" s="199" t="n"/>
      <c r="X122" s="199" t="n"/>
      <c r="Y122" s="199" t="n"/>
      <c r="Z122" s="199" t="n"/>
      <c r="AA122" s="199" t="n"/>
      <c r="AB122" s="199" t="n"/>
      <c r="AC122" s="199" t="n"/>
      <c r="AD122" s="199" t="n"/>
      <c r="AE122" s="199" t="n"/>
      <c r="AF122" s="199" t="n"/>
      <c r="AG122" s="199" t="n"/>
    </row>
    <row r="123" ht="26.5" customHeight="1">
      <c r="A123" s="203" t="n">
        <v>44193</v>
      </c>
      <c r="B123" s="202">
        <f>INDIRECT(B$1&amp;"!D"&amp;ROW())</f>
        <v/>
      </c>
      <c r="C123" s="200">
        <f>C124*(1+B123)</f>
        <v/>
      </c>
      <c r="D123" s="202">
        <f>INDIRECT(D$1&amp;"!D"&amp;ROW())</f>
        <v/>
      </c>
      <c r="E123" s="200">
        <f>E124*(1+D123)</f>
        <v/>
      </c>
      <c r="F123" s="202">
        <f>INDIRECT(F$1&amp;"!D"&amp;ROW())</f>
        <v/>
      </c>
      <c r="G123" s="200">
        <f>G124*(1+F123)</f>
        <v/>
      </c>
      <c r="H123" s="202">
        <f>INDIRECT(H$1&amp;"!D"&amp;ROW())</f>
        <v/>
      </c>
      <c r="I123" s="200">
        <f>I124*(1+H123)</f>
        <v/>
      </c>
      <c r="J123" s="199" t="n"/>
      <c r="K123" s="199" t="n"/>
      <c r="L123" s="200">
        <f>SUM(C123,E123,G123,I123,K123)</f>
        <v/>
      </c>
      <c r="M123" s="202">
        <f>L123/L124-1</f>
        <v/>
      </c>
      <c r="N123" s="415" t="n"/>
      <c r="O123" s="202" t="n"/>
      <c r="P123" s="416" t="n"/>
      <c r="Q123" s="415" t="n"/>
      <c r="R123" s="218" t="n"/>
      <c r="S123" s="214" t="n"/>
      <c r="T123" s="217" t="n"/>
      <c r="U123" s="199" t="n"/>
      <c r="V123" s="199" t="n"/>
      <c r="W123" s="199" t="n"/>
      <c r="X123" s="199" t="n"/>
      <c r="Y123" s="199" t="n"/>
      <c r="Z123" s="199" t="n"/>
      <c r="AA123" s="199" t="n"/>
      <c r="AB123" s="199" t="n"/>
      <c r="AC123" s="199" t="n"/>
      <c r="AD123" s="199" t="n"/>
      <c r="AE123" s="199" t="n"/>
      <c r="AF123" s="199" t="n"/>
      <c r="AG123" s="199" t="n"/>
    </row>
    <row r="124" ht="26.5" customHeight="1">
      <c r="A124" s="203" t="n">
        <v>44189</v>
      </c>
      <c r="B124" s="202">
        <f>INDIRECT(B$1&amp;"!D"&amp;ROW())</f>
        <v/>
      </c>
      <c r="C124" s="200">
        <f>C125*(1+B124)</f>
        <v/>
      </c>
      <c r="D124" s="202">
        <f>INDIRECT(D$1&amp;"!D"&amp;ROW())</f>
        <v/>
      </c>
      <c r="E124" s="200">
        <f>E125*(1+D124)</f>
        <v/>
      </c>
      <c r="F124" s="202">
        <f>INDIRECT(F$1&amp;"!D"&amp;ROW())</f>
        <v/>
      </c>
      <c r="G124" s="200">
        <f>G125*(1+F124)</f>
        <v/>
      </c>
      <c r="H124" s="202">
        <f>INDIRECT(H$1&amp;"!D"&amp;ROW())</f>
        <v/>
      </c>
      <c r="I124" s="200">
        <f>I125*(1+H124)</f>
        <v/>
      </c>
      <c r="J124" s="199" t="n"/>
      <c r="K124" s="199" t="n"/>
      <c r="L124" s="200">
        <f>SUM(C124,E124,G124,I124,K124)</f>
        <v/>
      </c>
      <c r="M124" s="202">
        <f>L124/L125-1</f>
        <v/>
      </c>
      <c r="N124" s="415" t="n"/>
      <c r="O124" s="202" t="n"/>
      <c r="P124" s="416" t="n"/>
      <c r="Q124" s="415" t="n"/>
      <c r="R124" s="218" t="n"/>
      <c r="S124" s="214" t="n"/>
      <c r="T124" s="217" t="n"/>
      <c r="U124" s="199" t="n"/>
      <c r="V124" s="199" t="n"/>
      <c r="W124" s="199" t="n"/>
      <c r="X124" s="199" t="n"/>
      <c r="Y124" s="199" t="n"/>
      <c r="Z124" s="199" t="n"/>
      <c r="AA124" s="199" t="n"/>
      <c r="AB124" s="199" t="n"/>
      <c r="AC124" s="199" t="n"/>
      <c r="AD124" s="199" t="n"/>
      <c r="AE124" s="199" t="n"/>
      <c r="AF124" s="199" t="n"/>
      <c r="AG124" s="199" t="n"/>
    </row>
    <row r="125" ht="26.5" customHeight="1">
      <c r="A125" s="203" t="n">
        <v>44188</v>
      </c>
      <c r="B125" s="202">
        <f>INDIRECT(B$1&amp;"!D"&amp;ROW())</f>
        <v/>
      </c>
      <c r="C125" s="200">
        <f>C126*(1+B125)</f>
        <v/>
      </c>
      <c r="D125" s="202">
        <f>INDIRECT(D$1&amp;"!D"&amp;ROW())</f>
        <v/>
      </c>
      <c r="E125" s="200">
        <f>E126*(1+D125)</f>
        <v/>
      </c>
      <c r="F125" s="202">
        <f>INDIRECT(F$1&amp;"!D"&amp;ROW())</f>
        <v/>
      </c>
      <c r="G125" s="200">
        <f>G126*(1+F125)</f>
        <v/>
      </c>
      <c r="H125" s="202">
        <f>INDIRECT(H$1&amp;"!D"&amp;ROW())</f>
        <v/>
      </c>
      <c r="I125" s="200">
        <f>I126*(1+H125)</f>
        <v/>
      </c>
      <c r="J125" s="199" t="n"/>
      <c r="K125" s="199" t="n"/>
      <c r="L125" s="200">
        <f>SUM(C125,E125,G125,I125,K125)</f>
        <v/>
      </c>
      <c r="M125" s="202">
        <f>L125/L126-1</f>
        <v/>
      </c>
      <c r="N125" s="415" t="n"/>
      <c r="O125" s="202" t="n"/>
      <c r="P125" s="416" t="n"/>
      <c r="Q125" s="415" t="n"/>
      <c r="R125" s="218" t="n"/>
      <c r="S125" s="214" t="n"/>
      <c r="T125" s="217" t="n"/>
      <c r="U125" s="199" t="n"/>
      <c r="V125" s="199" t="n"/>
      <c r="W125" s="199" t="n"/>
      <c r="X125" s="199" t="n"/>
      <c r="Y125" s="199" t="n"/>
      <c r="Z125" s="199" t="n"/>
      <c r="AA125" s="199" t="n"/>
      <c r="AB125" s="199" t="n"/>
      <c r="AC125" s="199" t="n"/>
      <c r="AD125" s="199" t="n"/>
      <c r="AE125" s="199" t="n"/>
      <c r="AF125" s="199" t="n"/>
      <c r="AG125" s="199" t="n"/>
    </row>
    <row r="126" ht="26.5" customHeight="1">
      <c r="A126" s="203" t="n">
        <v>44187</v>
      </c>
      <c r="B126" s="202">
        <f>INDIRECT(B$1&amp;"!D"&amp;ROW())</f>
        <v/>
      </c>
      <c r="C126" s="200">
        <f>C127*(1+B126)</f>
        <v/>
      </c>
      <c r="D126" s="202">
        <f>INDIRECT(D$1&amp;"!D"&amp;ROW())</f>
        <v/>
      </c>
      <c r="E126" s="200">
        <f>E127*(1+D126)</f>
        <v/>
      </c>
      <c r="F126" s="202">
        <f>INDIRECT(F$1&amp;"!D"&amp;ROW())</f>
        <v/>
      </c>
      <c r="G126" s="200">
        <f>G127*(1+F126)</f>
        <v/>
      </c>
      <c r="H126" s="202">
        <f>INDIRECT(H$1&amp;"!D"&amp;ROW())</f>
        <v/>
      </c>
      <c r="I126" s="200">
        <f>I127*(1+H126)</f>
        <v/>
      </c>
      <c r="J126" s="199" t="n"/>
      <c r="K126" s="199" t="n"/>
      <c r="L126" s="200">
        <f>SUM(C126,E126,G126,I126,K126)</f>
        <v/>
      </c>
      <c r="M126" s="202">
        <f>L126/L127-1</f>
        <v/>
      </c>
      <c r="N126" s="415" t="n"/>
      <c r="O126" s="202" t="n"/>
      <c r="P126" s="416" t="n"/>
      <c r="Q126" s="415" t="n"/>
      <c r="R126" s="218" t="n"/>
      <c r="S126" s="214" t="n"/>
      <c r="T126" s="217" t="n"/>
      <c r="U126" s="199" t="n"/>
      <c r="V126" s="199" t="n"/>
      <c r="W126" s="199" t="n"/>
      <c r="X126" s="199" t="n"/>
      <c r="Y126" s="199" t="n"/>
      <c r="Z126" s="199" t="n"/>
      <c r="AA126" s="199" t="n"/>
      <c r="AB126" s="199" t="n"/>
      <c r="AC126" s="199" t="n"/>
      <c r="AD126" s="199" t="n"/>
      <c r="AE126" s="199" t="n"/>
      <c r="AF126" s="199" t="n"/>
      <c r="AG126" s="199" t="n"/>
    </row>
    <row r="127" ht="26.5" customHeight="1">
      <c r="A127" s="203" t="n">
        <v>44186</v>
      </c>
      <c r="B127" s="202">
        <f>INDIRECT(B$1&amp;"!D"&amp;ROW())</f>
        <v/>
      </c>
      <c r="C127" s="200">
        <f>C128*(1+B127)</f>
        <v/>
      </c>
      <c r="D127" s="202">
        <f>INDIRECT(D$1&amp;"!D"&amp;ROW())</f>
        <v/>
      </c>
      <c r="E127" s="200">
        <f>E128*(1+D127)</f>
        <v/>
      </c>
      <c r="F127" s="202">
        <f>INDIRECT(F$1&amp;"!D"&amp;ROW())</f>
        <v/>
      </c>
      <c r="G127" s="200">
        <f>G128*(1+F127)</f>
        <v/>
      </c>
      <c r="H127" s="202">
        <f>INDIRECT(H$1&amp;"!D"&amp;ROW())</f>
        <v/>
      </c>
      <c r="I127" s="200">
        <f>I128*(1+H127)</f>
        <v/>
      </c>
      <c r="J127" s="199" t="n"/>
      <c r="K127" s="199" t="n"/>
      <c r="L127" s="200">
        <f>SUM(C127,E127,G127,I127,K127)</f>
        <v/>
      </c>
      <c r="M127" s="202">
        <f>L127/L128-1</f>
        <v/>
      </c>
      <c r="N127" s="415" t="n"/>
      <c r="O127" s="202" t="n"/>
      <c r="P127" s="416" t="n"/>
      <c r="Q127" s="415" t="n"/>
      <c r="R127" s="218" t="n"/>
      <c r="S127" s="214" t="n"/>
      <c r="T127" s="217" t="n"/>
      <c r="U127" s="199" t="n"/>
      <c r="V127" s="199" t="n"/>
      <c r="W127" s="199" t="n"/>
      <c r="X127" s="199" t="n"/>
      <c r="Y127" s="199" t="n"/>
      <c r="Z127" s="199" t="n"/>
      <c r="AA127" s="199" t="n"/>
      <c r="AB127" s="199" t="n"/>
      <c r="AC127" s="199" t="n"/>
      <c r="AD127" s="199" t="n"/>
      <c r="AE127" s="199" t="n"/>
      <c r="AF127" s="199" t="n"/>
      <c r="AG127" s="199" t="n"/>
    </row>
    <row r="128" ht="26.5" customHeight="1">
      <c r="A128" s="203" t="n">
        <v>44183</v>
      </c>
      <c r="B128" s="202">
        <f>INDIRECT(B$1&amp;"!D"&amp;ROW())</f>
        <v/>
      </c>
      <c r="C128" s="200">
        <f>C129*(1+B128)</f>
        <v/>
      </c>
      <c r="D128" s="202">
        <f>INDIRECT(D$1&amp;"!D"&amp;ROW())</f>
        <v/>
      </c>
      <c r="E128" s="200">
        <f>E129*(1+D128)</f>
        <v/>
      </c>
      <c r="F128" s="202">
        <f>INDIRECT(F$1&amp;"!D"&amp;ROW())</f>
        <v/>
      </c>
      <c r="G128" s="200">
        <f>G129*(1+F128)</f>
        <v/>
      </c>
      <c r="H128" s="202">
        <f>INDIRECT(H$1&amp;"!D"&amp;ROW())</f>
        <v/>
      </c>
      <c r="I128" s="200">
        <f>I129*(1+H128)</f>
        <v/>
      </c>
      <c r="J128" s="199" t="n"/>
      <c r="K128" s="199" t="n"/>
      <c r="L128" s="200">
        <f>SUM(C128,E128,G128,I128,K128)</f>
        <v/>
      </c>
      <c r="M128" s="202">
        <f>L128/L129-1</f>
        <v/>
      </c>
      <c r="N128" s="415" t="n"/>
      <c r="O128" s="202" t="n"/>
      <c r="P128" s="416" t="n"/>
      <c r="Q128" s="415" t="n"/>
      <c r="R128" s="218" t="n"/>
      <c r="S128" s="214" t="n"/>
      <c r="T128" s="217" t="n"/>
      <c r="U128" s="199" t="n"/>
      <c r="V128" s="199" t="n"/>
      <c r="W128" s="199" t="n"/>
      <c r="X128" s="199" t="n"/>
      <c r="Y128" s="199" t="n"/>
      <c r="Z128" s="199" t="n"/>
      <c r="AA128" s="199" t="n"/>
      <c r="AB128" s="199" t="n"/>
      <c r="AC128" s="199" t="n"/>
      <c r="AD128" s="199" t="n"/>
      <c r="AE128" s="199" t="n"/>
      <c r="AF128" s="199" t="n"/>
      <c r="AG128" s="199" t="n"/>
    </row>
    <row r="129" ht="26.5" customHeight="1">
      <c r="A129" s="203" t="n">
        <v>44182</v>
      </c>
      <c r="B129" s="202">
        <f>INDIRECT(B$1&amp;"!D"&amp;ROW())</f>
        <v/>
      </c>
      <c r="C129" s="200">
        <f>C130*(1+B129)</f>
        <v/>
      </c>
      <c r="D129" s="202">
        <f>INDIRECT(D$1&amp;"!D"&amp;ROW())</f>
        <v/>
      </c>
      <c r="E129" s="200">
        <f>E130*(1+D129)</f>
        <v/>
      </c>
      <c r="F129" s="202">
        <f>INDIRECT(F$1&amp;"!D"&amp;ROW())</f>
        <v/>
      </c>
      <c r="G129" s="200">
        <f>G130*(1+F129)</f>
        <v/>
      </c>
      <c r="H129" s="202">
        <f>INDIRECT(H$1&amp;"!D"&amp;ROW())</f>
        <v/>
      </c>
      <c r="I129" s="200">
        <f>I130*(1+H129)</f>
        <v/>
      </c>
      <c r="J129" s="199" t="n"/>
      <c r="K129" s="199" t="n"/>
      <c r="L129" s="200">
        <f>SUM(C129,E129,G129,I129,K129)</f>
        <v/>
      </c>
      <c r="M129" s="202">
        <f>L129/L130-1</f>
        <v/>
      </c>
      <c r="N129" s="415" t="n"/>
      <c r="O129" s="202" t="n"/>
      <c r="P129" s="416" t="n"/>
      <c r="Q129" s="415" t="n"/>
      <c r="R129" s="218" t="n"/>
      <c r="S129" s="214" t="n"/>
      <c r="T129" s="217" t="n"/>
      <c r="U129" s="199" t="n"/>
      <c r="V129" s="199" t="n"/>
      <c r="W129" s="199" t="n"/>
      <c r="X129" s="199" t="n"/>
      <c r="Y129" s="199" t="n"/>
      <c r="Z129" s="199" t="n"/>
      <c r="AA129" s="199" t="n"/>
      <c r="AB129" s="199" t="n"/>
      <c r="AC129" s="199" t="n"/>
      <c r="AD129" s="199" t="n"/>
      <c r="AE129" s="199" t="n"/>
      <c r="AF129" s="199" t="n"/>
      <c r="AG129" s="199" t="n"/>
    </row>
    <row r="130" ht="26.5" customHeight="1">
      <c r="A130" s="203" t="n">
        <v>44181</v>
      </c>
      <c r="B130" s="202">
        <f>INDIRECT(B$1&amp;"!D"&amp;ROW())</f>
        <v/>
      </c>
      <c r="C130" s="200">
        <f>C131*(1+B130)</f>
        <v/>
      </c>
      <c r="D130" s="202">
        <f>INDIRECT(D$1&amp;"!D"&amp;ROW())</f>
        <v/>
      </c>
      <c r="E130" s="200">
        <f>E131*(1+D130)</f>
        <v/>
      </c>
      <c r="F130" s="202">
        <f>INDIRECT(F$1&amp;"!D"&amp;ROW())</f>
        <v/>
      </c>
      <c r="G130" s="200">
        <f>G131*(1+F130)</f>
        <v/>
      </c>
      <c r="H130" s="202">
        <f>INDIRECT(H$1&amp;"!D"&amp;ROW())</f>
        <v/>
      </c>
      <c r="I130" s="200">
        <f>I131*(1+H130)</f>
        <v/>
      </c>
      <c r="J130" s="199" t="n"/>
      <c r="K130" s="199" t="n"/>
      <c r="L130" s="200">
        <f>SUM(C130,E130,G130,I130,K130)</f>
        <v/>
      </c>
      <c r="M130" s="202">
        <f>L130/L131-1</f>
        <v/>
      </c>
      <c r="N130" s="415" t="n"/>
      <c r="O130" s="202" t="n"/>
      <c r="P130" s="416" t="n"/>
      <c r="Q130" s="415" t="n"/>
      <c r="R130" s="218" t="n"/>
      <c r="S130" s="214" t="n"/>
      <c r="T130" s="217" t="n"/>
      <c r="U130" s="199" t="n"/>
      <c r="V130" s="199" t="n"/>
      <c r="W130" s="199" t="n"/>
      <c r="X130" s="199" t="n"/>
      <c r="Y130" s="199" t="n"/>
      <c r="Z130" s="199" t="n"/>
      <c r="AA130" s="199" t="n"/>
      <c r="AB130" s="199" t="n"/>
      <c r="AC130" s="199" t="n"/>
      <c r="AD130" s="199" t="n"/>
      <c r="AE130" s="199" t="n"/>
      <c r="AF130" s="199" t="n"/>
      <c r="AG130" s="199" t="n"/>
    </row>
    <row r="131" ht="26.5" customHeight="1">
      <c r="A131" s="203" t="n">
        <v>44180</v>
      </c>
      <c r="B131" s="202">
        <f>INDIRECT(B$1&amp;"!D"&amp;ROW())</f>
        <v/>
      </c>
      <c r="C131" s="200">
        <f>C132*(1+B131)</f>
        <v/>
      </c>
      <c r="D131" s="202">
        <f>INDIRECT(D$1&amp;"!D"&amp;ROW())</f>
        <v/>
      </c>
      <c r="E131" s="200">
        <f>E132*(1+D131)</f>
        <v/>
      </c>
      <c r="F131" s="202">
        <f>INDIRECT(F$1&amp;"!D"&amp;ROW())</f>
        <v/>
      </c>
      <c r="G131" s="200">
        <f>G132*(1+F131)</f>
        <v/>
      </c>
      <c r="H131" s="202">
        <f>INDIRECT(H$1&amp;"!D"&amp;ROW())</f>
        <v/>
      </c>
      <c r="I131" s="200">
        <f>I132*(1+H131)</f>
        <v/>
      </c>
      <c r="J131" s="199" t="n"/>
      <c r="K131" s="199" t="n"/>
      <c r="L131" s="200">
        <f>SUM(C131,E131,G131,I131,K131)</f>
        <v/>
      </c>
      <c r="M131" s="202">
        <f>L131/L132-1</f>
        <v/>
      </c>
      <c r="N131" s="415" t="n"/>
      <c r="O131" s="202" t="n"/>
      <c r="P131" s="416" t="n"/>
      <c r="Q131" s="415" t="n"/>
      <c r="R131" s="218" t="n"/>
      <c r="S131" s="214" t="n"/>
      <c r="T131" s="217" t="n"/>
      <c r="U131" s="199" t="n"/>
      <c r="V131" s="199" t="n"/>
      <c r="W131" s="199" t="n"/>
      <c r="X131" s="199" t="n"/>
      <c r="Y131" s="199" t="n"/>
      <c r="Z131" s="199" t="n"/>
      <c r="AA131" s="199" t="n"/>
      <c r="AB131" s="199" t="n"/>
      <c r="AC131" s="199" t="n"/>
      <c r="AD131" s="199" t="n"/>
      <c r="AE131" s="199" t="n"/>
      <c r="AF131" s="199" t="n"/>
      <c r="AG131" s="199" t="n"/>
    </row>
    <row r="132" ht="26.5" customHeight="1">
      <c r="A132" s="203" t="n">
        <v>44179</v>
      </c>
      <c r="B132" s="202">
        <f>INDIRECT(B$1&amp;"!D"&amp;ROW())</f>
        <v/>
      </c>
      <c r="C132" s="200">
        <f>C133*(1+B132)</f>
        <v/>
      </c>
      <c r="D132" s="202">
        <f>INDIRECT(D$1&amp;"!D"&amp;ROW())</f>
        <v/>
      </c>
      <c r="E132" s="200">
        <f>E133*(1+D132)</f>
        <v/>
      </c>
      <c r="F132" s="202">
        <f>INDIRECT(F$1&amp;"!D"&amp;ROW())</f>
        <v/>
      </c>
      <c r="G132" s="200">
        <f>G133*(1+F132)</f>
        <v/>
      </c>
      <c r="H132" s="202">
        <f>INDIRECT(H$1&amp;"!D"&amp;ROW())</f>
        <v/>
      </c>
      <c r="I132" s="200">
        <f>I133*(1+H132)</f>
        <v/>
      </c>
      <c r="J132" s="199" t="n"/>
      <c r="K132" s="199" t="n"/>
      <c r="L132" s="200">
        <f>SUM(C132,E132,G132,I132,K132)</f>
        <v/>
      </c>
      <c r="M132" s="202">
        <f>L132/L133-1</f>
        <v/>
      </c>
      <c r="N132" s="415" t="n"/>
      <c r="O132" s="202" t="n"/>
      <c r="P132" s="416" t="n"/>
      <c r="Q132" s="415" t="n"/>
      <c r="R132" s="218" t="n"/>
      <c r="S132" s="214" t="n"/>
      <c r="T132" s="217" t="n"/>
      <c r="U132" s="199" t="n"/>
      <c r="V132" s="199" t="n"/>
      <c r="W132" s="199" t="n"/>
      <c r="X132" s="199" t="n"/>
      <c r="Y132" s="199" t="n"/>
      <c r="Z132" s="199" t="n"/>
      <c r="AA132" s="199" t="n"/>
      <c r="AB132" s="199" t="n"/>
      <c r="AC132" s="199" t="n"/>
      <c r="AD132" s="199" t="n"/>
      <c r="AE132" s="199" t="n"/>
      <c r="AF132" s="199" t="n"/>
      <c r="AG132" s="199" t="n"/>
    </row>
    <row r="133" ht="26.5" customHeight="1">
      <c r="A133" s="203" t="n">
        <v>44176</v>
      </c>
      <c r="B133" s="202">
        <f>INDIRECT(B$1&amp;"!D"&amp;ROW())</f>
        <v/>
      </c>
      <c r="C133" s="200">
        <f>C134*(1+B133)</f>
        <v/>
      </c>
      <c r="D133" s="202">
        <f>INDIRECT(D$1&amp;"!D"&amp;ROW())</f>
        <v/>
      </c>
      <c r="E133" s="200">
        <f>E134*(1+D133)</f>
        <v/>
      </c>
      <c r="F133" s="202">
        <f>INDIRECT(F$1&amp;"!D"&amp;ROW())</f>
        <v/>
      </c>
      <c r="G133" s="200">
        <f>G134*(1+F133)</f>
        <v/>
      </c>
      <c r="H133" s="202">
        <f>INDIRECT(H$1&amp;"!D"&amp;ROW())</f>
        <v/>
      </c>
      <c r="I133" s="200">
        <f>I134*(1+H133)</f>
        <v/>
      </c>
      <c r="J133" s="199" t="n"/>
      <c r="K133" s="199" t="n"/>
      <c r="L133" s="200">
        <f>SUM(C133,E133,G133,I133,K133)</f>
        <v/>
      </c>
      <c r="M133" s="202">
        <f>L133/L134-1</f>
        <v/>
      </c>
      <c r="N133" s="415" t="n"/>
      <c r="O133" s="202" t="n"/>
      <c r="P133" s="416" t="n"/>
      <c r="Q133" s="415" t="n"/>
      <c r="R133" s="218" t="n"/>
      <c r="S133" s="214" t="n"/>
      <c r="T133" s="217" t="n"/>
      <c r="U133" s="199" t="n"/>
      <c r="V133" s="199" t="n"/>
      <c r="W133" s="199" t="n"/>
      <c r="X133" s="199" t="n"/>
      <c r="Y133" s="199" t="n"/>
      <c r="Z133" s="199" t="n"/>
      <c r="AA133" s="199" t="n"/>
      <c r="AB133" s="199" t="n"/>
      <c r="AC133" s="199" t="n"/>
      <c r="AD133" s="199" t="n"/>
      <c r="AE133" s="199" t="n"/>
      <c r="AF133" s="199" t="n"/>
      <c r="AG133" s="199" t="n"/>
    </row>
    <row r="134" ht="26.5" customHeight="1">
      <c r="A134" s="203" t="n">
        <v>44175</v>
      </c>
      <c r="B134" s="202">
        <f>INDIRECT(B$1&amp;"!D"&amp;ROW())</f>
        <v/>
      </c>
      <c r="C134" s="200">
        <f>C135*(1+B134)</f>
        <v/>
      </c>
      <c r="D134" s="202">
        <f>INDIRECT(D$1&amp;"!D"&amp;ROW())</f>
        <v/>
      </c>
      <c r="E134" s="200">
        <f>E135*(1+D134)</f>
        <v/>
      </c>
      <c r="F134" s="202">
        <f>INDIRECT(F$1&amp;"!D"&amp;ROW())</f>
        <v/>
      </c>
      <c r="G134" s="200">
        <f>G135*(1+F134)</f>
        <v/>
      </c>
      <c r="H134" s="202">
        <f>INDIRECT(H$1&amp;"!D"&amp;ROW())</f>
        <v/>
      </c>
      <c r="I134" s="200">
        <f>I135*(1+H134)</f>
        <v/>
      </c>
      <c r="J134" s="199" t="n"/>
      <c r="K134" s="199" t="n"/>
      <c r="L134" s="200">
        <f>SUM(C134,E134,G134,I134,K134)</f>
        <v/>
      </c>
      <c r="M134" s="202">
        <f>L134/L135-1</f>
        <v/>
      </c>
      <c r="N134" s="415" t="n"/>
      <c r="O134" s="202" t="n"/>
      <c r="P134" s="416" t="n"/>
      <c r="Q134" s="415" t="n"/>
      <c r="R134" s="218" t="n"/>
      <c r="S134" s="214" t="n"/>
      <c r="T134" s="217" t="n"/>
      <c r="U134" s="199" t="n"/>
      <c r="V134" s="199" t="n"/>
      <c r="W134" s="199" t="n"/>
      <c r="X134" s="199" t="n"/>
      <c r="Y134" s="199" t="n"/>
      <c r="Z134" s="199" t="n"/>
      <c r="AA134" s="199" t="n"/>
      <c r="AB134" s="199" t="n"/>
      <c r="AC134" s="199" t="n"/>
      <c r="AD134" s="199" t="n"/>
      <c r="AE134" s="199" t="n"/>
      <c r="AF134" s="199" t="n"/>
      <c r="AG134" s="199" t="n"/>
    </row>
    <row r="135" ht="26.5" customHeight="1">
      <c r="A135" s="203" t="n">
        <v>44174</v>
      </c>
      <c r="B135" s="202">
        <f>INDIRECT(B$1&amp;"!D"&amp;ROW())</f>
        <v/>
      </c>
      <c r="C135" s="200">
        <f>C136*(1+B135)</f>
        <v/>
      </c>
      <c r="D135" s="202">
        <f>INDIRECT(D$1&amp;"!D"&amp;ROW())</f>
        <v/>
      </c>
      <c r="E135" s="200">
        <f>E136*(1+D135)</f>
        <v/>
      </c>
      <c r="F135" s="202">
        <f>INDIRECT(F$1&amp;"!D"&amp;ROW())</f>
        <v/>
      </c>
      <c r="G135" s="200">
        <f>G136*(1+F135)</f>
        <v/>
      </c>
      <c r="H135" s="202">
        <f>INDIRECT(H$1&amp;"!D"&amp;ROW())</f>
        <v/>
      </c>
      <c r="I135" s="200">
        <f>I136*(1+H135)</f>
        <v/>
      </c>
      <c r="J135" s="199" t="n"/>
      <c r="K135" s="199" t="n"/>
      <c r="L135" s="200">
        <f>SUM(C135,E135,G135,I135,K135)</f>
        <v/>
      </c>
      <c r="M135" s="202">
        <f>L135/L136-1</f>
        <v/>
      </c>
      <c r="N135" s="415" t="n"/>
      <c r="O135" s="202" t="n"/>
      <c r="P135" s="416" t="n"/>
      <c r="Q135" s="415" t="n"/>
      <c r="R135" s="218" t="n"/>
      <c r="S135" s="214" t="n"/>
      <c r="T135" s="217" t="n"/>
      <c r="U135" s="199" t="n"/>
      <c r="V135" s="199" t="n"/>
      <c r="W135" s="199" t="n"/>
      <c r="X135" s="199" t="n"/>
      <c r="Y135" s="199" t="n"/>
      <c r="Z135" s="199" t="n"/>
      <c r="AA135" s="199" t="n"/>
      <c r="AB135" s="199" t="n"/>
      <c r="AC135" s="199" t="n"/>
      <c r="AD135" s="199" t="n"/>
      <c r="AE135" s="199" t="n"/>
      <c r="AF135" s="199" t="n"/>
      <c r="AG135" s="199" t="n"/>
    </row>
    <row r="136" ht="26.5" customHeight="1">
      <c r="A136" s="203" t="n">
        <v>44173</v>
      </c>
      <c r="B136" s="202">
        <f>INDIRECT(B$1&amp;"!D"&amp;ROW())</f>
        <v/>
      </c>
      <c r="C136" s="200">
        <f>C137*(1+B136)</f>
        <v/>
      </c>
      <c r="D136" s="202">
        <f>INDIRECT(D$1&amp;"!D"&amp;ROW())</f>
        <v/>
      </c>
      <c r="E136" s="200">
        <f>E137*(1+D136)</f>
        <v/>
      </c>
      <c r="F136" s="202">
        <f>INDIRECT(F$1&amp;"!D"&amp;ROW())</f>
        <v/>
      </c>
      <c r="G136" s="200">
        <f>G137*(1+F136)</f>
        <v/>
      </c>
      <c r="H136" s="202">
        <f>INDIRECT(H$1&amp;"!D"&amp;ROW())</f>
        <v/>
      </c>
      <c r="I136" s="200">
        <f>I137*(1+H136)</f>
        <v/>
      </c>
      <c r="J136" s="199" t="n"/>
      <c r="K136" s="199" t="n"/>
      <c r="L136" s="200">
        <f>SUM(C136,E136,G136,I136,K136)</f>
        <v/>
      </c>
      <c r="M136" s="202">
        <f>L136/L137-1</f>
        <v/>
      </c>
      <c r="N136" s="415" t="n"/>
      <c r="O136" s="202" t="n"/>
      <c r="P136" s="416" t="n"/>
      <c r="Q136" s="415" t="n"/>
      <c r="R136" s="218" t="n"/>
      <c r="S136" s="214" t="n"/>
      <c r="T136" s="217" t="n"/>
      <c r="U136" s="199" t="n"/>
      <c r="V136" s="199" t="n"/>
      <c r="W136" s="199" t="n"/>
      <c r="X136" s="199" t="n"/>
      <c r="Y136" s="199" t="n"/>
      <c r="Z136" s="199" t="n"/>
      <c r="AA136" s="199" t="n"/>
      <c r="AB136" s="199" t="n"/>
      <c r="AC136" s="199" t="n"/>
      <c r="AD136" s="199" t="n"/>
      <c r="AE136" s="199" t="n"/>
      <c r="AF136" s="199" t="n"/>
      <c r="AG136" s="199" t="n"/>
    </row>
    <row r="137" ht="26.5" customHeight="1">
      <c r="A137" s="203" t="n">
        <v>44172</v>
      </c>
      <c r="B137" s="202">
        <f>INDIRECT(B$1&amp;"!D"&amp;ROW())</f>
        <v/>
      </c>
      <c r="C137" s="200">
        <f>C138*(1+B137)</f>
        <v/>
      </c>
      <c r="D137" s="202">
        <f>INDIRECT(D$1&amp;"!D"&amp;ROW())</f>
        <v/>
      </c>
      <c r="E137" s="200">
        <f>E138*(1+D137)</f>
        <v/>
      </c>
      <c r="F137" s="202">
        <f>INDIRECT(F$1&amp;"!D"&amp;ROW())</f>
        <v/>
      </c>
      <c r="G137" s="200">
        <f>G138*(1+F137)</f>
        <v/>
      </c>
      <c r="H137" s="202">
        <f>INDIRECT(H$1&amp;"!D"&amp;ROW())</f>
        <v/>
      </c>
      <c r="I137" s="200">
        <f>I138*(1+H137)</f>
        <v/>
      </c>
      <c r="J137" s="199" t="n"/>
      <c r="K137" s="199" t="n"/>
      <c r="L137" s="200">
        <f>SUM(C137,E137,G137,I137,K137)</f>
        <v/>
      </c>
      <c r="M137" s="202">
        <f>L137/L138-1</f>
        <v/>
      </c>
      <c r="N137" s="415" t="n"/>
      <c r="O137" s="202" t="n"/>
      <c r="P137" s="416" t="n"/>
      <c r="Q137" s="415" t="n"/>
      <c r="R137" s="218" t="n"/>
      <c r="S137" s="214" t="n"/>
      <c r="T137" s="217" t="n"/>
      <c r="U137" s="199" t="n"/>
      <c r="V137" s="199" t="n"/>
      <c r="W137" s="199" t="n"/>
      <c r="X137" s="199" t="n"/>
      <c r="Y137" s="199" t="n"/>
      <c r="Z137" s="199" t="n"/>
      <c r="AA137" s="199" t="n"/>
      <c r="AB137" s="199" t="n"/>
      <c r="AC137" s="199" t="n"/>
      <c r="AD137" s="199" t="n"/>
      <c r="AE137" s="199" t="n"/>
      <c r="AF137" s="199" t="n"/>
      <c r="AG137" s="199" t="n"/>
    </row>
    <row r="138" ht="26.5" customHeight="1">
      <c r="A138" s="203" t="n">
        <v>44169</v>
      </c>
      <c r="B138" s="202">
        <f>INDIRECT(B$1&amp;"!D"&amp;ROW())</f>
        <v/>
      </c>
      <c r="C138" s="200">
        <f>C139*(1+B138)</f>
        <v/>
      </c>
      <c r="D138" s="202">
        <f>INDIRECT(D$1&amp;"!D"&amp;ROW())</f>
        <v/>
      </c>
      <c r="E138" s="200">
        <f>E139*(1+D138)</f>
        <v/>
      </c>
      <c r="F138" s="202">
        <f>INDIRECT(F$1&amp;"!D"&amp;ROW())</f>
        <v/>
      </c>
      <c r="G138" s="200">
        <f>G139*(1+F138)</f>
        <v/>
      </c>
      <c r="H138" s="202">
        <f>INDIRECT(H$1&amp;"!D"&amp;ROW())</f>
        <v/>
      </c>
      <c r="I138" s="200">
        <f>I139*(1+H138)</f>
        <v/>
      </c>
      <c r="J138" s="199" t="n"/>
      <c r="K138" s="199" t="n"/>
      <c r="L138" s="200">
        <f>SUM(C138,E138,G138,I138,K138)</f>
        <v/>
      </c>
      <c r="M138" s="202">
        <f>L138/L139-1</f>
        <v/>
      </c>
      <c r="N138" s="415" t="n"/>
      <c r="O138" s="202" t="n"/>
      <c r="P138" s="416" t="n"/>
      <c r="Q138" s="415" t="n"/>
      <c r="R138" s="218" t="n"/>
      <c r="S138" s="214" t="n"/>
      <c r="T138" s="217" t="n"/>
      <c r="U138" s="199" t="n"/>
      <c r="V138" s="199" t="n"/>
      <c r="W138" s="199" t="n"/>
      <c r="X138" s="199" t="n"/>
      <c r="Y138" s="199" t="n"/>
      <c r="Z138" s="199" t="n"/>
      <c r="AA138" s="199" t="n"/>
      <c r="AB138" s="199" t="n"/>
      <c r="AC138" s="199" t="n"/>
      <c r="AD138" s="199" t="n"/>
      <c r="AE138" s="199" t="n"/>
      <c r="AF138" s="199" t="n"/>
      <c r="AG138" s="199" t="n"/>
    </row>
    <row r="139" ht="26.5" customHeight="1">
      <c r="A139" s="203" t="n">
        <v>44168</v>
      </c>
      <c r="B139" s="202">
        <f>INDIRECT(B$1&amp;"!D"&amp;ROW())</f>
        <v/>
      </c>
      <c r="C139" s="200">
        <f>C140*(1+B139)</f>
        <v/>
      </c>
      <c r="D139" s="202">
        <f>INDIRECT(D$1&amp;"!D"&amp;ROW())</f>
        <v/>
      </c>
      <c r="E139" s="200">
        <f>E140*(1+D139)</f>
        <v/>
      </c>
      <c r="F139" s="202">
        <f>INDIRECT(F$1&amp;"!D"&amp;ROW())</f>
        <v/>
      </c>
      <c r="G139" s="200">
        <f>G140*(1+F139)</f>
        <v/>
      </c>
      <c r="H139" s="202">
        <f>INDIRECT(H$1&amp;"!D"&amp;ROW())</f>
        <v/>
      </c>
      <c r="I139" s="200">
        <f>I140*(1+H139)</f>
        <v/>
      </c>
      <c r="J139" s="199" t="n"/>
      <c r="K139" s="199" t="n"/>
      <c r="L139" s="200">
        <f>SUM(C139,E139,G139,I139,K139)</f>
        <v/>
      </c>
      <c r="M139" s="202">
        <f>L139/L140-1</f>
        <v/>
      </c>
      <c r="N139" s="415" t="n"/>
      <c r="O139" s="202" t="n"/>
      <c r="P139" s="416" t="n"/>
      <c r="Q139" s="415" t="n"/>
      <c r="R139" s="218" t="n"/>
      <c r="S139" s="214" t="n"/>
      <c r="T139" s="217" t="n"/>
      <c r="U139" s="199" t="n"/>
      <c r="V139" s="199" t="n"/>
      <c r="W139" s="199" t="n"/>
      <c r="X139" s="199" t="n"/>
      <c r="Y139" s="199" t="n"/>
      <c r="Z139" s="199" t="n"/>
      <c r="AA139" s="199" t="n"/>
      <c r="AB139" s="199" t="n"/>
      <c r="AC139" s="199" t="n"/>
      <c r="AD139" s="199" t="n"/>
      <c r="AE139" s="199" t="n"/>
      <c r="AF139" s="199" t="n"/>
      <c r="AG139" s="199" t="n"/>
    </row>
    <row r="140" ht="26.5" customHeight="1">
      <c r="A140" s="203" t="n">
        <v>44167</v>
      </c>
      <c r="B140" s="202">
        <f>INDIRECT(B$1&amp;"!D"&amp;ROW())</f>
        <v/>
      </c>
      <c r="C140" s="200">
        <f>C141*(1+B140)</f>
        <v/>
      </c>
      <c r="D140" s="202">
        <f>INDIRECT(D$1&amp;"!D"&amp;ROW())</f>
        <v/>
      </c>
      <c r="E140" s="200">
        <f>E141*(1+D140)</f>
        <v/>
      </c>
      <c r="F140" s="202">
        <f>INDIRECT(F$1&amp;"!D"&amp;ROW())</f>
        <v/>
      </c>
      <c r="G140" s="200">
        <f>G141*(1+F140)</f>
        <v/>
      </c>
      <c r="H140" s="202">
        <f>INDIRECT(H$1&amp;"!D"&amp;ROW())</f>
        <v/>
      </c>
      <c r="I140" s="200">
        <f>I141*(1+H140)</f>
        <v/>
      </c>
      <c r="J140" s="199" t="n"/>
      <c r="K140" s="199" t="n"/>
      <c r="L140" s="200">
        <f>SUM(C140,E140,G140,I140,K140)</f>
        <v/>
      </c>
      <c r="M140" s="202">
        <f>L140/L141-1</f>
        <v/>
      </c>
      <c r="N140" s="415" t="n"/>
      <c r="O140" s="202" t="n"/>
      <c r="P140" s="416" t="n"/>
      <c r="Q140" s="415" t="n"/>
      <c r="R140" s="218" t="n"/>
      <c r="S140" s="214" t="n"/>
      <c r="T140" s="217" t="n"/>
      <c r="U140" s="199" t="n"/>
      <c r="V140" s="199" t="n"/>
      <c r="W140" s="199" t="n"/>
      <c r="X140" s="199" t="n"/>
      <c r="Y140" s="199" t="n"/>
      <c r="Z140" s="199" t="n"/>
      <c r="AA140" s="199" t="n"/>
      <c r="AB140" s="199" t="n"/>
      <c r="AC140" s="199" t="n"/>
      <c r="AD140" s="199" t="n"/>
      <c r="AE140" s="199" t="n"/>
      <c r="AF140" s="199" t="n"/>
      <c r="AG140" s="199" t="n"/>
    </row>
    <row r="141" ht="26.5" customHeight="1">
      <c r="A141" s="203" t="n">
        <v>44166</v>
      </c>
      <c r="B141" s="202">
        <f>INDIRECT(B$1&amp;"!D"&amp;ROW())</f>
        <v/>
      </c>
      <c r="C141" s="200">
        <f>C142*(1+B141)</f>
        <v/>
      </c>
      <c r="D141" s="202">
        <f>INDIRECT(D$1&amp;"!D"&amp;ROW())</f>
        <v/>
      </c>
      <c r="E141" s="200">
        <f>E142*(1+D141)</f>
        <v/>
      </c>
      <c r="F141" s="202">
        <f>INDIRECT(F$1&amp;"!D"&amp;ROW())</f>
        <v/>
      </c>
      <c r="G141" s="200">
        <f>G142*(1+F141)</f>
        <v/>
      </c>
      <c r="H141" s="202">
        <f>INDIRECT(H$1&amp;"!D"&amp;ROW())</f>
        <v/>
      </c>
      <c r="I141" s="200">
        <f>I142*(1+H141)</f>
        <v/>
      </c>
      <c r="J141" s="199" t="n"/>
      <c r="K141" s="199" t="n"/>
      <c r="L141" s="200">
        <f>SUM(C141,E141,G141,I141,K141)</f>
        <v/>
      </c>
      <c r="M141" s="202">
        <f>L141/L142-1</f>
        <v/>
      </c>
      <c r="N141" s="415" t="n"/>
      <c r="O141" s="202" t="n"/>
      <c r="P141" s="416" t="n"/>
      <c r="Q141" s="415" t="n"/>
      <c r="R141" s="218" t="n"/>
      <c r="S141" s="214" t="n"/>
      <c r="T141" s="217" t="n"/>
      <c r="U141" s="199" t="n"/>
      <c r="V141" s="199" t="n"/>
      <c r="W141" s="199" t="n"/>
      <c r="X141" s="199" t="n"/>
      <c r="Y141" s="199" t="n"/>
      <c r="Z141" s="199" t="n"/>
      <c r="AA141" s="199" t="n"/>
      <c r="AB141" s="199" t="n"/>
      <c r="AC141" s="199" t="n"/>
      <c r="AD141" s="199" t="n"/>
      <c r="AE141" s="199" t="n"/>
      <c r="AF141" s="199" t="n"/>
      <c r="AG141" s="199" t="n"/>
    </row>
    <row r="142" ht="26.5" customHeight="1">
      <c r="A142" s="203" t="n">
        <v>44165</v>
      </c>
      <c r="B142" s="202">
        <f>INDIRECT(B$1&amp;"!D"&amp;ROW())</f>
        <v/>
      </c>
      <c r="C142" s="200">
        <f>C143*(1+B142)</f>
        <v/>
      </c>
      <c r="D142" s="202">
        <f>INDIRECT(D$1&amp;"!D"&amp;ROW())</f>
        <v/>
      </c>
      <c r="E142" s="200">
        <f>E143*(1+D142)</f>
        <v/>
      </c>
      <c r="F142" s="202">
        <f>INDIRECT(F$1&amp;"!D"&amp;ROW())</f>
        <v/>
      </c>
      <c r="G142" s="200">
        <f>G143*(1+F142)</f>
        <v/>
      </c>
      <c r="H142" s="202">
        <f>INDIRECT(H$1&amp;"!D"&amp;ROW())</f>
        <v/>
      </c>
      <c r="I142" s="200">
        <f>I143*(1+H142)</f>
        <v/>
      </c>
      <c r="J142" s="199" t="n"/>
      <c r="K142" s="199" t="n"/>
      <c r="L142" s="200">
        <f>SUM(C142,E142,G142,I142,K142)</f>
        <v/>
      </c>
      <c r="M142" s="202">
        <f>L142/L143-1</f>
        <v/>
      </c>
      <c r="N142" s="415" t="n"/>
      <c r="O142" s="202" t="n"/>
      <c r="P142" s="416" t="n"/>
      <c r="Q142" s="415" t="n"/>
      <c r="R142" s="218" t="n"/>
      <c r="S142" s="214" t="n"/>
      <c r="T142" s="217" t="n"/>
      <c r="U142" s="199" t="n"/>
      <c r="V142" s="199" t="n"/>
      <c r="W142" s="199" t="n"/>
      <c r="X142" s="199" t="n"/>
      <c r="Y142" s="199" t="n"/>
      <c r="Z142" s="199" t="n"/>
      <c r="AA142" s="199" t="n"/>
      <c r="AB142" s="199" t="n"/>
      <c r="AC142" s="199" t="n"/>
      <c r="AD142" s="199" t="n"/>
      <c r="AE142" s="199" t="n"/>
      <c r="AF142" s="199" t="n"/>
      <c r="AG142" s="199" t="n"/>
    </row>
    <row r="143" ht="26.5" customHeight="1">
      <c r="A143" s="203" t="n">
        <v>44162</v>
      </c>
      <c r="B143" s="202">
        <f>INDIRECT(B$1&amp;"!D"&amp;ROW())</f>
        <v/>
      </c>
      <c r="C143" s="200">
        <f>C144*(1+B143)</f>
        <v/>
      </c>
      <c r="D143" s="202">
        <f>INDIRECT(D$1&amp;"!D"&amp;ROW())</f>
        <v/>
      </c>
      <c r="E143" s="200">
        <f>E144*(1+D143)</f>
        <v/>
      </c>
      <c r="F143" s="202">
        <f>INDIRECT(F$1&amp;"!D"&amp;ROW())</f>
        <v/>
      </c>
      <c r="G143" s="200">
        <f>G144*(1+F143)</f>
        <v/>
      </c>
      <c r="H143" s="202">
        <f>INDIRECT(H$1&amp;"!D"&amp;ROW())</f>
        <v/>
      </c>
      <c r="I143" s="200">
        <f>I144*(1+H143)</f>
        <v/>
      </c>
      <c r="J143" s="199" t="n"/>
      <c r="K143" s="199" t="n"/>
      <c r="L143" s="200">
        <f>SUM(C143,E143,G143,I143,K143)</f>
        <v/>
      </c>
      <c r="M143" s="202">
        <f>L143/L144-1</f>
        <v/>
      </c>
      <c r="N143" s="415" t="n"/>
      <c r="O143" s="202" t="n"/>
      <c r="P143" s="416" t="n"/>
      <c r="Q143" s="415" t="n"/>
      <c r="R143" s="218" t="n"/>
      <c r="S143" s="214" t="n"/>
      <c r="T143" s="217" t="n"/>
      <c r="U143" s="199" t="n"/>
      <c r="V143" s="199" t="n"/>
      <c r="W143" s="199" t="n"/>
      <c r="X143" s="199" t="n"/>
      <c r="Y143" s="199" t="n"/>
      <c r="Z143" s="199" t="n"/>
      <c r="AA143" s="199" t="n"/>
      <c r="AB143" s="199" t="n"/>
      <c r="AC143" s="199" t="n"/>
      <c r="AD143" s="199" t="n"/>
      <c r="AE143" s="199" t="n"/>
      <c r="AF143" s="199" t="n"/>
      <c r="AG143" s="199" t="n"/>
    </row>
    <row r="144" ht="26.5" customHeight="1">
      <c r="A144" s="203" t="n">
        <v>44160</v>
      </c>
      <c r="B144" s="202">
        <f>INDIRECT(B$1&amp;"!D"&amp;ROW())</f>
        <v/>
      </c>
      <c r="C144" s="200">
        <f>C145*(1+B144)</f>
        <v/>
      </c>
      <c r="D144" s="202">
        <f>INDIRECT(D$1&amp;"!D"&amp;ROW())</f>
        <v/>
      </c>
      <c r="E144" s="200">
        <f>E145*(1+D144)</f>
        <v/>
      </c>
      <c r="F144" s="202">
        <f>INDIRECT(F$1&amp;"!D"&amp;ROW())</f>
        <v/>
      </c>
      <c r="G144" s="200">
        <f>G145*(1+F144)</f>
        <v/>
      </c>
      <c r="H144" s="202">
        <f>INDIRECT(H$1&amp;"!D"&amp;ROW())</f>
        <v/>
      </c>
      <c r="I144" s="200">
        <f>I145*(1+H144)</f>
        <v/>
      </c>
      <c r="J144" s="199" t="n"/>
      <c r="K144" s="199" t="n"/>
      <c r="L144" s="200">
        <f>SUM(C144,E144,G144,I144,K144)</f>
        <v/>
      </c>
      <c r="M144" s="202">
        <f>L144/L145-1</f>
        <v/>
      </c>
      <c r="N144" s="415" t="n"/>
      <c r="O144" s="202" t="n"/>
      <c r="P144" s="416" t="n"/>
      <c r="Q144" s="415" t="n"/>
      <c r="R144" s="218" t="n"/>
      <c r="S144" s="214" t="n"/>
      <c r="T144" s="217" t="n"/>
      <c r="U144" s="199" t="n"/>
      <c r="V144" s="199" t="n"/>
      <c r="W144" s="199" t="n"/>
      <c r="X144" s="199" t="n"/>
      <c r="Y144" s="199" t="n"/>
      <c r="Z144" s="199" t="n"/>
      <c r="AA144" s="199" t="n"/>
      <c r="AB144" s="199" t="n"/>
      <c r="AC144" s="199" t="n"/>
      <c r="AD144" s="199" t="n"/>
      <c r="AE144" s="199" t="n"/>
      <c r="AF144" s="199" t="n"/>
      <c r="AG144" s="199" t="n"/>
    </row>
    <row r="145" ht="26.5" customHeight="1">
      <c r="A145" s="203" t="n">
        <v>44159</v>
      </c>
      <c r="B145" s="202">
        <f>INDIRECT(B$1&amp;"!D"&amp;ROW())</f>
        <v/>
      </c>
      <c r="C145" s="200">
        <f>C146*(1+B145)</f>
        <v/>
      </c>
      <c r="D145" s="202">
        <f>INDIRECT(D$1&amp;"!D"&amp;ROW())</f>
        <v/>
      </c>
      <c r="E145" s="200">
        <f>E146*(1+D145)</f>
        <v/>
      </c>
      <c r="F145" s="202">
        <f>INDIRECT(F$1&amp;"!D"&amp;ROW())</f>
        <v/>
      </c>
      <c r="G145" s="200">
        <f>G146*(1+F145)</f>
        <v/>
      </c>
      <c r="H145" s="202">
        <f>INDIRECT(H$1&amp;"!D"&amp;ROW())</f>
        <v/>
      </c>
      <c r="I145" s="200">
        <f>I146*(1+H145)</f>
        <v/>
      </c>
      <c r="J145" s="199" t="n"/>
      <c r="K145" s="199" t="n"/>
      <c r="L145" s="200">
        <f>SUM(C145,E145,G145,I145,K145)</f>
        <v/>
      </c>
      <c r="M145" s="202">
        <f>L145/L146-1</f>
        <v/>
      </c>
      <c r="N145" s="415" t="n"/>
      <c r="O145" s="202" t="n"/>
      <c r="P145" s="416" t="n"/>
      <c r="Q145" s="415" t="n"/>
      <c r="R145" s="218" t="n"/>
      <c r="S145" s="214" t="n"/>
      <c r="T145" s="217" t="n"/>
      <c r="U145" s="199" t="n"/>
      <c r="V145" s="199" t="n"/>
      <c r="W145" s="199" t="n"/>
      <c r="X145" s="199" t="n"/>
      <c r="Y145" s="199" t="n"/>
      <c r="Z145" s="199" t="n"/>
      <c r="AA145" s="199" t="n"/>
      <c r="AB145" s="199" t="n"/>
      <c r="AC145" s="199" t="n"/>
      <c r="AD145" s="199" t="n"/>
      <c r="AE145" s="199" t="n"/>
      <c r="AF145" s="199" t="n"/>
      <c r="AG145" s="199" t="n"/>
    </row>
    <row r="146" ht="26.5" customHeight="1">
      <c r="A146" s="203" t="n">
        <v>44158</v>
      </c>
      <c r="B146" s="202">
        <f>INDIRECT(B$1&amp;"!D"&amp;ROW())</f>
        <v/>
      </c>
      <c r="C146" s="200">
        <f>C147*(1+B146)</f>
        <v/>
      </c>
      <c r="D146" s="202">
        <f>INDIRECT(D$1&amp;"!D"&amp;ROW())</f>
        <v/>
      </c>
      <c r="E146" s="200">
        <f>E147*(1+D146)</f>
        <v/>
      </c>
      <c r="F146" s="202">
        <f>INDIRECT(F$1&amp;"!D"&amp;ROW())</f>
        <v/>
      </c>
      <c r="G146" s="200">
        <f>G147*(1+F146)</f>
        <v/>
      </c>
      <c r="H146" s="202">
        <f>INDIRECT(H$1&amp;"!D"&amp;ROW())</f>
        <v/>
      </c>
      <c r="I146" s="200">
        <f>I147*(1+H146)</f>
        <v/>
      </c>
      <c r="J146" s="199" t="n"/>
      <c r="K146" s="199" t="n"/>
      <c r="L146" s="200">
        <f>SUM(C146,E146,G146,I146,K146)</f>
        <v/>
      </c>
      <c r="M146" s="202">
        <f>L146/L147-1</f>
        <v/>
      </c>
      <c r="N146" s="415" t="n"/>
      <c r="O146" s="202" t="n"/>
      <c r="P146" s="416" t="n"/>
      <c r="Q146" s="415" t="n"/>
      <c r="R146" s="218" t="n"/>
      <c r="S146" s="214" t="n"/>
      <c r="T146" s="217" t="n"/>
      <c r="U146" s="199" t="n"/>
      <c r="V146" s="199" t="n"/>
      <c r="W146" s="199" t="n"/>
      <c r="X146" s="199" t="n"/>
      <c r="Y146" s="199" t="n"/>
      <c r="Z146" s="199" t="n"/>
      <c r="AA146" s="199" t="n"/>
      <c r="AB146" s="199" t="n"/>
      <c r="AC146" s="199" t="n"/>
      <c r="AD146" s="199" t="n"/>
      <c r="AE146" s="199" t="n"/>
      <c r="AF146" s="199" t="n"/>
      <c r="AG146" s="199" t="n"/>
    </row>
    <row r="147" ht="26.5" customHeight="1">
      <c r="A147" s="203" t="n">
        <v>44155</v>
      </c>
      <c r="B147" s="202">
        <f>INDIRECT(B$1&amp;"!D"&amp;ROW())</f>
        <v/>
      </c>
      <c r="C147" s="200">
        <f>C148*(1+B147)</f>
        <v/>
      </c>
      <c r="D147" s="202">
        <f>INDIRECT(D$1&amp;"!D"&amp;ROW())</f>
        <v/>
      </c>
      <c r="E147" s="200">
        <f>E148*(1+D147)</f>
        <v/>
      </c>
      <c r="F147" s="202">
        <f>INDIRECT(F$1&amp;"!D"&amp;ROW())</f>
        <v/>
      </c>
      <c r="G147" s="200">
        <f>G148*(1+F147)</f>
        <v/>
      </c>
      <c r="H147" s="202">
        <f>INDIRECT(H$1&amp;"!D"&amp;ROW())</f>
        <v/>
      </c>
      <c r="I147" s="200">
        <f>I148*(1+H147)</f>
        <v/>
      </c>
      <c r="J147" s="199" t="n"/>
      <c r="K147" s="199" t="n"/>
      <c r="L147" s="200">
        <f>SUM(C147,E147,G147,I147,K147)</f>
        <v/>
      </c>
      <c r="M147" s="202">
        <f>L147/L148-1</f>
        <v/>
      </c>
      <c r="N147" s="415" t="n"/>
      <c r="O147" s="202" t="n"/>
      <c r="P147" s="416" t="n"/>
      <c r="Q147" s="415" t="n"/>
      <c r="R147" s="218" t="n"/>
      <c r="S147" s="214" t="n"/>
      <c r="T147" s="217" t="n"/>
      <c r="U147" s="199" t="n"/>
      <c r="V147" s="199" t="n"/>
      <c r="W147" s="199" t="n"/>
      <c r="X147" s="199" t="n"/>
      <c r="Y147" s="199" t="n"/>
      <c r="Z147" s="199" t="n"/>
      <c r="AA147" s="199" t="n"/>
      <c r="AB147" s="199" t="n"/>
      <c r="AC147" s="199" t="n"/>
      <c r="AD147" s="199" t="n"/>
      <c r="AE147" s="199" t="n"/>
      <c r="AF147" s="199" t="n"/>
      <c r="AG147" s="199" t="n"/>
    </row>
    <row r="148" ht="26.5" customHeight="1">
      <c r="A148" s="203" t="n">
        <v>44154</v>
      </c>
      <c r="B148" s="202">
        <f>INDIRECT(B$1&amp;"!D"&amp;ROW())</f>
        <v/>
      </c>
      <c r="C148" s="200">
        <f>C149*(1+B148)</f>
        <v/>
      </c>
      <c r="D148" s="202">
        <f>INDIRECT(D$1&amp;"!D"&amp;ROW())</f>
        <v/>
      </c>
      <c r="E148" s="200">
        <f>E149*(1+D148)</f>
        <v/>
      </c>
      <c r="F148" s="202">
        <f>INDIRECT(F$1&amp;"!D"&amp;ROW())</f>
        <v/>
      </c>
      <c r="G148" s="200">
        <f>G149*(1+F148)</f>
        <v/>
      </c>
      <c r="H148" s="202">
        <f>INDIRECT(H$1&amp;"!D"&amp;ROW())</f>
        <v/>
      </c>
      <c r="I148" s="200">
        <f>I149*(1+H148)</f>
        <v/>
      </c>
      <c r="J148" s="199" t="n"/>
      <c r="K148" s="199" t="n"/>
      <c r="L148" s="200">
        <f>SUM(C148,E148,G148,I148,K148)</f>
        <v/>
      </c>
      <c r="M148" s="202">
        <f>L148/L149-1</f>
        <v/>
      </c>
      <c r="N148" s="415" t="n"/>
      <c r="O148" s="202" t="n"/>
      <c r="P148" s="416" t="n"/>
      <c r="Q148" s="415" t="n"/>
      <c r="R148" s="218" t="n"/>
      <c r="S148" s="214" t="n"/>
      <c r="T148" s="217" t="n"/>
      <c r="U148" s="199" t="n"/>
      <c r="V148" s="199" t="n"/>
      <c r="W148" s="199" t="n"/>
      <c r="X148" s="199" t="n"/>
      <c r="Y148" s="199" t="n"/>
      <c r="Z148" s="199" t="n"/>
      <c r="AA148" s="199" t="n"/>
      <c r="AB148" s="199" t="n"/>
      <c r="AC148" s="199" t="n"/>
      <c r="AD148" s="199" t="n"/>
      <c r="AE148" s="199" t="n"/>
      <c r="AF148" s="199" t="n"/>
      <c r="AG148" s="199" t="n"/>
    </row>
    <row r="149" ht="26.5" customHeight="1">
      <c r="A149" s="203" t="n">
        <v>44153</v>
      </c>
      <c r="B149" s="202">
        <f>INDIRECT(B$1&amp;"!D"&amp;ROW())</f>
        <v/>
      </c>
      <c r="C149" s="200">
        <f>C150*(1+B149)</f>
        <v/>
      </c>
      <c r="D149" s="202">
        <f>INDIRECT(D$1&amp;"!D"&amp;ROW())</f>
        <v/>
      </c>
      <c r="E149" s="200">
        <f>E150*(1+D149)</f>
        <v/>
      </c>
      <c r="F149" s="202">
        <f>INDIRECT(F$1&amp;"!D"&amp;ROW())</f>
        <v/>
      </c>
      <c r="G149" s="200">
        <f>G150*(1+F149)</f>
        <v/>
      </c>
      <c r="H149" s="202">
        <f>INDIRECT(H$1&amp;"!D"&amp;ROW())</f>
        <v/>
      </c>
      <c r="I149" s="200">
        <f>I150*(1+H149)</f>
        <v/>
      </c>
      <c r="J149" s="199" t="n"/>
      <c r="K149" s="199" t="n"/>
      <c r="L149" s="200">
        <f>SUM(C149,E149,G149,I149,K149)</f>
        <v/>
      </c>
      <c r="M149" s="202">
        <f>L149/L150-1</f>
        <v/>
      </c>
      <c r="N149" s="415" t="n"/>
      <c r="O149" s="202" t="n"/>
      <c r="P149" s="416" t="n"/>
      <c r="Q149" s="415" t="n"/>
      <c r="R149" s="218" t="n"/>
      <c r="S149" s="214" t="n"/>
      <c r="T149" s="217" t="n"/>
      <c r="U149" s="199" t="n"/>
      <c r="V149" s="199" t="n"/>
      <c r="W149" s="199" t="n"/>
      <c r="X149" s="199" t="n"/>
      <c r="Y149" s="199" t="n"/>
      <c r="Z149" s="199" t="n"/>
      <c r="AA149" s="199" t="n"/>
      <c r="AB149" s="199" t="n"/>
      <c r="AC149" s="199" t="n"/>
      <c r="AD149" s="199" t="n"/>
      <c r="AE149" s="199" t="n"/>
      <c r="AF149" s="199" t="n"/>
      <c r="AG149" s="199" t="n"/>
    </row>
    <row r="150" ht="26.5" customHeight="1">
      <c r="A150" s="203" t="n">
        <v>44152</v>
      </c>
      <c r="B150" s="202">
        <f>INDIRECT(B$1&amp;"!D"&amp;ROW())</f>
        <v/>
      </c>
      <c r="C150" s="200">
        <f>C151*(1+B150)</f>
        <v/>
      </c>
      <c r="D150" s="202">
        <f>INDIRECT(D$1&amp;"!D"&amp;ROW())</f>
        <v/>
      </c>
      <c r="E150" s="200">
        <f>E151*(1+D150)</f>
        <v/>
      </c>
      <c r="F150" s="202">
        <f>INDIRECT(F$1&amp;"!D"&amp;ROW())</f>
        <v/>
      </c>
      <c r="G150" s="200">
        <f>G151*(1+F150)</f>
        <v/>
      </c>
      <c r="H150" s="202">
        <f>INDIRECT(H$1&amp;"!D"&amp;ROW())</f>
        <v/>
      </c>
      <c r="I150" s="200">
        <f>I151*(1+H150)</f>
        <v/>
      </c>
      <c r="J150" s="199" t="n"/>
      <c r="K150" s="199" t="n"/>
      <c r="L150" s="200">
        <f>SUM(C150,E150,G150,I150,K150)</f>
        <v/>
      </c>
      <c r="M150" s="202">
        <f>L150/L151-1</f>
        <v/>
      </c>
      <c r="N150" s="415" t="n"/>
      <c r="O150" s="202" t="n"/>
      <c r="P150" s="416" t="n"/>
      <c r="Q150" s="415" t="n"/>
      <c r="R150" s="218" t="n"/>
      <c r="S150" s="214" t="n"/>
      <c r="T150" s="217" t="n"/>
      <c r="U150" s="199" t="n"/>
      <c r="V150" s="199" t="n"/>
      <c r="W150" s="199" t="n"/>
      <c r="X150" s="199" t="n"/>
      <c r="Y150" s="199" t="n"/>
      <c r="Z150" s="199" t="n"/>
      <c r="AA150" s="199" t="n"/>
      <c r="AB150" s="199" t="n"/>
      <c r="AC150" s="199" t="n"/>
      <c r="AD150" s="199" t="n"/>
      <c r="AE150" s="199" t="n"/>
      <c r="AF150" s="199" t="n"/>
      <c r="AG150" s="199" t="n"/>
    </row>
    <row r="151" ht="26.5" customHeight="1">
      <c r="A151" s="203" t="n">
        <v>44151</v>
      </c>
      <c r="B151" s="202">
        <f>INDIRECT(B$1&amp;"!D"&amp;ROW())</f>
        <v/>
      </c>
      <c r="C151" s="200">
        <f>C152*(1+B151)</f>
        <v/>
      </c>
      <c r="D151" s="202">
        <f>INDIRECT(D$1&amp;"!D"&amp;ROW())</f>
        <v/>
      </c>
      <c r="E151" s="200">
        <f>E152*(1+D151)</f>
        <v/>
      </c>
      <c r="F151" s="202">
        <f>INDIRECT(F$1&amp;"!D"&amp;ROW())</f>
        <v/>
      </c>
      <c r="G151" s="200">
        <f>G152*(1+F151)</f>
        <v/>
      </c>
      <c r="H151" s="202">
        <f>INDIRECT(H$1&amp;"!D"&amp;ROW())</f>
        <v/>
      </c>
      <c r="I151" s="200">
        <f>I152*(1+H151)</f>
        <v/>
      </c>
      <c r="J151" s="199" t="n"/>
      <c r="K151" s="199" t="n"/>
      <c r="L151" s="200">
        <f>SUM(C151,E151,G151,I151,K151)</f>
        <v/>
      </c>
      <c r="M151" s="202">
        <f>L151/L152-1</f>
        <v/>
      </c>
      <c r="N151" s="415" t="n"/>
      <c r="O151" s="202" t="n"/>
      <c r="P151" s="416" t="n"/>
      <c r="Q151" s="415" t="n"/>
      <c r="R151" s="218" t="n"/>
      <c r="S151" s="214" t="n"/>
      <c r="T151" s="217" t="n"/>
      <c r="U151" s="199" t="n"/>
      <c r="V151" s="199" t="n"/>
      <c r="W151" s="199" t="n"/>
      <c r="X151" s="199" t="n"/>
      <c r="Y151" s="199" t="n"/>
      <c r="Z151" s="199" t="n"/>
      <c r="AA151" s="199" t="n"/>
      <c r="AB151" s="199" t="n"/>
      <c r="AC151" s="199" t="n"/>
      <c r="AD151" s="199" t="n"/>
      <c r="AE151" s="199" t="n"/>
      <c r="AF151" s="199" t="n"/>
      <c r="AG151" s="199" t="n"/>
    </row>
    <row r="152" ht="26.5" customHeight="1">
      <c r="A152" s="203" t="n">
        <v>44148</v>
      </c>
      <c r="B152" s="202">
        <f>INDIRECT(B$1&amp;"!D"&amp;ROW())</f>
        <v/>
      </c>
      <c r="C152" s="200">
        <f>C153*(1+B152)</f>
        <v/>
      </c>
      <c r="D152" s="202">
        <f>INDIRECT(D$1&amp;"!D"&amp;ROW())</f>
        <v/>
      </c>
      <c r="E152" s="200">
        <f>E153*(1+D152)</f>
        <v/>
      </c>
      <c r="F152" s="202">
        <f>INDIRECT(F$1&amp;"!D"&amp;ROW())</f>
        <v/>
      </c>
      <c r="G152" s="200">
        <f>G153*(1+F152)</f>
        <v/>
      </c>
      <c r="H152" s="202">
        <f>INDIRECT(H$1&amp;"!D"&amp;ROW())</f>
        <v/>
      </c>
      <c r="I152" s="200">
        <f>I153*(1+H152)</f>
        <v/>
      </c>
      <c r="J152" s="199" t="n"/>
      <c r="K152" s="199" t="n"/>
      <c r="L152" s="200">
        <f>SUM(C152,E152,G152,I152,K152)</f>
        <v/>
      </c>
      <c r="M152" s="202">
        <f>L152/L153-1</f>
        <v/>
      </c>
      <c r="N152" s="415" t="n"/>
      <c r="O152" s="202" t="n"/>
      <c r="P152" s="416" t="n"/>
      <c r="Q152" s="415" t="n"/>
      <c r="R152" s="218" t="n"/>
      <c r="S152" s="214" t="n"/>
      <c r="T152" s="217" t="n"/>
      <c r="U152" s="199" t="n"/>
      <c r="V152" s="199" t="n"/>
      <c r="W152" s="199" t="n"/>
      <c r="X152" s="199" t="n"/>
      <c r="Y152" s="199" t="n"/>
      <c r="Z152" s="199" t="n"/>
      <c r="AA152" s="199" t="n"/>
      <c r="AB152" s="199" t="n"/>
      <c r="AC152" s="199" t="n"/>
      <c r="AD152" s="199" t="n"/>
      <c r="AE152" s="199" t="n"/>
      <c r="AF152" s="199" t="n"/>
      <c r="AG152" s="199" t="n"/>
    </row>
    <row r="153" ht="26.5" customHeight="1">
      <c r="A153" s="203" t="n">
        <v>44147</v>
      </c>
      <c r="B153" s="202">
        <f>INDIRECT(B$1&amp;"!D"&amp;ROW())</f>
        <v/>
      </c>
      <c r="C153" s="200">
        <f>C154*(1+B153)</f>
        <v/>
      </c>
      <c r="D153" s="202">
        <f>INDIRECT(D$1&amp;"!D"&amp;ROW())</f>
        <v/>
      </c>
      <c r="E153" s="200">
        <f>E154*(1+D153)</f>
        <v/>
      </c>
      <c r="F153" s="202">
        <f>INDIRECT(F$1&amp;"!D"&amp;ROW())</f>
        <v/>
      </c>
      <c r="G153" s="200">
        <f>G154*(1+F153)</f>
        <v/>
      </c>
      <c r="H153" s="202">
        <f>INDIRECT(H$1&amp;"!D"&amp;ROW())</f>
        <v/>
      </c>
      <c r="I153" s="200">
        <f>I154*(1+H153)</f>
        <v/>
      </c>
      <c r="J153" s="199" t="n"/>
      <c r="K153" s="199" t="n"/>
      <c r="L153" s="200">
        <f>SUM(C153,E153,G153,I153,K153)</f>
        <v/>
      </c>
      <c r="M153" s="202">
        <f>L153/L154-1</f>
        <v/>
      </c>
      <c r="N153" s="415" t="n"/>
      <c r="O153" s="202" t="n"/>
      <c r="P153" s="416" t="n"/>
      <c r="Q153" s="415" t="n"/>
      <c r="R153" s="218" t="n"/>
      <c r="S153" s="214" t="n"/>
      <c r="T153" s="217" t="n"/>
      <c r="U153" s="199" t="n"/>
      <c r="V153" s="199" t="n"/>
      <c r="W153" s="199" t="n"/>
      <c r="X153" s="199" t="n"/>
      <c r="Y153" s="199" t="n"/>
      <c r="Z153" s="199" t="n"/>
      <c r="AA153" s="199" t="n"/>
      <c r="AB153" s="199" t="n"/>
      <c r="AC153" s="199" t="n"/>
      <c r="AD153" s="199" t="n"/>
      <c r="AE153" s="199" t="n"/>
      <c r="AF153" s="199" t="n"/>
      <c r="AG153" s="199" t="n"/>
    </row>
    <row r="154" ht="26.5" customHeight="1">
      <c r="A154" s="203" t="n">
        <v>44146</v>
      </c>
      <c r="B154" s="202">
        <f>INDIRECT(B$1&amp;"!D"&amp;ROW())</f>
        <v/>
      </c>
      <c r="C154" s="200">
        <f>C155*(1+B154)</f>
        <v/>
      </c>
      <c r="D154" s="202">
        <f>INDIRECT(D$1&amp;"!D"&amp;ROW())</f>
        <v/>
      </c>
      <c r="E154" s="200">
        <f>E155*(1+D154)</f>
        <v/>
      </c>
      <c r="F154" s="202">
        <f>INDIRECT(F$1&amp;"!D"&amp;ROW())</f>
        <v/>
      </c>
      <c r="G154" s="200">
        <f>G155*(1+F154)</f>
        <v/>
      </c>
      <c r="H154" s="202">
        <f>INDIRECT(H$1&amp;"!D"&amp;ROW())</f>
        <v/>
      </c>
      <c r="I154" s="200">
        <f>I155*(1+H154)</f>
        <v/>
      </c>
      <c r="J154" s="199" t="n"/>
      <c r="K154" s="199" t="n"/>
      <c r="L154" s="200">
        <f>SUM(C154,E154,G154,I154,K154)</f>
        <v/>
      </c>
      <c r="M154" s="202">
        <f>L154/L155-1</f>
        <v/>
      </c>
      <c r="N154" s="415" t="n"/>
      <c r="O154" s="202" t="n"/>
      <c r="P154" s="416" t="n"/>
      <c r="Q154" s="415" t="n"/>
      <c r="R154" s="218" t="n"/>
      <c r="S154" s="214" t="n"/>
      <c r="T154" s="217" t="n"/>
      <c r="U154" s="199" t="n"/>
      <c r="V154" s="199" t="n"/>
      <c r="W154" s="199" t="n"/>
      <c r="X154" s="199" t="n"/>
      <c r="Y154" s="199" t="n"/>
      <c r="Z154" s="199" t="n"/>
      <c r="AA154" s="199" t="n"/>
      <c r="AB154" s="199" t="n"/>
      <c r="AC154" s="199" t="n"/>
      <c r="AD154" s="199" t="n"/>
      <c r="AE154" s="199" t="n"/>
      <c r="AF154" s="199" t="n"/>
      <c r="AG154" s="199" t="n"/>
    </row>
    <row r="155" ht="26.5" customHeight="1">
      <c r="A155" s="203" t="n">
        <v>44145</v>
      </c>
      <c r="B155" s="202">
        <f>INDIRECT(B$1&amp;"!D"&amp;ROW())</f>
        <v/>
      </c>
      <c r="C155" s="200">
        <f>C156*(1+B155)</f>
        <v/>
      </c>
      <c r="D155" s="202">
        <f>INDIRECT(D$1&amp;"!D"&amp;ROW())</f>
        <v/>
      </c>
      <c r="E155" s="200">
        <f>E156*(1+D155)</f>
        <v/>
      </c>
      <c r="F155" s="202">
        <f>INDIRECT(F$1&amp;"!D"&amp;ROW())</f>
        <v/>
      </c>
      <c r="G155" s="200">
        <f>G156*(1+F155)</f>
        <v/>
      </c>
      <c r="H155" s="202">
        <f>INDIRECT(H$1&amp;"!D"&amp;ROW())</f>
        <v/>
      </c>
      <c r="I155" s="200">
        <f>I156*(1+H155)</f>
        <v/>
      </c>
      <c r="J155" s="199" t="n"/>
      <c r="K155" s="199" t="n"/>
      <c r="L155" s="200">
        <f>SUM(C155,E155,G155,I155,K155)</f>
        <v/>
      </c>
      <c r="M155" s="202">
        <f>L155/L156-1</f>
        <v/>
      </c>
      <c r="N155" s="415" t="n"/>
      <c r="O155" s="202" t="n"/>
      <c r="P155" s="416" t="n"/>
      <c r="Q155" s="415" t="n"/>
      <c r="R155" s="218" t="n"/>
      <c r="S155" s="214" t="n"/>
      <c r="T155" s="217" t="n"/>
      <c r="U155" s="199" t="n"/>
      <c r="V155" s="199" t="n"/>
      <c r="W155" s="199" t="n"/>
      <c r="X155" s="199" t="n"/>
      <c r="Y155" s="199" t="n"/>
      <c r="Z155" s="199" t="n"/>
      <c r="AA155" s="199" t="n"/>
      <c r="AB155" s="199" t="n"/>
      <c r="AC155" s="199" t="n"/>
      <c r="AD155" s="199" t="n"/>
      <c r="AE155" s="199" t="n"/>
      <c r="AF155" s="199" t="n"/>
      <c r="AG155" s="199" t="n"/>
    </row>
    <row r="156" ht="26.5" customHeight="1">
      <c r="A156" s="203" t="n">
        <v>44144</v>
      </c>
      <c r="B156" s="202">
        <f>INDIRECT(B$1&amp;"!D"&amp;ROW())</f>
        <v/>
      </c>
      <c r="C156" s="200">
        <f>C157*(1+B156)</f>
        <v/>
      </c>
      <c r="D156" s="202">
        <f>INDIRECT(D$1&amp;"!D"&amp;ROW())</f>
        <v/>
      </c>
      <c r="E156" s="200">
        <f>E157*(1+D156)</f>
        <v/>
      </c>
      <c r="F156" s="202">
        <f>INDIRECT(F$1&amp;"!D"&amp;ROW())</f>
        <v/>
      </c>
      <c r="G156" s="200">
        <f>G157*(1+F156)</f>
        <v/>
      </c>
      <c r="H156" s="202">
        <f>INDIRECT(H$1&amp;"!D"&amp;ROW())</f>
        <v/>
      </c>
      <c r="I156" s="200">
        <f>I157*(1+H156)</f>
        <v/>
      </c>
      <c r="J156" s="199" t="n"/>
      <c r="K156" s="199" t="n"/>
      <c r="L156" s="200">
        <f>SUM(C156,E156,G156,I156,K156)</f>
        <v/>
      </c>
      <c r="M156" s="202">
        <f>L156/L157-1</f>
        <v/>
      </c>
      <c r="N156" s="415" t="n"/>
      <c r="O156" s="202" t="n"/>
      <c r="P156" s="416" t="n"/>
      <c r="Q156" s="415" t="n"/>
      <c r="R156" s="218" t="n"/>
      <c r="S156" s="214" t="n"/>
      <c r="T156" s="217" t="n"/>
      <c r="U156" s="199" t="n"/>
      <c r="V156" s="199" t="n"/>
      <c r="W156" s="199" t="n"/>
      <c r="X156" s="199" t="n"/>
      <c r="Y156" s="199" t="n"/>
      <c r="Z156" s="199" t="n"/>
      <c r="AA156" s="199" t="n"/>
      <c r="AB156" s="199" t="n"/>
      <c r="AC156" s="199" t="n"/>
      <c r="AD156" s="199" t="n"/>
      <c r="AE156" s="199" t="n"/>
      <c r="AF156" s="199" t="n"/>
      <c r="AG156" s="199" t="n"/>
    </row>
    <row r="157" ht="26.5" customHeight="1">
      <c r="A157" s="203" t="n">
        <v>44141</v>
      </c>
      <c r="B157" s="202">
        <f>INDIRECT(B$1&amp;"!D"&amp;ROW())</f>
        <v/>
      </c>
      <c r="C157" s="200">
        <f>C158*(1+B157)</f>
        <v/>
      </c>
      <c r="D157" s="202">
        <f>INDIRECT(D$1&amp;"!D"&amp;ROW())</f>
        <v/>
      </c>
      <c r="E157" s="200">
        <f>E158*(1+D157)</f>
        <v/>
      </c>
      <c r="F157" s="202">
        <f>INDIRECT(F$1&amp;"!D"&amp;ROW())</f>
        <v/>
      </c>
      <c r="G157" s="200">
        <f>G158*(1+F157)</f>
        <v/>
      </c>
      <c r="H157" s="202">
        <f>INDIRECT(H$1&amp;"!D"&amp;ROW())</f>
        <v/>
      </c>
      <c r="I157" s="200">
        <f>I158*(1+H157)</f>
        <v/>
      </c>
      <c r="J157" s="199" t="n"/>
      <c r="K157" s="199" t="n"/>
      <c r="L157" s="200">
        <f>SUM(C157,E157,G157,I157,K157)</f>
        <v/>
      </c>
      <c r="M157" s="202">
        <f>L157/L158-1</f>
        <v/>
      </c>
      <c r="N157" s="415" t="n"/>
      <c r="O157" s="202" t="n"/>
      <c r="P157" s="416" t="n"/>
      <c r="Q157" s="415" t="n"/>
      <c r="R157" s="218" t="n"/>
      <c r="S157" s="214" t="n"/>
      <c r="T157" s="217" t="n"/>
      <c r="U157" s="199" t="n"/>
      <c r="V157" s="199" t="n"/>
      <c r="W157" s="199" t="n"/>
      <c r="X157" s="199" t="n"/>
      <c r="Y157" s="199" t="n"/>
      <c r="Z157" s="199" t="n"/>
      <c r="AA157" s="199" t="n"/>
      <c r="AB157" s="199" t="n"/>
      <c r="AC157" s="199" t="n"/>
      <c r="AD157" s="199" t="n"/>
      <c r="AE157" s="199" t="n"/>
      <c r="AF157" s="199" t="n"/>
      <c r="AG157" s="199" t="n"/>
    </row>
    <row r="158" ht="26.5" customHeight="1">
      <c r="A158" s="203" t="n">
        <v>44140</v>
      </c>
      <c r="B158" s="202">
        <f>INDIRECT(B$1&amp;"!D"&amp;ROW())</f>
        <v/>
      </c>
      <c r="C158" s="200">
        <f>C159*(1+B158)</f>
        <v/>
      </c>
      <c r="D158" s="202">
        <f>INDIRECT(D$1&amp;"!D"&amp;ROW())</f>
        <v/>
      </c>
      <c r="E158" s="200">
        <f>E159*(1+D158)</f>
        <v/>
      </c>
      <c r="F158" s="202">
        <f>INDIRECT(F$1&amp;"!D"&amp;ROW())</f>
        <v/>
      </c>
      <c r="G158" s="200">
        <f>G159*(1+F158)</f>
        <v/>
      </c>
      <c r="H158" s="202">
        <f>INDIRECT(H$1&amp;"!D"&amp;ROW())</f>
        <v/>
      </c>
      <c r="I158" s="200">
        <f>I159*(1+H158)</f>
        <v/>
      </c>
      <c r="J158" s="199" t="n"/>
      <c r="K158" s="199" t="n"/>
      <c r="L158" s="200">
        <f>SUM(C158,E158,G158,I158,K158)</f>
        <v/>
      </c>
      <c r="M158" s="202">
        <f>L158/L159-1</f>
        <v/>
      </c>
      <c r="N158" s="415" t="n"/>
      <c r="O158" s="202" t="n"/>
      <c r="P158" s="416" t="n"/>
      <c r="Q158" s="415" t="n"/>
      <c r="R158" s="218" t="n"/>
      <c r="S158" s="214" t="n"/>
      <c r="T158" s="217" t="n"/>
      <c r="U158" s="199" t="n"/>
      <c r="V158" s="199" t="n"/>
      <c r="W158" s="199" t="n"/>
      <c r="X158" s="199" t="n"/>
      <c r="Y158" s="199" t="n"/>
      <c r="Z158" s="199" t="n"/>
      <c r="AA158" s="199" t="n"/>
      <c r="AB158" s="199" t="n"/>
      <c r="AC158" s="199" t="n"/>
      <c r="AD158" s="199" t="n"/>
      <c r="AE158" s="199" t="n"/>
      <c r="AF158" s="199" t="n"/>
      <c r="AG158" s="199" t="n"/>
    </row>
    <row r="159" ht="26.5" customHeight="1">
      <c r="A159" s="203" t="n">
        <v>44139</v>
      </c>
      <c r="B159" s="202">
        <f>INDIRECT(B$1&amp;"!D"&amp;ROW())</f>
        <v/>
      </c>
      <c r="C159" s="200">
        <f>C160*(1+B159)</f>
        <v/>
      </c>
      <c r="D159" s="202">
        <f>INDIRECT(D$1&amp;"!D"&amp;ROW())</f>
        <v/>
      </c>
      <c r="E159" s="200">
        <f>E160*(1+D159)</f>
        <v/>
      </c>
      <c r="F159" s="202">
        <f>INDIRECT(F$1&amp;"!D"&amp;ROW())</f>
        <v/>
      </c>
      <c r="G159" s="200">
        <f>G160*(1+F159)</f>
        <v/>
      </c>
      <c r="H159" s="202">
        <f>INDIRECT(H$1&amp;"!D"&amp;ROW())</f>
        <v/>
      </c>
      <c r="I159" s="200">
        <f>I160*(1+H159)</f>
        <v/>
      </c>
      <c r="J159" s="199" t="n"/>
      <c r="K159" s="199" t="n"/>
      <c r="L159" s="200">
        <f>SUM(C159,E159,G159,I159,K159)</f>
        <v/>
      </c>
      <c r="M159" s="202">
        <f>L159/L160-1</f>
        <v/>
      </c>
      <c r="N159" s="415" t="n"/>
      <c r="O159" s="202" t="n"/>
      <c r="P159" s="416" t="n"/>
      <c r="Q159" s="415" t="n"/>
      <c r="R159" s="218" t="n"/>
      <c r="S159" s="214" t="n"/>
      <c r="T159" s="217" t="n"/>
      <c r="U159" s="199" t="n"/>
      <c r="V159" s="199" t="n"/>
      <c r="W159" s="199" t="n"/>
      <c r="X159" s="199" t="n"/>
      <c r="Y159" s="199" t="n"/>
      <c r="Z159" s="199" t="n"/>
      <c r="AA159" s="199" t="n"/>
      <c r="AB159" s="199" t="n"/>
      <c r="AC159" s="199" t="n"/>
      <c r="AD159" s="199" t="n"/>
      <c r="AE159" s="199" t="n"/>
      <c r="AF159" s="199" t="n"/>
      <c r="AG159" s="199" t="n"/>
    </row>
    <row r="160" ht="26.5" customHeight="1">
      <c r="A160" s="203" t="n">
        <v>44138</v>
      </c>
      <c r="B160" s="202">
        <f>INDIRECT(B$1&amp;"!D"&amp;ROW())</f>
        <v/>
      </c>
      <c r="C160" s="200">
        <f>C161*(1+B160)</f>
        <v/>
      </c>
      <c r="D160" s="202">
        <f>INDIRECT(D$1&amp;"!D"&amp;ROW())</f>
        <v/>
      </c>
      <c r="E160" s="200">
        <f>E161*(1+D160)</f>
        <v/>
      </c>
      <c r="F160" s="202">
        <f>INDIRECT(F$1&amp;"!D"&amp;ROW())</f>
        <v/>
      </c>
      <c r="G160" s="200">
        <f>G161*(1+F160)</f>
        <v/>
      </c>
      <c r="H160" s="202">
        <f>INDIRECT(H$1&amp;"!D"&amp;ROW())</f>
        <v/>
      </c>
      <c r="I160" s="200">
        <f>I161*(1+H160)</f>
        <v/>
      </c>
      <c r="J160" s="199" t="n"/>
      <c r="K160" s="199" t="n"/>
      <c r="L160" s="200">
        <f>SUM(C160,E160,G160,I160,K160)</f>
        <v/>
      </c>
      <c r="M160" s="202">
        <f>L160/L161-1</f>
        <v/>
      </c>
      <c r="N160" s="415" t="n"/>
      <c r="O160" s="202" t="n"/>
      <c r="P160" s="416" t="n"/>
      <c r="Q160" s="415" t="n"/>
      <c r="R160" s="218" t="n"/>
      <c r="S160" s="214" t="n"/>
      <c r="T160" s="217" t="n"/>
      <c r="U160" s="199" t="n"/>
      <c r="V160" s="199" t="n"/>
      <c r="W160" s="199" t="n"/>
      <c r="X160" s="199" t="n"/>
      <c r="Y160" s="199" t="n"/>
      <c r="Z160" s="199" t="n"/>
      <c r="AA160" s="199" t="n"/>
      <c r="AB160" s="199" t="n"/>
      <c r="AC160" s="199" t="n"/>
      <c r="AD160" s="199" t="n"/>
      <c r="AE160" s="199" t="n"/>
      <c r="AF160" s="199" t="n"/>
      <c r="AG160" s="199" t="n"/>
    </row>
    <row r="161" ht="26.5" customHeight="1">
      <c r="A161" s="203" t="n">
        <v>44137</v>
      </c>
      <c r="B161" s="202">
        <f>INDIRECT(B$1&amp;"!D"&amp;ROW())</f>
        <v/>
      </c>
      <c r="C161" s="200">
        <f>C162*(1+B161)</f>
        <v/>
      </c>
      <c r="D161" s="202">
        <f>INDIRECT(D$1&amp;"!D"&amp;ROW())</f>
        <v/>
      </c>
      <c r="E161" s="200">
        <f>E162*(1+D161)</f>
        <v/>
      </c>
      <c r="F161" s="202">
        <f>INDIRECT(F$1&amp;"!D"&amp;ROW())</f>
        <v/>
      </c>
      <c r="G161" s="200">
        <f>G162*(1+F161)</f>
        <v/>
      </c>
      <c r="H161" s="202">
        <f>INDIRECT(H$1&amp;"!D"&amp;ROW())</f>
        <v/>
      </c>
      <c r="I161" s="200">
        <f>I162*(1+H161)</f>
        <v/>
      </c>
      <c r="J161" s="199" t="n"/>
      <c r="K161" s="199" t="n"/>
      <c r="L161" s="200">
        <f>SUM(C161,E161,G161,I161,K161)</f>
        <v/>
      </c>
      <c r="M161" s="202">
        <f>L161/L162-1</f>
        <v/>
      </c>
      <c r="N161" s="415" t="n"/>
      <c r="O161" s="202" t="n"/>
      <c r="P161" s="416" t="n"/>
      <c r="Q161" s="415" t="n"/>
      <c r="R161" s="218" t="n"/>
      <c r="S161" s="214" t="n"/>
      <c r="T161" s="217" t="n"/>
      <c r="U161" s="199" t="n"/>
      <c r="V161" s="199" t="n"/>
      <c r="W161" s="199" t="n"/>
      <c r="X161" s="199" t="n"/>
      <c r="Y161" s="199" t="n"/>
      <c r="Z161" s="199" t="n"/>
      <c r="AA161" s="199" t="n"/>
      <c r="AB161" s="199" t="n"/>
      <c r="AC161" s="199" t="n"/>
      <c r="AD161" s="199" t="n"/>
      <c r="AE161" s="199" t="n"/>
      <c r="AF161" s="199" t="n"/>
      <c r="AG161" s="199" t="n"/>
    </row>
    <row r="162" ht="26.5" customHeight="1">
      <c r="A162" s="203" t="n">
        <v>44134</v>
      </c>
      <c r="B162" s="202">
        <f>INDIRECT(B$1&amp;"!D"&amp;ROW())</f>
        <v/>
      </c>
      <c r="C162" s="200">
        <f>C163*(1+B162)</f>
        <v/>
      </c>
      <c r="D162" s="202">
        <f>INDIRECT(D$1&amp;"!D"&amp;ROW())</f>
        <v/>
      </c>
      <c r="E162" s="200">
        <f>E163*(1+D162)</f>
        <v/>
      </c>
      <c r="F162" s="202">
        <f>INDIRECT(F$1&amp;"!D"&amp;ROW())</f>
        <v/>
      </c>
      <c r="G162" s="200">
        <f>G163*(1+F162)</f>
        <v/>
      </c>
      <c r="H162" s="202">
        <f>INDIRECT(H$1&amp;"!D"&amp;ROW())</f>
        <v/>
      </c>
      <c r="I162" s="200">
        <f>I163*(1+H162)</f>
        <v/>
      </c>
      <c r="J162" s="199" t="n"/>
      <c r="K162" s="199" t="n"/>
      <c r="L162" s="200">
        <f>SUM(C162,E162,G162,I162,K162)</f>
        <v/>
      </c>
      <c r="M162" s="202">
        <f>L162/L163-1</f>
        <v/>
      </c>
      <c r="N162" s="415" t="n"/>
      <c r="O162" s="202" t="n"/>
      <c r="P162" s="416" t="n"/>
      <c r="Q162" s="415" t="n"/>
      <c r="R162" s="218" t="n"/>
      <c r="S162" s="214" t="n"/>
      <c r="T162" s="217" t="n"/>
      <c r="U162" s="199" t="n"/>
      <c r="V162" s="199" t="n"/>
      <c r="W162" s="199" t="n"/>
      <c r="X162" s="199" t="n"/>
      <c r="Y162" s="199" t="n"/>
      <c r="Z162" s="199" t="n"/>
      <c r="AA162" s="199" t="n"/>
      <c r="AB162" s="199" t="n"/>
      <c r="AC162" s="199" t="n"/>
      <c r="AD162" s="199" t="n"/>
      <c r="AE162" s="199" t="n"/>
      <c r="AF162" s="199" t="n"/>
      <c r="AG162" s="199" t="n"/>
    </row>
    <row r="163" ht="26.5" customHeight="1">
      <c r="A163" s="203" t="n">
        <v>44133</v>
      </c>
      <c r="B163" s="202">
        <f>INDIRECT(B$1&amp;"!D"&amp;ROW())</f>
        <v/>
      </c>
      <c r="C163" s="200">
        <f>C164*(1+B163)</f>
        <v/>
      </c>
      <c r="D163" s="202">
        <f>INDIRECT(D$1&amp;"!D"&amp;ROW())</f>
        <v/>
      </c>
      <c r="E163" s="200">
        <f>E164*(1+D163)</f>
        <v/>
      </c>
      <c r="F163" s="202">
        <f>INDIRECT(F$1&amp;"!D"&amp;ROW())</f>
        <v/>
      </c>
      <c r="G163" s="200">
        <f>G164*(1+F163)</f>
        <v/>
      </c>
      <c r="H163" s="202">
        <f>INDIRECT(H$1&amp;"!D"&amp;ROW())</f>
        <v/>
      </c>
      <c r="I163" s="200">
        <f>I164*(1+H163)</f>
        <v/>
      </c>
      <c r="J163" s="199" t="n"/>
      <c r="K163" s="199" t="n"/>
      <c r="L163" s="200">
        <f>SUM(C163,E163,G163,I163,K163)</f>
        <v/>
      </c>
      <c r="M163" s="202">
        <f>L163/L164-1</f>
        <v/>
      </c>
      <c r="N163" s="415" t="n"/>
      <c r="O163" s="202" t="n"/>
      <c r="P163" s="416" t="n"/>
      <c r="Q163" s="415" t="n"/>
      <c r="R163" s="218" t="n"/>
      <c r="S163" s="214" t="n"/>
      <c r="T163" s="217" t="n"/>
      <c r="U163" s="199" t="n"/>
      <c r="V163" s="199" t="n"/>
      <c r="W163" s="199" t="n"/>
      <c r="X163" s="199" t="n"/>
      <c r="Y163" s="199" t="n"/>
      <c r="Z163" s="199" t="n"/>
      <c r="AA163" s="199" t="n"/>
      <c r="AB163" s="199" t="n"/>
      <c r="AC163" s="199" t="n"/>
      <c r="AD163" s="199" t="n"/>
      <c r="AE163" s="199" t="n"/>
      <c r="AF163" s="199" t="n"/>
      <c r="AG163" s="199" t="n"/>
    </row>
    <row r="164" ht="26.5" customHeight="1">
      <c r="A164" s="203" t="n">
        <v>44132</v>
      </c>
      <c r="B164" s="202">
        <f>INDIRECT(B$1&amp;"!D"&amp;ROW())</f>
        <v/>
      </c>
      <c r="C164" s="200">
        <f>C165*(1+B164)</f>
        <v/>
      </c>
      <c r="D164" s="202">
        <f>INDIRECT(D$1&amp;"!D"&amp;ROW())</f>
        <v/>
      </c>
      <c r="E164" s="200">
        <f>E165*(1+D164)</f>
        <v/>
      </c>
      <c r="F164" s="202">
        <f>INDIRECT(F$1&amp;"!D"&amp;ROW())</f>
        <v/>
      </c>
      <c r="G164" s="200">
        <f>G165*(1+F164)</f>
        <v/>
      </c>
      <c r="H164" s="202">
        <f>INDIRECT(H$1&amp;"!D"&amp;ROW())</f>
        <v/>
      </c>
      <c r="I164" s="200">
        <f>I165*(1+H164)</f>
        <v/>
      </c>
      <c r="J164" s="199" t="n"/>
      <c r="K164" s="199" t="n"/>
      <c r="L164" s="200">
        <f>SUM(C164,E164,G164,I164,K164)</f>
        <v/>
      </c>
      <c r="M164" s="202">
        <f>L164/L165-1</f>
        <v/>
      </c>
      <c r="N164" s="415" t="n"/>
      <c r="O164" s="202" t="n"/>
      <c r="P164" s="416" t="n"/>
      <c r="Q164" s="415" t="n"/>
      <c r="R164" s="218" t="n"/>
      <c r="S164" s="214" t="n"/>
      <c r="T164" s="217" t="n"/>
      <c r="U164" s="199" t="n"/>
      <c r="V164" s="199" t="n"/>
      <c r="W164" s="199" t="n"/>
      <c r="X164" s="199" t="n"/>
      <c r="Y164" s="199" t="n"/>
      <c r="Z164" s="199" t="n"/>
      <c r="AA164" s="199" t="n"/>
      <c r="AB164" s="199" t="n"/>
      <c r="AC164" s="199" t="n"/>
      <c r="AD164" s="199" t="n"/>
      <c r="AE164" s="199" t="n"/>
      <c r="AF164" s="199" t="n"/>
      <c r="AG164" s="199" t="n"/>
    </row>
    <row r="165" ht="26.5" customHeight="1">
      <c r="A165" s="203" t="n">
        <v>44131</v>
      </c>
      <c r="B165" s="202">
        <f>INDIRECT(B$1&amp;"!D"&amp;ROW())</f>
        <v/>
      </c>
      <c r="C165" s="200">
        <f>C166*(1+B165)</f>
        <v/>
      </c>
      <c r="D165" s="202">
        <f>INDIRECT(D$1&amp;"!D"&amp;ROW())</f>
        <v/>
      </c>
      <c r="E165" s="200">
        <f>E166*(1+D165)</f>
        <v/>
      </c>
      <c r="F165" s="202">
        <f>INDIRECT(F$1&amp;"!D"&amp;ROW())</f>
        <v/>
      </c>
      <c r="G165" s="200">
        <f>G166*(1+F165)</f>
        <v/>
      </c>
      <c r="H165" s="202">
        <f>INDIRECT(H$1&amp;"!D"&amp;ROW())</f>
        <v/>
      </c>
      <c r="I165" s="200">
        <f>I166*(1+H165)</f>
        <v/>
      </c>
      <c r="J165" s="199" t="n"/>
      <c r="K165" s="199" t="n"/>
      <c r="L165" s="200">
        <f>SUM(C165,E165,G165,I165,K165)</f>
        <v/>
      </c>
      <c r="M165" s="202">
        <f>L165/L166-1</f>
        <v/>
      </c>
      <c r="N165" s="415" t="n"/>
      <c r="O165" s="202" t="n"/>
      <c r="P165" s="416" t="n"/>
      <c r="Q165" s="415" t="n"/>
      <c r="R165" s="218" t="n"/>
      <c r="S165" s="214" t="n"/>
      <c r="T165" s="217" t="n"/>
      <c r="U165" s="199" t="n"/>
      <c r="V165" s="199" t="n"/>
      <c r="W165" s="199" t="n"/>
      <c r="X165" s="199" t="n"/>
      <c r="Y165" s="199" t="n"/>
      <c r="Z165" s="199" t="n"/>
      <c r="AA165" s="199" t="n"/>
      <c r="AB165" s="199" t="n"/>
      <c r="AC165" s="199" t="n"/>
      <c r="AD165" s="199" t="n"/>
      <c r="AE165" s="199" t="n"/>
      <c r="AF165" s="199" t="n"/>
      <c r="AG165" s="199" t="n"/>
    </row>
    <row r="166" ht="26.5" customHeight="1">
      <c r="A166" s="203" t="n">
        <v>44130</v>
      </c>
      <c r="B166" s="202">
        <f>INDIRECT(B$1&amp;"!D"&amp;ROW())</f>
        <v/>
      </c>
      <c r="C166" s="200">
        <f>C167*(1+B166)</f>
        <v/>
      </c>
      <c r="D166" s="202">
        <f>INDIRECT(D$1&amp;"!D"&amp;ROW())</f>
        <v/>
      </c>
      <c r="E166" s="200">
        <f>E167*(1+D166)</f>
        <v/>
      </c>
      <c r="F166" s="202">
        <f>INDIRECT(F$1&amp;"!D"&amp;ROW())</f>
        <v/>
      </c>
      <c r="G166" s="200">
        <f>G167*(1+F166)</f>
        <v/>
      </c>
      <c r="H166" s="202">
        <f>INDIRECT(H$1&amp;"!D"&amp;ROW())</f>
        <v/>
      </c>
      <c r="I166" s="200">
        <f>I167*(1+H166)</f>
        <v/>
      </c>
      <c r="J166" s="199" t="n"/>
      <c r="K166" s="199" t="n"/>
      <c r="L166" s="200">
        <f>SUM(C166,E166,G166,I166,K166)</f>
        <v/>
      </c>
      <c r="M166" s="202">
        <f>L166/L167-1</f>
        <v/>
      </c>
      <c r="N166" s="415" t="n"/>
      <c r="O166" s="202" t="n"/>
      <c r="P166" s="416" t="n"/>
      <c r="Q166" s="415" t="n"/>
      <c r="R166" s="218" t="n"/>
      <c r="S166" s="214" t="n"/>
      <c r="T166" s="217" t="n"/>
      <c r="U166" s="199" t="n"/>
      <c r="V166" s="199" t="n"/>
      <c r="W166" s="199" t="n"/>
      <c r="X166" s="199" t="n"/>
      <c r="Y166" s="199" t="n"/>
      <c r="Z166" s="199" t="n"/>
      <c r="AA166" s="199" t="n"/>
      <c r="AB166" s="199" t="n"/>
      <c r="AC166" s="199" t="n"/>
      <c r="AD166" s="199" t="n"/>
      <c r="AE166" s="199" t="n"/>
      <c r="AF166" s="199" t="n"/>
      <c r="AG166" s="199" t="n"/>
    </row>
    <row r="167" ht="26.5" customHeight="1">
      <c r="A167" s="203" t="n">
        <v>44127</v>
      </c>
      <c r="B167" s="202">
        <f>INDIRECT(B$1&amp;"!D"&amp;ROW())</f>
        <v/>
      </c>
      <c r="C167" s="200">
        <f>C168*(1+B167)</f>
        <v/>
      </c>
      <c r="D167" s="202">
        <f>INDIRECT(D$1&amp;"!D"&amp;ROW())</f>
        <v/>
      </c>
      <c r="E167" s="200">
        <f>E168*(1+D167)</f>
        <v/>
      </c>
      <c r="F167" s="202">
        <f>INDIRECT(F$1&amp;"!D"&amp;ROW())</f>
        <v/>
      </c>
      <c r="G167" s="200">
        <f>G168*(1+F167)</f>
        <v/>
      </c>
      <c r="H167" s="202">
        <f>INDIRECT(H$1&amp;"!D"&amp;ROW())</f>
        <v/>
      </c>
      <c r="I167" s="200">
        <f>I168*(1+H167)</f>
        <v/>
      </c>
      <c r="J167" s="199" t="n"/>
      <c r="K167" s="199" t="n"/>
      <c r="L167" s="200">
        <f>SUM(C167,E167,G167,I167,K167)</f>
        <v/>
      </c>
      <c r="M167" s="202">
        <f>L167/L168-1</f>
        <v/>
      </c>
      <c r="N167" s="415" t="n"/>
      <c r="O167" s="202" t="n"/>
      <c r="P167" s="416" t="n"/>
      <c r="Q167" s="415" t="n"/>
      <c r="R167" s="218" t="n"/>
      <c r="S167" s="214" t="n"/>
      <c r="T167" s="217" t="n"/>
      <c r="U167" s="199" t="n"/>
      <c r="V167" s="199" t="n"/>
      <c r="W167" s="199" t="n"/>
      <c r="X167" s="199" t="n"/>
      <c r="Y167" s="199" t="n"/>
      <c r="Z167" s="199" t="n"/>
      <c r="AA167" s="199" t="n"/>
      <c r="AB167" s="199" t="n"/>
      <c r="AC167" s="199" t="n"/>
      <c r="AD167" s="199" t="n"/>
      <c r="AE167" s="199" t="n"/>
      <c r="AF167" s="199" t="n"/>
      <c r="AG167" s="199" t="n"/>
    </row>
    <row r="168" ht="26.5" customHeight="1">
      <c r="A168" s="203" t="n">
        <v>44126</v>
      </c>
      <c r="B168" s="202">
        <f>INDIRECT(B$1&amp;"!D"&amp;ROW())</f>
        <v/>
      </c>
      <c r="C168" s="200">
        <f>C169*(1+B168)</f>
        <v/>
      </c>
      <c r="D168" s="202">
        <f>INDIRECT(D$1&amp;"!D"&amp;ROW())</f>
        <v/>
      </c>
      <c r="E168" s="200">
        <f>E169*(1+D168)</f>
        <v/>
      </c>
      <c r="F168" s="202">
        <f>INDIRECT(F$1&amp;"!D"&amp;ROW())</f>
        <v/>
      </c>
      <c r="G168" s="200">
        <f>G169*(1+F168)</f>
        <v/>
      </c>
      <c r="H168" s="202">
        <f>INDIRECT(H$1&amp;"!D"&amp;ROW())</f>
        <v/>
      </c>
      <c r="I168" s="200">
        <f>I169*(1+H168)</f>
        <v/>
      </c>
      <c r="J168" s="199" t="n"/>
      <c r="K168" s="199" t="n"/>
      <c r="L168" s="200">
        <f>SUM(C168,E168,G168,I168,K168)</f>
        <v/>
      </c>
      <c r="M168" s="202">
        <f>L168/L169-1</f>
        <v/>
      </c>
      <c r="N168" s="415" t="n"/>
      <c r="O168" s="202" t="n"/>
      <c r="P168" s="416" t="n"/>
      <c r="Q168" s="415" t="n"/>
      <c r="R168" s="218" t="n"/>
      <c r="S168" s="214" t="n"/>
      <c r="T168" s="217" t="n"/>
      <c r="U168" s="199" t="n"/>
      <c r="V168" s="199" t="n"/>
      <c r="W168" s="199" t="n"/>
      <c r="X168" s="199" t="n"/>
      <c r="Y168" s="199" t="n"/>
      <c r="Z168" s="199" t="n"/>
      <c r="AA168" s="199" t="n"/>
      <c r="AB168" s="199" t="n"/>
      <c r="AC168" s="199" t="n"/>
      <c r="AD168" s="199" t="n"/>
      <c r="AE168" s="199" t="n"/>
      <c r="AF168" s="199" t="n"/>
      <c r="AG168" s="199" t="n"/>
    </row>
    <row r="169" ht="26.5" customHeight="1">
      <c r="A169" s="203" t="n">
        <v>44125</v>
      </c>
      <c r="B169" s="202">
        <f>INDIRECT(B$1&amp;"!D"&amp;ROW())</f>
        <v/>
      </c>
      <c r="C169" s="200">
        <f>C170*(1+B169)</f>
        <v/>
      </c>
      <c r="D169" s="202">
        <f>INDIRECT(D$1&amp;"!D"&amp;ROW())</f>
        <v/>
      </c>
      <c r="E169" s="200">
        <f>E170*(1+D169)</f>
        <v/>
      </c>
      <c r="F169" s="202">
        <f>INDIRECT(F$1&amp;"!D"&amp;ROW())</f>
        <v/>
      </c>
      <c r="G169" s="200">
        <f>G170*(1+F169)</f>
        <v/>
      </c>
      <c r="H169" s="202">
        <f>INDIRECT(H$1&amp;"!D"&amp;ROW())</f>
        <v/>
      </c>
      <c r="I169" s="200">
        <f>I170*(1+H169)</f>
        <v/>
      </c>
      <c r="J169" s="199" t="n"/>
      <c r="K169" s="199" t="n"/>
      <c r="L169" s="200">
        <f>SUM(C169,E169,G169,I169,K169)</f>
        <v/>
      </c>
      <c r="M169" s="202">
        <f>L169/L170-1</f>
        <v/>
      </c>
      <c r="N169" s="415" t="n"/>
      <c r="O169" s="202" t="n"/>
      <c r="P169" s="416" t="n"/>
      <c r="Q169" s="415" t="n"/>
      <c r="R169" s="218" t="n"/>
      <c r="S169" s="214" t="n"/>
      <c r="T169" s="217" t="n"/>
      <c r="U169" s="199" t="n"/>
      <c r="V169" s="199" t="n"/>
      <c r="W169" s="199" t="n"/>
      <c r="X169" s="199" t="n"/>
      <c r="Y169" s="199" t="n"/>
      <c r="Z169" s="199" t="n"/>
      <c r="AA169" s="199" t="n"/>
      <c r="AB169" s="199" t="n"/>
      <c r="AC169" s="199" t="n"/>
      <c r="AD169" s="199" t="n"/>
      <c r="AE169" s="199" t="n"/>
      <c r="AF169" s="199" t="n"/>
      <c r="AG169" s="199" t="n"/>
    </row>
    <row r="170" ht="26.5" customHeight="1">
      <c r="A170" s="203" t="n">
        <v>44124</v>
      </c>
      <c r="B170" s="202">
        <f>INDIRECT(B$1&amp;"!D"&amp;ROW())</f>
        <v/>
      </c>
      <c r="C170" s="200">
        <f>C171*(1+B170)</f>
        <v/>
      </c>
      <c r="D170" s="202">
        <f>INDIRECT(D$1&amp;"!D"&amp;ROW())</f>
        <v/>
      </c>
      <c r="E170" s="200">
        <f>E171*(1+D170)</f>
        <v/>
      </c>
      <c r="F170" s="202">
        <f>INDIRECT(F$1&amp;"!D"&amp;ROW())</f>
        <v/>
      </c>
      <c r="G170" s="200">
        <f>G171*(1+F170)</f>
        <v/>
      </c>
      <c r="H170" s="202">
        <f>INDIRECT(H$1&amp;"!D"&amp;ROW())</f>
        <v/>
      </c>
      <c r="I170" s="200">
        <f>I171*(1+H170)</f>
        <v/>
      </c>
      <c r="J170" s="199" t="n"/>
      <c r="K170" s="199" t="n"/>
      <c r="L170" s="200">
        <f>SUM(C170,E170,G170,I170,K170)</f>
        <v/>
      </c>
      <c r="M170" s="202">
        <f>L170/L171-1</f>
        <v/>
      </c>
      <c r="N170" s="415" t="n"/>
      <c r="O170" s="202" t="n"/>
      <c r="P170" s="416" t="n"/>
      <c r="Q170" s="415" t="n"/>
      <c r="R170" s="218" t="n"/>
      <c r="S170" s="214" t="n"/>
      <c r="T170" s="217" t="n"/>
      <c r="U170" s="199" t="n"/>
      <c r="V170" s="199" t="n"/>
      <c r="W170" s="199" t="n"/>
      <c r="X170" s="199" t="n"/>
      <c r="Y170" s="199" t="n"/>
      <c r="Z170" s="199" t="n"/>
      <c r="AA170" s="199" t="n"/>
      <c r="AB170" s="199" t="n"/>
      <c r="AC170" s="199" t="n"/>
      <c r="AD170" s="199" t="n"/>
      <c r="AE170" s="199" t="n"/>
      <c r="AF170" s="199" t="n"/>
      <c r="AG170" s="199" t="n"/>
    </row>
    <row r="171" ht="26.5" customHeight="1">
      <c r="A171" s="203" t="n">
        <v>44123</v>
      </c>
      <c r="B171" s="202">
        <f>INDIRECT(B$1&amp;"!D"&amp;ROW())</f>
        <v/>
      </c>
      <c r="C171" s="200">
        <f>C172*(1+B171)</f>
        <v/>
      </c>
      <c r="D171" s="202">
        <f>INDIRECT(D$1&amp;"!D"&amp;ROW())</f>
        <v/>
      </c>
      <c r="E171" s="200">
        <f>E172*(1+D171)</f>
        <v/>
      </c>
      <c r="F171" s="202">
        <f>INDIRECT(F$1&amp;"!D"&amp;ROW())</f>
        <v/>
      </c>
      <c r="G171" s="200">
        <f>G172*(1+F171)</f>
        <v/>
      </c>
      <c r="H171" s="202">
        <f>INDIRECT(H$1&amp;"!D"&amp;ROW())</f>
        <v/>
      </c>
      <c r="I171" s="200">
        <f>I172*(1+H171)</f>
        <v/>
      </c>
      <c r="J171" s="199" t="n"/>
      <c r="K171" s="199" t="n"/>
      <c r="L171" s="200">
        <f>SUM(C171,E171,G171,I171,K171)</f>
        <v/>
      </c>
      <c r="M171" s="202">
        <f>L171/L172-1</f>
        <v/>
      </c>
      <c r="N171" s="415" t="n"/>
      <c r="O171" s="202" t="n"/>
      <c r="P171" s="416" t="n"/>
      <c r="Q171" s="415" t="n"/>
      <c r="R171" s="218" t="n"/>
      <c r="S171" s="214" t="n"/>
      <c r="T171" s="217" t="n"/>
      <c r="U171" s="199" t="n"/>
      <c r="V171" s="199" t="n"/>
      <c r="W171" s="199" t="n"/>
      <c r="X171" s="199" t="n"/>
      <c r="Y171" s="199" t="n"/>
      <c r="Z171" s="199" t="n"/>
      <c r="AA171" s="199" t="n"/>
      <c r="AB171" s="199" t="n"/>
      <c r="AC171" s="199" t="n"/>
      <c r="AD171" s="199" t="n"/>
      <c r="AE171" s="199" t="n"/>
      <c r="AF171" s="199" t="n"/>
      <c r="AG171" s="199" t="n"/>
    </row>
    <row r="172" ht="26.5" customHeight="1">
      <c r="A172" s="203" t="n">
        <v>44120</v>
      </c>
      <c r="B172" s="202">
        <f>INDIRECT(B$1&amp;"!D"&amp;ROW())</f>
        <v/>
      </c>
      <c r="C172" s="200">
        <f>C173*(1+B172)</f>
        <v/>
      </c>
      <c r="D172" s="202">
        <f>INDIRECT(D$1&amp;"!D"&amp;ROW())</f>
        <v/>
      </c>
      <c r="E172" s="200">
        <f>E173*(1+D172)</f>
        <v/>
      </c>
      <c r="F172" s="202">
        <f>INDIRECT(F$1&amp;"!D"&amp;ROW())</f>
        <v/>
      </c>
      <c r="G172" s="200">
        <f>G173*(1+F172)</f>
        <v/>
      </c>
      <c r="H172" s="202">
        <f>INDIRECT(H$1&amp;"!D"&amp;ROW())</f>
        <v/>
      </c>
      <c r="I172" s="200">
        <f>I173*(1+H172)</f>
        <v/>
      </c>
      <c r="J172" s="199" t="n"/>
      <c r="K172" s="199" t="n"/>
      <c r="L172" s="200">
        <f>SUM(C172,E172,G172,I172,K172)</f>
        <v/>
      </c>
      <c r="M172" s="202">
        <f>L172/L173-1</f>
        <v/>
      </c>
      <c r="N172" s="415" t="n"/>
      <c r="O172" s="202" t="n"/>
      <c r="P172" s="416" t="n"/>
      <c r="Q172" s="415" t="n"/>
      <c r="R172" s="218" t="n"/>
      <c r="S172" s="214" t="n"/>
      <c r="T172" s="217" t="n"/>
      <c r="U172" s="199" t="n"/>
      <c r="V172" s="199" t="n"/>
      <c r="W172" s="199" t="n"/>
      <c r="X172" s="199" t="n"/>
      <c r="Y172" s="199" t="n"/>
      <c r="Z172" s="199" t="n"/>
      <c r="AA172" s="199" t="n"/>
      <c r="AB172" s="199" t="n"/>
      <c r="AC172" s="199" t="n"/>
      <c r="AD172" s="199" t="n"/>
      <c r="AE172" s="199" t="n"/>
      <c r="AF172" s="199" t="n"/>
      <c r="AG172" s="199" t="n"/>
    </row>
    <row r="173" ht="26.5" customHeight="1">
      <c r="A173" s="203" t="n">
        <v>44119</v>
      </c>
      <c r="B173" s="202">
        <f>INDIRECT(B$1&amp;"!D"&amp;ROW())</f>
        <v/>
      </c>
      <c r="C173" s="200">
        <f>C174*(1+B173)</f>
        <v/>
      </c>
      <c r="D173" s="202">
        <f>INDIRECT(D$1&amp;"!D"&amp;ROW())</f>
        <v/>
      </c>
      <c r="E173" s="200">
        <f>E174*(1+D173)</f>
        <v/>
      </c>
      <c r="F173" s="202">
        <f>INDIRECT(F$1&amp;"!D"&amp;ROW())</f>
        <v/>
      </c>
      <c r="G173" s="200">
        <f>G174*(1+F173)</f>
        <v/>
      </c>
      <c r="H173" s="202">
        <f>INDIRECT(H$1&amp;"!D"&amp;ROW())</f>
        <v/>
      </c>
      <c r="I173" s="200">
        <f>I174*(1+H173)</f>
        <v/>
      </c>
      <c r="J173" s="199" t="n"/>
      <c r="K173" s="199" t="n"/>
      <c r="L173" s="200">
        <f>SUM(C173,E173,G173,I173,K173)</f>
        <v/>
      </c>
      <c r="M173" s="202">
        <f>L173/L174-1</f>
        <v/>
      </c>
      <c r="N173" s="415" t="n"/>
      <c r="O173" s="202" t="n"/>
      <c r="P173" s="416" t="n"/>
      <c r="Q173" s="415" t="n"/>
      <c r="R173" s="218" t="n"/>
      <c r="S173" s="214" t="n"/>
      <c r="T173" s="217" t="n"/>
      <c r="U173" s="199" t="n"/>
      <c r="V173" s="199" t="n"/>
      <c r="W173" s="199" t="n"/>
      <c r="X173" s="199" t="n"/>
      <c r="Y173" s="199" t="n"/>
      <c r="Z173" s="199" t="n"/>
      <c r="AA173" s="199" t="n"/>
      <c r="AB173" s="199" t="n"/>
      <c r="AC173" s="199" t="n"/>
      <c r="AD173" s="199" t="n"/>
      <c r="AE173" s="199" t="n"/>
      <c r="AF173" s="199" t="n"/>
      <c r="AG173" s="199" t="n"/>
    </row>
    <row r="174" ht="26.5" customHeight="1">
      <c r="A174" s="203" t="n">
        <v>44118</v>
      </c>
      <c r="B174" s="202">
        <f>INDIRECT(B$1&amp;"!D"&amp;ROW())</f>
        <v/>
      </c>
      <c r="C174" s="200">
        <f>C175*(1+B174)</f>
        <v/>
      </c>
      <c r="D174" s="202">
        <f>INDIRECT(D$1&amp;"!D"&amp;ROW())</f>
        <v/>
      </c>
      <c r="E174" s="200">
        <f>E175*(1+D174)</f>
        <v/>
      </c>
      <c r="F174" s="202">
        <f>INDIRECT(F$1&amp;"!D"&amp;ROW())</f>
        <v/>
      </c>
      <c r="G174" s="200">
        <f>G175*(1+F174)</f>
        <v/>
      </c>
      <c r="H174" s="202">
        <f>INDIRECT(H$1&amp;"!D"&amp;ROW())</f>
        <v/>
      </c>
      <c r="I174" s="200">
        <f>I175*(1+H174)</f>
        <v/>
      </c>
      <c r="J174" s="199" t="n"/>
      <c r="K174" s="199" t="n"/>
      <c r="L174" s="200">
        <f>SUM(C174,E174,G174,I174,K174)</f>
        <v/>
      </c>
      <c r="M174" s="202">
        <f>L174/L175-1</f>
        <v/>
      </c>
      <c r="N174" s="415" t="n"/>
      <c r="O174" s="202" t="n"/>
      <c r="P174" s="416" t="n"/>
      <c r="Q174" s="415" t="n"/>
      <c r="R174" s="218" t="n"/>
      <c r="S174" s="214" t="n"/>
      <c r="T174" s="217" t="n"/>
      <c r="U174" s="199" t="n"/>
      <c r="V174" s="199" t="n"/>
      <c r="W174" s="199" t="n"/>
      <c r="X174" s="199" t="n"/>
      <c r="Y174" s="199" t="n"/>
      <c r="Z174" s="199" t="n"/>
      <c r="AA174" s="199" t="n"/>
      <c r="AB174" s="199" t="n"/>
      <c r="AC174" s="199" t="n"/>
      <c r="AD174" s="199" t="n"/>
      <c r="AE174" s="199" t="n"/>
      <c r="AF174" s="199" t="n"/>
      <c r="AG174" s="199" t="n"/>
    </row>
    <row r="175" ht="26.5" customHeight="1">
      <c r="A175" s="203" t="n">
        <v>44117</v>
      </c>
      <c r="B175" s="202">
        <f>INDIRECT(B$1&amp;"!D"&amp;ROW())</f>
        <v/>
      </c>
      <c r="C175" s="200">
        <f>C176*(1+B175)</f>
        <v/>
      </c>
      <c r="D175" s="202">
        <f>INDIRECT(D$1&amp;"!D"&amp;ROW())</f>
        <v/>
      </c>
      <c r="E175" s="200">
        <f>E176*(1+D175)</f>
        <v/>
      </c>
      <c r="F175" s="202">
        <f>INDIRECT(F$1&amp;"!D"&amp;ROW())</f>
        <v/>
      </c>
      <c r="G175" s="200">
        <f>G176*(1+F175)</f>
        <v/>
      </c>
      <c r="H175" s="202">
        <f>INDIRECT(H$1&amp;"!D"&amp;ROW())</f>
        <v/>
      </c>
      <c r="I175" s="200">
        <f>I176*(1+H175)</f>
        <v/>
      </c>
      <c r="J175" s="199" t="n"/>
      <c r="K175" s="199" t="n"/>
      <c r="L175" s="200">
        <f>SUM(C175,E175,G175,I175,K175)</f>
        <v/>
      </c>
      <c r="M175" s="202">
        <f>L175/L176-1</f>
        <v/>
      </c>
      <c r="N175" s="415" t="n"/>
      <c r="O175" s="202" t="n"/>
      <c r="P175" s="416" t="n"/>
      <c r="Q175" s="415" t="n"/>
      <c r="R175" s="218" t="n"/>
      <c r="S175" s="214" t="n"/>
      <c r="T175" s="217" t="n"/>
      <c r="U175" s="199" t="n"/>
      <c r="V175" s="199" t="n"/>
      <c r="W175" s="199" t="n"/>
      <c r="X175" s="199" t="n"/>
      <c r="Y175" s="199" t="n"/>
      <c r="Z175" s="199" t="n"/>
      <c r="AA175" s="199" t="n"/>
      <c r="AB175" s="199" t="n"/>
      <c r="AC175" s="199" t="n"/>
      <c r="AD175" s="199" t="n"/>
      <c r="AE175" s="199" t="n"/>
      <c r="AF175" s="199" t="n"/>
      <c r="AG175" s="199" t="n"/>
    </row>
    <row r="176" ht="26.5" customHeight="1">
      <c r="A176" s="203" t="n">
        <v>44116</v>
      </c>
      <c r="B176" s="202">
        <f>INDIRECT(B$1&amp;"!D"&amp;ROW())</f>
        <v/>
      </c>
      <c r="C176" s="200">
        <f>C177*(1+B176)</f>
        <v/>
      </c>
      <c r="D176" s="202">
        <f>INDIRECT(D$1&amp;"!D"&amp;ROW())</f>
        <v/>
      </c>
      <c r="E176" s="200">
        <f>E177*(1+D176)</f>
        <v/>
      </c>
      <c r="F176" s="202">
        <f>INDIRECT(F$1&amp;"!D"&amp;ROW())</f>
        <v/>
      </c>
      <c r="G176" s="200">
        <f>G177*(1+F176)</f>
        <v/>
      </c>
      <c r="H176" s="202">
        <f>INDIRECT(H$1&amp;"!D"&amp;ROW())</f>
        <v/>
      </c>
      <c r="I176" s="200">
        <f>I177*(1+H176)</f>
        <v/>
      </c>
      <c r="J176" s="199" t="n"/>
      <c r="K176" s="199" t="n"/>
      <c r="L176" s="200">
        <f>SUM(C176,E176,G176,I176,K176)</f>
        <v/>
      </c>
      <c r="M176" s="202">
        <f>L176/L177-1</f>
        <v/>
      </c>
      <c r="N176" s="415" t="n"/>
      <c r="O176" s="202" t="n"/>
      <c r="P176" s="416" t="n"/>
      <c r="Q176" s="415" t="n"/>
      <c r="R176" s="218" t="n"/>
      <c r="S176" s="214" t="n"/>
      <c r="T176" s="217" t="n"/>
      <c r="U176" s="199" t="n"/>
      <c r="V176" s="199" t="n"/>
      <c r="W176" s="199" t="n"/>
      <c r="X176" s="199" t="n"/>
      <c r="Y176" s="199" t="n"/>
      <c r="Z176" s="199" t="n"/>
      <c r="AA176" s="199" t="n"/>
      <c r="AB176" s="199" t="n"/>
      <c r="AC176" s="199" t="n"/>
      <c r="AD176" s="199" t="n"/>
      <c r="AE176" s="199" t="n"/>
      <c r="AF176" s="199" t="n"/>
      <c r="AG176" s="199" t="n"/>
    </row>
    <row r="177" ht="26.5" customHeight="1">
      <c r="A177" s="203" t="n">
        <v>44113</v>
      </c>
      <c r="B177" s="202">
        <f>INDIRECT(B$1&amp;"!D"&amp;ROW())</f>
        <v/>
      </c>
      <c r="C177" s="200">
        <f>C178*(1+B177)</f>
        <v/>
      </c>
      <c r="D177" s="202">
        <f>INDIRECT(D$1&amp;"!D"&amp;ROW())</f>
        <v/>
      </c>
      <c r="E177" s="200">
        <f>E178*(1+D177)</f>
        <v/>
      </c>
      <c r="F177" s="202">
        <f>INDIRECT(F$1&amp;"!D"&amp;ROW())</f>
        <v/>
      </c>
      <c r="G177" s="200">
        <f>G178*(1+F177)</f>
        <v/>
      </c>
      <c r="H177" s="202">
        <f>INDIRECT(H$1&amp;"!D"&amp;ROW())</f>
        <v/>
      </c>
      <c r="I177" s="200">
        <f>I178*(1+H177)</f>
        <v/>
      </c>
      <c r="J177" s="199" t="n"/>
      <c r="K177" s="199" t="n"/>
      <c r="L177" s="200">
        <f>SUM(C177,E177,G177,I177,K177)</f>
        <v/>
      </c>
      <c r="M177" s="202">
        <f>L177/L178-1</f>
        <v/>
      </c>
      <c r="N177" s="415" t="n"/>
      <c r="O177" s="202" t="n"/>
      <c r="P177" s="416" t="n"/>
      <c r="Q177" s="415" t="n"/>
      <c r="R177" s="218" t="n"/>
      <c r="S177" s="214" t="n"/>
      <c r="T177" s="217" t="n"/>
      <c r="U177" s="199" t="n"/>
      <c r="V177" s="199" t="n"/>
      <c r="W177" s="199" t="n"/>
      <c r="X177" s="199" t="n"/>
      <c r="Y177" s="199" t="n"/>
      <c r="Z177" s="199" t="n"/>
      <c r="AA177" s="199" t="n"/>
      <c r="AB177" s="199" t="n"/>
      <c r="AC177" s="199" t="n"/>
      <c r="AD177" s="199" t="n"/>
      <c r="AE177" s="199" t="n"/>
      <c r="AF177" s="199" t="n"/>
      <c r="AG177" s="199" t="n"/>
    </row>
    <row r="178" ht="26.5" customHeight="1">
      <c r="A178" s="203" t="n">
        <v>44112</v>
      </c>
      <c r="B178" s="202">
        <f>INDIRECT(B$1&amp;"!D"&amp;ROW())</f>
        <v/>
      </c>
      <c r="C178" s="200">
        <f>C179*(1+B178)</f>
        <v/>
      </c>
      <c r="D178" s="202">
        <f>INDIRECT(D$1&amp;"!D"&amp;ROW())</f>
        <v/>
      </c>
      <c r="E178" s="200">
        <f>E179*(1+D178)</f>
        <v/>
      </c>
      <c r="F178" s="202">
        <f>INDIRECT(F$1&amp;"!D"&amp;ROW())</f>
        <v/>
      </c>
      <c r="G178" s="200">
        <f>G179*(1+F178)</f>
        <v/>
      </c>
      <c r="H178" s="202">
        <f>INDIRECT(H$1&amp;"!D"&amp;ROW())</f>
        <v/>
      </c>
      <c r="I178" s="200">
        <f>I179*(1+H178)</f>
        <v/>
      </c>
      <c r="J178" s="199" t="n"/>
      <c r="K178" s="199" t="n"/>
      <c r="L178" s="200">
        <f>SUM(C178,E178,G178,I178,K178)</f>
        <v/>
      </c>
      <c r="M178" s="202">
        <f>L178/L179-1</f>
        <v/>
      </c>
      <c r="N178" s="415" t="n"/>
      <c r="O178" s="202" t="n"/>
      <c r="P178" s="416" t="n"/>
      <c r="Q178" s="415" t="n"/>
      <c r="R178" s="218" t="n"/>
      <c r="S178" s="214" t="n"/>
      <c r="T178" s="217" t="n"/>
      <c r="U178" s="199" t="n"/>
      <c r="V178" s="199" t="n"/>
      <c r="W178" s="199" t="n"/>
      <c r="X178" s="199" t="n"/>
      <c r="Y178" s="199" t="n"/>
      <c r="Z178" s="199" t="n"/>
      <c r="AA178" s="199" t="n"/>
      <c r="AB178" s="199" t="n"/>
      <c r="AC178" s="199" t="n"/>
      <c r="AD178" s="199" t="n"/>
      <c r="AE178" s="199" t="n"/>
      <c r="AF178" s="199" t="n"/>
      <c r="AG178" s="199" t="n"/>
    </row>
    <row r="179" ht="26.5" customHeight="1">
      <c r="A179" s="203" t="n">
        <v>44111</v>
      </c>
      <c r="B179" s="202">
        <f>INDIRECT(B$1&amp;"!D"&amp;ROW())</f>
        <v/>
      </c>
      <c r="C179" s="200">
        <f>C180*(1+B179)</f>
        <v/>
      </c>
      <c r="D179" s="202">
        <f>INDIRECT(D$1&amp;"!D"&amp;ROW())</f>
        <v/>
      </c>
      <c r="E179" s="200">
        <f>E180*(1+D179)</f>
        <v/>
      </c>
      <c r="F179" s="202">
        <f>INDIRECT(F$1&amp;"!D"&amp;ROW())</f>
        <v/>
      </c>
      <c r="G179" s="200">
        <f>G180*(1+F179)</f>
        <v/>
      </c>
      <c r="H179" s="202">
        <f>INDIRECT(H$1&amp;"!D"&amp;ROW())</f>
        <v/>
      </c>
      <c r="I179" s="200">
        <f>I180*(1+H179)</f>
        <v/>
      </c>
      <c r="J179" s="199" t="n"/>
      <c r="K179" s="199" t="n"/>
      <c r="L179" s="200">
        <f>SUM(C179,E179,G179,I179,K179)</f>
        <v/>
      </c>
      <c r="M179" s="202">
        <f>L179/L180-1</f>
        <v/>
      </c>
      <c r="N179" s="415" t="n"/>
      <c r="O179" s="202" t="n"/>
      <c r="P179" s="416" t="n"/>
      <c r="Q179" s="415" t="n"/>
      <c r="R179" s="218" t="n"/>
      <c r="S179" s="214" t="n"/>
      <c r="T179" s="217" t="n"/>
      <c r="U179" s="199" t="n"/>
      <c r="V179" s="199" t="n"/>
      <c r="W179" s="199" t="n"/>
      <c r="X179" s="199" t="n"/>
      <c r="Y179" s="199" t="n"/>
      <c r="Z179" s="199" t="n"/>
      <c r="AA179" s="199" t="n"/>
      <c r="AB179" s="199" t="n"/>
      <c r="AC179" s="199" t="n"/>
      <c r="AD179" s="199" t="n"/>
      <c r="AE179" s="199" t="n"/>
      <c r="AF179" s="199" t="n"/>
      <c r="AG179" s="199" t="n"/>
    </row>
    <row r="180" ht="26.5" customHeight="1">
      <c r="A180" s="203" t="n">
        <v>44110</v>
      </c>
      <c r="B180" s="202">
        <f>INDIRECT(B$1&amp;"!D"&amp;ROW())</f>
        <v/>
      </c>
      <c r="C180" s="200">
        <f>C181*(1+B180)</f>
        <v/>
      </c>
      <c r="D180" s="202">
        <f>INDIRECT(D$1&amp;"!D"&amp;ROW())</f>
        <v/>
      </c>
      <c r="E180" s="200">
        <f>E181*(1+D180)</f>
        <v/>
      </c>
      <c r="F180" s="202">
        <f>INDIRECT(F$1&amp;"!D"&amp;ROW())</f>
        <v/>
      </c>
      <c r="G180" s="200">
        <f>G181*(1+F180)</f>
        <v/>
      </c>
      <c r="H180" s="202">
        <f>INDIRECT(H$1&amp;"!D"&amp;ROW())</f>
        <v/>
      </c>
      <c r="I180" s="200">
        <f>I181*(1+H180)</f>
        <v/>
      </c>
      <c r="J180" s="199" t="n"/>
      <c r="K180" s="199" t="n"/>
      <c r="L180" s="200">
        <f>SUM(C180,E180,G180,I180,K180)</f>
        <v/>
      </c>
      <c r="M180" s="202">
        <f>L180/L181-1</f>
        <v/>
      </c>
      <c r="N180" s="415" t="n"/>
      <c r="O180" s="202" t="n"/>
      <c r="P180" s="416" t="n"/>
      <c r="Q180" s="415" t="n"/>
      <c r="R180" s="218" t="n"/>
      <c r="S180" s="214" t="n"/>
      <c r="T180" s="217" t="n"/>
      <c r="U180" s="199" t="n"/>
      <c r="V180" s="199" t="n"/>
      <c r="W180" s="199" t="n"/>
      <c r="X180" s="199" t="n"/>
      <c r="Y180" s="199" t="n"/>
      <c r="Z180" s="199" t="n"/>
      <c r="AA180" s="199" t="n"/>
      <c r="AB180" s="199" t="n"/>
      <c r="AC180" s="199" t="n"/>
      <c r="AD180" s="199" t="n"/>
      <c r="AE180" s="199" t="n"/>
      <c r="AF180" s="199" t="n"/>
      <c r="AG180" s="199" t="n"/>
    </row>
    <row r="181" ht="26.5" customHeight="1">
      <c r="A181" s="203" t="n">
        <v>44109</v>
      </c>
      <c r="B181" s="202">
        <f>INDIRECT(B$1&amp;"!D"&amp;ROW())</f>
        <v/>
      </c>
      <c r="C181" s="200">
        <f>C182*(1+B181)</f>
        <v/>
      </c>
      <c r="D181" s="202">
        <f>INDIRECT(D$1&amp;"!D"&amp;ROW())</f>
        <v/>
      </c>
      <c r="E181" s="200">
        <f>E182*(1+D181)</f>
        <v/>
      </c>
      <c r="F181" s="202">
        <f>INDIRECT(F$1&amp;"!D"&amp;ROW())</f>
        <v/>
      </c>
      <c r="G181" s="200">
        <f>G182*(1+F181)</f>
        <v/>
      </c>
      <c r="H181" s="202">
        <f>INDIRECT(H$1&amp;"!D"&amp;ROW())</f>
        <v/>
      </c>
      <c r="I181" s="200">
        <f>I182*(1+H181)</f>
        <v/>
      </c>
      <c r="J181" s="199" t="n"/>
      <c r="K181" s="199" t="n"/>
      <c r="L181" s="200">
        <f>SUM(C181,E181,G181,I181,K181)</f>
        <v/>
      </c>
      <c r="M181" s="202">
        <f>L181/L182-1</f>
        <v/>
      </c>
      <c r="N181" s="415" t="n"/>
      <c r="O181" s="202" t="n"/>
      <c r="P181" s="416" t="n"/>
      <c r="Q181" s="415" t="n"/>
      <c r="R181" s="218" t="n"/>
      <c r="S181" s="214" t="n"/>
      <c r="T181" s="217" t="n"/>
      <c r="U181" s="199" t="n"/>
      <c r="V181" s="199" t="n"/>
      <c r="W181" s="199" t="n"/>
      <c r="X181" s="199" t="n"/>
      <c r="Y181" s="199" t="n"/>
      <c r="Z181" s="199" t="n"/>
      <c r="AA181" s="199" t="n"/>
      <c r="AB181" s="199" t="n"/>
      <c r="AC181" s="199" t="n"/>
      <c r="AD181" s="199" t="n"/>
      <c r="AE181" s="199" t="n"/>
      <c r="AF181" s="199" t="n"/>
      <c r="AG181" s="199" t="n"/>
    </row>
    <row r="182" ht="26.5" customHeight="1">
      <c r="A182" s="203" t="n">
        <v>44106</v>
      </c>
      <c r="B182" s="202">
        <f>INDIRECT(B$1&amp;"!D"&amp;ROW())</f>
        <v/>
      </c>
      <c r="C182" s="200">
        <f>C183*(1+B182)</f>
        <v/>
      </c>
      <c r="D182" s="202">
        <f>INDIRECT(D$1&amp;"!D"&amp;ROW())</f>
        <v/>
      </c>
      <c r="E182" s="200">
        <f>E183*(1+D182)</f>
        <v/>
      </c>
      <c r="F182" s="202">
        <f>INDIRECT(F$1&amp;"!D"&amp;ROW())</f>
        <v/>
      </c>
      <c r="G182" s="200">
        <f>G183*(1+F182)</f>
        <v/>
      </c>
      <c r="H182" s="202">
        <f>INDIRECT(H$1&amp;"!D"&amp;ROW())</f>
        <v/>
      </c>
      <c r="I182" s="200">
        <f>I183*(1+H182)</f>
        <v/>
      </c>
      <c r="J182" s="199" t="n"/>
      <c r="K182" s="199" t="n"/>
      <c r="L182" s="200">
        <f>SUM(C182,E182,G182,I182,K182)</f>
        <v/>
      </c>
      <c r="M182" s="202">
        <f>L182/L183-1</f>
        <v/>
      </c>
      <c r="N182" s="415" t="n"/>
      <c r="O182" s="202" t="n"/>
      <c r="P182" s="416" t="n"/>
      <c r="Q182" s="415" t="n"/>
      <c r="R182" s="218" t="n"/>
      <c r="S182" s="214" t="n"/>
      <c r="T182" s="217" t="n"/>
      <c r="U182" s="199" t="n"/>
      <c r="V182" s="199" t="n"/>
      <c r="W182" s="199" t="n"/>
      <c r="X182" s="199" t="n"/>
      <c r="Y182" s="199" t="n"/>
      <c r="Z182" s="199" t="n"/>
      <c r="AA182" s="199" t="n"/>
      <c r="AB182" s="199" t="n"/>
      <c r="AC182" s="199" t="n"/>
      <c r="AD182" s="199" t="n"/>
      <c r="AE182" s="199" t="n"/>
      <c r="AF182" s="199" t="n"/>
      <c r="AG182" s="199" t="n"/>
    </row>
    <row r="183" ht="26.5" customHeight="1">
      <c r="A183" s="203" t="n">
        <v>44105</v>
      </c>
      <c r="B183" s="202">
        <f>INDIRECT(B$1&amp;"!D"&amp;ROW())</f>
        <v/>
      </c>
      <c r="C183" s="200">
        <f>C184*(1+B183)</f>
        <v/>
      </c>
      <c r="D183" s="202">
        <f>INDIRECT(D$1&amp;"!D"&amp;ROW())</f>
        <v/>
      </c>
      <c r="E183" s="200">
        <f>E184*(1+D183)</f>
        <v/>
      </c>
      <c r="F183" s="202">
        <f>INDIRECT(F$1&amp;"!D"&amp;ROW())</f>
        <v/>
      </c>
      <c r="G183" s="200">
        <f>G184*(1+F183)</f>
        <v/>
      </c>
      <c r="H183" s="202">
        <f>INDIRECT(H$1&amp;"!D"&amp;ROW())</f>
        <v/>
      </c>
      <c r="I183" s="200">
        <f>I184*(1+H183)</f>
        <v/>
      </c>
      <c r="J183" s="199" t="n"/>
      <c r="K183" s="199" t="n"/>
      <c r="L183" s="200">
        <f>SUM(C183,E183,G183,I183,K183)</f>
        <v/>
      </c>
      <c r="M183" s="202">
        <f>L183/L184-1</f>
        <v/>
      </c>
      <c r="N183" s="415" t="n"/>
      <c r="O183" s="202" t="n"/>
      <c r="P183" s="416" t="n"/>
      <c r="Q183" s="415" t="n"/>
      <c r="R183" s="218" t="n"/>
      <c r="S183" s="214" t="n"/>
      <c r="T183" s="217" t="n"/>
      <c r="U183" s="199" t="n"/>
      <c r="V183" s="199" t="n"/>
      <c r="W183" s="199" t="n"/>
      <c r="X183" s="199" t="n"/>
      <c r="Y183" s="199" t="n"/>
      <c r="Z183" s="199" t="n"/>
      <c r="AA183" s="199" t="n"/>
      <c r="AB183" s="199" t="n"/>
      <c r="AC183" s="199" t="n"/>
      <c r="AD183" s="199" t="n"/>
      <c r="AE183" s="199" t="n"/>
      <c r="AF183" s="199" t="n"/>
      <c r="AG183" s="199" t="n"/>
    </row>
    <row r="184" ht="26.5" customHeight="1">
      <c r="A184" s="203" t="n">
        <v>44104</v>
      </c>
      <c r="B184" s="202">
        <f>INDIRECT(B$1&amp;"!D"&amp;ROW())</f>
        <v/>
      </c>
      <c r="C184" s="200">
        <f>C185*(1+B184)</f>
        <v/>
      </c>
      <c r="D184" s="202">
        <f>INDIRECT(D$1&amp;"!D"&amp;ROW())</f>
        <v/>
      </c>
      <c r="E184" s="200">
        <f>E185*(1+D184)</f>
        <v/>
      </c>
      <c r="F184" s="202">
        <f>INDIRECT(F$1&amp;"!D"&amp;ROW())</f>
        <v/>
      </c>
      <c r="G184" s="200">
        <f>G185*(1+F184)</f>
        <v/>
      </c>
      <c r="H184" s="202">
        <f>INDIRECT(H$1&amp;"!D"&amp;ROW())</f>
        <v/>
      </c>
      <c r="I184" s="200">
        <f>I185*(1+H184)</f>
        <v/>
      </c>
      <c r="J184" s="199" t="n"/>
      <c r="K184" s="199" t="n"/>
      <c r="L184" s="200">
        <f>SUM(C184,E184,G184,I184,K184)</f>
        <v/>
      </c>
      <c r="M184" s="202">
        <f>L184/L185-1</f>
        <v/>
      </c>
      <c r="N184" s="415" t="n"/>
      <c r="O184" s="202" t="n"/>
      <c r="P184" s="416" t="n"/>
      <c r="Q184" s="415" t="n"/>
      <c r="R184" s="218" t="n"/>
      <c r="S184" s="214" t="n"/>
      <c r="T184" s="217" t="n"/>
      <c r="U184" s="199" t="n"/>
      <c r="V184" s="199" t="n"/>
      <c r="W184" s="199" t="n"/>
      <c r="X184" s="199" t="n"/>
      <c r="Y184" s="199" t="n"/>
      <c r="Z184" s="199" t="n"/>
      <c r="AA184" s="199" t="n"/>
      <c r="AB184" s="199" t="n"/>
      <c r="AC184" s="199" t="n"/>
      <c r="AD184" s="199" t="n"/>
      <c r="AE184" s="199" t="n"/>
      <c r="AF184" s="199" t="n"/>
      <c r="AG184" s="199" t="n"/>
    </row>
    <row r="185" ht="26.5" customHeight="1">
      <c r="A185" s="203" t="n">
        <v>44103</v>
      </c>
      <c r="B185" s="202">
        <f>INDIRECT(B$1&amp;"!D"&amp;ROW())</f>
        <v/>
      </c>
      <c r="C185" s="200">
        <f>C186*(1+B185)</f>
        <v/>
      </c>
      <c r="D185" s="202">
        <f>INDIRECT(D$1&amp;"!D"&amp;ROW())</f>
        <v/>
      </c>
      <c r="E185" s="200">
        <f>E186*(1+D185)</f>
        <v/>
      </c>
      <c r="F185" s="202">
        <f>INDIRECT(F$1&amp;"!D"&amp;ROW())</f>
        <v/>
      </c>
      <c r="G185" s="200">
        <f>G186*(1+F185)</f>
        <v/>
      </c>
      <c r="H185" s="202">
        <f>INDIRECT(H$1&amp;"!D"&amp;ROW())</f>
        <v/>
      </c>
      <c r="I185" s="200">
        <f>I186*(1+H185)</f>
        <v/>
      </c>
      <c r="J185" s="199" t="n"/>
      <c r="K185" s="199" t="n"/>
      <c r="L185" s="200">
        <f>SUM(C185,E185,G185,I185,K185)</f>
        <v/>
      </c>
      <c r="M185" s="202">
        <f>L185/L186-1</f>
        <v/>
      </c>
      <c r="N185" s="415" t="n"/>
      <c r="O185" s="202" t="n"/>
      <c r="P185" s="416" t="n"/>
      <c r="Q185" s="415" t="n"/>
      <c r="R185" s="218" t="n"/>
      <c r="S185" s="214" t="n"/>
      <c r="T185" s="217" t="n"/>
      <c r="U185" s="199" t="n"/>
      <c r="V185" s="199" t="n"/>
      <c r="W185" s="199" t="n"/>
      <c r="X185" s="199" t="n"/>
      <c r="Y185" s="199" t="n"/>
      <c r="Z185" s="199" t="n"/>
      <c r="AA185" s="199" t="n"/>
      <c r="AB185" s="199" t="n"/>
      <c r="AC185" s="199" t="n"/>
      <c r="AD185" s="199" t="n"/>
      <c r="AE185" s="199" t="n"/>
      <c r="AF185" s="199" t="n"/>
      <c r="AG185" s="199" t="n"/>
    </row>
    <row r="186" ht="26.5" customHeight="1">
      <c r="A186" s="203" t="n">
        <v>44102</v>
      </c>
      <c r="B186" s="202">
        <f>INDIRECT(B$1&amp;"!D"&amp;ROW())</f>
        <v/>
      </c>
      <c r="C186" s="200">
        <f>C187*(1+B186)</f>
        <v/>
      </c>
      <c r="D186" s="202">
        <f>INDIRECT(D$1&amp;"!D"&amp;ROW())</f>
        <v/>
      </c>
      <c r="E186" s="200">
        <f>E187*(1+D186)</f>
        <v/>
      </c>
      <c r="F186" s="202">
        <f>INDIRECT(F$1&amp;"!D"&amp;ROW())</f>
        <v/>
      </c>
      <c r="G186" s="200">
        <f>G187*(1+F186)</f>
        <v/>
      </c>
      <c r="H186" s="202">
        <f>INDIRECT(H$1&amp;"!D"&amp;ROW())</f>
        <v/>
      </c>
      <c r="I186" s="200">
        <f>I187*(1+H186)</f>
        <v/>
      </c>
      <c r="J186" s="199" t="n"/>
      <c r="K186" s="199" t="n"/>
      <c r="L186" s="200">
        <f>SUM(C186,E186,G186,I186,K186)</f>
        <v/>
      </c>
      <c r="M186" s="202">
        <f>L186/L187-1</f>
        <v/>
      </c>
      <c r="N186" s="415" t="n"/>
      <c r="O186" s="202" t="n"/>
      <c r="P186" s="416" t="n"/>
      <c r="Q186" s="415" t="n"/>
      <c r="R186" s="218" t="n"/>
      <c r="S186" s="214" t="n"/>
      <c r="T186" s="217" t="n"/>
      <c r="U186" s="199" t="n"/>
      <c r="V186" s="199" t="n"/>
      <c r="W186" s="199" t="n"/>
      <c r="X186" s="199" t="n"/>
      <c r="Y186" s="199" t="n"/>
      <c r="Z186" s="199" t="n"/>
      <c r="AA186" s="199" t="n"/>
      <c r="AB186" s="199" t="n"/>
      <c r="AC186" s="199" t="n"/>
      <c r="AD186" s="199" t="n"/>
      <c r="AE186" s="199" t="n"/>
      <c r="AF186" s="199" t="n"/>
      <c r="AG186" s="199" t="n"/>
    </row>
    <row r="187" ht="26.5" customHeight="1">
      <c r="A187" s="203" t="n">
        <v>44099</v>
      </c>
      <c r="B187" s="202">
        <f>INDIRECT(B$1&amp;"!D"&amp;ROW())</f>
        <v/>
      </c>
      <c r="C187" s="200">
        <f>C188*(1+B187)</f>
        <v/>
      </c>
      <c r="D187" s="202">
        <f>INDIRECT(D$1&amp;"!D"&amp;ROW())</f>
        <v/>
      </c>
      <c r="E187" s="200">
        <f>E188*(1+D187)</f>
        <v/>
      </c>
      <c r="F187" s="202">
        <f>INDIRECT(F$1&amp;"!D"&amp;ROW())</f>
        <v/>
      </c>
      <c r="G187" s="200">
        <f>G188*(1+F187)</f>
        <v/>
      </c>
      <c r="H187" s="202">
        <f>INDIRECT(H$1&amp;"!D"&amp;ROW())</f>
        <v/>
      </c>
      <c r="I187" s="200">
        <f>I188*(1+H187)</f>
        <v/>
      </c>
      <c r="J187" s="199" t="n"/>
      <c r="K187" s="199" t="n"/>
      <c r="L187" s="200">
        <f>SUM(C187,E187,G187,I187,K187)</f>
        <v/>
      </c>
      <c r="M187" s="202">
        <f>L187/L188-1</f>
        <v/>
      </c>
      <c r="N187" s="415" t="n"/>
      <c r="O187" s="202" t="n"/>
      <c r="P187" s="416" t="n"/>
      <c r="Q187" s="415" t="n"/>
      <c r="R187" s="218" t="n"/>
      <c r="S187" s="214" t="n"/>
      <c r="T187" s="217" t="n"/>
      <c r="U187" s="199" t="n"/>
      <c r="V187" s="199" t="n"/>
      <c r="W187" s="199" t="n"/>
      <c r="X187" s="199" t="n"/>
      <c r="Y187" s="199" t="n"/>
      <c r="Z187" s="199" t="n"/>
      <c r="AA187" s="199" t="n"/>
      <c r="AB187" s="199" t="n"/>
      <c r="AC187" s="199" t="n"/>
      <c r="AD187" s="199" t="n"/>
      <c r="AE187" s="199" t="n"/>
      <c r="AF187" s="199" t="n"/>
      <c r="AG187" s="199" t="n"/>
    </row>
    <row r="188" ht="26.5" customHeight="1">
      <c r="A188" s="203" t="n">
        <v>44098</v>
      </c>
      <c r="B188" s="202">
        <f>INDIRECT(B$1&amp;"!D"&amp;ROW())</f>
        <v/>
      </c>
      <c r="C188" s="200">
        <f>C189*(1+B188)</f>
        <v/>
      </c>
      <c r="D188" s="202">
        <f>INDIRECT(D$1&amp;"!D"&amp;ROW())</f>
        <v/>
      </c>
      <c r="E188" s="200">
        <f>E189*(1+D188)</f>
        <v/>
      </c>
      <c r="F188" s="202">
        <f>INDIRECT(F$1&amp;"!D"&amp;ROW())</f>
        <v/>
      </c>
      <c r="G188" s="200">
        <f>G189*(1+F188)</f>
        <v/>
      </c>
      <c r="H188" s="202">
        <f>INDIRECT(H$1&amp;"!D"&amp;ROW())</f>
        <v/>
      </c>
      <c r="I188" s="200">
        <f>I189*(1+H188)</f>
        <v/>
      </c>
      <c r="J188" s="199" t="n"/>
      <c r="K188" s="199" t="n"/>
      <c r="L188" s="200">
        <f>SUM(C188,E188,G188,I188,K188)</f>
        <v/>
      </c>
      <c r="M188" s="202">
        <f>L188/L189-1</f>
        <v/>
      </c>
      <c r="N188" s="415" t="n"/>
      <c r="O188" s="202" t="n"/>
      <c r="P188" s="416" t="n"/>
      <c r="Q188" s="415" t="n"/>
      <c r="R188" s="218" t="n"/>
      <c r="S188" s="214" t="n"/>
      <c r="T188" s="217" t="n"/>
      <c r="U188" s="199" t="n"/>
      <c r="V188" s="199" t="n"/>
      <c r="W188" s="199" t="n"/>
      <c r="X188" s="199" t="n"/>
      <c r="Y188" s="199" t="n"/>
      <c r="Z188" s="199" t="n"/>
      <c r="AA188" s="199" t="n"/>
      <c r="AB188" s="199" t="n"/>
      <c r="AC188" s="199" t="n"/>
      <c r="AD188" s="199" t="n"/>
      <c r="AE188" s="199" t="n"/>
      <c r="AF188" s="199" t="n"/>
      <c r="AG188" s="199" t="n"/>
    </row>
    <row r="189" ht="26.5" customHeight="1">
      <c r="A189" s="203" t="n">
        <v>44097</v>
      </c>
      <c r="B189" s="202">
        <f>INDIRECT(B$1&amp;"!D"&amp;ROW())</f>
        <v/>
      </c>
      <c r="C189" s="200">
        <f>C190*(1+B189)</f>
        <v/>
      </c>
      <c r="D189" s="202">
        <f>INDIRECT(D$1&amp;"!D"&amp;ROW())</f>
        <v/>
      </c>
      <c r="E189" s="200">
        <f>E190*(1+D189)</f>
        <v/>
      </c>
      <c r="F189" s="202">
        <f>INDIRECT(F$1&amp;"!D"&amp;ROW())</f>
        <v/>
      </c>
      <c r="G189" s="200">
        <f>G190*(1+F189)</f>
        <v/>
      </c>
      <c r="H189" s="202">
        <f>INDIRECT(H$1&amp;"!D"&amp;ROW())</f>
        <v/>
      </c>
      <c r="I189" s="200">
        <f>I190*(1+H189)</f>
        <v/>
      </c>
      <c r="J189" s="199" t="n"/>
      <c r="K189" s="199" t="n"/>
      <c r="L189" s="200">
        <f>SUM(C189,E189,G189,I189,K189)</f>
        <v/>
      </c>
      <c r="M189" s="202">
        <f>L189/L190-1</f>
        <v/>
      </c>
      <c r="N189" s="415" t="n"/>
      <c r="O189" s="202" t="n"/>
      <c r="P189" s="416" t="n"/>
      <c r="Q189" s="415" t="n"/>
      <c r="R189" s="218" t="n"/>
      <c r="S189" s="214" t="n"/>
      <c r="T189" s="217" t="n"/>
      <c r="U189" s="199" t="n"/>
      <c r="V189" s="199" t="n"/>
      <c r="W189" s="199" t="n"/>
      <c r="X189" s="199" t="n"/>
      <c r="Y189" s="199" t="n"/>
      <c r="Z189" s="199" t="n"/>
      <c r="AA189" s="199" t="n"/>
      <c r="AB189" s="199" t="n"/>
      <c r="AC189" s="199" t="n"/>
      <c r="AD189" s="199" t="n"/>
      <c r="AE189" s="199" t="n"/>
      <c r="AF189" s="199" t="n"/>
      <c r="AG189" s="199" t="n"/>
    </row>
    <row r="190" ht="26.5" customHeight="1">
      <c r="A190" s="203" t="n">
        <v>44096</v>
      </c>
      <c r="B190" s="202">
        <f>INDIRECT(B$1&amp;"!D"&amp;ROW())</f>
        <v/>
      </c>
      <c r="C190" s="200">
        <f>C191*(1+B190)</f>
        <v/>
      </c>
      <c r="D190" s="202">
        <f>INDIRECT(D$1&amp;"!D"&amp;ROW())</f>
        <v/>
      </c>
      <c r="E190" s="200">
        <f>E191*(1+D190)</f>
        <v/>
      </c>
      <c r="F190" s="202">
        <f>INDIRECT(F$1&amp;"!D"&amp;ROW())</f>
        <v/>
      </c>
      <c r="G190" s="200">
        <f>G191*(1+F190)</f>
        <v/>
      </c>
      <c r="H190" s="202">
        <f>INDIRECT(H$1&amp;"!D"&amp;ROW())</f>
        <v/>
      </c>
      <c r="I190" s="200">
        <f>I191*(1+H190)</f>
        <v/>
      </c>
      <c r="J190" s="199" t="n"/>
      <c r="K190" s="199" t="n"/>
      <c r="L190" s="200">
        <f>SUM(C190,E190,G190,I190,K190)</f>
        <v/>
      </c>
      <c r="M190" s="202">
        <f>L190/L191-1</f>
        <v/>
      </c>
      <c r="N190" s="415" t="n"/>
      <c r="O190" s="202" t="n"/>
      <c r="P190" s="416" t="n"/>
      <c r="Q190" s="415" t="n"/>
      <c r="R190" s="218" t="n"/>
      <c r="S190" s="214" t="n"/>
      <c r="T190" s="217" t="n"/>
      <c r="U190" s="199" t="n"/>
      <c r="V190" s="199" t="n"/>
      <c r="W190" s="199" t="n"/>
      <c r="X190" s="199" t="n"/>
      <c r="Y190" s="199" t="n"/>
      <c r="Z190" s="199" t="n"/>
      <c r="AA190" s="199" t="n"/>
      <c r="AB190" s="199" t="n"/>
      <c r="AC190" s="199" t="n"/>
      <c r="AD190" s="199" t="n"/>
      <c r="AE190" s="199" t="n"/>
      <c r="AF190" s="199" t="n"/>
      <c r="AG190" s="199" t="n"/>
    </row>
    <row r="191" ht="26.5" customHeight="1">
      <c r="A191" s="203" t="n">
        <v>44095</v>
      </c>
      <c r="B191" s="202">
        <f>INDIRECT(B$1&amp;"!D"&amp;ROW())</f>
        <v/>
      </c>
      <c r="C191" s="200">
        <f>C192*(1+B191)</f>
        <v/>
      </c>
      <c r="D191" s="202">
        <f>INDIRECT(D$1&amp;"!D"&amp;ROW())</f>
        <v/>
      </c>
      <c r="E191" s="200">
        <f>E192*(1+D191)</f>
        <v/>
      </c>
      <c r="F191" s="202">
        <f>INDIRECT(F$1&amp;"!D"&amp;ROW())</f>
        <v/>
      </c>
      <c r="G191" s="200">
        <f>G192*(1+F191)</f>
        <v/>
      </c>
      <c r="H191" s="202">
        <f>INDIRECT(H$1&amp;"!D"&amp;ROW())</f>
        <v/>
      </c>
      <c r="I191" s="200">
        <f>I192*(1+H191)</f>
        <v/>
      </c>
      <c r="J191" s="199" t="n"/>
      <c r="K191" s="199" t="n"/>
      <c r="L191" s="200">
        <f>SUM(C191,E191,G191,I191,K191)</f>
        <v/>
      </c>
      <c r="M191" s="202">
        <f>L191/L192-1</f>
        <v/>
      </c>
      <c r="N191" s="415" t="n"/>
      <c r="O191" s="202" t="n"/>
      <c r="P191" s="416" t="n"/>
      <c r="Q191" s="415" t="n"/>
      <c r="R191" s="218" t="n"/>
      <c r="S191" s="214" t="n"/>
      <c r="T191" s="217" t="n"/>
      <c r="U191" s="199" t="n"/>
      <c r="V191" s="199" t="n"/>
      <c r="W191" s="199" t="n"/>
      <c r="X191" s="199" t="n"/>
      <c r="Y191" s="199" t="n"/>
      <c r="Z191" s="199" t="n"/>
      <c r="AA191" s="199" t="n"/>
      <c r="AB191" s="199" t="n"/>
      <c r="AC191" s="199" t="n"/>
      <c r="AD191" s="199" t="n"/>
      <c r="AE191" s="199" t="n"/>
      <c r="AF191" s="199" t="n"/>
      <c r="AG191" s="199" t="n"/>
    </row>
    <row r="192" ht="26.5" customHeight="1">
      <c r="A192" s="203" t="n">
        <v>44092</v>
      </c>
      <c r="B192" s="202">
        <f>INDIRECT(B$1&amp;"!D"&amp;ROW())</f>
        <v/>
      </c>
      <c r="C192" s="200">
        <f>C193*(1+B192)</f>
        <v/>
      </c>
      <c r="D192" s="202">
        <f>INDIRECT(D$1&amp;"!D"&amp;ROW())</f>
        <v/>
      </c>
      <c r="E192" s="200">
        <f>E193*(1+D192)</f>
        <v/>
      </c>
      <c r="F192" s="202">
        <f>INDIRECT(F$1&amp;"!D"&amp;ROW())</f>
        <v/>
      </c>
      <c r="G192" s="200">
        <f>G193*(1+F192)</f>
        <v/>
      </c>
      <c r="H192" s="202">
        <f>INDIRECT(H$1&amp;"!D"&amp;ROW())</f>
        <v/>
      </c>
      <c r="I192" s="200">
        <f>I193*(1+H192)</f>
        <v/>
      </c>
      <c r="J192" s="199" t="n"/>
      <c r="K192" s="199" t="n"/>
      <c r="L192" s="200">
        <f>SUM(C192,E192,G192,I192,K192)</f>
        <v/>
      </c>
      <c r="M192" s="202">
        <f>L192/L193-1</f>
        <v/>
      </c>
      <c r="N192" s="415" t="n"/>
      <c r="O192" s="202" t="n"/>
      <c r="P192" s="416" t="n"/>
      <c r="Q192" s="415" t="n"/>
      <c r="R192" s="218" t="n"/>
      <c r="S192" s="214" t="n"/>
      <c r="T192" s="217" t="n"/>
      <c r="U192" s="199" t="n"/>
      <c r="V192" s="199" t="n"/>
      <c r="W192" s="199" t="n"/>
      <c r="X192" s="199" t="n"/>
      <c r="Y192" s="199" t="n"/>
      <c r="Z192" s="199" t="n"/>
      <c r="AA192" s="199" t="n"/>
      <c r="AB192" s="199" t="n"/>
      <c r="AC192" s="199" t="n"/>
      <c r="AD192" s="199" t="n"/>
      <c r="AE192" s="199" t="n"/>
      <c r="AF192" s="199" t="n"/>
      <c r="AG192" s="199" t="n"/>
    </row>
    <row r="193" ht="26.5" customHeight="1">
      <c r="A193" s="203" t="n">
        <v>44091</v>
      </c>
      <c r="B193" s="202">
        <f>INDIRECT(B$1&amp;"!D"&amp;ROW())</f>
        <v/>
      </c>
      <c r="C193" s="200">
        <f>C194*(1+B193)</f>
        <v/>
      </c>
      <c r="D193" s="202">
        <f>INDIRECT(D$1&amp;"!D"&amp;ROW())</f>
        <v/>
      </c>
      <c r="E193" s="200">
        <f>E194*(1+D193)</f>
        <v/>
      </c>
      <c r="F193" s="202">
        <f>INDIRECT(F$1&amp;"!D"&amp;ROW())</f>
        <v/>
      </c>
      <c r="G193" s="200">
        <f>G194*(1+F193)</f>
        <v/>
      </c>
      <c r="H193" s="202">
        <f>INDIRECT(H$1&amp;"!D"&amp;ROW())</f>
        <v/>
      </c>
      <c r="I193" s="200">
        <f>I194*(1+H193)</f>
        <v/>
      </c>
      <c r="J193" s="199" t="n"/>
      <c r="K193" s="199" t="n"/>
      <c r="L193" s="200">
        <f>SUM(C193,E193,G193,I193,K193)</f>
        <v/>
      </c>
      <c r="M193" s="202">
        <f>L193/L194-1</f>
        <v/>
      </c>
      <c r="N193" s="415" t="n"/>
      <c r="O193" s="202" t="n"/>
      <c r="P193" s="416" t="n"/>
      <c r="Q193" s="415" t="n"/>
      <c r="R193" s="218" t="n"/>
      <c r="S193" s="214" t="n"/>
      <c r="T193" s="217" t="n"/>
      <c r="U193" s="199" t="n"/>
      <c r="V193" s="199" t="n"/>
      <c r="W193" s="199" t="n"/>
      <c r="X193" s="199" t="n"/>
      <c r="Y193" s="199" t="n"/>
      <c r="Z193" s="199" t="n"/>
      <c r="AA193" s="199" t="n"/>
      <c r="AB193" s="199" t="n"/>
      <c r="AC193" s="199" t="n"/>
      <c r="AD193" s="199" t="n"/>
      <c r="AE193" s="199" t="n"/>
      <c r="AF193" s="199" t="n"/>
      <c r="AG193" s="199" t="n"/>
    </row>
    <row r="194" ht="26.5" customHeight="1">
      <c r="A194" s="203" t="n">
        <v>44090</v>
      </c>
      <c r="B194" s="202">
        <f>INDIRECT(B$1&amp;"!D"&amp;ROW())</f>
        <v/>
      </c>
      <c r="C194" s="200">
        <f>C195*(1+B194)</f>
        <v/>
      </c>
      <c r="D194" s="202">
        <f>INDIRECT(D$1&amp;"!D"&amp;ROW())</f>
        <v/>
      </c>
      <c r="E194" s="200">
        <f>E195*(1+D194)</f>
        <v/>
      </c>
      <c r="F194" s="202">
        <f>INDIRECT(F$1&amp;"!D"&amp;ROW())</f>
        <v/>
      </c>
      <c r="G194" s="200">
        <f>G195*(1+F194)</f>
        <v/>
      </c>
      <c r="H194" s="202">
        <f>INDIRECT(H$1&amp;"!D"&amp;ROW())</f>
        <v/>
      </c>
      <c r="I194" s="200">
        <f>I195*(1+H194)</f>
        <v/>
      </c>
      <c r="J194" s="199" t="n"/>
      <c r="K194" s="199" t="n"/>
      <c r="L194" s="200">
        <f>SUM(C194,E194,G194,I194,K194)</f>
        <v/>
      </c>
      <c r="M194" s="202">
        <f>L194/L195-1</f>
        <v/>
      </c>
      <c r="N194" s="415" t="n"/>
      <c r="O194" s="202" t="n"/>
      <c r="P194" s="416" t="n"/>
      <c r="Q194" s="415" t="n"/>
      <c r="R194" s="218" t="n"/>
      <c r="S194" s="214" t="n"/>
      <c r="T194" s="217" t="n"/>
      <c r="U194" s="199" t="n"/>
      <c r="V194" s="199" t="n"/>
      <c r="W194" s="199" t="n"/>
      <c r="X194" s="199" t="n"/>
      <c r="Y194" s="199" t="n"/>
      <c r="Z194" s="199" t="n"/>
      <c r="AA194" s="199" t="n"/>
      <c r="AB194" s="199" t="n"/>
      <c r="AC194" s="199" t="n"/>
      <c r="AD194" s="199" t="n"/>
      <c r="AE194" s="199" t="n"/>
      <c r="AF194" s="199" t="n"/>
      <c r="AG194" s="199" t="n"/>
    </row>
    <row r="195" ht="26.5" customHeight="1">
      <c r="A195" s="203" t="n">
        <v>44089</v>
      </c>
      <c r="B195" s="202">
        <f>INDIRECT(B$1&amp;"!D"&amp;ROW())</f>
        <v/>
      </c>
      <c r="C195" s="200">
        <f>C196*(1+B195)</f>
        <v/>
      </c>
      <c r="D195" s="202">
        <f>INDIRECT(D$1&amp;"!D"&amp;ROW())</f>
        <v/>
      </c>
      <c r="E195" s="200">
        <f>E196*(1+D195)</f>
        <v/>
      </c>
      <c r="F195" s="202">
        <f>INDIRECT(F$1&amp;"!D"&amp;ROW())</f>
        <v/>
      </c>
      <c r="G195" s="200">
        <f>G196*(1+F195)</f>
        <v/>
      </c>
      <c r="H195" s="202">
        <f>INDIRECT(H$1&amp;"!D"&amp;ROW())</f>
        <v/>
      </c>
      <c r="I195" s="200">
        <f>I196*(1+H195)</f>
        <v/>
      </c>
      <c r="J195" s="199" t="n"/>
      <c r="K195" s="199" t="n"/>
      <c r="L195" s="200">
        <f>SUM(C195,E195,G195,I195,K195)</f>
        <v/>
      </c>
      <c r="M195" s="202">
        <f>L195/L196-1</f>
        <v/>
      </c>
      <c r="N195" s="415" t="n"/>
      <c r="O195" s="202" t="n"/>
      <c r="P195" s="416" t="n"/>
      <c r="Q195" s="415" t="n"/>
      <c r="R195" s="218" t="n"/>
      <c r="S195" s="214" t="n"/>
      <c r="T195" s="217" t="n"/>
      <c r="U195" s="199" t="n"/>
      <c r="V195" s="199" t="n"/>
      <c r="W195" s="199" t="n"/>
      <c r="X195" s="199" t="n"/>
      <c r="Y195" s="199" t="n"/>
      <c r="Z195" s="199" t="n"/>
      <c r="AA195" s="199" t="n"/>
      <c r="AB195" s="199" t="n"/>
      <c r="AC195" s="199" t="n"/>
      <c r="AD195" s="199" t="n"/>
      <c r="AE195" s="199" t="n"/>
      <c r="AF195" s="199" t="n"/>
      <c r="AG195" s="199" t="n"/>
    </row>
    <row r="196" ht="26.5" customHeight="1">
      <c r="A196" s="203" t="n">
        <v>44088</v>
      </c>
      <c r="B196" s="202">
        <f>INDIRECT(B$1&amp;"!D"&amp;ROW())</f>
        <v/>
      </c>
      <c r="C196" s="200">
        <f>C197*(1+B196)</f>
        <v/>
      </c>
      <c r="D196" s="202">
        <f>INDIRECT(D$1&amp;"!D"&amp;ROW())</f>
        <v/>
      </c>
      <c r="E196" s="200">
        <f>E197*(1+D196)</f>
        <v/>
      </c>
      <c r="F196" s="202">
        <f>INDIRECT(F$1&amp;"!D"&amp;ROW())</f>
        <v/>
      </c>
      <c r="G196" s="200">
        <f>G197*(1+F196)</f>
        <v/>
      </c>
      <c r="H196" s="202">
        <f>INDIRECT(H$1&amp;"!D"&amp;ROW())</f>
        <v/>
      </c>
      <c r="I196" s="200">
        <f>I197*(1+H196)</f>
        <v/>
      </c>
      <c r="J196" s="199" t="n"/>
      <c r="K196" s="199" t="n"/>
      <c r="L196" s="200">
        <f>SUM(C196,E196,G196,I196,K196)</f>
        <v/>
      </c>
      <c r="M196" s="202">
        <f>L196/L197-1</f>
        <v/>
      </c>
      <c r="N196" s="415" t="n"/>
      <c r="O196" s="202" t="n"/>
      <c r="P196" s="416" t="n"/>
      <c r="Q196" s="415" t="n"/>
      <c r="R196" s="218" t="n"/>
      <c r="S196" s="214" t="n"/>
      <c r="T196" s="217" t="n"/>
      <c r="U196" s="199" t="n"/>
      <c r="V196" s="199" t="n"/>
      <c r="W196" s="199" t="n"/>
      <c r="X196" s="199" t="n"/>
      <c r="Y196" s="199" t="n"/>
      <c r="Z196" s="199" t="n"/>
      <c r="AA196" s="199" t="n"/>
      <c r="AB196" s="199" t="n"/>
      <c r="AC196" s="199" t="n"/>
      <c r="AD196" s="199" t="n"/>
      <c r="AE196" s="199" t="n"/>
      <c r="AF196" s="199" t="n"/>
      <c r="AG196" s="199" t="n"/>
    </row>
    <row r="197" ht="26.5" customHeight="1">
      <c r="A197" s="203" t="n">
        <v>44085</v>
      </c>
      <c r="B197" s="202">
        <f>INDIRECT(B$1&amp;"!D"&amp;ROW())</f>
        <v/>
      </c>
      <c r="C197" s="200">
        <f>C198*(1+B197)</f>
        <v/>
      </c>
      <c r="D197" s="202">
        <f>INDIRECT(D$1&amp;"!D"&amp;ROW())</f>
        <v/>
      </c>
      <c r="E197" s="200">
        <f>E198*(1+D197)</f>
        <v/>
      </c>
      <c r="F197" s="202">
        <f>INDIRECT(F$1&amp;"!D"&amp;ROW())</f>
        <v/>
      </c>
      <c r="G197" s="200">
        <f>G198*(1+F197)</f>
        <v/>
      </c>
      <c r="H197" s="202">
        <f>INDIRECT(H$1&amp;"!D"&amp;ROW())</f>
        <v/>
      </c>
      <c r="I197" s="200">
        <f>I198*(1+H197)</f>
        <v/>
      </c>
      <c r="J197" s="199" t="n"/>
      <c r="K197" s="199" t="n"/>
      <c r="L197" s="200">
        <f>SUM(C197,E197,G197,I197,K197)</f>
        <v/>
      </c>
      <c r="M197" s="202">
        <f>L197/L198-1</f>
        <v/>
      </c>
      <c r="N197" s="415" t="n"/>
      <c r="O197" s="202" t="n"/>
      <c r="P197" s="416" t="n"/>
      <c r="Q197" s="415" t="n"/>
      <c r="R197" s="218" t="n"/>
      <c r="S197" s="214" t="n"/>
      <c r="T197" s="217" t="n"/>
      <c r="U197" s="199" t="n"/>
      <c r="V197" s="199" t="n"/>
      <c r="W197" s="199" t="n"/>
      <c r="X197" s="199" t="n"/>
      <c r="Y197" s="199" t="n"/>
      <c r="Z197" s="199" t="n"/>
      <c r="AA197" s="199" t="n"/>
      <c r="AB197" s="199" t="n"/>
      <c r="AC197" s="199" t="n"/>
      <c r="AD197" s="199" t="n"/>
      <c r="AE197" s="199" t="n"/>
      <c r="AF197" s="199" t="n"/>
      <c r="AG197" s="199" t="n"/>
    </row>
    <row r="198" ht="26.5" customHeight="1">
      <c r="A198" s="203" t="n">
        <v>44084</v>
      </c>
      <c r="B198" s="202">
        <f>INDIRECT(B$1&amp;"!D"&amp;ROW())</f>
        <v/>
      </c>
      <c r="C198" s="200">
        <f>C199*(1+B198)</f>
        <v/>
      </c>
      <c r="D198" s="202">
        <f>INDIRECT(D$1&amp;"!D"&amp;ROW())</f>
        <v/>
      </c>
      <c r="E198" s="200">
        <f>E199*(1+D198)</f>
        <v/>
      </c>
      <c r="F198" s="202">
        <f>INDIRECT(F$1&amp;"!D"&amp;ROW())</f>
        <v/>
      </c>
      <c r="G198" s="200">
        <f>G199*(1+F198)</f>
        <v/>
      </c>
      <c r="H198" s="202">
        <f>INDIRECT(H$1&amp;"!D"&amp;ROW())</f>
        <v/>
      </c>
      <c r="I198" s="200">
        <f>I199*(1+H198)</f>
        <v/>
      </c>
      <c r="J198" s="199" t="n"/>
      <c r="K198" s="199" t="n"/>
      <c r="L198" s="200">
        <f>SUM(C198,E198,G198,I198,K198)</f>
        <v/>
      </c>
      <c r="M198" s="202">
        <f>L198/L199-1</f>
        <v/>
      </c>
      <c r="N198" s="415" t="n"/>
      <c r="O198" s="202" t="n"/>
      <c r="P198" s="416" t="n"/>
      <c r="Q198" s="415" t="n"/>
      <c r="R198" s="218" t="n"/>
      <c r="S198" s="214" t="n"/>
      <c r="T198" s="217" t="n"/>
      <c r="U198" s="199" t="n"/>
      <c r="V198" s="199" t="n"/>
      <c r="W198" s="199" t="n"/>
      <c r="X198" s="199" t="n"/>
      <c r="Y198" s="199" t="n"/>
      <c r="Z198" s="199" t="n"/>
      <c r="AA198" s="199" t="n"/>
      <c r="AB198" s="199" t="n"/>
      <c r="AC198" s="199" t="n"/>
      <c r="AD198" s="199" t="n"/>
      <c r="AE198" s="199" t="n"/>
      <c r="AF198" s="199" t="n"/>
      <c r="AG198" s="199" t="n"/>
    </row>
    <row r="199" ht="26.5" customHeight="1">
      <c r="A199" s="203" t="n">
        <v>44083</v>
      </c>
      <c r="B199" s="202">
        <f>INDIRECT(B$1&amp;"!D"&amp;ROW())</f>
        <v/>
      </c>
      <c r="C199" s="200">
        <f>C200*(1+B199)</f>
        <v/>
      </c>
      <c r="D199" s="202">
        <f>INDIRECT(D$1&amp;"!D"&amp;ROW())</f>
        <v/>
      </c>
      <c r="E199" s="200">
        <f>E200*(1+D199)</f>
        <v/>
      </c>
      <c r="F199" s="202">
        <f>INDIRECT(F$1&amp;"!D"&amp;ROW())</f>
        <v/>
      </c>
      <c r="G199" s="200">
        <f>G200*(1+F199)</f>
        <v/>
      </c>
      <c r="H199" s="202">
        <f>INDIRECT(H$1&amp;"!D"&amp;ROW())</f>
        <v/>
      </c>
      <c r="I199" s="200">
        <f>I200*(1+H199)</f>
        <v/>
      </c>
      <c r="J199" s="199" t="n"/>
      <c r="K199" s="199" t="n"/>
      <c r="L199" s="200">
        <f>SUM(C199,E199,G199,I199,K199)</f>
        <v/>
      </c>
      <c r="M199" s="202">
        <f>L199/L200-1</f>
        <v/>
      </c>
      <c r="N199" s="415" t="n"/>
      <c r="O199" s="202" t="n"/>
      <c r="P199" s="416" t="n"/>
      <c r="Q199" s="415" t="n"/>
      <c r="R199" s="218" t="n"/>
      <c r="S199" s="214" t="n"/>
      <c r="T199" s="217" t="n"/>
      <c r="U199" s="199" t="n"/>
      <c r="V199" s="199" t="n"/>
      <c r="W199" s="199" t="n"/>
      <c r="X199" s="199" t="n"/>
      <c r="Y199" s="199" t="n"/>
      <c r="Z199" s="199" t="n"/>
      <c r="AA199" s="199" t="n"/>
      <c r="AB199" s="199" t="n"/>
      <c r="AC199" s="199" t="n"/>
      <c r="AD199" s="199" t="n"/>
      <c r="AE199" s="199" t="n"/>
      <c r="AF199" s="199" t="n"/>
      <c r="AG199" s="199" t="n"/>
    </row>
    <row r="200" ht="26.5" customHeight="1">
      <c r="A200" s="203" t="n">
        <v>44082</v>
      </c>
      <c r="B200" s="202">
        <f>INDIRECT(B$1&amp;"!D"&amp;ROW())</f>
        <v/>
      </c>
      <c r="C200" s="200">
        <f>C201*(1+B200)</f>
        <v/>
      </c>
      <c r="D200" s="202">
        <f>INDIRECT(D$1&amp;"!D"&amp;ROW())</f>
        <v/>
      </c>
      <c r="E200" s="200">
        <f>E201*(1+D200)</f>
        <v/>
      </c>
      <c r="F200" s="202">
        <f>INDIRECT(F$1&amp;"!D"&amp;ROW())</f>
        <v/>
      </c>
      <c r="G200" s="200">
        <f>G201*(1+F200)</f>
        <v/>
      </c>
      <c r="H200" s="202">
        <f>INDIRECT(H$1&amp;"!D"&amp;ROW())</f>
        <v/>
      </c>
      <c r="I200" s="200">
        <f>I201*(1+H200)</f>
        <v/>
      </c>
      <c r="J200" s="199" t="n"/>
      <c r="K200" s="199" t="n"/>
      <c r="L200" s="200">
        <f>SUM(C200,E200,G200,I200,K200)</f>
        <v/>
      </c>
      <c r="M200" s="202">
        <f>L200/L201-1</f>
        <v/>
      </c>
      <c r="N200" s="415" t="n"/>
      <c r="O200" s="202" t="n"/>
      <c r="P200" s="416" t="n"/>
      <c r="Q200" s="415" t="n"/>
      <c r="R200" s="218" t="n"/>
      <c r="S200" s="214" t="n"/>
      <c r="T200" s="217" t="n"/>
      <c r="U200" s="199" t="n"/>
      <c r="V200" s="199" t="n"/>
      <c r="W200" s="199" t="n"/>
      <c r="X200" s="199" t="n"/>
      <c r="Y200" s="199" t="n"/>
      <c r="Z200" s="199" t="n"/>
      <c r="AA200" s="199" t="n"/>
      <c r="AB200" s="199" t="n"/>
      <c r="AC200" s="199" t="n"/>
      <c r="AD200" s="199" t="n"/>
      <c r="AE200" s="199" t="n"/>
      <c r="AF200" s="199" t="n"/>
      <c r="AG200" s="199" t="n"/>
    </row>
    <row r="201" ht="26.5" customHeight="1">
      <c r="A201" s="203" t="n">
        <v>44078</v>
      </c>
      <c r="B201" s="202">
        <f>INDIRECT(B$1&amp;"!D"&amp;ROW())</f>
        <v/>
      </c>
      <c r="C201" s="200">
        <f>C202*(1+B201)</f>
        <v/>
      </c>
      <c r="D201" s="202">
        <f>INDIRECT(D$1&amp;"!D"&amp;ROW())</f>
        <v/>
      </c>
      <c r="E201" s="200">
        <f>E202*(1+D201)</f>
        <v/>
      </c>
      <c r="F201" s="202">
        <f>INDIRECT(F$1&amp;"!D"&amp;ROW())</f>
        <v/>
      </c>
      <c r="G201" s="200">
        <f>G202*(1+F201)</f>
        <v/>
      </c>
      <c r="H201" s="202">
        <f>INDIRECT(H$1&amp;"!D"&amp;ROW())</f>
        <v/>
      </c>
      <c r="I201" s="200">
        <f>I202*(1+H201)</f>
        <v/>
      </c>
      <c r="J201" s="199" t="n"/>
      <c r="K201" s="199" t="n"/>
      <c r="L201" s="200">
        <f>SUM(C201,E201,G201,I201,K201)</f>
        <v/>
      </c>
      <c r="M201" s="202">
        <f>L201/L202-1</f>
        <v/>
      </c>
      <c r="N201" s="415" t="n"/>
      <c r="O201" s="202" t="n"/>
      <c r="P201" s="416" t="n"/>
      <c r="Q201" s="415" t="n"/>
      <c r="R201" s="218" t="n"/>
      <c r="S201" s="214" t="n"/>
      <c r="T201" s="217" t="n"/>
      <c r="U201" s="199" t="n"/>
      <c r="V201" s="199" t="n"/>
      <c r="W201" s="199" t="n"/>
      <c r="X201" s="199" t="n"/>
      <c r="Y201" s="199" t="n"/>
      <c r="Z201" s="199" t="n"/>
      <c r="AA201" s="199" t="n"/>
      <c r="AB201" s="199" t="n"/>
      <c r="AC201" s="199" t="n"/>
      <c r="AD201" s="199" t="n"/>
      <c r="AE201" s="199" t="n"/>
      <c r="AF201" s="199" t="n"/>
      <c r="AG201" s="199" t="n"/>
    </row>
    <row r="202" ht="26.5" customHeight="1">
      <c r="A202" s="203" t="n">
        <v>44077</v>
      </c>
      <c r="B202" s="202">
        <f>INDIRECT(B$1&amp;"!D"&amp;ROW())</f>
        <v/>
      </c>
      <c r="C202" s="200">
        <f>C203*(1+B202)</f>
        <v/>
      </c>
      <c r="D202" s="202">
        <f>INDIRECT(D$1&amp;"!D"&amp;ROW())</f>
        <v/>
      </c>
      <c r="E202" s="200">
        <f>E203*(1+D202)</f>
        <v/>
      </c>
      <c r="F202" s="202">
        <f>INDIRECT(F$1&amp;"!D"&amp;ROW())</f>
        <v/>
      </c>
      <c r="G202" s="200">
        <f>G203*(1+F202)</f>
        <v/>
      </c>
      <c r="H202" s="202">
        <f>INDIRECT(H$1&amp;"!D"&amp;ROW())</f>
        <v/>
      </c>
      <c r="I202" s="200">
        <f>I203*(1+H202)</f>
        <v/>
      </c>
      <c r="J202" s="199" t="n"/>
      <c r="K202" s="199" t="n"/>
      <c r="L202" s="200">
        <f>SUM(C202,E202,G202,I202,K202)</f>
        <v/>
      </c>
      <c r="M202" s="202">
        <f>L202/L203-1</f>
        <v/>
      </c>
      <c r="N202" s="415" t="n"/>
      <c r="O202" s="202" t="n"/>
      <c r="P202" s="416" t="n"/>
      <c r="Q202" s="415" t="n"/>
      <c r="R202" s="218" t="n"/>
      <c r="S202" s="214" t="n"/>
      <c r="T202" s="217" t="n"/>
      <c r="U202" s="199" t="n"/>
      <c r="V202" s="199" t="n"/>
      <c r="W202" s="199" t="n"/>
      <c r="X202" s="199" t="n"/>
      <c r="Y202" s="199" t="n"/>
      <c r="Z202" s="199" t="n"/>
      <c r="AA202" s="199" t="n"/>
      <c r="AB202" s="199" t="n"/>
      <c r="AC202" s="199" t="n"/>
      <c r="AD202" s="199" t="n"/>
      <c r="AE202" s="199" t="n"/>
      <c r="AF202" s="199" t="n"/>
      <c r="AG202" s="199" t="n"/>
    </row>
    <row r="203" ht="26.5" customHeight="1">
      <c r="A203" s="203" t="n">
        <v>44076</v>
      </c>
      <c r="B203" s="202">
        <f>INDIRECT(B$1&amp;"!D"&amp;ROW())</f>
        <v/>
      </c>
      <c r="C203" s="200">
        <f>C204*(1+B203)</f>
        <v/>
      </c>
      <c r="D203" s="202">
        <f>INDIRECT(D$1&amp;"!D"&amp;ROW())</f>
        <v/>
      </c>
      <c r="E203" s="200">
        <f>E204*(1+D203)</f>
        <v/>
      </c>
      <c r="F203" s="202">
        <f>INDIRECT(F$1&amp;"!D"&amp;ROW())</f>
        <v/>
      </c>
      <c r="G203" s="200">
        <f>G204*(1+F203)</f>
        <v/>
      </c>
      <c r="H203" s="202">
        <f>INDIRECT(H$1&amp;"!D"&amp;ROW())</f>
        <v/>
      </c>
      <c r="I203" s="200">
        <f>I204*(1+H203)</f>
        <v/>
      </c>
      <c r="J203" s="199" t="n"/>
      <c r="K203" s="199" t="n"/>
      <c r="L203" s="200">
        <f>SUM(C203,E203,G203,I203,K203)</f>
        <v/>
      </c>
      <c r="M203" s="202">
        <f>L203/L204-1</f>
        <v/>
      </c>
      <c r="N203" s="415" t="n"/>
      <c r="O203" s="202" t="n"/>
      <c r="P203" s="416" t="n"/>
      <c r="Q203" s="415" t="n"/>
      <c r="R203" s="218" t="n"/>
      <c r="S203" s="214" t="n"/>
      <c r="T203" s="217" t="n"/>
      <c r="U203" s="199" t="n"/>
      <c r="V203" s="199" t="n"/>
      <c r="W203" s="199" t="n"/>
      <c r="X203" s="199" t="n"/>
      <c r="Y203" s="199" t="n"/>
      <c r="Z203" s="199" t="n"/>
      <c r="AA203" s="199" t="n"/>
      <c r="AB203" s="199" t="n"/>
      <c r="AC203" s="199" t="n"/>
      <c r="AD203" s="199" t="n"/>
      <c r="AE203" s="199" t="n"/>
      <c r="AF203" s="199" t="n"/>
      <c r="AG203" s="199" t="n"/>
    </row>
    <row r="204" ht="26.5" customHeight="1">
      <c r="A204" s="203" t="n">
        <v>44075</v>
      </c>
      <c r="B204" s="202">
        <f>INDIRECT(B$1&amp;"!D"&amp;ROW())</f>
        <v/>
      </c>
      <c r="C204" s="200">
        <f>C205*(1+B204)</f>
        <v/>
      </c>
      <c r="D204" s="202">
        <f>INDIRECT(D$1&amp;"!D"&amp;ROW())</f>
        <v/>
      </c>
      <c r="E204" s="200">
        <f>E205*(1+D204)</f>
        <v/>
      </c>
      <c r="F204" s="202">
        <f>INDIRECT(F$1&amp;"!D"&amp;ROW())</f>
        <v/>
      </c>
      <c r="G204" s="200">
        <f>G205*(1+F204)</f>
        <v/>
      </c>
      <c r="H204" s="202">
        <f>INDIRECT(H$1&amp;"!D"&amp;ROW())</f>
        <v/>
      </c>
      <c r="I204" s="200">
        <f>I205*(1+H204)</f>
        <v/>
      </c>
      <c r="J204" s="199" t="n"/>
      <c r="K204" s="199" t="n"/>
      <c r="L204" s="200">
        <f>SUM(C204,E204,G204,I204,K204)</f>
        <v/>
      </c>
      <c r="M204" s="202">
        <f>L204/L205-1</f>
        <v/>
      </c>
      <c r="N204" s="415" t="n"/>
      <c r="O204" s="202" t="n"/>
      <c r="P204" s="416" t="n"/>
      <c r="Q204" s="415" t="n"/>
      <c r="R204" s="218" t="n"/>
      <c r="S204" s="214" t="n"/>
      <c r="T204" s="217" t="n"/>
      <c r="U204" s="199" t="n"/>
      <c r="V204" s="199" t="n"/>
      <c r="W204" s="199" t="n"/>
      <c r="X204" s="199" t="n"/>
      <c r="Y204" s="199" t="n"/>
      <c r="Z204" s="199" t="n"/>
      <c r="AA204" s="199" t="n"/>
      <c r="AB204" s="199" t="n"/>
      <c r="AC204" s="199" t="n"/>
      <c r="AD204" s="199" t="n"/>
      <c r="AE204" s="199" t="n"/>
      <c r="AF204" s="199" t="n"/>
      <c r="AG204" s="199" t="n"/>
    </row>
    <row r="205" ht="26.5" customHeight="1">
      <c r="A205" s="203" t="n">
        <v>44074</v>
      </c>
      <c r="B205" s="202">
        <f>INDIRECT(B$1&amp;"!D"&amp;ROW())</f>
        <v/>
      </c>
      <c r="C205" s="200">
        <f>C206*(1+B205)</f>
        <v/>
      </c>
      <c r="D205" s="202">
        <f>INDIRECT(D$1&amp;"!D"&amp;ROW())</f>
        <v/>
      </c>
      <c r="E205" s="200">
        <f>E206*(1+D205)</f>
        <v/>
      </c>
      <c r="F205" s="202">
        <f>INDIRECT(F$1&amp;"!D"&amp;ROW())</f>
        <v/>
      </c>
      <c r="G205" s="200">
        <f>G206*(1+F205)</f>
        <v/>
      </c>
      <c r="H205" s="202">
        <f>INDIRECT(H$1&amp;"!D"&amp;ROW())</f>
        <v/>
      </c>
      <c r="I205" s="200">
        <f>I206*(1+H205)</f>
        <v/>
      </c>
      <c r="J205" s="199" t="n"/>
      <c r="K205" s="199" t="n"/>
      <c r="L205" s="200">
        <f>SUM(C205,E205,G205,I205,K205)</f>
        <v/>
      </c>
      <c r="M205" s="202">
        <f>L205/L206-1</f>
        <v/>
      </c>
      <c r="N205" s="415" t="n"/>
      <c r="O205" s="202" t="n"/>
      <c r="P205" s="416" t="n"/>
      <c r="Q205" s="415" t="n"/>
      <c r="R205" s="218" t="n"/>
      <c r="S205" s="214" t="n"/>
      <c r="T205" s="217" t="n"/>
      <c r="U205" s="199" t="n"/>
      <c r="V205" s="199" t="n"/>
      <c r="W205" s="199" t="n"/>
      <c r="X205" s="199" t="n"/>
      <c r="Y205" s="199" t="n"/>
      <c r="Z205" s="199" t="n"/>
      <c r="AA205" s="199" t="n"/>
      <c r="AB205" s="199" t="n"/>
      <c r="AC205" s="199" t="n"/>
      <c r="AD205" s="199" t="n"/>
      <c r="AE205" s="199" t="n"/>
      <c r="AF205" s="199" t="n"/>
      <c r="AG205" s="199" t="n"/>
    </row>
    <row r="206" ht="26.5" customHeight="1">
      <c r="A206" s="203" t="n">
        <v>44071</v>
      </c>
      <c r="B206" s="202">
        <f>INDIRECT(B$1&amp;"!D"&amp;ROW())</f>
        <v/>
      </c>
      <c r="C206" s="200">
        <f>C207*(1+B206)</f>
        <v/>
      </c>
      <c r="D206" s="202">
        <f>INDIRECT(D$1&amp;"!D"&amp;ROW())</f>
        <v/>
      </c>
      <c r="E206" s="200">
        <f>E207*(1+D206)</f>
        <v/>
      </c>
      <c r="F206" s="202">
        <f>INDIRECT(F$1&amp;"!D"&amp;ROW())</f>
        <v/>
      </c>
      <c r="G206" s="200">
        <f>G207*(1+F206)</f>
        <v/>
      </c>
      <c r="H206" s="202">
        <f>INDIRECT(H$1&amp;"!D"&amp;ROW())</f>
        <v/>
      </c>
      <c r="I206" s="200">
        <f>I207*(1+H206)</f>
        <v/>
      </c>
      <c r="J206" s="199" t="n"/>
      <c r="K206" s="199" t="n"/>
      <c r="L206" s="200">
        <f>SUM(C206,E206,G206,I206,K206)</f>
        <v/>
      </c>
      <c r="M206" s="202">
        <f>L206/L207-1</f>
        <v/>
      </c>
      <c r="N206" s="415" t="n"/>
      <c r="O206" s="202" t="n"/>
      <c r="P206" s="416" t="n"/>
      <c r="Q206" s="415" t="n"/>
      <c r="R206" s="218" t="n"/>
      <c r="S206" s="214" t="n"/>
      <c r="T206" s="217" t="n"/>
      <c r="U206" s="199" t="n"/>
      <c r="V206" s="199" t="n"/>
      <c r="W206" s="199" t="n"/>
      <c r="X206" s="199" t="n"/>
      <c r="Y206" s="199" t="n"/>
      <c r="Z206" s="199" t="n"/>
      <c r="AA206" s="199" t="n"/>
      <c r="AB206" s="199" t="n"/>
      <c r="AC206" s="199" t="n"/>
      <c r="AD206" s="199" t="n"/>
      <c r="AE206" s="199" t="n"/>
      <c r="AF206" s="199" t="n"/>
      <c r="AG206" s="199" t="n"/>
    </row>
    <row r="207" ht="26.5" customHeight="1">
      <c r="A207" s="203" t="n">
        <v>44070</v>
      </c>
      <c r="B207" s="202">
        <f>INDIRECT(B$1&amp;"!D"&amp;ROW())</f>
        <v/>
      </c>
      <c r="C207" s="200">
        <f>C208*(1+B207)</f>
        <v/>
      </c>
      <c r="D207" s="202">
        <f>INDIRECT(D$1&amp;"!D"&amp;ROW())</f>
        <v/>
      </c>
      <c r="E207" s="200">
        <f>E208*(1+D207)</f>
        <v/>
      </c>
      <c r="F207" s="202">
        <f>INDIRECT(F$1&amp;"!D"&amp;ROW())</f>
        <v/>
      </c>
      <c r="G207" s="200">
        <f>G208*(1+F207)</f>
        <v/>
      </c>
      <c r="H207" s="202">
        <f>INDIRECT(H$1&amp;"!D"&amp;ROW())</f>
        <v/>
      </c>
      <c r="I207" s="200">
        <f>I208*(1+H207)</f>
        <v/>
      </c>
      <c r="J207" s="199" t="n"/>
      <c r="K207" s="199" t="n"/>
      <c r="L207" s="200">
        <f>SUM(C207,E207,G207,I207,K207)</f>
        <v/>
      </c>
      <c r="M207" s="202">
        <f>L207/L208-1</f>
        <v/>
      </c>
      <c r="N207" s="415" t="n"/>
      <c r="O207" s="202" t="n"/>
      <c r="P207" s="416" t="n"/>
      <c r="Q207" s="415" t="n"/>
      <c r="R207" s="218" t="n"/>
      <c r="S207" s="214" t="n"/>
      <c r="T207" s="217" t="n"/>
      <c r="U207" s="199" t="n"/>
      <c r="V207" s="199" t="n"/>
      <c r="W207" s="199" t="n"/>
      <c r="X207" s="199" t="n"/>
      <c r="Y207" s="199" t="n"/>
      <c r="Z207" s="199" t="n"/>
      <c r="AA207" s="199" t="n"/>
      <c r="AB207" s="199" t="n"/>
      <c r="AC207" s="199" t="n"/>
      <c r="AD207" s="199" t="n"/>
      <c r="AE207" s="199" t="n"/>
      <c r="AF207" s="199" t="n"/>
      <c r="AG207" s="199" t="n"/>
    </row>
    <row r="208" ht="26.5" customHeight="1">
      <c r="A208" s="203" t="n">
        <v>44069</v>
      </c>
      <c r="B208" s="202">
        <f>INDIRECT(B$1&amp;"!D"&amp;ROW())</f>
        <v/>
      </c>
      <c r="C208" s="200">
        <f>C209*(1+B208)</f>
        <v/>
      </c>
      <c r="D208" s="202">
        <f>INDIRECT(D$1&amp;"!D"&amp;ROW())</f>
        <v/>
      </c>
      <c r="E208" s="200">
        <f>E209*(1+D208)</f>
        <v/>
      </c>
      <c r="F208" s="202">
        <f>INDIRECT(F$1&amp;"!D"&amp;ROW())</f>
        <v/>
      </c>
      <c r="G208" s="200">
        <f>G209*(1+F208)</f>
        <v/>
      </c>
      <c r="H208" s="202">
        <f>INDIRECT(H$1&amp;"!D"&amp;ROW())</f>
        <v/>
      </c>
      <c r="I208" s="200">
        <f>I209*(1+H208)</f>
        <v/>
      </c>
      <c r="J208" s="199" t="n"/>
      <c r="K208" s="199" t="n"/>
      <c r="L208" s="200">
        <f>SUM(C208,E208,G208,I208,K208)</f>
        <v/>
      </c>
      <c r="M208" s="202">
        <f>L208/L209-1</f>
        <v/>
      </c>
      <c r="N208" s="415" t="n"/>
      <c r="O208" s="202" t="n"/>
      <c r="P208" s="416" t="n"/>
      <c r="Q208" s="415" t="n"/>
      <c r="R208" s="218" t="n"/>
      <c r="S208" s="214" t="n"/>
      <c r="T208" s="217" t="n"/>
      <c r="U208" s="199" t="n"/>
      <c r="V208" s="199" t="n"/>
      <c r="W208" s="199" t="n"/>
      <c r="X208" s="199" t="n"/>
      <c r="Y208" s="199" t="n"/>
      <c r="Z208" s="199" t="n"/>
      <c r="AA208" s="199" t="n"/>
      <c r="AB208" s="199" t="n"/>
      <c r="AC208" s="199" t="n"/>
      <c r="AD208" s="199" t="n"/>
      <c r="AE208" s="199" t="n"/>
      <c r="AF208" s="199" t="n"/>
      <c r="AG208" s="199" t="n"/>
    </row>
    <row r="209" ht="26.5" customHeight="1">
      <c r="A209" s="203" t="n">
        <v>44068</v>
      </c>
      <c r="B209" s="202">
        <f>INDIRECT(B$1&amp;"!D"&amp;ROW())</f>
        <v/>
      </c>
      <c r="C209" s="200">
        <f>C210*(1+B209)</f>
        <v/>
      </c>
      <c r="D209" s="202">
        <f>INDIRECT(D$1&amp;"!D"&amp;ROW())</f>
        <v/>
      </c>
      <c r="E209" s="200">
        <f>E210*(1+D209)</f>
        <v/>
      </c>
      <c r="F209" s="202">
        <f>INDIRECT(F$1&amp;"!D"&amp;ROW())</f>
        <v/>
      </c>
      <c r="G209" s="200">
        <f>G210*(1+F209)</f>
        <v/>
      </c>
      <c r="H209" s="202">
        <f>INDIRECT(H$1&amp;"!D"&amp;ROW())</f>
        <v/>
      </c>
      <c r="I209" s="200">
        <f>I210*(1+H209)</f>
        <v/>
      </c>
      <c r="J209" s="199" t="n"/>
      <c r="K209" s="199" t="n"/>
      <c r="L209" s="200">
        <f>SUM(C209,E209,G209,I209,K209)</f>
        <v/>
      </c>
      <c r="M209" s="202">
        <f>L209/L210-1</f>
        <v/>
      </c>
      <c r="N209" s="415" t="n"/>
      <c r="O209" s="202" t="n"/>
      <c r="P209" s="416" t="n"/>
      <c r="Q209" s="415" t="n"/>
      <c r="R209" s="218" t="n"/>
      <c r="S209" s="214" t="n"/>
      <c r="T209" s="217" t="n"/>
      <c r="U209" s="199" t="n"/>
      <c r="V209" s="199" t="n"/>
      <c r="W209" s="199" t="n"/>
      <c r="X209" s="199" t="n"/>
      <c r="Y209" s="199" t="n"/>
      <c r="Z209" s="199" t="n"/>
      <c r="AA209" s="199" t="n"/>
      <c r="AB209" s="199" t="n"/>
      <c r="AC209" s="199" t="n"/>
      <c r="AD209" s="199" t="n"/>
      <c r="AE209" s="199" t="n"/>
      <c r="AF209" s="199" t="n"/>
      <c r="AG209" s="199" t="n"/>
    </row>
    <row r="210" ht="26.5" customHeight="1">
      <c r="A210" s="203" t="n">
        <v>44067</v>
      </c>
      <c r="B210" s="202">
        <f>INDIRECT(B$1&amp;"!D"&amp;ROW())</f>
        <v/>
      </c>
      <c r="C210" s="200">
        <f>C211*(1+B210)</f>
        <v/>
      </c>
      <c r="D210" s="202">
        <f>INDIRECT(D$1&amp;"!D"&amp;ROW())</f>
        <v/>
      </c>
      <c r="E210" s="200">
        <f>E211*(1+D210)</f>
        <v/>
      </c>
      <c r="F210" s="202">
        <f>INDIRECT(F$1&amp;"!D"&amp;ROW())</f>
        <v/>
      </c>
      <c r="G210" s="200">
        <f>G211*(1+F210)</f>
        <v/>
      </c>
      <c r="H210" s="202">
        <f>INDIRECT(H$1&amp;"!D"&amp;ROW())</f>
        <v/>
      </c>
      <c r="I210" s="200">
        <f>I211*(1+H210)</f>
        <v/>
      </c>
      <c r="J210" s="199" t="n"/>
      <c r="K210" s="199" t="n"/>
      <c r="L210" s="200">
        <f>SUM(C210,E210,G210,I210,K210)</f>
        <v/>
      </c>
      <c r="M210" s="202">
        <f>L210/L211-1</f>
        <v/>
      </c>
      <c r="N210" s="415" t="n"/>
      <c r="O210" s="202" t="n"/>
      <c r="P210" s="416" t="n"/>
      <c r="Q210" s="415" t="n"/>
      <c r="R210" s="218" t="n"/>
      <c r="S210" s="214" t="n"/>
      <c r="T210" s="217" t="n"/>
      <c r="U210" s="199" t="n"/>
      <c r="V210" s="199" t="n"/>
      <c r="W210" s="199" t="n"/>
      <c r="X210" s="199" t="n"/>
      <c r="Y210" s="199" t="n"/>
      <c r="Z210" s="199" t="n"/>
      <c r="AA210" s="199" t="n"/>
      <c r="AB210" s="199" t="n"/>
      <c r="AC210" s="199" t="n"/>
      <c r="AD210" s="199" t="n"/>
      <c r="AE210" s="199" t="n"/>
      <c r="AF210" s="199" t="n"/>
      <c r="AG210" s="199" t="n"/>
    </row>
    <row r="211" ht="26.5" customHeight="1">
      <c r="A211" s="203" t="n">
        <v>44064</v>
      </c>
      <c r="B211" s="202">
        <f>INDIRECT(B$1&amp;"!D"&amp;ROW())</f>
        <v/>
      </c>
      <c r="C211" s="200">
        <f>C212*(1+B211)</f>
        <v/>
      </c>
      <c r="D211" s="202">
        <f>INDIRECT(D$1&amp;"!D"&amp;ROW())</f>
        <v/>
      </c>
      <c r="E211" s="200">
        <f>E212*(1+D211)</f>
        <v/>
      </c>
      <c r="F211" s="202">
        <f>INDIRECT(F$1&amp;"!D"&amp;ROW())</f>
        <v/>
      </c>
      <c r="G211" s="200">
        <f>G212*(1+F211)</f>
        <v/>
      </c>
      <c r="H211" s="202">
        <f>INDIRECT(H$1&amp;"!D"&amp;ROW())</f>
        <v/>
      </c>
      <c r="I211" s="200">
        <f>I212*(1+H211)</f>
        <v/>
      </c>
      <c r="J211" s="199" t="n"/>
      <c r="K211" s="199" t="n"/>
      <c r="L211" s="200">
        <f>SUM(C211,E211,G211,I211,K211)</f>
        <v/>
      </c>
      <c r="M211" s="202">
        <f>L211/L212-1</f>
        <v/>
      </c>
      <c r="N211" s="415" t="n"/>
      <c r="O211" s="202" t="n"/>
      <c r="P211" s="416" t="n"/>
      <c r="Q211" s="415" t="n"/>
      <c r="R211" s="218" t="n"/>
      <c r="S211" s="214" t="n"/>
      <c r="T211" s="217" t="n"/>
      <c r="U211" s="199" t="n"/>
      <c r="V211" s="199" t="n"/>
      <c r="W211" s="199" t="n"/>
      <c r="X211" s="199" t="n"/>
      <c r="Y211" s="199" t="n"/>
      <c r="Z211" s="199" t="n"/>
      <c r="AA211" s="199" t="n"/>
      <c r="AB211" s="199" t="n"/>
      <c r="AC211" s="199" t="n"/>
      <c r="AD211" s="199" t="n"/>
      <c r="AE211" s="199" t="n"/>
      <c r="AF211" s="199" t="n"/>
      <c r="AG211" s="199" t="n"/>
    </row>
    <row r="212" ht="26.5" customHeight="1">
      <c r="A212" s="203" t="n">
        <v>44063</v>
      </c>
      <c r="B212" s="202">
        <f>INDIRECT(B$1&amp;"!D"&amp;ROW())</f>
        <v/>
      </c>
      <c r="C212" s="200">
        <f>C213*(1+B212)</f>
        <v/>
      </c>
      <c r="D212" s="202">
        <f>INDIRECT(D$1&amp;"!D"&amp;ROW())</f>
        <v/>
      </c>
      <c r="E212" s="200">
        <f>E213*(1+D212)</f>
        <v/>
      </c>
      <c r="F212" s="202">
        <f>INDIRECT(F$1&amp;"!D"&amp;ROW())</f>
        <v/>
      </c>
      <c r="G212" s="200">
        <f>G213*(1+F212)</f>
        <v/>
      </c>
      <c r="H212" s="202">
        <f>INDIRECT(H$1&amp;"!D"&amp;ROW())</f>
        <v/>
      </c>
      <c r="I212" s="200">
        <f>I213*(1+H212)</f>
        <v/>
      </c>
      <c r="J212" s="199" t="n"/>
      <c r="K212" s="199" t="n"/>
      <c r="L212" s="200">
        <f>SUM(C212,E212,G212,I212,K212)</f>
        <v/>
      </c>
      <c r="M212" s="202">
        <f>L212/L213-1</f>
        <v/>
      </c>
      <c r="N212" s="415" t="n"/>
      <c r="O212" s="202" t="n"/>
      <c r="P212" s="416" t="n"/>
      <c r="Q212" s="415" t="n"/>
      <c r="R212" s="218" t="n"/>
      <c r="S212" s="214" t="n"/>
      <c r="T212" s="217" t="n"/>
      <c r="U212" s="199" t="n"/>
      <c r="V212" s="199" t="n"/>
      <c r="W212" s="199" t="n"/>
      <c r="X212" s="199" t="n"/>
      <c r="Y212" s="199" t="n"/>
      <c r="Z212" s="199" t="n"/>
      <c r="AA212" s="199" t="n"/>
      <c r="AB212" s="199" t="n"/>
      <c r="AC212" s="199" t="n"/>
      <c r="AD212" s="199" t="n"/>
      <c r="AE212" s="199" t="n"/>
      <c r="AF212" s="199" t="n"/>
      <c r="AG212" s="199" t="n"/>
    </row>
    <row r="213" ht="26.5" customHeight="1">
      <c r="A213" s="203" t="n">
        <v>44062</v>
      </c>
      <c r="B213" s="202">
        <f>INDIRECT(B$1&amp;"!D"&amp;ROW())</f>
        <v/>
      </c>
      <c r="C213" s="200">
        <f>C214*(1+B213)</f>
        <v/>
      </c>
      <c r="D213" s="202">
        <f>INDIRECT(D$1&amp;"!D"&amp;ROW())</f>
        <v/>
      </c>
      <c r="E213" s="200">
        <f>E214*(1+D213)</f>
        <v/>
      </c>
      <c r="F213" s="202">
        <f>INDIRECT(F$1&amp;"!D"&amp;ROW())</f>
        <v/>
      </c>
      <c r="G213" s="200">
        <f>G214*(1+F213)</f>
        <v/>
      </c>
      <c r="H213" s="202">
        <f>INDIRECT(H$1&amp;"!D"&amp;ROW())</f>
        <v/>
      </c>
      <c r="I213" s="200">
        <f>I214*(1+H213)</f>
        <v/>
      </c>
      <c r="J213" s="199" t="n"/>
      <c r="K213" s="199" t="n"/>
      <c r="L213" s="200">
        <f>SUM(C213,E213,G213,I213,K213)</f>
        <v/>
      </c>
      <c r="M213" s="202">
        <f>L213/L214-1</f>
        <v/>
      </c>
      <c r="N213" s="415" t="n"/>
      <c r="O213" s="202" t="n"/>
      <c r="P213" s="416" t="n"/>
      <c r="Q213" s="415" t="n"/>
      <c r="R213" s="218" t="n"/>
      <c r="S213" s="214" t="n"/>
      <c r="T213" s="217" t="n"/>
      <c r="U213" s="199" t="n"/>
      <c r="V213" s="199" t="n"/>
      <c r="W213" s="199" t="n"/>
      <c r="X213" s="199" t="n"/>
      <c r="Y213" s="199" t="n"/>
      <c r="Z213" s="199" t="n"/>
      <c r="AA213" s="199" t="n"/>
      <c r="AB213" s="199" t="n"/>
      <c r="AC213" s="199" t="n"/>
      <c r="AD213" s="199" t="n"/>
      <c r="AE213" s="199" t="n"/>
      <c r="AF213" s="199" t="n"/>
      <c r="AG213" s="199" t="n"/>
    </row>
    <row r="214" ht="26.5" customHeight="1">
      <c r="A214" s="203" t="n">
        <v>44061</v>
      </c>
      <c r="B214" s="202">
        <f>INDIRECT(B$1&amp;"!D"&amp;ROW())</f>
        <v/>
      </c>
      <c r="C214" s="200">
        <f>C215*(1+B214)</f>
        <v/>
      </c>
      <c r="D214" s="202">
        <f>INDIRECT(D$1&amp;"!D"&amp;ROW())</f>
        <v/>
      </c>
      <c r="E214" s="200">
        <f>E215*(1+D214)</f>
        <v/>
      </c>
      <c r="F214" s="202">
        <f>INDIRECT(F$1&amp;"!D"&amp;ROW())</f>
        <v/>
      </c>
      <c r="G214" s="200">
        <f>G215*(1+F214)</f>
        <v/>
      </c>
      <c r="H214" s="202">
        <f>INDIRECT(H$1&amp;"!D"&amp;ROW())</f>
        <v/>
      </c>
      <c r="I214" s="200">
        <f>I215*(1+H214)</f>
        <v/>
      </c>
      <c r="J214" s="199" t="n"/>
      <c r="K214" s="199" t="n"/>
      <c r="L214" s="200">
        <f>SUM(C214,E214,G214,I214,K214)</f>
        <v/>
      </c>
      <c r="M214" s="202">
        <f>L214/L215-1</f>
        <v/>
      </c>
      <c r="N214" s="415" t="n"/>
      <c r="O214" s="202" t="n"/>
      <c r="P214" s="416" t="n"/>
      <c r="Q214" s="415" t="n"/>
      <c r="R214" s="218" t="n"/>
      <c r="S214" s="214" t="n"/>
      <c r="T214" s="217" t="n"/>
      <c r="U214" s="199" t="n"/>
      <c r="V214" s="199" t="n"/>
      <c r="W214" s="199" t="n"/>
      <c r="X214" s="199" t="n"/>
      <c r="Y214" s="199" t="n"/>
      <c r="Z214" s="199" t="n"/>
      <c r="AA214" s="199" t="n"/>
      <c r="AB214" s="199" t="n"/>
      <c r="AC214" s="199" t="n"/>
      <c r="AD214" s="199" t="n"/>
      <c r="AE214" s="199" t="n"/>
      <c r="AF214" s="199" t="n"/>
      <c r="AG214" s="199" t="n"/>
    </row>
    <row r="215" ht="26.5" customHeight="1">
      <c r="A215" s="203" t="n">
        <v>44060</v>
      </c>
      <c r="B215" s="202">
        <f>INDIRECT(B$1&amp;"!D"&amp;ROW())</f>
        <v/>
      </c>
      <c r="C215" s="200">
        <f>C216*(1+B215)</f>
        <v/>
      </c>
      <c r="D215" s="202">
        <f>INDIRECT(D$1&amp;"!D"&amp;ROW())</f>
        <v/>
      </c>
      <c r="E215" s="200">
        <f>E216*(1+D215)</f>
        <v/>
      </c>
      <c r="F215" s="202">
        <f>INDIRECT(F$1&amp;"!D"&amp;ROW())</f>
        <v/>
      </c>
      <c r="G215" s="200">
        <f>G216*(1+F215)</f>
        <v/>
      </c>
      <c r="H215" s="202">
        <f>INDIRECT(H$1&amp;"!D"&amp;ROW())</f>
        <v/>
      </c>
      <c r="I215" s="200">
        <f>I216*(1+H215)</f>
        <v/>
      </c>
      <c r="J215" s="199" t="n"/>
      <c r="K215" s="199" t="n"/>
      <c r="L215" s="200">
        <f>SUM(C215,E215,G215,I215,K215)</f>
        <v/>
      </c>
      <c r="M215" s="202">
        <f>L215/L216-1</f>
        <v/>
      </c>
      <c r="N215" s="415" t="n"/>
      <c r="O215" s="202" t="n"/>
      <c r="P215" s="416" t="n"/>
      <c r="Q215" s="415" t="n"/>
      <c r="R215" s="218" t="n"/>
      <c r="S215" s="214" t="n"/>
      <c r="T215" s="217" t="n"/>
      <c r="U215" s="199" t="n"/>
      <c r="V215" s="199" t="n"/>
      <c r="W215" s="199" t="n"/>
      <c r="X215" s="199" t="n"/>
      <c r="Y215" s="199" t="n"/>
      <c r="Z215" s="199" t="n"/>
      <c r="AA215" s="199" t="n"/>
      <c r="AB215" s="199" t="n"/>
      <c r="AC215" s="199" t="n"/>
      <c r="AD215" s="199" t="n"/>
      <c r="AE215" s="199" t="n"/>
      <c r="AF215" s="199" t="n"/>
      <c r="AG215" s="199" t="n"/>
    </row>
    <row r="216" ht="26.5" customHeight="1">
      <c r="A216" s="203" t="n">
        <v>44057</v>
      </c>
      <c r="B216" s="202">
        <f>INDIRECT(B$1&amp;"!D"&amp;ROW())</f>
        <v/>
      </c>
      <c r="C216" s="200">
        <f>C217*(1+B216)</f>
        <v/>
      </c>
      <c r="D216" s="202">
        <f>INDIRECT(D$1&amp;"!D"&amp;ROW())</f>
        <v/>
      </c>
      <c r="E216" s="200">
        <f>E217*(1+D216)</f>
        <v/>
      </c>
      <c r="F216" s="202">
        <f>INDIRECT(F$1&amp;"!D"&amp;ROW())</f>
        <v/>
      </c>
      <c r="G216" s="200">
        <f>G217*(1+F216)</f>
        <v/>
      </c>
      <c r="H216" s="202">
        <f>INDIRECT(H$1&amp;"!D"&amp;ROW())</f>
        <v/>
      </c>
      <c r="I216" s="200">
        <f>I217*(1+H216)</f>
        <v/>
      </c>
      <c r="J216" s="199" t="n"/>
      <c r="K216" s="199" t="n"/>
      <c r="L216" s="200">
        <f>SUM(C216,E216,G216,I216,K216)</f>
        <v/>
      </c>
      <c r="M216" s="202">
        <f>L216/L217-1</f>
        <v/>
      </c>
      <c r="N216" s="415" t="n"/>
      <c r="O216" s="202" t="n"/>
      <c r="P216" s="416" t="n"/>
      <c r="Q216" s="415" t="n"/>
      <c r="R216" s="218" t="n"/>
      <c r="S216" s="214" t="n"/>
      <c r="T216" s="217" t="n"/>
      <c r="U216" s="199" t="n"/>
      <c r="V216" s="199" t="n"/>
      <c r="W216" s="199" t="n"/>
      <c r="X216" s="199" t="n"/>
      <c r="Y216" s="199" t="n"/>
      <c r="Z216" s="199" t="n"/>
      <c r="AA216" s="199" t="n"/>
      <c r="AB216" s="199" t="n"/>
      <c r="AC216" s="199" t="n"/>
      <c r="AD216" s="199" t="n"/>
      <c r="AE216" s="199" t="n"/>
      <c r="AF216" s="199" t="n"/>
      <c r="AG216" s="199" t="n"/>
    </row>
    <row r="217" ht="26.5" customHeight="1">
      <c r="A217" s="203" t="n">
        <v>44056</v>
      </c>
      <c r="B217" s="202">
        <f>INDIRECT(B$1&amp;"!D"&amp;ROW())</f>
        <v/>
      </c>
      <c r="C217" s="200">
        <f>C218*(1+B217)</f>
        <v/>
      </c>
      <c r="D217" s="202">
        <f>INDIRECT(D$1&amp;"!D"&amp;ROW())</f>
        <v/>
      </c>
      <c r="E217" s="200">
        <f>E218*(1+D217)</f>
        <v/>
      </c>
      <c r="F217" s="202">
        <f>INDIRECT(F$1&amp;"!D"&amp;ROW())</f>
        <v/>
      </c>
      <c r="G217" s="200">
        <f>G218*(1+F217)</f>
        <v/>
      </c>
      <c r="H217" s="202">
        <f>INDIRECT(H$1&amp;"!D"&amp;ROW())</f>
        <v/>
      </c>
      <c r="I217" s="200">
        <f>I218*(1+H217)</f>
        <v/>
      </c>
      <c r="J217" s="199" t="n"/>
      <c r="K217" s="199" t="n"/>
      <c r="L217" s="200">
        <f>SUM(C217,E217,G217,I217,K217)</f>
        <v/>
      </c>
      <c r="M217" s="202">
        <f>L217/L218-1</f>
        <v/>
      </c>
      <c r="N217" s="415" t="n"/>
      <c r="O217" s="202" t="n"/>
      <c r="P217" s="416" t="n"/>
      <c r="Q217" s="415" t="n"/>
      <c r="R217" s="218" t="n"/>
      <c r="S217" s="214" t="n"/>
      <c r="T217" s="217" t="n"/>
      <c r="U217" s="199" t="n"/>
      <c r="V217" s="199" t="n"/>
      <c r="W217" s="199" t="n"/>
      <c r="X217" s="199" t="n"/>
      <c r="Y217" s="199" t="n"/>
      <c r="Z217" s="199" t="n"/>
      <c r="AA217" s="199" t="n"/>
      <c r="AB217" s="199" t="n"/>
      <c r="AC217" s="199" t="n"/>
      <c r="AD217" s="199" t="n"/>
      <c r="AE217" s="199" t="n"/>
      <c r="AF217" s="199" t="n"/>
      <c r="AG217" s="199" t="n"/>
    </row>
    <row r="218" ht="26.5" customHeight="1">
      <c r="A218" s="203" t="n">
        <v>44055</v>
      </c>
      <c r="B218" s="202">
        <f>INDIRECT(B$1&amp;"!D"&amp;ROW())</f>
        <v/>
      </c>
      <c r="C218" s="200">
        <f>C219*(1+B218)</f>
        <v/>
      </c>
      <c r="D218" s="202">
        <f>INDIRECT(D$1&amp;"!D"&amp;ROW())</f>
        <v/>
      </c>
      <c r="E218" s="200">
        <f>E219*(1+D218)</f>
        <v/>
      </c>
      <c r="F218" s="202">
        <f>INDIRECT(F$1&amp;"!D"&amp;ROW())</f>
        <v/>
      </c>
      <c r="G218" s="200">
        <f>G219*(1+F218)</f>
        <v/>
      </c>
      <c r="H218" s="202">
        <f>INDIRECT(H$1&amp;"!D"&amp;ROW())</f>
        <v/>
      </c>
      <c r="I218" s="200">
        <f>I219*(1+H218)</f>
        <v/>
      </c>
      <c r="J218" s="199" t="n"/>
      <c r="K218" s="199" t="n"/>
      <c r="L218" s="200">
        <f>SUM(C218,E218,G218,I218,K218)</f>
        <v/>
      </c>
      <c r="M218" s="202">
        <f>L218/L219-1</f>
        <v/>
      </c>
      <c r="N218" s="415" t="n"/>
      <c r="O218" s="202" t="n"/>
      <c r="P218" s="416" t="n"/>
      <c r="Q218" s="415" t="n"/>
      <c r="R218" s="218" t="n"/>
      <c r="S218" s="214" t="n"/>
      <c r="T218" s="217" t="n"/>
      <c r="U218" s="199" t="n"/>
      <c r="V218" s="199" t="n"/>
      <c r="W218" s="199" t="n"/>
      <c r="X218" s="199" t="n"/>
      <c r="Y218" s="199" t="n"/>
      <c r="Z218" s="199" t="n"/>
      <c r="AA218" s="199" t="n"/>
      <c r="AB218" s="199" t="n"/>
      <c r="AC218" s="199" t="n"/>
      <c r="AD218" s="199" t="n"/>
      <c r="AE218" s="199" t="n"/>
      <c r="AF218" s="199" t="n"/>
      <c r="AG218" s="199" t="n"/>
    </row>
    <row r="219" ht="26.5" customHeight="1">
      <c r="A219" s="203" t="n">
        <v>44054</v>
      </c>
      <c r="B219" s="202">
        <f>INDIRECT(B$1&amp;"!D"&amp;ROW())</f>
        <v/>
      </c>
      <c r="C219" s="200">
        <f>C220*(1+B219)</f>
        <v/>
      </c>
      <c r="D219" s="202">
        <f>INDIRECT(D$1&amp;"!D"&amp;ROW())</f>
        <v/>
      </c>
      <c r="E219" s="200">
        <f>E220*(1+D219)</f>
        <v/>
      </c>
      <c r="F219" s="202">
        <f>INDIRECT(F$1&amp;"!D"&amp;ROW())</f>
        <v/>
      </c>
      <c r="G219" s="200">
        <f>G220*(1+F219)</f>
        <v/>
      </c>
      <c r="H219" s="202">
        <f>INDIRECT(H$1&amp;"!D"&amp;ROW())</f>
        <v/>
      </c>
      <c r="I219" s="200">
        <f>I220*(1+H219)</f>
        <v/>
      </c>
      <c r="J219" s="199" t="n"/>
      <c r="K219" s="199" t="n"/>
      <c r="L219" s="200">
        <f>SUM(C219,E219,G219,I219,K219)</f>
        <v/>
      </c>
      <c r="M219" s="202">
        <f>L219/L220-1</f>
        <v/>
      </c>
      <c r="N219" s="415" t="n"/>
      <c r="O219" s="202" t="n"/>
      <c r="P219" s="416" t="n"/>
      <c r="Q219" s="415" t="n"/>
      <c r="R219" s="218" t="n"/>
      <c r="S219" s="214" t="n"/>
      <c r="T219" s="217" t="n"/>
      <c r="U219" s="199" t="n"/>
      <c r="V219" s="199" t="n"/>
      <c r="W219" s="199" t="n"/>
      <c r="X219" s="199" t="n"/>
      <c r="Y219" s="199" t="n"/>
      <c r="Z219" s="199" t="n"/>
      <c r="AA219" s="199" t="n"/>
      <c r="AB219" s="199" t="n"/>
      <c r="AC219" s="199" t="n"/>
      <c r="AD219" s="199" t="n"/>
      <c r="AE219" s="199" t="n"/>
      <c r="AF219" s="199" t="n"/>
      <c r="AG219" s="199" t="n"/>
    </row>
    <row r="220" ht="26.5" customHeight="1">
      <c r="A220" s="203" t="n">
        <v>44053</v>
      </c>
      <c r="B220" s="202">
        <f>INDIRECT(B$1&amp;"!D"&amp;ROW())</f>
        <v/>
      </c>
      <c r="C220" s="200">
        <f>C221*(1+B220)</f>
        <v/>
      </c>
      <c r="D220" s="202">
        <f>INDIRECT(D$1&amp;"!D"&amp;ROW())</f>
        <v/>
      </c>
      <c r="E220" s="200">
        <f>E221*(1+D220)</f>
        <v/>
      </c>
      <c r="F220" s="202">
        <f>INDIRECT(F$1&amp;"!D"&amp;ROW())</f>
        <v/>
      </c>
      <c r="G220" s="200">
        <f>G221*(1+F220)</f>
        <v/>
      </c>
      <c r="H220" s="202">
        <f>INDIRECT(H$1&amp;"!D"&amp;ROW())</f>
        <v/>
      </c>
      <c r="I220" s="200">
        <f>I221*(1+H220)</f>
        <v/>
      </c>
      <c r="J220" s="199" t="n"/>
      <c r="K220" s="199" t="n"/>
      <c r="L220" s="200">
        <f>SUM(C220,E220,G220,I220,K220)</f>
        <v/>
      </c>
      <c r="M220" s="202">
        <f>L220/L221-1</f>
        <v/>
      </c>
      <c r="N220" s="415" t="n"/>
      <c r="O220" s="202" t="n"/>
      <c r="P220" s="416" t="n"/>
      <c r="Q220" s="415" t="n"/>
      <c r="R220" s="218" t="n"/>
      <c r="S220" s="214" t="n"/>
      <c r="T220" s="217" t="n"/>
      <c r="U220" s="199" t="n"/>
      <c r="V220" s="199" t="n"/>
      <c r="W220" s="199" t="n"/>
      <c r="X220" s="199" t="n"/>
      <c r="Y220" s="199" t="n"/>
      <c r="Z220" s="199" t="n"/>
      <c r="AA220" s="199" t="n"/>
      <c r="AB220" s="199" t="n"/>
      <c r="AC220" s="199" t="n"/>
      <c r="AD220" s="199" t="n"/>
      <c r="AE220" s="199" t="n"/>
      <c r="AF220" s="199" t="n"/>
      <c r="AG220" s="199" t="n"/>
    </row>
    <row r="221" ht="26.5" customHeight="1">
      <c r="A221" s="203" t="n">
        <v>44050</v>
      </c>
      <c r="B221" s="202">
        <f>INDIRECT(B$1&amp;"!D"&amp;ROW())</f>
        <v/>
      </c>
      <c r="C221" s="200">
        <f>C222*(1+B221)</f>
        <v/>
      </c>
      <c r="D221" s="202">
        <f>INDIRECT(D$1&amp;"!D"&amp;ROW())</f>
        <v/>
      </c>
      <c r="E221" s="200">
        <f>E222*(1+D221)</f>
        <v/>
      </c>
      <c r="F221" s="202">
        <f>INDIRECT(F$1&amp;"!D"&amp;ROW())</f>
        <v/>
      </c>
      <c r="G221" s="200">
        <f>G222*(1+F221)</f>
        <v/>
      </c>
      <c r="H221" s="202">
        <f>INDIRECT(H$1&amp;"!D"&amp;ROW())</f>
        <v/>
      </c>
      <c r="I221" s="200">
        <f>I222*(1+H221)</f>
        <v/>
      </c>
      <c r="J221" s="199" t="n"/>
      <c r="K221" s="199" t="n"/>
      <c r="L221" s="200">
        <f>SUM(C221,E221,G221,I221,K221)</f>
        <v/>
      </c>
      <c r="M221" s="202">
        <f>L221/L222-1</f>
        <v/>
      </c>
      <c r="N221" s="415" t="n"/>
      <c r="O221" s="202" t="n"/>
      <c r="P221" s="416" t="n"/>
      <c r="Q221" s="415" t="n"/>
      <c r="R221" s="218" t="n"/>
      <c r="S221" s="214" t="n"/>
      <c r="T221" s="217" t="n"/>
      <c r="U221" s="199" t="n"/>
      <c r="V221" s="199" t="n"/>
      <c r="W221" s="199" t="n"/>
      <c r="X221" s="199" t="n"/>
      <c r="Y221" s="199" t="n"/>
      <c r="Z221" s="199" t="n"/>
      <c r="AA221" s="199" t="n"/>
      <c r="AB221" s="199" t="n"/>
      <c r="AC221" s="199" t="n"/>
      <c r="AD221" s="199" t="n"/>
      <c r="AE221" s="199" t="n"/>
      <c r="AF221" s="199" t="n"/>
      <c r="AG221" s="199" t="n"/>
    </row>
    <row r="222" ht="26.5" customHeight="1">
      <c r="A222" s="203" t="n">
        <v>44049</v>
      </c>
      <c r="B222" s="202">
        <f>INDIRECT(B$1&amp;"!D"&amp;ROW())</f>
        <v/>
      </c>
      <c r="C222" s="200">
        <f>C223*(1+B222)</f>
        <v/>
      </c>
      <c r="D222" s="202">
        <f>INDIRECT(D$1&amp;"!D"&amp;ROW())</f>
        <v/>
      </c>
      <c r="E222" s="200">
        <f>E223*(1+D222)</f>
        <v/>
      </c>
      <c r="F222" s="202">
        <f>INDIRECT(F$1&amp;"!D"&amp;ROW())</f>
        <v/>
      </c>
      <c r="G222" s="200">
        <f>G223*(1+F222)</f>
        <v/>
      </c>
      <c r="H222" s="202">
        <f>INDIRECT(H$1&amp;"!D"&amp;ROW())</f>
        <v/>
      </c>
      <c r="I222" s="200">
        <f>I223*(1+H222)</f>
        <v/>
      </c>
      <c r="J222" s="199" t="n"/>
      <c r="K222" s="199" t="n"/>
      <c r="L222" s="200">
        <f>SUM(C222,E222,G222,I222,K222)</f>
        <v/>
      </c>
      <c r="M222" s="202">
        <f>L222/L223-1</f>
        <v/>
      </c>
      <c r="N222" s="415" t="n"/>
      <c r="O222" s="202" t="n"/>
      <c r="P222" s="416" t="n"/>
      <c r="Q222" s="415" t="n"/>
      <c r="R222" s="218" t="n"/>
      <c r="S222" s="214" t="n"/>
      <c r="T222" s="217" t="n"/>
      <c r="U222" s="199" t="n"/>
      <c r="V222" s="199" t="n"/>
      <c r="W222" s="199" t="n"/>
      <c r="X222" s="199" t="n"/>
      <c r="Y222" s="199" t="n"/>
      <c r="Z222" s="199" t="n"/>
      <c r="AA222" s="199" t="n"/>
      <c r="AB222" s="199" t="n"/>
      <c r="AC222" s="199" t="n"/>
      <c r="AD222" s="199" t="n"/>
      <c r="AE222" s="199" t="n"/>
      <c r="AF222" s="199" t="n"/>
      <c r="AG222" s="199" t="n"/>
    </row>
    <row r="223" ht="26.5" customHeight="1">
      <c r="A223" s="203" t="n">
        <v>44048</v>
      </c>
      <c r="B223" s="202">
        <f>INDIRECT(B$1&amp;"!D"&amp;ROW())</f>
        <v/>
      </c>
      <c r="C223" s="200">
        <f>C224*(1+B223)</f>
        <v/>
      </c>
      <c r="D223" s="202">
        <f>INDIRECT(D$1&amp;"!D"&amp;ROW())</f>
        <v/>
      </c>
      <c r="E223" s="200">
        <f>E224*(1+D223)</f>
        <v/>
      </c>
      <c r="F223" s="202">
        <f>INDIRECT(F$1&amp;"!D"&amp;ROW())</f>
        <v/>
      </c>
      <c r="G223" s="200">
        <f>G224*(1+F223)</f>
        <v/>
      </c>
      <c r="H223" s="202">
        <f>INDIRECT(H$1&amp;"!D"&amp;ROW())</f>
        <v/>
      </c>
      <c r="I223" s="200">
        <f>I224*(1+H223)</f>
        <v/>
      </c>
      <c r="J223" s="199" t="n"/>
      <c r="K223" s="199" t="n"/>
      <c r="L223" s="200">
        <f>SUM(C223,E223,G223,I223,K223)</f>
        <v/>
      </c>
      <c r="M223" s="202">
        <f>L223/L224-1</f>
        <v/>
      </c>
      <c r="N223" s="415" t="n"/>
      <c r="O223" s="202" t="n"/>
      <c r="P223" s="416" t="n"/>
      <c r="Q223" s="415" t="n"/>
      <c r="R223" s="218" t="n"/>
      <c r="S223" s="214" t="n"/>
      <c r="T223" s="217" t="n"/>
      <c r="U223" s="199" t="n"/>
      <c r="V223" s="199" t="n"/>
      <c r="W223" s="199" t="n"/>
      <c r="X223" s="199" t="n"/>
      <c r="Y223" s="199" t="n"/>
      <c r="Z223" s="199" t="n"/>
      <c r="AA223" s="199" t="n"/>
      <c r="AB223" s="199" t="n"/>
      <c r="AC223" s="199" t="n"/>
      <c r="AD223" s="199" t="n"/>
      <c r="AE223" s="199" t="n"/>
      <c r="AF223" s="199" t="n"/>
      <c r="AG223" s="199" t="n"/>
    </row>
    <row r="224" ht="26.5" customHeight="1">
      <c r="A224" s="203" t="n">
        <v>44047</v>
      </c>
      <c r="B224" s="202">
        <f>INDIRECT(B$1&amp;"!D"&amp;ROW())</f>
        <v/>
      </c>
      <c r="C224" s="200">
        <f>C225*(1+B224)</f>
        <v/>
      </c>
      <c r="D224" s="202">
        <f>INDIRECT(D$1&amp;"!D"&amp;ROW())</f>
        <v/>
      </c>
      <c r="E224" s="200">
        <f>E225*(1+D224)</f>
        <v/>
      </c>
      <c r="F224" s="202">
        <f>INDIRECT(F$1&amp;"!D"&amp;ROW())</f>
        <v/>
      </c>
      <c r="G224" s="200">
        <f>G225*(1+F224)</f>
        <v/>
      </c>
      <c r="H224" s="202">
        <f>INDIRECT(H$1&amp;"!D"&amp;ROW())</f>
        <v/>
      </c>
      <c r="I224" s="200">
        <f>I225*(1+H224)</f>
        <v/>
      </c>
      <c r="J224" s="199" t="n"/>
      <c r="K224" s="199" t="n"/>
      <c r="L224" s="200">
        <f>SUM(C224,E224,G224,I224,K224)</f>
        <v/>
      </c>
      <c r="M224" s="202">
        <f>L224/L225-1</f>
        <v/>
      </c>
      <c r="N224" s="415" t="n"/>
      <c r="O224" s="202" t="n"/>
      <c r="P224" s="416" t="n"/>
      <c r="Q224" s="415" t="n"/>
      <c r="R224" s="218" t="n"/>
      <c r="S224" s="214" t="n"/>
      <c r="T224" s="217" t="n"/>
      <c r="U224" s="199" t="n"/>
      <c r="V224" s="199" t="n"/>
      <c r="W224" s="199" t="n"/>
      <c r="X224" s="199" t="n"/>
      <c r="Y224" s="199" t="n"/>
      <c r="Z224" s="199" t="n"/>
      <c r="AA224" s="199" t="n"/>
      <c r="AB224" s="199" t="n"/>
      <c r="AC224" s="199" t="n"/>
      <c r="AD224" s="199" t="n"/>
      <c r="AE224" s="199" t="n"/>
      <c r="AF224" s="199" t="n"/>
      <c r="AG224" s="199" t="n"/>
    </row>
    <row r="225" ht="26.5" customHeight="1">
      <c r="A225" s="203" t="n">
        <v>44046</v>
      </c>
      <c r="B225" s="202">
        <f>INDIRECT(B$1&amp;"!D"&amp;ROW())</f>
        <v/>
      </c>
      <c r="C225" s="200">
        <f>C226*(1+B225)</f>
        <v/>
      </c>
      <c r="D225" s="202">
        <f>INDIRECT(D$1&amp;"!D"&amp;ROW())</f>
        <v/>
      </c>
      <c r="E225" s="200">
        <f>E226*(1+D225)</f>
        <v/>
      </c>
      <c r="F225" s="202">
        <f>INDIRECT(F$1&amp;"!D"&amp;ROW())</f>
        <v/>
      </c>
      <c r="G225" s="200">
        <f>G226*(1+F225)</f>
        <v/>
      </c>
      <c r="H225" s="202">
        <f>INDIRECT(H$1&amp;"!D"&amp;ROW())</f>
        <v/>
      </c>
      <c r="I225" s="200">
        <f>I226*(1+H225)</f>
        <v/>
      </c>
      <c r="J225" s="199" t="n"/>
      <c r="K225" s="199" t="n"/>
      <c r="L225" s="200">
        <f>SUM(C225,E225,G225,I225,K225)</f>
        <v/>
      </c>
      <c r="M225" s="202">
        <f>L225/L226-1</f>
        <v/>
      </c>
      <c r="N225" s="415" t="n"/>
      <c r="O225" s="202" t="n"/>
      <c r="P225" s="416" t="n"/>
      <c r="Q225" s="415" t="n"/>
      <c r="R225" s="218" t="n"/>
      <c r="S225" s="214" t="n"/>
      <c r="T225" s="217" t="n"/>
      <c r="U225" s="199" t="n"/>
      <c r="V225" s="199" t="n"/>
      <c r="W225" s="199" t="n"/>
      <c r="X225" s="199" t="n"/>
      <c r="Y225" s="199" t="n"/>
      <c r="Z225" s="199" t="n"/>
      <c r="AA225" s="199" t="n"/>
      <c r="AB225" s="199" t="n"/>
      <c r="AC225" s="199" t="n"/>
      <c r="AD225" s="199" t="n"/>
      <c r="AE225" s="199" t="n"/>
      <c r="AF225" s="199" t="n"/>
      <c r="AG225" s="199" t="n"/>
    </row>
    <row r="226" ht="26.5" customHeight="1">
      <c r="A226" s="203" t="n">
        <v>44043</v>
      </c>
      <c r="B226" s="202">
        <f>INDIRECT(B$1&amp;"!D"&amp;ROW())</f>
        <v/>
      </c>
      <c r="C226" s="200">
        <f>C227*(1+B226)</f>
        <v/>
      </c>
      <c r="D226" s="202">
        <f>INDIRECT(D$1&amp;"!D"&amp;ROW())</f>
        <v/>
      </c>
      <c r="E226" s="200">
        <f>E227*(1+D226)</f>
        <v/>
      </c>
      <c r="F226" s="202">
        <f>INDIRECT(F$1&amp;"!D"&amp;ROW())</f>
        <v/>
      </c>
      <c r="G226" s="200">
        <f>G227*(1+F226)</f>
        <v/>
      </c>
      <c r="H226" s="202">
        <f>INDIRECT(H$1&amp;"!D"&amp;ROW())</f>
        <v/>
      </c>
      <c r="I226" s="200">
        <f>I227*(1+H226)</f>
        <v/>
      </c>
      <c r="J226" s="199" t="n"/>
      <c r="K226" s="199" t="n"/>
      <c r="L226" s="200">
        <f>SUM(C226,E226,G226,I226,K226)</f>
        <v/>
      </c>
      <c r="M226" s="202">
        <f>L226/L227-1</f>
        <v/>
      </c>
      <c r="N226" s="415" t="n"/>
      <c r="O226" s="202" t="n"/>
      <c r="P226" s="416" t="n"/>
      <c r="Q226" s="415" t="n"/>
      <c r="R226" s="218" t="n"/>
      <c r="S226" s="214" t="n"/>
      <c r="T226" s="217" t="n"/>
      <c r="U226" s="199" t="n"/>
      <c r="V226" s="199" t="n"/>
      <c r="W226" s="199" t="n"/>
      <c r="X226" s="199" t="n"/>
      <c r="Y226" s="199" t="n"/>
      <c r="Z226" s="199" t="n"/>
      <c r="AA226" s="199" t="n"/>
      <c r="AB226" s="199" t="n"/>
      <c r="AC226" s="199" t="n"/>
      <c r="AD226" s="199" t="n"/>
      <c r="AE226" s="199" t="n"/>
      <c r="AF226" s="199" t="n"/>
      <c r="AG226" s="199" t="n"/>
    </row>
    <row r="227" ht="26.5" customHeight="1">
      <c r="A227" s="203" t="n">
        <v>44042</v>
      </c>
      <c r="B227" s="202">
        <f>INDIRECT(B$1&amp;"!D"&amp;ROW())</f>
        <v/>
      </c>
      <c r="C227" s="200">
        <f>C228*(1+B227)</f>
        <v/>
      </c>
      <c r="D227" s="202">
        <f>INDIRECT(D$1&amp;"!D"&amp;ROW())</f>
        <v/>
      </c>
      <c r="E227" s="200">
        <f>E228*(1+D227)</f>
        <v/>
      </c>
      <c r="F227" s="202">
        <f>INDIRECT(F$1&amp;"!D"&amp;ROW())</f>
        <v/>
      </c>
      <c r="G227" s="200">
        <f>G228*(1+F227)</f>
        <v/>
      </c>
      <c r="H227" s="202">
        <f>INDIRECT(H$1&amp;"!D"&amp;ROW())</f>
        <v/>
      </c>
      <c r="I227" s="200">
        <f>I228*(1+H227)</f>
        <v/>
      </c>
      <c r="J227" s="199" t="n"/>
      <c r="K227" s="199" t="n"/>
      <c r="L227" s="200">
        <f>SUM(C227,E227,G227,I227,K227)</f>
        <v/>
      </c>
      <c r="M227" s="202">
        <f>L227/L228-1</f>
        <v/>
      </c>
      <c r="N227" s="415" t="n"/>
      <c r="O227" s="202" t="n"/>
      <c r="P227" s="416" t="n"/>
      <c r="Q227" s="415" t="n"/>
      <c r="R227" s="218" t="n"/>
      <c r="S227" s="214" t="n"/>
      <c r="T227" s="217" t="n"/>
      <c r="U227" s="199" t="n"/>
      <c r="V227" s="199" t="n"/>
      <c r="W227" s="199" t="n"/>
      <c r="X227" s="199" t="n"/>
      <c r="Y227" s="199" t="n"/>
      <c r="Z227" s="199" t="n"/>
      <c r="AA227" s="199" t="n"/>
      <c r="AB227" s="199" t="n"/>
      <c r="AC227" s="199" t="n"/>
      <c r="AD227" s="199" t="n"/>
      <c r="AE227" s="199" t="n"/>
      <c r="AF227" s="199" t="n"/>
      <c r="AG227" s="199" t="n"/>
    </row>
    <row r="228" ht="26.5" customHeight="1">
      <c r="A228" s="203" t="n">
        <v>44041</v>
      </c>
      <c r="B228" s="202">
        <f>INDIRECT(B$1&amp;"!D"&amp;ROW())</f>
        <v/>
      </c>
      <c r="C228" s="200">
        <f>C229*(1+B228)</f>
        <v/>
      </c>
      <c r="D228" s="202">
        <f>INDIRECT(D$1&amp;"!D"&amp;ROW())</f>
        <v/>
      </c>
      <c r="E228" s="200">
        <f>E229*(1+D228)</f>
        <v/>
      </c>
      <c r="F228" s="202">
        <f>INDIRECT(F$1&amp;"!D"&amp;ROW())</f>
        <v/>
      </c>
      <c r="G228" s="200">
        <f>G229*(1+F228)</f>
        <v/>
      </c>
      <c r="H228" s="202">
        <f>INDIRECT(H$1&amp;"!D"&amp;ROW())</f>
        <v/>
      </c>
      <c r="I228" s="200">
        <f>I229*(1+H228)</f>
        <v/>
      </c>
      <c r="J228" s="199" t="n"/>
      <c r="K228" s="199" t="n"/>
      <c r="L228" s="200">
        <f>SUM(C228,E228,G228,I228,K228)</f>
        <v/>
      </c>
      <c r="M228" s="202">
        <f>L228/L229-1</f>
        <v/>
      </c>
      <c r="N228" s="415" t="n"/>
      <c r="O228" s="202" t="n"/>
      <c r="P228" s="416" t="n"/>
      <c r="Q228" s="415" t="n"/>
      <c r="R228" s="218" t="n"/>
      <c r="S228" s="214" t="n"/>
      <c r="T228" s="217" t="n"/>
      <c r="U228" s="199" t="n"/>
      <c r="V228" s="199" t="n"/>
      <c r="W228" s="199" t="n"/>
      <c r="X228" s="199" t="n"/>
      <c r="Y228" s="199" t="n"/>
      <c r="Z228" s="199" t="n"/>
      <c r="AA228" s="199" t="n"/>
      <c r="AB228" s="199" t="n"/>
      <c r="AC228" s="199" t="n"/>
      <c r="AD228" s="199" t="n"/>
      <c r="AE228" s="199" t="n"/>
      <c r="AF228" s="199" t="n"/>
      <c r="AG228" s="199" t="n"/>
    </row>
    <row r="229" ht="26.5" customHeight="1">
      <c r="A229" s="203" t="n">
        <v>44040</v>
      </c>
      <c r="B229" s="202">
        <f>INDIRECT(B$1&amp;"!D"&amp;ROW())</f>
        <v/>
      </c>
      <c r="C229" s="200">
        <f>C230*(1+B229)</f>
        <v/>
      </c>
      <c r="D229" s="202">
        <f>INDIRECT(D$1&amp;"!D"&amp;ROW())</f>
        <v/>
      </c>
      <c r="E229" s="200">
        <f>E230*(1+D229)</f>
        <v/>
      </c>
      <c r="F229" s="202">
        <f>INDIRECT(F$1&amp;"!D"&amp;ROW())</f>
        <v/>
      </c>
      <c r="G229" s="200">
        <f>G230*(1+F229)</f>
        <v/>
      </c>
      <c r="H229" s="202">
        <f>INDIRECT(H$1&amp;"!D"&amp;ROW())</f>
        <v/>
      </c>
      <c r="I229" s="200">
        <f>I230*(1+H229)</f>
        <v/>
      </c>
      <c r="J229" s="199" t="n"/>
      <c r="K229" s="199" t="n"/>
      <c r="L229" s="200">
        <f>SUM(C229,E229,G229,I229,K229)</f>
        <v/>
      </c>
      <c r="M229" s="202">
        <f>L229/L230-1</f>
        <v/>
      </c>
      <c r="N229" s="415" t="n"/>
      <c r="O229" s="202" t="n"/>
      <c r="P229" s="416" t="n"/>
      <c r="Q229" s="415" t="n"/>
      <c r="R229" s="218" t="n"/>
      <c r="S229" s="214" t="n"/>
      <c r="T229" s="217" t="n"/>
      <c r="U229" s="199" t="n"/>
      <c r="V229" s="199" t="n"/>
      <c r="W229" s="199" t="n"/>
      <c r="X229" s="199" t="n"/>
      <c r="Y229" s="199" t="n"/>
      <c r="Z229" s="199" t="n"/>
      <c r="AA229" s="199" t="n"/>
      <c r="AB229" s="199" t="n"/>
      <c r="AC229" s="199" t="n"/>
      <c r="AD229" s="199" t="n"/>
      <c r="AE229" s="199" t="n"/>
      <c r="AF229" s="199" t="n"/>
      <c r="AG229" s="199" t="n"/>
    </row>
    <row r="230" ht="26.5" customHeight="1">
      <c r="A230" s="203" t="n">
        <v>44039</v>
      </c>
      <c r="B230" s="202">
        <f>INDIRECT(B$1&amp;"!D"&amp;ROW())</f>
        <v/>
      </c>
      <c r="C230" s="200">
        <f>C231*(1+B230)</f>
        <v/>
      </c>
      <c r="D230" s="202">
        <f>INDIRECT(D$1&amp;"!D"&amp;ROW())</f>
        <v/>
      </c>
      <c r="E230" s="200">
        <f>E231*(1+D230)</f>
        <v/>
      </c>
      <c r="F230" s="202">
        <f>INDIRECT(F$1&amp;"!D"&amp;ROW())</f>
        <v/>
      </c>
      <c r="G230" s="200">
        <f>G231*(1+F230)</f>
        <v/>
      </c>
      <c r="H230" s="202">
        <f>INDIRECT(H$1&amp;"!D"&amp;ROW())</f>
        <v/>
      </c>
      <c r="I230" s="200">
        <f>I231*(1+H230)</f>
        <v/>
      </c>
      <c r="J230" s="199" t="n"/>
      <c r="K230" s="199" t="n"/>
      <c r="L230" s="200">
        <f>SUM(C230,E230,G230,I230,K230)</f>
        <v/>
      </c>
      <c r="M230" s="202">
        <f>L230/L231-1</f>
        <v/>
      </c>
      <c r="N230" s="415" t="n"/>
      <c r="O230" s="202" t="n"/>
      <c r="P230" s="416" t="n"/>
      <c r="Q230" s="415" t="n"/>
      <c r="R230" s="218" t="n"/>
      <c r="S230" s="214" t="n"/>
      <c r="T230" s="217" t="n"/>
      <c r="U230" s="199" t="n"/>
      <c r="V230" s="199" t="n"/>
      <c r="W230" s="199" t="n"/>
      <c r="X230" s="199" t="n"/>
      <c r="Y230" s="199" t="n"/>
      <c r="Z230" s="199" t="n"/>
      <c r="AA230" s="199" t="n"/>
      <c r="AB230" s="199" t="n"/>
      <c r="AC230" s="199" t="n"/>
      <c r="AD230" s="199" t="n"/>
      <c r="AE230" s="199" t="n"/>
      <c r="AF230" s="199" t="n"/>
      <c r="AG230" s="199" t="n"/>
    </row>
    <row r="231" ht="26.5" customHeight="1">
      <c r="A231" s="203" t="n">
        <v>44036</v>
      </c>
      <c r="B231" s="202">
        <f>INDIRECT(B$1&amp;"!D"&amp;ROW())</f>
        <v/>
      </c>
      <c r="C231" s="200">
        <f>C232*(1+B231)</f>
        <v/>
      </c>
      <c r="D231" s="202">
        <f>INDIRECT(D$1&amp;"!D"&amp;ROW())</f>
        <v/>
      </c>
      <c r="E231" s="200">
        <f>E232*(1+D231)</f>
        <v/>
      </c>
      <c r="F231" s="202">
        <f>INDIRECT(F$1&amp;"!D"&amp;ROW())</f>
        <v/>
      </c>
      <c r="G231" s="200">
        <f>G232*(1+F231)</f>
        <v/>
      </c>
      <c r="H231" s="202">
        <f>INDIRECT(H$1&amp;"!D"&amp;ROW())</f>
        <v/>
      </c>
      <c r="I231" s="200">
        <f>I232*(1+H231)</f>
        <v/>
      </c>
      <c r="J231" s="199" t="n"/>
      <c r="K231" s="199" t="n"/>
      <c r="L231" s="200">
        <f>SUM(C231,E231,G231,I231,K231)</f>
        <v/>
      </c>
      <c r="M231" s="202">
        <f>L231/L232-1</f>
        <v/>
      </c>
      <c r="N231" s="415" t="n"/>
      <c r="O231" s="202" t="n"/>
      <c r="P231" s="416" t="n"/>
      <c r="Q231" s="415" t="n"/>
      <c r="R231" s="218" t="n"/>
      <c r="S231" s="214" t="n"/>
      <c r="T231" s="217" t="n"/>
      <c r="U231" s="199" t="n"/>
      <c r="V231" s="199" t="n"/>
      <c r="W231" s="199" t="n"/>
      <c r="X231" s="199" t="n"/>
      <c r="Y231" s="199" t="n"/>
      <c r="Z231" s="199" t="n"/>
      <c r="AA231" s="199" t="n"/>
      <c r="AB231" s="199" t="n"/>
      <c r="AC231" s="199" t="n"/>
      <c r="AD231" s="199" t="n"/>
      <c r="AE231" s="199" t="n"/>
      <c r="AF231" s="199" t="n"/>
      <c r="AG231" s="199" t="n"/>
    </row>
    <row r="232" ht="26.5" customHeight="1">
      <c r="A232" s="203" t="n">
        <v>44035</v>
      </c>
      <c r="B232" s="202">
        <f>INDIRECT(B$1&amp;"!D"&amp;ROW())</f>
        <v/>
      </c>
      <c r="C232" s="200">
        <f>C233*(1+B232)</f>
        <v/>
      </c>
      <c r="D232" s="202">
        <f>INDIRECT(D$1&amp;"!D"&amp;ROW())</f>
        <v/>
      </c>
      <c r="E232" s="200">
        <f>E233*(1+D232)</f>
        <v/>
      </c>
      <c r="F232" s="202">
        <f>INDIRECT(F$1&amp;"!D"&amp;ROW())</f>
        <v/>
      </c>
      <c r="G232" s="200">
        <f>G233*(1+F232)</f>
        <v/>
      </c>
      <c r="H232" s="202">
        <f>INDIRECT(H$1&amp;"!D"&amp;ROW())</f>
        <v/>
      </c>
      <c r="I232" s="200">
        <f>I233*(1+H232)</f>
        <v/>
      </c>
      <c r="J232" s="199" t="n"/>
      <c r="K232" s="199" t="n"/>
      <c r="L232" s="200">
        <f>SUM(C232,E232,G232,I232,K232)</f>
        <v/>
      </c>
      <c r="M232" s="202">
        <f>L232/L233-1</f>
        <v/>
      </c>
      <c r="N232" s="415" t="n"/>
      <c r="O232" s="202" t="n"/>
      <c r="P232" s="416" t="n"/>
      <c r="Q232" s="415" t="n"/>
      <c r="R232" s="218" t="n"/>
      <c r="S232" s="214" t="n"/>
      <c r="T232" s="217" t="n"/>
      <c r="U232" s="199" t="n"/>
      <c r="V232" s="199" t="n"/>
      <c r="W232" s="199" t="n"/>
      <c r="X232" s="199" t="n"/>
      <c r="Y232" s="199" t="n"/>
      <c r="Z232" s="199" t="n"/>
      <c r="AA232" s="199" t="n"/>
      <c r="AB232" s="199" t="n"/>
      <c r="AC232" s="199" t="n"/>
      <c r="AD232" s="199" t="n"/>
      <c r="AE232" s="199" t="n"/>
      <c r="AF232" s="199" t="n"/>
      <c r="AG232" s="199" t="n"/>
    </row>
    <row r="233" ht="26.5" customHeight="1">
      <c r="A233" s="203" t="n">
        <v>44034</v>
      </c>
      <c r="B233" s="202">
        <f>INDIRECT(B$1&amp;"!D"&amp;ROW())</f>
        <v/>
      </c>
      <c r="C233" s="200">
        <f>C234*(1+B233)</f>
        <v/>
      </c>
      <c r="D233" s="202">
        <f>INDIRECT(D$1&amp;"!D"&amp;ROW())</f>
        <v/>
      </c>
      <c r="E233" s="200">
        <f>E234*(1+D233)</f>
        <v/>
      </c>
      <c r="F233" s="202">
        <f>INDIRECT(F$1&amp;"!D"&amp;ROW())</f>
        <v/>
      </c>
      <c r="G233" s="200">
        <f>G234*(1+F233)</f>
        <v/>
      </c>
      <c r="H233" s="202">
        <f>INDIRECT(H$1&amp;"!D"&amp;ROW())</f>
        <v/>
      </c>
      <c r="I233" s="200">
        <f>I234*(1+H233)</f>
        <v/>
      </c>
      <c r="J233" s="199" t="n"/>
      <c r="K233" s="199" t="n"/>
      <c r="L233" s="200">
        <f>SUM(C233,E233,G233,I233,K233)</f>
        <v/>
      </c>
      <c r="M233" s="202">
        <f>L233/L234-1</f>
        <v/>
      </c>
      <c r="N233" s="415" t="n"/>
      <c r="O233" s="202" t="n"/>
      <c r="P233" s="416" t="n"/>
      <c r="Q233" s="415" t="n"/>
      <c r="R233" s="218" t="n"/>
      <c r="S233" s="214" t="n"/>
      <c r="T233" s="217" t="n"/>
      <c r="U233" s="199" t="n"/>
      <c r="V233" s="199" t="n"/>
      <c r="W233" s="199" t="n"/>
      <c r="X233" s="199" t="n"/>
      <c r="Y233" s="199" t="n"/>
      <c r="Z233" s="199" t="n"/>
      <c r="AA233" s="199" t="n"/>
      <c r="AB233" s="199" t="n"/>
      <c r="AC233" s="199" t="n"/>
      <c r="AD233" s="199" t="n"/>
      <c r="AE233" s="199" t="n"/>
      <c r="AF233" s="199" t="n"/>
      <c r="AG233" s="199" t="n"/>
    </row>
    <row r="234" ht="26.5" customHeight="1">
      <c r="A234" s="203" t="n">
        <v>44033</v>
      </c>
      <c r="B234" s="202">
        <f>INDIRECT(B$1&amp;"!D"&amp;ROW())</f>
        <v/>
      </c>
      <c r="C234" s="200">
        <f>C235*(1+B234)</f>
        <v/>
      </c>
      <c r="D234" s="202">
        <f>INDIRECT(D$1&amp;"!D"&amp;ROW())</f>
        <v/>
      </c>
      <c r="E234" s="200">
        <f>E235*(1+D234)</f>
        <v/>
      </c>
      <c r="F234" s="202">
        <f>INDIRECT(F$1&amp;"!D"&amp;ROW())</f>
        <v/>
      </c>
      <c r="G234" s="200">
        <f>G235*(1+F234)</f>
        <v/>
      </c>
      <c r="H234" s="202">
        <f>INDIRECT(H$1&amp;"!D"&amp;ROW())</f>
        <v/>
      </c>
      <c r="I234" s="200">
        <f>I235*(1+H234)</f>
        <v/>
      </c>
      <c r="J234" s="199" t="n"/>
      <c r="K234" s="199" t="n"/>
      <c r="L234" s="200">
        <f>SUM(C234,E234,G234,I234,K234)</f>
        <v/>
      </c>
      <c r="M234" s="202">
        <f>L234/L235-1</f>
        <v/>
      </c>
      <c r="N234" s="415" t="n"/>
      <c r="O234" s="202" t="n"/>
      <c r="P234" s="416" t="n"/>
      <c r="Q234" s="415" t="n"/>
      <c r="R234" s="218" t="n"/>
      <c r="S234" s="214" t="n"/>
      <c r="T234" s="217" t="n"/>
      <c r="U234" s="199" t="n"/>
      <c r="V234" s="199" t="n"/>
      <c r="W234" s="199" t="n"/>
      <c r="X234" s="199" t="n"/>
      <c r="Y234" s="199" t="n"/>
      <c r="Z234" s="199" t="n"/>
      <c r="AA234" s="199" t="n"/>
      <c r="AB234" s="199" t="n"/>
      <c r="AC234" s="199" t="n"/>
      <c r="AD234" s="199" t="n"/>
      <c r="AE234" s="199" t="n"/>
      <c r="AF234" s="199" t="n"/>
      <c r="AG234" s="199" t="n"/>
    </row>
    <row r="235" ht="26.5" customHeight="1">
      <c r="A235" s="203" t="n">
        <v>44032</v>
      </c>
      <c r="B235" s="202">
        <f>INDIRECT(B$1&amp;"!D"&amp;ROW())</f>
        <v/>
      </c>
      <c r="C235" s="200">
        <f>C236*(1+B235)</f>
        <v/>
      </c>
      <c r="D235" s="202">
        <f>INDIRECT(D$1&amp;"!D"&amp;ROW())</f>
        <v/>
      </c>
      <c r="E235" s="200">
        <f>E236*(1+D235)</f>
        <v/>
      </c>
      <c r="F235" s="202">
        <f>INDIRECT(F$1&amp;"!D"&amp;ROW())</f>
        <v/>
      </c>
      <c r="G235" s="200">
        <f>G236*(1+F235)</f>
        <v/>
      </c>
      <c r="H235" s="202">
        <f>INDIRECT(H$1&amp;"!D"&amp;ROW())</f>
        <v/>
      </c>
      <c r="I235" s="200">
        <f>I236*(1+H235)</f>
        <v/>
      </c>
      <c r="J235" s="199" t="n"/>
      <c r="K235" s="199" t="n"/>
      <c r="L235" s="200">
        <f>SUM(C235,E235,G235,I235,K235)</f>
        <v/>
      </c>
      <c r="M235" s="202">
        <f>L235/L236-1</f>
        <v/>
      </c>
      <c r="N235" s="415" t="n"/>
      <c r="O235" s="202" t="n"/>
      <c r="P235" s="416" t="n"/>
      <c r="Q235" s="415" t="n"/>
      <c r="R235" s="218" t="n"/>
      <c r="S235" s="214" t="n"/>
      <c r="T235" s="217" t="n"/>
      <c r="U235" s="199" t="n"/>
      <c r="V235" s="199" t="n"/>
      <c r="W235" s="199" t="n"/>
      <c r="X235" s="199" t="n"/>
      <c r="Y235" s="199" t="n"/>
      <c r="Z235" s="199" t="n"/>
      <c r="AA235" s="199" t="n"/>
      <c r="AB235" s="199" t="n"/>
      <c r="AC235" s="199" t="n"/>
      <c r="AD235" s="199" t="n"/>
      <c r="AE235" s="199" t="n"/>
      <c r="AF235" s="199" t="n"/>
      <c r="AG235" s="199" t="n"/>
    </row>
    <row r="236" ht="26.5" customHeight="1">
      <c r="A236" s="203" t="n">
        <v>44029</v>
      </c>
      <c r="B236" s="202">
        <f>INDIRECT(B$1&amp;"!D"&amp;ROW())</f>
        <v/>
      </c>
      <c r="C236" s="200">
        <f>C237*(1+B236)</f>
        <v/>
      </c>
      <c r="D236" s="202">
        <f>INDIRECT(D$1&amp;"!D"&amp;ROW())</f>
        <v/>
      </c>
      <c r="E236" s="200">
        <f>E237*(1+D236)</f>
        <v/>
      </c>
      <c r="F236" s="202">
        <f>INDIRECT(F$1&amp;"!D"&amp;ROW())</f>
        <v/>
      </c>
      <c r="G236" s="200">
        <f>G237*(1+F236)</f>
        <v/>
      </c>
      <c r="H236" s="202">
        <f>INDIRECT(H$1&amp;"!D"&amp;ROW())</f>
        <v/>
      </c>
      <c r="I236" s="200">
        <f>I237*(1+H236)</f>
        <v/>
      </c>
      <c r="J236" s="199" t="n"/>
      <c r="K236" s="199" t="n"/>
      <c r="L236" s="200">
        <f>SUM(C236,E236,G236,I236,K236)</f>
        <v/>
      </c>
      <c r="M236" s="202">
        <f>L236/L237-1</f>
        <v/>
      </c>
      <c r="N236" s="415" t="n"/>
      <c r="O236" s="202" t="n"/>
      <c r="P236" s="416" t="n"/>
      <c r="Q236" s="415" t="n"/>
      <c r="R236" s="218" t="n"/>
      <c r="S236" s="214" t="n"/>
      <c r="T236" s="217" t="n"/>
      <c r="U236" s="199" t="n"/>
      <c r="V236" s="199" t="n"/>
      <c r="W236" s="199" t="n"/>
      <c r="X236" s="199" t="n"/>
      <c r="Y236" s="199" t="n"/>
      <c r="Z236" s="199" t="n"/>
      <c r="AA236" s="199" t="n"/>
      <c r="AB236" s="199" t="n"/>
      <c r="AC236" s="199" t="n"/>
      <c r="AD236" s="199" t="n"/>
      <c r="AE236" s="199" t="n"/>
      <c r="AF236" s="199" t="n"/>
      <c r="AG236" s="199" t="n"/>
    </row>
    <row r="237" ht="26.5" customHeight="1">
      <c r="A237" s="203" t="n">
        <v>44028</v>
      </c>
      <c r="B237" s="202">
        <f>INDIRECT(B$1&amp;"!D"&amp;ROW())</f>
        <v/>
      </c>
      <c r="C237" s="200">
        <f>C238*(1+B237)</f>
        <v/>
      </c>
      <c r="D237" s="202">
        <f>INDIRECT(D$1&amp;"!D"&amp;ROW())</f>
        <v/>
      </c>
      <c r="E237" s="200">
        <f>E238*(1+D237)</f>
        <v/>
      </c>
      <c r="F237" s="202">
        <f>INDIRECT(F$1&amp;"!D"&amp;ROW())</f>
        <v/>
      </c>
      <c r="G237" s="200">
        <f>G238*(1+F237)</f>
        <v/>
      </c>
      <c r="H237" s="202">
        <f>INDIRECT(H$1&amp;"!D"&amp;ROW())</f>
        <v/>
      </c>
      <c r="I237" s="200">
        <f>I238*(1+H237)</f>
        <v/>
      </c>
      <c r="J237" s="199" t="n"/>
      <c r="K237" s="199" t="n"/>
      <c r="L237" s="200">
        <f>SUM(C237,E237,G237,I237,K237)</f>
        <v/>
      </c>
      <c r="M237" s="202">
        <f>L237/L238-1</f>
        <v/>
      </c>
      <c r="N237" s="415" t="n"/>
      <c r="O237" s="202" t="n"/>
      <c r="P237" s="416" t="n"/>
      <c r="Q237" s="415" t="n"/>
      <c r="R237" s="218" t="n"/>
      <c r="S237" s="214" t="n"/>
      <c r="T237" s="217" t="n"/>
      <c r="U237" s="199" t="n"/>
      <c r="V237" s="199" t="n"/>
      <c r="W237" s="199" t="n"/>
      <c r="X237" s="199" t="n"/>
      <c r="Y237" s="199" t="n"/>
      <c r="Z237" s="199" t="n"/>
      <c r="AA237" s="199" t="n"/>
      <c r="AB237" s="199" t="n"/>
      <c r="AC237" s="199" t="n"/>
      <c r="AD237" s="199" t="n"/>
      <c r="AE237" s="199" t="n"/>
      <c r="AF237" s="199" t="n"/>
      <c r="AG237" s="199" t="n"/>
    </row>
    <row r="238" ht="26.5" customHeight="1">
      <c r="A238" s="203" t="n">
        <v>44027</v>
      </c>
      <c r="B238" s="202">
        <f>INDIRECT(B$1&amp;"!D"&amp;ROW())</f>
        <v/>
      </c>
      <c r="C238" s="200">
        <f>C239*(1+B238)</f>
        <v/>
      </c>
      <c r="D238" s="202">
        <f>INDIRECT(D$1&amp;"!D"&amp;ROW())</f>
        <v/>
      </c>
      <c r="E238" s="200">
        <f>E239*(1+D238)</f>
        <v/>
      </c>
      <c r="F238" s="202">
        <f>INDIRECT(F$1&amp;"!D"&amp;ROW())</f>
        <v/>
      </c>
      <c r="G238" s="200">
        <f>G239*(1+F238)</f>
        <v/>
      </c>
      <c r="H238" s="202">
        <f>INDIRECT(H$1&amp;"!D"&amp;ROW())</f>
        <v/>
      </c>
      <c r="I238" s="200">
        <f>I239*(1+H238)</f>
        <v/>
      </c>
      <c r="J238" s="199" t="n"/>
      <c r="K238" s="199" t="n"/>
      <c r="L238" s="200">
        <f>SUM(C238,E238,G238,I238,K238)</f>
        <v/>
      </c>
      <c r="M238" s="202">
        <f>L238/L239-1</f>
        <v/>
      </c>
      <c r="N238" s="415" t="n"/>
      <c r="O238" s="202" t="n"/>
      <c r="P238" s="416" t="n"/>
      <c r="Q238" s="415" t="n"/>
      <c r="R238" s="218" t="n"/>
      <c r="S238" s="214" t="n"/>
      <c r="T238" s="217" t="n"/>
      <c r="U238" s="199" t="n"/>
      <c r="V238" s="199" t="n"/>
      <c r="W238" s="199" t="n"/>
      <c r="X238" s="199" t="n"/>
      <c r="Y238" s="199" t="n"/>
      <c r="Z238" s="199" t="n"/>
      <c r="AA238" s="199" t="n"/>
      <c r="AB238" s="199" t="n"/>
      <c r="AC238" s="199" t="n"/>
      <c r="AD238" s="199" t="n"/>
      <c r="AE238" s="199" t="n"/>
      <c r="AF238" s="199" t="n"/>
      <c r="AG238" s="199" t="n"/>
    </row>
    <row r="239" ht="26.5" customHeight="1">
      <c r="A239" s="203" t="n">
        <v>44026</v>
      </c>
      <c r="B239" s="202">
        <f>INDIRECT(B$1&amp;"!D"&amp;ROW())</f>
        <v/>
      </c>
      <c r="C239" s="200">
        <f>C240*(1+B239)</f>
        <v/>
      </c>
      <c r="D239" s="202">
        <f>INDIRECT(D$1&amp;"!D"&amp;ROW())</f>
        <v/>
      </c>
      <c r="E239" s="200">
        <f>E240*(1+D239)</f>
        <v/>
      </c>
      <c r="F239" s="202">
        <f>INDIRECT(F$1&amp;"!D"&amp;ROW())</f>
        <v/>
      </c>
      <c r="G239" s="200">
        <f>G240*(1+F239)</f>
        <v/>
      </c>
      <c r="H239" s="202">
        <f>INDIRECT(H$1&amp;"!D"&amp;ROW())</f>
        <v/>
      </c>
      <c r="I239" s="200">
        <f>I240*(1+H239)</f>
        <v/>
      </c>
      <c r="J239" s="199" t="n"/>
      <c r="K239" s="199" t="n"/>
      <c r="L239" s="200">
        <f>SUM(C239,E239,G239,I239,K239)</f>
        <v/>
      </c>
      <c r="M239" s="202">
        <f>L239/L240-1</f>
        <v/>
      </c>
      <c r="N239" s="415" t="n"/>
      <c r="O239" s="202" t="n"/>
      <c r="P239" s="416" t="n"/>
      <c r="Q239" s="415" t="n"/>
      <c r="R239" s="218" t="n"/>
      <c r="S239" s="214" t="n"/>
      <c r="T239" s="217" t="n"/>
      <c r="U239" s="199" t="n"/>
      <c r="V239" s="199" t="n"/>
      <c r="W239" s="199" t="n"/>
      <c r="X239" s="199" t="n"/>
      <c r="Y239" s="199" t="n"/>
      <c r="Z239" s="199" t="n"/>
      <c r="AA239" s="199" t="n"/>
      <c r="AB239" s="199" t="n"/>
      <c r="AC239" s="199" t="n"/>
      <c r="AD239" s="199" t="n"/>
      <c r="AE239" s="199" t="n"/>
      <c r="AF239" s="199" t="n"/>
      <c r="AG239" s="199" t="n"/>
    </row>
    <row r="240" ht="26.5" customHeight="1">
      <c r="A240" s="203" t="n">
        <v>44025</v>
      </c>
      <c r="B240" s="202">
        <f>INDIRECT(B$1&amp;"!D"&amp;ROW())</f>
        <v/>
      </c>
      <c r="C240" s="200">
        <f>C241*(1+B240)</f>
        <v/>
      </c>
      <c r="D240" s="202">
        <f>INDIRECT(D$1&amp;"!D"&amp;ROW())</f>
        <v/>
      </c>
      <c r="E240" s="200">
        <f>E241*(1+D240)</f>
        <v/>
      </c>
      <c r="F240" s="202">
        <f>INDIRECT(F$1&amp;"!D"&amp;ROW())</f>
        <v/>
      </c>
      <c r="G240" s="200">
        <f>G241*(1+F240)</f>
        <v/>
      </c>
      <c r="H240" s="202">
        <f>INDIRECT(H$1&amp;"!D"&amp;ROW())</f>
        <v/>
      </c>
      <c r="I240" s="200">
        <f>I241*(1+H240)</f>
        <v/>
      </c>
      <c r="J240" s="199" t="n"/>
      <c r="K240" s="199" t="n"/>
      <c r="L240" s="200">
        <f>SUM(C240,E240,G240,I240,K240)</f>
        <v/>
      </c>
      <c r="M240" s="202">
        <f>L240/L241-1</f>
        <v/>
      </c>
      <c r="N240" s="415" t="n"/>
      <c r="O240" s="202" t="n"/>
      <c r="P240" s="416" t="n"/>
      <c r="Q240" s="415" t="n"/>
      <c r="R240" s="218" t="n"/>
      <c r="S240" s="214" t="n"/>
      <c r="T240" s="217" t="n"/>
      <c r="U240" s="199" t="n"/>
      <c r="V240" s="199" t="n"/>
      <c r="W240" s="199" t="n"/>
      <c r="X240" s="199" t="n"/>
      <c r="Y240" s="199" t="n"/>
      <c r="Z240" s="199" t="n"/>
      <c r="AA240" s="199" t="n"/>
      <c r="AB240" s="199" t="n"/>
      <c r="AC240" s="199" t="n"/>
      <c r="AD240" s="199" t="n"/>
      <c r="AE240" s="199" t="n"/>
      <c r="AF240" s="199" t="n"/>
      <c r="AG240" s="199" t="n"/>
    </row>
    <row r="241" ht="26.5" customHeight="1">
      <c r="A241" s="203" t="n">
        <v>44022</v>
      </c>
      <c r="B241" s="202">
        <f>INDIRECT(B$1&amp;"!D"&amp;ROW())</f>
        <v/>
      </c>
      <c r="C241" s="200">
        <f>C242*(1+B241)</f>
        <v/>
      </c>
      <c r="D241" s="202">
        <f>INDIRECT(D$1&amp;"!D"&amp;ROW())</f>
        <v/>
      </c>
      <c r="E241" s="200">
        <f>E242*(1+D241)</f>
        <v/>
      </c>
      <c r="F241" s="202">
        <f>INDIRECT(F$1&amp;"!D"&amp;ROW())</f>
        <v/>
      </c>
      <c r="G241" s="200">
        <f>G242*(1+F241)</f>
        <v/>
      </c>
      <c r="H241" s="202">
        <f>INDIRECT(H$1&amp;"!D"&amp;ROW())</f>
        <v/>
      </c>
      <c r="I241" s="200">
        <f>I242*(1+H241)</f>
        <v/>
      </c>
      <c r="J241" s="199" t="n"/>
      <c r="K241" s="199" t="n"/>
      <c r="L241" s="200">
        <f>SUM(C241,E241,G241,I241,K241)</f>
        <v/>
      </c>
      <c r="M241" s="202">
        <f>L241/L242-1</f>
        <v/>
      </c>
      <c r="N241" s="415" t="n"/>
      <c r="O241" s="202" t="n"/>
      <c r="P241" s="416" t="n"/>
      <c r="Q241" s="415" t="n"/>
      <c r="R241" s="218" t="n"/>
      <c r="S241" s="214" t="n"/>
      <c r="T241" s="217" t="n"/>
      <c r="U241" s="199" t="n"/>
      <c r="V241" s="199" t="n"/>
      <c r="W241" s="199" t="n"/>
      <c r="X241" s="199" t="n"/>
      <c r="Y241" s="199" t="n"/>
      <c r="Z241" s="199" t="n"/>
      <c r="AA241" s="199" t="n"/>
      <c r="AB241" s="199" t="n"/>
      <c r="AC241" s="199" t="n"/>
      <c r="AD241" s="199" t="n"/>
      <c r="AE241" s="199" t="n"/>
      <c r="AF241" s="199" t="n"/>
      <c r="AG241" s="199" t="n"/>
    </row>
    <row r="242" ht="26.5" customHeight="1">
      <c r="A242" s="203" t="n">
        <v>44021</v>
      </c>
      <c r="B242" s="202">
        <f>INDIRECT(B$1&amp;"!D"&amp;ROW())</f>
        <v/>
      </c>
      <c r="C242" s="200">
        <f>C243*(1+B242)</f>
        <v/>
      </c>
      <c r="D242" s="202">
        <f>INDIRECT(D$1&amp;"!D"&amp;ROW())</f>
        <v/>
      </c>
      <c r="E242" s="200">
        <f>E243*(1+D242)</f>
        <v/>
      </c>
      <c r="F242" s="202">
        <f>INDIRECT(F$1&amp;"!D"&amp;ROW())</f>
        <v/>
      </c>
      <c r="G242" s="200">
        <f>G243*(1+F242)</f>
        <v/>
      </c>
      <c r="H242" s="202">
        <f>INDIRECT(H$1&amp;"!D"&amp;ROW())</f>
        <v/>
      </c>
      <c r="I242" s="200">
        <f>I243*(1+H242)</f>
        <v/>
      </c>
      <c r="J242" s="199" t="n"/>
      <c r="K242" s="199" t="n"/>
      <c r="L242" s="200">
        <f>SUM(C242,E242,G242,I242,K242)</f>
        <v/>
      </c>
      <c r="M242" s="202">
        <f>L242/L243-1</f>
        <v/>
      </c>
      <c r="N242" s="415" t="n"/>
      <c r="O242" s="202" t="n"/>
      <c r="P242" s="416" t="n"/>
      <c r="Q242" s="415" t="n"/>
      <c r="R242" s="218" t="n"/>
      <c r="S242" s="214" t="n"/>
      <c r="T242" s="217" t="n"/>
      <c r="U242" s="199" t="n"/>
      <c r="V242" s="199" t="n"/>
      <c r="W242" s="199" t="n"/>
      <c r="X242" s="199" t="n"/>
      <c r="Y242" s="199" t="n"/>
      <c r="Z242" s="199" t="n"/>
      <c r="AA242" s="199" t="n"/>
      <c r="AB242" s="199" t="n"/>
      <c r="AC242" s="199" t="n"/>
      <c r="AD242" s="199" t="n"/>
      <c r="AE242" s="199" t="n"/>
      <c r="AF242" s="199" t="n"/>
      <c r="AG242" s="199" t="n"/>
    </row>
    <row r="243" ht="26.5" customHeight="1">
      <c r="A243" s="203" t="n">
        <v>44020</v>
      </c>
      <c r="B243" s="202">
        <f>INDIRECT(B$1&amp;"!D"&amp;ROW())</f>
        <v/>
      </c>
      <c r="C243" s="200">
        <f>C244*(1+B243)</f>
        <v/>
      </c>
      <c r="D243" s="202">
        <f>INDIRECT(D$1&amp;"!D"&amp;ROW())</f>
        <v/>
      </c>
      <c r="E243" s="200">
        <f>E244*(1+D243)</f>
        <v/>
      </c>
      <c r="F243" s="202">
        <f>INDIRECT(F$1&amp;"!D"&amp;ROW())</f>
        <v/>
      </c>
      <c r="G243" s="200">
        <f>G244*(1+F243)</f>
        <v/>
      </c>
      <c r="H243" s="202">
        <f>INDIRECT(H$1&amp;"!D"&amp;ROW())</f>
        <v/>
      </c>
      <c r="I243" s="200">
        <f>I244*(1+H243)</f>
        <v/>
      </c>
      <c r="J243" s="199" t="n"/>
      <c r="K243" s="199" t="n"/>
      <c r="L243" s="200">
        <f>SUM(C243,E243,G243,I243,K243)</f>
        <v/>
      </c>
      <c r="M243" s="202">
        <f>L243/L244-1</f>
        <v/>
      </c>
      <c r="N243" s="415" t="n"/>
      <c r="O243" s="202" t="n"/>
      <c r="P243" s="416" t="n"/>
      <c r="Q243" s="415" t="n"/>
      <c r="R243" s="218" t="n"/>
      <c r="S243" s="214" t="n"/>
      <c r="T243" s="217" t="n"/>
      <c r="U243" s="199" t="n"/>
      <c r="V243" s="199" t="n"/>
      <c r="W243" s="199" t="n"/>
      <c r="X243" s="199" t="n"/>
      <c r="Y243" s="199" t="n"/>
      <c r="Z243" s="199" t="n"/>
      <c r="AA243" s="199" t="n"/>
      <c r="AB243" s="199" t="n"/>
      <c r="AC243" s="199" t="n"/>
      <c r="AD243" s="199" t="n"/>
      <c r="AE243" s="199" t="n"/>
      <c r="AF243" s="199" t="n"/>
      <c r="AG243" s="199" t="n"/>
    </row>
    <row r="244" ht="26.5" customHeight="1">
      <c r="A244" s="203" t="n">
        <v>44019</v>
      </c>
      <c r="B244" s="202">
        <f>INDIRECT(B$1&amp;"!D"&amp;ROW())</f>
        <v/>
      </c>
      <c r="C244" s="200">
        <f>C245*(1+B244)</f>
        <v/>
      </c>
      <c r="D244" s="202">
        <f>INDIRECT(D$1&amp;"!D"&amp;ROW())</f>
        <v/>
      </c>
      <c r="E244" s="200">
        <f>E245*(1+D244)</f>
        <v/>
      </c>
      <c r="F244" s="202">
        <f>INDIRECT(F$1&amp;"!D"&amp;ROW())</f>
        <v/>
      </c>
      <c r="G244" s="200">
        <f>G245*(1+F244)</f>
        <v/>
      </c>
      <c r="H244" s="202">
        <f>INDIRECT(H$1&amp;"!D"&amp;ROW())</f>
        <v/>
      </c>
      <c r="I244" s="200">
        <f>I245*(1+H244)</f>
        <v/>
      </c>
      <c r="J244" s="199" t="n"/>
      <c r="K244" s="199" t="n"/>
      <c r="L244" s="200">
        <f>SUM(C244,E244,G244,I244,K244)</f>
        <v/>
      </c>
      <c r="M244" s="202">
        <f>L244/L245-1</f>
        <v/>
      </c>
      <c r="N244" s="415" t="n"/>
      <c r="O244" s="202" t="n"/>
      <c r="P244" s="416" t="n"/>
      <c r="Q244" s="415" t="n"/>
      <c r="R244" s="218" t="n"/>
      <c r="S244" s="214" t="n"/>
      <c r="T244" s="217" t="n"/>
      <c r="U244" s="199" t="n"/>
      <c r="V244" s="199" t="n"/>
      <c r="W244" s="199" t="n"/>
      <c r="X244" s="199" t="n"/>
      <c r="Y244" s="199" t="n"/>
      <c r="Z244" s="199" t="n"/>
      <c r="AA244" s="199" t="n"/>
      <c r="AB244" s="199" t="n"/>
      <c r="AC244" s="199" t="n"/>
      <c r="AD244" s="199" t="n"/>
      <c r="AE244" s="199" t="n"/>
      <c r="AF244" s="199" t="n"/>
      <c r="AG244" s="199" t="n"/>
    </row>
    <row r="245" ht="26.5" customHeight="1">
      <c r="A245" s="203" t="n">
        <v>44018</v>
      </c>
      <c r="B245" s="202">
        <f>INDIRECT(B$1&amp;"!D"&amp;ROW())</f>
        <v/>
      </c>
      <c r="C245" s="200">
        <f>C246*(1+B245)</f>
        <v/>
      </c>
      <c r="D245" s="202">
        <f>INDIRECT(D$1&amp;"!D"&amp;ROW())</f>
        <v/>
      </c>
      <c r="E245" s="200">
        <f>E246*(1+D245)</f>
        <v/>
      </c>
      <c r="F245" s="202">
        <f>INDIRECT(F$1&amp;"!D"&amp;ROW())</f>
        <v/>
      </c>
      <c r="G245" s="200">
        <f>G246*(1+F245)</f>
        <v/>
      </c>
      <c r="H245" s="202">
        <f>INDIRECT(H$1&amp;"!D"&amp;ROW())</f>
        <v/>
      </c>
      <c r="I245" s="200">
        <f>I246*(1+H245)</f>
        <v/>
      </c>
      <c r="J245" s="199" t="n"/>
      <c r="K245" s="199" t="n"/>
      <c r="L245" s="200">
        <f>SUM(C245,E245,G245,I245,K245)</f>
        <v/>
      </c>
      <c r="M245" s="202">
        <f>L245/L246-1</f>
        <v/>
      </c>
      <c r="N245" s="415" t="n"/>
      <c r="O245" s="202" t="n"/>
      <c r="P245" s="416" t="n"/>
      <c r="Q245" s="415" t="n"/>
      <c r="R245" s="218" t="n"/>
      <c r="S245" s="214" t="n"/>
      <c r="T245" s="217" t="n"/>
      <c r="U245" s="199" t="n"/>
      <c r="V245" s="199" t="n"/>
      <c r="W245" s="199" t="n"/>
      <c r="X245" s="199" t="n"/>
      <c r="Y245" s="199" t="n"/>
      <c r="Z245" s="199" t="n"/>
      <c r="AA245" s="199" t="n"/>
      <c r="AB245" s="199" t="n"/>
      <c r="AC245" s="199" t="n"/>
      <c r="AD245" s="199" t="n"/>
      <c r="AE245" s="199" t="n"/>
      <c r="AF245" s="199" t="n"/>
      <c r="AG245" s="199" t="n"/>
    </row>
    <row r="246" ht="26.5" customHeight="1">
      <c r="A246" s="203" t="n">
        <v>44014</v>
      </c>
      <c r="B246" s="202">
        <f>INDIRECT(B$1&amp;"!D"&amp;ROW())</f>
        <v/>
      </c>
      <c r="C246" s="200">
        <f>C247*(1+B246)</f>
        <v/>
      </c>
      <c r="D246" s="202">
        <f>INDIRECT(D$1&amp;"!D"&amp;ROW())</f>
        <v/>
      </c>
      <c r="E246" s="200">
        <f>E247*(1+D246)</f>
        <v/>
      </c>
      <c r="F246" s="202">
        <f>INDIRECT(F$1&amp;"!D"&amp;ROW())</f>
        <v/>
      </c>
      <c r="G246" s="200">
        <f>G247*(1+F246)</f>
        <v/>
      </c>
      <c r="H246" s="202">
        <f>INDIRECT(H$1&amp;"!D"&amp;ROW())</f>
        <v/>
      </c>
      <c r="I246" s="200">
        <f>I247*(1+H246)</f>
        <v/>
      </c>
      <c r="J246" s="199" t="n"/>
      <c r="K246" s="199" t="n"/>
      <c r="L246" s="200">
        <f>SUM(C246,E246,G246,I246,K246)</f>
        <v/>
      </c>
      <c r="M246" s="202">
        <f>L246/L247-1</f>
        <v/>
      </c>
      <c r="N246" s="415" t="n"/>
      <c r="O246" s="202" t="n"/>
      <c r="P246" s="416" t="n"/>
      <c r="Q246" s="415" t="n"/>
      <c r="R246" s="218" t="n"/>
      <c r="S246" s="214" t="n"/>
      <c r="T246" s="217" t="n"/>
      <c r="U246" s="199" t="n"/>
      <c r="V246" s="199" t="n"/>
      <c r="W246" s="199" t="n"/>
      <c r="X246" s="199" t="n"/>
      <c r="Y246" s="199" t="n"/>
      <c r="Z246" s="199" t="n"/>
      <c r="AA246" s="199" t="n"/>
      <c r="AB246" s="199" t="n"/>
      <c r="AC246" s="199" t="n"/>
      <c r="AD246" s="199" t="n"/>
      <c r="AE246" s="199" t="n"/>
      <c r="AF246" s="199" t="n"/>
      <c r="AG246" s="199" t="n"/>
    </row>
    <row r="247" ht="26.5" customHeight="1">
      <c r="A247" s="203" t="n">
        <v>44013</v>
      </c>
      <c r="B247" s="202">
        <f>INDIRECT(B$1&amp;"!D"&amp;ROW())</f>
        <v/>
      </c>
      <c r="C247" s="200">
        <f>C248*(1+B247)</f>
        <v/>
      </c>
      <c r="D247" s="202">
        <f>INDIRECT(D$1&amp;"!D"&amp;ROW())</f>
        <v/>
      </c>
      <c r="E247" s="200">
        <f>E248*(1+D247)</f>
        <v/>
      </c>
      <c r="F247" s="202">
        <f>INDIRECT(F$1&amp;"!D"&amp;ROW())</f>
        <v/>
      </c>
      <c r="G247" s="200">
        <f>G248*(1+F247)</f>
        <v/>
      </c>
      <c r="H247" s="202">
        <f>INDIRECT(H$1&amp;"!D"&amp;ROW())</f>
        <v/>
      </c>
      <c r="I247" s="200">
        <f>I248*(1+H247)</f>
        <v/>
      </c>
      <c r="J247" s="199" t="n"/>
      <c r="K247" s="199" t="n"/>
      <c r="L247" s="200">
        <f>SUM(C247,E247,G247,I247,K247)</f>
        <v/>
      </c>
      <c r="M247" s="202">
        <f>L247/L248-1</f>
        <v/>
      </c>
      <c r="N247" s="415" t="n"/>
      <c r="O247" s="202" t="n"/>
      <c r="P247" s="416" t="n"/>
      <c r="Q247" s="415" t="n"/>
      <c r="R247" s="218" t="n"/>
      <c r="S247" s="214" t="n"/>
      <c r="T247" s="217" t="n"/>
      <c r="U247" s="199" t="n"/>
      <c r="V247" s="199" t="n"/>
      <c r="W247" s="199" t="n"/>
      <c r="X247" s="199" t="n"/>
      <c r="Y247" s="199" t="n"/>
      <c r="Z247" s="199" t="n"/>
      <c r="AA247" s="199" t="n"/>
      <c r="AB247" s="199" t="n"/>
      <c r="AC247" s="199" t="n"/>
      <c r="AD247" s="199" t="n"/>
      <c r="AE247" s="199" t="n"/>
      <c r="AF247" s="199" t="n"/>
      <c r="AG247" s="199" t="n"/>
    </row>
    <row r="248" ht="26.5" customHeight="1">
      <c r="A248" s="203" t="n">
        <v>44012</v>
      </c>
      <c r="B248" s="202">
        <f>INDIRECT(B$1&amp;"!D"&amp;ROW())</f>
        <v/>
      </c>
      <c r="C248" s="200">
        <f>C249*(1+B248)</f>
        <v/>
      </c>
      <c r="D248" s="202">
        <f>INDIRECT(D$1&amp;"!D"&amp;ROW())</f>
        <v/>
      </c>
      <c r="E248" s="200">
        <f>E249*(1+D248)</f>
        <v/>
      </c>
      <c r="F248" s="202">
        <f>INDIRECT(F$1&amp;"!D"&amp;ROW())</f>
        <v/>
      </c>
      <c r="G248" s="200">
        <f>G249*(1+F248)</f>
        <v/>
      </c>
      <c r="H248" s="202">
        <f>INDIRECT(H$1&amp;"!D"&amp;ROW())</f>
        <v/>
      </c>
      <c r="I248" s="200">
        <f>I249*(1+H248)</f>
        <v/>
      </c>
      <c r="J248" s="199" t="n"/>
      <c r="K248" s="199" t="n"/>
      <c r="L248" s="200">
        <f>SUM(C248,E248,G248,I248,K248)</f>
        <v/>
      </c>
      <c r="M248" s="202">
        <f>L248/L249-1</f>
        <v/>
      </c>
      <c r="N248" s="415" t="n"/>
      <c r="O248" s="202" t="n"/>
      <c r="P248" s="416" t="n"/>
      <c r="Q248" s="415" t="n"/>
      <c r="R248" s="218" t="n"/>
      <c r="S248" s="214" t="n"/>
      <c r="T248" s="217" t="n"/>
      <c r="U248" s="199" t="n"/>
      <c r="V248" s="199" t="n"/>
      <c r="W248" s="199" t="n"/>
      <c r="X248" s="199" t="n"/>
      <c r="Y248" s="199" t="n"/>
      <c r="Z248" s="199" t="n"/>
      <c r="AA248" s="199" t="n"/>
      <c r="AB248" s="199" t="n"/>
      <c r="AC248" s="199" t="n"/>
      <c r="AD248" s="199" t="n"/>
      <c r="AE248" s="199" t="n"/>
      <c r="AF248" s="199" t="n"/>
      <c r="AG248" s="199" t="n"/>
    </row>
    <row r="249" ht="26.5" customHeight="1">
      <c r="A249" s="203" t="n">
        <v>44011</v>
      </c>
      <c r="B249" s="202">
        <f>INDIRECT(B$1&amp;"!D"&amp;ROW())</f>
        <v/>
      </c>
      <c r="C249" s="200">
        <f>C250*(1+B249)</f>
        <v/>
      </c>
      <c r="D249" s="202">
        <f>INDIRECT(D$1&amp;"!D"&amp;ROW())</f>
        <v/>
      </c>
      <c r="E249" s="200">
        <f>E250*(1+D249)</f>
        <v/>
      </c>
      <c r="F249" s="202">
        <f>INDIRECT(F$1&amp;"!D"&amp;ROW())</f>
        <v/>
      </c>
      <c r="G249" s="200">
        <f>G250*(1+F249)</f>
        <v/>
      </c>
      <c r="H249" s="202">
        <f>INDIRECT(H$1&amp;"!D"&amp;ROW())</f>
        <v/>
      </c>
      <c r="I249" s="200">
        <f>I250*(1+H249)</f>
        <v/>
      </c>
      <c r="J249" s="199" t="n"/>
      <c r="K249" s="199" t="n"/>
      <c r="L249" s="200">
        <f>SUM(C249,E249,G249,I249,K249)</f>
        <v/>
      </c>
      <c r="M249" s="202">
        <f>L249/L250-1</f>
        <v/>
      </c>
      <c r="N249" s="415" t="n"/>
      <c r="O249" s="202" t="n"/>
      <c r="P249" s="416" t="n"/>
      <c r="Q249" s="415" t="n"/>
      <c r="R249" s="218" t="n"/>
      <c r="S249" s="214" t="n"/>
      <c r="T249" s="217" t="n"/>
      <c r="U249" s="199" t="n"/>
      <c r="V249" s="199" t="n"/>
      <c r="W249" s="199" t="n"/>
      <c r="X249" s="199" t="n"/>
      <c r="Y249" s="199" t="n"/>
      <c r="Z249" s="199" t="n"/>
      <c r="AA249" s="199" t="n"/>
      <c r="AB249" s="199" t="n"/>
      <c r="AC249" s="199" t="n"/>
      <c r="AD249" s="199" t="n"/>
      <c r="AE249" s="199" t="n"/>
      <c r="AF249" s="199" t="n"/>
      <c r="AG249" s="199" t="n"/>
    </row>
    <row r="250" ht="26.5" customHeight="1">
      <c r="A250" s="203" t="n">
        <v>44008</v>
      </c>
      <c r="B250" s="202">
        <f>INDIRECT(B$1&amp;"!D"&amp;ROW())</f>
        <v/>
      </c>
      <c r="C250" s="200">
        <f>C251*(1+B250)</f>
        <v/>
      </c>
      <c r="D250" s="202">
        <f>INDIRECT(D$1&amp;"!D"&amp;ROW())</f>
        <v/>
      </c>
      <c r="E250" s="200">
        <f>E251*(1+D250)</f>
        <v/>
      </c>
      <c r="F250" s="202">
        <f>INDIRECT(F$1&amp;"!D"&amp;ROW())</f>
        <v/>
      </c>
      <c r="G250" s="200">
        <f>G251*(1+F250)</f>
        <v/>
      </c>
      <c r="H250" s="202">
        <f>INDIRECT(H$1&amp;"!D"&amp;ROW())</f>
        <v/>
      </c>
      <c r="I250" s="200">
        <f>I251*(1+H250)</f>
        <v/>
      </c>
      <c r="J250" s="199" t="n"/>
      <c r="K250" s="199" t="n"/>
      <c r="L250" s="200">
        <f>SUM(C250,E250,G250,I250,K250)</f>
        <v/>
      </c>
      <c r="M250" s="202">
        <f>L250/L251-1</f>
        <v/>
      </c>
      <c r="N250" s="415" t="n"/>
      <c r="O250" s="202" t="n"/>
      <c r="P250" s="416" t="n"/>
      <c r="Q250" s="415" t="n"/>
      <c r="R250" s="218" t="n"/>
      <c r="S250" s="214" t="n"/>
      <c r="T250" s="217" t="n"/>
      <c r="U250" s="199" t="n"/>
      <c r="V250" s="199" t="n"/>
      <c r="W250" s="199" t="n"/>
      <c r="X250" s="199" t="n"/>
      <c r="Y250" s="199" t="n"/>
      <c r="Z250" s="199" t="n"/>
      <c r="AA250" s="199" t="n"/>
      <c r="AB250" s="199" t="n"/>
      <c r="AC250" s="199" t="n"/>
      <c r="AD250" s="199" t="n"/>
      <c r="AE250" s="199" t="n"/>
      <c r="AF250" s="199" t="n"/>
      <c r="AG250" s="199" t="n"/>
    </row>
    <row r="251" ht="26.5" customHeight="1">
      <c r="A251" s="203" t="n">
        <v>44007</v>
      </c>
      <c r="B251" s="202">
        <f>INDIRECT(B$1&amp;"!D"&amp;ROW())</f>
        <v/>
      </c>
      <c r="C251" s="200">
        <f>C252*(1+B251)</f>
        <v/>
      </c>
      <c r="D251" s="202">
        <f>INDIRECT(D$1&amp;"!D"&amp;ROW())</f>
        <v/>
      </c>
      <c r="E251" s="200">
        <f>E252*(1+D251)</f>
        <v/>
      </c>
      <c r="F251" s="202">
        <f>INDIRECT(F$1&amp;"!D"&amp;ROW())</f>
        <v/>
      </c>
      <c r="G251" s="200">
        <f>G252*(1+F251)</f>
        <v/>
      </c>
      <c r="H251" s="202">
        <f>INDIRECT(H$1&amp;"!D"&amp;ROW())</f>
        <v/>
      </c>
      <c r="I251" s="200">
        <f>I252*(1+H251)</f>
        <v/>
      </c>
      <c r="J251" s="199" t="n"/>
      <c r="K251" s="199" t="n"/>
      <c r="L251" s="200">
        <f>SUM(C251,E251,G251,I251,K251)</f>
        <v/>
      </c>
      <c r="M251" s="202">
        <f>L251/L252-1</f>
        <v/>
      </c>
      <c r="N251" s="415" t="n"/>
      <c r="O251" s="202" t="n"/>
      <c r="P251" s="416" t="n"/>
      <c r="Q251" s="415" t="n"/>
      <c r="R251" s="218" t="n"/>
      <c r="S251" s="214" t="n"/>
      <c r="T251" s="217" t="n"/>
      <c r="U251" s="199" t="n"/>
      <c r="V251" s="199" t="n"/>
      <c r="W251" s="199" t="n"/>
      <c r="X251" s="199" t="n"/>
      <c r="Y251" s="199" t="n"/>
      <c r="Z251" s="199" t="n"/>
      <c r="AA251" s="199" t="n"/>
      <c r="AB251" s="199" t="n"/>
      <c r="AC251" s="199" t="n"/>
      <c r="AD251" s="199" t="n"/>
      <c r="AE251" s="199" t="n"/>
      <c r="AF251" s="199" t="n"/>
      <c r="AG251" s="199" t="n"/>
    </row>
    <row r="252" ht="26.5" customHeight="1">
      <c r="A252" s="203" t="n">
        <v>44006</v>
      </c>
      <c r="B252" s="202">
        <f>INDIRECT(B$1&amp;"!D"&amp;ROW())</f>
        <v/>
      </c>
      <c r="C252" s="200">
        <f>C253*(1+B252)</f>
        <v/>
      </c>
      <c r="D252" s="202">
        <f>INDIRECT(D$1&amp;"!D"&amp;ROW())</f>
        <v/>
      </c>
      <c r="E252" s="200">
        <f>E253*(1+D252)</f>
        <v/>
      </c>
      <c r="F252" s="202">
        <f>INDIRECT(F$1&amp;"!D"&amp;ROW())</f>
        <v/>
      </c>
      <c r="G252" s="200">
        <f>G253*(1+F252)</f>
        <v/>
      </c>
      <c r="H252" s="202">
        <f>INDIRECT(H$1&amp;"!D"&amp;ROW())</f>
        <v/>
      </c>
      <c r="I252" s="200">
        <f>I253*(1+H252)</f>
        <v/>
      </c>
      <c r="J252" s="199" t="n"/>
      <c r="K252" s="199" t="n"/>
      <c r="L252" s="200">
        <f>SUM(C252,E252,G252,I252,K252)</f>
        <v/>
      </c>
      <c r="M252" s="202">
        <f>L252/L253-1</f>
        <v/>
      </c>
      <c r="N252" s="415" t="n"/>
      <c r="O252" s="202" t="n"/>
      <c r="P252" s="416" t="n"/>
      <c r="Q252" s="415" t="n"/>
      <c r="R252" s="218" t="n"/>
      <c r="S252" s="214" t="n"/>
      <c r="T252" s="217" t="n"/>
      <c r="U252" s="199" t="n"/>
      <c r="V252" s="199" t="n"/>
      <c r="W252" s="199" t="n"/>
      <c r="X252" s="199" t="n"/>
      <c r="Y252" s="199" t="n"/>
      <c r="Z252" s="199" t="n"/>
      <c r="AA252" s="199" t="n"/>
      <c r="AB252" s="199" t="n"/>
      <c r="AC252" s="199" t="n"/>
      <c r="AD252" s="199" t="n"/>
      <c r="AE252" s="199" t="n"/>
      <c r="AF252" s="199" t="n"/>
      <c r="AG252" s="199" t="n"/>
    </row>
    <row r="253" ht="26.5" customHeight="1">
      <c r="A253" s="203" t="n">
        <v>44005</v>
      </c>
      <c r="B253" s="202">
        <f>INDIRECT(B$1&amp;"!D"&amp;ROW())</f>
        <v/>
      </c>
      <c r="C253" s="200">
        <f>C254*(1+B253)</f>
        <v/>
      </c>
      <c r="D253" s="202">
        <f>INDIRECT(D$1&amp;"!D"&amp;ROW())</f>
        <v/>
      </c>
      <c r="E253" s="200">
        <f>E254*(1+D253)</f>
        <v/>
      </c>
      <c r="F253" s="202">
        <f>INDIRECT(F$1&amp;"!D"&amp;ROW())</f>
        <v/>
      </c>
      <c r="G253" s="200">
        <f>G254*(1+F253)</f>
        <v/>
      </c>
      <c r="H253" s="202">
        <f>INDIRECT(H$1&amp;"!D"&amp;ROW())</f>
        <v/>
      </c>
      <c r="I253" s="200">
        <f>I254*(1+H253)</f>
        <v/>
      </c>
      <c r="J253" s="199" t="n"/>
      <c r="K253" s="199" t="n"/>
      <c r="L253" s="200">
        <f>SUM(C253,E253,G253,I253,K253)</f>
        <v/>
      </c>
      <c r="M253" s="202">
        <f>L253/L254-1</f>
        <v/>
      </c>
      <c r="N253" s="415" t="n"/>
      <c r="O253" s="202" t="n"/>
      <c r="P253" s="416" t="n"/>
      <c r="Q253" s="415" t="n"/>
      <c r="R253" s="218" t="n"/>
      <c r="S253" s="214" t="n"/>
      <c r="T253" s="217" t="n"/>
      <c r="U253" s="199" t="n"/>
      <c r="V253" s="199" t="n"/>
      <c r="W253" s="199" t="n"/>
      <c r="X253" s="199" t="n"/>
      <c r="Y253" s="199" t="n"/>
      <c r="Z253" s="199" t="n"/>
      <c r="AA253" s="199" t="n"/>
      <c r="AB253" s="199" t="n"/>
      <c r="AC253" s="199" t="n"/>
      <c r="AD253" s="199" t="n"/>
      <c r="AE253" s="199" t="n"/>
      <c r="AF253" s="199" t="n"/>
      <c r="AG253" s="199" t="n"/>
    </row>
    <row r="254" ht="26.5" customHeight="1">
      <c r="A254" s="203" t="n">
        <v>44004</v>
      </c>
      <c r="B254" s="202">
        <f>INDIRECT(B$1&amp;"!D"&amp;ROW())</f>
        <v/>
      </c>
      <c r="C254" s="200">
        <f>C255*(1+B254)</f>
        <v/>
      </c>
      <c r="D254" s="202">
        <f>INDIRECT(D$1&amp;"!D"&amp;ROW())</f>
        <v/>
      </c>
      <c r="E254" s="200">
        <f>E255*(1+D254)</f>
        <v/>
      </c>
      <c r="F254" s="202">
        <f>INDIRECT(F$1&amp;"!D"&amp;ROW())</f>
        <v/>
      </c>
      <c r="G254" s="200">
        <f>G255*(1+F254)</f>
        <v/>
      </c>
      <c r="H254" s="202">
        <f>INDIRECT(H$1&amp;"!D"&amp;ROW())</f>
        <v/>
      </c>
      <c r="I254" s="200">
        <f>I255*(1+H254)</f>
        <v/>
      </c>
      <c r="J254" s="199" t="n"/>
      <c r="K254" s="199" t="n"/>
      <c r="L254" s="200">
        <f>SUM(C254,E254,G254,I254,K254)</f>
        <v/>
      </c>
      <c r="M254" s="202">
        <f>L254/L255-1</f>
        <v/>
      </c>
      <c r="N254" s="415" t="n"/>
      <c r="O254" s="202" t="n"/>
      <c r="P254" s="416" t="n"/>
      <c r="Q254" s="415" t="n"/>
      <c r="R254" s="218" t="n"/>
      <c r="S254" s="214" t="n"/>
      <c r="T254" s="217" t="n"/>
      <c r="U254" s="199" t="n"/>
      <c r="V254" s="199" t="n"/>
      <c r="W254" s="199" t="n"/>
      <c r="X254" s="199" t="n"/>
      <c r="Y254" s="199" t="n"/>
      <c r="Z254" s="199" t="n"/>
      <c r="AA254" s="199" t="n"/>
      <c r="AB254" s="199" t="n"/>
      <c r="AC254" s="199" t="n"/>
      <c r="AD254" s="199" t="n"/>
      <c r="AE254" s="199" t="n"/>
      <c r="AF254" s="199" t="n"/>
      <c r="AG254" s="199" t="n"/>
    </row>
    <row r="255" ht="26.5" customHeight="1">
      <c r="A255" s="203" t="n">
        <v>44001</v>
      </c>
      <c r="B255" s="202">
        <f>INDIRECT(B$1&amp;"!D"&amp;ROW())</f>
        <v/>
      </c>
      <c r="C255" s="200">
        <f>C256*(1+B255)</f>
        <v/>
      </c>
      <c r="D255" s="202">
        <f>INDIRECT(D$1&amp;"!D"&amp;ROW())</f>
        <v/>
      </c>
      <c r="E255" s="200">
        <f>E256*(1+D255)</f>
        <v/>
      </c>
      <c r="F255" s="202">
        <f>INDIRECT(F$1&amp;"!D"&amp;ROW())</f>
        <v/>
      </c>
      <c r="G255" s="200">
        <f>G256*(1+F255)</f>
        <v/>
      </c>
      <c r="H255" s="202">
        <f>INDIRECT(H$1&amp;"!D"&amp;ROW())</f>
        <v/>
      </c>
      <c r="I255" s="200">
        <f>I256*(1+H255)</f>
        <v/>
      </c>
      <c r="J255" s="199" t="n"/>
      <c r="K255" s="199" t="n"/>
      <c r="L255" s="200">
        <f>SUM(C255,E255,G255,I255,K255)</f>
        <v/>
      </c>
      <c r="M255" s="202">
        <f>L255/L256-1</f>
        <v/>
      </c>
      <c r="N255" s="415" t="n"/>
      <c r="O255" s="202" t="n"/>
      <c r="P255" s="416" t="n"/>
      <c r="Q255" s="415" t="n"/>
      <c r="R255" s="218" t="n"/>
      <c r="S255" s="214" t="n"/>
      <c r="T255" s="217" t="n"/>
      <c r="U255" s="199" t="n"/>
      <c r="V255" s="199" t="n"/>
      <c r="W255" s="199" t="n"/>
      <c r="X255" s="199" t="n"/>
      <c r="Y255" s="199" t="n"/>
      <c r="Z255" s="199" t="n"/>
      <c r="AA255" s="199" t="n"/>
      <c r="AB255" s="199" t="n"/>
      <c r="AC255" s="199" t="n"/>
      <c r="AD255" s="199" t="n"/>
      <c r="AE255" s="199" t="n"/>
      <c r="AF255" s="199" t="n"/>
      <c r="AG255" s="199" t="n"/>
    </row>
    <row r="256" ht="26.5" customHeight="1">
      <c r="A256" s="203" t="n">
        <v>44000</v>
      </c>
      <c r="B256" s="202">
        <f>INDIRECT(B$1&amp;"!D"&amp;ROW())</f>
        <v/>
      </c>
      <c r="C256" s="200">
        <f>C257*(1+B256)</f>
        <v/>
      </c>
      <c r="D256" s="202">
        <f>INDIRECT(D$1&amp;"!D"&amp;ROW())</f>
        <v/>
      </c>
      <c r="E256" s="200">
        <f>E257*(1+D256)</f>
        <v/>
      </c>
      <c r="F256" s="202">
        <f>INDIRECT(F$1&amp;"!D"&amp;ROW())</f>
        <v/>
      </c>
      <c r="G256" s="200">
        <f>G257*(1+F256)</f>
        <v/>
      </c>
      <c r="H256" s="202">
        <f>INDIRECT(H$1&amp;"!D"&amp;ROW())</f>
        <v/>
      </c>
      <c r="I256" s="200">
        <f>I257*(1+H256)</f>
        <v/>
      </c>
      <c r="J256" s="199" t="n"/>
      <c r="K256" s="199" t="n"/>
      <c r="L256" s="200">
        <f>SUM(C256,E256,G256,I256,K256)</f>
        <v/>
      </c>
      <c r="M256" s="202">
        <f>L256/L257-1</f>
        <v/>
      </c>
      <c r="N256" s="415" t="n"/>
      <c r="O256" s="202" t="n"/>
      <c r="P256" s="416" t="n"/>
      <c r="Q256" s="415" t="n"/>
      <c r="R256" s="218" t="n"/>
      <c r="S256" s="214" t="n"/>
      <c r="T256" s="217" t="n"/>
      <c r="U256" s="199" t="n"/>
      <c r="V256" s="199" t="n"/>
      <c r="W256" s="199" t="n"/>
      <c r="X256" s="199" t="n"/>
      <c r="Y256" s="199" t="n"/>
      <c r="Z256" s="199" t="n"/>
      <c r="AA256" s="199" t="n"/>
      <c r="AB256" s="199" t="n"/>
      <c r="AC256" s="199" t="n"/>
      <c r="AD256" s="199" t="n"/>
      <c r="AE256" s="199" t="n"/>
      <c r="AF256" s="199" t="n"/>
      <c r="AG256" s="199" t="n"/>
    </row>
    <row r="257" ht="26.5" customHeight="1">
      <c r="A257" s="203" t="n">
        <v>43999</v>
      </c>
      <c r="B257" s="202">
        <f>INDIRECT(B$1&amp;"!D"&amp;ROW())</f>
        <v/>
      </c>
      <c r="C257" s="200">
        <f>C258*(1+B257)</f>
        <v/>
      </c>
      <c r="D257" s="202">
        <f>INDIRECT(D$1&amp;"!D"&amp;ROW())</f>
        <v/>
      </c>
      <c r="E257" s="200">
        <f>E258*(1+D257)</f>
        <v/>
      </c>
      <c r="F257" s="202">
        <f>INDIRECT(F$1&amp;"!D"&amp;ROW())</f>
        <v/>
      </c>
      <c r="G257" s="200">
        <f>G258*(1+F257)</f>
        <v/>
      </c>
      <c r="H257" s="202">
        <f>INDIRECT(H$1&amp;"!D"&amp;ROW())</f>
        <v/>
      </c>
      <c r="I257" s="200">
        <f>I258*(1+H257)</f>
        <v/>
      </c>
      <c r="J257" s="199" t="n"/>
      <c r="K257" s="199" t="n"/>
      <c r="L257" s="200">
        <f>SUM(C257,E257,G257,I257,K257)</f>
        <v/>
      </c>
      <c r="M257" s="202">
        <f>L257/L258-1</f>
        <v/>
      </c>
      <c r="N257" s="415" t="n"/>
      <c r="O257" s="202" t="n"/>
      <c r="P257" s="416" t="n"/>
      <c r="Q257" s="415" t="n"/>
      <c r="R257" s="218" t="n"/>
      <c r="S257" s="417" t="n"/>
      <c r="T257" s="217" t="n"/>
      <c r="U257" s="199" t="n"/>
      <c r="V257" s="199" t="n"/>
      <c r="W257" s="199" t="n"/>
      <c r="X257" s="199" t="n"/>
      <c r="Y257" s="199" t="n"/>
      <c r="Z257" s="199" t="n"/>
      <c r="AA257" s="199" t="n"/>
      <c r="AB257" s="199" t="n"/>
      <c r="AC257" s="199" t="n"/>
      <c r="AD257" s="199" t="n"/>
      <c r="AE257" s="199" t="n"/>
      <c r="AF257" s="199" t="n"/>
      <c r="AG257" s="199" t="n"/>
    </row>
    <row r="258" ht="26.5" customHeight="1">
      <c r="A258" s="203" t="n">
        <v>43998</v>
      </c>
      <c r="B258" s="202">
        <f>INDIRECT(B$1&amp;"!D"&amp;ROW())</f>
        <v/>
      </c>
      <c r="C258" s="200">
        <f>C259*(1+B258)</f>
        <v/>
      </c>
      <c r="D258" s="202">
        <f>INDIRECT(D$1&amp;"!D"&amp;ROW())</f>
        <v/>
      </c>
      <c r="E258" s="200">
        <f>E259*(1+D258)</f>
        <v/>
      </c>
      <c r="F258" s="202">
        <f>INDIRECT(F$1&amp;"!D"&amp;ROW())</f>
        <v/>
      </c>
      <c r="G258" s="200">
        <f>G259*(1+F258)</f>
        <v/>
      </c>
      <c r="H258" s="202">
        <f>INDIRECT(H$1&amp;"!D"&amp;ROW())</f>
        <v/>
      </c>
      <c r="I258" s="200">
        <f>I259*(1+H258)</f>
        <v/>
      </c>
      <c r="J258" s="199" t="n"/>
      <c r="K258" s="199" t="n"/>
      <c r="L258" s="200">
        <f>SUM(C258,E258,G258,I258,K258)</f>
        <v/>
      </c>
      <c r="M258" s="202">
        <f>L258/L259-1</f>
        <v/>
      </c>
      <c r="N258" s="415" t="n"/>
      <c r="O258" s="202" t="n"/>
      <c r="P258" s="416" t="n"/>
      <c r="Q258" s="415" t="n"/>
      <c r="R258" s="218" t="n"/>
      <c r="S258" s="417" t="n"/>
      <c r="T258" s="217" t="n"/>
      <c r="U258" s="199" t="n"/>
      <c r="V258" s="199" t="n"/>
      <c r="W258" s="199" t="n"/>
      <c r="X258" s="199" t="n"/>
      <c r="Y258" s="199" t="n"/>
      <c r="Z258" s="199" t="n"/>
      <c r="AA258" s="199" t="n"/>
      <c r="AB258" s="199" t="n"/>
      <c r="AC258" s="199" t="n"/>
      <c r="AD258" s="199" t="n"/>
      <c r="AE258" s="199" t="n"/>
      <c r="AF258" s="199" t="n"/>
      <c r="AG258" s="199" t="n"/>
    </row>
    <row r="259" ht="26.5" customHeight="1">
      <c r="A259" s="203" t="n">
        <v>43997</v>
      </c>
      <c r="B259" s="202">
        <f>INDIRECT(B$1&amp;"!D"&amp;ROW())</f>
        <v/>
      </c>
      <c r="C259" s="200">
        <f>C260*(1+B259)</f>
        <v/>
      </c>
      <c r="D259" s="202">
        <f>INDIRECT(D$1&amp;"!D"&amp;ROW())</f>
        <v/>
      </c>
      <c r="E259" s="200">
        <f>E260*(1+D259)</f>
        <v/>
      </c>
      <c r="F259" s="202">
        <f>INDIRECT(F$1&amp;"!D"&amp;ROW())</f>
        <v/>
      </c>
      <c r="G259" s="200">
        <f>G260*(1+F259)</f>
        <v/>
      </c>
      <c r="H259" s="202">
        <f>INDIRECT(H$1&amp;"!D"&amp;ROW())</f>
        <v/>
      </c>
      <c r="I259" s="200">
        <f>I260*(1+H259)</f>
        <v/>
      </c>
      <c r="J259" s="199" t="n"/>
      <c r="K259" s="199" t="n"/>
      <c r="L259" s="200">
        <f>SUM(C259,E259,G259,I259,K259)</f>
        <v/>
      </c>
      <c r="M259" s="202">
        <f>L259/L260-1</f>
        <v/>
      </c>
      <c r="N259" s="415" t="n"/>
      <c r="O259" s="202" t="n"/>
      <c r="P259" s="416" t="n"/>
      <c r="Q259" s="415" t="n"/>
      <c r="R259" s="218" t="n"/>
      <c r="S259" s="417" t="n"/>
      <c r="T259" s="217" t="n"/>
      <c r="U259" s="199" t="n"/>
      <c r="V259" s="199" t="n"/>
      <c r="W259" s="199" t="n"/>
      <c r="X259" s="199" t="n"/>
      <c r="Y259" s="199" t="n"/>
      <c r="Z259" s="199" t="n"/>
      <c r="AA259" s="199" t="n"/>
      <c r="AB259" s="199" t="n"/>
      <c r="AC259" s="199" t="n"/>
      <c r="AD259" s="199" t="n"/>
      <c r="AE259" s="199" t="n"/>
      <c r="AF259" s="199" t="n"/>
      <c r="AG259" s="199" t="n"/>
    </row>
    <row r="260" ht="26.5" customHeight="1">
      <c r="A260" s="203" t="n">
        <v>43994</v>
      </c>
      <c r="B260" s="202">
        <f>INDIRECT(B$1&amp;"!D"&amp;ROW())</f>
        <v/>
      </c>
      <c r="C260" s="200">
        <f>C261*(1+B260)</f>
        <v/>
      </c>
      <c r="D260" s="202">
        <f>INDIRECT(D$1&amp;"!D"&amp;ROW())</f>
        <v/>
      </c>
      <c r="E260" s="200">
        <f>E261*(1+D260)</f>
        <v/>
      </c>
      <c r="F260" s="202">
        <f>INDIRECT(F$1&amp;"!D"&amp;ROW())</f>
        <v/>
      </c>
      <c r="G260" s="200">
        <f>G261*(1+F260)</f>
        <v/>
      </c>
      <c r="H260" s="202">
        <f>INDIRECT(H$1&amp;"!D"&amp;ROW())</f>
        <v/>
      </c>
      <c r="I260" s="200">
        <f>I261*(1+H260)</f>
        <v/>
      </c>
      <c r="J260" s="199" t="n"/>
      <c r="K260" s="199" t="n"/>
      <c r="L260" s="200">
        <f>SUM(C260,E260,G260,I260,K260)</f>
        <v/>
      </c>
      <c r="M260" s="202">
        <f>L260/L261-1</f>
        <v/>
      </c>
      <c r="N260" s="415" t="n"/>
      <c r="O260" s="202" t="n"/>
      <c r="P260" s="416" t="n"/>
      <c r="Q260" s="415" t="n"/>
      <c r="R260" s="218" t="n"/>
      <c r="S260" s="417" t="n"/>
      <c r="T260" s="217" t="n"/>
      <c r="U260" s="199" t="n"/>
      <c r="V260" s="199" t="n"/>
      <c r="W260" s="199" t="n"/>
      <c r="X260" s="199" t="n"/>
      <c r="Y260" s="199" t="n"/>
      <c r="Z260" s="199" t="n"/>
      <c r="AA260" s="199" t="n"/>
      <c r="AB260" s="199" t="n"/>
      <c r="AC260" s="199" t="n"/>
      <c r="AD260" s="199" t="n"/>
      <c r="AE260" s="199" t="n"/>
      <c r="AF260" s="199" t="n"/>
      <c r="AG260" s="199" t="n"/>
    </row>
    <row r="261" ht="26.5" customHeight="1">
      <c r="A261" s="203" t="n">
        <v>43993</v>
      </c>
      <c r="B261" s="202">
        <f>INDIRECT(B$1&amp;"!D"&amp;ROW())</f>
        <v/>
      </c>
      <c r="C261" s="200">
        <f>C262*(1+B261)</f>
        <v/>
      </c>
      <c r="D261" s="202">
        <f>INDIRECT(D$1&amp;"!D"&amp;ROW())</f>
        <v/>
      </c>
      <c r="E261" s="200">
        <f>E262*(1+D261)</f>
        <v/>
      </c>
      <c r="F261" s="202">
        <f>INDIRECT(F$1&amp;"!D"&amp;ROW())</f>
        <v/>
      </c>
      <c r="G261" s="200">
        <f>G262*(1+F261)</f>
        <v/>
      </c>
      <c r="H261" s="202">
        <f>INDIRECT(H$1&amp;"!D"&amp;ROW())</f>
        <v/>
      </c>
      <c r="I261" s="200">
        <f>I262*(1+H261)</f>
        <v/>
      </c>
      <c r="J261" s="199" t="n"/>
      <c r="K261" s="199" t="n"/>
      <c r="L261" s="200">
        <f>SUM(C261,E261,G261,I261,K261)</f>
        <v/>
      </c>
      <c r="M261" s="202">
        <f>L261/L262-1</f>
        <v/>
      </c>
      <c r="N261" s="415" t="n"/>
      <c r="O261" s="202" t="n"/>
      <c r="P261" s="416" t="n"/>
      <c r="Q261" s="415" t="n"/>
      <c r="R261" s="218" t="n"/>
      <c r="S261" s="417" t="n"/>
      <c r="T261" s="217" t="n"/>
      <c r="U261" s="199" t="n"/>
      <c r="V261" s="199" t="n"/>
      <c r="W261" s="199" t="n"/>
      <c r="X261" s="199" t="n"/>
      <c r="Y261" s="199" t="n"/>
      <c r="Z261" s="199" t="n"/>
      <c r="AA261" s="199" t="n"/>
      <c r="AB261" s="199" t="n"/>
      <c r="AC261" s="199" t="n"/>
      <c r="AD261" s="199" t="n"/>
      <c r="AE261" s="199" t="n"/>
      <c r="AF261" s="199" t="n"/>
      <c r="AG261" s="199" t="n"/>
    </row>
    <row r="262" ht="26.5" customHeight="1">
      <c r="A262" s="203" t="n">
        <v>43992</v>
      </c>
      <c r="B262" s="202">
        <f>INDIRECT(B$1&amp;"!D"&amp;ROW())</f>
        <v/>
      </c>
      <c r="C262" s="200">
        <f>C263*(1+B262)</f>
        <v/>
      </c>
      <c r="D262" s="202">
        <f>INDIRECT(D$1&amp;"!D"&amp;ROW())</f>
        <v/>
      </c>
      <c r="E262" s="200">
        <f>E263*(1+D262)</f>
        <v/>
      </c>
      <c r="F262" s="202">
        <f>INDIRECT(F$1&amp;"!D"&amp;ROW())</f>
        <v/>
      </c>
      <c r="G262" s="200">
        <f>G263*(1+F262)</f>
        <v/>
      </c>
      <c r="H262" s="202">
        <f>INDIRECT(H$1&amp;"!D"&amp;ROW())</f>
        <v/>
      </c>
      <c r="I262" s="200">
        <f>I263*(1+H262)</f>
        <v/>
      </c>
      <c r="J262" s="199" t="n"/>
      <c r="K262" s="199" t="n"/>
      <c r="L262" s="200">
        <f>SUM(C262,E262,G262,I262,K262)</f>
        <v/>
      </c>
      <c r="M262" s="202">
        <f>L262/L263-1</f>
        <v/>
      </c>
      <c r="N262" s="415" t="n"/>
      <c r="O262" s="202" t="n"/>
      <c r="P262" s="416" t="n"/>
      <c r="Q262" s="415" t="n"/>
      <c r="R262" s="218" t="n"/>
      <c r="S262" s="417" t="n"/>
      <c r="T262" s="217" t="n"/>
      <c r="U262" s="199" t="n"/>
      <c r="V262" s="199" t="n"/>
      <c r="W262" s="199" t="n"/>
      <c r="X262" s="199" t="n"/>
      <c r="Y262" s="199" t="n"/>
      <c r="Z262" s="199" t="n"/>
      <c r="AA262" s="199" t="n"/>
      <c r="AB262" s="199" t="n"/>
      <c r="AC262" s="199" t="n"/>
      <c r="AD262" s="199" t="n"/>
      <c r="AE262" s="199" t="n"/>
      <c r="AF262" s="199" t="n"/>
      <c r="AG262" s="199" t="n"/>
    </row>
    <row r="263" ht="26.5" customHeight="1">
      <c r="A263" s="203" t="n">
        <v>43991</v>
      </c>
      <c r="B263" s="202">
        <f>INDIRECT(B$1&amp;"!D"&amp;ROW())</f>
        <v/>
      </c>
      <c r="C263" s="200">
        <f>C264*(1+B263)</f>
        <v/>
      </c>
      <c r="D263" s="202">
        <f>INDIRECT(D$1&amp;"!D"&amp;ROW())</f>
        <v/>
      </c>
      <c r="E263" s="200">
        <f>E264*(1+D263)</f>
        <v/>
      </c>
      <c r="F263" s="202">
        <f>INDIRECT(F$1&amp;"!D"&amp;ROW())</f>
        <v/>
      </c>
      <c r="G263" s="200">
        <f>G264*(1+F263)</f>
        <v/>
      </c>
      <c r="H263" s="202">
        <f>INDIRECT(H$1&amp;"!D"&amp;ROW())</f>
        <v/>
      </c>
      <c r="I263" s="200">
        <f>I264*(1+H263)</f>
        <v/>
      </c>
      <c r="J263" s="199" t="n"/>
      <c r="K263" s="199" t="n"/>
      <c r="L263" s="200">
        <f>SUM(C263,E263,G263,I263,K263)</f>
        <v/>
      </c>
      <c r="M263" s="202">
        <f>L263/L264-1</f>
        <v/>
      </c>
      <c r="N263" s="415" t="n"/>
      <c r="O263" s="202" t="n"/>
      <c r="P263" s="416" t="n"/>
      <c r="Q263" s="415" t="n"/>
      <c r="R263" s="218" t="n"/>
      <c r="S263" s="417" t="n"/>
      <c r="T263" s="217" t="n"/>
      <c r="U263" s="199" t="n"/>
      <c r="V263" s="199" t="n"/>
      <c r="W263" s="199" t="n"/>
      <c r="X263" s="199" t="n"/>
      <c r="Y263" s="199" t="n"/>
      <c r="Z263" s="199" t="n"/>
      <c r="AA263" s="199" t="n"/>
      <c r="AB263" s="199" t="n"/>
      <c r="AC263" s="199" t="n"/>
      <c r="AD263" s="199" t="n"/>
      <c r="AE263" s="199" t="n"/>
      <c r="AF263" s="199" t="n"/>
      <c r="AG263" s="199" t="n"/>
    </row>
    <row r="264" ht="26.5" customHeight="1">
      <c r="A264" s="203" t="n">
        <v>43990</v>
      </c>
      <c r="B264" s="202">
        <f>INDIRECT(B$1&amp;"!D"&amp;ROW())</f>
        <v/>
      </c>
      <c r="C264" s="200">
        <f>C265*(1+B264)</f>
        <v/>
      </c>
      <c r="D264" s="202">
        <f>INDIRECT(D$1&amp;"!D"&amp;ROW())</f>
        <v/>
      </c>
      <c r="E264" s="200">
        <f>E265*(1+D264)</f>
        <v/>
      </c>
      <c r="F264" s="202">
        <f>INDIRECT(F$1&amp;"!D"&amp;ROW())</f>
        <v/>
      </c>
      <c r="G264" s="200">
        <f>G265*(1+F264)</f>
        <v/>
      </c>
      <c r="H264" s="202">
        <f>INDIRECT(H$1&amp;"!D"&amp;ROW())</f>
        <v/>
      </c>
      <c r="I264" s="200">
        <f>I265*(1+H264)</f>
        <v/>
      </c>
      <c r="J264" s="199" t="n"/>
      <c r="K264" s="199" t="n"/>
      <c r="L264" s="200">
        <f>SUM(C264,E264,G264,I264,K264)</f>
        <v/>
      </c>
      <c r="M264" s="202">
        <f>L264/L265-1</f>
        <v/>
      </c>
      <c r="N264" s="415" t="n"/>
      <c r="O264" s="202" t="n"/>
      <c r="P264" s="416" t="n"/>
      <c r="Q264" s="415" t="n"/>
      <c r="R264" s="218" t="n"/>
      <c r="S264" s="417" t="n"/>
      <c r="T264" s="217" t="n"/>
      <c r="U264" s="199" t="n"/>
      <c r="V264" s="199" t="n"/>
      <c r="W264" s="199" t="n"/>
      <c r="X264" s="199" t="n"/>
      <c r="Y264" s="199" t="n"/>
      <c r="Z264" s="199" t="n"/>
      <c r="AA264" s="199" t="n"/>
      <c r="AB264" s="199" t="n"/>
      <c r="AC264" s="199" t="n"/>
      <c r="AD264" s="199" t="n"/>
      <c r="AE264" s="199" t="n"/>
      <c r="AF264" s="199" t="n"/>
      <c r="AG264" s="199" t="n"/>
    </row>
    <row r="265" ht="26.5" customHeight="1">
      <c r="A265" s="203" t="n">
        <v>43987</v>
      </c>
      <c r="B265" s="202">
        <f>INDIRECT(B$1&amp;"!D"&amp;ROW())</f>
        <v/>
      </c>
      <c r="C265" s="200">
        <f>C266*(1+B265)</f>
        <v/>
      </c>
      <c r="D265" s="202">
        <f>INDIRECT(D$1&amp;"!D"&amp;ROW())</f>
        <v/>
      </c>
      <c r="E265" s="200">
        <f>E266*(1+D265)</f>
        <v/>
      </c>
      <c r="F265" s="202">
        <f>INDIRECT(F$1&amp;"!D"&amp;ROW())</f>
        <v/>
      </c>
      <c r="G265" s="200">
        <f>G266*(1+F265)</f>
        <v/>
      </c>
      <c r="H265" s="202">
        <f>INDIRECT(H$1&amp;"!D"&amp;ROW())</f>
        <v/>
      </c>
      <c r="I265" s="200">
        <f>I266*(1+H265)</f>
        <v/>
      </c>
      <c r="J265" s="199" t="n"/>
      <c r="K265" s="199" t="n"/>
      <c r="L265" s="200">
        <f>SUM(C265,E265,G265,I265,K265)</f>
        <v/>
      </c>
      <c r="M265" s="202">
        <f>L265/L266-1</f>
        <v/>
      </c>
      <c r="N265" s="415" t="n"/>
      <c r="O265" s="202" t="n"/>
      <c r="P265" s="416" t="n"/>
      <c r="Q265" s="415" t="n"/>
      <c r="R265" s="218" t="n"/>
      <c r="S265" s="417" t="n"/>
      <c r="T265" s="217" t="n"/>
      <c r="U265" s="199" t="n"/>
      <c r="V265" s="199" t="n"/>
      <c r="W265" s="199" t="n"/>
      <c r="X265" s="199" t="n"/>
      <c r="Y265" s="199" t="n"/>
      <c r="Z265" s="199" t="n"/>
      <c r="AA265" s="199" t="n"/>
      <c r="AB265" s="199" t="n"/>
      <c r="AC265" s="199" t="n"/>
      <c r="AD265" s="199" t="n"/>
      <c r="AE265" s="199" t="n"/>
      <c r="AF265" s="199" t="n"/>
      <c r="AG265" s="199" t="n"/>
    </row>
    <row r="266" ht="26.5" customHeight="1">
      <c r="A266" s="203" t="n">
        <v>43986</v>
      </c>
      <c r="B266" s="202">
        <f>INDIRECT(B$1&amp;"!D"&amp;ROW())</f>
        <v/>
      </c>
      <c r="C266" s="200">
        <f>C267*(1+B266)</f>
        <v/>
      </c>
      <c r="D266" s="202">
        <f>INDIRECT(D$1&amp;"!D"&amp;ROW())</f>
        <v/>
      </c>
      <c r="E266" s="200">
        <f>E267*(1+D266)</f>
        <v/>
      </c>
      <c r="F266" s="202">
        <f>INDIRECT(F$1&amp;"!D"&amp;ROW())</f>
        <v/>
      </c>
      <c r="G266" s="200">
        <f>G267*(1+F266)</f>
        <v/>
      </c>
      <c r="H266" s="202">
        <f>INDIRECT(H$1&amp;"!D"&amp;ROW())</f>
        <v/>
      </c>
      <c r="I266" s="200">
        <f>I267*(1+H266)</f>
        <v/>
      </c>
      <c r="J266" s="199" t="n"/>
      <c r="K266" s="199" t="n"/>
      <c r="L266" s="200">
        <f>SUM(C266,E266,G266,I266,K266)</f>
        <v/>
      </c>
      <c r="M266" s="202">
        <f>L266/L267-1</f>
        <v/>
      </c>
      <c r="N266" s="415" t="n"/>
      <c r="O266" s="202" t="n"/>
      <c r="P266" s="416" t="n"/>
      <c r="Q266" s="415" t="n"/>
      <c r="R266" s="218" t="n"/>
      <c r="S266" s="417" t="n"/>
      <c r="T266" s="217" t="n"/>
      <c r="U266" s="199" t="n"/>
      <c r="V266" s="199" t="n"/>
      <c r="W266" s="199" t="n"/>
      <c r="X266" s="199" t="n"/>
      <c r="Y266" s="199" t="n"/>
      <c r="Z266" s="199" t="n"/>
      <c r="AA266" s="199" t="n"/>
      <c r="AB266" s="199" t="n"/>
      <c r="AC266" s="199" t="n"/>
      <c r="AD266" s="199" t="n"/>
      <c r="AE266" s="199" t="n"/>
      <c r="AF266" s="199" t="n"/>
      <c r="AG266" s="199" t="n"/>
    </row>
    <row r="267" ht="26.5" customHeight="1">
      <c r="A267" s="203" t="n">
        <v>43985</v>
      </c>
      <c r="B267" s="202">
        <f>INDIRECT(B$1&amp;"!D"&amp;ROW())</f>
        <v/>
      </c>
      <c r="C267" s="200">
        <f>C268*(1+B267)</f>
        <v/>
      </c>
      <c r="D267" s="202">
        <f>INDIRECT(D$1&amp;"!D"&amp;ROW())</f>
        <v/>
      </c>
      <c r="E267" s="200">
        <f>E268*(1+D267)</f>
        <v/>
      </c>
      <c r="F267" s="202">
        <f>INDIRECT(F$1&amp;"!D"&amp;ROW())</f>
        <v/>
      </c>
      <c r="G267" s="200">
        <f>G268*(1+F267)</f>
        <v/>
      </c>
      <c r="H267" s="202">
        <f>INDIRECT(H$1&amp;"!D"&amp;ROW())</f>
        <v/>
      </c>
      <c r="I267" s="200">
        <f>I268*(1+H267)</f>
        <v/>
      </c>
      <c r="J267" s="199" t="n"/>
      <c r="K267" s="199" t="n"/>
      <c r="L267" s="200">
        <f>SUM(C267,E267,G267,I267,K267)</f>
        <v/>
      </c>
      <c r="M267" s="202">
        <f>L267/L268-1</f>
        <v/>
      </c>
      <c r="N267" s="415" t="n"/>
      <c r="O267" s="202" t="n"/>
      <c r="P267" s="416" t="n"/>
      <c r="Q267" s="415" t="n"/>
      <c r="R267" s="218" t="n"/>
      <c r="S267" s="417" t="n"/>
      <c r="T267" s="217" t="n"/>
      <c r="U267" s="199" t="n"/>
      <c r="V267" s="199" t="n"/>
      <c r="W267" s="199" t="n"/>
      <c r="X267" s="199" t="n"/>
      <c r="Y267" s="199" t="n"/>
      <c r="Z267" s="199" t="n"/>
      <c r="AA267" s="199" t="n"/>
      <c r="AB267" s="199" t="n"/>
      <c r="AC267" s="199" t="n"/>
      <c r="AD267" s="199" t="n"/>
      <c r="AE267" s="199" t="n"/>
      <c r="AF267" s="199" t="n"/>
      <c r="AG267" s="199" t="n"/>
    </row>
    <row r="268" ht="26.5" customHeight="1">
      <c r="A268" s="203" t="n">
        <v>43984</v>
      </c>
      <c r="B268" s="202">
        <f>INDIRECT(B$1&amp;"!D"&amp;ROW())</f>
        <v/>
      </c>
      <c r="C268" s="200">
        <f>C269*(1+B268)</f>
        <v/>
      </c>
      <c r="D268" s="202">
        <f>INDIRECT(D$1&amp;"!D"&amp;ROW())</f>
        <v/>
      </c>
      <c r="E268" s="200">
        <f>E269*(1+D268)</f>
        <v/>
      </c>
      <c r="F268" s="202">
        <f>INDIRECT(F$1&amp;"!D"&amp;ROW())</f>
        <v/>
      </c>
      <c r="G268" s="200">
        <f>G269*(1+F268)</f>
        <v/>
      </c>
      <c r="H268" s="202">
        <f>INDIRECT(H$1&amp;"!D"&amp;ROW())</f>
        <v/>
      </c>
      <c r="I268" s="200">
        <f>I269*(1+H268)</f>
        <v/>
      </c>
      <c r="J268" s="199" t="n"/>
      <c r="K268" s="199" t="n"/>
      <c r="L268" s="200">
        <f>SUM(C268,E268,G268,I268,K268)</f>
        <v/>
      </c>
      <c r="M268" s="202">
        <f>L268/L269-1</f>
        <v/>
      </c>
      <c r="N268" s="415" t="n"/>
      <c r="O268" s="202" t="n"/>
      <c r="P268" s="416" t="n"/>
      <c r="Q268" s="415" t="n"/>
      <c r="R268" s="218" t="n"/>
      <c r="S268" s="417" t="n"/>
      <c r="T268" s="217" t="n"/>
      <c r="U268" s="199" t="n"/>
      <c r="V268" s="199" t="n"/>
      <c r="W268" s="199" t="n"/>
      <c r="X268" s="199" t="n"/>
      <c r="Y268" s="199" t="n"/>
      <c r="Z268" s="199" t="n"/>
      <c r="AA268" s="199" t="n"/>
      <c r="AB268" s="199" t="n"/>
      <c r="AC268" s="199" t="n"/>
      <c r="AD268" s="199" t="n"/>
      <c r="AE268" s="199" t="n"/>
      <c r="AF268" s="199" t="n"/>
      <c r="AG268" s="199" t="n"/>
    </row>
    <row r="269" ht="26.5" customHeight="1">
      <c r="A269" s="203" t="n">
        <v>43983</v>
      </c>
      <c r="B269" s="202">
        <f>INDIRECT(B$1&amp;"!D"&amp;ROW())</f>
        <v/>
      </c>
      <c r="C269" s="200">
        <f>C270*(1+B269)</f>
        <v/>
      </c>
      <c r="D269" s="202">
        <f>INDIRECT(D$1&amp;"!D"&amp;ROW())</f>
        <v/>
      </c>
      <c r="E269" s="200">
        <f>E270*(1+D269)</f>
        <v/>
      </c>
      <c r="F269" s="202">
        <f>INDIRECT(F$1&amp;"!D"&amp;ROW())</f>
        <v/>
      </c>
      <c r="G269" s="200">
        <f>G270*(1+F269)</f>
        <v/>
      </c>
      <c r="H269" s="202">
        <f>INDIRECT(H$1&amp;"!D"&amp;ROW())</f>
        <v/>
      </c>
      <c r="I269" s="200">
        <f>I270*(1+H269)</f>
        <v/>
      </c>
      <c r="J269" s="199" t="n"/>
      <c r="K269" s="199" t="n"/>
      <c r="L269" s="200">
        <f>SUM(C269,E269,G269,I269,K269)</f>
        <v/>
      </c>
      <c r="M269" s="202">
        <f>L269/L270-1</f>
        <v/>
      </c>
      <c r="N269" s="415" t="n"/>
      <c r="O269" s="202" t="n"/>
      <c r="P269" s="416" t="n"/>
      <c r="Q269" s="415" t="n"/>
      <c r="R269" s="218" t="n"/>
      <c r="S269" s="417" t="n"/>
      <c r="T269" s="217" t="n"/>
      <c r="U269" s="199" t="n"/>
      <c r="V269" s="199" t="n"/>
      <c r="W269" s="199" t="n"/>
      <c r="X269" s="199" t="n"/>
      <c r="Y269" s="199" t="n"/>
      <c r="Z269" s="199" t="n"/>
      <c r="AA269" s="199" t="n"/>
      <c r="AB269" s="199" t="n"/>
      <c r="AC269" s="199" t="n"/>
      <c r="AD269" s="199" t="n"/>
      <c r="AE269" s="199" t="n"/>
      <c r="AF269" s="199" t="n"/>
      <c r="AG269" s="199" t="n"/>
    </row>
    <row r="270" ht="26.5" customHeight="1">
      <c r="A270" s="203" t="n">
        <v>43980</v>
      </c>
      <c r="B270" s="202">
        <f>INDIRECT(B$1&amp;"!D"&amp;ROW())</f>
        <v/>
      </c>
      <c r="C270" s="200">
        <f>C271*(1+B270)</f>
        <v/>
      </c>
      <c r="D270" s="202">
        <f>INDIRECT(D$1&amp;"!D"&amp;ROW())</f>
        <v/>
      </c>
      <c r="E270" s="200">
        <f>E271*(1+D270)</f>
        <v/>
      </c>
      <c r="F270" s="202">
        <f>INDIRECT(F$1&amp;"!D"&amp;ROW())</f>
        <v/>
      </c>
      <c r="G270" s="200">
        <f>G271*(1+F270)</f>
        <v/>
      </c>
      <c r="H270" s="202">
        <f>INDIRECT(H$1&amp;"!D"&amp;ROW())</f>
        <v/>
      </c>
      <c r="I270" s="200">
        <f>I271*(1+H270)</f>
        <v/>
      </c>
      <c r="J270" s="199" t="n"/>
      <c r="K270" s="199" t="n"/>
      <c r="L270" s="200">
        <f>SUM(C270,E270,G270,I270,K270)</f>
        <v/>
      </c>
      <c r="M270" s="202">
        <f>L270/L271-1</f>
        <v/>
      </c>
      <c r="N270" s="415" t="n"/>
      <c r="O270" s="202" t="n"/>
      <c r="P270" s="416" t="n"/>
      <c r="Q270" s="415" t="n"/>
      <c r="R270" s="218" t="n"/>
      <c r="S270" s="417" t="n"/>
      <c r="T270" s="217" t="n"/>
      <c r="U270" s="199" t="n"/>
      <c r="V270" s="199" t="n"/>
      <c r="W270" s="199" t="n"/>
      <c r="X270" s="199" t="n"/>
      <c r="Y270" s="199" t="n"/>
      <c r="Z270" s="199" t="n"/>
      <c r="AA270" s="199" t="n"/>
      <c r="AB270" s="199" t="n"/>
      <c r="AC270" s="199" t="n"/>
      <c r="AD270" s="199" t="n"/>
      <c r="AE270" s="199" t="n"/>
      <c r="AF270" s="199" t="n"/>
      <c r="AG270" s="199" t="n"/>
    </row>
    <row r="271" ht="26.5" customHeight="1">
      <c r="A271" s="203" t="n">
        <v>43979</v>
      </c>
      <c r="B271" s="202">
        <f>INDIRECT(B$1&amp;"!D"&amp;ROW())</f>
        <v/>
      </c>
      <c r="C271" s="200">
        <f>C272*(1+B271)</f>
        <v/>
      </c>
      <c r="D271" s="202">
        <f>INDIRECT(D$1&amp;"!D"&amp;ROW())</f>
        <v/>
      </c>
      <c r="E271" s="200">
        <f>E272*(1+D271)</f>
        <v/>
      </c>
      <c r="F271" s="202">
        <f>INDIRECT(F$1&amp;"!D"&amp;ROW())</f>
        <v/>
      </c>
      <c r="G271" s="200">
        <f>G272*(1+F271)</f>
        <v/>
      </c>
      <c r="H271" s="202">
        <f>INDIRECT(H$1&amp;"!D"&amp;ROW())</f>
        <v/>
      </c>
      <c r="I271" s="200">
        <f>I272*(1+H271)</f>
        <v/>
      </c>
      <c r="J271" s="199" t="n"/>
      <c r="K271" s="199" t="n"/>
      <c r="L271" s="200">
        <f>SUM(C271,E271,G271,I271,K271)</f>
        <v/>
      </c>
      <c r="M271" s="202">
        <f>L271/L272-1</f>
        <v/>
      </c>
      <c r="N271" s="415" t="n"/>
      <c r="O271" s="202" t="n"/>
      <c r="P271" s="416" t="n"/>
      <c r="Q271" s="415" t="n"/>
      <c r="R271" s="218" t="n"/>
      <c r="S271" s="417" t="n"/>
      <c r="T271" s="217" t="n"/>
      <c r="U271" s="199" t="n"/>
      <c r="V271" s="199" t="n"/>
      <c r="W271" s="199" t="n"/>
      <c r="X271" s="199" t="n"/>
      <c r="Y271" s="199" t="n"/>
      <c r="Z271" s="199" t="n"/>
      <c r="AA271" s="199" t="n"/>
      <c r="AB271" s="199" t="n"/>
      <c r="AC271" s="199" t="n"/>
      <c r="AD271" s="199" t="n"/>
      <c r="AE271" s="199" t="n"/>
      <c r="AF271" s="199" t="n"/>
      <c r="AG271" s="199" t="n"/>
    </row>
    <row r="272" ht="26.5" customHeight="1">
      <c r="A272" s="203" t="n">
        <v>43978</v>
      </c>
      <c r="B272" s="202">
        <f>INDIRECT(B$1&amp;"!D"&amp;ROW())</f>
        <v/>
      </c>
      <c r="C272" s="200">
        <f>C273*(1+B272)</f>
        <v/>
      </c>
      <c r="D272" s="202">
        <f>INDIRECT(D$1&amp;"!D"&amp;ROW())</f>
        <v/>
      </c>
      <c r="E272" s="200">
        <f>E273*(1+D272)</f>
        <v/>
      </c>
      <c r="F272" s="202">
        <f>INDIRECT(F$1&amp;"!D"&amp;ROW())</f>
        <v/>
      </c>
      <c r="G272" s="200">
        <f>G273*(1+F272)</f>
        <v/>
      </c>
      <c r="H272" s="202">
        <f>INDIRECT(H$1&amp;"!D"&amp;ROW())</f>
        <v/>
      </c>
      <c r="I272" s="200">
        <f>I273*(1+H272)</f>
        <v/>
      </c>
      <c r="J272" s="199" t="n"/>
      <c r="K272" s="199" t="n"/>
      <c r="L272" s="200">
        <f>SUM(C272,E272,G272,I272,K272)</f>
        <v/>
      </c>
      <c r="M272" s="202">
        <f>L272/L273-1</f>
        <v/>
      </c>
      <c r="N272" s="415" t="n"/>
      <c r="O272" s="202" t="n"/>
      <c r="P272" s="416" t="n"/>
      <c r="Q272" s="415" t="n"/>
      <c r="R272" s="218" t="n"/>
      <c r="S272" s="417" t="n"/>
      <c r="T272" s="217" t="n"/>
      <c r="U272" s="199" t="n"/>
      <c r="V272" s="199" t="n"/>
      <c r="W272" s="199" t="n"/>
      <c r="X272" s="199" t="n"/>
      <c r="Y272" s="199" t="n"/>
      <c r="Z272" s="199" t="n"/>
      <c r="AA272" s="199" t="n"/>
      <c r="AB272" s="199" t="n"/>
      <c r="AC272" s="199" t="n"/>
      <c r="AD272" s="199" t="n"/>
      <c r="AE272" s="199" t="n"/>
      <c r="AF272" s="199" t="n"/>
      <c r="AG272" s="199" t="n"/>
    </row>
    <row r="273" ht="26.5" customHeight="1">
      <c r="A273" s="203" t="n">
        <v>43977</v>
      </c>
      <c r="B273" s="202">
        <f>INDIRECT(B$1&amp;"!D"&amp;ROW())</f>
        <v/>
      </c>
      <c r="C273" s="200">
        <f>C274*(1+B273)</f>
        <v/>
      </c>
      <c r="D273" s="202">
        <f>INDIRECT(D$1&amp;"!D"&amp;ROW())</f>
        <v/>
      </c>
      <c r="E273" s="200">
        <f>E274*(1+D273)</f>
        <v/>
      </c>
      <c r="F273" s="202">
        <f>INDIRECT(F$1&amp;"!D"&amp;ROW())</f>
        <v/>
      </c>
      <c r="G273" s="200">
        <f>G274*(1+F273)</f>
        <v/>
      </c>
      <c r="H273" s="202">
        <f>INDIRECT(H$1&amp;"!D"&amp;ROW())</f>
        <v/>
      </c>
      <c r="I273" s="200">
        <f>I274*(1+H273)</f>
        <v/>
      </c>
      <c r="J273" s="199" t="n"/>
      <c r="K273" s="199" t="n"/>
      <c r="L273" s="200">
        <f>SUM(C273,E273,G273,I273,K273)</f>
        <v/>
      </c>
      <c r="M273" s="202">
        <f>L273/L274-1</f>
        <v/>
      </c>
      <c r="N273" s="415" t="n"/>
      <c r="O273" s="202" t="n"/>
      <c r="P273" s="416" t="n"/>
      <c r="Q273" s="415" t="n"/>
      <c r="R273" s="218" t="n"/>
      <c r="S273" s="417" t="n"/>
      <c r="T273" s="217" t="n"/>
      <c r="U273" s="199" t="n"/>
      <c r="V273" s="199" t="n"/>
      <c r="W273" s="199" t="n"/>
      <c r="X273" s="199" t="n"/>
      <c r="Y273" s="199" t="n"/>
      <c r="Z273" s="199" t="n"/>
      <c r="AA273" s="199" t="n"/>
      <c r="AB273" s="199" t="n"/>
      <c r="AC273" s="199" t="n"/>
      <c r="AD273" s="199" t="n"/>
      <c r="AE273" s="199" t="n"/>
      <c r="AF273" s="199" t="n"/>
      <c r="AG273" s="199" t="n"/>
    </row>
    <row r="274" ht="26.5" customHeight="1">
      <c r="A274" s="203" t="n">
        <v>43973</v>
      </c>
      <c r="B274" s="202">
        <f>INDIRECT(B$1&amp;"!D"&amp;ROW())</f>
        <v/>
      </c>
      <c r="C274" s="200">
        <f>C275*(1+B274)</f>
        <v/>
      </c>
      <c r="D274" s="202">
        <f>INDIRECT(D$1&amp;"!D"&amp;ROW())</f>
        <v/>
      </c>
      <c r="E274" s="200">
        <f>E275*(1+D274)</f>
        <v/>
      </c>
      <c r="F274" s="202">
        <f>INDIRECT(F$1&amp;"!D"&amp;ROW())</f>
        <v/>
      </c>
      <c r="G274" s="200">
        <f>G275*(1+F274)</f>
        <v/>
      </c>
      <c r="H274" s="202">
        <f>INDIRECT(H$1&amp;"!D"&amp;ROW())</f>
        <v/>
      </c>
      <c r="I274" s="200">
        <f>I275*(1+H274)</f>
        <v/>
      </c>
      <c r="J274" s="199" t="n"/>
      <c r="K274" s="199" t="n"/>
      <c r="L274" s="200">
        <f>SUM(C274,E274,G274,I274,K274)</f>
        <v/>
      </c>
      <c r="M274" s="202">
        <f>L274/L275-1</f>
        <v/>
      </c>
      <c r="N274" s="415" t="n"/>
      <c r="O274" s="202" t="n"/>
      <c r="P274" s="416" t="n"/>
      <c r="Q274" s="415" t="n"/>
      <c r="R274" s="218" t="n"/>
      <c r="S274" s="417" t="n"/>
      <c r="T274" s="217" t="n"/>
      <c r="U274" s="199" t="n"/>
      <c r="V274" s="199" t="n"/>
      <c r="W274" s="199" t="n"/>
      <c r="X274" s="199" t="n"/>
      <c r="Y274" s="199" t="n"/>
      <c r="Z274" s="199" t="n"/>
      <c r="AA274" s="199" t="n"/>
      <c r="AB274" s="199" t="n"/>
      <c r="AC274" s="199" t="n"/>
      <c r="AD274" s="199" t="n"/>
      <c r="AE274" s="199" t="n"/>
      <c r="AF274" s="199" t="n"/>
      <c r="AG274" s="199" t="n"/>
    </row>
    <row r="275" ht="26.5" customHeight="1">
      <c r="A275" s="203" t="n">
        <v>43972</v>
      </c>
      <c r="B275" s="202">
        <f>INDIRECT(B$1&amp;"!D"&amp;ROW())</f>
        <v/>
      </c>
      <c r="C275" s="200">
        <f>C276*(1+B275)</f>
        <v/>
      </c>
      <c r="D275" s="202">
        <f>INDIRECT(D$1&amp;"!D"&amp;ROW())</f>
        <v/>
      </c>
      <c r="E275" s="200">
        <f>E276*(1+D275)</f>
        <v/>
      </c>
      <c r="F275" s="202">
        <f>INDIRECT(F$1&amp;"!D"&amp;ROW())</f>
        <v/>
      </c>
      <c r="G275" s="200">
        <f>G276*(1+F275)</f>
        <v/>
      </c>
      <c r="H275" s="202">
        <f>INDIRECT(H$1&amp;"!D"&amp;ROW())</f>
        <v/>
      </c>
      <c r="I275" s="200">
        <f>I276*(1+H275)</f>
        <v/>
      </c>
      <c r="J275" s="199" t="n"/>
      <c r="K275" s="199" t="n"/>
      <c r="L275" s="200">
        <f>SUM(C275,E275,G275,I275,K275)</f>
        <v/>
      </c>
      <c r="M275" s="202">
        <f>L275/L276-1</f>
        <v/>
      </c>
      <c r="N275" s="415" t="n"/>
      <c r="O275" s="202" t="n"/>
      <c r="P275" s="416" t="n"/>
      <c r="Q275" s="415" t="n"/>
      <c r="R275" s="218" t="n"/>
      <c r="S275" s="417" t="n"/>
      <c r="T275" s="217" t="n"/>
      <c r="U275" s="199" t="n"/>
      <c r="V275" s="199" t="n"/>
      <c r="W275" s="199" t="n"/>
      <c r="X275" s="199" t="n"/>
      <c r="Y275" s="199" t="n"/>
      <c r="Z275" s="199" t="n"/>
      <c r="AA275" s="199" t="n"/>
      <c r="AB275" s="199" t="n"/>
      <c r="AC275" s="199" t="n"/>
      <c r="AD275" s="199" t="n"/>
      <c r="AE275" s="199" t="n"/>
      <c r="AF275" s="199" t="n"/>
      <c r="AG275" s="199" t="n"/>
    </row>
    <row r="276" ht="26.5" customHeight="1">
      <c r="A276" s="203" t="n">
        <v>43971</v>
      </c>
      <c r="B276" s="202">
        <f>INDIRECT(B$1&amp;"!D"&amp;ROW())</f>
        <v/>
      </c>
      <c r="C276" s="200">
        <f>C277*(1+B276)</f>
        <v/>
      </c>
      <c r="D276" s="202">
        <f>INDIRECT(D$1&amp;"!D"&amp;ROW())</f>
        <v/>
      </c>
      <c r="E276" s="200">
        <f>E277*(1+D276)</f>
        <v/>
      </c>
      <c r="F276" s="202">
        <f>INDIRECT(F$1&amp;"!D"&amp;ROW())</f>
        <v/>
      </c>
      <c r="G276" s="200">
        <f>G277*(1+F276)</f>
        <v/>
      </c>
      <c r="H276" s="202">
        <f>INDIRECT(H$1&amp;"!D"&amp;ROW())</f>
        <v/>
      </c>
      <c r="I276" s="200">
        <f>I277*(1+H276)</f>
        <v/>
      </c>
      <c r="J276" s="199" t="n"/>
      <c r="K276" s="199" t="n"/>
      <c r="L276" s="200">
        <f>SUM(C276,E276,G276,I276,K276)</f>
        <v/>
      </c>
      <c r="M276" s="202">
        <f>L276/L277-1</f>
        <v/>
      </c>
      <c r="N276" s="415" t="n"/>
      <c r="O276" s="202" t="n"/>
      <c r="P276" s="416" t="n"/>
      <c r="Q276" s="415" t="n"/>
      <c r="R276" s="218" t="n"/>
      <c r="S276" s="417" t="n"/>
      <c r="T276" s="217" t="n"/>
      <c r="U276" s="199" t="n"/>
      <c r="V276" s="199" t="n"/>
      <c r="W276" s="199" t="n"/>
      <c r="X276" s="199" t="n"/>
      <c r="Y276" s="199" t="n"/>
      <c r="Z276" s="199" t="n"/>
      <c r="AA276" s="199" t="n"/>
      <c r="AB276" s="199" t="n"/>
      <c r="AC276" s="199" t="n"/>
      <c r="AD276" s="199" t="n"/>
      <c r="AE276" s="199" t="n"/>
      <c r="AF276" s="199" t="n"/>
      <c r="AG276" s="199" t="n"/>
    </row>
    <row r="277" ht="26.5" customHeight="1">
      <c r="A277" s="203" t="n">
        <v>43970</v>
      </c>
      <c r="B277" s="202">
        <f>INDIRECT(B$1&amp;"!D"&amp;ROW())</f>
        <v/>
      </c>
      <c r="C277" s="200">
        <f>C278*(1+B277)</f>
        <v/>
      </c>
      <c r="D277" s="202">
        <f>INDIRECT(D$1&amp;"!D"&amp;ROW())</f>
        <v/>
      </c>
      <c r="E277" s="200">
        <f>E278*(1+D277)</f>
        <v/>
      </c>
      <c r="F277" s="202">
        <f>INDIRECT(F$1&amp;"!D"&amp;ROW())</f>
        <v/>
      </c>
      <c r="G277" s="200">
        <f>G278*(1+F277)</f>
        <v/>
      </c>
      <c r="H277" s="202">
        <f>INDIRECT(H$1&amp;"!D"&amp;ROW())</f>
        <v/>
      </c>
      <c r="I277" s="200">
        <f>I278*(1+H277)</f>
        <v/>
      </c>
      <c r="J277" s="199" t="n"/>
      <c r="K277" s="199" t="n"/>
      <c r="L277" s="200">
        <f>SUM(C277,E277,G277,I277,K277)</f>
        <v/>
      </c>
      <c r="M277" s="202">
        <f>L277/L278-1</f>
        <v/>
      </c>
      <c r="N277" s="415" t="n"/>
      <c r="O277" s="202" t="n"/>
      <c r="P277" s="416" t="n"/>
      <c r="Q277" s="415" t="n"/>
      <c r="R277" s="218" t="n"/>
      <c r="S277" s="417" t="n"/>
      <c r="T277" s="217" t="n"/>
      <c r="U277" s="199" t="n"/>
      <c r="V277" s="199" t="n"/>
      <c r="W277" s="199" t="n"/>
      <c r="X277" s="199" t="n"/>
      <c r="Y277" s="199" t="n"/>
      <c r="Z277" s="199" t="n"/>
      <c r="AA277" s="199" t="n"/>
      <c r="AB277" s="199" t="n"/>
      <c r="AC277" s="199" t="n"/>
      <c r="AD277" s="199" t="n"/>
      <c r="AE277" s="199" t="n"/>
      <c r="AF277" s="199" t="n"/>
      <c r="AG277" s="199" t="n"/>
    </row>
    <row r="278" ht="26.5" customHeight="1">
      <c r="A278" s="203" t="n">
        <v>43969</v>
      </c>
      <c r="B278" s="202">
        <f>INDIRECT(B$1&amp;"!D"&amp;ROW())</f>
        <v/>
      </c>
      <c r="C278" s="200">
        <f>C279*(1+B278)</f>
        <v/>
      </c>
      <c r="D278" s="202">
        <f>INDIRECT(D$1&amp;"!D"&amp;ROW())</f>
        <v/>
      </c>
      <c r="E278" s="200">
        <f>E279*(1+D278)</f>
        <v/>
      </c>
      <c r="F278" s="202">
        <f>INDIRECT(F$1&amp;"!D"&amp;ROW())</f>
        <v/>
      </c>
      <c r="G278" s="200">
        <f>G279*(1+F278)</f>
        <v/>
      </c>
      <c r="H278" s="202">
        <f>INDIRECT(H$1&amp;"!D"&amp;ROW())</f>
        <v/>
      </c>
      <c r="I278" s="200">
        <f>I279*(1+H278)</f>
        <v/>
      </c>
      <c r="J278" s="199" t="n"/>
      <c r="K278" s="199" t="n"/>
      <c r="L278" s="200">
        <f>SUM(C278,E278,G278,I278,K278)</f>
        <v/>
      </c>
      <c r="M278" s="202">
        <f>L278/L279-1</f>
        <v/>
      </c>
      <c r="N278" s="415" t="n"/>
      <c r="O278" s="202" t="n"/>
      <c r="P278" s="416" t="n"/>
      <c r="Q278" s="415" t="n"/>
      <c r="R278" s="218" t="n"/>
      <c r="S278" s="417" t="n"/>
      <c r="T278" s="217" t="n"/>
      <c r="U278" s="199" t="n"/>
      <c r="V278" s="199" t="n"/>
      <c r="W278" s="199" t="n"/>
      <c r="X278" s="199" t="n"/>
      <c r="Y278" s="199" t="n"/>
      <c r="Z278" s="199" t="n"/>
      <c r="AA278" s="199" t="n"/>
      <c r="AB278" s="199" t="n"/>
      <c r="AC278" s="199" t="n"/>
      <c r="AD278" s="199" t="n"/>
      <c r="AE278" s="199" t="n"/>
      <c r="AF278" s="199" t="n"/>
      <c r="AG278" s="199" t="n"/>
    </row>
    <row r="279" ht="26.5" customHeight="1">
      <c r="A279" s="203" t="n">
        <v>43966</v>
      </c>
      <c r="B279" s="202">
        <f>INDIRECT(B$1&amp;"!D"&amp;ROW())</f>
        <v/>
      </c>
      <c r="C279" s="200">
        <f>C280*(1+B279)</f>
        <v/>
      </c>
      <c r="D279" s="202">
        <f>INDIRECT(D$1&amp;"!D"&amp;ROW())</f>
        <v/>
      </c>
      <c r="E279" s="200">
        <f>E280*(1+D279)</f>
        <v/>
      </c>
      <c r="F279" s="202">
        <f>INDIRECT(F$1&amp;"!D"&amp;ROW())</f>
        <v/>
      </c>
      <c r="G279" s="200">
        <f>G280*(1+F279)</f>
        <v/>
      </c>
      <c r="H279" s="202">
        <f>INDIRECT(H$1&amp;"!D"&amp;ROW())</f>
        <v/>
      </c>
      <c r="I279" s="200">
        <f>I280*(1+H279)</f>
        <v/>
      </c>
      <c r="J279" s="199" t="n"/>
      <c r="K279" s="199" t="n"/>
      <c r="L279" s="200">
        <f>SUM(C279,E279,G279,I279,K279)</f>
        <v/>
      </c>
      <c r="M279" s="202">
        <f>L279/L280-1</f>
        <v/>
      </c>
      <c r="N279" s="415" t="n"/>
      <c r="O279" s="202" t="n"/>
      <c r="P279" s="416" t="n"/>
      <c r="Q279" s="415" t="n"/>
      <c r="R279" s="218" t="n"/>
      <c r="S279" s="417" t="n"/>
      <c r="T279" s="217" t="n"/>
      <c r="U279" s="199" t="n"/>
      <c r="V279" s="199" t="n"/>
      <c r="W279" s="199" t="n"/>
      <c r="X279" s="199" t="n"/>
      <c r="Y279" s="199" t="n"/>
      <c r="Z279" s="199" t="n"/>
      <c r="AA279" s="199" t="n"/>
      <c r="AB279" s="199" t="n"/>
      <c r="AC279" s="199" t="n"/>
      <c r="AD279" s="199" t="n"/>
      <c r="AE279" s="199" t="n"/>
      <c r="AF279" s="199" t="n"/>
      <c r="AG279" s="199" t="n"/>
    </row>
    <row r="280" ht="26.5" customHeight="1">
      <c r="A280" s="203" t="n">
        <v>43965</v>
      </c>
      <c r="B280" s="202">
        <f>INDIRECT(B$1&amp;"!D"&amp;ROW())</f>
        <v/>
      </c>
      <c r="C280" s="200">
        <f>C281*(1+B280)</f>
        <v/>
      </c>
      <c r="D280" s="202">
        <f>INDIRECT(D$1&amp;"!D"&amp;ROW())</f>
        <v/>
      </c>
      <c r="E280" s="200">
        <f>E281*(1+D280)</f>
        <v/>
      </c>
      <c r="F280" s="202">
        <f>INDIRECT(F$1&amp;"!D"&amp;ROW())</f>
        <v/>
      </c>
      <c r="G280" s="200">
        <f>G281*(1+F280)</f>
        <v/>
      </c>
      <c r="H280" s="202">
        <f>INDIRECT(H$1&amp;"!D"&amp;ROW())</f>
        <v/>
      </c>
      <c r="I280" s="200">
        <f>I281*(1+H280)</f>
        <v/>
      </c>
      <c r="J280" s="199" t="n"/>
      <c r="K280" s="199" t="n"/>
      <c r="L280" s="200">
        <f>SUM(C280,E280,G280,I280,K280)</f>
        <v/>
      </c>
      <c r="M280" s="202">
        <f>L280/L281-1</f>
        <v/>
      </c>
      <c r="N280" s="415" t="n"/>
      <c r="O280" s="202" t="n"/>
      <c r="P280" s="416" t="n"/>
      <c r="Q280" s="415" t="n"/>
      <c r="R280" s="218" t="n"/>
      <c r="S280" s="417" t="n"/>
      <c r="T280" s="217" t="n"/>
      <c r="U280" s="199" t="n"/>
      <c r="V280" s="199" t="n"/>
      <c r="W280" s="199" t="n"/>
      <c r="X280" s="199" t="n"/>
      <c r="Y280" s="199" t="n"/>
      <c r="Z280" s="199" t="n"/>
      <c r="AA280" s="199" t="n"/>
      <c r="AB280" s="199" t="n"/>
      <c r="AC280" s="199" t="n"/>
      <c r="AD280" s="199" t="n"/>
      <c r="AE280" s="199" t="n"/>
      <c r="AF280" s="199" t="n"/>
      <c r="AG280" s="199" t="n"/>
    </row>
    <row r="281" ht="26.5" customHeight="1">
      <c r="A281" s="203" t="n">
        <v>43964</v>
      </c>
      <c r="B281" s="202">
        <f>INDIRECT(B$1&amp;"!D"&amp;ROW())</f>
        <v/>
      </c>
      <c r="C281" s="200">
        <f>C282*(1+B281)</f>
        <v/>
      </c>
      <c r="D281" s="202">
        <f>INDIRECT(D$1&amp;"!D"&amp;ROW())</f>
        <v/>
      </c>
      <c r="E281" s="200">
        <f>E282*(1+D281)</f>
        <v/>
      </c>
      <c r="F281" s="202">
        <f>INDIRECT(F$1&amp;"!D"&amp;ROW())</f>
        <v/>
      </c>
      <c r="G281" s="200">
        <f>G282*(1+F281)</f>
        <v/>
      </c>
      <c r="H281" s="202">
        <f>INDIRECT(H$1&amp;"!D"&amp;ROW())</f>
        <v/>
      </c>
      <c r="I281" s="200">
        <f>I282*(1+H281)</f>
        <v/>
      </c>
      <c r="J281" s="199" t="n"/>
      <c r="K281" s="199" t="n"/>
      <c r="L281" s="200">
        <f>SUM(C281,E281,G281,I281,K281)</f>
        <v/>
      </c>
      <c r="M281" s="202">
        <f>L281/L282-1</f>
        <v/>
      </c>
      <c r="N281" s="415" t="n"/>
      <c r="O281" s="202" t="n"/>
      <c r="P281" s="416" t="n"/>
      <c r="Q281" s="415" t="n"/>
      <c r="R281" s="218" t="n"/>
      <c r="S281" s="417" t="n"/>
      <c r="T281" s="217" t="n"/>
      <c r="U281" s="199" t="n"/>
      <c r="V281" s="199" t="n"/>
      <c r="W281" s="199" t="n"/>
      <c r="X281" s="199" t="n"/>
      <c r="Y281" s="199" t="n"/>
      <c r="Z281" s="199" t="n"/>
      <c r="AA281" s="199" t="n"/>
      <c r="AB281" s="199" t="n"/>
      <c r="AC281" s="199" t="n"/>
      <c r="AD281" s="199" t="n"/>
      <c r="AE281" s="199" t="n"/>
      <c r="AF281" s="199" t="n"/>
      <c r="AG281" s="199" t="n"/>
    </row>
    <row r="282" ht="26.5" customHeight="1">
      <c r="A282" s="203" t="n">
        <v>43963</v>
      </c>
      <c r="B282" s="202">
        <f>INDIRECT(B$1&amp;"!D"&amp;ROW())</f>
        <v/>
      </c>
      <c r="C282" s="200">
        <f>C283*(1+B282)</f>
        <v/>
      </c>
      <c r="D282" s="202">
        <f>INDIRECT(D$1&amp;"!D"&amp;ROW())</f>
        <v/>
      </c>
      <c r="E282" s="200">
        <f>E283*(1+D282)</f>
        <v/>
      </c>
      <c r="F282" s="202">
        <f>INDIRECT(F$1&amp;"!D"&amp;ROW())</f>
        <v/>
      </c>
      <c r="G282" s="200">
        <f>G283*(1+F282)</f>
        <v/>
      </c>
      <c r="H282" s="202">
        <f>INDIRECT(H$1&amp;"!D"&amp;ROW())</f>
        <v/>
      </c>
      <c r="I282" s="200">
        <f>I283*(1+H282)</f>
        <v/>
      </c>
      <c r="J282" s="199" t="n"/>
      <c r="K282" s="199" t="n"/>
      <c r="L282" s="200">
        <f>SUM(C282,E282,G282,I282,K282)</f>
        <v/>
      </c>
      <c r="M282" s="202">
        <f>L282/L283-1</f>
        <v/>
      </c>
      <c r="N282" s="415" t="n"/>
      <c r="O282" s="202" t="n"/>
      <c r="P282" s="416" t="n"/>
      <c r="Q282" s="415" t="n"/>
      <c r="R282" s="218" t="n"/>
      <c r="S282" s="417" t="n"/>
      <c r="T282" s="217" t="n"/>
      <c r="U282" s="199" t="n"/>
      <c r="V282" s="199" t="n"/>
      <c r="W282" s="199" t="n"/>
      <c r="X282" s="199" t="n"/>
      <c r="Y282" s="199" t="n"/>
      <c r="Z282" s="199" t="n"/>
      <c r="AA282" s="199" t="n"/>
      <c r="AB282" s="199" t="n"/>
      <c r="AC282" s="199" t="n"/>
      <c r="AD282" s="199" t="n"/>
      <c r="AE282" s="199" t="n"/>
      <c r="AF282" s="199" t="n"/>
      <c r="AG282" s="199" t="n"/>
    </row>
    <row r="283" ht="26.5" customHeight="1">
      <c r="A283" s="203" t="n">
        <v>43962</v>
      </c>
      <c r="B283" s="202">
        <f>INDIRECT(B$1&amp;"!D"&amp;ROW())</f>
        <v/>
      </c>
      <c r="C283" s="200">
        <f>C284*(1+B283)</f>
        <v/>
      </c>
      <c r="D283" s="202">
        <f>INDIRECT(D$1&amp;"!D"&amp;ROW())</f>
        <v/>
      </c>
      <c r="E283" s="200">
        <f>E284*(1+D283)</f>
        <v/>
      </c>
      <c r="F283" s="202">
        <f>INDIRECT(F$1&amp;"!D"&amp;ROW())</f>
        <v/>
      </c>
      <c r="G283" s="200">
        <f>G284*(1+F283)</f>
        <v/>
      </c>
      <c r="H283" s="202">
        <f>INDIRECT(H$1&amp;"!D"&amp;ROW())</f>
        <v/>
      </c>
      <c r="I283" s="200">
        <f>I284*(1+H283)</f>
        <v/>
      </c>
      <c r="J283" s="199" t="n"/>
      <c r="K283" s="199" t="n"/>
      <c r="L283" s="200">
        <f>SUM(C283,E283,G283,I283,K283)</f>
        <v/>
      </c>
      <c r="M283" s="202">
        <f>L283/L284-1</f>
        <v/>
      </c>
      <c r="N283" s="415" t="n"/>
      <c r="O283" s="202" t="n"/>
      <c r="P283" s="416" t="n"/>
      <c r="Q283" s="415" t="n"/>
      <c r="R283" s="218" t="n"/>
      <c r="S283" s="417" t="n"/>
      <c r="T283" s="217" t="n"/>
      <c r="U283" s="199" t="n"/>
      <c r="V283" s="199" t="n"/>
      <c r="W283" s="199" t="n"/>
      <c r="X283" s="199" t="n"/>
      <c r="Y283" s="199" t="n"/>
      <c r="Z283" s="199" t="n"/>
      <c r="AA283" s="199" t="n"/>
      <c r="AB283" s="199" t="n"/>
      <c r="AC283" s="199" t="n"/>
      <c r="AD283" s="199" t="n"/>
      <c r="AE283" s="199" t="n"/>
      <c r="AF283" s="199" t="n"/>
      <c r="AG283" s="199" t="n"/>
    </row>
    <row r="284" ht="26.5" customHeight="1">
      <c r="A284" s="203" t="n">
        <v>43959</v>
      </c>
      <c r="B284" s="202">
        <f>INDIRECT(B$1&amp;"!D"&amp;ROW())</f>
        <v/>
      </c>
      <c r="C284" s="200">
        <f>C285*(1+B284)</f>
        <v/>
      </c>
      <c r="D284" s="202">
        <f>INDIRECT(D$1&amp;"!D"&amp;ROW())</f>
        <v/>
      </c>
      <c r="E284" s="200">
        <f>E285*(1+D284)</f>
        <v/>
      </c>
      <c r="F284" s="202">
        <f>INDIRECT(F$1&amp;"!D"&amp;ROW())</f>
        <v/>
      </c>
      <c r="G284" s="200">
        <f>G285*(1+F284)</f>
        <v/>
      </c>
      <c r="H284" s="202">
        <f>INDIRECT(H$1&amp;"!D"&amp;ROW())</f>
        <v/>
      </c>
      <c r="I284" s="200">
        <f>I285*(1+H284)</f>
        <v/>
      </c>
      <c r="J284" s="199" t="n"/>
      <c r="K284" s="199" t="n"/>
      <c r="L284" s="200">
        <f>SUM(C284,E284,G284,I284,K284)</f>
        <v/>
      </c>
      <c r="M284" s="202">
        <f>L284/L285-1</f>
        <v/>
      </c>
      <c r="N284" s="415" t="n"/>
      <c r="O284" s="202" t="n"/>
      <c r="P284" s="416" t="n"/>
      <c r="Q284" s="415" t="n"/>
      <c r="R284" s="218" t="n"/>
      <c r="S284" s="417" t="n"/>
      <c r="T284" s="217" t="n"/>
      <c r="U284" s="199" t="n"/>
      <c r="V284" s="199" t="n"/>
      <c r="W284" s="199" t="n"/>
      <c r="X284" s="199" t="n"/>
      <c r="Y284" s="199" t="n"/>
      <c r="Z284" s="199" t="n"/>
      <c r="AA284" s="199" t="n"/>
      <c r="AB284" s="199" t="n"/>
      <c r="AC284" s="199" t="n"/>
      <c r="AD284" s="199" t="n"/>
      <c r="AE284" s="199" t="n"/>
      <c r="AF284" s="199" t="n"/>
      <c r="AG284" s="199" t="n"/>
    </row>
    <row r="285" ht="26.5" customHeight="1">
      <c r="A285" s="203" t="n">
        <v>43958</v>
      </c>
      <c r="B285" s="202">
        <f>INDIRECT(B$1&amp;"!D"&amp;ROW())</f>
        <v/>
      </c>
      <c r="C285" s="200">
        <f>C286*(1+B285)</f>
        <v/>
      </c>
      <c r="D285" s="202">
        <f>INDIRECT(D$1&amp;"!D"&amp;ROW())</f>
        <v/>
      </c>
      <c r="E285" s="200">
        <f>E286*(1+D285)</f>
        <v/>
      </c>
      <c r="F285" s="202">
        <f>INDIRECT(F$1&amp;"!D"&amp;ROW())</f>
        <v/>
      </c>
      <c r="G285" s="200">
        <f>G286*(1+F285)</f>
        <v/>
      </c>
      <c r="H285" s="202">
        <f>INDIRECT(H$1&amp;"!D"&amp;ROW())</f>
        <v/>
      </c>
      <c r="I285" s="200">
        <f>I286*(1+H285)</f>
        <v/>
      </c>
      <c r="J285" s="199" t="n"/>
      <c r="K285" s="199" t="n"/>
      <c r="L285" s="200">
        <f>SUM(C285,E285,G285,I285,K285)</f>
        <v/>
      </c>
      <c r="M285" s="202">
        <f>L285/L286-1</f>
        <v/>
      </c>
      <c r="N285" s="415" t="n"/>
      <c r="O285" s="202" t="n"/>
      <c r="P285" s="416" t="n"/>
      <c r="Q285" s="415" t="n"/>
      <c r="R285" s="218" t="n"/>
      <c r="S285" s="417" t="n"/>
      <c r="T285" s="217" t="n"/>
      <c r="U285" s="199" t="n"/>
      <c r="V285" s="199" t="n"/>
      <c r="W285" s="199" t="n"/>
      <c r="X285" s="199" t="n"/>
      <c r="Y285" s="199" t="n"/>
      <c r="Z285" s="199" t="n"/>
      <c r="AA285" s="199" t="n"/>
      <c r="AB285" s="199" t="n"/>
      <c r="AC285" s="199" t="n"/>
      <c r="AD285" s="199" t="n"/>
      <c r="AE285" s="199" t="n"/>
      <c r="AF285" s="199" t="n"/>
      <c r="AG285" s="199" t="n"/>
    </row>
    <row r="286" ht="26.5" customHeight="1">
      <c r="A286" s="203" t="n">
        <v>43957</v>
      </c>
      <c r="B286" s="202">
        <f>INDIRECT(B$1&amp;"!D"&amp;ROW())</f>
        <v/>
      </c>
      <c r="C286" s="200">
        <f>C287*(1+B286)</f>
        <v/>
      </c>
      <c r="D286" s="202">
        <f>INDIRECT(D$1&amp;"!D"&amp;ROW())</f>
        <v/>
      </c>
      <c r="E286" s="200">
        <f>E287*(1+D286)</f>
        <v/>
      </c>
      <c r="F286" s="202">
        <f>INDIRECT(F$1&amp;"!D"&amp;ROW())</f>
        <v/>
      </c>
      <c r="G286" s="200">
        <f>G287*(1+F286)</f>
        <v/>
      </c>
      <c r="H286" s="202">
        <f>INDIRECT(H$1&amp;"!D"&amp;ROW())</f>
        <v/>
      </c>
      <c r="I286" s="200">
        <f>I287*(1+H286)</f>
        <v/>
      </c>
      <c r="J286" s="199" t="n"/>
      <c r="K286" s="199" t="n"/>
      <c r="L286" s="200">
        <f>SUM(C286,E286,G286,I286,K286)</f>
        <v/>
      </c>
      <c r="M286" s="202">
        <f>L286/L287-1</f>
        <v/>
      </c>
      <c r="N286" s="415" t="n"/>
      <c r="O286" s="202" t="n"/>
      <c r="P286" s="416" t="n"/>
      <c r="Q286" s="415" t="n"/>
      <c r="R286" s="218" t="n"/>
      <c r="S286" s="417" t="n"/>
      <c r="T286" s="217" t="n"/>
      <c r="U286" s="199" t="n"/>
      <c r="V286" s="199" t="n"/>
      <c r="W286" s="199" t="n"/>
      <c r="X286" s="199" t="n"/>
      <c r="Y286" s="199" t="n"/>
      <c r="Z286" s="199" t="n"/>
      <c r="AA286" s="199" t="n"/>
      <c r="AB286" s="199" t="n"/>
      <c r="AC286" s="199" t="n"/>
      <c r="AD286" s="199" t="n"/>
      <c r="AE286" s="199" t="n"/>
      <c r="AF286" s="199" t="n"/>
      <c r="AG286" s="199" t="n"/>
    </row>
    <row r="287" ht="26.5" customHeight="1">
      <c r="A287" s="203" t="n">
        <v>43956</v>
      </c>
      <c r="B287" s="202">
        <f>INDIRECT(B$1&amp;"!D"&amp;ROW())</f>
        <v/>
      </c>
      <c r="C287" s="200">
        <f>C288*(1+B287)</f>
        <v/>
      </c>
      <c r="D287" s="202">
        <f>INDIRECT(D$1&amp;"!D"&amp;ROW())</f>
        <v/>
      </c>
      <c r="E287" s="200">
        <f>E288*(1+D287)</f>
        <v/>
      </c>
      <c r="F287" s="202">
        <f>INDIRECT(F$1&amp;"!D"&amp;ROW())</f>
        <v/>
      </c>
      <c r="G287" s="200">
        <f>G288*(1+F287)</f>
        <v/>
      </c>
      <c r="H287" s="202">
        <f>INDIRECT(H$1&amp;"!D"&amp;ROW())</f>
        <v/>
      </c>
      <c r="I287" s="200">
        <f>I288*(1+H287)</f>
        <v/>
      </c>
      <c r="J287" s="199" t="n"/>
      <c r="K287" s="199" t="n"/>
      <c r="L287" s="200">
        <f>SUM(C287,E287,G287,I287,K287)</f>
        <v/>
      </c>
      <c r="M287" s="202">
        <f>L287/L288-1</f>
        <v/>
      </c>
      <c r="N287" s="415" t="n"/>
      <c r="O287" s="202" t="n"/>
      <c r="P287" s="416" t="n"/>
      <c r="Q287" s="415" t="n"/>
      <c r="R287" s="218" t="n"/>
      <c r="S287" s="417" t="n"/>
      <c r="T287" s="217" t="n"/>
      <c r="U287" s="199" t="n"/>
      <c r="V287" s="199" t="n"/>
      <c r="W287" s="199" t="n"/>
      <c r="X287" s="199" t="n"/>
      <c r="Y287" s="199" t="n"/>
      <c r="Z287" s="199" t="n"/>
      <c r="AA287" s="199" t="n"/>
      <c r="AB287" s="199" t="n"/>
      <c r="AC287" s="199" t="n"/>
      <c r="AD287" s="199" t="n"/>
      <c r="AE287" s="199" t="n"/>
      <c r="AF287" s="199" t="n"/>
      <c r="AG287" s="199" t="n"/>
    </row>
    <row r="288" ht="26.5" customHeight="1">
      <c r="A288" s="203" t="n">
        <v>43955</v>
      </c>
      <c r="B288" s="202">
        <f>INDIRECT(B$1&amp;"!D"&amp;ROW())</f>
        <v/>
      </c>
      <c r="C288" s="200">
        <f>C289*(1+B288)</f>
        <v/>
      </c>
      <c r="D288" s="202">
        <f>INDIRECT(D$1&amp;"!D"&amp;ROW())</f>
        <v/>
      </c>
      <c r="E288" s="200">
        <f>E289*(1+D288)</f>
        <v/>
      </c>
      <c r="F288" s="202">
        <f>INDIRECT(F$1&amp;"!D"&amp;ROW())</f>
        <v/>
      </c>
      <c r="G288" s="200">
        <f>G289*(1+F288)</f>
        <v/>
      </c>
      <c r="H288" s="202">
        <f>INDIRECT(H$1&amp;"!D"&amp;ROW())</f>
        <v/>
      </c>
      <c r="I288" s="200">
        <f>I289*(1+H288)</f>
        <v/>
      </c>
      <c r="J288" s="199" t="n"/>
      <c r="K288" s="199" t="n"/>
      <c r="L288" s="200">
        <f>SUM(C288,E288,G288,I288,K288)</f>
        <v/>
      </c>
      <c r="M288" s="202">
        <f>L288/L289-1</f>
        <v/>
      </c>
      <c r="N288" s="415" t="n"/>
      <c r="O288" s="202" t="n"/>
      <c r="P288" s="416" t="n"/>
      <c r="Q288" s="415" t="n"/>
      <c r="R288" s="218" t="n"/>
      <c r="S288" s="417" t="n"/>
      <c r="T288" s="217" t="n"/>
      <c r="U288" s="199" t="n"/>
      <c r="V288" s="199" t="n"/>
      <c r="W288" s="199" t="n"/>
      <c r="X288" s="199" t="n"/>
      <c r="Y288" s="199" t="n"/>
      <c r="Z288" s="199" t="n"/>
      <c r="AA288" s="199" t="n"/>
      <c r="AB288" s="199" t="n"/>
      <c r="AC288" s="199" t="n"/>
      <c r="AD288" s="199" t="n"/>
      <c r="AE288" s="199" t="n"/>
      <c r="AF288" s="199" t="n"/>
      <c r="AG288" s="199" t="n"/>
    </row>
    <row r="289" ht="26.5" customHeight="1">
      <c r="A289" s="203" t="n">
        <v>43952</v>
      </c>
      <c r="B289" s="202">
        <f>INDIRECT(B$1&amp;"!D"&amp;ROW())</f>
        <v/>
      </c>
      <c r="C289" s="200">
        <f>C290*(1+B289)</f>
        <v/>
      </c>
      <c r="D289" s="202">
        <f>INDIRECT(D$1&amp;"!D"&amp;ROW())</f>
        <v/>
      </c>
      <c r="E289" s="200">
        <f>E290*(1+D289)</f>
        <v/>
      </c>
      <c r="F289" s="202">
        <f>INDIRECT(F$1&amp;"!D"&amp;ROW())</f>
        <v/>
      </c>
      <c r="G289" s="200">
        <f>G290*(1+F289)</f>
        <v/>
      </c>
      <c r="H289" s="202">
        <f>INDIRECT(H$1&amp;"!D"&amp;ROW())</f>
        <v/>
      </c>
      <c r="I289" s="200">
        <f>I290*(1+H289)</f>
        <v/>
      </c>
      <c r="J289" s="199" t="n"/>
      <c r="K289" s="199" t="n"/>
      <c r="L289" s="200">
        <f>SUM(C289,E289,G289,I289,K289)</f>
        <v/>
      </c>
      <c r="M289" s="202">
        <f>L289/L290-1</f>
        <v/>
      </c>
      <c r="N289" s="415" t="n"/>
      <c r="O289" s="202" t="n"/>
      <c r="P289" s="416" t="n"/>
      <c r="Q289" s="415" t="n"/>
      <c r="R289" s="218" t="n"/>
      <c r="S289" s="417" t="n"/>
      <c r="T289" s="217" t="n"/>
      <c r="U289" s="199" t="n"/>
      <c r="V289" s="199" t="n"/>
      <c r="W289" s="199" t="n"/>
      <c r="X289" s="199" t="n"/>
      <c r="Y289" s="199" t="n"/>
      <c r="Z289" s="199" t="n"/>
      <c r="AA289" s="199" t="n"/>
      <c r="AB289" s="199" t="n"/>
      <c r="AC289" s="199" t="n"/>
      <c r="AD289" s="199" t="n"/>
      <c r="AE289" s="199" t="n"/>
      <c r="AF289" s="199" t="n"/>
      <c r="AG289" s="199" t="n"/>
    </row>
    <row r="290" ht="26.5" customHeight="1">
      <c r="A290" s="203" t="n">
        <v>43951</v>
      </c>
      <c r="B290" s="202">
        <f>INDIRECT(B$1&amp;"!D"&amp;ROW())</f>
        <v/>
      </c>
      <c r="C290" s="200">
        <f>C291*(1+B290)</f>
        <v/>
      </c>
      <c r="D290" s="202">
        <f>INDIRECT(D$1&amp;"!D"&amp;ROW())</f>
        <v/>
      </c>
      <c r="E290" s="200">
        <f>E291*(1+D290)</f>
        <v/>
      </c>
      <c r="F290" s="202">
        <f>INDIRECT(F$1&amp;"!D"&amp;ROW())</f>
        <v/>
      </c>
      <c r="G290" s="200">
        <f>G291*(1+F290)</f>
        <v/>
      </c>
      <c r="H290" s="202">
        <f>INDIRECT(H$1&amp;"!D"&amp;ROW())</f>
        <v/>
      </c>
      <c r="I290" s="200">
        <f>I291*(1+H290)</f>
        <v/>
      </c>
      <c r="J290" s="199" t="n"/>
      <c r="K290" s="199" t="n"/>
      <c r="L290" s="200">
        <f>SUM(C290,E290,G290,I290,K290)</f>
        <v/>
      </c>
      <c r="M290" s="202">
        <f>L290/L291-1</f>
        <v/>
      </c>
      <c r="N290" s="415" t="n"/>
      <c r="O290" s="202" t="n"/>
      <c r="P290" s="416" t="n"/>
      <c r="Q290" s="415" t="n"/>
      <c r="R290" s="218" t="n"/>
      <c r="S290" s="417" t="n"/>
      <c r="T290" s="217" t="n"/>
      <c r="U290" s="199" t="n"/>
      <c r="V290" s="199" t="n"/>
      <c r="W290" s="199" t="n"/>
      <c r="X290" s="199" t="n"/>
      <c r="Y290" s="199" t="n"/>
      <c r="Z290" s="199" t="n"/>
      <c r="AA290" s="199" t="n"/>
      <c r="AB290" s="199" t="n"/>
      <c r="AC290" s="199" t="n"/>
      <c r="AD290" s="199" t="n"/>
      <c r="AE290" s="199" t="n"/>
      <c r="AF290" s="199" t="n"/>
      <c r="AG290" s="199" t="n"/>
    </row>
    <row r="291" ht="26.5" customHeight="1">
      <c r="A291" s="203" t="n">
        <v>43950</v>
      </c>
      <c r="B291" s="202">
        <f>INDIRECT(B$1&amp;"!D"&amp;ROW())</f>
        <v/>
      </c>
      <c r="C291" s="200">
        <f>C292*(1+B291)</f>
        <v/>
      </c>
      <c r="D291" s="202">
        <f>INDIRECT(D$1&amp;"!D"&amp;ROW())</f>
        <v/>
      </c>
      <c r="E291" s="200">
        <f>E292*(1+D291)</f>
        <v/>
      </c>
      <c r="F291" s="202">
        <f>INDIRECT(F$1&amp;"!D"&amp;ROW())</f>
        <v/>
      </c>
      <c r="G291" s="200">
        <f>G292*(1+F291)</f>
        <v/>
      </c>
      <c r="H291" s="202">
        <f>INDIRECT(H$1&amp;"!D"&amp;ROW())</f>
        <v/>
      </c>
      <c r="I291" s="200">
        <f>I292*(1+H291)</f>
        <v/>
      </c>
      <c r="J291" s="199" t="n"/>
      <c r="K291" s="199" t="n"/>
      <c r="L291" s="200">
        <f>SUM(C291,E291,G291,I291,K291)</f>
        <v/>
      </c>
      <c r="M291" s="202">
        <f>L291/L292-1</f>
        <v/>
      </c>
      <c r="N291" s="415" t="n"/>
      <c r="O291" s="202" t="n"/>
      <c r="P291" s="416" t="n"/>
      <c r="Q291" s="415" t="n"/>
      <c r="R291" s="218" t="n"/>
      <c r="S291" s="417" t="n"/>
      <c r="T291" s="217" t="n"/>
      <c r="U291" s="199" t="n"/>
      <c r="V291" s="199" t="n"/>
      <c r="W291" s="199" t="n"/>
      <c r="X291" s="199" t="n"/>
      <c r="Y291" s="199" t="n"/>
      <c r="Z291" s="199" t="n"/>
      <c r="AA291" s="199" t="n"/>
      <c r="AB291" s="199" t="n"/>
      <c r="AC291" s="199" t="n"/>
      <c r="AD291" s="199" t="n"/>
      <c r="AE291" s="199" t="n"/>
      <c r="AF291" s="199" t="n"/>
      <c r="AG291" s="199" t="n"/>
    </row>
    <row r="292" ht="26.5" customHeight="1">
      <c r="A292" s="203" t="n">
        <v>43949</v>
      </c>
      <c r="B292" s="202">
        <f>INDIRECT(B$1&amp;"!D"&amp;ROW())</f>
        <v/>
      </c>
      <c r="C292" s="200">
        <f>C293*(1+B292)</f>
        <v/>
      </c>
      <c r="D292" s="202">
        <f>INDIRECT(D$1&amp;"!D"&amp;ROW())</f>
        <v/>
      </c>
      <c r="E292" s="200">
        <f>E293*(1+D292)</f>
        <v/>
      </c>
      <c r="F292" s="202">
        <f>INDIRECT(F$1&amp;"!D"&amp;ROW())</f>
        <v/>
      </c>
      <c r="G292" s="200">
        <f>G293*(1+F292)</f>
        <v/>
      </c>
      <c r="H292" s="202">
        <f>INDIRECT(H$1&amp;"!D"&amp;ROW())</f>
        <v/>
      </c>
      <c r="I292" s="200">
        <f>I293*(1+H292)</f>
        <v/>
      </c>
      <c r="J292" s="199" t="n"/>
      <c r="K292" s="199" t="n"/>
      <c r="L292" s="200">
        <f>SUM(C292,E292,G292,I292,K292)</f>
        <v/>
      </c>
      <c r="M292" s="202">
        <f>L292/L293-1</f>
        <v/>
      </c>
      <c r="N292" s="415" t="n"/>
      <c r="O292" s="202" t="n"/>
      <c r="P292" s="416" t="n"/>
      <c r="Q292" s="415" t="n"/>
      <c r="R292" s="218" t="n"/>
      <c r="S292" s="417" t="n"/>
      <c r="T292" s="217" t="n"/>
      <c r="U292" s="199" t="n"/>
      <c r="V292" s="199" t="n"/>
      <c r="W292" s="199" t="n"/>
      <c r="X292" s="199" t="n"/>
      <c r="Y292" s="199" t="n"/>
      <c r="Z292" s="199" t="n"/>
      <c r="AA292" s="199" t="n"/>
      <c r="AB292" s="199" t="n"/>
      <c r="AC292" s="199" t="n"/>
      <c r="AD292" s="199" t="n"/>
      <c r="AE292" s="199" t="n"/>
      <c r="AF292" s="199" t="n"/>
      <c r="AG292" s="199" t="n"/>
    </row>
    <row r="293" ht="26.5" customHeight="1">
      <c r="A293" s="203" t="n">
        <v>43948</v>
      </c>
      <c r="B293" s="202">
        <f>INDIRECT(B$1&amp;"!D"&amp;ROW())</f>
        <v/>
      </c>
      <c r="C293" s="200">
        <f>C294*(1+B293)</f>
        <v/>
      </c>
      <c r="D293" s="202">
        <f>INDIRECT(D$1&amp;"!D"&amp;ROW())</f>
        <v/>
      </c>
      <c r="E293" s="200">
        <f>E294*(1+D293)</f>
        <v/>
      </c>
      <c r="F293" s="202">
        <f>INDIRECT(F$1&amp;"!D"&amp;ROW())</f>
        <v/>
      </c>
      <c r="G293" s="200">
        <f>G294*(1+F293)</f>
        <v/>
      </c>
      <c r="H293" s="202">
        <f>INDIRECT(H$1&amp;"!D"&amp;ROW())</f>
        <v/>
      </c>
      <c r="I293" s="200">
        <f>I294*(1+H293)</f>
        <v/>
      </c>
      <c r="J293" s="199" t="n"/>
      <c r="K293" s="199" t="n"/>
      <c r="L293" s="200">
        <f>SUM(C293,E293,G293,I293,K293)</f>
        <v/>
      </c>
      <c r="M293" s="202">
        <f>L293/L294-1</f>
        <v/>
      </c>
      <c r="N293" s="415" t="n"/>
      <c r="O293" s="202" t="n"/>
      <c r="P293" s="416" t="n"/>
      <c r="Q293" s="415" t="n"/>
      <c r="R293" s="218" t="n"/>
      <c r="S293" s="417" t="n"/>
      <c r="T293" s="217" t="n"/>
      <c r="U293" s="199" t="n"/>
      <c r="V293" s="199" t="n"/>
      <c r="W293" s="199" t="n"/>
      <c r="X293" s="199" t="n"/>
      <c r="Y293" s="199" t="n"/>
      <c r="Z293" s="199" t="n"/>
      <c r="AA293" s="199" t="n"/>
      <c r="AB293" s="199" t="n"/>
      <c r="AC293" s="199" t="n"/>
      <c r="AD293" s="199" t="n"/>
      <c r="AE293" s="199" t="n"/>
      <c r="AF293" s="199" t="n"/>
      <c r="AG293" s="199" t="n"/>
    </row>
    <row r="294" ht="26.5" customHeight="1">
      <c r="A294" s="203" t="n">
        <v>43945</v>
      </c>
      <c r="B294" s="202">
        <f>INDIRECT(B$1&amp;"!D"&amp;ROW())</f>
        <v/>
      </c>
      <c r="C294" s="200">
        <f>C295*(1+B294)</f>
        <v/>
      </c>
      <c r="D294" s="202">
        <f>INDIRECT(D$1&amp;"!D"&amp;ROW())</f>
        <v/>
      </c>
      <c r="E294" s="200">
        <f>E295*(1+D294)</f>
        <v/>
      </c>
      <c r="F294" s="202">
        <f>INDIRECT(F$1&amp;"!D"&amp;ROW())</f>
        <v/>
      </c>
      <c r="G294" s="200">
        <f>G295*(1+F294)</f>
        <v/>
      </c>
      <c r="H294" s="202">
        <f>INDIRECT(H$1&amp;"!D"&amp;ROW())</f>
        <v/>
      </c>
      <c r="I294" s="200">
        <f>I295*(1+H294)</f>
        <v/>
      </c>
      <c r="J294" s="199" t="n"/>
      <c r="K294" s="199" t="n"/>
      <c r="L294" s="200">
        <f>SUM(C294,E294,G294,I294,K294)</f>
        <v/>
      </c>
      <c r="M294" s="202">
        <f>L294/L295-1</f>
        <v/>
      </c>
      <c r="N294" s="415" t="n"/>
      <c r="O294" s="202" t="n"/>
      <c r="P294" s="416" t="n"/>
      <c r="Q294" s="415" t="n"/>
      <c r="R294" s="218" t="n"/>
      <c r="S294" s="417" t="n"/>
      <c r="T294" s="217" t="n"/>
      <c r="U294" s="199" t="n"/>
      <c r="V294" s="199" t="n"/>
      <c r="W294" s="199" t="n"/>
      <c r="X294" s="199" t="n"/>
      <c r="Y294" s="199" t="n"/>
      <c r="Z294" s="199" t="n"/>
      <c r="AA294" s="199" t="n"/>
      <c r="AB294" s="199" t="n"/>
      <c r="AC294" s="199" t="n"/>
      <c r="AD294" s="199" t="n"/>
      <c r="AE294" s="199" t="n"/>
      <c r="AF294" s="199" t="n"/>
      <c r="AG294" s="199" t="n"/>
    </row>
    <row r="295" ht="26.5" customHeight="1">
      <c r="A295" s="203" t="n">
        <v>43944</v>
      </c>
      <c r="B295" s="202">
        <f>INDIRECT(B$1&amp;"!D"&amp;ROW())</f>
        <v/>
      </c>
      <c r="C295" s="200">
        <f>C296*(1+B295)</f>
        <v/>
      </c>
      <c r="D295" s="202">
        <f>INDIRECT(D$1&amp;"!D"&amp;ROW())</f>
        <v/>
      </c>
      <c r="E295" s="200">
        <f>E296*(1+D295)</f>
        <v/>
      </c>
      <c r="F295" s="202">
        <f>INDIRECT(F$1&amp;"!D"&amp;ROW())</f>
        <v/>
      </c>
      <c r="G295" s="200">
        <f>G296*(1+F295)</f>
        <v/>
      </c>
      <c r="H295" s="202">
        <f>INDIRECT(H$1&amp;"!D"&amp;ROW())</f>
        <v/>
      </c>
      <c r="I295" s="200">
        <f>I296*(1+H295)</f>
        <v/>
      </c>
      <c r="J295" s="199" t="n"/>
      <c r="K295" s="199" t="n"/>
      <c r="L295" s="200">
        <f>SUM(C295,E295,G295,I295,K295)</f>
        <v/>
      </c>
      <c r="M295" s="202">
        <f>L295/L296-1</f>
        <v/>
      </c>
      <c r="N295" s="415" t="n"/>
      <c r="O295" s="202" t="n"/>
      <c r="P295" s="416" t="n"/>
      <c r="Q295" s="415" t="n"/>
      <c r="R295" s="218" t="n"/>
      <c r="S295" s="417" t="n"/>
      <c r="T295" s="217" t="n"/>
      <c r="U295" s="199" t="n"/>
      <c r="V295" s="199" t="n"/>
      <c r="W295" s="199" t="n"/>
      <c r="X295" s="199" t="n"/>
      <c r="Y295" s="199" t="n"/>
      <c r="Z295" s="199" t="n"/>
      <c r="AA295" s="199" t="n"/>
      <c r="AB295" s="199" t="n"/>
      <c r="AC295" s="199" t="n"/>
      <c r="AD295" s="199" t="n"/>
      <c r="AE295" s="199" t="n"/>
      <c r="AF295" s="199" t="n"/>
      <c r="AG295" s="199" t="n"/>
    </row>
    <row r="296" ht="26.5" customHeight="1">
      <c r="A296" s="203" t="n">
        <v>43943</v>
      </c>
      <c r="B296" s="202">
        <f>INDIRECT(B$1&amp;"!D"&amp;ROW())</f>
        <v/>
      </c>
      <c r="C296" s="200">
        <f>C297*(1+B296)</f>
        <v/>
      </c>
      <c r="D296" s="202">
        <f>INDIRECT(D$1&amp;"!D"&amp;ROW())</f>
        <v/>
      </c>
      <c r="E296" s="200">
        <f>E297*(1+D296)</f>
        <v/>
      </c>
      <c r="F296" s="202">
        <f>INDIRECT(F$1&amp;"!D"&amp;ROW())</f>
        <v/>
      </c>
      <c r="G296" s="200">
        <f>G297*(1+F296)</f>
        <v/>
      </c>
      <c r="H296" s="202">
        <f>INDIRECT(H$1&amp;"!D"&amp;ROW())</f>
        <v/>
      </c>
      <c r="I296" s="200">
        <f>I297*(1+H296)</f>
        <v/>
      </c>
      <c r="J296" s="199" t="n"/>
      <c r="K296" s="199" t="n"/>
      <c r="L296" s="200">
        <f>SUM(C296,E296,G296,I296,K296)</f>
        <v/>
      </c>
      <c r="M296" s="202">
        <f>L296/L297-1</f>
        <v/>
      </c>
      <c r="N296" s="415" t="n"/>
      <c r="O296" s="202" t="n"/>
      <c r="P296" s="416" t="n"/>
      <c r="Q296" s="415" t="n"/>
      <c r="R296" s="218" t="n"/>
      <c r="S296" s="417" t="n"/>
      <c r="T296" s="217" t="n"/>
      <c r="U296" s="199" t="n"/>
      <c r="V296" s="199" t="n"/>
      <c r="W296" s="199" t="n"/>
      <c r="X296" s="199" t="n"/>
      <c r="Y296" s="199" t="n"/>
      <c r="Z296" s="199" t="n"/>
      <c r="AA296" s="199" t="n"/>
      <c r="AB296" s="199" t="n"/>
      <c r="AC296" s="199" t="n"/>
      <c r="AD296" s="199" t="n"/>
      <c r="AE296" s="199" t="n"/>
      <c r="AF296" s="199" t="n"/>
      <c r="AG296" s="199" t="n"/>
    </row>
    <row r="297" ht="26.5" customHeight="1">
      <c r="A297" s="203" t="n">
        <v>43942</v>
      </c>
      <c r="B297" s="202">
        <f>INDIRECT(B$1&amp;"!D"&amp;ROW())</f>
        <v/>
      </c>
      <c r="C297" s="200">
        <f>C298*(1+B297)</f>
        <v/>
      </c>
      <c r="D297" s="202">
        <f>INDIRECT(D$1&amp;"!D"&amp;ROW())</f>
        <v/>
      </c>
      <c r="E297" s="200">
        <f>E298*(1+D297)</f>
        <v/>
      </c>
      <c r="F297" s="202">
        <f>INDIRECT(F$1&amp;"!D"&amp;ROW())</f>
        <v/>
      </c>
      <c r="G297" s="200">
        <f>G298*(1+F297)</f>
        <v/>
      </c>
      <c r="H297" s="202">
        <f>INDIRECT(H$1&amp;"!D"&amp;ROW())</f>
        <v/>
      </c>
      <c r="I297" s="200">
        <f>I298*(1+H297)</f>
        <v/>
      </c>
      <c r="J297" s="199" t="n"/>
      <c r="K297" s="199" t="n"/>
      <c r="L297" s="200">
        <f>SUM(C297,E297,G297,I297,K297)</f>
        <v/>
      </c>
      <c r="M297" s="202">
        <f>L297/L298-1</f>
        <v/>
      </c>
      <c r="N297" s="415" t="n"/>
      <c r="O297" s="202" t="n"/>
      <c r="P297" s="416" t="n"/>
      <c r="Q297" s="415" t="n"/>
      <c r="R297" s="218" t="n"/>
      <c r="S297" s="417" t="n"/>
      <c r="T297" s="217" t="n"/>
      <c r="U297" s="199" t="n"/>
      <c r="V297" s="199" t="n"/>
      <c r="W297" s="199" t="n"/>
      <c r="X297" s="199" t="n"/>
      <c r="Y297" s="199" t="n"/>
      <c r="Z297" s="199" t="n"/>
      <c r="AA297" s="199" t="n"/>
      <c r="AB297" s="199" t="n"/>
      <c r="AC297" s="199" t="n"/>
      <c r="AD297" s="199" t="n"/>
      <c r="AE297" s="199" t="n"/>
      <c r="AF297" s="199" t="n"/>
      <c r="AG297" s="199" t="n"/>
    </row>
    <row r="298" ht="26.5" customHeight="1">
      <c r="A298" s="203" t="n">
        <v>43941</v>
      </c>
      <c r="B298" s="202">
        <f>INDIRECT(B$1&amp;"!D"&amp;ROW())</f>
        <v/>
      </c>
      <c r="C298" s="200">
        <f>C299*(1+B298)</f>
        <v/>
      </c>
      <c r="D298" s="202">
        <f>INDIRECT(D$1&amp;"!D"&amp;ROW())</f>
        <v/>
      </c>
      <c r="E298" s="200">
        <f>E299*(1+D298)</f>
        <v/>
      </c>
      <c r="F298" s="202">
        <f>INDIRECT(F$1&amp;"!D"&amp;ROW())</f>
        <v/>
      </c>
      <c r="G298" s="200">
        <f>G299*(1+F298)</f>
        <v/>
      </c>
      <c r="H298" s="202">
        <f>INDIRECT(H$1&amp;"!D"&amp;ROW())</f>
        <v/>
      </c>
      <c r="I298" s="200">
        <f>I299*(1+H298)</f>
        <v/>
      </c>
      <c r="J298" s="199" t="n"/>
      <c r="K298" s="199" t="n"/>
      <c r="L298" s="200">
        <f>SUM(C298,E298,G298,I298,K298)</f>
        <v/>
      </c>
      <c r="M298" s="202">
        <f>L298/L299-1</f>
        <v/>
      </c>
      <c r="N298" s="415" t="n"/>
      <c r="O298" s="202" t="n"/>
      <c r="P298" s="416" t="n"/>
      <c r="Q298" s="415" t="n"/>
      <c r="R298" s="218" t="n"/>
      <c r="S298" s="417" t="n"/>
      <c r="T298" s="217" t="n"/>
      <c r="U298" s="199" t="n"/>
      <c r="V298" s="199" t="n"/>
      <c r="W298" s="199" t="n"/>
      <c r="X298" s="199" t="n"/>
      <c r="Y298" s="199" t="n"/>
      <c r="Z298" s="199" t="n"/>
      <c r="AA298" s="199" t="n"/>
      <c r="AB298" s="199" t="n"/>
      <c r="AC298" s="199" t="n"/>
      <c r="AD298" s="199" t="n"/>
      <c r="AE298" s="199" t="n"/>
      <c r="AF298" s="199" t="n"/>
      <c r="AG298" s="199" t="n"/>
    </row>
    <row r="299" ht="26.5" customHeight="1">
      <c r="A299" s="203" t="n">
        <v>43938</v>
      </c>
      <c r="B299" s="202">
        <f>INDIRECT(B$1&amp;"!D"&amp;ROW())</f>
        <v/>
      </c>
      <c r="C299" s="200">
        <f>C300*(1+B299)</f>
        <v/>
      </c>
      <c r="D299" s="202">
        <f>INDIRECT(D$1&amp;"!D"&amp;ROW())</f>
        <v/>
      </c>
      <c r="E299" s="200">
        <f>E300*(1+D299)</f>
        <v/>
      </c>
      <c r="F299" s="202">
        <f>INDIRECT(F$1&amp;"!D"&amp;ROW())</f>
        <v/>
      </c>
      <c r="G299" s="200">
        <f>G300*(1+F299)</f>
        <v/>
      </c>
      <c r="H299" s="202">
        <f>INDIRECT(H$1&amp;"!D"&amp;ROW())</f>
        <v/>
      </c>
      <c r="I299" s="200">
        <f>I300*(1+H299)</f>
        <v/>
      </c>
      <c r="J299" s="199" t="n"/>
      <c r="K299" s="199" t="n"/>
      <c r="L299" s="200">
        <f>SUM(C299,E299,G299,I299,K299)</f>
        <v/>
      </c>
      <c r="M299" s="202">
        <f>L299/L300-1</f>
        <v/>
      </c>
      <c r="N299" s="415" t="n"/>
      <c r="O299" s="202" t="n"/>
      <c r="P299" s="416" t="n"/>
      <c r="Q299" s="415" t="n"/>
      <c r="R299" s="218" t="n"/>
      <c r="S299" s="417" t="n"/>
      <c r="T299" s="217" t="n"/>
      <c r="U299" s="199" t="n"/>
      <c r="V299" s="199" t="n"/>
      <c r="W299" s="199" t="n"/>
      <c r="X299" s="199" t="n"/>
      <c r="Y299" s="199" t="n"/>
      <c r="Z299" s="199" t="n"/>
      <c r="AA299" s="199" t="n"/>
      <c r="AB299" s="199" t="n"/>
      <c r="AC299" s="199" t="n"/>
      <c r="AD299" s="199" t="n"/>
      <c r="AE299" s="199" t="n"/>
      <c r="AF299" s="199" t="n"/>
      <c r="AG299" s="199" t="n"/>
    </row>
    <row r="300" ht="26.5" customHeight="1">
      <c r="A300" s="203" t="n">
        <v>43937</v>
      </c>
      <c r="B300" s="202">
        <f>INDIRECT(B$1&amp;"!D"&amp;ROW())</f>
        <v/>
      </c>
      <c r="C300" s="200">
        <f>C301*(1+B300)</f>
        <v/>
      </c>
      <c r="D300" s="202">
        <f>INDIRECT(D$1&amp;"!D"&amp;ROW())</f>
        <v/>
      </c>
      <c r="E300" s="200">
        <f>E301*(1+D300)</f>
        <v/>
      </c>
      <c r="F300" s="202">
        <f>INDIRECT(F$1&amp;"!D"&amp;ROW())</f>
        <v/>
      </c>
      <c r="G300" s="200">
        <f>G301*(1+F300)</f>
        <v/>
      </c>
      <c r="H300" s="202">
        <f>INDIRECT(H$1&amp;"!D"&amp;ROW())</f>
        <v/>
      </c>
      <c r="I300" s="200">
        <f>I301*(1+H300)</f>
        <v/>
      </c>
      <c r="J300" s="199" t="n"/>
      <c r="K300" s="199" t="n"/>
      <c r="L300" s="200">
        <f>SUM(C300,E300,G300,I300,K300)</f>
        <v/>
      </c>
      <c r="M300" s="202">
        <f>L300/L301-1</f>
        <v/>
      </c>
      <c r="N300" s="415" t="n"/>
      <c r="O300" s="202" t="n"/>
      <c r="P300" s="416" t="n"/>
      <c r="Q300" s="415" t="n"/>
      <c r="R300" s="218" t="n"/>
      <c r="S300" s="417" t="n"/>
      <c r="T300" s="217" t="n"/>
      <c r="U300" s="199" t="n"/>
      <c r="V300" s="199" t="n"/>
      <c r="W300" s="199" t="n"/>
      <c r="X300" s="199" t="n"/>
      <c r="Y300" s="199" t="n"/>
      <c r="Z300" s="199" t="n"/>
      <c r="AA300" s="199" t="n"/>
      <c r="AB300" s="199" t="n"/>
      <c r="AC300" s="199" t="n"/>
      <c r="AD300" s="199" t="n"/>
      <c r="AE300" s="199" t="n"/>
      <c r="AF300" s="199" t="n"/>
      <c r="AG300" s="199" t="n"/>
    </row>
    <row r="301" ht="26.5" customHeight="1">
      <c r="A301" s="203" t="n">
        <v>43936</v>
      </c>
      <c r="B301" s="202">
        <f>INDIRECT(B$1&amp;"!D"&amp;ROW())</f>
        <v/>
      </c>
      <c r="C301" s="200">
        <f>C302*(1+B301)</f>
        <v/>
      </c>
      <c r="D301" s="202">
        <f>INDIRECT(D$1&amp;"!D"&amp;ROW())</f>
        <v/>
      </c>
      <c r="E301" s="200">
        <f>E302*(1+D301)</f>
        <v/>
      </c>
      <c r="F301" s="202">
        <f>INDIRECT(F$1&amp;"!D"&amp;ROW())</f>
        <v/>
      </c>
      <c r="G301" s="200">
        <f>G302*(1+F301)</f>
        <v/>
      </c>
      <c r="H301" s="202">
        <f>INDIRECT(H$1&amp;"!D"&amp;ROW())</f>
        <v/>
      </c>
      <c r="I301" s="200">
        <f>I302*(1+H301)</f>
        <v/>
      </c>
      <c r="J301" s="199" t="n"/>
      <c r="K301" s="199" t="n"/>
      <c r="L301" s="200">
        <f>SUM(C301,E301,G301,I301,K301)</f>
        <v/>
      </c>
      <c r="M301" s="202">
        <f>L301/L302-1</f>
        <v/>
      </c>
      <c r="N301" s="415" t="n"/>
      <c r="O301" s="202" t="n"/>
      <c r="P301" s="416" t="n"/>
      <c r="Q301" s="415" t="n"/>
      <c r="R301" s="218" t="n"/>
      <c r="S301" s="417" t="n"/>
      <c r="T301" s="217" t="n"/>
      <c r="U301" s="199" t="n"/>
      <c r="V301" s="199" t="n"/>
      <c r="W301" s="199" t="n"/>
      <c r="X301" s="199" t="n"/>
      <c r="Y301" s="199" t="n"/>
      <c r="Z301" s="199" t="n"/>
      <c r="AA301" s="199" t="n"/>
      <c r="AB301" s="199" t="n"/>
      <c r="AC301" s="199" t="n"/>
      <c r="AD301" s="199" t="n"/>
      <c r="AE301" s="199" t="n"/>
      <c r="AF301" s="199" t="n"/>
      <c r="AG301" s="199" t="n"/>
    </row>
    <row r="302" ht="26.5" customHeight="1">
      <c r="A302" s="203" t="n">
        <v>43935</v>
      </c>
      <c r="B302" s="202">
        <f>INDIRECT(B$1&amp;"!D"&amp;ROW())</f>
        <v/>
      </c>
      <c r="C302" s="200">
        <f>C303*(1+B302)</f>
        <v/>
      </c>
      <c r="D302" s="202">
        <f>INDIRECT(D$1&amp;"!D"&amp;ROW())</f>
        <v/>
      </c>
      <c r="E302" s="200">
        <f>E303*(1+D302)</f>
        <v/>
      </c>
      <c r="F302" s="202">
        <f>INDIRECT(F$1&amp;"!D"&amp;ROW())</f>
        <v/>
      </c>
      <c r="G302" s="200">
        <f>G303*(1+F302)</f>
        <v/>
      </c>
      <c r="H302" s="202">
        <f>INDIRECT(H$1&amp;"!D"&amp;ROW())</f>
        <v/>
      </c>
      <c r="I302" s="200">
        <f>I303*(1+H302)</f>
        <v/>
      </c>
      <c r="J302" s="199" t="n"/>
      <c r="K302" s="199" t="n"/>
      <c r="L302" s="200">
        <f>SUM(C302,E302,G302,I302,K302)</f>
        <v/>
      </c>
      <c r="M302" s="202">
        <f>L302/L303-1</f>
        <v/>
      </c>
      <c r="N302" s="415" t="n"/>
      <c r="O302" s="202" t="n"/>
      <c r="P302" s="416" t="n"/>
      <c r="Q302" s="415" t="n"/>
      <c r="R302" s="218" t="n"/>
      <c r="S302" s="417" t="n"/>
      <c r="T302" s="217" t="n"/>
      <c r="U302" s="199" t="n"/>
      <c r="V302" s="199" t="n"/>
      <c r="W302" s="199" t="n"/>
      <c r="X302" s="199" t="n"/>
      <c r="Y302" s="199" t="n"/>
      <c r="Z302" s="199" t="n"/>
      <c r="AA302" s="199" t="n"/>
      <c r="AB302" s="199" t="n"/>
      <c r="AC302" s="199" t="n"/>
      <c r="AD302" s="199" t="n"/>
      <c r="AE302" s="199" t="n"/>
      <c r="AF302" s="199" t="n"/>
      <c r="AG302" s="199" t="n"/>
    </row>
    <row r="303" ht="26.5" customHeight="1">
      <c r="A303" s="203" t="n">
        <v>43934</v>
      </c>
      <c r="B303" s="202">
        <f>INDIRECT(B$1&amp;"!D"&amp;ROW())</f>
        <v/>
      </c>
      <c r="C303" s="200">
        <f>C304*(1+B303)</f>
        <v/>
      </c>
      <c r="D303" s="202">
        <f>INDIRECT(D$1&amp;"!D"&amp;ROW())</f>
        <v/>
      </c>
      <c r="E303" s="200">
        <f>E304*(1+D303)</f>
        <v/>
      </c>
      <c r="F303" s="202">
        <f>INDIRECT(F$1&amp;"!D"&amp;ROW())</f>
        <v/>
      </c>
      <c r="G303" s="200">
        <f>G304*(1+F303)</f>
        <v/>
      </c>
      <c r="H303" s="202">
        <f>INDIRECT(H$1&amp;"!D"&amp;ROW())</f>
        <v/>
      </c>
      <c r="I303" s="200">
        <f>I304*(1+H303)</f>
        <v/>
      </c>
      <c r="J303" s="199" t="n"/>
      <c r="K303" s="199" t="n"/>
      <c r="L303" s="200">
        <f>SUM(C303,E303,G303,I303,K303)</f>
        <v/>
      </c>
      <c r="M303" s="202">
        <f>L303/L304-1</f>
        <v/>
      </c>
      <c r="N303" s="415" t="n"/>
      <c r="O303" s="202" t="n"/>
      <c r="P303" s="416" t="n"/>
      <c r="Q303" s="415" t="n"/>
      <c r="R303" s="218" t="n"/>
      <c r="S303" s="417" t="n"/>
      <c r="T303" s="217" t="n"/>
      <c r="U303" s="199" t="n"/>
      <c r="V303" s="199" t="n"/>
      <c r="W303" s="199" t="n"/>
      <c r="X303" s="199" t="n"/>
      <c r="Y303" s="199" t="n"/>
      <c r="Z303" s="199" t="n"/>
      <c r="AA303" s="199" t="n"/>
      <c r="AB303" s="199" t="n"/>
      <c r="AC303" s="199" t="n"/>
      <c r="AD303" s="199" t="n"/>
      <c r="AE303" s="199" t="n"/>
      <c r="AF303" s="199" t="n"/>
      <c r="AG303" s="199" t="n"/>
    </row>
    <row r="304" ht="26.5" customHeight="1">
      <c r="A304" s="203" t="n">
        <v>43930</v>
      </c>
      <c r="B304" s="202">
        <f>INDIRECT(B$1&amp;"!D"&amp;ROW())</f>
        <v/>
      </c>
      <c r="C304" s="200">
        <f>C305*(1+B304)</f>
        <v/>
      </c>
      <c r="D304" s="202">
        <f>INDIRECT(D$1&amp;"!D"&amp;ROW())</f>
        <v/>
      </c>
      <c r="E304" s="200">
        <f>E305*(1+D304)</f>
        <v/>
      </c>
      <c r="F304" s="202">
        <f>INDIRECT(F$1&amp;"!D"&amp;ROW())</f>
        <v/>
      </c>
      <c r="G304" s="200">
        <f>G305*(1+F304)</f>
        <v/>
      </c>
      <c r="H304" s="202">
        <f>INDIRECT(H$1&amp;"!D"&amp;ROW())</f>
        <v/>
      </c>
      <c r="I304" s="200">
        <f>I305*(1+H304)</f>
        <v/>
      </c>
      <c r="J304" s="199" t="n"/>
      <c r="K304" s="199" t="n"/>
      <c r="L304" s="200">
        <f>SUM(C304,E304,G304,I304,K304)</f>
        <v/>
      </c>
      <c r="M304" s="202">
        <f>L304/L305-1</f>
        <v/>
      </c>
      <c r="N304" s="415" t="n"/>
      <c r="O304" s="202" t="n"/>
      <c r="P304" s="416" t="n"/>
      <c r="Q304" s="415" t="n"/>
      <c r="R304" s="218" t="n"/>
      <c r="S304" s="417" t="n"/>
      <c r="T304" s="217" t="n"/>
      <c r="U304" s="199" t="n"/>
      <c r="V304" s="199" t="n"/>
      <c r="W304" s="199" t="n"/>
      <c r="X304" s="199" t="n"/>
      <c r="Y304" s="199" t="n"/>
      <c r="Z304" s="199" t="n"/>
      <c r="AA304" s="199" t="n"/>
      <c r="AB304" s="199" t="n"/>
      <c r="AC304" s="199" t="n"/>
      <c r="AD304" s="199" t="n"/>
      <c r="AE304" s="199" t="n"/>
      <c r="AF304" s="199" t="n"/>
      <c r="AG304" s="199" t="n"/>
    </row>
    <row r="305" ht="26.5" customHeight="1">
      <c r="A305" s="203" t="n">
        <v>43929</v>
      </c>
      <c r="B305" s="202">
        <f>INDIRECT(B$1&amp;"!D"&amp;ROW())</f>
        <v/>
      </c>
      <c r="C305" s="200">
        <f>C306*(1+B305)</f>
        <v/>
      </c>
      <c r="D305" s="202">
        <f>INDIRECT(D$1&amp;"!D"&amp;ROW())</f>
        <v/>
      </c>
      <c r="E305" s="200">
        <f>E306*(1+D305)</f>
        <v/>
      </c>
      <c r="F305" s="202">
        <f>INDIRECT(F$1&amp;"!D"&amp;ROW())</f>
        <v/>
      </c>
      <c r="G305" s="200">
        <f>G306*(1+F305)</f>
        <v/>
      </c>
      <c r="H305" s="202">
        <f>INDIRECT(H$1&amp;"!D"&amp;ROW())</f>
        <v/>
      </c>
      <c r="I305" s="200">
        <f>I306*(1+H305)</f>
        <v/>
      </c>
      <c r="J305" s="199" t="n"/>
      <c r="K305" s="199" t="n"/>
      <c r="L305" s="200">
        <f>SUM(C305,E305,G305,I305,K305)</f>
        <v/>
      </c>
      <c r="M305" s="202">
        <f>L305/L306-1</f>
        <v/>
      </c>
      <c r="N305" s="415" t="n"/>
      <c r="O305" s="202" t="n"/>
      <c r="P305" s="416" t="n"/>
      <c r="Q305" s="415" t="n"/>
      <c r="R305" s="218" t="n"/>
      <c r="S305" s="417" t="n"/>
      <c r="T305" s="217" t="n"/>
      <c r="U305" s="199" t="n"/>
      <c r="V305" s="199" t="n"/>
      <c r="W305" s="199" t="n"/>
      <c r="X305" s="199" t="n"/>
      <c r="Y305" s="199" t="n"/>
      <c r="Z305" s="199" t="n"/>
      <c r="AA305" s="199" t="n"/>
      <c r="AB305" s="199" t="n"/>
      <c r="AC305" s="199" t="n"/>
      <c r="AD305" s="199" t="n"/>
      <c r="AE305" s="199" t="n"/>
      <c r="AF305" s="199" t="n"/>
      <c r="AG305" s="199" t="n"/>
    </row>
    <row r="306" ht="26.5" customHeight="1">
      <c r="A306" s="203" t="n">
        <v>43928</v>
      </c>
      <c r="B306" s="202">
        <f>INDIRECT(B$1&amp;"!D"&amp;ROW())</f>
        <v/>
      </c>
      <c r="C306" s="200">
        <f>C307*(1+B306)</f>
        <v/>
      </c>
      <c r="D306" s="202">
        <f>INDIRECT(D$1&amp;"!D"&amp;ROW())</f>
        <v/>
      </c>
      <c r="E306" s="200">
        <f>E307*(1+D306)</f>
        <v/>
      </c>
      <c r="F306" s="202">
        <f>INDIRECT(F$1&amp;"!D"&amp;ROW())</f>
        <v/>
      </c>
      <c r="G306" s="200">
        <f>G307*(1+F306)</f>
        <v/>
      </c>
      <c r="H306" s="202">
        <f>INDIRECT(H$1&amp;"!D"&amp;ROW())</f>
        <v/>
      </c>
      <c r="I306" s="200">
        <f>I307*(1+H306)</f>
        <v/>
      </c>
      <c r="J306" s="199" t="n"/>
      <c r="K306" s="199" t="n"/>
      <c r="L306" s="200">
        <f>SUM(C306,E306,G306,I306,K306)</f>
        <v/>
      </c>
      <c r="M306" s="202">
        <f>L306/L307-1</f>
        <v/>
      </c>
      <c r="N306" s="415" t="n"/>
      <c r="O306" s="202" t="n"/>
      <c r="P306" s="416" t="n"/>
      <c r="Q306" s="415" t="n"/>
      <c r="R306" s="218" t="n"/>
      <c r="S306" s="417" t="n"/>
      <c r="T306" s="217" t="n"/>
      <c r="U306" s="199" t="n"/>
      <c r="V306" s="199" t="n"/>
      <c r="W306" s="199" t="n"/>
      <c r="X306" s="199" t="n"/>
      <c r="Y306" s="199" t="n"/>
      <c r="Z306" s="199" t="n"/>
      <c r="AA306" s="199" t="n"/>
      <c r="AB306" s="199" t="n"/>
      <c r="AC306" s="199" t="n"/>
      <c r="AD306" s="199" t="n"/>
      <c r="AE306" s="199" t="n"/>
      <c r="AF306" s="199" t="n"/>
      <c r="AG306" s="199" t="n"/>
    </row>
    <row r="307" ht="26.5" customHeight="1">
      <c r="A307" s="203" t="n">
        <v>43927</v>
      </c>
      <c r="B307" s="202">
        <f>INDIRECT(B$1&amp;"!D"&amp;ROW())</f>
        <v/>
      </c>
      <c r="C307" s="200">
        <f>C308*(1+B307)</f>
        <v/>
      </c>
      <c r="D307" s="202">
        <f>INDIRECT(D$1&amp;"!D"&amp;ROW())</f>
        <v/>
      </c>
      <c r="E307" s="200">
        <f>E308*(1+D307)</f>
        <v/>
      </c>
      <c r="F307" s="202">
        <f>INDIRECT(F$1&amp;"!D"&amp;ROW())</f>
        <v/>
      </c>
      <c r="G307" s="200">
        <f>G308*(1+F307)</f>
        <v/>
      </c>
      <c r="H307" s="202">
        <f>INDIRECT(H$1&amp;"!D"&amp;ROW())</f>
        <v/>
      </c>
      <c r="I307" s="200">
        <f>I308*(1+H307)</f>
        <v/>
      </c>
      <c r="J307" s="199" t="n"/>
      <c r="K307" s="199" t="n"/>
      <c r="L307" s="200">
        <f>SUM(C307,E307,G307,I307,K307)</f>
        <v/>
      </c>
      <c r="M307" s="202">
        <f>L307/L308-1</f>
        <v/>
      </c>
      <c r="N307" s="415" t="n"/>
      <c r="O307" s="202" t="n"/>
      <c r="P307" s="416" t="n"/>
      <c r="Q307" s="415" t="n"/>
      <c r="R307" s="218" t="n"/>
      <c r="S307" s="417" t="n"/>
      <c r="T307" s="217" t="n"/>
      <c r="U307" s="199" t="n"/>
      <c r="V307" s="199" t="n"/>
      <c r="W307" s="199" t="n"/>
      <c r="X307" s="199" t="n"/>
      <c r="Y307" s="199" t="n"/>
      <c r="Z307" s="199" t="n"/>
      <c r="AA307" s="199" t="n"/>
      <c r="AB307" s="199" t="n"/>
      <c r="AC307" s="199" t="n"/>
      <c r="AD307" s="199" t="n"/>
      <c r="AE307" s="199" t="n"/>
      <c r="AF307" s="199" t="n"/>
      <c r="AG307" s="199" t="n"/>
    </row>
    <row r="308" ht="26.5" customHeight="1">
      <c r="A308" s="203" t="n">
        <v>43924</v>
      </c>
      <c r="B308" s="202">
        <f>INDIRECT(B$1&amp;"!D"&amp;ROW())</f>
        <v/>
      </c>
      <c r="C308" s="200">
        <f>C309*(1+B308)</f>
        <v/>
      </c>
      <c r="D308" s="202">
        <f>INDIRECT(D$1&amp;"!D"&amp;ROW())</f>
        <v/>
      </c>
      <c r="E308" s="200">
        <f>E309*(1+D308)</f>
        <v/>
      </c>
      <c r="F308" s="202">
        <f>INDIRECT(F$1&amp;"!D"&amp;ROW())</f>
        <v/>
      </c>
      <c r="G308" s="200">
        <f>G309*(1+F308)</f>
        <v/>
      </c>
      <c r="H308" s="202">
        <f>INDIRECT(H$1&amp;"!D"&amp;ROW())</f>
        <v/>
      </c>
      <c r="I308" s="200">
        <f>I309*(1+H308)</f>
        <v/>
      </c>
      <c r="J308" s="199" t="n"/>
      <c r="K308" s="199" t="n"/>
      <c r="L308" s="200">
        <f>SUM(C308,E308,G308,I308,K308)</f>
        <v/>
      </c>
      <c r="M308" s="202">
        <f>L308/L309-1</f>
        <v/>
      </c>
      <c r="N308" s="415" t="n"/>
      <c r="O308" s="202" t="n"/>
      <c r="P308" s="416" t="n"/>
      <c r="Q308" s="415" t="n"/>
      <c r="R308" s="218" t="n"/>
      <c r="S308" s="417" t="n"/>
      <c r="T308" s="217" t="n"/>
      <c r="U308" s="199" t="n"/>
      <c r="V308" s="199" t="n"/>
      <c r="W308" s="199" t="n"/>
      <c r="X308" s="199" t="n"/>
      <c r="Y308" s="199" t="n"/>
      <c r="Z308" s="199" t="n"/>
      <c r="AA308" s="199" t="n"/>
      <c r="AB308" s="199" t="n"/>
      <c r="AC308" s="199" t="n"/>
      <c r="AD308" s="199" t="n"/>
      <c r="AE308" s="199" t="n"/>
      <c r="AF308" s="199" t="n"/>
      <c r="AG308" s="199" t="n"/>
    </row>
    <row r="309" ht="26.5" customHeight="1">
      <c r="A309" s="203" t="n">
        <v>43923</v>
      </c>
      <c r="B309" s="202">
        <f>INDIRECT(B$1&amp;"!D"&amp;ROW())</f>
        <v/>
      </c>
      <c r="C309" s="200">
        <f>C310*(1+B309)</f>
        <v/>
      </c>
      <c r="D309" s="202">
        <f>INDIRECT(D$1&amp;"!D"&amp;ROW())</f>
        <v/>
      </c>
      <c r="E309" s="200">
        <f>E310*(1+D309)</f>
        <v/>
      </c>
      <c r="F309" s="202">
        <f>INDIRECT(F$1&amp;"!D"&amp;ROW())</f>
        <v/>
      </c>
      <c r="G309" s="200">
        <f>G310*(1+F309)</f>
        <v/>
      </c>
      <c r="H309" s="202">
        <f>INDIRECT(H$1&amp;"!D"&amp;ROW())</f>
        <v/>
      </c>
      <c r="I309" s="200">
        <f>I310*(1+H309)</f>
        <v/>
      </c>
      <c r="J309" s="199" t="n"/>
      <c r="K309" s="199" t="n"/>
      <c r="L309" s="200">
        <f>SUM(C309,E309,G309,I309,K309)</f>
        <v/>
      </c>
      <c r="M309" s="202">
        <f>L309/L310-1</f>
        <v/>
      </c>
      <c r="N309" s="415" t="n"/>
      <c r="O309" s="202" t="n"/>
      <c r="P309" s="416" t="n"/>
      <c r="Q309" s="415" t="n"/>
      <c r="R309" s="218" t="n"/>
      <c r="S309" s="417" t="n"/>
      <c r="T309" s="217" t="n"/>
      <c r="U309" s="199" t="n"/>
      <c r="V309" s="199" t="n"/>
      <c r="W309" s="199" t="n"/>
      <c r="X309" s="199" t="n"/>
      <c r="Y309" s="199" t="n"/>
      <c r="Z309" s="199" t="n"/>
      <c r="AA309" s="199" t="n"/>
      <c r="AB309" s="199" t="n"/>
      <c r="AC309" s="199" t="n"/>
      <c r="AD309" s="199" t="n"/>
      <c r="AE309" s="199" t="n"/>
      <c r="AF309" s="199" t="n"/>
      <c r="AG309" s="199" t="n"/>
    </row>
    <row r="310" ht="26.5" customHeight="1">
      <c r="A310" s="203" t="n">
        <v>43922</v>
      </c>
      <c r="B310" s="202">
        <f>INDIRECT(B$1&amp;"!D"&amp;ROW())</f>
        <v/>
      </c>
      <c r="C310" s="200">
        <f>C311*(1+B310)</f>
        <v/>
      </c>
      <c r="D310" s="202">
        <f>INDIRECT(D$1&amp;"!D"&amp;ROW())</f>
        <v/>
      </c>
      <c r="E310" s="200">
        <f>E311*(1+D310)</f>
        <v/>
      </c>
      <c r="F310" s="202">
        <f>INDIRECT(F$1&amp;"!D"&amp;ROW())</f>
        <v/>
      </c>
      <c r="G310" s="200">
        <f>G311*(1+F310)</f>
        <v/>
      </c>
      <c r="H310" s="202">
        <f>INDIRECT(H$1&amp;"!D"&amp;ROW())</f>
        <v/>
      </c>
      <c r="I310" s="200">
        <f>I311*(1+H310)</f>
        <v/>
      </c>
      <c r="J310" s="199" t="n"/>
      <c r="K310" s="199" t="n"/>
      <c r="L310" s="200">
        <f>SUM(C310,E310,G310,I310,K310)</f>
        <v/>
      </c>
      <c r="M310" s="202">
        <f>L310/L311-1</f>
        <v/>
      </c>
      <c r="N310" s="415" t="n"/>
      <c r="O310" s="202" t="n"/>
      <c r="P310" s="416" t="n"/>
      <c r="Q310" s="415" t="n"/>
      <c r="R310" s="218" t="n"/>
      <c r="S310" s="417" t="n"/>
      <c r="T310" s="217" t="n"/>
      <c r="U310" s="199" t="n"/>
      <c r="V310" s="199" t="n"/>
      <c r="W310" s="199" t="n"/>
      <c r="X310" s="199" t="n"/>
      <c r="Y310" s="199" t="n"/>
      <c r="Z310" s="199" t="n"/>
      <c r="AA310" s="199" t="n"/>
      <c r="AB310" s="199" t="n"/>
      <c r="AC310" s="199" t="n"/>
      <c r="AD310" s="199" t="n"/>
      <c r="AE310" s="199" t="n"/>
      <c r="AF310" s="199" t="n"/>
      <c r="AG310" s="199" t="n"/>
    </row>
    <row r="311" ht="26.5" customHeight="1">
      <c r="A311" s="203" t="n">
        <v>43921</v>
      </c>
      <c r="B311" s="202">
        <f>INDIRECT(B$1&amp;"!D"&amp;ROW())</f>
        <v/>
      </c>
      <c r="C311" s="200">
        <f>C312*(1+B311)</f>
        <v/>
      </c>
      <c r="D311" s="202">
        <f>INDIRECT(D$1&amp;"!D"&amp;ROW())</f>
        <v/>
      </c>
      <c r="E311" s="200">
        <f>E312*(1+D311)</f>
        <v/>
      </c>
      <c r="F311" s="202">
        <f>INDIRECT(F$1&amp;"!D"&amp;ROW())</f>
        <v/>
      </c>
      <c r="G311" s="200">
        <f>G312*(1+F311)</f>
        <v/>
      </c>
      <c r="H311" s="202">
        <f>INDIRECT(H$1&amp;"!D"&amp;ROW())</f>
        <v/>
      </c>
      <c r="I311" s="200">
        <f>I312*(1+H311)</f>
        <v/>
      </c>
      <c r="J311" s="199" t="n"/>
      <c r="K311" s="199" t="n"/>
      <c r="L311" s="200">
        <f>SUM(C311,E311,G311,I311,K311)</f>
        <v/>
      </c>
      <c r="M311" s="202">
        <f>L311/L312-1</f>
        <v/>
      </c>
      <c r="N311" s="415" t="n"/>
      <c r="O311" s="202" t="n"/>
      <c r="P311" s="416" t="n"/>
      <c r="Q311" s="415" t="n"/>
      <c r="R311" s="218" t="n"/>
      <c r="S311" s="417" t="n"/>
      <c r="T311" s="217" t="n"/>
      <c r="U311" s="199" t="n"/>
      <c r="V311" s="199" t="n"/>
      <c r="W311" s="199" t="n"/>
      <c r="X311" s="199" t="n"/>
      <c r="Y311" s="199" t="n"/>
      <c r="Z311" s="199" t="n"/>
      <c r="AA311" s="199" t="n"/>
      <c r="AB311" s="199" t="n"/>
      <c r="AC311" s="199" t="n"/>
      <c r="AD311" s="199" t="n"/>
      <c r="AE311" s="199" t="n"/>
      <c r="AF311" s="199" t="n"/>
      <c r="AG311" s="199" t="n"/>
    </row>
    <row r="312" ht="26.5" customHeight="1">
      <c r="A312" s="203" t="n">
        <v>43920</v>
      </c>
      <c r="B312" s="202">
        <f>INDIRECT(B$1&amp;"!D"&amp;ROW())</f>
        <v/>
      </c>
      <c r="C312" s="200">
        <f>C313*(1+B312)</f>
        <v/>
      </c>
      <c r="D312" s="202">
        <f>INDIRECT(D$1&amp;"!D"&amp;ROW())</f>
        <v/>
      </c>
      <c r="E312" s="200">
        <f>E313*(1+D312)</f>
        <v/>
      </c>
      <c r="F312" s="202">
        <f>INDIRECT(F$1&amp;"!D"&amp;ROW())</f>
        <v/>
      </c>
      <c r="G312" s="200">
        <f>G313*(1+F312)</f>
        <v/>
      </c>
      <c r="H312" s="202">
        <f>INDIRECT(H$1&amp;"!D"&amp;ROW())</f>
        <v/>
      </c>
      <c r="I312" s="200">
        <f>I313*(1+H312)</f>
        <v/>
      </c>
      <c r="J312" s="199" t="n"/>
      <c r="K312" s="199" t="n"/>
      <c r="L312" s="200">
        <f>SUM(C312,E312,G312,I312,K312)</f>
        <v/>
      </c>
      <c r="M312" s="202">
        <f>L312/L313-1</f>
        <v/>
      </c>
      <c r="N312" s="415" t="n"/>
      <c r="O312" s="202" t="n"/>
      <c r="P312" s="416" t="n"/>
      <c r="Q312" s="415" t="n"/>
      <c r="R312" s="218" t="n"/>
      <c r="S312" s="417" t="n"/>
      <c r="T312" s="217" t="n"/>
      <c r="U312" s="199" t="n"/>
      <c r="V312" s="199" t="n"/>
      <c r="W312" s="199" t="n"/>
      <c r="X312" s="199" t="n"/>
      <c r="Y312" s="199" t="n"/>
      <c r="Z312" s="199" t="n"/>
      <c r="AA312" s="199" t="n"/>
      <c r="AB312" s="199" t="n"/>
      <c r="AC312" s="199" t="n"/>
      <c r="AD312" s="199" t="n"/>
      <c r="AE312" s="199" t="n"/>
      <c r="AF312" s="199" t="n"/>
      <c r="AG312" s="199" t="n"/>
    </row>
    <row r="313" ht="26.5" customHeight="1">
      <c r="A313" s="203" t="n">
        <v>43917</v>
      </c>
      <c r="B313" s="202">
        <f>INDIRECT(B$1&amp;"!D"&amp;ROW())</f>
        <v/>
      </c>
      <c r="C313" s="200">
        <f>C314*(1+B313)</f>
        <v/>
      </c>
      <c r="D313" s="202">
        <f>INDIRECT(D$1&amp;"!D"&amp;ROW())</f>
        <v/>
      </c>
      <c r="E313" s="200">
        <f>E314*(1+D313)</f>
        <v/>
      </c>
      <c r="F313" s="202">
        <f>INDIRECT(F$1&amp;"!D"&amp;ROW())</f>
        <v/>
      </c>
      <c r="G313" s="200">
        <f>G314*(1+F313)</f>
        <v/>
      </c>
      <c r="H313" s="202">
        <f>INDIRECT(H$1&amp;"!D"&amp;ROW())</f>
        <v/>
      </c>
      <c r="I313" s="200">
        <f>I314*(1+H313)</f>
        <v/>
      </c>
      <c r="J313" s="199" t="n"/>
      <c r="K313" s="199" t="n"/>
      <c r="L313" s="200">
        <f>SUM(C313,E313,G313,I313,K313)</f>
        <v/>
      </c>
      <c r="M313" s="202">
        <f>L313/L314-1</f>
        <v/>
      </c>
      <c r="N313" s="415" t="n"/>
      <c r="O313" s="202" t="n"/>
      <c r="P313" s="416" t="n"/>
      <c r="Q313" s="415" t="n"/>
      <c r="R313" s="218" t="n"/>
      <c r="S313" s="417" t="n"/>
      <c r="T313" s="217" t="n"/>
      <c r="U313" s="199" t="n"/>
      <c r="V313" s="199" t="n"/>
      <c r="W313" s="199" t="n"/>
      <c r="X313" s="199" t="n"/>
      <c r="Y313" s="199" t="n"/>
      <c r="Z313" s="199" t="n"/>
      <c r="AA313" s="199" t="n"/>
      <c r="AB313" s="199" t="n"/>
      <c r="AC313" s="199" t="n"/>
      <c r="AD313" s="199" t="n"/>
      <c r="AE313" s="199" t="n"/>
      <c r="AF313" s="199" t="n"/>
      <c r="AG313" s="199" t="n"/>
    </row>
    <row r="314" ht="26.5" customHeight="1">
      <c r="A314" s="203" t="n">
        <v>43916</v>
      </c>
      <c r="B314" s="202">
        <f>INDIRECT(B$1&amp;"!D"&amp;ROW())</f>
        <v/>
      </c>
      <c r="C314" s="200">
        <f>C315*(1+B314)</f>
        <v/>
      </c>
      <c r="D314" s="202">
        <f>INDIRECT(D$1&amp;"!D"&amp;ROW())</f>
        <v/>
      </c>
      <c r="E314" s="200">
        <f>E315*(1+D314)</f>
        <v/>
      </c>
      <c r="F314" s="202">
        <f>INDIRECT(F$1&amp;"!D"&amp;ROW())</f>
        <v/>
      </c>
      <c r="G314" s="200">
        <f>G315*(1+F314)</f>
        <v/>
      </c>
      <c r="H314" s="202">
        <f>INDIRECT(H$1&amp;"!D"&amp;ROW())</f>
        <v/>
      </c>
      <c r="I314" s="200">
        <f>I315*(1+H314)</f>
        <v/>
      </c>
      <c r="J314" s="199" t="n"/>
      <c r="K314" s="199" t="n"/>
      <c r="L314" s="200">
        <f>SUM(C314,E314,G314,I314,K314)</f>
        <v/>
      </c>
      <c r="M314" s="202">
        <f>L314/L315-1</f>
        <v/>
      </c>
      <c r="N314" s="415" t="n"/>
      <c r="O314" s="202" t="n"/>
      <c r="P314" s="416" t="n"/>
      <c r="Q314" s="415" t="n"/>
      <c r="R314" s="218" t="n"/>
      <c r="S314" s="417" t="n"/>
      <c r="T314" s="217" t="n"/>
      <c r="U314" s="199" t="n"/>
      <c r="V314" s="199" t="n"/>
      <c r="W314" s="199" t="n"/>
      <c r="X314" s="199" t="n"/>
      <c r="Y314" s="199" t="n"/>
      <c r="Z314" s="199" t="n"/>
      <c r="AA314" s="199" t="n"/>
      <c r="AB314" s="199" t="n"/>
      <c r="AC314" s="199" t="n"/>
      <c r="AD314" s="199" t="n"/>
      <c r="AE314" s="199" t="n"/>
      <c r="AF314" s="199" t="n"/>
      <c r="AG314" s="199" t="n"/>
    </row>
    <row r="315" ht="26.5" customHeight="1">
      <c r="A315" s="203" t="n">
        <v>43915</v>
      </c>
      <c r="B315" s="202">
        <f>INDIRECT(B$1&amp;"!D"&amp;ROW())</f>
        <v/>
      </c>
      <c r="C315" s="200">
        <f>C316*(1+B315)</f>
        <v/>
      </c>
      <c r="D315" s="202">
        <f>INDIRECT(D$1&amp;"!D"&amp;ROW())</f>
        <v/>
      </c>
      <c r="E315" s="200">
        <f>E316*(1+D315)</f>
        <v/>
      </c>
      <c r="F315" s="202">
        <f>INDIRECT(F$1&amp;"!D"&amp;ROW())</f>
        <v/>
      </c>
      <c r="G315" s="200">
        <f>G316*(1+F315)</f>
        <v/>
      </c>
      <c r="H315" s="202">
        <f>INDIRECT(H$1&amp;"!D"&amp;ROW())</f>
        <v/>
      </c>
      <c r="I315" s="200">
        <f>I316*(1+H315)</f>
        <v/>
      </c>
      <c r="J315" s="199" t="n"/>
      <c r="K315" s="199" t="n"/>
      <c r="L315" s="200">
        <f>SUM(C315,E315,G315,I315,K315)</f>
        <v/>
      </c>
      <c r="M315" s="202">
        <f>L315/L316-1</f>
        <v/>
      </c>
      <c r="N315" s="415" t="n"/>
      <c r="O315" s="202" t="n"/>
      <c r="P315" s="416" t="n"/>
      <c r="Q315" s="415" t="n"/>
      <c r="R315" s="218" t="n"/>
      <c r="S315" s="417" t="n"/>
      <c r="T315" s="217" t="n"/>
      <c r="U315" s="199" t="n"/>
      <c r="V315" s="199" t="n"/>
      <c r="W315" s="199" t="n"/>
      <c r="X315" s="199" t="n"/>
      <c r="Y315" s="199" t="n"/>
      <c r="Z315" s="199" t="n"/>
      <c r="AA315" s="199" t="n"/>
      <c r="AB315" s="199" t="n"/>
      <c r="AC315" s="199" t="n"/>
      <c r="AD315" s="199" t="n"/>
      <c r="AE315" s="199" t="n"/>
      <c r="AF315" s="199" t="n"/>
      <c r="AG315" s="199" t="n"/>
    </row>
    <row r="316" ht="26.5" customHeight="1">
      <c r="A316" s="203" t="n">
        <v>43914</v>
      </c>
      <c r="B316" s="202">
        <f>INDIRECT(B$1&amp;"!D"&amp;ROW())</f>
        <v/>
      </c>
      <c r="C316" s="200">
        <f>C317*(1+B316)</f>
        <v/>
      </c>
      <c r="D316" s="202">
        <f>INDIRECT(D$1&amp;"!D"&amp;ROW())</f>
        <v/>
      </c>
      <c r="E316" s="200">
        <f>E317*(1+D316)</f>
        <v/>
      </c>
      <c r="F316" s="202">
        <f>INDIRECT(F$1&amp;"!D"&amp;ROW())</f>
        <v/>
      </c>
      <c r="G316" s="200">
        <f>G317*(1+F316)</f>
        <v/>
      </c>
      <c r="H316" s="202">
        <f>INDIRECT(H$1&amp;"!D"&amp;ROW())</f>
        <v/>
      </c>
      <c r="I316" s="200">
        <f>I317*(1+H316)</f>
        <v/>
      </c>
      <c r="J316" s="199" t="n"/>
      <c r="K316" s="199" t="n"/>
      <c r="L316" s="200">
        <f>SUM(C316,E316,G316,I316,K316)</f>
        <v/>
      </c>
      <c r="M316" s="202">
        <f>L316/L317-1</f>
        <v/>
      </c>
      <c r="N316" s="415" t="n"/>
      <c r="O316" s="202" t="n"/>
      <c r="P316" s="416" t="n"/>
      <c r="Q316" s="415" t="n"/>
      <c r="R316" s="218" t="n"/>
      <c r="S316" s="417" t="n"/>
      <c r="T316" s="217" t="n"/>
      <c r="U316" s="199" t="n"/>
      <c r="V316" s="199" t="n"/>
      <c r="W316" s="199" t="n"/>
      <c r="X316" s="199" t="n"/>
      <c r="Y316" s="199" t="n"/>
      <c r="Z316" s="199" t="n"/>
      <c r="AA316" s="199" t="n"/>
      <c r="AB316" s="199" t="n"/>
      <c r="AC316" s="199" t="n"/>
      <c r="AD316" s="199" t="n"/>
      <c r="AE316" s="199" t="n"/>
      <c r="AF316" s="199" t="n"/>
      <c r="AG316" s="199" t="n"/>
    </row>
    <row r="317" ht="26.5" customHeight="1">
      <c r="A317" s="203" t="n">
        <v>43913</v>
      </c>
      <c r="B317" s="202">
        <f>INDIRECT(B$1&amp;"!D"&amp;ROW())</f>
        <v/>
      </c>
      <c r="C317" s="200">
        <f>C318*(1+B317)</f>
        <v/>
      </c>
      <c r="D317" s="202">
        <f>INDIRECT(D$1&amp;"!D"&amp;ROW())</f>
        <v/>
      </c>
      <c r="E317" s="200">
        <f>E318*(1+D317)</f>
        <v/>
      </c>
      <c r="F317" s="202">
        <f>INDIRECT(F$1&amp;"!D"&amp;ROW())</f>
        <v/>
      </c>
      <c r="G317" s="200">
        <f>G318*(1+F317)</f>
        <v/>
      </c>
      <c r="H317" s="202">
        <f>INDIRECT(H$1&amp;"!D"&amp;ROW())</f>
        <v/>
      </c>
      <c r="I317" s="200">
        <f>I318*(1+H317)</f>
        <v/>
      </c>
      <c r="J317" s="199" t="n"/>
      <c r="K317" s="199" t="n"/>
      <c r="L317" s="200">
        <f>SUM(C317,E317,G317,I317,K317)</f>
        <v/>
      </c>
      <c r="M317" s="202">
        <f>L317/L318-1</f>
        <v/>
      </c>
      <c r="N317" s="415" t="n"/>
      <c r="O317" s="202" t="n"/>
      <c r="P317" s="416" t="n"/>
      <c r="Q317" s="415" t="n"/>
      <c r="R317" s="218" t="n"/>
      <c r="S317" s="417" t="n"/>
      <c r="T317" s="217" t="n"/>
      <c r="U317" s="199" t="n"/>
      <c r="V317" s="199" t="n"/>
      <c r="W317" s="199" t="n"/>
      <c r="X317" s="199" t="n"/>
      <c r="Y317" s="199" t="n"/>
      <c r="Z317" s="199" t="n"/>
      <c r="AA317" s="199" t="n"/>
      <c r="AB317" s="199" t="n"/>
      <c r="AC317" s="199" t="n"/>
      <c r="AD317" s="199" t="n"/>
      <c r="AE317" s="199" t="n"/>
      <c r="AF317" s="199" t="n"/>
      <c r="AG317" s="199" t="n"/>
    </row>
    <row r="318" ht="26.5" customHeight="1">
      <c r="A318" s="203" t="n">
        <v>43910</v>
      </c>
      <c r="B318" s="202">
        <f>INDIRECT(B$1&amp;"!D"&amp;ROW())</f>
        <v/>
      </c>
      <c r="C318" s="200">
        <f>C319*(1+B318)</f>
        <v/>
      </c>
      <c r="D318" s="202">
        <f>INDIRECT(D$1&amp;"!D"&amp;ROW())</f>
        <v/>
      </c>
      <c r="E318" s="200">
        <f>E319*(1+D318)</f>
        <v/>
      </c>
      <c r="F318" s="202">
        <f>INDIRECT(F$1&amp;"!D"&amp;ROW())</f>
        <v/>
      </c>
      <c r="G318" s="200">
        <f>G319*(1+F318)</f>
        <v/>
      </c>
      <c r="H318" s="202">
        <f>INDIRECT(H$1&amp;"!D"&amp;ROW())</f>
        <v/>
      </c>
      <c r="I318" s="200">
        <f>I319*(1+H318)</f>
        <v/>
      </c>
      <c r="J318" s="199" t="n"/>
      <c r="K318" s="199" t="n"/>
      <c r="L318" s="200">
        <f>SUM(C318,E318,G318,I318,K318)</f>
        <v/>
      </c>
      <c r="M318" s="202">
        <f>L318/L319-1</f>
        <v/>
      </c>
      <c r="N318" s="415" t="n"/>
      <c r="O318" s="202" t="n"/>
      <c r="P318" s="416" t="n"/>
      <c r="Q318" s="415" t="n"/>
      <c r="R318" s="218" t="n"/>
      <c r="S318" s="417" t="n"/>
      <c r="T318" s="217" t="n"/>
      <c r="U318" s="199" t="n"/>
      <c r="V318" s="199" t="n"/>
      <c r="W318" s="199" t="n"/>
      <c r="X318" s="199" t="n"/>
      <c r="Y318" s="199" t="n"/>
      <c r="Z318" s="199" t="n"/>
      <c r="AA318" s="199" t="n"/>
      <c r="AB318" s="199" t="n"/>
      <c r="AC318" s="199" t="n"/>
      <c r="AD318" s="199" t="n"/>
      <c r="AE318" s="199" t="n"/>
      <c r="AF318" s="199" t="n"/>
      <c r="AG318" s="199" t="n"/>
    </row>
    <row r="319" ht="26.5" customHeight="1">
      <c r="A319" s="203" t="n">
        <v>43909</v>
      </c>
      <c r="B319" s="202">
        <f>INDIRECT(B$1&amp;"!D"&amp;ROW())</f>
        <v/>
      </c>
      <c r="C319" s="200">
        <f>C320*(1+B319)</f>
        <v/>
      </c>
      <c r="D319" s="202">
        <f>INDIRECT(D$1&amp;"!D"&amp;ROW())</f>
        <v/>
      </c>
      <c r="E319" s="200">
        <f>E320*(1+D319)</f>
        <v/>
      </c>
      <c r="F319" s="202">
        <f>INDIRECT(F$1&amp;"!D"&amp;ROW())</f>
        <v/>
      </c>
      <c r="G319" s="200">
        <f>G320*(1+F319)</f>
        <v/>
      </c>
      <c r="H319" s="202">
        <f>INDIRECT(H$1&amp;"!D"&amp;ROW())</f>
        <v/>
      </c>
      <c r="I319" s="200">
        <f>I320*(1+H319)</f>
        <v/>
      </c>
      <c r="J319" s="199" t="n"/>
      <c r="K319" s="199" t="n"/>
      <c r="L319" s="200">
        <f>SUM(C319,E319,G319,I319,K319)</f>
        <v/>
      </c>
      <c r="M319" s="202">
        <f>L319/L320-1</f>
        <v/>
      </c>
      <c r="N319" s="415" t="n"/>
      <c r="O319" s="202" t="n"/>
      <c r="P319" s="416" t="n"/>
      <c r="Q319" s="415" t="n"/>
      <c r="R319" s="218" t="n"/>
      <c r="S319" s="417" t="n"/>
      <c r="T319" s="217" t="n"/>
      <c r="U319" s="199" t="n"/>
      <c r="V319" s="199" t="n"/>
      <c r="W319" s="199" t="n"/>
      <c r="X319" s="199" t="n"/>
      <c r="Y319" s="199" t="n"/>
      <c r="Z319" s="199" t="n"/>
      <c r="AA319" s="199" t="n"/>
      <c r="AB319" s="199" t="n"/>
      <c r="AC319" s="199" t="n"/>
      <c r="AD319" s="199" t="n"/>
      <c r="AE319" s="199" t="n"/>
      <c r="AF319" s="199" t="n"/>
      <c r="AG319" s="199" t="n"/>
    </row>
    <row r="320" ht="26.5" customHeight="1">
      <c r="A320" s="203" t="n">
        <v>43908</v>
      </c>
      <c r="B320" s="202">
        <f>INDIRECT(B$1&amp;"!D"&amp;ROW())</f>
        <v/>
      </c>
      <c r="C320" s="200">
        <f>C321*(1+B320)</f>
        <v/>
      </c>
      <c r="D320" s="202">
        <f>INDIRECT(D$1&amp;"!D"&amp;ROW())</f>
        <v/>
      </c>
      <c r="E320" s="200">
        <f>E321*(1+D320)</f>
        <v/>
      </c>
      <c r="F320" s="202">
        <f>INDIRECT(F$1&amp;"!D"&amp;ROW())</f>
        <v/>
      </c>
      <c r="G320" s="200">
        <f>G321*(1+F320)</f>
        <v/>
      </c>
      <c r="H320" s="202">
        <f>INDIRECT(H$1&amp;"!D"&amp;ROW())</f>
        <v/>
      </c>
      <c r="I320" s="200">
        <f>I321*(1+H320)</f>
        <v/>
      </c>
      <c r="J320" s="199" t="n"/>
      <c r="K320" s="199" t="n"/>
      <c r="L320" s="200">
        <f>SUM(C320,E320,G320,I320,K320)</f>
        <v/>
      </c>
      <c r="M320" s="202">
        <f>L320/L321-1</f>
        <v/>
      </c>
      <c r="N320" s="415" t="n"/>
      <c r="O320" s="202" t="n"/>
      <c r="P320" s="416" t="n"/>
      <c r="Q320" s="415" t="n"/>
      <c r="R320" s="218" t="n"/>
      <c r="S320" s="417" t="n"/>
      <c r="T320" s="217" t="n"/>
      <c r="U320" s="199" t="n"/>
      <c r="V320" s="199" t="n"/>
      <c r="W320" s="199" t="n"/>
      <c r="X320" s="199" t="n"/>
      <c r="Y320" s="199" t="n"/>
      <c r="Z320" s="199" t="n"/>
      <c r="AA320" s="199" t="n"/>
      <c r="AB320" s="199" t="n"/>
      <c r="AC320" s="199" t="n"/>
      <c r="AD320" s="199" t="n"/>
      <c r="AE320" s="199" t="n"/>
      <c r="AF320" s="199" t="n"/>
      <c r="AG320" s="199" t="n"/>
    </row>
    <row r="321" ht="26.5" customHeight="1">
      <c r="A321" s="203" t="n">
        <v>43907</v>
      </c>
      <c r="B321" s="202">
        <f>INDIRECT(B$1&amp;"!D"&amp;ROW())</f>
        <v/>
      </c>
      <c r="C321" s="200">
        <f>C322*(1+B321)</f>
        <v/>
      </c>
      <c r="D321" s="202">
        <f>INDIRECT(D$1&amp;"!D"&amp;ROW())</f>
        <v/>
      </c>
      <c r="E321" s="200">
        <f>E322*(1+D321)</f>
        <v/>
      </c>
      <c r="F321" s="202">
        <f>INDIRECT(F$1&amp;"!D"&amp;ROW())</f>
        <v/>
      </c>
      <c r="G321" s="200">
        <f>G322*(1+F321)</f>
        <v/>
      </c>
      <c r="H321" s="202">
        <f>INDIRECT(H$1&amp;"!D"&amp;ROW())</f>
        <v/>
      </c>
      <c r="I321" s="200">
        <f>I322*(1+H321)</f>
        <v/>
      </c>
      <c r="J321" s="199" t="n"/>
      <c r="K321" s="199" t="n"/>
      <c r="L321" s="200">
        <f>SUM(C321,E321,G321,I321,K321)</f>
        <v/>
      </c>
      <c r="M321" s="202">
        <f>L321/L322-1</f>
        <v/>
      </c>
      <c r="N321" s="415" t="n"/>
      <c r="O321" s="202" t="n"/>
      <c r="P321" s="416" t="n"/>
      <c r="Q321" s="415" t="n"/>
      <c r="R321" s="218" t="n"/>
      <c r="S321" s="417" t="n"/>
      <c r="T321" s="217" t="n"/>
      <c r="U321" s="199" t="n"/>
      <c r="V321" s="199" t="n"/>
      <c r="W321" s="199" t="n"/>
      <c r="X321" s="199" t="n"/>
      <c r="Y321" s="199" t="n"/>
      <c r="Z321" s="199" t="n"/>
      <c r="AA321" s="199" t="n"/>
      <c r="AB321" s="199" t="n"/>
      <c r="AC321" s="199" t="n"/>
      <c r="AD321" s="199" t="n"/>
      <c r="AE321" s="199" t="n"/>
      <c r="AF321" s="199" t="n"/>
      <c r="AG321" s="199" t="n"/>
    </row>
    <row r="322" ht="26.5" customHeight="1">
      <c r="A322" s="203" t="n">
        <v>43906</v>
      </c>
      <c r="B322" s="202">
        <f>INDIRECT(B$1&amp;"!D"&amp;ROW())</f>
        <v/>
      </c>
      <c r="C322" s="200">
        <f>C323*(1+B322)</f>
        <v/>
      </c>
      <c r="D322" s="202">
        <f>INDIRECT(D$1&amp;"!D"&amp;ROW())</f>
        <v/>
      </c>
      <c r="E322" s="200">
        <f>E323*(1+D322)</f>
        <v/>
      </c>
      <c r="F322" s="202">
        <f>INDIRECT(F$1&amp;"!D"&amp;ROW())</f>
        <v/>
      </c>
      <c r="G322" s="200">
        <f>G323*(1+F322)</f>
        <v/>
      </c>
      <c r="H322" s="202">
        <f>INDIRECT(H$1&amp;"!D"&amp;ROW())</f>
        <v/>
      </c>
      <c r="I322" s="200">
        <f>I323*(1+H322)</f>
        <v/>
      </c>
      <c r="J322" s="199" t="n"/>
      <c r="K322" s="199" t="n"/>
      <c r="L322" s="200">
        <f>SUM(C322,E322,G322,I322,K322)</f>
        <v/>
      </c>
      <c r="M322" s="202">
        <f>L322/L323-1</f>
        <v/>
      </c>
      <c r="N322" s="415" t="n"/>
      <c r="O322" s="202" t="n"/>
      <c r="P322" s="416" t="n"/>
      <c r="Q322" s="415" t="n"/>
      <c r="R322" s="218" t="n"/>
      <c r="S322" s="417" t="n"/>
      <c r="T322" s="217" t="n"/>
      <c r="U322" s="199" t="n"/>
      <c r="V322" s="199" t="n"/>
      <c r="W322" s="199" t="n"/>
      <c r="X322" s="199" t="n"/>
      <c r="Y322" s="199" t="n"/>
      <c r="Z322" s="199" t="n"/>
      <c r="AA322" s="199" t="n"/>
      <c r="AB322" s="199" t="n"/>
      <c r="AC322" s="199" t="n"/>
      <c r="AD322" s="199" t="n"/>
      <c r="AE322" s="199" t="n"/>
      <c r="AF322" s="199" t="n"/>
      <c r="AG322" s="199" t="n"/>
    </row>
    <row r="323" ht="26.5" customHeight="1">
      <c r="A323" s="203" t="n">
        <v>43903</v>
      </c>
      <c r="B323" s="202">
        <f>INDIRECT(B$1&amp;"!D"&amp;ROW())</f>
        <v/>
      </c>
      <c r="C323" s="200">
        <f>C324*(1+B323)</f>
        <v/>
      </c>
      <c r="D323" s="202">
        <f>INDIRECT(D$1&amp;"!D"&amp;ROW())</f>
        <v/>
      </c>
      <c r="E323" s="200">
        <f>E324*(1+D323)</f>
        <v/>
      </c>
      <c r="F323" s="202">
        <f>INDIRECT(F$1&amp;"!D"&amp;ROW())</f>
        <v/>
      </c>
      <c r="G323" s="200">
        <f>G324*(1+F323)</f>
        <v/>
      </c>
      <c r="H323" s="202">
        <f>INDIRECT(H$1&amp;"!D"&amp;ROW())</f>
        <v/>
      </c>
      <c r="I323" s="200">
        <f>I324*(1+H323)</f>
        <v/>
      </c>
      <c r="J323" s="199" t="n"/>
      <c r="K323" s="199" t="n"/>
      <c r="L323" s="200">
        <f>SUM(C323,E323,G323,I323,K323)</f>
        <v/>
      </c>
      <c r="M323" s="202">
        <f>L323/L324-1</f>
        <v/>
      </c>
      <c r="N323" s="415" t="n"/>
      <c r="O323" s="202" t="n"/>
      <c r="P323" s="416" t="n"/>
      <c r="Q323" s="415" t="n"/>
      <c r="R323" s="218" t="n"/>
      <c r="S323" s="417" t="n"/>
      <c r="T323" s="217" t="n"/>
      <c r="U323" s="199" t="n"/>
      <c r="V323" s="199" t="n"/>
      <c r="W323" s="199" t="n"/>
      <c r="X323" s="199" t="n"/>
      <c r="Y323" s="199" t="n"/>
      <c r="Z323" s="199" t="n"/>
      <c r="AA323" s="199" t="n"/>
      <c r="AB323" s="199" t="n"/>
      <c r="AC323" s="199" t="n"/>
      <c r="AD323" s="199" t="n"/>
      <c r="AE323" s="199" t="n"/>
      <c r="AF323" s="199" t="n"/>
      <c r="AG323" s="199" t="n"/>
    </row>
    <row r="324" ht="26.5" customHeight="1">
      <c r="A324" s="203" t="n">
        <v>43902</v>
      </c>
      <c r="B324" s="202">
        <f>INDIRECT(B$1&amp;"!D"&amp;ROW())</f>
        <v/>
      </c>
      <c r="C324" s="200">
        <f>C325*(1+B324)</f>
        <v/>
      </c>
      <c r="D324" s="202">
        <f>INDIRECT(D$1&amp;"!D"&amp;ROW())</f>
        <v/>
      </c>
      <c r="E324" s="200">
        <f>E325*(1+D324)</f>
        <v/>
      </c>
      <c r="F324" s="202">
        <f>INDIRECT(F$1&amp;"!D"&amp;ROW())</f>
        <v/>
      </c>
      <c r="G324" s="200">
        <f>G325*(1+F324)</f>
        <v/>
      </c>
      <c r="H324" s="202">
        <f>INDIRECT(H$1&amp;"!D"&amp;ROW())</f>
        <v/>
      </c>
      <c r="I324" s="200">
        <f>I325*(1+H324)</f>
        <v/>
      </c>
      <c r="J324" s="199" t="n"/>
      <c r="K324" s="199" t="n"/>
      <c r="L324" s="200">
        <f>SUM(C324,E324,G324,I324,K324)</f>
        <v/>
      </c>
      <c r="M324" s="202">
        <f>L324/L325-1</f>
        <v/>
      </c>
      <c r="N324" s="415" t="n"/>
      <c r="O324" s="202" t="n"/>
      <c r="P324" s="416" t="n"/>
      <c r="Q324" s="415" t="n"/>
      <c r="R324" s="218" t="n"/>
      <c r="S324" s="417" t="n"/>
      <c r="T324" s="217" t="n"/>
      <c r="U324" s="199" t="n"/>
      <c r="V324" s="199" t="n"/>
      <c r="W324" s="199" t="n"/>
      <c r="X324" s="199" t="n"/>
      <c r="Y324" s="199" t="n"/>
      <c r="Z324" s="199" t="n"/>
      <c r="AA324" s="199" t="n"/>
      <c r="AB324" s="199" t="n"/>
      <c r="AC324" s="199" t="n"/>
      <c r="AD324" s="199" t="n"/>
      <c r="AE324" s="199" t="n"/>
      <c r="AF324" s="199" t="n"/>
      <c r="AG324" s="199" t="n"/>
    </row>
    <row r="325" ht="26.5" customHeight="1">
      <c r="A325" s="203" t="n">
        <v>43901</v>
      </c>
      <c r="B325" s="202">
        <f>INDIRECT(B$1&amp;"!D"&amp;ROW())</f>
        <v/>
      </c>
      <c r="C325" s="200">
        <f>C326*(1+B325)</f>
        <v/>
      </c>
      <c r="D325" s="202">
        <f>INDIRECT(D$1&amp;"!D"&amp;ROW())</f>
        <v/>
      </c>
      <c r="E325" s="200">
        <f>E326*(1+D325)</f>
        <v/>
      </c>
      <c r="F325" s="202">
        <f>INDIRECT(F$1&amp;"!D"&amp;ROW())</f>
        <v/>
      </c>
      <c r="G325" s="200">
        <f>G326*(1+F325)</f>
        <v/>
      </c>
      <c r="H325" s="202">
        <f>INDIRECT(H$1&amp;"!D"&amp;ROW())</f>
        <v/>
      </c>
      <c r="I325" s="200">
        <f>I326*(1+H325)</f>
        <v/>
      </c>
      <c r="J325" s="199" t="n"/>
      <c r="K325" s="199" t="n"/>
      <c r="L325" s="200">
        <f>SUM(C325,E325,G325,I325,K325)</f>
        <v/>
      </c>
      <c r="M325" s="202">
        <f>L325/L326-1</f>
        <v/>
      </c>
      <c r="N325" s="415" t="n"/>
      <c r="O325" s="202" t="n"/>
      <c r="P325" s="416" t="n"/>
      <c r="Q325" s="415" t="n"/>
      <c r="R325" s="218" t="n"/>
      <c r="S325" s="417" t="n"/>
      <c r="T325" s="217" t="n"/>
      <c r="U325" s="199" t="n"/>
      <c r="V325" s="199" t="n"/>
      <c r="W325" s="199" t="n"/>
      <c r="X325" s="199" t="n"/>
      <c r="Y325" s="199" t="n"/>
      <c r="Z325" s="199" t="n"/>
      <c r="AA325" s="199" t="n"/>
      <c r="AB325" s="199" t="n"/>
      <c r="AC325" s="199" t="n"/>
      <c r="AD325" s="199" t="n"/>
      <c r="AE325" s="199" t="n"/>
      <c r="AF325" s="199" t="n"/>
      <c r="AG325" s="199" t="n"/>
    </row>
    <row r="326" ht="26.5" customHeight="1">
      <c r="A326" s="203" t="n">
        <v>43900</v>
      </c>
      <c r="B326" s="202">
        <f>INDIRECT(B$1&amp;"!D"&amp;ROW())</f>
        <v/>
      </c>
      <c r="C326" s="200">
        <f>C327*(1+B326)</f>
        <v/>
      </c>
      <c r="D326" s="202">
        <f>INDIRECT(D$1&amp;"!D"&amp;ROW())</f>
        <v/>
      </c>
      <c r="E326" s="200">
        <f>E327*(1+D326)</f>
        <v/>
      </c>
      <c r="F326" s="202">
        <f>INDIRECT(F$1&amp;"!D"&amp;ROW())</f>
        <v/>
      </c>
      <c r="G326" s="200">
        <f>G327*(1+F326)</f>
        <v/>
      </c>
      <c r="H326" s="202">
        <f>INDIRECT(H$1&amp;"!D"&amp;ROW())</f>
        <v/>
      </c>
      <c r="I326" s="200">
        <f>I327*(1+H326)</f>
        <v/>
      </c>
      <c r="J326" s="199" t="n"/>
      <c r="K326" s="199" t="n"/>
      <c r="L326" s="200">
        <f>SUM(C326,E326,G326,I326,K326)</f>
        <v/>
      </c>
      <c r="M326" s="202">
        <f>L326/L327-1</f>
        <v/>
      </c>
      <c r="N326" s="415" t="n"/>
      <c r="O326" s="202" t="n"/>
      <c r="P326" s="416" t="n"/>
      <c r="Q326" s="415" t="n"/>
      <c r="R326" s="218" t="n"/>
      <c r="S326" s="417" t="n"/>
      <c r="T326" s="217" t="n"/>
      <c r="U326" s="199" t="n"/>
      <c r="V326" s="199" t="n"/>
      <c r="W326" s="199" t="n"/>
      <c r="X326" s="199" t="n"/>
      <c r="Y326" s="199" t="n"/>
      <c r="Z326" s="199" t="n"/>
      <c r="AA326" s="199" t="n"/>
      <c r="AB326" s="199" t="n"/>
      <c r="AC326" s="199" t="n"/>
      <c r="AD326" s="199" t="n"/>
      <c r="AE326" s="199" t="n"/>
      <c r="AF326" s="199" t="n"/>
      <c r="AG326" s="199" t="n"/>
    </row>
    <row r="327" ht="26.5" customHeight="1">
      <c r="A327" s="203" t="n">
        <v>43899</v>
      </c>
      <c r="B327" s="202">
        <f>INDIRECT(B$1&amp;"!D"&amp;ROW())</f>
        <v/>
      </c>
      <c r="C327" s="200">
        <f>C328*(1+B327)</f>
        <v/>
      </c>
      <c r="D327" s="202">
        <f>INDIRECT(D$1&amp;"!D"&amp;ROW())</f>
        <v/>
      </c>
      <c r="E327" s="200">
        <f>E328*(1+D327)</f>
        <v/>
      </c>
      <c r="F327" s="202">
        <f>INDIRECT(F$1&amp;"!D"&amp;ROW())</f>
        <v/>
      </c>
      <c r="G327" s="200">
        <f>G328*(1+F327)</f>
        <v/>
      </c>
      <c r="H327" s="202">
        <f>INDIRECT(H$1&amp;"!D"&amp;ROW())</f>
        <v/>
      </c>
      <c r="I327" s="200">
        <f>I328*(1+H327)</f>
        <v/>
      </c>
      <c r="J327" s="199" t="n"/>
      <c r="K327" s="199" t="n"/>
      <c r="L327" s="200">
        <f>SUM(C327,E327,G327,I327,K327)</f>
        <v/>
      </c>
      <c r="M327" s="202">
        <f>L327/L328-1</f>
        <v/>
      </c>
      <c r="N327" s="415" t="n"/>
      <c r="O327" s="202" t="n"/>
      <c r="P327" s="416" t="n"/>
      <c r="Q327" s="415" t="n"/>
      <c r="R327" s="218" t="n"/>
      <c r="S327" s="417" t="n"/>
      <c r="T327" s="217" t="n"/>
      <c r="U327" s="199" t="n"/>
      <c r="V327" s="199" t="n"/>
      <c r="W327" s="199" t="n"/>
      <c r="X327" s="199" t="n"/>
      <c r="Y327" s="199" t="n"/>
      <c r="Z327" s="199" t="n"/>
      <c r="AA327" s="199" t="n"/>
      <c r="AB327" s="199" t="n"/>
      <c r="AC327" s="199" t="n"/>
      <c r="AD327" s="199" t="n"/>
      <c r="AE327" s="199" t="n"/>
      <c r="AF327" s="199" t="n"/>
      <c r="AG327" s="199" t="n"/>
    </row>
    <row r="328" ht="26.5" customHeight="1">
      <c r="A328" s="203" t="n">
        <v>43896</v>
      </c>
      <c r="B328" s="202">
        <f>INDIRECT(B$1&amp;"!D"&amp;ROW())</f>
        <v/>
      </c>
      <c r="C328" s="200">
        <f>C329*(1+B328)</f>
        <v/>
      </c>
      <c r="D328" s="202">
        <f>INDIRECT(D$1&amp;"!D"&amp;ROW())</f>
        <v/>
      </c>
      <c r="E328" s="200">
        <f>E329*(1+D328)</f>
        <v/>
      </c>
      <c r="F328" s="202">
        <f>INDIRECT(F$1&amp;"!D"&amp;ROW())</f>
        <v/>
      </c>
      <c r="G328" s="200">
        <f>G329*(1+F328)</f>
        <v/>
      </c>
      <c r="H328" s="202">
        <f>INDIRECT(H$1&amp;"!D"&amp;ROW())</f>
        <v/>
      </c>
      <c r="I328" s="200">
        <f>I329*(1+H328)</f>
        <v/>
      </c>
      <c r="J328" s="199" t="n"/>
      <c r="K328" s="199" t="n"/>
      <c r="L328" s="200">
        <f>SUM(C328,E328,G328,I328,K328)</f>
        <v/>
      </c>
      <c r="M328" s="202">
        <f>L328/L329-1</f>
        <v/>
      </c>
      <c r="N328" s="415" t="n"/>
      <c r="O328" s="202" t="n"/>
      <c r="P328" s="416" t="n"/>
      <c r="Q328" s="415" t="n"/>
      <c r="R328" s="218" t="n"/>
      <c r="S328" s="417" t="n"/>
      <c r="T328" s="217" t="n"/>
      <c r="U328" s="199" t="n"/>
      <c r="V328" s="199" t="n"/>
      <c r="W328" s="199" t="n"/>
      <c r="X328" s="199" t="n"/>
      <c r="Y328" s="199" t="n"/>
      <c r="Z328" s="199" t="n"/>
      <c r="AA328" s="199" t="n"/>
      <c r="AB328" s="199" t="n"/>
      <c r="AC328" s="199" t="n"/>
      <c r="AD328" s="199" t="n"/>
      <c r="AE328" s="199" t="n"/>
      <c r="AF328" s="199" t="n"/>
      <c r="AG328" s="199" t="n"/>
    </row>
    <row r="329" ht="26.5" customHeight="1">
      <c r="A329" s="203" t="n">
        <v>43895</v>
      </c>
      <c r="B329" s="202">
        <f>INDIRECT(B$1&amp;"!D"&amp;ROW())</f>
        <v/>
      </c>
      <c r="C329" s="200">
        <f>C330*(1+B329)</f>
        <v/>
      </c>
      <c r="D329" s="202">
        <f>INDIRECT(D$1&amp;"!D"&amp;ROW())</f>
        <v/>
      </c>
      <c r="E329" s="200">
        <f>E330*(1+D329)</f>
        <v/>
      </c>
      <c r="F329" s="202">
        <f>INDIRECT(F$1&amp;"!D"&amp;ROW())</f>
        <v/>
      </c>
      <c r="G329" s="200">
        <f>G330*(1+F329)</f>
        <v/>
      </c>
      <c r="H329" s="202">
        <f>INDIRECT(H$1&amp;"!D"&amp;ROW())</f>
        <v/>
      </c>
      <c r="I329" s="200">
        <f>I330*(1+H329)</f>
        <v/>
      </c>
      <c r="J329" s="199" t="n"/>
      <c r="K329" s="199" t="n"/>
      <c r="L329" s="200">
        <f>SUM(C329,E329,G329,I329,K329)</f>
        <v/>
      </c>
      <c r="M329" s="202">
        <f>L329/L330-1</f>
        <v/>
      </c>
      <c r="N329" s="415" t="n"/>
      <c r="O329" s="202" t="n"/>
      <c r="P329" s="416" t="n"/>
      <c r="Q329" s="415" t="n"/>
      <c r="R329" s="218" t="n"/>
      <c r="S329" s="417" t="n"/>
      <c r="T329" s="217" t="n"/>
      <c r="U329" s="199" t="n"/>
      <c r="V329" s="199" t="n"/>
      <c r="W329" s="199" t="n"/>
      <c r="X329" s="199" t="n"/>
      <c r="Y329" s="199" t="n"/>
      <c r="Z329" s="199" t="n"/>
      <c r="AA329" s="199" t="n"/>
      <c r="AB329" s="199" t="n"/>
      <c r="AC329" s="199" t="n"/>
      <c r="AD329" s="199" t="n"/>
      <c r="AE329" s="199" t="n"/>
      <c r="AF329" s="199" t="n"/>
      <c r="AG329" s="199" t="n"/>
    </row>
    <row r="330" ht="26.5" customHeight="1">
      <c r="A330" s="203" t="n">
        <v>43894</v>
      </c>
      <c r="B330" s="202">
        <f>INDIRECT(B$1&amp;"!D"&amp;ROW())</f>
        <v/>
      </c>
      <c r="C330" s="200">
        <f>C331*(1+B330)</f>
        <v/>
      </c>
      <c r="D330" s="202">
        <f>INDIRECT(D$1&amp;"!D"&amp;ROW())</f>
        <v/>
      </c>
      <c r="E330" s="200">
        <f>E331*(1+D330)</f>
        <v/>
      </c>
      <c r="F330" s="202">
        <f>INDIRECT(F$1&amp;"!D"&amp;ROW())</f>
        <v/>
      </c>
      <c r="G330" s="200">
        <f>G331*(1+F330)</f>
        <v/>
      </c>
      <c r="H330" s="202">
        <f>INDIRECT(H$1&amp;"!D"&amp;ROW())</f>
        <v/>
      </c>
      <c r="I330" s="200">
        <f>I331*(1+H330)</f>
        <v/>
      </c>
      <c r="J330" s="199" t="n"/>
      <c r="K330" s="199" t="n"/>
      <c r="L330" s="200">
        <f>SUM(C330,E330,G330,I330,K330)</f>
        <v/>
      </c>
      <c r="M330" s="202">
        <f>L330/L331-1</f>
        <v/>
      </c>
      <c r="N330" s="415" t="n"/>
      <c r="O330" s="202" t="n"/>
      <c r="P330" s="416" t="n"/>
      <c r="Q330" s="415" t="n"/>
      <c r="R330" s="218" t="n"/>
      <c r="S330" s="417" t="n"/>
      <c r="T330" s="217" t="n"/>
      <c r="U330" s="199" t="n"/>
      <c r="V330" s="199" t="n"/>
      <c r="W330" s="199" t="n"/>
      <c r="X330" s="199" t="n"/>
      <c r="Y330" s="199" t="n"/>
      <c r="Z330" s="199" t="n"/>
      <c r="AA330" s="199" t="n"/>
      <c r="AB330" s="199" t="n"/>
      <c r="AC330" s="199" t="n"/>
      <c r="AD330" s="199" t="n"/>
      <c r="AE330" s="199" t="n"/>
      <c r="AF330" s="199" t="n"/>
      <c r="AG330" s="199" t="n"/>
    </row>
    <row r="331" ht="26.5" customHeight="1">
      <c r="A331" s="203" t="n">
        <v>43893</v>
      </c>
      <c r="B331" s="202">
        <f>INDIRECT(B$1&amp;"!D"&amp;ROW())</f>
        <v/>
      </c>
      <c r="C331" s="200">
        <f>C332*(1+B331)</f>
        <v/>
      </c>
      <c r="D331" s="202">
        <f>INDIRECT(D$1&amp;"!D"&amp;ROW())</f>
        <v/>
      </c>
      <c r="E331" s="200">
        <f>E332*(1+D331)</f>
        <v/>
      </c>
      <c r="F331" s="202">
        <f>INDIRECT(F$1&amp;"!D"&amp;ROW())</f>
        <v/>
      </c>
      <c r="G331" s="200">
        <f>G332*(1+F331)</f>
        <v/>
      </c>
      <c r="H331" s="202">
        <f>INDIRECT(H$1&amp;"!D"&amp;ROW())</f>
        <v/>
      </c>
      <c r="I331" s="200">
        <f>I332*(1+H331)</f>
        <v/>
      </c>
      <c r="J331" s="199" t="n"/>
      <c r="K331" s="199" t="n"/>
      <c r="L331" s="200">
        <f>SUM(C331,E331,G331,I331,K331)</f>
        <v/>
      </c>
      <c r="M331" s="202">
        <f>L331/L332-1</f>
        <v/>
      </c>
      <c r="N331" s="415" t="n"/>
      <c r="O331" s="202" t="n"/>
      <c r="P331" s="416" t="n"/>
      <c r="Q331" s="415" t="n"/>
      <c r="R331" s="218" t="n"/>
      <c r="S331" s="417" t="n"/>
      <c r="T331" s="217" t="n"/>
      <c r="U331" s="199" t="n"/>
      <c r="V331" s="199" t="n"/>
      <c r="W331" s="199" t="n"/>
      <c r="X331" s="199" t="n"/>
      <c r="Y331" s="199" t="n"/>
      <c r="Z331" s="199" t="n"/>
      <c r="AA331" s="199" t="n"/>
      <c r="AB331" s="199" t="n"/>
      <c r="AC331" s="199" t="n"/>
      <c r="AD331" s="199" t="n"/>
      <c r="AE331" s="199" t="n"/>
      <c r="AF331" s="199" t="n"/>
      <c r="AG331" s="199" t="n"/>
    </row>
    <row r="332" ht="26.5" customHeight="1">
      <c r="A332" s="203" t="n">
        <v>43892</v>
      </c>
      <c r="B332" s="202">
        <f>INDIRECT(B$1&amp;"!D"&amp;ROW())</f>
        <v/>
      </c>
      <c r="C332" s="200">
        <f>C333*(1+B332)</f>
        <v/>
      </c>
      <c r="D332" s="202">
        <f>INDIRECT(D$1&amp;"!D"&amp;ROW())</f>
        <v/>
      </c>
      <c r="E332" s="200">
        <f>E333*(1+D332)</f>
        <v/>
      </c>
      <c r="F332" s="202">
        <f>INDIRECT(F$1&amp;"!D"&amp;ROW())</f>
        <v/>
      </c>
      <c r="G332" s="200">
        <f>G333*(1+F332)</f>
        <v/>
      </c>
      <c r="H332" s="202">
        <f>INDIRECT(H$1&amp;"!D"&amp;ROW())</f>
        <v/>
      </c>
      <c r="I332" s="200">
        <f>I333*(1+H332)</f>
        <v/>
      </c>
      <c r="J332" s="199" t="n"/>
      <c r="K332" s="199" t="n"/>
      <c r="L332" s="200">
        <f>SUM(C332,E332,G332,I332,K332)</f>
        <v/>
      </c>
      <c r="M332" s="202">
        <f>L332/L333-1</f>
        <v/>
      </c>
      <c r="N332" s="415" t="n"/>
      <c r="O332" s="202" t="n"/>
      <c r="P332" s="416" t="n"/>
      <c r="Q332" s="415" t="n"/>
      <c r="R332" s="218" t="n"/>
      <c r="S332" s="417" t="n"/>
      <c r="T332" s="217" t="n"/>
      <c r="U332" s="199" t="n"/>
      <c r="V332" s="199" t="n"/>
      <c r="W332" s="199" t="n"/>
      <c r="X332" s="199" t="n"/>
      <c r="Y332" s="199" t="n"/>
      <c r="Z332" s="199" t="n"/>
      <c r="AA332" s="199" t="n"/>
      <c r="AB332" s="199" t="n"/>
      <c r="AC332" s="199" t="n"/>
      <c r="AD332" s="199" t="n"/>
      <c r="AE332" s="199" t="n"/>
      <c r="AF332" s="199" t="n"/>
      <c r="AG332" s="199" t="n"/>
    </row>
    <row r="333" ht="26.5" customHeight="1">
      <c r="A333" s="203" t="n">
        <v>43889</v>
      </c>
      <c r="B333" s="202">
        <f>INDIRECT(B$1&amp;"!D"&amp;ROW())</f>
        <v/>
      </c>
      <c r="C333" s="200">
        <f>C334*(1+B333)</f>
        <v/>
      </c>
      <c r="D333" s="202">
        <f>INDIRECT(D$1&amp;"!D"&amp;ROW())</f>
        <v/>
      </c>
      <c r="E333" s="200">
        <f>E334*(1+D333)</f>
        <v/>
      </c>
      <c r="F333" s="202">
        <f>INDIRECT(F$1&amp;"!D"&amp;ROW())</f>
        <v/>
      </c>
      <c r="G333" s="200">
        <f>G334*(1+F333)</f>
        <v/>
      </c>
      <c r="H333" s="202">
        <f>INDIRECT(H$1&amp;"!D"&amp;ROW())</f>
        <v/>
      </c>
      <c r="I333" s="200">
        <f>I334*(1+H333)</f>
        <v/>
      </c>
      <c r="J333" s="199" t="n"/>
      <c r="K333" s="199" t="n"/>
      <c r="L333" s="200">
        <f>SUM(C333,E333,G333,I333,K333)</f>
        <v/>
      </c>
      <c r="M333" s="202">
        <f>L333/L334-1</f>
        <v/>
      </c>
      <c r="N333" s="415" t="n"/>
      <c r="O333" s="202" t="n"/>
      <c r="P333" s="416" t="n"/>
      <c r="Q333" s="415" t="n"/>
      <c r="R333" s="218" t="n"/>
      <c r="S333" s="417" t="n"/>
      <c r="T333" s="217" t="n"/>
      <c r="U333" s="199" t="n"/>
      <c r="V333" s="199" t="n"/>
      <c r="W333" s="199" t="n"/>
      <c r="X333" s="199" t="n"/>
      <c r="Y333" s="199" t="n"/>
      <c r="Z333" s="199" t="n"/>
      <c r="AA333" s="199" t="n"/>
      <c r="AB333" s="199" t="n"/>
      <c r="AC333" s="199" t="n"/>
      <c r="AD333" s="199" t="n"/>
      <c r="AE333" s="199" t="n"/>
      <c r="AF333" s="199" t="n"/>
      <c r="AG333" s="199" t="n"/>
    </row>
    <row r="334" ht="26.5" customHeight="1">
      <c r="A334" s="203" t="n">
        <v>43888</v>
      </c>
      <c r="B334" s="202">
        <f>INDIRECT(B$1&amp;"!D"&amp;ROW())</f>
        <v/>
      </c>
      <c r="C334" s="200">
        <f>C335*(1+B334)</f>
        <v/>
      </c>
      <c r="D334" s="202">
        <f>INDIRECT(D$1&amp;"!D"&amp;ROW())</f>
        <v/>
      </c>
      <c r="E334" s="200">
        <f>E335*(1+D334)</f>
        <v/>
      </c>
      <c r="F334" s="202">
        <f>INDIRECT(F$1&amp;"!D"&amp;ROW())</f>
        <v/>
      </c>
      <c r="G334" s="200">
        <f>G335*(1+F334)</f>
        <v/>
      </c>
      <c r="H334" s="202">
        <f>INDIRECT(H$1&amp;"!D"&amp;ROW())</f>
        <v/>
      </c>
      <c r="I334" s="200">
        <f>I335*(1+H334)</f>
        <v/>
      </c>
      <c r="J334" s="199" t="n"/>
      <c r="K334" s="199" t="n"/>
      <c r="L334" s="200">
        <f>SUM(C334,E334,G334,I334,K334)</f>
        <v/>
      </c>
      <c r="M334" s="202">
        <f>L334/L335-1</f>
        <v/>
      </c>
      <c r="N334" s="415" t="n"/>
      <c r="O334" s="202" t="n"/>
      <c r="P334" s="416" t="n"/>
      <c r="Q334" s="415" t="n"/>
      <c r="R334" s="218" t="n"/>
      <c r="S334" s="417" t="n"/>
      <c r="T334" s="217" t="n"/>
      <c r="U334" s="199" t="n"/>
      <c r="V334" s="199" t="n"/>
      <c r="W334" s="199" t="n"/>
      <c r="X334" s="199" t="n"/>
      <c r="Y334" s="199" t="n"/>
      <c r="Z334" s="199" t="n"/>
      <c r="AA334" s="199" t="n"/>
      <c r="AB334" s="199" t="n"/>
      <c r="AC334" s="199" t="n"/>
      <c r="AD334" s="199" t="n"/>
      <c r="AE334" s="199" t="n"/>
      <c r="AF334" s="199" t="n"/>
      <c r="AG334" s="199" t="n"/>
    </row>
    <row r="335" ht="26.5" customHeight="1">
      <c r="A335" s="203" t="n">
        <v>43887</v>
      </c>
      <c r="B335" s="202">
        <f>INDIRECT(B$1&amp;"!D"&amp;ROW())</f>
        <v/>
      </c>
      <c r="C335" s="200">
        <f>C336*(1+B335)</f>
        <v/>
      </c>
      <c r="D335" s="202">
        <f>INDIRECT(D$1&amp;"!D"&amp;ROW())</f>
        <v/>
      </c>
      <c r="E335" s="200">
        <f>E336*(1+D335)</f>
        <v/>
      </c>
      <c r="F335" s="202">
        <f>INDIRECT(F$1&amp;"!D"&amp;ROW())</f>
        <v/>
      </c>
      <c r="G335" s="200">
        <f>G336*(1+F335)</f>
        <v/>
      </c>
      <c r="H335" s="202">
        <f>INDIRECT(H$1&amp;"!D"&amp;ROW())</f>
        <v/>
      </c>
      <c r="I335" s="200">
        <f>I336*(1+H335)</f>
        <v/>
      </c>
      <c r="J335" s="199" t="n"/>
      <c r="K335" s="199" t="n"/>
      <c r="L335" s="200">
        <f>SUM(C335,E335,G335,I335,K335)</f>
        <v/>
      </c>
      <c r="M335" s="202">
        <f>L335/L336-1</f>
        <v/>
      </c>
      <c r="N335" s="415" t="n"/>
      <c r="O335" s="202" t="n"/>
      <c r="P335" s="416" t="n"/>
      <c r="Q335" s="415" t="n"/>
      <c r="R335" s="218" t="n"/>
      <c r="S335" s="417" t="n"/>
      <c r="T335" s="217" t="n"/>
      <c r="U335" s="199" t="n"/>
      <c r="V335" s="199" t="n"/>
      <c r="W335" s="199" t="n"/>
      <c r="X335" s="199" t="n"/>
      <c r="Y335" s="199" t="n"/>
      <c r="Z335" s="199" t="n"/>
      <c r="AA335" s="199" t="n"/>
      <c r="AB335" s="199" t="n"/>
      <c r="AC335" s="199" t="n"/>
      <c r="AD335" s="199" t="n"/>
      <c r="AE335" s="199" t="n"/>
      <c r="AF335" s="199" t="n"/>
      <c r="AG335" s="199" t="n"/>
    </row>
    <row r="336" ht="26.5" customHeight="1">
      <c r="A336" s="203" t="n">
        <v>43886</v>
      </c>
      <c r="B336" s="202">
        <f>INDIRECT(B$1&amp;"!D"&amp;ROW())</f>
        <v/>
      </c>
      <c r="C336" s="200">
        <f>C337*(1+B336)</f>
        <v/>
      </c>
      <c r="D336" s="202">
        <f>INDIRECT(D$1&amp;"!D"&amp;ROW())</f>
        <v/>
      </c>
      <c r="E336" s="200">
        <f>E337*(1+D336)</f>
        <v/>
      </c>
      <c r="F336" s="202">
        <f>INDIRECT(F$1&amp;"!D"&amp;ROW())</f>
        <v/>
      </c>
      <c r="G336" s="200">
        <f>G337*(1+F336)</f>
        <v/>
      </c>
      <c r="H336" s="202">
        <f>INDIRECT(H$1&amp;"!D"&amp;ROW())</f>
        <v/>
      </c>
      <c r="I336" s="200">
        <f>I337*(1+H336)</f>
        <v/>
      </c>
      <c r="J336" s="199" t="n"/>
      <c r="K336" s="199" t="n"/>
      <c r="L336" s="200">
        <f>SUM(C336,E336,G336,I336,K336)</f>
        <v/>
      </c>
      <c r="M336" s="202">
        <f>L336/L337-1</f>
        <v/>
      </c>
      <c r="N336" s="415" t="n"/>
      <c r="O336" s="202" t="n"/>
      <c r="P336" s="416" t="n"/>
      <c r="Q336" s="415" t="n"/>
      <c r="R336" s="218" t="n"/>
      <c r="S336" s="417" t="n"/>
      <c r="T336" s="217" t="n"/>
      <c r="U336" s="199" t="n"/>
      <c r="V336" s="199" t="n"/>
      <c r="W336" s="199" t="n"/>
      <c r="X336" s="199" t="n"/>
      <c r="Y336" s="199" t="n"/>
      <c r="Z336" s="199" t="n"/>
      <c r="AA336" s="199" t="n"/>
      <c r="AB336" s="199" t="n"/>
      <c r="AC336" s="199" t="n"/>
      <c r="AD336" s="199" t="n"/>
      <c r="AE336" s="199" t="n"/>
      <c r="AF336" s="199" t="n"/>
      <c r="AG336" s="199" t="n"/>
    </row>
    <row r="337" ht="26.5" customHeight="1">
      <c r="A337" s="203" t="n">
        <v>43885</v>
      </c>
      <c r="B337" s="202">
        <f>INDIRECT(B$1&amp;"!D"&amp;ROW())</f>
        <v/>
      </c>
      <c r="C337" s="200">
        <f>C338*(1+B337)</f>
        <v/>
      </c>
      <c r="D337" s="202">
        <f>INDIRECT(D$1&amp;"!D"&amp;ROW())</f>
        <v/>
      </c>
      <c r="E337" s="200">
        <f>E338*(1+D337)</f>
        <v/>
      </c>
      <c r="F337" s="202">
        <f>INDIRECT(F$1&amp;"!D"&amp;ROW())</f>
        <v/>
      </c>
      <c r="G337" s="200">
        <f>G338*(1+F337)</f>
        <v/>
      </c>
      <c r="H337" s="202">
        <f>INDIRECT(H$1&amp;"!D"&amp;ROW())</f>
        <v/>
      </c>
      <c r="I337" s="200">
        <f>I338*(1+H337)</f>
        <v/>
      </c>
      <c r="J337" s="199" t="n"/>
      <c r="K337" s="199" t="n"/>
      <c r="L337" s="200">
        <f>SUM(C337,E337,G337,I337,K337)</f>
        <v/>
      </c>
      <c r="M337" s="202">
        <f>L337/L338-1</f>
        <v/>
      </c>
      <c r="N337" s="415" t="n"/>
      <c r="O337" s="202" t="n"/>
      <c r="P337" s="416" t="n"/>
      <c r="Q337" s="415" t="n"/>
      <c r="R337" s="218" t="n"/>
      <c r="S337" s="417" t="n"/>
      <c r="T337" s="217" t="n"/>
      <c r="U337" s="199" t="n"/>
      <c r="V337" s="199" t="n"/>
      <c r="W337" s="199" t="n"/>
      <c r="X337" s="199" t="n"/>
      <c r="Y337" s="199" t="n"/>
      <c r="Z337" s="199" t="n"/>
      <c r="AA337" s="199" t="n"/>
      <c r="AB337" s="199" t="n"/>
      <c r="AC337" s="199" t="n"/>
      <c r="AD337" s="199" t="n"/>
      <c r="AE337" s="199" t="n"/>
      <c r="AF337" s="199" t="n"/>
      <c r="AG337" s="199" t="n"/>
    </row>
    <row r="338" ht="26.5" customHeight="1">
      <c r="A338" s="203" t="n">
        <v>43882</v>
      </c>
      <c r="B338" s="202">
        <f>INDIRECT(B$1&amp;"!D"&amp;ROW())</f>
        <v/>
      </c>
      <c r="C338" s="200">
        <f>C339*(1+B338)</f>
        <v/>
      </c>
      <c r="D338" s="202">
        <f>INDIRECT(D$1&amp;"!D"&amp;ROW())</f>
        <v/>
      </c>
      <c r="E338" s="200">
        <f>E339*(1+D338)</f>
        <v/>
      </c>
      <c r="F338" s="202">
        <f>INDIRECT(F$1&amp;"!D"&amp;ROW())</f>
        <v/>
      </c>
      <c r="G338" s="200">
        <f>G339*(1+F338)</f>
        <v/>
      </c>
      <c r="H338" s="202">
        <f>INDIRECT(H$1&amp;"!D"&amp;ROW())</f>
        <v/>
      </c>
      <c r="I338" s="200">
        <f>I339*(1+H338)</f>
        <v/>
      </c>
      <c r="J338" s="199" t="n"/>
      <c r="K338" s="199" t="n"/>
      <c r="L338" s="200">
        <f>SUM(C338,E338,G338,I338,K338)</f>
        <v/>
      </c>
      <c r="M338" s="202">
        <f>L338/L339-1</f>
        <v/>
      </c>
      <c r="N338" s="415" t="n"/>
      <c r="O338" s="202" t="n"/>
      <c r="P338" s="416" t="n"/>
      <c r="Q338" s="415" t="n"/>
      <c r="R338" s="218" t="n"/>
      <c r="S338" s="417" t="n"/>
      <c r="T338" s="217" t="n"/>
      <c r="U338" s="199" t="n"/>
      <c r="V338" s="199" t="n"/>
      <c r="W338" s="199" t="n"/>
      <c r="X338" s="199" t="n"/>
      <c r="Y338" s="199" t="n"/>
      <c r="Z338" s="199" t="n"/>
      <c r="AA338" s="199" t="n"/>
      <c r="AB338" s="199" t="n"/>
      <c r="AC338" s="199" t="n"/>
      <c r="AD338" s="199" t="n"/>
      <c r="AE338" s="199" t="n"/>
      <c r="AF338" s="199" t="n"/>
      <c r="AG338" s="199" t="n"/>
    </row>
    <row r="339" ht="26.5" customHeight="1">
      <c r="A339" s="203" t="n">
        <v>43881</v>
      </c>
      <c r="B339" s="202">
        <f>INDIRECT(B$1&amp;"!D"&amp;ROW())</f>
        <v/>
      </c>
      <c r="C339" s="200">
        <f>C340*(1+B339)</f>
        <v/>
      </c>
      <c r="D339" s="202">
        <f>INDIRECT(D$1&amp;"!D"&amp;ROW())</f>
        <v/>
      </c>
      <c r="E339" s="200">
        <f>E340*(1+D339)</f>
        <v/>
      </c>
      <c r="F339" s="202">
        <f>INDIRECT(F$1&amp;"!D"&amp;ROW())</f>
        <v/>
      </c>
      <c r="G339" s="200">
        <f>G340*(1+F339)</f>
        <v/>
      </c>
      <c r="H339" s="202">
        <f>INDIRECT(H$1&amp;"!D"&amp;ROW())</f>
        <v/>
      </c>
      <c r="I339" s="200">
        <f>I340*(1+H339)</f>
        <v/>
      </c>
      <c r="J339" s="199" t="n"/>
      <c r="K339" s="199" t="n"/>
      <c r="L339" s="200">
        <f>SUM(C339,E339,G339,I339,K339)</f>
        <v/>
      </c>
      <c r="M339" s="202">
        <f>L339/L340-1</f>
        <v/>
      </c>
      <c r="N339" s="415" t="n"/>
      <c r="O339" s="202" t="n"/>
      <c r="P339" s="416" t="n"/>
      <c r="Q339" s="415" t="n"/>
      <c r="R339" s="218" t="n"/>
      <c r="S339" s="417" t="n"/>
      <c r="T339" s="217" t="n"/>
      <c r="U339" s="199" t="n"/>
      <c r="V339" s="199" t="n"/>
      <c r="W339" s="199" t="n"/>
      <c r="X339" s="199" t="n"/>
      <c r="Y339" s="199" t="n"/>
      <c r="Z339" s="199" t="n"/>
      <c r="AA339" s="199" t="n"/>
      <c r="AB339" s="199" t="n"/>
      <c r="AC339" s="199" t="n"/>
      <c r="AD339" s="199" t="n"/>
      <c r="AE339" s="199" t="n"/>
      <c r="AF339" s="199" t="n"/>
      <c r="AG339" s="199" t="n"/>
    </row>
    <row r="340" ht="26.5" customHeight="1">
      <c r="A340" s="203" t="n">
        <v>43880</v>
      </c>
      <c r="B340" s="202">
        <f>INDIRECT(B$1&amp;"!D"&amp;ROW())</f>
        <v/>
      </c>
      <c r="C340" s="200">
        <f>C341*(1+B340)</f>
        <v/>
      </c>
      <c r="D340" s="202">
        <f>INDIRECT(D$1&amp;"!D"&amp;ROW())</f>
        <v/>
      </c>
      <c r="E340" s="200">
        <f>E341*(1+D340)</f>
        <v/>
      </c>
      <c r="F340" s="202">
        <f>INDIRECT(F$1&amp;"!D"&amp;ROW())</f>
        <v/>
      </c>
      <c r="G340" s="200">
        <f>G341*(1+F340)</f>
        <v/>
      </c>
      <c r="H340" s="202">
        <f>INDIRECT(H$1&amp;"!D"&amp;ROW())</f>
        <v/>
      </c>
      <c r="I340" s="200">
        <f>I341*(1+H340)</f>
        <v/>
      </c>
      <c r="J340" s="199" t="n"/>
      <c r="K340" s="199" t="n"/>
      <c r="L340" s="200">
        <f>SUM(C340,E340,G340,I340,K340)</f>
        <v/>
      </c>
      <c r="M340" s="202">
        <f>L340/L341-1</f>
        <v/>
      </c>
      <c r="N340" s="415" t="n"/>
      <c r="O340" s="202" t="n"/>
      <c r="P340" s="416" t="n"/>
      <c r="Q340" s="415" t="n"/>
      <c r="R340" s="218" t="n"/>
      <c r="S340" s="417" t="n"/>
      <c r="T340" s="217" t="n"/>
      <c r="U340" s="199" t="n"/>
      <c r="V340" s="199" t="n"/>
      <c r="W340" s="199" t="n"/>
      <c r="X340" s="199" t="n"/>
      <c r="Y340" s="199" t="n"/>
      <c r="Z340" s="199" t="n"/>
      <c r="AA340" s="199" t="n"/>
      <c r="AB340" s="199" t="n"/>
      <c r="AC340" s="199" t="n"/>
      <c r="AD340" s="199" t="n"/>
      <c r="AE340" s="199" t="n"/>
      <c r="AF340" s="199" t="n"/>
      <c r="AG340" s="199" t="n"/>
    </row>
    <row r="341" ht="26.5" customHeight="1">
      <c r="A341" s="203" t="n">
        <v>43879</v>
      </c>
      <c r="B341" s="202">
        <f>INDIRECT(B$1&amp;"!D"&amp;ROW())</f>
        <v/>
      </c>
      <c r="C341" s="200">
        <f>C342*(1+B341)</f>
        <v/>
      </c>
      <c r="D341" s="202">
        <f>INDIRECT(D$1&amp;"!D"&amp;ROW())</f>
        <v/>
      </c>
      <c r="E341" s="200">
        <f>E342*(1+D341)</f>
        <v/>
      </c>
      <c r="F341" s="202">
        <f>INDIRECT(F$1&amp;"!D"&amp;ROW())</f>
        <v/>
      </c>
      <c r="G341" s="200">
        <f>G342*(1+F341)</f>
        <v/>
      </c>
      <c r="H341" s="202">
        <f>INDIRECT(H$1&amp;"!D"&amp;ROW())</f>
        <v/>
      </c>
      <c r="I341" s="200">
        <f>I342*(1+H341)</f>
        <v/>
      </c>
      <c r="J341" s="199" t="n"/>
      <c r="K341" s="199" t="n"/>
      <c r="L341" s="200">
        <f>SUM(C341,E341,G341,I341,K341)</f>
        <v/>
      </c>
      <c r="M341" s="202">
        <f>L341/L342-1</f>
        <v/>
      </c>
      <c r="N341" s="415" t="n"/>
      <c r="O341" s="202" t="n"/>
      <c r="P341" s="416" t="n"/>
      <c r="Q341" s="415" t="n"/>
      <c r="R341" s="218" t="n"/>
      <c r="S341" s="417" t="n"/>
      <c r="T341" s="217" t="n"/>
      <c r="U341" s="199" t="n"/>
      <c r="V341" s="199" t="n"/>
      <c r="W341" s="199" t="n"/>
      <c r="X341" s="199" t="n"/>
      <c r="Y341" s="199" t="n"/>
      <c r="Z341" s="199" t="n"/>
      <c r="AA341" s="199" t="n"/>
      <c r="AB341" s="199" t="n"/>
      <c r="AC341" s="199" t="n"/>
      <c r="AD341" s="199" t="n"/>
      <c r="AE341" s="199" t="n"/>
      <c r="AF341" s="199" t="n"/>
      <c r="AG341" s="199" t="n"/>
    </row>
    <row r="342" ht="26.5" customHeight="1">
      <c r="A342" s="203" t="n">
        <v>43875</v>
      </c>
      <c r="B342" s="202">
        <f>INDIRECT(B$1&amp;"!D"&amp;ROW())</f>
        <v/>
      </c>
      <c r="C342" s="200">
        <f>C343*(1+B342)</f>
        <v/>
      </c>
      <c r="D342" s="202">
        <f>INDIRECT(D$1&amp;"!D"&amp;ROW())</f>
        <v/>
      </c>
      <c r="E342" s="200">
        <f>E343*(1+D342)</f>
        <v/>
      </c>
      <c r="F342" s="202">
        <f>INDIRECT(F$1&amp;"!D"&amp;ROW())</f>
        <v/>
      </c>
      <c r="G342" s="200">
        <f>G343*(1+F342)</f>
        <v/>
      </c>
      <c r="H342" s="202">
        <f>INDIRECT(H$1&amp;"!D"&amp;ROW())</f>
        <v/>
      </c>
      <c r="I342" s="200">
        <f>I343*(1+H342)</f>
        <v/>
      </c>
      <c r="J342" s="199" t="n"/>
      <c r="K342" s="199" t="n"/>
      <c r="L342" s="200">
        <f>SUM(C342,E342,G342,I342,K342)</f>
        <v/>
      </c>
      <c r="M342" s="202">
        <f>L342/L343-1</f>
        <v/>
      </c>
      <c r="N342" s="415" t="n"/>
      <c r="O342" s="202" t="n"/>
      <c r="P342" s="416" t="n"/>
      <c r="Q342" s="415" t="n"/>
      <c r="R342" s="218" t="n"/>
      <c r="S342" s="417" t="n"/>
      <c r="T342" s="217" t="n"/>
      <c r="U342" s="199" t="n"/>
      <c r="V342" s="199" t="n"/>
      <c r="W342" s="199" t="n"/>
      <c r="X342" s="199" t="n"/>
      <c r="Y342" s="199" t="n"/>
      <c r="Z342" s="199" t="n"/>
      <c r="AA342" s="199" t="n"/>
      <c r="AB342" s="199" t="n"/>
      <c r="AC342" s="199" t="n"/>
      <c r="AD342" s="199" t="n"/>
      <c r="AE342" s="199" t="n"/>
      <c r="AF342" s="199" t="n"/>
      <c r="AG342" s="199" t="n"/>
    </row>
    <row r="343" ht="26.5" customHeight="1">
      <c r="A343" s="203" t="n">
        <v>43874</v>
      </c>
      <c r="B343" s="202">
        <f>INDIRECT(B$1&amp;"!D"&amp;ROW())</f>
        <v/>
      </c>
      <c r="C343" s="200">
        <f>C344*(1+B343)</f>
        <v/>
      </c>
      <c r="D343" s="202">
        <f>INDIRECT(D$1&amp;"!D"&amp;ROW())</f>
        <v/>
      </c>
      <c r="E343" s="200">
        <f>E344*(1+D343)</f>
        <v/>
      </c>
      <c r="F343" s="202">
        <f>INDIRECT(F$1&amp;"!D"&amp;ROW())</f>
        <v/>
      </c>
      <c r="G343" s="200">
        <f>G344*(1+F343)</f>
        <v/>
      </c>
      <c r="H343" s="202">
        <f>INDIRECT(H$1&amp;"!D"&amp;ROW())</f>
        <v/>
      </c>
      <c r="I343" s="200">
        <f>I344*(1+H343)</f>
        <v/>
      </c>
      <c r="J343" s="199" t="n"/>
      <c r="K343" s="199" t="n"/>
      <c r="L343" s="200">
        <f>SUM(C343,E343,G343,I343,K343)</f>
        <v/>
      </c>
      <c r="M343" s="202">
        <f>L343/L344-1</f>
        <v/>
      </c>
      <c r="N343" s="415" t="n"/>
      <c r="O343" s="202" t="n"/>
      <c r="P343" s="416" t="n"/>
      <c r="Q343" s="415" t="n"/>
      <c r="R343" s="218" t="n"/>
      <c r="S343" s="417" t="n"/>
      <c r="T343" s="217" t="n"/>
      <c r="U343" s="199" t="n"/>
      <c r="V343" s="199" t="n"/>
      <c r="W343" s="199" t="n"/>
      <c r="X343" s="199" t="n"/>
      <c r="Y343" s="199" t="n"/>
      <c r="Z343" s="199" t="n"/>
      <c r="AA343" s="199" t="n"/>
      <c r="AB343" s="199" t="n"/>
      <c r="AC343" s="199" t="n"/>
      <c r="AD343" s="199" t="n"/>
      <c r="AE343" s="199" t="n"/>
      <c r="AF343" s="199" t="n"/>
      <c r="AG343" s="199" t="n"/>
    </row>
    <row r="344" ht="26.5" customHeight="1">
      <c r="A344" s="203" t="n">
        <v>43873</v>
      </c>
      <c r="B344" s="202">
        <f>INDIRECT(B$1&amp;"!D"&amp;ROW())</f>
        <v/>
      </c>
      <c r="C344" s="200">
        <f>C345*(1+B344)</f>
        <v/>
      </c>
      <c r="D344" s="202">
        <f>INDIRECT(D$1&amp;"!D"&amp;ROW())</f>
        <v/>
      </c>
      <c r="E344" s="200">
        <f>E345*(1+D344)</f>
        <v/>
      </c>
      <c r="F344" s="202">
        <f>INDIRECT(F$1&amp;"!D"&amp;ROW())</f>
        <v/>
      </c>
      <c r="G344" s="200">
        <f>G345*(1+F344)</f>
        <v/>
      </c>
      <c r="H344" s="202">
        <f>INDIRECT(H$1&amp;"!D"&amp;ROW())</f>
        <v/>
      </c>
      <c r="I344" s="200">
        <f>I345*(1+H344)</f>
        <v/>
      </c>
      <c r="J344" s="199" t="n"/>
      <c r="K344" s="199" t="n"/>
      <c r="L344" s="200">
        <f>SUM(C344,E344,G344,I344,K344)</f>
        <v/>
      </c>
      <c r="M344" s="202">
        <f>L344/L345-1</f>
        <v/>
      </c>
      <c r="N344" s="415" t="n"/>
      <c r="O344" s="202" t="n"/>
      <c r="P344" s="416" t="n"/>
      <c r="Q344" s="415" t="n"/>
      <c r="R344" s="218" t="n"/>
      <c r="S344" s="417" t="n"/>
      <c r="T344" s="217" t="n"/>
      <c r="U344" s="199" t="n"/>
      <c r="V344" s="199" t="n"/>
      <c r="W344" s="199" t="n"/>
      <c r="X344" s="199" t="n"/>
      <c r="Y344" s="199" t="n"/>
      <c r="Z344" s="199" t="n"/>
      <c r="AA344" s="199" t="n"/>
      <c r="AB344" s="199" t="n"/>
      <c r="AC344" s="199" t="n"/>
      <c r="AD344" s="199" t="n"/>
      <c r="AE344" s="199" t="n"/>
      <c r="AF344" s="199" t="n"/>
      <c r="AG344" s="199" t="n"/>
    </row>
    <row r="345" ht="26.5" customHeight="1">
      <c r="A345" s="203" t="n">
        <v>43872</v>
      </c>
      <c r="B345" s="202">
        <f>INDIRECT(B$1&amp;"!D"&amp;ROW())</f>
        <v/>
      </c>
      <c r="C345" s="200">
        <f>C346*(1+B345)</f>
        <v/>
      </c>
      <c r="D345" s="202">
        <f>INDIRECT(D$1&amp;"!D"&amp;ROW())</f>
        <v/>
      </c>
      <c r="E345" s="200">
        <f>E346*(1+D345)</f>
        <v/>
      </c>
      <c r="F345" s="202">
        <f>INDIRECT(F$1&amp;"!D"&amp;ROW())</f>
        <v/>
      </c>
      <c r="G345" s="200">
        <f>G346*(1+F345)</f>
        <v/>
      </c>
      <c r="H345" s="202">
        <f>INDIRECT(H$1&amp;"!D"&amp;ROW())</f>
        <v/>
      </c>
      <c r="I345" s="200">
        <f>I346*(1+H345)</f>
        <v/>
      </c>
      <c r="J345" s="199" t="n"/>
      <c r="K345" s="199" t="n"/>
      <c r="L345" s="200">
        <f>SUM(C345,E345,G345,I345,K345)</f>
        <v/>
      </c>
      <c r="M345" s="202">
        <f>L345/L346-1</f>
        <v/>
      </c>
      <c r="N345" s="415" t="n"/>
      <c r="O345" s="202" t="n"/>
      <c r="P345" s="416" t="n"/>
      <c r="Q345" s="415" t="n"/>
      <c r="R345" s="218" t="n"/>
      <c r="S345" s="417" t="n"/>
      <c r="T345" s="217" t="n"/>
      <c r="U345" s="199" t="n"/>
      <c r="V345" s="199" t="n"/>
      <c r="W345" s="199" t="n"/>
      <c r="X345" s="199" t="n"/>
      <c r="Y345" s="199" t="n"/>
      <c r="Z345" s="199" t="n"/>
      <c r="AA345" s="199" t="n"/>
      <c r="AB345" s="199" t="n"/>
      <c r="AC345" s="199" t="n"/>
      <c r="AD345" s="199" t="n"/>
      <c r="AE345" s="199" t="n"/>
      <c r="AF345" s="199" t="n"/>
      <c r="AG345" s="199" t="n"/>
    </row>
    <row r="346" ht="26.5" customHeight="1">
      <c r="A346" s="203" t="n">
        <v>43871</v>
      </c>
      <c r="B346" s="202">
        <f>INDIRECT(B$1&amp;"!D"&amp;ROW())</f>
        <v/>
      </c>
      <c r="C346" s="200">
        <f>C347*(1+B346)</f>
        <v/>
      </c>
      <c r="D346" s="202">
        <f>INDIRECT(D$1&amp;"!D"&amp;ROW())</f>
        <v/>
      </c>
      <c r="E346" s="200">
        <f>E347*(1+D346)</f>
        <v/>
      </c>
      <c r="F346" s="202">
        <f>INDIRECT(F$1&amp;"!D"&amp;ROW())</f>
        <v/>
      </c>
      <c r="G346" s="200">
        <f>G347*(1+F346)</f>
        <v/>
      </c>
      <c r="H346" s="202">
        <f>INDIRECT(H$1&amp;"!D"&amp;ROW())</f>
        <v/>
      </c>
      <c r="I346" s="200">
        <f>I347*(1+H346)</f>
        <v/>
      </c>
      <c r="J346" s="199" t="n"/>
      <c r="K346" s="199" t="n"/>
      <c r="L346" s="200">
        <f>SUM(C346,E346,G346,I346,K346)</f>
        <v/>
      </c>
      <c r="M346" s="202">
        <f>L346/L347-1</f>
        <v/>
      </c>
      <c r="N346" s="415" t="n"/>
      <c r="O346" s="202" t="n"/>
      <c r="P346" s="416" t="n"/>
      <c r="Q346" s="415" t="n"/>
      <c r="R346" s="218" t="n"/>
      <c r="S346" s="417" t="n"/>
      <c r="T346" s="217" t="n"/>
      <c r="U346" s="199" t="n"/>
      <c r="V346" s="199" t="n"/>
      <c r="W346" s="199" t="n"/>
      <c r="X346" s="199" t="n"/>
      <c r="Y346" s="199" t="n"/>
      <c r="Z346" s="199" t="n"/>
      <c r="AA346" s="199" t="n"/>
      <c r="AB346" s="199" t="n"/>
      <c r="AC346" s="199" t="n"/>
      <c r="AD346" s="199" t="n"/>
      <c r="AE346" s="199" t="n"/>
      <c r="AF346" s="199" t="n"/>
      <c r="AG346" s="199" t="n"/>
    </row>
    <row r="347" ht="26.5" customHeight="1">
      <c r="A347" s="203" t="n">
        <v>43868</v>
      </c>
      <c r="B347" s="202">
        <f>INDIRECT(B$1&amp;"!D"&amp;ROW())</f>
        <v/>
      </c>
      <c r="C347" s="200">
        <f>C348*(1+B347)</f>
        <v/>
      </c>
      <c r="D347" s="202">
        <f>INDIRECT(D$1&amp;"!D"&amp;ROW())</f>
        <v/>
      </c>
      <c r="E347" s="200">
        <f>E348*(1+D347)</f>
        <v/>
      </c>
      <c r="F347" s="202">
        <f>INDIRECT(F$1&amp;"!D"&amp;ROW())</f>
        <v/>
      </c>
      <c r="G347" s="200">
        <f>G348*(1+F347)</f>
        <v/>
      </c>
      <c r="H347" s="202">
        <f>INDIRECT(H$1&amp;"!D"&amp;ROW())</f>
        <v/>
      </c>
      <c r="I347" s="200">
        <f>I348*(1+H347)</f>
        <v/>
      </c>
      <c r="J347" s="199" t="n"/>
      <c r="K347" s="199" t="n"/>
      <c r="L347" s="200">
        <f>SUM(C347,E347,G347,I347,K347)</f>
        <v/>
      </c>
      <c r="M347" s="202">
        <f>L347/L348-1</f>
        <v/>
      </c>
      <c r="N347" s="415" t="n"/>
      <c r="O347" s="202" t="n"/>
      <c r="P347" s="416" t="n"/>
      <c r="Q347" s="415" t="n"/>
      <c r="R347" s="218" t="n"/>
      <c r="S347" s="417" t="n"/>
      <c r="T347" s="217" t="n"/>
      <c r="U347" s="199" t="n"/>
      <c r="V347" s="199" t="n"/>
      <c r="W347" s="199" t="n"/>
      <c r="X347" s="199" t="n"/>
      <c r="Y347" s="199" t="n"/>
      <c r="Z347" s="199" t="n"/>
      <c r="AA347" s="199" t="n"/>
      <c r="AB347" s="199" t="n"/>
      <c r="AC347" s="199" t="n"/>
      <c r="AD347" s="199" t="n"/>
      <c r="AE347" s="199" t="n"/>
      <c r="AF347" s="199" t="n"/>
      <c r="AG347" s="199" t="n"/>
    </row>
    <row r="348" ht="26.5" customHeight="1">
      <c r="A348" s="203" t="n">
        <v>43867</v>
      </c>
      <c r="B348" s="202">
        <f>INDIRECT(B$1&amp;"!D"&amp;ROW())</f>
        <v/>
      </c>
      <c r="C348" s="200">
        <f>C349*(1+B348)</f>
        <v/>
      </c>
      <c r="D348" s="202">
        <f>INDIRECT(D$1&amp;"!D"&amp;ROW())</f>
        <v/>
      </c>
      <c r="E348" s="200">
        <f>E349*(1+D348)</f>
        <v/>
      </c>
      <c r="F348" s="202">
        <f>INDIRECT(F$1&amp;"!D"&amp;ROW())</f>
        <v/>
      </c>
      <c r="G348" s="200">
        <f>G349*(1+F348)</f>
        <v/>
      </c>
      <c r="H348" s="202">
        <f>INDIRECT(H$1&amp;"!D"&amp;ROW())</f>
        <v/>
      </c>
      <c r="I348" s="200">
        <f>I349*(1+H348)</f>
        <v/>
      </c>
      <c r="J348" s="199" t="n"/>
      <c r="K348" s="199" t="n"/>
      <c r="L348" s="200">
        <f>SUM(C348,E348,G348,I348,K348)</f>
        <v/>
      </c>
      <c r="M348" s="202">
        <f>L348/L349-1</f>
        <v/>
      </c>
      <c r="N348" s="415" t="n"/>
      <c r="O348" s="202" t="n"/>
      <c r="P348" s="416" t="n"/>
      <c r="Q348" s="415" t="n"/>
      <c r="R348" s="218" t="n"/>
      <c r="S348" s="417" t="n"/>
      <c r="T348" s="217" t="n"/>
      <c r="U348" s="199" t="n"/>
      <c r="V348" s="199" t="n"/>
      <c r="W348" s="199" t="n"/>
      <c r="X348" s="199" t="n"/>
      <c r="Y348" s="199" t="n"/>
      <c r="Z348" s="199" t="n"/>
      <c r="AA348" s="199" t="n"/>
      <c r="AB348" s="199" t="n"/>
      <c r="AC348" s="199" t="n"/>
      <c r="AD348" s="199" t="n"/>
      <c r="AE348" s="199" t="n"/>
      <c r="AF348" s="199" t="n"/>
      <c r="AG348" s="199" t="n"/>
    </row>
    <row r="349" ht="26.5" customHeight="1">
      <c r="A349" s="203" t="n">
        <v>43866</v>
      </c>
      <c r="B349" s="202">
        <f>INDIRECT(B$1&amp;"!D"&amp;ROW())</f>
        <v/>
      </c>
      <c r="C349" s="200">
        <f>C350*(1+B349)</f>
        <v/>
      </c>
      <c r="D349" s="202">
        <f>INDIRECT(D$1&amp;"!D"&amp;ROW())</f>
        <v/>
      </c>
      <c r="E349" s="200">
        <f>E350*(1+D349)</f>
        <v/>
      </c>
      <c r="F349" s="202">
        <f>INDIRECT(F$1&amp;"!D"&amp;ROW())</f>
        <v/>
      </c>
      <c r="G349" s="200">
        <f>G350*(1+F349)</f>
        <v/>
      </c>
      <c r="H349" s="202">
        <f>INDIRECT(H$1&amp;"!D"&amp;ROW())</f>
        <v/>
      </c>
      <c r="I349" s="200">
        <f>I350*(1+H349)</f>
        <v/>
      </c>
      <c r="J349" s="199" t="n"/>
      <c r="K349" s="199" t="n"/>
      <c r="L349" s="200">
        <f>SUM(C349,E349,G349,I349,K349)</f>
        <v/>
      </c>
      <c r="M349" s="202">
        <f>L349/L350-1</f>
        <v/>
      </c>
      <c r="N349" s="415" t="n"/>
      <c r="O349" s="202" t="n"/>
      <c r="P349" s="416" t="n"/>
      <c r="Q349" s="415" t="n"/>
      <c r="R349" s="218" t="n"/>
      <c r="S349" s="417" t="n"/>
      <c r="T349" s="217" t="n"/>
      <c r="U349" s="199" t="n"/>
      <c r="V349" s="199" t="n"/>
      <c r="W349" s="199" t="n"/>
      <c r="X349" s="199" t="n"/>
      <c r="Y349" s="199" t="n"/>
      <c r="Z349" s="199" t="n"/>
      <c r="AA349" s="199" t="n"/>
      <c r="AB349" s="199" t="n"/>
      <c r="AC349" s="199" t="n"/>
      <c r="AD349" s="199" t="n"/>
      <c r="AE349" s="199" t="n"/>
      <c r="AF349" s="199" t="n"/>
      <c r="AG349" s="199" t="n"/>
    </row>
    <row r="350" ht="26.5" customHeight="1">
      <c r="A350" s="203" t="n">
        <v>43865</v>
      </c>
      <c r="B350" s="202">
        <f>INDIRECT(B$1&amp;"!D"&amp;ROW())</f>
        <v/>
      </c>
      <c r="C350" s="200">
        <f>C351*(1+B350)</f>
        <v/>
      </c>
      <c r="D350" s="202">
        <f>INDIRECT(D$1&amp;"!D"&amp;ROW())</f>
        <v/>
      </c>
      <c r="E350" s="200">
        <f>E351*(1+D350)</f>
        <v/>
      </c>
      <c r="F350" s="202">
        <f>INDIRECT(F$1&amp;"!D"&amp;ROW())</f>
        <v/>
      </c>
      <c r="G350" s="200">
        <f>G351*(1+F350)</f>
        <v/>
      </c>
      <c r="H350" s="202">
        <f>INDIRECT(H$1&amp;"!D"&amp;ROW())</f>
        <v/>
      </c>
      <c r="I350" s="200">
        <f>I351*(1+H350)</f>
        <v/>
      </c>
      <c r="J350" s="199" t="n"/>
      <c r="K350" s="199" t="n"/>
      <c r="L350" s="200">
        <f>SUM(C350,E350,G350,I350,K350)</f>
        <v/>
      </c>
      <c r="M350" s="202">
        <f>L350/L351-1</f>
        <v/>
      </c>
      <c r="N350" s="415" t="n"/>
      <c r="O350" s="202" t="n"/>
      <c r="P350" s="416" t="n"/>
      <c r="Q350" s="415" t="n"/>
      <c r="R350" s="218" t="n"/>
      <c r="S350" s="417" t="n"/>
      <c r="T350" s="217" t="n"/>
      <c r="U350" s="199" t="n"/>
      <c r="V350" s="199" t="n"/>
      <c r="W350" s="199" t="n"/>
      <c r="X350" s="199" t="n"/>
      <c r="Y350" s="199" t="n"/>
      <c r="Z350" s="199" t="n"/>
      <c r="AA350" s="199" t="n"/>
      <c r="AB350" s="199" t="n"/>
      <c r="AC350" s="199" t="n"/>
      <c r="AD350" s="199" t="n"/>
      <c r="AE350" s="199" t="n"/>
      <c r="AF350" s="199" t="n"/>
      <c r="AG350" s="199" t="n"/>
    </row>
    <row r="351" ht="26.5" customHeight="1">
      <c r="A351" s="203" t="n">
        <v>43864</v>
      </c>
      <c r="B351" s="202">
        <f>INDIRECT(B$1&amp;"!D"&amp;ROW())</f>
        <v/>
      </c>
      <c r="C351" s="200">
        <f>C352*(1+B351)</f>
        <v/>
      </c>
      <c r="D351" s="202">
        <f>INDIRECT(D$1&amp;"!D"&amp;ROW())</f>
        <v/>
      </c>
      <c r="E351" s="200">
        <f>E352*(1+D351)</f>
        <v/>
      </c>
      <c r="F351" s="202">
        <f>INDIRECT(F$1&amp;"!D"&amp;ROW())</f>
        <v/>
      </c>
      <c r="G351" s="200">
        <f>G352*(1+F351)</f>
        <v/>
      </c>
      <c r="H351" s="202">
        <f>INDIRECT(H$1&amp;"!D"&amp;ROW())</f>
        <v/>
      </c>
      <c r="I351" s="200">
        <f>I352*(1+H351)</f>
        <v/>
      </c>
      <c r="J351" s="199" t="n"/>
      <c r="K351" s="199" t="n"/>
      <c r="L351" s="200">
        <f>SUM(C351,E351,G351,I351,K351)</f>
        <v/>
      </c>
      <c r="M351" s="202">
        <f>L351/L352-1</f>
        <v/>
      </c>
      <c r="N351" s="415" t="n"/>
      <c r="O351" s="202" t="n"/>
      <c r="P351" s="416" t="n"/>
      <c r="Q351" s="415" t="n"/>
      <c r="R351" s="218" t="n"/>
      <c r="S351" s="417" t="n"/>
      <c r="T351" s="217" t="n"/>
      <c r="U351" s="199" t="n"/>
      <c r="V351" s="199" t="n"/>
      <c r="W351" s="199" t="n"/>
      <c r="X351" s="199" t="n"/>
      <c r="Y351" s="199" t="n"/>
      <c r="Z351" s="199" t="n"/>
      <c r="AA351" s="199" t="n"/>
      <c r="AB351" s="199" t="n"/>
      <c r="AC351" s="199" t="n"/>
      <c r="AD351" s="199" t="n"/>
      <c r="AE351" s="199" t="n"/>
      <c r="AF351" s="199" t="n"/>
      <c r="AG351" s="199" t="n"/>
    </row>
    <row r="352" ht="26.5" customHeight="1">
      <c r="A352" s="203" t="n">
        <v>43861</v>
      </c>
      <c r="B352" s="202">
        <f>INDIRECT(B$1&amp;"!D"&amp;ROW())</f>
        <v/>
      </c>
      <c r="C352" s="200">
        <f>C353*(1+B352)</f>
        <v/>
      </c>
      <c r="D352" s="202">
        <f>INDIRECT(D$1&amp;"!D"&amp;ROW())</f>
        <v/>
      </c>
      <c r="E352" s="200">
        <f>E353*(1+D352)</f>
        <v/>
      </c>
      <c r="F352" s="202">
        <f>INDIRECT(F$1&amp;"!D"&amp;ROW())</f>
        <v/>
      </c>
      <c r="G352" s="200">
        <f>G353*(1+F352)</f>
        <v/>
      </c>
      <c r="H352" s="202">
        <f>INDIRECT(H$1&amp;"!D"&amp;ROW())</f>
        <v/>
      </c>
      <c r="I352" s="200">
        <f>I353*(1+H352)</f>
        <v/>
      </c>
      <c r="J352" s="199" t="n"/>
      <c r="K352" s="199" t="n"/>
      <c r="L352" s="200">
        <f>SUM(C352,E352,G352,I352,K352)</f>
        <v/>
      </c>
      <c r="M352" s="202">
        <f>L352/L353-1</f>
        <v/>
      </c>
      <c r="N352" s="415" t="n"/>
      <c r="O352" s="202" t="n"/>
      <c r="P352" s="416" t="n"/>
      <c r="Q352" s="415" t="n"/>
      <c r="R352" s="218" t="n"/>
      <c r="S352" s="417" t="n"/>
      <c r="T352" s="217" t="n"/>
      <c r="U352" s="199" t="n"/>
      <c r="V352" s="199" t="n"/>
      <c r="W352" s="199" t="n"/>
      <c r="X352" s="199" t="n"/>
      <c r="Y352" s="199" t="n"/>
      <c r="Z352" s="199" t="n"/>
      <c r="AA352" s="199" t="n"/>
      <c r="AB352" s="199" t="n"/>
      <c r="AC352" s="199" t="n"/>
      <c r="AD352" s="199" t="n"/>
      <c r="AE352" s="199" t="n"/>
      <c r="AF352" s="199" t="n"/>
      <c r="AG352" s="199" t="n"/>
    </row>
    <row r="353" ht="26.5" customHeight="1">
      <c r="A353" s="203" t="n">
        <v>43860</v>
      </c>
      <c r="B353" s="202">
        <f>INDIRECT(B$1&amp;"!D"&amp;ROW())</f>
        <v/>
      </c>
      <c r="C353" s="200">
        <f>C354*(1+B353)</f>
        <v/>
      </c>
      <c r="D353" s="202">
        <f>INDIRECT(D$1&amp;"!D"&amp;ROW())</f>
        <v/>
      </c>
      <c r="E353" s="200">
        <f>E354*(1+D353)</f>
        <v/>
      </c>
      <c r="F353" s="202">
        <f>INDIRECT(F$1&amp;"!D"&amp;ROW())</f>
        <v/>
      </c>
      <c r="G353" s="200">
        <f>G354*(1+F353)</f>
        <v/>
      </c>
      <c r="H353" s="202">
        <f>INDIRECT(H$1&amp;"!D"&amp;ROW())</f>
        <v/>
      </c>
      <c r="I353" s="200">
        <f>I354*(1+H353)</f>
        <v/>
      </c>
      <c r="J353" s="199" t="n"/>
      <c r="K353" s="199" t="n"/>
      <c r="L353" s="200">
        <f>SUM(C353,E353,G353,I353,K353)</f>
        <v/>
      </c>
      <c r="M353" s="202">
        <f>L353/L354-1</f>
        <v/>
      </c>
      <c r="N353" s="415" t="n"/>
      <c r="O353" s="202" t="n"/>
      <c r="P353" s="416" t="n"/>
      <c r="Q353" s="415" t="n"/>
      <c r="R353" s="218" t="n"/>
      <c r="S353" s="417" t="n"/>
      <c r="T353" s="217" t="n"/>
      <c r="U353" s="199" t="n"/>
      <c r="V353" s="199" t="n"/>
      <c r="W353" s="199" t="n"/>
      <c r="X353" s="199" t="n"/>
      <c r="Y353" s="199" t="n"/>
      <c r="Z353" s="199" t="n"/>
      <c r="AA353" s="199" t="n"/>
      <c r="AB353" s="199" t="n"/>
      <c r="AC353" s="199" t="n"/>
      <c r="AD353" s="199" t="n"/>
      <c r="AE353" s="199" t="n"/>
      <c r="AF353" s="199" t="n"/>
      <c r="AG353" s="199" t="n"/>
    </row>
    <row r="354" ht="26.5" customHeight="1">
      <c r="A354" s="203" t="n">
        <v>43859</v>
      </c>
      <c r="B354" s="202">
        <f>INDIRECT(B$1&amp;"!D"&amp;ROW())</f>
        <v/>
      </c>
      <c r="C354" s="200">
        <f>C355*(1+B354)</f>
        <v/>
      </c>
      <c r="D354" s="202">
        <f>INDIRECT(D$1&amp;"!D"&amp;ROW())</f>
        <v/>
      </c>
      <c r="E354" s="200">
        <f>E355*(1+D354)</f>
        <v/>
      </c>
      <c r="F354" s="202">
        <f>INDIRECT(F$1&amp;"!D"&amp;ROW())</f>
        <v/>
      </c>
      <c r="G354" s="200">
        <f>G355*(1+F354)</f>
        <v/>
      </c>
      <c r="H354" s="202">
        <f>INDIRECT(H$1&amp;"!D"&amp;ROW())</f>
        <v/>
      </c>
      <c r="I354" s="200">
        <f>I355*(1+H354)</f>
        <v/>
      </c>
      <c r="J354" s="199" t="n"/>
      <c r="K354" s="199" t="n"/>
      <c r="L354" s="200">
        <f>SUM(C354,E354,G354,I354,K354)</f>
        <v/>
      </c>
      <c r="M354" s="202">
        <f>L354/L355-1</f>
        <v/>
      </c>
      <c r="N354" s="415" t="n"/>
      <c r="O354" s="202" t="n"/>
      <c r="P354" s="416" t="n"/>
      <c r="Q354" s="415" t="n"/>
      <c r="R354" s="218" t="n"/>
      <c r="S354" s="417" t="n"/>
      <c r="T354" s="217" t="n"/>
      <c r="U354" s="199" t="n"/>
      <c r="V354" s="199" t="n"/>
      <c r="W354" s="199" t="n"/>
      <c r="X354" s="199" t="n"/>
      <c r="Y354" s="199" t="n"/>
      <c r="Z354" s="199" t="n"/>
      <c r="AA354" s="199" t="n"/>
      <c r="AB354" s="199" t="n"/>
      <c r="AC354" s="199" t="n"/>
      <c r="AD354" s="199" t="n"/>
      <c r="AE354" s="199" t="n"/>
      <c r="AF354" s="199" t="n"/>
      <c r="AG354" s="199" t="n"/>
    </row>
    <row r="355" ht="26.5" customHeight="1">
      <c r="A355" s="203" t="n">
        <v>43858</v>
      </c>
      <c r="B355" s="202">
        <f>INDIRECT(B$1&amp;"!D"&amp;ROW())</f>
        <v/>
      </c>
      <c r="C355" s="200">
        <f>C356*(1+B355)</f>
        <v/>
      </c>
      <c r="D355" s="202">
        <f>INDIRECT(D$1&amp;"!D"&amp;ROW())</f>
        <v/>
      </c>
      <c r="E355" s="200">
        <f>E356*(1+D355)</f>
        <v/>
      </c>
      <c r="F355" s="202">
        <f>INDIRECT(F$1&amp;"!D"&amp;ROW())</f>
        <v/>
      </c>
      <c r="G355" s="200">
        <f>G356*(1+F355)</f>
        <v/>
      </c>
      <c r="H355" s="202">
        <f>INDIRECT(H$1&amp;"!D"&amp;ROW())</f>
        <v/>
      </c>
      <c r="I355" s="200">
        <f>I356*(1+H355)</f>
        <v/>
      </c>
      <c r="J355" s="199" t="n"/>
      <c r="K355" s="199" t="n"/>
      <c r="L355" s="200">
        <f>SUM(C355,E355,G355,I355,K355)</f>
        <v/>
      </c>
      <c r="M355" s="202">
        <f>L355/L356-1</f>
        <v/>
      </c>
      <c r="N355" s="415" t="n"/>
      <c r="O355" s="202" t="n"/>
      <c r="P355" s="416" t="n"/>
      <c r="Q355" s="415" t="n"/>
      <c r="R355" s="218" t="n"/>
      <c r="S355" s="417" t="n"/>
      <c r="T355" s="217" t="n"/>
      <c r="U355" s="199" t="n"/>
      <c r="V355" s="199" t="n"/>
      <c r="W355" s="199" t="n"/>
      <c r="X355" s="199" t="n"/>
      <c r="Y355" s="199" t="n"/>
      <c r="Z355" s="199" t="n"/>
      <c r="AA355" s="199" t="n"/>
      <c r="AB355" s="199" t="n"/>
      <c r="AC355" s="199" t="n"/>
      <c r="AD355" s="199" t="n"/>
      <c r="AE355" s="199" t="n"/>
      <c r="AF355" s="199" t="n"/>
      <c r="AG355" s="199" t="n"/>
    </row>
    <row r="356" ht="26.5" customHeight="1">
      <c r="A356" s="203" t="n">
        <v>43857</v>
      </c>
      <c r="B356" s="202">
        <f>INDIRECT(B$1&amp;"!D"&amp;ROW())</f>
        <v/>
      </c>
      <c r="C356" s="200">
        <f>C357*(1+B356)</f>
        <v/>
      </c>
      <c r="D356" s="202">
        <f>INDIRECT(D$1&amp;"!D"&amp;ROW())</f>
        <v/>
      </c>
      <c r="E356" s="200">
        <f>E357*(1+D356)</f>
        <v/>
      </c>
      <c r="F356" s="202">
        <f>INDIRECT(F$1&amp;"!D"&amp;ROW())</f>
        <v/>
      </c>
      <c r="G356" s="200">
        <f>G357*(1+F356)</f>
        <v/>
      </c>
      <c r="H356" s="202">
        <f>INDIRECT(H$1&amp;"!D"&amp;ROW())</f>
        <v/>
      </c>
      <c r="I356" s="200">
        <f>I357*(1+H356)</f>
        <v/>
      </c>
      <c r="J356" s="199" t="n"/>
      <c r="K356" s="199" t="n"/>
      <c r="L356" s="200">
        <f>SUM(C356,E356,G356,I356,K356)</f>
        <v/>
      </c>
      <c r="M356" s="202">
        <f>L356/L357-1</f>
        <v/>
      </c>
      <c r="N356" s="415" t="n"/>
      <c r="O356" s="202" t="n"/>
      <c r="P356" s="416" t="n"/>
      <c r="Q356" s="415" t="n"/>
      <c r="R356" s="218" t="n"/>
      <c r="S356" s="417" t="n"/>
      <c r="T356" s="217" t="n"/>
      <c r="U356" s="199" t="n"/>
      <c r="V356" s="199" t="n"/>
      <c r="W356" s="199" t="n"/>
      <c r="X356" s="199" t="n"/>
      <c r="Y356" s="199" t="n"/>
      <c r="Z356" s="199" t="n"/>
      <c r="AA356" s="199" t="n"/>
      <c r="AB356" s="199" t="n"/>
      <c r="AC356" s="199" t="n"/>
      <c r="AD356" s="199" t="n"/>
      <c r="AE356" s="199" t="n"/>
      <c r="AF356" s="199" t="n"/>
      <c r="AG356" s="199" t="n"/>
    </row>
    <row r="357" ht="26.5" customHeight="1">
      <c r="A357" s="203" t="n">
        <v>43854</v>
      </c>
      <c r="B357" s="202">
        <f>INDIRECT(B$1&amp;"!D"&amp;ROW())</f>
        <v/>
      </c>
      <c r="C357" s="200">
        <f>C358*(1+B357)</f>
        <v/>
      </c>
      <c r="D357" s="202">
        <f>INDIRECT(D$1&amp;"!D"&amp;ROW())</f>
        <v/>
      </c>
      <c r="E357" s="200">
        <f>E358*(1+D357)</f>
        <v/>
      </c>
      <c r="F357" s="202">
        <f>INDIRECT(F$1&amp;"!D"&amp;ROW())</f>
        <v/>
      </c>
      <c r="G357" s="200">
        <f>G358*(1+F357)</f>
        <v/>
      </c>
      <c r="H357" s="202">
        <f>INDIRECT(H$1&amp;"!D"&amp;ROW())</f>
        <v/>
      </c>
      <c r="I357" s="200">
        <f>I358*(1+H357)</f>
        <v/>
      </c>
      <c r="J357" s="199" t="n"/>
      <c r="K357" s="199" t="n"/>
      <c r="L357" s="200">
        <f>SUM(C357,E357,G357,I357,K357)</f>
        <v/>
      </c>
      <c r="M357" s="202">
        <f>L357/L358-1</f>
        <v/>
      </c>
      <c r="N357" s="415" t="n"/>
      <c r="O357" s="202" t="n"/>
      <c r="P357" s="416" t="n"/>
      <c r="Q357" s="415" t="n"/>
      <c r="R357" s="218" t="n"/>
      <c r="S357" s="417" t="n"/>
      <c r="T357" s="217" t="n"/>
      <c r="U357" s="199" t="n"/>
      <c r="V357" s="199" t="n"/>
      <c r="W357" s="199" t="n"/>
      <c r="X357" s="199" t="n"/>
      <c r="Y357" s="199" t="n"/>
      <c r="Z357" s="199" t="n"/>
      <c r="AA357" s="199" t="n"/>
      <c r="AB357" s="199" t="n"/>
      <c r="AC357" s="199" t="n"/>
      <c r="AD357" s="199" t="n"/>
      <c r="AE357" s="199" t="n"/>
      <c r="AF357" s="199" t="n"/>
      <c r="AG357" s="199" t="n"/>
    </row>
    <row r="358" ht="26.5" customHeight="1">
      <c r="A358" s="203" t="n">
        <v>43853</v>
      </c>
      <c r="B358" s="202">
        <f>INDIRECT(B$1&amp;"!D"&amp;ROW())</f>
        <v/>
      </c>
      <c r="C358" s="200">
        <f>C359*(1+B358)</f>
        <v/>
      </c>
      <c r="D358" s="202">
        <f>INDIRECT(D$1&amp;"!D"&amp;ROW())</f>
        <v/>
      </c>
      <c r="E358" s="200">
        <f>E359*(1+D358)</f>
        <v/>
      </c>
      <c r="F358" s="202">
        <f>INDIRECT(F$1&amp;"!D"&amp;ROW())</f>
        <v/>
      </c>
      <c r="G358" s="200">
        <f>G359*(1+F358)</f>
        <v/>
      </c>
      <c r="H358" s="202">
        <f>INDIRECT(H$1&amp;"!D"&amp;ROW())</f>
        <v/>
      </c>
      <c r="I358" s="200">
        <f>I359*(1+H358)</f>
        <v/>
      </c>
      <c r="J358" s="199" t="n"/>
      <c r="K358" s="199" t="n"/>
      <c r="L358" s="200">
        <f>SUM(C358,E358,G358,I358,K358)</f>
        <v/>
      </c>
      <c r="M358" s="202">
        <f>L358/L359-1</f>
        <v/>
      </c>
      <c r="N358" s="415" t="n"/>
      <c r="O358" s="202" t="n"/>
      <c r="P358" s="416" t="n"/>
      <c r="Q358" s="415" t="n"/>
      <c r="R358" s="218" t="n"/>
      <c r="S358" s="417" t="n"/>
      <c r="T358" s="217" t="n"/>
      <c r="U358" s="199" t="n"/>
      <c r="V358" s="199" t="n"/>
      <c r="W358" s="199" t="n"/>
      <c r="X358" s="199" t="n"/>
      <c r="Y358" s="199" t="n"/>
      <c r="Z358" s="199" t="n"/>
      <c r="AA358" s="199" t="n"/>
      <c r="AB358" s="199" t="n"/>
      <c r="AC358" s="199" t="n"/>
      <c r="AD358" s="199" t="n"/>
      <c r="AE358" s="199" t="n"/>
      <c r="AF358" s="199" t="n"/>
      <c r="AG358" s="199" t="n"/>
    </row>
    <row r="359" ht="26.5" customHeight="1">
      <c r="A359" s="203" t="n">
        <v>43852</v>
      </c>
      <c r="B359" s="202">
        <f>INDIRECT(B$1&amp;"!D"&amp;ROW())</f>
        <v/>
      </c>
      <c r="C359" s="200">
        <f>C360*(1+B359)</f>
        <v/>
      </c>
      <c r="D359" s="202">
        <f>INDIRECT(D$1&amp;"!D"&amp;ROW())</f>
        <v/>
      </c>
      <c r="E359" s="200">
        <f>E360*(1+D359)</f>
        <v/>
      </c>
      <c r="F359" s="202">
        <f>INDIRECT(F$1&amp;"!D"&amp;ROW())</f>
        <v/>
      </c>
      <c r="G359" s="200">
        <f>G360*(1+F359)</f>
        <v/>
      </c>
      <c r="H359" s="202">
        <f>INDIRECT(H$1&amp;"!D"&amp;ROW())</f>
        <v/>
      </c>
      <c r="I359" s="200">
        <f>I360*(1+H359)</f>
        <v/>
      </c>
      <c r="J359" s="199" t="n"/>
      <c r="K359" s="199" t="n"/>
      <c r="L359" s="200">
        <f>SUM(C359,E359,G359,I359,K359)</f>
        <v/>
      </c>
      <c r="M359" s="202">
        <f>L359/L360-1</f>
        <v/>
      </c>
      <c r="N359" s="415" t="n"/>
      <c r="O359" s="202" t="n"/>
      <c r="P359" s="416" t="n"/>
      <c r="Q359" s="415" t="n"/>
      <c r="R359" s="218" t="n"/>
      <c r="S359" s="417" t="n"/>
      <c r="T359" s="217" t="n"/>
      <c r="U359" s="199" t="n"/>
      <c r="V359" s="199" t="n"/>
      <c r="W359" s="199" t="n"/>
      <c r="X359" s="199" t="n"/>
      <c r="Y359" s="199" t="n"/>
      <c r="Z359" s="199" t="n"/>
      <c r="AA359" s="199" t="n"/>
      <c r="AB359" s="199" t="n"/>
      <c r="AC359" s="199" t="n"/>
      <c r="AD359" s="199" t="n"/>
      <c r="AE359" s="199" t="n"/>
      <c r="AF359" s="199" t="n"/>
      <c r="AG359" s="199" t="n"/>
    </row>
    <row r="360" ht="26.5" customHeight="1">
      <c r="A360" s="203" t="n">
        <v>43851</v>
      </c>
      <c r="B360" s="202">
        <f>INDIRECT(B$1&amp;"!D"&amp;ROW())</f>
        <v/>
      </c>
      <c r="C360" s="200">
        <f>C361*(1+B360)</f>
        <v/>
      </c>
      <c r="D360" s="202">
        <f>INDIRECT(D$1&amp;"!D"&amp;ROW())</f>
        <v/>
      </c>
      <c r="E360" s="200">
        <f>E361*(1+D360)</f>
        <v/>
      </c>
      <c r="F360" s="202">
        <f>INDIRECT(F$1&amp;"!D"&amp;ROW())</f>
        <v/>
      </c>
      <c r="G360" s="200">
        <f>G361*(1+F360)</f>
        <v/>
      </c>
      <c r="H360" s="202">
        <f>INDIRECT(H$1&amp;"!D"&amp;ROW())</f>
        <v/>
      </c>
      <c r="I360" s="200">
        <f>I361*(1+H360)</f>
        <v/>
      </c>
      <c r="J360" s="199" t="n"/>
      <c r="K360" s="199" t="n"/>
      <c r="L360" s="200">
        <f>SUM(C360,E360,G360,I360,K360)</f>
        <v/>
      </c>
      <c r="M360" s="202">
        <f>L360/L361-1</f>
        <v/>
      </c>
      <c r="N360" s="415" t="n"/>
      <c r="O360" s="202" t="n"/>
      <c r="P360" s="416" t="n"/>
      <c r="Q360" s="415" t="n"/>
      <c r="R360" s="218" t="n"/>
      <c r="S360" s="417" t="n"/>
      <c r="T360" s="217" t="n"/>
      <c r="U360" s="199" t="n"/>
      <c r="V360" s="199" t="n"/>
      <c r="W360" s="199" t="n"/>
      <c r="X360" s="199" t="n"/>
      <c r="Y360" s="199" t="n"/>
      <c r="Z360" s="199" t="n"/>
      <c r="AA360" s="199" t="n"/>
      <c r="AB360" s="199" t="n"/>
      <c r="AC360" s="199" t="n"/>
      <c r="AD360" s="199" t="n"/>
      <c r="AE360" s="199" t="n"/>
      <c r="AF360" s="199" t="n"/>
      <c r="AG360" s="199" t="n"/>
    </row>
    <row r="361" ht="26.5" customHeight="1">
      <c r="A361" s="203" t="n">
        <v>43847</v>
      </c>
      <c r="B361" s="202">
        <f>INDIRECT(B$1&amp;"!D"&amp;ROW())</f>
        <v/>
      </c>
      <c r="C361" s="200">
        <f>C362*(1+B361)</f>
        <v/>
      </c>
      <c r="D361" s="202">
        <f>INDIRECT(D$1&amp;"!D"&amp;ROW())</f>
        <v/>
      </c>
      <c r="E361" s="200">
        <f>E362*(1+D361)</f>
        <v/>
      </c>
      <c r="F361" s="202">
        <f>INDIRECT(F$1&amp;"!D"&amp;ROW())</f>
        <v/>
      </c>
      <c r="G361" s="200">
        <f>G362*(1+F361)</f>
        <v/>
      </c>
      <c r="H361" s="202">
        <f>INDIRECT(H$1&amp;"!D"&amp;ROW())</f>
        <v/>
      </c>
      <c r="I361" s="200">
        <f>I362*(1+H361)</f>
        <v/>
      </c>
      <c r="J361" s="199" t="n"/>
      <c r="K361" s="199" t="n"/>
      <c r="L361" s="200">
        <f>SUM(C361,E361,G361,I361,K361)</f>
        <v/>
      </c>
      <c r="M361" s="202">
        <f>L361/L362-1</f>
        <v/>
      </c>
      <c r="N361" s="415" t="n"/>
      <c r="O361" s="202" t="n"/>
      <c r="P361" s="416" t="n"/>
      <c r="Q361" s="415" t="n"/>
      <c r="R361" s="218" t="n"/>
      <c r="S361" s="417" t="n"/>
      <c r="T361" s="217" t="n"/>
      <c r="U361" s="199" t="n"/>
      <c r="V361" s="199" t="n"/>
      <c r="W361" s="199" t="n"/>
      <c r="X361" s="199" t="n"/>
      <c r="Y361" s="199" t="n"/>
      <c r="Z361" s="199" t="n"/>
      <c r="AA361" s="199" t="n"/>
      <c r="AB361" s="199" t="n"/>
      <c r="AC361" s="199" t="n"/>
      <c r="AD361" s="199" t="n"/>
      <c r="AE361" s="199" t="n"/>
      <c r="AF361" s="199" t="n"/>
      <c r="AG361" s="199" t="n"/>
    </row>
    <row r="362" ht="26.5" customHeight="1">
      <c r="A362" s="203" t="n">
        <v>43846</v>
      </c>
      <c r="B362" s="202">
        <f>INDIRECT(B$1&amp;"!D"&amp;ROW())</f>
        <v/>
      </c>
      <c r="C362" s="200">
        <f>C363*(1+B362)</f>
        <v/>
      </c>
      <c r="D362" s="202">
        <f>INDIRECT(D$1&amp;"!D"&amp;ROW())</f>
        <v/>
      </c>
      <c r="E362" s="200">
        <f>E363*(1+D362)</f>
        <v/>
      </c>
      <c r="F362" s="202">
        <f>INDIRECT(F$1&amp;"!D"&amp;ROW())</f>
        <v/>
      </c>
      <c r="G362" s="200">
        <f>G363*(1+F362)</f>
        <v/>
      </c>
      <c r="H362" s="202">
        <f>INDIRECT(H$1&amp;"!D"&amp;ROW())</f>
        <v/>
      </c>
      <c r="I362" s="200">
        <f>I363*(1+H362)</f>
        <v/>
      </c>
      <c r="J362" s="199" t="n"/>
      <c r="K362" s="199" t="n"/>
      <c r="L362" s="200">
        <f>SUM(C362,E362,G362,I362,K362)</f>
        <v/>
      </c>
      <c r="M362" s="202">
        <f>L362/L363-1</f>
        <v/>
      </c>
      <c r="N362" s="415" t="n"/>
      <c r="O362" s="202" t="n"/>
      <c r="P362" s="416" t="n"/>
      <c r="Q362" s="415" t="n"/>
      <c r="R362" s="218" t="n"/>
      <c r="S362" s="417" t="n"/>
      <c r="T362" s="217" t="n"/>
      <c r="U362" s="199" t="n"/>
      <c r="V362" s="199" t="n"/>
      <c r="W362" s="199" t="n"/>
      <c r="X362" s="199" t="n"/>
      <c r="Y362" s="199" t="n"/>
      <c r="Z362" s="199" t="n"/>
      <c r="AA362" s="199" t="n"/>
      <c r="AB362" s="199" t="n"/>
      <c r="AC362" s="199" t="n"/>
      <c r="AD362" s="199" t="n"/>
      <c r="AE362" s="199" t="n"/>
      <c r="AF362" s="199" t="n"/>
      <c r="AG362" s="199" t="n"/>
    </row>
    <row r="363" ht="26.5" customHeight="1">
      <c r="A363" s="203" t="n">
        <v>43845</v>
      </c>
      <c r="B363" s="202">
        <f>INDIRECT(B$1&amp;"!D"&amp;ROW())</f>
        <v/>
      </c>
      <c r="C363" s="200">
        <f>C364*(1+B363)</f>
        <v/>
      </c>
      <c r="D363" s="202">
        <f>INDIRECT(D$1&amp;"!D"&amp;ROW())</f>
        <v/>
      </c>
      <c r="E363" s="200">
        <f>E364*(1+D363)</f>
        <v/>
      </c>
      <c r="F363" s="202">
        <f>INDIRECT(F$1&amp;"!D"&amp;ROW())</f>
        <v/>
      </c>
      <c r="G363" s="200">
        <f>G364*(1+F363)</f>
        <v/>
      </c>
      <c r="H363" s="202">
        <f>INDIRECT(H$1&amp;"!D"&amp;ROW())</f>
        <v/>
      </c>
      <c r="I363" s="200">
        <f>I364*(1+H363)</f>
        <v/>
      </c>
      <c r="J363" s="199" t="n"/>
      <c r="K363" s="199" t="n"/>
      <c r="L363" s="200">
        <f>SUM(C363,E363,G363,I363,K363)</f>
        <v/>
      </c>
      <c r="M363" s="202">
        <f>L363/L364-1</f>
        <v/>
      </c>
      <c r="N363" s="415" t="n"/>
      <c r="O363" s="202" t="n"/>
      <c r="P363" s="416" t="n"/>
      <c r="Q363" s="415" t="n"/>
      <c r="R363" s="218" t="n"/>
      <c r="S363" s="417" t="n"/>
      <c r="T363" s="217" t="n"/>
      <c r="U363" s="199" t="n"/>
      <c r="V363" s="199" t="n"/>
      <c r="W363" s="199" t="n"/>
      <c r="X363" s="199" t="n"/>
      <c r="Y363" s="199" t="n"/>
      <c r="Z363" s="199" t="n"/>
      <c r="AA363" s="199" t="n"/>
      <c r="AB363" s="199" t="n"/>
      <c r="AC363" s="199" t="n"/>
      <c r="AD363" s="199" t="n"/>
      <c r="AE363" s="199" t="n"/>
      <c r="AF363" s="199" t="n"/>
      <c r="AG363" s="199" t="n"/>
    </row>
    <row r="364" ht="26.5" customHeight="1">
      <c r="A364" s="203" t="n">
        <v>43844</v>
      </c>
      <c r="B364" s="202">
        <f>INDIRECT(B$1&amp;"!D"&amp;ROW())</f>
        <v/>
      </c>
      <c r="C364" s="200">
        <f>C365*(1+B364)</f>
        <v/>
      </c>
      <c r="D364" s="202">
        <f>INDIRECT(D$1&amp;"!D"&amp;ROW())</f>
        <v/>
      </c>
      <c r="E364" s="200">
        <f>E365*(1+D364)</f>
        <v/>
      </c>
      <c r="F364" s="202">
        <f>INDIRECT(F$1&amp;"!D"&amp;ROW())</f>
        <v/>
      </c>
      <c r="G364" s="200">
        <f>G365*(1+F364)</f>
        <v/>
      </c>
      <c r="H364" s="202">
        <f>INDIRECT(H$1&amp;"!D"&amp;ROW())</f>
        <v/>
      </c>
      <c r="I364" s="200">
        <f>I365*(1+H364)</f>
        <v/>
      </c>
      <c r="J364" s="199" t="n"/>
      <c r="K364" s="199" t="n"/>
      <c r="L364" s="200">
        <f>SUM(C364,E364,G364,I364,K364)</f>
        <v/>
      </c>
      <c r="M364" s="202">
        <f>L364/L365-1</f>
        <v/>
      </c>
      <c r="N364" s="415" t="n"/>
      <c r="O364" s="202" t="n"/>
      <c r="P364" s="416" t="n"/>
      <c r="Q364" s="415" t="n"/>
      <c r="R364" s="218" t="n"/>
      <c r="S364" s="417" t="n"/>
      <c r="T364" s="217" t="n"/>
      <c r="U364" s="199" t="n"/>
      <c r="V364" s="199" t="n"/>
      <c r="W364" s="199" t="n"/>
      <c r="X364" s="199" t="n"/>
      <c r="Y364" s="199" t="n"/>
      <c r="Z364" s="199" t="n"/>
      <c r="AA364" s="199" t="n"/>
      <c r="AB364" s="199" t="n"/>
      <c r="AC364" s="199" t="n"/>
      <c r="AD364" s="199" t="n"/>
      <c r="AE364" s="199" t="n"/>
      <c r="AF364" s="199" t="n"/>
      <c r="AG364" s="199" t="n"/>
    </row>
    <row r="365" ht="26.5" customHeight="1">
      <c r="A365" s="203" t="n">
        <v>43843</v>
      </c>
      <c r="B365" s="202">
        <f>INDIRECT(B$1&amp;"!D"&amp;ROW())</f>
        <v/>
      </c>
      <c r="C365" s="200">
        <f>C366*(1+B365)</f>
        <v/>
      </c>
      <c r="D365" s="202">
        <f>INDIRECT(D$1&amp;"!D"&amp;ROW())</f>
        <v/>
      </c>
      <c r="E365" s="200">
        <f>E366*(1+D365)</f>
        <v/>
      </c>
      <c r="F365" s="202">
        <f>INDIRECT(F$1&amp;"!D"&amp;ROW())</f>
        <v/>
      </c>
      <c r="G365" s="200">
        <f>G366*(1+F365)</f>
        <v/>
      </c>
      <c r="H365" s="202">
        <f>INDIRECT(H$1&amp;"!D"&amp;ROW())</f>
        <v/>
      </c>
      <c r="I365" s="200">
        <f>I366*(1+H365)</f>
        <v/>
      </c>
      <c r="J365" s="199" t="n"/>
      <c r="K365" s="199" t="n"/>
      <c r="L365" s="200">
        <f>SUM(C365,E365,G365,I365,K365)</f>
        <v/>
      </c>
      <c r="M365" s="202">
        <f>L365/L366-1</f>
        <v/>
      </c>
      <c r="N365" s="415" t="n"/>
      <c r="O365" s="202" t="n"/>
      <c r="P365" s="416" t="n"/>
      <c r="Q365" s="415" t="n"/>
      <c r="R365" s="218" t="n"/>
      <c r="S365" s="417" t="n"/>
      <c r="T365" s="217" t="n"/>
      <c r="U365" s="199" t="n"/>
      <c r="V365" s="199" t="n"/>
      <c r="W365" s="199" t="n"/>
      <c r="X365" s="199" t="n"/>
      <c r="Y365" s="199" t="n"/>
      <c r="Z365" s="199" t="n"/>
      <c r="AA365" s="199" t="n"/>
      <c r="AB365" s="199" t="n"/>
      <c r="AC365" s="199" t="n"/>
      <c r="AD365" s="199" t="n"/>
      <c r="AE365" s="199" t="n"/>
      <c r="AF365" s="199" t="n"/>
      <c r="AG365" s="199" t="n"/>
    </row>
    <row r="366" ht="26.5" customHeight="1">
      <c r="A366" s="203" t="n">
        <v>43840</v>
      </c>
      <c r="B366" s="202">
        <f>INDIRECT(B$1&amp;"!D"&amp;ROW())</f>
        <v/>
      </c>
      <c r="C366" s="200">
        <f>C367*(1+B366)</f>
        <v/>
      </c>
      <c r="D366" s="202">
        <f>INDIRECT(D$1&amp;"!D"&amp;ROW())</f>
        <v/>
      </c>
      <c r="E366" s="200">
        <f>E367*(1+D366)</f>
        <v/>
      </c>
      <c r="F366" s="202">
        <f>INDIRECT(F$1&amp;"!D"&amp;ROW())</f>
        <v/>
      </c>
      <c r="G366" s="200">
        <f>G367*(1+F366)</f>
        <v/>
      </c>
      <c r="H366" s="202">
        <f>INDIRECT(H$1&amp;"!D"&amp;ROW())</f>
        <v/>
      </c>
      <c r="I366" s="200">
        <f>I367*(1+H366)</f>
        <v/>
      </c>
      <c r="J366" s="199" t="n"/>
      <c r="K366" s="199" t="n"/>
      <c r="L366" s="200">
        <f>SUM(C366,E366,G366,I366,K366)</f>
        <v/>
      </c>
      <c r="M366" s="202">
        <f>L366/L367-1</f>
        <v/>
      </c>
      <c r="N366" s="415" t="n"/>
      <c r="O366" s="202" t="n"/>
      <c r="P366" s="416" t="n"/>
      <c r="Q366" s="415" t="n"/>
      <c r="R366" s="218" t="n"/>
      <c r="S366" s="417" t="n"/>
      <c r="T366" s="217" t="n"/>
      <c r="U366" s="199" t="n"/>
      <c r="V366" s="199" t="n"/>
      <c r="W366" s="199" t="n"/>
      <c r="X366" s="199" t="n"/>
      <c r="Y366" s="199" t="n"/>
      <c r="Z366" s="199" t="n"/>
      <c r="AA366" s="199" t="n"/>
      <c r="AB366" s="199" t="n"/>
      <c r="AC366" s="199" t="n"/>
      <c r="AD366" s="199" t="n"/>
      <c r="AE366" s="199" t="n"/>
      <c r="AF366" s="199" t="n"/>
      <c r="AG366" s="199" t="n"/>
    </row>
    <row r="367" ht="26.5" customHeight="1">
      <c r="A367" s="203" t="n">
        <v>43839</v>
      </c>
      <c r="B367" s="202">
        <f>INDIRECT(B$1&amp;"!D"&amp;ROW())</f>
        <v/>
      </c>
      <c r="C367" s="200">
        <f>C368*(1+B367)</f>
        <v/>
      </c>
      <c r="D367" s="202">
        <f>INDIRECT(D$1&amp;"!D"&amp;ROW())</f>
        <v/>
      </c>
      <c r="E367" s="200">
        <f>E368*(1+D367)</f>
        <v/>
      </c>
      <c r="F367" s="202">
        <f>INDIRECT(F$1&amp;"!D"&amp;ROW())</f>
        <v/>
      </c>
      <c r="G367" s="200">
        <f>G368*(1+F367)</f>
        <v/>
      </c>
      <c r="H367" s="202">
        <f>INDIRECT(H$1&amp;"!D"&amp;ROW())</f>
        <v/>
      </c>
      <c r="I367" s="200">
        <f>I368*(1+H367)</f>
        <v/>
      </c>
      <c r="J367" s="199" t="n"/>
      <c r="K367" s="199" t="n"/>
      <c r="L367" s="200">
        <f>SUM(C367,E367,G367,I367,K367)</f>
        <v/>
      </c>
      <c r="M367" s="202">
        <f>L367/L368-1</f>
        <v/>
      </c>
      <c r="N367" s="415" t="n"/>
      <c r="O367" s="202" t="n"/>
      <c r="P367" s="416" t="n"/>
      <c r="Q367" s="415" t="n"/>
      <c r="R367" s="218" t="n"/>
      <c r="S367" s="417" t="n"/>
      <c r="T367" s="217" t="n"/>
      <c r="U367" s="199" t="n"/>
      <c r="V367" s="199" t="n"/>
      <c r="W367" s="199" t="n"/>
      <c r="X367" s="199" t="n"/>
      <c r="Y367" s="199" t="n"/>
      <c r="Z367" s="199" t="n"/>
      <c r="AA367" s="199" t="n"/>
      <c r="AB367" s="199" t="n"/>
      <c r="AC367" s="199" t="n"/>
      <c r="AD367" s="199" t="n"/>
      <c r="AE367" s="199" t="n"/>
      <c r="AF367" s="199" t="n"/>
      <c r="AG367" s="199" t="n"/>
    </row>
    <row r="368" ht="26.5" customHeight="1">
      <c r="A368" s="203" t="n">
        <v>43838</v>
      </c>
      <c r="B368" s="202">
        <f>INDIRECT(B$1&amp;"!D"&amp;ROW())</f>
        <v/>
      </c>
      <c r="C368" s="200">
        <f>C369*(1+B368)</f>
        <v/>
      </c>
      <c r="D368" s="202">
        <f>INDIRECT(D$1&amp;"!D"&amp;ROW())</f>
        <v/>
      </c>
      <c r="E368" s="200">
        <f>E369*(1+D368)</f>
        <v/>
      </c>
      <c r="F368" s="202">
        <f>INDIRECT(F$1&amp;"!D"&amp;ROW())</f>
        <v/>
      </c>
      <c r="G368" s="200">
        <f>G369*(1+F368)</f>
        <v/>
      </c>
      <c r="H368" s="202">
        <f>INDIRECT(H$1&amp;"!D"&amp;ROW())</f>
        <v/>
      </c>
      <c r="I368" s="200">
        <f>I369*(1+H368)</f>
        <v/>
      </c>
      <c r="J368" s="199" t="n"/>
      <c r="K368" s="199" t="n"/>
      <c r="L368" s="200">
        <f>SUM(C368,E368,G368,I368,K368)</f>
        <v/>
      </c>
      <c r="M368" s="202">
        <f>L368/L369-1</f>
        <v/>
      </c>
      <c r="N368" s="415" t="n"/>
      <c r="O368" s="202" t="n"/>
      <c r="P368" s="416" t="n"/>
      <c r="Q368" s="415" t="n"/>
      <c r="R368" s="218" t="n"/>
      <c r="S368" s="417" t="n"/>
      <c r="T368" s="217" t="n"/>
      <c r="U368" s="199" t="n"/>
      <c r="V368" s="199" t="n"/>
      <c r="W368" s="199" t="n"/>
      <c r="X368" s="199" t="n"/>
      <c r="Y368" s="199" t="n"/>
      <c r="Z368" s="199" t="n"/>
      <c r="AA368" s="199" t="n"/>
      <c r="AB368" s="199" t="n"/>
      <c r="AC368" s="199" t="n"/>
      <c r="AD368" s="199" t="n"/>
      <c r="AE368" s="199" t="n"/>
      <c r="AF368" s="199" t="n"/>
      <c r="AG368" s="199" t="n"/>
    </row>
    <row r="369" ht="26.5" customHeight="1">
      <c r="A369" s="203" t="n">
        <v>43837</v>
      </c>
      <c r="B369" s="202">
        <f>INDIRECT(B$1&amp;"!D"&amp;ROW())</f>
        <v/>
      </c>
      <c r="C369" s="200">
        <f>C370*(1+B369)</f>
        <v/>
      </c>
      <c r="D369" s="202">
        <f>INDIRECT(D$1&amp;"!D"&amp;ROW())</f>
        <v/>
      </c>
      <c r="E369" s="200">
        <f>E370*(1+D369)</f>
        <v/>
      </c>
      <c r="F369" s="202">
        <f>INDIRECT(F$1&amp;"!D"&amp;ROW())</f>
        <v/>
      </c>
      <c r="G369" s="200">
        <f>G370*(1+F369)</f>
        <v/>
      </c>
      <c r="H369" s="202">
        <f>INDIRECT(H$1&amp;"!D"&amp;ROW())</f>
        <v/>
      </c>
      <c r="I369" s="200">
        <f>I370*(1+H369)</f>
        <v/>
      </c>
      <c r="J369" s="199" t="n"/>
      <c r="K369" s="199" t="n"/>
      <c r="L369" s="200">
        <f>SUM(C369,E369,G369,I369,K369)</f>
        <v/>
      </c>
      <c r="M369" s="202">
        <f>L369/L370-1</f>
        <v/>
      </c>
      <c r="N369" s="415" t="n"/>
      <c r="O369" s="202" t="n"/>
      <c r="P369" s="416" t="n"/>
      <c r="Q369" s="415" t="n"/>
      <c r="R369" s="218" t="n"/>
      <c r="S369" s="417" t="n"/>
      <c r="T369" s="217" t="n"/>
      <c r="U369" s="199" t="n"/>
      <c r="V369" s="199" t="n"/>
      <c r="W369" s="199" t="n"/>
      <c r="X369" s="199" t="n"/>
      <c r="Y369" s="199" t="n"/>
      <c r="Z369" s="199" t="n"/>
      <c r="AA369" s="199" t="n"/>
      <c r="AB369" s="199" t="n"/>
      <c r="AC369" s="199" t="n"/>
      <c r="AD369" s="199" t="n"/>
      <c r="AE369" s="199" t="n"/>
      <c r="AF369" s="199" t="n"/>
      <c r="AG369" s="199" t="n"/>
    </row>
    <row r="370" ht="26.5" customHeight="1">
      <c r="A370" s="203" t="n">
        <v>43836</v>
      </c>
      <c r="B370" s="202">
        <f>INDIRECT(B$1&amp;"!D"&amp;ROW())</f>
        <v/>
      </c>
      <c r="C370" s="200">
        <f>C371*(1+B370)</f>
        <v/>
      </c>
      <c r="D370" s="202">
        <f>INDIRECT(D$1&amp;"!D"&amp;ROW())</f>
        <v/>
      </c>
      <c r="E370" s="200">
        <f>E371*(1+D370)</f>
        <v/>
      </c>
      <c r="F370" s="202">
        <f>INDIRECT(F$1&amp;"!D"&amp;ROW())</f>
        <v/>
      </c>
      <c r="G370" s="200">
        <f>G371*(1+F370)</f>
        <v/>
      </c>
      <c r="H370" s="202">
        <f>INDIRECT(H$1&amp;"!D"&amp;ROW())</f>
        <v/>
      </c>
      <c r="I370" s="200">
        <f>I371*(1+H370)</f>
        <v/>
      </c>
      <c r="J370" s="199" t="n"/>
      <c r="K370" s="199" t="n"/>
      <c r="L370" s="200">
        <f>SUM(C370,E370,G370,I370,K370)</f>
        <v/>
      </c>
      <c r="M370" s="202">
        <f>L370/L371-1</f>
        <v/>
      </c>
      <c r="N370" s="415" t="n"/>
      <c r="O370" s="202" t="n"/>
      <c r="P370" s="416" t="n"/>
      <c r="Q370" s="415" t="n"/>
      <c r="R370" s="218" t="n"/>
      <c r="S370" s="417" t="n"/>
      <c r="T370" s="217" t="n"/>
      <c r="U370" s="199" t="n"/>
      <c r="V370" s="199" t="n"/>
      <c r="W370" s="199" t="n"/>
      <c r="X370" s="199" t="n"/>
      <c r="Y370" s="199" t="n"/>
      <c r="Z370" s="199" t="n"/>
      <c r="AA370" s="199" t="n"/>
      <c r="AB370" s="199" t="n"/>
      <c r="AC370" s="199" t="n"/>
      <c r="AD370" s="199" t="n"/>
      <c r="AE370" s="199" t="n"/>
      <c r="AF370" s="199" t="n"/>
      <c r="AG370" s="199" t="n"/>
    </row>
    <row r="371" ht="26.5" customHeight="1">
      <c r="A371" s="203" t="n">
        <v>43833</v>
      </c>
      <c r="B371" s="202">
        <f>INDIRECT(B$1&amp;"!D"&amp;ROW())</f>
        <v/>
      </c>
      <c r="C371" s="200">
        <f>C372*(1+B371)</f>
        <v/>
      </c>
      <c r="D371" s="202">
        <f>INDIRECT(D$1&amp;"!D"&amp;ROW())</f>
        <v/>
      </c>
      <c r="E371" s="200">
        <f>E372*(1+D371)</f>
        <v/>
      </c>
      <c r="F371" s="202">
        <f>INDIRECT(F$1&amp;"!D"&amp;ROW())</f>
        <v/>
      </c>
      <c r="G371" s="200">
        <f>G372*(1+F371)</f>
        <v/>
      </c>
      <c r="H371" s="202">
        <f>INDIRECT(H$1&amp;"!D"&amp;ROW())</f>
        <v/>
      </c>
      <c r="I371" s="200">
        <f>I372*(1+H371)</f>
        <v/>
      </c>
      <c r="J371" s="199" t="n"/>
      <c r="K371" s="199" t="n"/>
      <c r="L371" s="200">
        <f>SUM(C371,E371,G371,I371,K371)</f>
        <v/>
      </c>
      <c r="M371" s="202">
        <f>L371/L372-1</f>
        <v/>
      </c>
      <c r="N371" s="415" t="n"/>
      <c r="O371" s="202" t="n"/>
      <c r="P371" s="416" t="n"/>
      <c r="Q371" s="415" t="n"/>
      <c r="R371" s="218" t="n"/>
      <c r="S371" s="417" t="n"/>
      <c r="T371" s="217" t="n"/>
      <c r="U371" s="199" t="n"/>
      <c r="V371" s="199" t="n"/>
      <c r="W371" s="199" t="n"/>
      <c r="X371" s="199" t="n"/>
      <c r="Y371" s="199" t="n"/>
      <c r="Z371" s="199" t="n"/>
      <c r="AA371" s="199" t="n"/>
      <c r="AB371" s="199" t="n"/>
      <c r="AC371" s="199" t="n"/>
      <c r="AD371" s="199" t="n"/>
      <c r="AE371" s="199" t="n"/>
      <c r="AF371" s="199" t="n"/>
      <c r="AG371" s="199" t="n"/>
    </row>
    <row r="372" ht="26.5" customHeight="1">
      <c r="A372" s="203" t="n">
        <v>43832</v>
      </c>
      <c r="B372" s="202">
        <f>INDIRECT(B$1&amp;"!D"&amp;ROW())</f>
        <v/>
      </c>
      <c r="C372" s="200">
        <f>(100-$I372)/3</f>
        <v/>
      </c>
      <c r="D372" s="202">
        <f>INDIRECT(D$1&amp;"!D"&amp;ROW())</f>
        <v/>
      </c>
      <c r="E372" s="200">
        <f>(100-$I372)/3</f>
        <v/>
      </c>
      <c r="F372" s="202">
        <f>INDIRECT(F$1&amp;"!D"&amp;ROW())</f>
        <v/>
      </c>
      <c r="G372" s="200">
        <f>(100-$I372)/3</f>
        <v/>
      </c>
      <c r="H372" s="202">
        <f>INDIRECT(H$1&amp;"!D"&amp;ROW())</f>
        <v/>
      </c>
      <c r="I372" s="200" t="n">
        <v>1.25</v>
      </c>
      <c r="J372" s="199" t="n"/>
      <c r="K372" s="199" t="n"/>
      <c r="L372" s="200">
        <f>SUM(C372,E372,G372,I372,K372)</f>
        <v/>
      </c>
      <c r="M372" s="212" t="n"/>
      <c r="N372" s="415" t="n"/>
      <c r="O372" s="212" t="n"/>
      <c r="P372" s="416" t="n"/>
      <c r="Q372" s="415" t="n"/>
      <c r="R372" s="215" t="n"/>
      <c r="S372" s="417" t="n"/>
      <c r="T372" s="214" t="n"/>
      <c r="U372" s="199" t="n"/>
      <c r="V372" s="199" t="n"/>
      <c r="W372" s="199" t="n"/>
      <c r="X372" s="199" t="n"/>
      <c r="Y372" s="199" t="n"/>
      <c r="Z372" s="199" t="n"/>
      <c r="AA372" s="199" t="n"/>
      <c r="AB372" s="199" t="n"/>
      <c r="AC372" s="199" t="n"/>
      <c r="AD372" s="199" t="n"/>
      <c r="AE372" s="199" t="n"/>
      <c r="AF372" s="199" t="n"/>
      <c r="AG372" s="199" t="n"/>
    </row>
    <row r="373" ht="26.5" customHeight="1">
      <c r="A373" s="203" t="n"/>
      <c r="B373" s="201" t="n"/>
      <c r="C373" s="200" t="n"/>
      <c r="D373" s="201" t="n"/>
      <c r="E373" s="200" t="n"/>
      <c r="F373" s="201" t="n"/>
      <c r="G373" s="200" t="n"/>
      <c r="H373" s="201" t="n"/>
      <c r="I373" s="200" t="n"/>
      <c r="J373" s="199" t="n"/>
      <c r="K373" s="199" t="n"/>
      <c r="L373" s="199" t="n"/>
      <c r="M373" s="212" t="n"/>
      <c r="N373" s="415" t="n"/>
      <c r="O373" s="212" t="n"/>
      <c r="P373" s="199" t="n"/>
      <c r="Q373" s="199" t="n"/>
      <c r="R373" s="199" t="n"/>
      <c r="S373" s="417" t="n"/>
      <c r="T373" s="199" t="n"/>
      <c r="U373" s="199" t="n"/>
      <c r="V373" s="199" t="n"/>
      <c r="W373" s="199" t="n"/>
      <c r="X373" s="199" t="n"/>
      <c r="Y373" s="199" t="n"/>
      <c r="Z373" s="199" t="n"/>
      <c r="AA373" s="199" t="n"/>
      <c r="AB373" s="199" t="n"/>
      <c r="AC373" s="199" t="n"/>
      <c r="AD373" s="199" t="n"/>
      <c r="AE373" s="199" t="n"/>
      <c r="AF373" s="199" t="n"/>
      <c r="AG373" s="199" t="n"/>
    </row>
    <row r="374" ht="26.5" customHeight="1">
      <c r="A374" s="203" t="n"/>
      <c r="B374" s="201" t="n"/>
      <c r="C374" s="200" t="n"/>
      <c r="D374" s="201" t="n"/>
      <c r="E374" s="200" t="n"/>
      <c r="F374" s="201" t="n"/>
      <c r="G374" s="200" t="n"/>
      <c r="H374" s="201" t="n"/>
      <c r="I374" s="200" t="n"/>
      <c r="J374" s="199" t="n"/>
      <c r="K374" s="199" t="n"/>
      <c r="L374" s="199" t="n"/>
      <c r="M374" s="212" t="n"/>
      <c r="N374" s="415" t="n"/>
      <c r="O374" s="212" t="n"/>
      <c r="P374" s="199" t="n"/>
      <c r="Q374" s="199" t="n"/>
      <c r="R374" s="199" t="n"/>
      <c r="S374" s="417" t="n"/>
      <c r="T374" s="199" t="n"/>
      <c r="U374" s="199" t="n"/>
      <c r="V374" s="199" t="n"/>
      <c r="W374" s="199" t="n"/>
      <c r="X374" s="199" t="n"/>
      <c r="Y374" s="199" t="n"/>
      <c r="Z374" s="199" t="n"/>
      <c r="AA374" s="199" t="n"/>
      <c r="AB374" s="199" t="n"/>
      <c r="AC374" s="199" t="n"/>
      <c r="AD374" s="199" t="n"/>
      <c r="AE374" s="199" t="n"/>
      <c r="AF374" s="199" t="n"/>
      <c r="AG374" s="199" t="n"/>
    </row>
    <row r="375" ht="26.5" customHeight="1">
      <c r="A375" s="203" t="n"/>
      <c r="B375" s="201" t="n"/>
      <c r="C375" s="200" t="n"/>
      <c r="D375" s="201" t="n"/>
      <c r="E375" s="200" t="n"/>
      <c r="F375" s="201" t="n"/>
      <c r="G375" s="200" t="n"/>
      <c r="H375" s="201" t="n"/>
      <c r="I375" s="200" t="n"/>
      <c r="J375" s="199" t="n"/>
      <c r="K375" s="199" t="n"/>
      <c r="L375" s="199" t="n"/>
      <c r="M375" s="212" t="n"/>
      <c r="N375" s="415" t="n"/>
      <c r="O375" s="212" t="n"/>
      <c r="P375" s="199" t="n"/>
      <c r="Q375" s="199" t="n"/>
      <c r="R375" s="199" t="n"/>
      <c r="S375" s="417" t="n"/>
      <c r="T375" s="199" t="n"/>
      <c r="U375" s="199" t="n"/>
      <c r="V375" s="199" t="n"/>
      <c r="W375" s="199" t="n"/>
      <c r="X375" s="199" t="n"/>
      <c r="Y375" s="199" t="n"/>
      <c r="Z375" s="199" t="n"/>
      <c r="AA375" s="199" t="n"/>
      <c r="AB375" s="199" t="n"/>
      <c r="AC375" s="199" t="n"/>
      <c r="AD375" s="199" t="n"/>
      <c r="AE375" s="199" t="n"/>
      <c r="AF375" s="199" t="n"/>
      <c r="AG375" s="199" t="n"/>
    </row>
    <row r="376" ht="26.5" customHeight="1">
      <c r="A376" s="203" t="n"/>
      <c r="B376" s="201" t="n"/>
      <c r="C376" s="200" t="n"/>
      <c r="D376" s="201" t="n"/>
      <c r="E376" s="200" t="n"/>
      <c r="F376" s="201" t="n"/>
      <c r="G376" s="200" t="n"/>
      <c r="H376" s="201" t="n"/>
      <c r="I376" s="200" t="n"/>
      <c r="J376" s="199" t="n"/>
      <c r="K376" s="199" t="n"/>
      <c r="L376" s="199" t="n"/>
      <c r="M376" s="212" t="n"/>
      <c r="N376" s="415" t="n"/>
      <c r="O376" s="212" t="n"/>
      <c r="P376" s="199" t="n"/>
      <c r="Q376" s="199" t="n"/>
      <c r="R376" s="199" t="n"/>
      <c r="S376" s="417" t="n"/>
      <c r="T376" s="199" t="n"/>
      <c r="U376" s="199" t="n"/>
      <c r="V376" s="199" t="n"/>
      <c r="W376" s="199" t="n"/>
      <c r="X376" s="199" t="n"/>
      <c r="Y376" s="199" t="n"/>
      <c r="Z376" s="199" t="n"/>
      <c r="AA376" s="199" t="n"/>
      <c r="AB376" s="199" t="n"/>
      <c r="AC376" s="199" t="n"/>
      <c r="AD376" s="199" t="n"/>
      <c r="AE376" s="199" t="n"/>
      <c r="AF376" s="199" t="n"/>
      <c r="AG376" s="199" t="n"/>
    </row>
    <row r="377" ht="26.5" customHeight="1">
      <c r="A377" s="203" t="n"/>
      <c r="B377" s="201" t="n"/>
      <c r="C377" s="200" t="n"/>
      <c r="D377" s="201" t="n"/>
      <c r="E377" s="200" t="n"/>
      <c r="F377" s="201" t="n"/>
      <c r="G377" s="200" t="n"/>
      <c r="H377" s="201" t="n"/>
      <c r="I377" s="200" t="n"/>
      <c r="J377" s="199" t="n"/>
      <c r="K377" s="199" t="n"/>
      <c r="L377" s="199" t="n"/>
      <c r="M377" s="212" t="n"/>
      <c r="N377" s="415" t="n"/>
      <c r="O377" s="212" t="n"/>
      <c r="P377" s="199" t="n"/>
      <c r="Q377" s="199" t="n"/>
      <c r="R377" s="199" t="n"/>
      <c r="S377" s="417" t="n"/>
      <c r="T377" s="199" t="n"/>
      <c r="U377" s="199" t="n"/>
      <c r="V377" s="199" t="n"/>
      <c r="W377" s="199" t="n"/>
      <c r="X377" s="199" t="n"/>
      <c r="Y377" s="199" t="n"/>
      <c r="Z377" s="199" t="n"/>
      <c r="AA377" s="199" t="n"/>
      <c r="AB377" s="199" t="n"/>
      <c r="AC377" s="199" t="n"/>
      <c r="AD377" s="199" t="n"/>
      <c r="AE377" s="199" t="n"/>
      <c r="AF377" s="199" t="n"/>
      <c r="AG377" s="199" t="n"/>
    </row>
    <row r="378" ht="26.5" customHeight="1">
      <c r="A378" s="203" t="n"/>
      <c r="B378" s="201" t="n"/>
      <c r="C378" s="200" t="n"/>
      <c r="D378" s="201" t="n"/>
      <c r="E378" s="200" t="n"/>
      <c r="F378" s="201" t="n"/>
      <c r="G378" s="200" t="n"/>
      <c r="H378" s="201" t="n"/>
      <c r="I378" s="200" t="n"/>
      <c r="J378" s="199" t="n"/>
      <c r="K378" s="199" t="n"/>
      <c r="L378" s="199" t="n"/>
      <c r="M378" s="212" t="n"/>
      <c r="N378" s="415" t="n"/>
      <c r="O378" s="212" t="n"/>
      <c r="P378" s="199" t="n"/>
      <c r="Q378" s="199" t="n"/>
      <c r="R378" s="199" t="n"/>
      <c r="S378" s="417" t="n"/>
      <c r="T378" s="199" t="n"/>
      <c r="U378" s="199" t="n"/>
      <c r="V378" s="199" t="n"/>
      <c r="W378" s="199" t="n"/>
      <c r="X378" s="199" t="n"/>
      <c r="Y378" s="199" t="n"/>
      <c r="Z378" s="199" t="n"/>
      <c r="AA378" s="199" t="n"/>
      <c r="AB378" s="199" t="n"/>
      <c r="AC378" s="199" t="n"/>
      <c r="AD378" s="199" t="n"/>
      <c r="AE378" s="199" t="n"/>
      <c r="AF378" s="199" t="n"/>
      <c r="AG378" s="199" t="n"/>
    </row>
    <row r="379" ht="26.5" customHeight="1">
      <c r="A379" s="203" t="n"/>
      <c r="B379" s="201" t="n"/>
      <c r="C379" s="200" t="n"/>
      <c r="D379" s="201" t="n"/>
      <c r="E379" s="200" t="n"/>
      <c r="F379" s="201" t="n"/>
      <c r="G379" s="200" t="n"/>
      <c r="H379" s="201" t="n"/>
      <c r="I379" s="200" t="n"/>
      <c r="J379" s="199" t="n"/>
      <c r="K379" s="199" t="n"/>
      <c r="L379" s="199" t="n"/>
      <c r="M379" s="212" t="n"/>
      <c r="N379" s="415" t="n"/>
      <c r="O379" s="212" t="n"/>
      <c r="P379" s="199" t="n"/>
      <c r="Q379" s="199" t="n"/>
      <c r="R379" s="199" t="n"/>
      <c r="S379" s="417" t="n"/>
      <c r="T379" s="199" t="n"/>
      <c r="U379" s="199" t="n"/>
      <c r="V379" s="199" t="n"/>
      <c r="W379" s="199" t="n"/>
      <c r="X379" s="199" t="n"/>
      <c r="Y379" s="199" t="n"/>
      <c r="Z379" s="199" t="n"/>
      <c r="AA379" s="199" t="n"/>
      <c r="AB379" s="199" t="n"/>
      <c r="AC379" s="199" t="n"/>
      <c r="AD379" s="199" t="n"/>
      <c r="AE379" s="199" t="n"/>
      <c r="AF379" s="199" t="n"/>
      <c r="AG379" s="199" t="n"/>
    </row>
    <row r="380" ht="26.5" customHeight="1">
      <c r="A380" s="203" t="n"/>
      <c r="B380" s="201" t="n"/>
      <c r="C380" s="200" t="n"/>
      <c r="D380" s="201" t="n"/>
      <c r="E380" s="200" t="n"/>
      <c r="F380" s="201" t="n"/>
      <c r="G380" s="200" t="n"/>
      <c r="H380" s="201" t="n"/>
      <c r="I380" s="200" t="n"/>
      <c r="J380" s="199" t="n"/>
      <c r="K380" s="199" t="n"/>
      <c r="L380" s="199" t="n"/>
      <c r="M380" s="212" t="n"/>
      <c r="N380" s="415" t="n"/>
      <c r="O380" s="212" t="n"/>
      <c r="P380" s="199" t="n"/>
      <c r="Q380" s="199" t="n"/>
      <c r="R380" s="199" t="n"/>
      <c r="S380" s="417" t="n"/>
      <c r="T380" s="199" t="n"/>
      <c r="U380" s="199" t="n"/>
      <c r="V380" s="199" t="n"/>
      <c r="W380" s="199" t="n"/>
      <c r="X380" s="199" t="n"/>
      <c r="Y380" s="199" t="n"/>
      <c r="Z380" s="199" t="n"/>
      <c r="AA380" s="199" t="n"/>
      <c r="AB380" s="199" t="n"/>
      <c r="AC380" s="199" t="n"/>
      <c r="AD380" s="199" t="n"/>
      <c r="AE380" s="199" t="n"/>
      <c r="AF380" s="199" t="n"/>
      <c r="AG380" s="199" t="n"/>
    </row>
    <row r="381" ht="26.5" customHeight="1">
      <c r="A381" s="203" t="n"/>
      <c r="B381" s="201" t="n"/>
      <c r="C381" s="200" t="n"/>
      <c r="D381" s="201" t="n"/>
      <c r="E381" s="200" t="n"/>
      <c r="F381" s="201" t="n"/>
      <c r="G381" s="200" t="n"/>
      <c r="H381" s="201" t="n"/>
      <c r="I381" s="200" t="n"/>
      <c r="J381" s="199" t="n"/>
      <c r="K381" s="199" t="n"/>
      <c r="L381" s="199" t="n"/>
      <c r="M381" s="212" t="n"/>
      <c r="N381" s="415" t="n"/>
      <c r="O381" s="212" t="n"/>
      <c r="P381" s="199" t="n"/>
      <c r="Q381" s="199" t="n"/>
      <c r="R381" s="199" t="n"/>
      <c r="S381" s="417" t="n"/>
      <c r="T381" s="199" t="n"/>
      <c r="U381" s="199" t="n"/>
      <c r="V381" s="199" t="n"/>
      <c r="W381" s="199" t="n"/>
      <c r="X381" s="199" t="n"/>
      <c r="Y381" s="199" t="n"/>
      <c r="Z381" s="199" t="n"/>
      <c r="AA381" s="199" t="n"/>
      <c r="AB381" s="199" t="n"/>
      <c r="AC381" s="199" t="n"/>
      <c r="AD381" s="199" t="n"/>
      <c r="AE381" s="199" t="n"/>
      <c r="AF381" s="199" t="n"/>
      <c r="AG381" s="199" t="n"/>
    </row>
    <row r="382" ht="26.5" customHeight="1">
      <c r="A382" s="203" t="n"/>
      <c r="B382" s="201" t="n"/>
      <c r="C382" s="200" t="n"/>
      <c r="D382" s="201" t="n"/>
      <c r="E382" s="200" t="n"/>
      <c r="F382" s="201" t="n"/>
      <c r="G382" s="200" t="n"/>
      <c r="H382" s="201" t="n"/>
      <c r="I382" s="200" t="n"/>
      <c r="J382" s="199" t="n"/>
      <c r="K382" s="199" t="n"/>
      <c r="L382" s="199" t="n"/>
      <c r="M382" s="212" t="n"/>
      <c r="N382" s="415" t="n"/>
      <c r="O382" s="212" t="n"/>
      <c r="P382" s="199" t="n"/>
      <c r="Q382" s="199" t="n"/>
      <c r="R382" s="199" t="n"/>
      <c r="S382" s="417" t="n"/>
      <c r="T382" s="199" t="n"/>
      <c r="U382" s="199" t="n"/>
      <c r="V382" s="199" t="n"/>
      <c r="W382" s="199" t="n"/>
      <c r="X382" s="199" t="n"/>
      <c r="Y382" s="199" t="n"/>
      <c r="Z382" s="199" t="n"/>
      <c r="AA382" s="199" t="n"/>
      <c r="AB382" s="199" t="n"/>
      <c r="AC382" s="199" t="n"/>
      <c r="AD382" s="199" t="n"/>
      <c r="AE382" s="199" t="n"/>
      <c r="AF382" s="199" t="n"/>
      <c r="AG382" s="199" t="n"/>
    </row>
    <row r="383" ht="26.5" customHeight="1">
      <c r="A383" s="203" t="n"/>
      <c r="B383" s="201" t="n"/>
      <c r="C383" s="200" t="n"/>
      <c r="D383" s="201" t="n"/>
      <c r="E383" s="200" t="n"/>
      <c r="F383" s="201" t="n"/>
      <c r="G383" s="200" t="n"/>
      <c r="H383" s="201" t="n"/>
      <c r="I383" s="200" t="n"/>
      <c r="J383" s="199" t="n"/>
      <c r="K383" s="199" t="n"/>
      <c r="L383" s="199" t="n"/>
      <c r="M383" s="212" t="n"/>
      <c r="N383" s="415" t="n"/>
      <c r="O383" s="212" t="n"/>
      <c r="P383" s="199" t="n"/>
      <c r="Q383" s="199" t="n"/>
      <c r="R383" s="199" t="n"/>
      <c r="S383" s="417" t="n"/>
      <c r="T383" s="199" t="n"/>
      <c r="U383" s="199" t="n"/>
      <c r="V383" s="199" t="n"/>
      <c r="W383" s="199" t="n"/>
      <c r="X383" s="199" t="n"/>
      <c r="Y383" s="199" t="n"/>
      <c r="Z383" s="199" t="n"/>
      <c r="AA383" s="199" t="n"/>
      <c r="AB383" s="199" t="n"/>
      <c r="AC383" s="199" t="n"/>
      <c r="AD383" s="199" t="n"/>
      <c r="AE383" s="199" t="n"/>
      <c r="AF383" s="199" t="n"/>
      <c r="AG383" s="199" t="n"/>
    </row>
    <row r="384" ht="26.5" customHeight="1">
      <c r="A384" s="203" t="n"/>
      <c r="B384" s="201" t="n"/>
      <c r="C384" s="200" t="n"/>
      <c r="D384" s="201" t="n"/>
      <c r="E384" s="200" t="n"/>
      <c r="F384" s="201" t="n"/>
      <c r="G384" s="200" t="n"/>
      <c r="H384" s="201" t="n"/>
      <c r="I384" s="200" t="n"/>
      <c r="J384" s="199" t="n"/>
      <c r="K384" s="199" t="n"/>
      <c r="L384" s="199" t="n"/>
      <c r="M384" s="212" t="n"/>
      <c r="N384" s="415" t="n"/>
      <c r="O384" s="212" t="n"/>
      <c r="P384" s="199" t="n"/>
      <c r="Q384" s="199" t="n"/>
      <c r="R384" s="199" t="n"/>
      <c r="S384" s="417" t="n"/>
      <c r="T384" s="199" t="n"/>
      <c r="U384" s="199" t="n"/>
      <c r="V384" s="199" t="n"/>
      <c r="W384" s="199" t="n"/>
      <c r="X384" s="199" t="n"/>
      <c r="Y384" s="199" t="n"/>
      <c r="Z384" s="199" t="n"/>
      <c r="AA384" s="199" t="n"/>
      <c r="AB384" s="199" t="n"/>
      <c r="AC384" s="199" t="n"/>
      <c r="AD384" s="199" t="n"/>
      <c r="AE384" s="199" t="n"/>
      <c r="AF384" s="199" t="n"/>
      <c r="AG384" s="199" t="n"/>
    </row>
    <row r="385" ht="26.5" customHeight="1">
      <c r="A385" s="203" t="n"/>
      <c r="B385" s="201" t="n"/>
      <c r="C385" s="200" t="n"/>
      <c r="D385" s="201" t="n"/>
      <c r="E385" s="200" t="n"/>
      <c r="F385" s="201" t="n"/>
      <c r="G385" s="200" t="n"/>
      <c r="H385" s="201" t="n"/>
      <c r="I385" s="200" t="n"/>
      <c r="J385" s="199" t="n"/>
      <c r="K385" s="199" t="n"/>
      <c r="L385" s="199" t="n"/>
      <c r="M385" s="212" t="n"/>
      <c r="N385" s="415" t="n"/>
      <c r="O385" s="212" t="n"/>
      <c r="P385" s="199" t="n"/>
      <c r="Q385" s="199" t="n"/>
      <c r="R385" s="199" t="n"/>
      <c r="S385" s="417" t="n"/>
      <c r="T385" s="199" t="n"/>
      <c r="U385" s="199" t="n"/>
      <c r="V385" s="199" t="n"/>
      <c r="W385" s="199" t="n"/>
      <c r="X385" s="199" t="n"/>
      <c r="Y385" s="199" t="n"/>
      <c r="Z385" s="199" t="n"/>
      <c r="AA385" s="199" t="n"/>
      <c r="AB385" s="199" t="n"/>
      <c r="AC385" s="199" t="n"/>
      <c r="AD385" s="199" t="n"/>
      <c r="AE385" s="199" t="n"/>
      <c r="AF385" s="199" t="n"/>
      <c r="AG385" s="199" t="n"/>
    </row>
    <row r="386" ht="26.5" customHeight="1">
      <c r="A386" s="203" t="n"/>
      <c r="B386" s="201" t="n"/>
      <c r="C386" s="200" t="n"/>
      <c r="D386" s="201" t="n"/>
      <c r="E386" s="200" t="n"/>
      <c r="F386" s="201" t="n"/>
      <c r="G386" s="200" t="n"/>
      <c r="H386" s="201" t="n"/>
      <c r="I386" s="200" t="n"/>
      <c r="J386" s="199" t="n"/>
      <c r="K386" s="199" t="n"/>
      <c r="L386" s="199" t="n"/>
      <c r="M386" s="212" t="n"/>
      <c r="N386" s="415" t="n"/>
      <c r="O386" s="212" t="n"/>
      <c r="P386" s="199" t="n"/>
      <c r="Q386" s="199" t="n"/>
      <c r="R386" s="199" t="n"/>
      <c r="S386" s="417" t="n"/>
      <c r="T386" s="199" t="n"/>
      <c r="U386" s="199" t="n"/>
      <c r="V386" s="199" t="n"/>
      <c r="W386" s="199" t="n"/>
      <c r="X386" s="199" t="n"/>
      <c r="Y386" s="199" t="n"/>
      <c r="Z386" s="199" t="n"/>
      <c r="AA386" s="199" t="n"/>
      <c r="AB386" s="199" t="n"/>
      <c r="AC386" s="199" t="n"/>
      <c r="AD386" s="199" t="n"/>
      <c r="AE386" s="199" t="n"/>
      <c r="AF386" s="199" t="n"/>
      <c r="AG386" s="199" t="n"/>
    </row>
    <row r="387" ht="26.5" customHeight="1">
      <c r="A387" s="203" t="n"/>
      <c r="B387" s="201" t="n"/>
      <c r="C387" s="200" t="n"/>
      <c r="D387" s="201" t="n"/>
      <c r="E387" s="200" t="n"/>
      <c r="F387" s="201" t="n"/>
      <c r="G387" s="200" t="n"/>
      <c r="H387" s="201" t="n"/>
      <c r="I387" s="200" t="n"/>
      <c r="J387" s="199" t="n"/>
      <c r="K387" s="199" t="n"/>
      <c r="L387" s="199" t="n"/>
      <c r="M387" s="212" t="n"/>
      <c r="N387" s="415" t="n"/>
      <c r="O387" s="212" t="n"/>
      <c r="P387" s="199" t="n"/>
      <c r="Q387" s="199" t="n"/>
      <c r="R387" s="199" t="n"/>
      <c r="S387" s="417" t="n"/>
      <c r="T387" s="199" t="n"/>
      <c r="U387" s="199" t="n"/>
      <c r="V387" s="199" t="n"/>
      <c r="W387" s="199" t="n"/>
      <c r="X387" s="199" t="n"/>
      <c r="Y387" s="199" t="n"/>
      <c r="Z387" s="199" t="n"/>
      <c r="AA387" s="199" t="n"/>
      <c r="AB387" s="199" t="n"/>
      <c r="AC387" s="199" t="n"/>
      <c r="AD387" s="199" t="n"/>
      <c r="AE387" s="199" t="n"/>
      <c r="AF387" s="199" t="n"/>
      <c r="AG387" s="199" t="n"/>
    </row>
    <row r="388" ht="26.5" customHeight="1">
      <c r="A388" s="203" t="n"/>
      <c r="B388" s="201" t="n"/>
      <c r="C388" s="200" t="n"/>
      <c r="D388" s="201" t="n"/>
      <c r="E388" s="200" t="n"/>
      <c r="F388" s="201" t="n"/>
      <c r="G388" s="200" t="n"/>
      <c r="H388" s="201" t="n"/>
      <c r="I388" s="200" t="n"/>
      <c r="J388" s="199" t="n"/>
      <c r="K388" s="199" t="n"/>
      <c r="L388" s="199" t="n"/>
      <c r="M388" s="212" t="n"/>
      <c r="N388" s="415" t="n"/>
      <c r="O388" s="212" t="n"/>
      <c r="P388" s="199" t="n"/>
      <c r="Q388" s="199" t="n"/>
      <c r="R388" s="199" t="n"/>
      <c r="S388" s="417" t="n"/>
      <c r="T388" s="199" t="n"/>
      <c r="U388" s="199" t="n"/>
      <c r="V388" s="199" t="n"/>
      <c r="W388" s="199" t="n"/>
      <c r="X388" s="199" t="n"/>
      <c r="Y388" s="199" t="n"/>
      <c r="Z388" s="199" t="n"/>
      <c r="AA388" s="199" t="n"/>
      <c r="AB388" s="199" t="n"/>
      <c r="AC388" s="199" t="n"/>
      <c r="AD388" s="199" t="n"/>
      <c r="AE388" s="199" t="n"/>
      <c r="AF388" s="199" t="n"/>
      <c r="AG388" s="199" t="n"/>
    </row>
    <row r="389" ht="26.5" customHeight="1">
      <c r="A389" s="203" t="n"/>
      <c r="B389" s="201" t="n"/>
      <c r="C389" s="200" t="n"/>
      <c r="D389" s="201" t="n"/>
      <c r="E389" s="200" t="n"/>
      <c r="F389" s="201" t="n"/>
      <c r="G389" s="200" t="n"/>
      <c r="H389" s="201" t="n"/>
      <c r="I389" s="200" t="n"/>
      <c r="J389" s="199" t="n"/>
      <c r="K389" s="199" t="n"/>
      <c r="L389" s="199" t="n"/>
      <c r="M389" s="212" t="n"/>
      <c r="N389" s="415" t="n"/>
      <c r="O389" s="212" t="n"/>
      <c r="P389" s="199" t="n"/>
      <c r="Q389" s="199" t="n"/>
      <c r="R389" s="199" t="n"/>
      <c r="S389" s="417" t="n"/>
      <c r="T389" s="199" t="n"/>
      <c r="U389" s="199" t="n"/>
      <c r="V389" s="199" t="n"/>
      <c r="W389" s="199" t="n"/>
      <c r="X389" s="199" t="n"/>
      <c r="Y389" s="199" t="n"/>
      <c r="Z389" s="199" t="n"/>
      <c r="AA389" s="199" t="n"/>
      <c r="AB389" s="199" t="n"/>
      <c r="AC389" s="199" t="n"/>
      <c r="AD389" s="199" t="n"/>
      <c r="AE389" s="199" t="n"/>
      <c r="AF389" s="199" t="n"/>
      <c r="AG389" s="199" t="n"/>
    </row>
    <row r="390" ht="26.5" customHeight="1">
      <c r="A390" s="203" t="n"/>
      <c r="B390" s="201" t="n"/>
      <c r="C390" s="200" t="n"/>
      <c r="D390" s="201" t="n"/>
      <c r="E390" s="200" t="n"/>
      <c r="F390" s="201" t="n"/>
      <c r="G390" s="200" t="n"/>
      <c r="H390" s="201" t="n"/>
      <c r="I390" s="200" t="n"/>
      <c r="J390" s="199" t="n"/>
      <c r="K390" s="199" t="n"/>
      <c r="L390" s="199" t="n"/>
      <c r="M390" s="212" t="n"/>
      <c r="N390" s="415" t="n"/>
      <c r="O390" s="212" t="n"/>
      <c r="P390" s="199" t="n"/>
      <c r="Q390" s="199" t="n"/>
      <c r="R390" s="199" t="n"/>
      <c r="S390" s="417" t="n"/>
      <c r="T390" s="199" t="n"/>
      <c r="U390" s="199" t="n"/>
      <c r="V390" s="199" t="n"/>
      <c r="W390" s="199" t="n"/>
      <c r="X390" s="199" t="n"/>
      <c r="Y390" s="199" t="n"/>
      <c r="Z390" s="199" t="n"/>
      <c r="AA390" s="199" t="n"/>
      <c r="AB390" s="199" t="n"/>
      <c r="AC390" s="199" t="n"/>
      <c r="AD390" s="199" t="n"/>
      <c r="AE390" s="199" t="n"/>
      <c r="AF390" s="199" t="n"/>
      <c r="AG390" s="199" t="n"/>
    </row>
    <row r="391" ht="26.5" customHeight="1">
      <c r="A391" s="203" t="n"/>
      <c r="B391" s="201" t="n"/>
      <c r="C391" s="200" t="n"/>
      <c r="D391" s="201" t="n"/>
      <c r="E391" s="200" t="n"/>
      <c r="F391" s="201" t="n"/>
      <c r="G391" s="200" t="n"/>
      <c r="H391" s="201" t="n"/>
      <c r="I391" s="200" t="n"/>
      <c r="J391" s="199" t="n"/>
      <c r="K391" s="199" t="n"/>
      <c r="L391" s="199" t="n"/>
      <c r="M391" s="212" t="n"/>
      <c r="N391" s="415" t="n"/>
      <c r="O391" s="212" t="n"/>
      <c r="P391" s="199" t="n"/>
      <c r="Q391" s="199" t="n"/>
      <c r="R391" s="199" t="n"/>
      <c r="S391" s="417" t="n"/>
      <c r="T391" s="199" t="n"/>
      <c r="U391" s="199" t="n"/>
      <c r="V391" s="199" t="n"/>
      <c r="W391" s="199" t="n"/>
      <c r="X391" s="199" t="n"/>
      <c r="Y391" s="199" t="n"/>
      <c r="Z391" s="199" t="n"/>
      <c r="AA391" s="199" t="n"/>
      <c r="AB391" s="199" t="n"/>
      <c r="AC391" s="199" t="n"/>
      <c r="AD391" s="199" t="n"/>
      <c r="AE391" s="199" t="n"/>
      <c r="AF391" s="199" t="n"/>
      <c r="AG391" s="199" t="n"/>
    </row>
    <row r="392" ht="26.5" customHeight="1">
      <c r="A392" s="203" t="n"/>
      <c r="B392" s="201" t="n"/>
      <c r="C392" s="200" t="n"/>
      <c r="D392" s="201" t="n"/>
      <c r="E392" s="200" t="n"/>
      <c r="F392" s="201" t="n"/>
      <c r="G392" s="200" t="n"/>
      <c r="H392" s="201" t="n"/>
      <c r="I392" s="200" t="n"/>
      <c r="J392" s="199" t="n"/>
      <c r="K392" s="199" t="n"/>
      <c r="L392" s="199" t="n"/>
      <c r="M392" s="212" t="n"/>
      <c r="N392" s="415" t="n"/>
      <c r="O392" s="212" t="n"/>
      <c r="P392" s="199" t="n"/>
      <c r="Q392" s="199" t="n"/>
      <c r="R392" s="199" t="n"/>
      <c r="S392" s="417" t="n"/>
      <c r="T392" s="199" t="n"/>
      <c r="U392" s="199" t="n"/>
      <c r="V392" s="199" t="n"/>
      <c r="W392" s="199" t="n"/>
      <c r="X392" s="199" t="n"/>
      <c r="Y392" s="199" t="n"/>
      <c r="Z392" s="199" t="n"/>
      <c r="AA392" s="199" t="n"/>
      <c r="AB392" s="199" t="n"/>
      <c r="AC392" s="199" t="n"/>
      <c r="AD392" s="199" t="n"/>
      <c r="AE392" s="199" t="n"/>
      <c r="AF392" s="199" t="n"/>
      <c r="AG392" s="199" t="n"/>
    </row>
    <row r="393" ht="26.5" customHeight="1">
      <c r="A393" s="203" t="n"/>
      <c r="B393" s="201" t="n"/>
      <c r="C393" s="200" t="n"/>
      <c r="D393" s="201" t="n"/>
      <c r="E393" s="200" t="n"/>
      <c r="F393" s="201" t="n"/>
      <c r="G393" s="200" t="n"/>
      <c r="H393" s="201" t="n"/>
      <c r="I393" s="200" t="n"/>
      <c r="J393" s="199" t="n"/>
      <c r="K393" s="199" t="n"/>
      <c r="L393" s="199" t="n"/>
      <c r="M393" s="212" t="n"/>
      <c r="N393" s="415" t="n"/>
      <c r="O393" s="212" t="n"/>
      <c r="P393" s="199" t="n"/>
      <c r="Q393" s="199" t="n"/>
      <c r="R393" s="199" t="n"/>
      <c r="S393" s="417" t="n"/>
      <c r="T393" s="199" t="n"/>
      <c r="U393" s="199" t="n"/>
      <c r="V393" s="199" t="n"/>
      <c r="W393" s="199" t="n"/>
      <c r="X393" s="199" t="n"/>
      <c r="Y393" s="199" t="n"/>
      <c r="Z393" s="199" t="n"/>
      <c r="AA393" s="199" t="n"/>
      <c r="AB393" s="199" t="n"/>
      <c r="AC393" s="199" t="n"/>
      <c r="AD393" s="199" t="n"/>
      <c r="AE393" s="199" t="n"/>
      <c r="AF393" s="199" t="n"/>
      <c r="AG393" s="199" t="n"/>
    </row>
    <row r="394" ht="26.5" customHeight="1">
      <c r="A394" s="203" t="n"/>
      <c r="B394" s="201" t="n"/>
      <c r="C394" s="200" t="n"/>
      <c r="D394" s="201" t="n"/>
      <c r="E394" s="200" t="n"/>
      <c r="F394" s="201" t="n"/>
      <c r="G394" s="200" t="n"/>
      <c r="H394" s="201" t="n"/>
      <c r="I394" s="200" t="n"/>
      <c r="J394" s="199" t="n"/>
      <c r="K394" s="199" t="n"/>
      <c r="L394" s="199" t="n"/>
      <c r="M394" s="212" t="n"/>
      <c r="N394" s="415" t="n"/>
      <c r="O394" s="212" t="n"/>
      <c r="P394" s="199" t="n"/>
      <c r="Q394" s="199" t="n"/>
      <c r="R394" s="199" t="n"/>
      <c r="S394" s="417" t="n"/>
      <c r="T394" s="199" t="n"/>
      <c r="U394" s="199" t="n"/>
      <c r="V394" s="199" t="n"/>
      <c r="W394" s="199" t="n"/>
      <c r="X394" s="199" t="n"/>
      <c r="Y394" s="199" t="n"/>
      <c r="Z394" s="199" t="n"/>
      <c r="AA394" s="199" t="n"/>
      <c r="AB394" s="199" t="n"/>
      <c r="AC394" s="199" t="n"/>
      <c r="AD394" s="199" t="n"/>
      <c r="AE394" s="199" t="n"/>
      <c r="AF394" s="199" t="n"/>
      <c r="AG394" s="199" t="n"/>
    </row>
    <row r="395" ht="26.5" customHeight="1">
      <c r="A395" s="203" t="n"/>
      <c r="B395" s="201" t="n"/>
      <c r="C395" s="200" t="n"/>
      <c r="D395" s="201" t="n"/>
      <c r="E395" s="200" t="n"/>
      <c r="F395" s="201" t="n"/>
      <c r="G395" s="200" t="n"/>
      <c r="H395" s="201" t="n"/>
      <c r="I395" s="200" t="n"/>
      <c r="J395" s="199" t="n"/>
      <c r="K395" s="199" t="n"/>
      <c r="L395" s="199" t="n"/>
      <c r="M395" s="212" t="n"/>
      <c r="N395" s="415" t="n"/>
      <c r="O395" s="212" t="n"/>
      <c r="P395" s="199" t="n"/>
      <c r="Q395" s="199" t="n"/>
      <c r="R395" s="199" t="n"/>
      <c r="S395" s="417" t="n"/>
      <c r="T395" s="199" t="n"/>
      <c r="U395" s="199" t="n"/>
      <c r="V395" s="199" t="n"/>
      <c r="W395" s="199" t="n"/>
      <c r="X395" s="199" t="n"/>
      <c r="Y395" s="199" t="n"/>
      <c r="Z395" s="199" t="n"/>
      <c r="AA395" s="199" t="n"/>
      <c r="AB395" s="199" t="n"/>
      <c r="AC395" s="199" t="n"/>
      <c r="AD395" s="199" t="n"/>
      <c r="AE395" s="199" t="n"/>
      <c r="AF395" s="199" t="n"/>
      <c r="AG395" s="199" t="n"/>
    </row>
    <row r="396" ht="26.5" customHeight="1">
      <c r="A396" s="203" t="n"/>
      <c r="B396" s="201" t="n"/>
      <c r="C396" s="200" t="n"/>
      <c r="D396" s="201" t="n"/>
      <c r="E396" s="200" t="n"/>
      <c r="F396" s="201" t="n"/>
      <c r="G396" s="200" t="n"/>
      <c r="H396" s="201" t="n"/>
      <c r="I396" s="200" t="n"/>
      <c r="J396" s="199" t="n"/>
      <c r="K396" s="199" t="n"/>
      <c r="L396" s="199" t="n"/>
      <c r="M396" s="212" t="n"/>
      <c r="N396" s="415" t="n"/>
      <c r="O396" s="212" t="n"/>
      <c r="P396" s="199" t="n"/>
      <c r="Q396" s="199" t="n"/>
      <c r="R396" s="199" t="n"/>
      <c r="S396" s="417" t="n"/>
      <c r="T396" s="199" t="n"/>
      <c r="U396" s="199" t="n"/>
      <c r="V396" s="199" t="n"/>
      <c r="W396" s="199" t="n"/>
      <c r="X396" s="199" t="n"/>
      <c r="Y396" s="199" t="n"/>
      <c r="Z396" s="199" t="n"/>
      <c r="AA396" s="199" t="n"/>
      <c r="AB396" s="199" t="n"/>
      <c r="AC396" s="199" t="n"/>
      <c r="AD396" s="199" t="n"/>
      <c r="AE396" s="199" t="n"/>
      <c r="AF396" s="199" t="n"/>
      <c r="AG396" s="199" t="n"/>
    </row>
    <row r="397" ht="26.5" customHeight="1">
      <c r="A397" s="203" t="n"/>
      <c r="B397" s="201" t="n"/>
      <c r="C397" s="200" t="n"/>
      <c r="D397" s="201" t="n"/>
      <c r="E397" s="200" t="n"/>
      <c r="F397" s="201" t="n"/>
      <c r="G397" s="200" t="n"/>
      <c r="H397" s="201" t="n"/>
      <c r="I397" s="200" t="n"/>
      <c r="J397" s="199" t="n"/>
      <c r="K397" s="199" t="n"/>
      <c r="L397" s="199" t="n"/>
      <c r="M397" s="212" t="n"/>
      <c r="N397" s="415" t="n"/>
      <c r="O397" s="212" t="n"/>
      <c r="P397" s="199" t="n"/>
      <c r="Q397" s="199" t="n"/>
      <c r="R397" s="199" t="n"/>
      <c r="S397" s="417" t="n"/>
      <c r="T397" s="199" t="n"/>
      <c r="U397" s="199" t="n"/>
      <c r="V397" s="199" t="n"/>
      <c r="W397" s="199" t="n"/>
      <c r="X397" s="199" t="n"/>
      <c r="Y397" s="199" t="n"/>
      <c r="Z397" s="199" t="n"/>
      <c r="AA397" s="199" t="n"/>
      <c r="AB397" s="199" t="n"/>
      <c r="AC397" s="199" t="n"/>
      <c r="AD397" s="199" t="n"/>
      <c r="AE397" s="199" t="n"/>
      <c r="AF397" s="199" t="n"/>
      <c r="AG397" s="199" t="n"/>
    </row>
    <row r="398" ht="26.5" customHeight="1">
      <c r="A398" s="203" t="n"/>
      <c r="B398" s="201" t="n"/>
      <c r="C398" s="200" t="n"/>
      <c r="D398" s="201" t="n"/>
      <c r="E398" s="200" t="n"/>
      <c r="F398" s="201" t="n"/>
      <c r="G398" s="200" t="n"/>
      <c r="H398" s="201" t="n"/>
      <c r="I398" s="200" t="n"/>
      <c r="J398" s="199" t="n"/>
      <c r="K398" s="199" t="n"/>
      <c r="L398" s="199" t="n"/>
      <c r="M398" s="212" t="n"/>
      <c r="N398" s="415" t="n"/>
      <c r="O398" s="212" t="n"/>
      <c r="P398" s="199" t="n"/>
      <c r="Q398" s="199" t="n"/>
      <c r="R398" s="199" t="n"/>
      <c r="S398" s="417" t="n"/>
      <c r="T398" s="199" t="n"/>
      <c r="U398" s="199" t="n"/>
      <c r="V398" s="199" t="n"/>
      <c r="W398" s="199" t="n"/>
      <c r="X398" s="199" t="n"/>
      <c r="Y398" s="199" t="n"/>
      <c r="Z398" s="199" t="n"/>
      <c r="AA398" s="199" t="n"/>
      <c r="AB398" s="199" t="n"/>
      <c r="AC398" s="199" t="n"/>
      <c r="AD398" s="199" t="n"/>
      <c r="AE398" s="199" t="n"/>
      <c r="AF398" s="199" t="n"/>
      <c r="AG398" s="199" t="n"/>
    </row>
    <row r="399" ht="26.5" customHeight="1">
      <c r="A399" s="203" t="n"/>
      <c r="B399" s="201" t="n"/>
      <c r="C399" s="200" t="n"/>
      <c r="D399" s="201" t="n"/>
      <c r="E399" s="200" t="n"/>
      <c r="F399" s="201" t="n"/>
      <c r="G399" s="200" t="n"/>
      <c r="H399" s="201" t="n"/>
      <c r="I399" s="200" t="n"/>
      <c r="J399" s="199" t="n"/>
      <c r="K399" s="199" t="n"/>
      <c r="L399" s="199" t="n"/>
      <c r="M399" s="212" t="n"/>
      <c r="N399" s="415" t="n"/>
      <c r="O399" s="212" t="n"/>
      <c r="P399" s="199" t="n"/>
      <c r="Q399" s="199" t="n"/>
      <c r="R399" s="199" t="n"/>
      <c r="S399" s="417" t="n"/>
      <c r="T399" s="199" t="n"/>
      <c r="U399" s="199" t="n"/>
      <c r="V399" s="199" t="n"/>
      <c r="W399" s="199" t="n"/>
      <c r="X399" s="199" t="n"/>
      <c r="Y399" s="199" t="n"/>
      <c r="Z399" s="199" t="n"/>
      <c r="AA399" s="199" t="n"/>
      <c r="AB399" s="199" t="n"/>
      <c r="AC399" s="199" t="n"/>
      <c r="AD399" s="199" t="n"/>
      <c r="AE399" s="199" t="n"/>
      <c r="AF399" s="199" t="n"/>
      <c r="AG399" s="199" t="n"/>
    </row>
    <row r="400" ht="26.5" customHeight="1">
      <c r="A400" s="203" t="n"/>
      <c r="B400" s="201" t="n"/>
      <c r="C400" s="200" t="n"/>
      <c r="D400" s="201" t="n"/>
      <c r="E400" s="200" t="n"/>
      <c r="F400" s="201" t="n"/>
      <c r="G400" s="200" t="n"/>
      <c r="H400" s="201" t="n"/>
      <c r="I400" s="200" t="n"/>
      <c r="J400" s="199" t="n"/>
      <c r="K400" s="199" t="n"/>
      <c r="L400" s="199" t="n"/>
      <c r="M400" s="212" t="n"/>
      <c r="N400" s="415" t="n"/>
      <c r="O400" s="212" t="n"/>
      <c r="P400" s="199" t="n"/>
      <c r="Q400" s="199" t="n"/>
      <c r="R400" s="199" t="n"/>
      <c r="S400" s="417" t="n"/>
      <c r="T400" s="199" t="n"/>
      <c r="U400" s="199" t="n"/>
      <c r="V400" s="199" t="n"/>
      <c r="W400" s="199" t="n"/>
      <c r="X400" s="199" t="n"/>
      <c r="Y400" s="199" t="n"/>
      <c r="Z400" s="199" t="n"/>
      <c r="AA400" s="199" t="n"/>
      <c r="AB400" s="199" t="n"/>
      <c r="AC400" s="199" t="n"/>
      <c r="AD400" s="199" t="n"/>
      <c r="AE400" s="199" t="n"/>
      <c r="AF400" s="199" t="n"/>
      <c r="AG400" s="199" t="n"/>
    </row>
    <row r="401" ht="26.5" customHeight="1">
      <c r="A401" s="203" t="n"/>
      <c r="B401" s="201" t="n"/>
      <c r="C401" s="200" t="n"/>
      <c r="D401" s="201" t="n"/>
      <c r="E401" s="200" t="n"/>
      <c r="F401" s="201" t="n"/>
      <c r="G401" s="200" t="n"/>
      <c r="H401" s="201" t="n"/>
      <c r="I401" s="200" t="n"/>
      <c r="J401" s="199" t="n"/>
      <c r="K401" s="199" t="n"/>
      <c r="L401" s="199" t="n"/>
      <c r="M401" s="212" t="n"/>
      <c r="N401" s="415" t="n"/>
      <c r="O401" s="212" t="n"/>
      <c r="P401" s="199" t="n"/>
      <c r="Q401" s="199" t="n"/>
      <c r="R401" s="199" t="n"/>
      <c r="S401" s="417" t="n"/>
      <c r="T401" s="199" t="n"/>
      <c r="U401" s="199" t="n"/>
      <c r="V401" s="199" t="n"/>
      <c r="W401" s="199" t="n"/>
      <c r="X401" s="199" t="n"/>
      <c r="Y401" s="199" t="n"/>
      <c r="Z401" s="199" t="n"/>
      <c r="AA401" s="199" t="n"/>
      <c r="AB401" s="199" t="n"/>
      <c r="AC401" s="199" t="n"/>
      <c r="AD401" s="199" t="n"/>
      <c r="AE401" s="199" t="n"/>
      <c r="AF401" s="199" t="n"/>
      <c r="AG401" s="199" t="n"/>
    </row>
    <row r="402" ht="26.5" customHeight="1">
      <c r="A402" s="203" t="n"/>
      <c r="B402" s="201" t="n"/>
      <c r="C402" s="200" t="n"/>
      <c r="D402" s="201" t="n"/>
      <c r="E402" s="200" t="n"/>
      <c r="F402" s="201" t="n"/>
      <c r="G402" s="200" t="n"/>
      <c r="H402" s="201" t="n"/>
      <c r="I402" s="200" t="n"/>
      <c r="J402" s="199" t="n"/>
      <c r="K402" s="199" t="n"/>
      <c r="L402" s="199" t="n"/>
      <c r="M402" s="212" t="n"/>
      <c r="N402" s="415" t="n"/>
      <c r="O402" s="212" t="n"/>
      <c r="P402" s="199" t="n"/>
      <c r="Q402" s="199" t="n"/>
      <c r="R402" s="199" t="n"/>
      <c r="S402" s="417" t="n"/>
      <c r="T402" s="199" t="n"/>
      <c r="U402" s="199" t="n"/>
      <c r="V402" s="199" t="n"/>
      <c r="W402" s="199" t="n"/>
      <c r="X402" s="199" t="n"/>
      <c r="Y402" s="199" t="n"/>
      <c r="Z402" s="199" t="n"/>
      <c r="AA402" s="199" t="n"/>
      <c r="AB402" s="199" t="n"/>
      <c r="AC402" s="199" t="n"/>
      <c r="AD402" s="199" t="n"/>
      <c r="AE402" s="199" t="n"/>
      <c r="AF402" s="199" t="n"/>
      <c r="AG402" s="199" t="n"/>
    </row>
    <row r="403" ht="26.5" customHeight="1">
      <c r="A403" s="203" t="n"/>
      <c r="B403" s="201" t="n"/>
      <c r="C403" s="200" t="n"/>
      <c r="D403" s="201" t="n"/>
      <c r="E403" s="200" t="n"/>
      <c r="F403" s="201" t="n"/>
      <c r="G403" s="200" t="n"/>
      <c r="H403" s="201" t="n"/>
      <c r="I403" s="200" t="n"/>
      <c r="J403" s="199" t="n"/>
      <c r="K403" s="199" t="n"/>
      <c r="L403" s="199" t="n"/>
      <c r="M403" s="212" t="n"/>
      <c r="N403" s="415" t="n"/>
      <c r="O403" s="212" t="n"/>
      <c r="P403" s="199" t="n"/>
      <c r="Q403" s="199" t="n"/>
      <c r="R403" s="199" t="n"/>
      <c r="S403" s="417" t="n"/>
      <c r="T403" s="199" t="n"/>
      <c r="U403" s="199" t="n"/>
      <c r="V403" s="199" t="n"/>
      <c r="W403" s="199" t="n"/>
      <c r="X403" s="199" t="n"/>
      <c r="Y403" s="199" t="n"/>
      <c r="Z403" s="199" t="n"/>
      <c r="AA403" s="199" t="n"/>
      <c r="AB403" s="199" t="n"/>
      <c r="AC403" s="199" t="n"/>
      <c r="AD403" s="199" t="n"/>
      <c r="AE403" s="199" t="n"/>
      <c r="AF403" s="199" t="n"/>
      <c r="AG403" s="199" t="n"/>
    </row>
    <row r="404" ht="26.5" customHeight="1">
      <c r="A404" s="203" t="n"/>
      <c r="B404" s="201" t="n"/>
      <c r="C404" s="200" t="n"/>
      <c r="D404" s="201" t="n"/>
      <c r="E404" s="200" t="n"/>
      <c r="F404" s="201" t="n"/>
      <c r="G404" s="200" t="n"/>
      <c r="H404" s="201" t="n"/>
      <c r="I404" s="200" t="n"/>
      <c r="J404" s="199" t="n"/>
      <c r="K404" s="199" t="n"/>
      <c r="L404" s="199" t="n"/>
      <c r="M404" s="212" t="n"/>
      <c r="N404" s="415" t="n"/>
      <c r="O404" s="212" t="n"/>
      <c r="P404" s="199" t="n"/>
      <c r="Q404" s="199" t="n"/>
      <c r="R404" s="199" t="n"/>
      <c r="S404" s="417" t="n"/>
      <c r="T404" s="199" t="n"/>
      <c r="U404" s="199" t="n"/>
      <c r="V404" s="199" t="n"/>
      <c r="W404" s="199" t="n"/>
      <c r="X404" s="199" t="n"/>
      <c r="Y404" s="199" t="n"/>
      <c r="Z404" s="199" t="n"/>
      <c r="AA404" s="199" t="n"/>
      <c r="AB404" s="199" t="n"/>
      <c r="AC404" s="199" t="n"/>
      <c r="AD404" s="199" t="n"/>
      <c r="AE404" s="199" t="n"/>
      <c r="AF404" s="199" t="n"/>
      <c r="AG404" s="199" t="n"/>
    </row>
    <row r="405" ht="26.5" customHeight="1">
      <c r="A405" s="203" t="n"/>
      <c r="B405" s="201" t="n"/>
      <c r="C405" s="200" t="n"/>
      <c r="D405" s="201" t="n"/>
      <c r="E405" s="200" t="n"/>
      <c r="F405" s="201" t="n"/>
      <c r="G405" s="200" t="n"/>
      <c r="H405" s="201" t="n"/>
      <c r="I405" s="200" t="n"/>
      <c r="J405" s="199" t="n"/>
      <c r="K405" s="199" t="n"/>
      <c r="L405" s="199" t="n"/>
      <c r="M405" s="212" t="n"/>
      <c r="N405" s="415" t="n"/>
      <c r="O405" s="212" t="n"/>
      <c r="P405" s="199" t="n"/>
      <c r="Q405" s="199" t="n"/>
      <c r="R405" s="199" t="n"/>
      <c r="S405" s="417" t="n"/>
      <c r="T405" s="199" t="n"/>
      <c r="U405" s="199" t="n"/>
      <c r="V405" s="199" t="n"/>
      <c r="W405" s="199" t="n"/>
      <c r="X405" s="199" t="n"/>
      <c r="Y405" s="199" t="n"/>
      <c r="Z405" s="199" t="n"/>
      <c r="AA405" s="199" t="n"/>
      <c r="AB405" s="199" t="n"/>
      <c r="AC405" s="199" t="n"/>
      <c r="AD405" s="199" t="n"/>
      <c r="AE405" s="199" t="n"/>
      <c r="AF405" s="199" t="n"/>
      <c r="AG405" s="199" t="n"/>
    </row>
    <row r="406" ht="26.5" customHeight="1">
      <c r="A406" s="203" t="n"/>
      <c r="B406" s="201" t="n"/>
      <c r="C406" s="200" t="n"/>
      <c r="D406" s="201" t="n"/>
      <c r="E406" s="200" t="n"/>
      <c r="F406" s="201" t="n"/>
      <c r="G406" s="200" t="n"/>
      <c r="H406" s="201" t="n"/>
      <c r="I406" s="200" t="n"/>
      <c r="J406" s="199" t="n"/>
      <c r="K406" s="199" t="n"/>
      <c r="L406" s="199" t="n"/>
      <c r="M406" s="212" t="n"/>
      <c r="N406" s="415" t="n"/>
      <c r="O406" s="212" t="n"/>
      <c r="P406" s="199" t="n"/>
      <c r="Q406" s="199" t="n"/>
      <c r="R406" s="199" t="n"/>
      <c r="S406" s="417" t="n"/>
      <c r="T406" s="199" t="n"/>
      <c r="U406" s="199" t="n"/>
      <c r="V406" s="199" t="n"/>
      <c r="W406" s="199" t="n"/>
      <c r="X406" s="199" t="n"/>
      <c r="Y406" s="199" t="n"/>
      <c r="Z406" s="199" t="n"/>
      <c r="AA406" s="199" t="n"/>
      <c r="AB406" s="199" t="n"/>
      <c r="AC406" s="199" t="n"/>
      <c r="AD406" s="199" t="n"/>
      <c r="AE406" s="199" t="n"/>
      <c r="AF406" s="199" t="n"/>
      <c r="AG406" s="199" t="n"/>
    </row>
    <row r="407" ht="26.5" customHeight="1">
      <c r="A407" s="203" t="n"/>
      <c r="B407" s="201" t="n"/>
      <c r="C407" s="200" t="n"/>
      <c r="D407" s="201" t="n"/>
      <c r="E407" s="200" t="n"/>
      <c r="F407" s="201" t="n"/>
      <c r="G407" s="200" t="n"/>
      <c r="H407" s="201" t="n"/>
      <c r="I407" s="200" t="n"/>
      <c r="J407" s="199" t="n"/>
      <c r="K407" s="199" t="n"/>
      <c r="L407" s="199" t="n"/>
      <c r="M407" s="212" t="n"/>
      <c r="N407" s="415" t="n"/>
      <c r="O407" s="212" t="n"/>
      <c r="P407" s="199" t="n"/>
      <c r="Q407" s="199" t="n"/>
      <c r="R407" s="199" t="n"/>
      <c r="S407" s="417" t="n"/>
      <c r="T407" s="199" t="n"/>
      <c r="U407" s="199" t="n"/>
      <c r="V407" s="199" t="n"/>
      <c r="W407" s="199" t="n"/>
      <c r="X407" s="199" t="n"/>
      <c r="Y407" s="199" t="n"/>
      <c r="Z407" s="199" t="n"/>
      <c r="AA407" s="199" t="n"/>
      <c r="AB407" s="199" t="n"/>
      <c r="AC407" s="199" t="n"/>
      <c r="AD407" s="199" t="n"/>
      <c r="AE407" s="199" t="n"/>
      <c r="AF407" s="199" t="n"/>
      <c r="AG407" s="199" t="n"/>
    </row>
    <row r="408" ht="26.5" customHeight="1">
      <c r="A408" s="203" t="n"/>
      <c r="B408" s="201" t="n"/>
      <c r="C408" s="200" t="n"/>
      <c r="D408" s="201" t="n"/>
      <c r="E408" s="200" t="n"/>
      <c r="F408" s="201" t="n"/>
      <c r="G408" s="200" t="n"/>
      <c r="H408" s="201" t="n"/>
      <c r="I408" s="200" t="n"/>
      <c r="J408" s="199" t="n"/>
      <c r="K408" s="199" t="n"/>
      <c r="L408" s="199" t="n"/>
      <c r="M408" s="212" t="n"/>
      <c r="N408" s="415" t="n"/>
      <c r="O408" s="212" t="n"/>
      <c r="P408" s="199" t="n"/>
      <c r="Q408" s="199" t="n"/>
      <c r="R408" s="199" t="n"/>
      <c r="S408" s="417" t="n"/>
      <c r="T408" s="199" t="n"/>
      <c r="U408" s="199" t="n"/>
      <c r="V408" s="199" t="n"/>
      <c r="W408" s="199" t="n"/>
      <c r="X408" s="199" t="n"/>
      <c r="Y408" s="199" t="n"/>
      <c r="Z408" s="199" t="n"/>
      <c r="AA408" s="199" t="n"/>
      <c r="AB408" s="199" t="n"/>
      <c r="AC408" s="199" t="n"/>
      <c r="AD408" s="199" t="n"/>
      <c r="AE408" s="199" t="n"/>
      <c r="AF408" s="199" t="n"/>
      <c r="AG408" s="199" t="n"/>
    </row>
    <row r="409" ht="26.5" customHeight="1">
      <c r="A409" s="203" t="n"/>
      <c r="B409" s="201" t="n"/>
      <c r="C409" s="200" t="n"/>
      <c r="D409" s="201" t="n"/>
      <c r="E409" s="200" t="n"/>
      <c r="F409" s="201" t="n"/>
      <c r="G409" s="200" t="n"/>
      <c r="H409" s="201" t="n"/>
      <c r="I409" s="200" t="n"/>
      <c r="J409" s="199" t="n"/>
      <c r="K409" s="199" t="n"/>
      <c r="L409" s="199" t="n"/>
      <c r="M409" s="212" t="n"/>
      <c r="N409" s="415" t="n"/>
      <c r="O409" s="212" t="n"/>
      <c r="P409" s="199" t="n"/>
      <c r="Q409" s="199" t="n"/>
      <c r="R409" s="199" t="n"/>
      <c r="S409" s="417" t="n"/>
      <c r="T409" s="199" t="n"/>
      <c r="U409" s="199" t="n"/>
      <c r="V409" s="199" t="n"/>
      <c r="W409" s="199" t="n"/>
      <c r="X409" s="199" t="n"/>
      <c r="Y409" s="199" t="n"/>
      <c r="Z409" s="199" t="n"/>
      <c r="AA409" s="199" t="n"/>
      <c r="AB409" s="199" t="n"/>
      <c r="AC409" s="199" t="n"/>
      <c r="AD409" s="199" t="n"/>
      <c r="AE409" s="199" t="n"/>
      <c r="AF409" s="199" t="n"/>
      <c r="AG409" s="199" t="n"/>
    </row>
    <row r="410" ht="26.5" customHeight="1">
      <c r="A410" s="203" t="n"/>
      <c r="B410" s="201" t="n"/>
      <c r="C410" s="200" t="n"/>
      <c r="D410" s="201" t="n"/>
      <c r="E410" s="200" t="n"/>
      <c r="F410" s="201" t="n"/>
      <c r="G410" s="200" t="n"/>
      <c r="H410" s="201" t="n"/>
      <c r="I410" s="200" t="n"/>
      <c r="J410" s="199" t="n"/>
      <c r="K410" s="199" t="n"/>
      <c r="L410" s="199" t="n"/>
      <c r="M410" s="212" t="n"/>
      <c r="N410" s="415" t="n"/>
      <c r="O410" s="212" t="n"/>
      <c r="P410" s="199" t="n"/>
      <c r="Q410" s="199" t="n"/>
      <c r="R410" s="199" t="n"/>
      <c r="S410" s="417" t="n"/>
      <c r="T410" s="199" t="n"/>
      <c r="U410" s="199" t="n"/>
      <c r="V410" s="199" t="n"/>
      <c r="W410" s="199" t="n"/>
      <c r="X410" s="199" t="n"/>
      <c r="Y410" s="199" t="n"/>
      <c r="Z410" s="199" t="n"/>
      <c r="AA410" s="199" t="n"/>
      <c r="AB410" s="199" t="n"/>
      <c r="AC410" s="199" t="n"/>
      <c r="AD410" s="199" t="n"/>
      <c r="AE410" s="199" t="n"/>
      <c r="AF410" s="199" t="n"/>
      <c r="AG410" s="199" t="n"/>
    </row>
    <row r="411" ht="26.5" customHeight="1">
      <c r="A411" s="203" t="n"/>
      <c r="B411" s="201" t="n"/>
      <c r="C411" s="200" t="n"/>
      <c r="D411" s="201" t="n"/>
      <c r="E411" s="200" t="n"/>
      <c r="F411" s="201" t="n"/>
      <c r="G411" s="200" t="n"/>
      <c r="H411" s="201" t="n"/>
      <c r="I411" s="200" t="n"/>
      <c r="J411" s="199" t="n"/>
      <c r="K411" s="199" t="n"/>
      <c r="L411" s="199" t="n"/>
      <c r="M411" s="212" t="n"/>
      <c r="N411" s="415" t="n"/>
      <c r="O411" s="212" t="n"/>
      <c r="P411" s="199" t="n"/>
      <c r="Q411" s="199" t="n"/>
      <c r="R411" s="199" t="n"/>
      <c r="S411" s="417" t="n"/>
      <c r="T411" s="199" t="n"/>
      <c r="U411" s="199" t="n"/>
      <c r="V411" s="199" t="n"/>
      <c r="W411" s="199" t="n"/>
      <c r="X411" s="199" t="n"/>
      <c r="Y411" s="199" t="n"/>
      <c r="Z411" s="199" t="n"/>
      <c r="AA411" s="199" t="n"/>
      <c r="AB411" s="199" t="n"/>
      <c r="AC411" s="199" t="n"/>
      <c r="AD411" s="199" t="n"/>
      <c r="AE411" s="199" t="n"/>
      <c r="AF411" s="199" t="n"/>
      <c r="AG411" s="199" t="n"/>
    </row>
    <row r="412" ht="26.5" customHeight="1">
      <c r="A412" s="203" t="n"/>
      <c r="B412" s="201" t="n"/>
      <c r="C412" s="200" t="n"/>
      <c r="D412" s="201" t="n"/>
      <c r="E412" s="200" t="n"/>
      <c r="F412" s="201" t="n"/>
      <c r="G412" s="200" t="n"/>
      <c r="H412" s="201" t="n"/>
      <c r="I412" s="200" t="n"/>
      <c r="J412" s="199" t="n"/>
      <c r="K412" s="199" t="n"/>
      <c r="L412" s="199" t="n"/>
      <c r="M412" s="212" t="n"/>
      <c r="N412" s="415" t="n"/>
      <c r="O412" s="212" t="n"/>
      <c r="P412" s="199" t="n"/>
      <c r="Q412" s="199" t="n"/>
      <c r="R412" s="199" t="n"/>
      <c r="S412" s="417" t="n"/>
      <c r="T412" s="199" t="n"/>
      <c r="U412" s="199" t="n"/>
      <c r="V412" s="199" t="n"/>
      <c r="W412" s="199" t="n"/>
      <c r="X412" s="199" t="n"/>
      <c r="Y412" s="199" t="n"/>
      <c r="Z412" s="199" t="n"/>
      <c r="AA412" s="199" t="n"/>
      <c r="AB412" s="199" t="n"/>
      <c r="AC412" s="199" t="n"/>
      <c r="AD412" s="199" t="n"/>
      <c r="AE412" s="199" t="n"/>
      <c r="AF412" s="199" t="n"/>
      <c r="AG412" s="199" t="n"/>
    </row>
    <row r="413" ht="26.5" customHeight="1">
      <c r="A413" s="203" t="n"/>
      <c r="B413" s="201" t="n"/>
      <c r="C413" s="200" t="n"/>
      <c r="D413" s="201" t="n"/>
      <c r="E413" s="200" t="n"/>
      <c r="F413" s="201" t="n"/>
      <c r="G413" s="200" t="n"/>
      <c r="H413" s="201" t="n"/>
      <c r="I413" s="200" t="n"/>
      <c r="J413" s="199" t="n"/>
      <c r="K413" s="199" t="n"/>
      <c r="L413" s="199" t="n"/>
      <c r="M413" s="212" t="n"/>
      <c r="N413" s="415" t="n"/>
      <c r="O413" s="212" t="n"/>
      <c r="P413" s="199" t="n"/>
      <c r="Q413" s="199" t="n"/>
      <c r="R413" s="199" t="n"/>
      <c r="S413" s="417" t="n"/>
      <c r="T413" s="199" t="n"/>
      <c r="U413" s="199" t="n"/>
      <c r="V413" s="199" t="n"/>
      <c r="W413" s="199" t="n"/>
      <c r="X413" s="199" t="n"/>
      <c r="Y413" s="199" t="n"/>
      <c r="Z413" s="199" t="n"/>
      <c r="AA413" s="199" t="n"/>
      <c r="AB413" s="199" t="n"/>
      <c r="AC413" s="199" t="n"/>
      <c r="AD413" s="199" t="n"/>
      <c r="AE413" s="199" t="n"/>
      <c r="AF413" s="199" t="n"/>
      <c r="AG413" s="199" t="n"/>
    </row>
    <row r="414" ht="26.5" customHeight="1">
      <c r="A414" s="203" t="n"/>
      <c r="B414" s="201" t="n"/>
      <c r="C414" s="200" t="n"/>
      <c r="D414" s="201" t="n"/>
      <c r="E414" s="200" t="n"/>
      <c r="F414" s="201" t="n"/>
      <c r="G414" s="200" t="n"/>
      <c r="H414" s="201" t="n"/>
      <c r="I414" s="200" t="n"/>
      <c r="J414" s="199" t="n"/>
      <c r="K414" s="199" t="n"/>
      <c r="L414" s="199" t="n"/>
      <c r="M414" s="212" t="n"/>
      <c r="N414" s="415" t="n"/>
      <c r="O414" s="212" t="n"/>
      <c r="P414" s="199" t="n"/>
      <c r="Q414" s="199" t="n"/>
      <c r="R414" s="199" t="n"/>
      <c r="S414" s="417" t="n"/>
      <c r="T414" s="199" t="n"/>
      <c r="U414" s="199" t="n"/>
      <c r="V414" s="199" t="n"/>
      <c r="W414" s="199" t="n"/>
      <c r="X414" s="199" t="n"/>
      <c r="Y414" s="199" t="n"/>
      <c r="Z414" s="199" t="n"/>
      <c r="AA414" s="199" t="n"/>
      <c r="AB414" s="199" t="n"/>
      <c r="AC414" s="199" t="n"/>
      <c r="AD414" s="199" t="n"/>
      <c r="AE414" s="199" t="n"/>
      <c r="AF414" s="199" t="n"/>
      <c r="AG414" s="199" t="n"/>
    </row>
    <row r="415" ht="26.5" customHeight="1">
      <c r="A415" s="203" t="n"/>
      <c r="B415" s="201" t="n"/>
      <c r="C415" s="200" t="n"/>
      <c r="D415" s="201" t="n"/>
      <c r="E415" s="200" t="n"/>
      <c r="F415" s="201" t="n"/>
      <c r="G415" s="200" t="n"/>
      <c r="H415" s="201" t="n"/>
      <c r="I415" s="200" t="n"/>
      <c r="J415" s="199" t="n"/>
      <c r="K415" s="199" t="n"/>
      <c r="L415" s="199" t="n"/>
      <c r="M415" s="212" t="n"/>
      <c r="N415" s="415" t="n"/>
      <c r="O415" s="212" t="n"/>
      <c r="P415" s="199" t="n"/>
      <c r="Q415" s="199" t="n"/>
      <c r="R415" s="199" t="n"/>
      <c r="S415" s="417" t="n"/>
      <c r="T415" s="199" t="n"/>
      <c r="U415" s="199" t="n"/>
      <c r="V415" s="199" t="n"/>
      <c r="W415" s="199" t="n"/>
      <c r="X415" s="199" t="n"/>
      <c r="Y415" s="199" t="n"/>
      <c r="Z415" s="199" t="n"/>
      <c r="AA415" s="199" t="n"/>
      <c r="AB415" s="199" t="n"/>
      <c r="AC415" s="199" t="n"/>
      <c r="AD415" s="199" t="n"/>
      <c r="AE415" s="199" t="n"/>
      <c r="AF415" s="199" t="n"/>
      <c r="AG415" s="199" t="n"/>
    </row>
    <row r="416" ht="26.5" customHeight="1">
      <c r="A416" s="203" t="n"/>
      <c r="B416" s="201" t="n"/>
      <c r="C416" s="200" t="n"/>
      <c r="D416" s="201" t="n"/>
      <c r="E416" s="200" t="n"/>
      <c r="F416" s="201" t="n"/>
      <c r="G416" s="200" t="n"/>
      <c r="H416" s="201" t="n"/>
      <c r="I416" s="200" t="n"/>
      <c r="J416" s="199" t="n"/>
      <c r="K416" s="199" t="n"/>
      <c r="L416" s="199" t="n"/>
      <c r="M416" s="212" t="n"/>
      <c r="N416" s="415" t="n"/>
      <c r="O416" s="212" t="n"/>
      <c r="P416" s="199" t="n"/>
      <c r="Q416" s="199" t="n"/>
      <c r="R416" s="199" t="n"/>
      <c r="S416" s="417" t="n"/>
      <c r="T416" s="199" t="n"/>
      <c r="U416" s="199" t="n"/>
      <c r="V416" s="199" t="n"/>
      <c r="W416" s="199" t="n"/>
      <c r="X416" s="199" t="n"/>
      <c r="Y416" s="199" t="n"/>
      <c r="Z416" s="199" t="n"/>
      <c r="AA416" s="199" t="n"/>
      <c r="AB416" s="199" t="n"/>
      <c r="AC416" s="199" t="n"/>
      <c r="AD416" s="199" t="n"/>
      <c r="AE416" s="199" t="n"/>
      <c r="AF416" s="199" t="n"/>
      <c r="AG416" s="199" t="n"/>
    </row>
    <row r="417" ht="26.5" customHeight="1">
      <c r="A417" s="203" t="n"/>
      <c r="B417" s="201" t="n"/>
      <c r="C417" s="200" t="n"/>
      <c r="D417" s="201" t="n"/>
      <c r="E417" s="200" t="n"/>
      <c r="F417" s="201" t="n"/>
      <c r="G417" s="200" t="n"/>
      <c r="H417" s="201" t="n"/>
      <c r="I417" s="200" t="n"/>
      <c r="J417" s="199" t="n"/>
      <c r="K417" s="199" t="n"/>
      <c r="L417" s="199" t="n"/>
      <c r="M417" s="212" t="n"/>
      <c r="N417" s="415" t="n"/>
      <c r="O417" s="212" t="n"/>
      <c r="P417" s="199" t="n"/>
      <c r="Q417" s="199" t="n"/>
      <c r="R417" s="199" t="n"/>
      <c r="S417" s="417" t="n"/>
      <c r="T417" s="199" t="n"/>
      <c r="U417" s="199" t="n"/>
      <c r="V417" s="199" t="n"/>
      <c r="W417" s="199" t="n"/>
      <c r="X417" s="199" t="n"/>
      <c r="Y417" s="199" t="n"/>
      <c r="Z417" s="199" t="n"/>
      <c r="AA417" s="199" t="n"/>
      <c r="AB417" s="199" t="n"/>
      <c r="AC417" s="199" t="n"/>
      <c r="AD417" s="199" t="n"/>
      <c r="AE417" s="199" t="n"/>
      <c r="AF417" s="199" t="n"/>
      <c r="AG417" s="199" t="n"/>
    </row>
    <row r="418" ht="26.5" customHeight="1">
      <c r="A418" s="203" t="n"/>
      <c r="B418" s="201" t="n"/>
      <c r="C418" s="200" t="n"/>
      <c r="D418" s="201" t="n"/>
      <c r="E418" s="200" t="n"/>
      <c r="F418" s="201" t="n"/>
      <c r="G418" s="200" t="n"/>
      <c r="H418" s="201" t="n"/>
      <c r="I418" s="200" t="n"/>
      <c r="J418" s="199" t="n"/>
      <c r="K418" s="199" t="n"/>
      <c r="L418" s="199" t="n"/>
      <c r="M418" s="212" t="n"/>
      <c r="N418" s="415" t="n"/>
      <c r="O418" s="212" t="n"/>
      <c r="P418" s="199" t="n"/>
      <c r="Q418" s="199" t="n"/>
      <c r="R418" s="199" t="n"/>
      <c r="S418" s="417" t="n"/>
      <c r="T418" s="199" t="n"/>
      <c r="U418" s="199" t="n"/>
      <c r="V418" s="199" t="n"/>
      <c r="W418" s="199" t="n"/>
      <c r="X418" s="199" t="n"/>
      <c r="Y418" s="199" t="n"/>
      <c r="Z418" s="199" t="n"/>
      <c r="AA418" s="199" t="n"/>
      <c r="AB418" s="199" t="n"/>
      <c r="AC418" s="199" t="n"/>
      <c r="AD418" s="199" t="n"/>
      <c r="AE418" s="199" t="n"/>
      <c r="AF418" s="199" t="n"/>
      <c r="AG418" s="199" t="n"/>
    </row>
    <row r="419" ht="26.5" customHeight="1">
      <c r="A419" s="203" t="n"/>
      <c r="B419" s="201" t="n"/>
      <c r="C419" s="200" t="n"/>
      <c r="D419" s="201" t="n"/>
      <c r="E419" s="200" t="n"/>
      <c r="F419" s="201" t="n"/>
      <c r="G419" s="200" t="n"/>
      <c r="H419" s="201" t="n"/>
      <c r="I419" s="200" t="n"/>
      <c r="J419" s="199" t="n"/>
      <c r="K419" s="199" t="n"/>
      <c r="L419" s="199" t="n"/>
      <c r="M419" s="212" t="n"/>
      <c r="N419" s="415" t="n"/>
      <c r="O419" s="212" t="n"/>
      <c r="P419" s="199" t="n"/>
      <c r="Q419" s="199" t="n"/>
      <c r="R419" s="199" t="n"/>
      <c r="S419" s="417" t="n"/>
      <c r="T419" s="199" t="n"/>
      <c r="U419" s="199" t="n"/>
      <c r="V419" s="199" t="n"/>
      <c r="W419" s="199" t="n"/>
      <c r="X419" s="199" t="n"/>
      <c r="Y419" s="199" t="n"/>
      <c r="Z419" s="199" t="n"/>
      <c r="AA419" s="199" t="n"/>
      <c r="AB419" s="199" t="n"/>
      <c r="AC419" s="199" t="n"/>
      <c r="AD419" s="199" t="n"/>
      <c r="AE419" s="199" t="n"/>
      <c r="AF419" s="199" t="n"/>
      <c r="AG419" s="199" t="n"/>
    </row>
    <row r="420" ht="26.5" customHeight="1">
      <c r="A420" s="203" t="n"/>
      <c r="B420" s="201" t="n"/>
      <c r="C420" s="200" t="n"/>
      <c r="D420" s="201" t="n"/>
      <c r="E420" s="200" t="n"/>
      <c r="F420" s="201" t="n"/>
      <c r="G420" s="200" t="n"/>
      <c r="H420" s="201" t="n"/>
      <c r="I420" s="200" t="n"/>
      <c r="J420" s="199" t="n"/>
      <c r="K420" s="199" t="n"/>
      <c r="L420" s="199" t="n"/>
      <c r="M420" s="212" t="n"/>
      <c r="N420" s="415" t="n"/>
      <c r="O420" s="212" t="n"/>
      <c r="P420" s="199" t="n"/>
      <c r="Q420" s="199" t="n"/>
      <c r="R420" s="199" t="n"/>
      <c r="S420" s="417" t="n"/>
      <c r="T420" s="199" t="n"/>
      <c r="U420" s="199" t="n"/>
      <c r="V420" s="199" t="n"/>
      <c r="W420" s="199" t="n"/>
      <c r="X420" s="199" t="n"/>
      <c r="Y420" s="199" t="n"/>
      <c r="Z420" s="199" t="n"/>
      <c r="AA420" s="199" t="n"/>
      <c r="AB420" s="199" t="n"/>
      <c r="AC420" s="199" t="n"/>
      <c r="AD420" s="199" t="n"/>
      <c r="AE420" s="199" t="n"/>
      <c r="AF420" s="199" t="n"/>
      <c r="AG420" s="199" t="n"/>
    </row>
    <row r="421" ht="26.5" customHeight="1">
      <c r="A421" s="203" t="n"/>
      <c r="B421" s="201" t="n"/>
      <c r="C421" s="200" t="n"/>
      <c r="D421" s="201" t="n"/>
      <c r="E421" s="200" t="n"/>
      <c r="F421" s="201" t="n"/>
      <c r="G421" s="200" t="n"/>
      <c r="H421" s="201" t="n"/>
      <c r="I421" s="200" t="n"/>
      <c r="J421" s="199" t="n"/>
      <c r="K421" s="199" t="n"/>
      <c r="L421" s="199" t="n"/>
      <c r="M421" s="212" t="n"/>
      <c r="N421" s="415" t="n"/>
      <c r="O421" s="212" t="n"/>
      <c r="P421" s="199" t="n"/>
      <c r="Q421" s="199" t="n"/>
      <c r="R421" s="199" t="n"/>
      <c r="S421" s="417" t="n"/>
      <c r="T421" s="199" t="n"/>
      <c r="U421" s="199" t="n"/>
      <c r="V421" s="199" t="n"/>
      <c r="W421" s="199" t="n"/>
      <c r="X421" s="199" t="n"/>
      <c r="Y421" s="199" t="n"/>
      <c r="Z421" s="199" t="n"/>
      <c r="AA421" s="199" t="n"/>
      <c r="AB421" s="199" t="n"/>
      <c r="AC421" s="199" t="n"/>
      <c r="AD421" s="199" t="n"/>
      <c r="AE421" s="199" t="n"/>
      <c r="AF421" s="199" t="n"/>
      <c r="AG421" s="199" t="n"/>
    </row>
    <row r="422" ht="26.5" customHeight="1">
      <c r="A422" s="203" t="n"/>
      <c r="B422" s="201" t="n"/>
      <c r="C422" s="200" t="n"/>
      <c r="D422" s="201" t="n"/>
      <c r="E422" s="200" t="n"/>
      <c r="F422" s="201" t="n"/>
      <c r="G422" s="200" t="n"/>
      <c r="H422" s="201" t="n"/>
      <c r="I422" s="200" t="n"/>
      <c r="J422" s="199" t="n"/>
      <c r="K422" s="199" t="n"/>
      <c r="L422" s="199" t="n"/>
      <c r="M422" s="212" t="n"/>
      <c r="N422" s="415" t="n"/>
      <c r="O422" s="212" t="n"/>
      <c r="P422" s="199" t="n"/>
      <c r="Q422" s="199" t="n"/>
      <c r="R422" s="199" t="n"/>
      <c r="S422" s="417" t="n"/>
      <c r="T422" s="199" t="n"/>
      <c r="U422" s="199" t="n"/>
      <c r="V422" s="199" t="n"/>
      <c r="W422" s="199" t="n"/>
      <c r="X422" s="199" t="n"/>
      <c r="Y422" s="199" t="n"/>
      <c r="Z422" s="199" t="n"/>
      <c r="AA422" s="199" t="n"/>
      <c r="AB422" s="199" t="n"/>
      <c r="AC422" s="199" t="n"/>
      <c r="AD422" s="199" t="n"/>
      <c r="AE422" s="199" t="n"/>
      <c r="AF422" s="199" t="n"/>
      <c r="AG422" s="199" t="n"/>
    </row>
    <row r="423" ht="26.5" customHeight="1">
      <c r="A423" s="203" t="n"/>
      <c r="B423" s="201" t="n"/>
      <c r="C423" s="200" t="n"/>
      <c r="D423" s="201" t="n"/>
      <c r="E423" s="200" t="n"/>
      <c r="F423" s="201" t="n"/>
      <c r="G423" s="200" t="n"/>
      <c r="H423" s="201" t="n"/>
      <c r="I423" s="200" t="n"/>
      <c r="J423" s="199" t="n"/>
      <c r="K423" s="199" t="n"/>
      <c r="L423" s="199" t="n"/>
      <c r="M423" s="212" t="n"/>
      <c r="N423" s="415" t="n"/>
      <c r="O423" s="212" t="n"/>
      <c r="P423" s="199" t="n"/>
      <c r="Q423" s="199" t="n"/>
      <c r="R423" s="199" t="n"/>
      <c r="S423" s="417" t="n"/>
      <c r="T423" s="199" t="n"/>
      <c r="U423" s="199" t="n"/>
      <c r="V423" s="199" t="n"/>
      <c r="W423" s="199" t="n"/>
      <c r="X423" s="199" t="n"/>
      <c r="Y423" s="199" t="n"/>
      <c r="Z423" s="199" t="n"/>
      <c r="AA423" s="199" t="n"/>
      <c r="AB423" s="199" t="n"/>
      <c r="AC423" s="199" t="n"/>
      <c r="AD423" s="199" t="n"/>
      <c r="AE423" s="199" t="n"/>
      <c r="AF423" s="199" t="n"/>
      <c r="AG423" s="199" t="n"/>
    </row>
    <row r="424" ht="26.5" customHeight="1">
      <c r="A424" s="203" t="n"/>
      <c r="B424" s="201" t="n"/>
      <c r="C424" s="200" t="n"/>
      <c r="D424" s="201" t="n"/>
      <c r="E424" s="200" t="n"/>
      <c r="F424" s="201" t="n"/>
      <c r="G424" s="200" t="n"/>
      <c r="H424" s="201" t="n"/>
      <c r="I424" s="200" t="n"/>
      <c r="J424" s="199" t="n"/>
      <c r="K424" s="199" t="n"/>
      <c r="L424" s="199" t="n"/>
      <c r="M424" s="212" t="n"/>
      <c r="N424" s="415" t="n"/>
      <c r="O424" s="212" t="n"/>
      <c r="P424" s="199" t="n"/>
      <c r="Q424" s="199" t="n"/>
      <c r="R424" s="199" t="n"/>
      <c r="S424" s="417" t="n"/>
      <c r="T424" s="199" t="n"/>
      <c r="U424" s="199" t="n"/>
      <c r="V424" s="199" t="n"/>
      <c r="W424" s="199" t="n"/>
      <c r="X424" s="199" t="n"/>
      <c r="Y424" s="199" t="n"/>
      <c r="Z424" s="199" t="n"/>
      <c r="AA424" s="199" t="n"/>
      <c r="AB424" s="199" t="n"/>
      <c r="AC424" s="199" t="n"/>
      <c r="AD424" s="199" t="n"/>
      <c r="AE424" s="199" t="n"/>
      <c r="AF424" s="199" t="n"/>
      <c r="AG424" s="199" t="n"/>
    </row>
    <row r="425" ht="26.5" customHeight="1">
      <c r="A425" s="203" t="n"/>
      <c r="B425" s="201" t="n"/>
      <c r="C425" s="200" t="n"/>
      <c r="D425" s="201" t="n"/>
      <c r="E425" s="200" t="n"/>
      <c r="F425" s="201" t="n"/>
      <c r="G425" s="200" t="n"/>
      <c r="H425" s="201" t="n"/>
      <c r="I425" s="200" t="n"/>
      <c r="J425" s="199" t="n"/>
      <c r="K425" s="199" t="n"/>
      <c r="L425" s="199" t="n"/>
      <c r="M425" s="212" t="n"/>
      <c r="N425" s="415" t="n"/>
      <c r="O425" s="212" t="n"/>
      <c r="P425" s="199" t="n"/>
      <c r="Q425" s="199" t="n"/>
      <c r="R425" s="199" t="n"/>
      <c r="S425" s="417" t="n"/>
      <c r="T425" s="199" t="n"/>
      <c r="U425" s="199" t="n"/>
      <c r="V425" s="199" t="n"/>
      <c r="W425" s="199" t="n"/>
      <c r="X425" s="199" t="n"/>
      <c r="Y425" s="199" t="n"/>
      <c r="Z425" s="199" t="n"/>
      <c r="AA425" s="199" t="n"/>
      <c r="AB425" s="199" t="n"/>
      <c r="AC425" s="199" t="n"/>
      <c r="AD425" s="199" t="n"/>
      <c r="AE425" s="199" t="n"/>
      <c r="AF425" s="199" t="n"/>
      <c r="AG425" s="199" t="n"/>
    </row>
    <row r="426" ht="26.5" customHeight="1">
      <c r="A426" s="203" t="n"/>
      <c r="B426" s="201" t="n"/>
      <c r="C426" s="200" t="n"/>
      <c r="D426" s="201" t="n"/>
      <c r="E426" s="200" t="n"/>
      <c r="F426" s="201" t="n"/>
      <c r="G426" s="200" t="n"/>
      <c r="H426" s="201" t="n"/>
      <c r="I426" s="200" t="n"/>
      <c r="J426" s="199" t="n"/>
      <c r="K426" s="199" t="n"/>
      <c r="L426" s="199" t="n"/>
      <c r="M426" s="212" t="n"/>
      <c r="N426" s="415" t="n"/>
      <c r="O426" s="212" t="n"/>
      <c r="P426" s="199" t="n"/>
      <c r="Q426" s="199" t="n"/>
      <c r="R426" s="199" t="n"/>
      <c r="S426" s="417" t="n"/>
      <c r="T426" s="199" t="n"/>
      <c r="U426" s="199" t="n"/>
      <c r="V426" s="199" t="n"/>
      <c r="W426" s="199" t="n"/>
      <c r="X426" s="199" t="n"/>
      <c r="Y426" s="199" t="n"/>
      <c r="Z426" s="199" t="n"/>
      <c r="AA426" s="199" t="n"/>
      <c r="AB426" s="199" t="n"/>
      <c r="AC426" s="199" t="n"/>
      <c r="AD426" s="199" t="n"/>
      <c r="AE426" s="199" t="n"/>
      <c r="AF426" s="199" t="n"/>
      <c r="AG426" s="199" t="n"/>
    </row>
    <row r="427" ht="26.5" customHeight="1">
      <c r="A427" s="203" t="n"/>
      <c r="B427" s="201" t="n"/>
      <c r="C427" s="200" t="n"/>
      <c r="D427" s="201" t="n"/>
      <c r="E427" s="200" t="n"/>
      <c r="F427" s="201" t="n"/>
      <c r="G427" s="200" t="n"/>
      <c r="H427" s="201" t="n"/>
      <c r="I427" s="200" t="n"/>
      <c r="J427" s="199" t="n"/>
      <c r="K427" s="199" t="n"/>
      <c r="L427" s="199" t="n"/>
      <c r="M427" s="212" t="n"/>
      <c r="N427" s="415" t="n"/>
      <c r="O427" s="212" t="n"/>
      <c r="P427" s="199" t="n"/>
      <c r="Q427" s="199" t="n"/>
      <c r="R427" s="199" t="n"/>
      <c r="S427" s="417" t="n"/>
      <c r="T427" s="199" t="n"/>
      <c r="U427" s="199" t="n"/>
      <c r="V427" s="199" t="n"/>
      <c r="W427" s="199" t="n"/>
      <c r="X427" s="199" t="n"/>
      <c r="Y427" s="199" t="n"/>
      <c r="Z427" s="199" t="n"/>
      <c r="AA427" s="199" t="n"/>
      <c r="AB427" s="199" t="n"/>
      <c r="AC427" s="199" t="n"/>
      <c r="AD427" s="199" t="n"/>
      <c r="AE427" s="199" t="n"/>
      <c r="AF427" s="199" t="n"/>
      <c r="AG427" s="199" t="n"/>
    </row>
    <row r="428" ht="26.5" customHeight="1">
      <c r="A428" s="203" t="n"/>
      <c r="B428" s="201" t="n"/>
      <c r="C428" s="200" t="n"/>
      <c r="D428" s="201" t="n"/>
      <c r="E428" s="200" t="n"/>
      <c r="F428" s="201" t="n"/>
      <c r="G428" s="200" t="n"/>
      <c r="H428" s="201" t="n"/>
      <c r="I428" s="200" t="n"/>
      <c r="J428" s="199" t="n"/>
      <c r="K428" s="199" t="n"/>
      <c r="L428" s="199" t="n"/>
      <c r="M428" s="212" t="n"/>
      <c r="N428" s="415" t="n"/>
      <c r="O428" s="212" t="n"/>
      <c r="P428" s="199" t="n"/>
      <c r="Q428" s="199" t="n"/>
      <c r="R428" s="199" t="n"/>
      <c r="S428" s="417" t="n"/>
      <c r="T428" s="199" t="n"/>
      <c r="U428" s="199" t="n"/>
      <c r="V428" s="199" t="n"/>
      <c r="W428" s="199" t="n"/>
      <c r="X428" s="199" t="n"/>
      <c r="Y428" s="199" t="n"/>
      <c r="Z428" s="199" t="n"/>
      <c r="AA428" s="199" t="n"/>
      <c r="AB428" s="199" t="n"/>
      <c r="AC428" s="199" t="n"/>
      <c r="AD428" s="199" t="n"/>
      <c r="AE428" s="199" t="n"/>
      <c r="AF428" s="199" t="n"/>
      <c r="AG428" s="199" t="n"/>
    </row>
    <row r="429" ht="26.5" customHeight="1">
      <c r="A429" s="203" t="n"/>
      <c r="B429" s="201" t="n"/>
      <c r="C429" s="200" t="n"/>
      <c r="D429" s="201" t="n"/>
      <c r="E429" s="200" t="n"/>
      <c r="F429" s="201" t="n"/>
      <c r="G429" s="200" t="n"/>
      <c r="H429" s="201" t="n"/>
      <c r="I429" s="200" t="n"/>
      <c r="J429" s="199" t="n"/>
      <c r="K429" s="199" t="n"/>
      <c r="L429" s="199" t="n"/>
      <c r="M429" s="212" t="n"/>
      <c r="N429" s="415" t="n"/>
      <c r="O429" s="212" t="n"/>
      <c r="P429" s="199" t="n"/>
      <c r="Q429" s="199" t="n"/>
      <c r="R429" s="199" t="n"/>
      <c r="S429" s="417" t="n"/>
      <c r="T429" s="199" t="n"/>
      <c r="U429" s="199" t="n"/>
      <c r="V429" s="199" t="n"/>
      <c r="W429" s="199" t="n"/>
      <c r="X429" s="199" t="n"/>
      <c r="Y429" s="199" t="n"/>
      <c r="Z429" s="199" t="n"/>
      <c r="AA429" s="199" t="n"/>
      <c r="AB429" s="199" t="n"/>
      <c r="AC429" s="199" t="n"/>
      <c r="AD429" s="199" t="n"/>
      <c r="AE429" s="199" t="n"/>
      <c r="AF429" s="199" t="n"/>
      <c r="AG429" s="199" t="n"/>
    </row>
    <row r="430" ht="26.5" customHeight="1">
      <c r="A430" s="203" t="n"/>
      <c r="B430" s="201" t="n"/>
      <c r="C430" s="200" t="n"/>
      <c r="D430" s="201" t="n"/>
      <c r="E430" s="200" t="n"/>
      <c r="F430" s="201" t="n"/>
      <c r="G430" s="200" t="n"/>
      <c r="H430" s="201" t="n"/>
      <c r="I430" s="200" t="n"/>
      <c r="J430" s="199" t="n"/>
      <c r="K430" s="199" t="n"/>
      <c r="L430" s="199" t="n"/>
      <c r="M430" s="212" t="n"/>
      <c r="N430" s="415" t="n"/>
      <c r="O430" s="212" t="n"/>
      <c r="P430" s="199" t="n"/>
      <c r="Q430" s="199" t="n"/>
      <c r="R430" s="199" t="n"/>
      <c r="S430" s="417" t="n"/>
      <c r="T430" s="199" t="n"/>
      <c r="U430" s="199" t="n"/>
      <c r="V430" s="199" t="n"/>
      <c r="W430" s="199" t="n"/>
      <c r="X430" s="199" t="n"/>
      <c r="Y430" s="199" t="n"/>
      <c r="Z430" s="199" t="n"/>
      <c r="AA430" s="199" t="n"/>
      <c r="AB430" s="199" t="n"/>
      <c r="AC430" s="199" t="n"/>
      <c r="AD430" s="199" t="n"/>
      <c r="AE430" s="199" t="n"/>
      <c r="AF430" s="199" t="n"/>
      <c r="AG430" s="199" t="n"/>
    </row>
    <row r="431" ht="26.5" customHeight="1">
      <c r="A431" s="203" t="n"/>
      <c r="B431" s="201" t="n"/>
      <c r="C431" s="200" t="n"/>
      <c r="D431" s="201" t="n"/>
      <c r="E431" s="200" t="n"/>
      <c r="F431" s="201" t="n"/>
      <c r="G431" s="200" t="n"/>
      <c r="H431" s="201" t="n"/>
      <c r="I431" s="200" t="n"/>
      <c r="J431" s="199" t="n"/>
      <c r="K431" s="199" t="n"/>
      <c r="L431" s="199" t="n"/>
      <c r="M431" s="212" t="n"/>
      <c r="N431" s="415" t="n"/>
      <c r="O431" s="212" t="n"/>
      <c r="P431" s="199" t="n"/>
      <c r="Q431" s="199" t="n"/>
      <c r="R431" s="199" t="n"/>
      <c r="S431" s="417" t="n"/>
      <c r="T431" s="199" t="n"/>
      <c r="U431" s="199" t="n"/>
      <c r="V431" s="199" t="n"/>
      <c r="W431" s="199" t="n"/>
      <c r="X431" s="199" t="n"/>
      <c r="Y431" s="199" t="n"/>
      <c r="Z431" s="199" t="n"/>
      <c r="AA431" s="199" t="n"/>
      <c r="AB431" s="199" t="n"/>
      <c r="AC431" s="199" t="n"/>
      <c r="AD431" s="199" t="n"/>
      <c r="AE431" s="199" t="n"/>
      <c r="AF431" s="199" t="n"/>
      <c r="AG431" s="199" t="n"/>
    </row>
    <row r="432" ht="26.5" customHeight="1">
      <c r="A432" s="203" t="n"/>
      <c r="B432" s="201" t="n"/>
      <c r="C432" s="200" t="n"/>
      <c r="D432" s="201" t="n"/>
      <c r="E432" s="200" t="n"/>
      <c r="F432" s="201" t="n"/>
      <c r="G432" s="200" t="n"/>
      <c r="H432" s="201" t="n"/>
      <c r="I432" s="200" t="n"/>
      <c r="J432" s="199" t="n"/>
      <c r="K432" s="199" t="n"/>
      <c r="L432" s="199" t="n"/>
      <c r="M432" s="212" t="n"/>
      <c r="N432" s="415" t="n"/>
      <c r="O432" s="212" t="n"/>
      <c r="P432" s="199" t="n"/>
      <c r="Q432" s="199" t="n"/>
      <c r="R432" s="199" t="n"/>
      <c r="S432" s="417" t="n"/>
      <c r="T432" s="199" t="n"/>
      <c r="U432" s="199" t="n"/>
      <c r="V432" s="199" t="n"/>
      <c r="W432" s="199" t="n"/>
      <c r="X432" s="199" t="n"/>
      <c r="Y432" s="199" t="n"/>
      <c r="Z432" s="199" t="n"/>
      <c r="AA432" s="199" t="n"/>
      <c r="AB432" s="199" t="n"/>
      <c r="AC432" s="199" t="n"/>
      <c r="AD432" s="199" t="n"/>
      <c r="AE432" s="199" t="n"/>
      <c r="AF432" s="199" t="n"/>
      <c r="AG432" s="199" t="n"/>
    </row>
    <row r="433" ht="26.5" customHeight="1">
      <c r="A433" s="203" t="n"/>
      <c r="B433" s="201" t="n"/>
      <c r="C433" s="200" t="n"/>
      <c r="D433" s="201" t="n"/>
      <c r="E433" s="200" t="n"/>
      <c r="F433" s="201" t="n"/>
      <c r="G433" s="200" t="n"/>
      <c r="H433" s="201" t="n"/>
      <c r="I433" s="200" t="n"/>
      <c r="J433" s="199" t="n"/>
      <c r="K433" s="199" t="n"/>
      <c r="L433" s="199" t="n"/>
      <c r="M433" s="212" t="n"/>
      <c r="N433" s="415" t="n"/>
      <c r="O433" s="212" t="n"/>
      <c r="P433" s="199" t="n"/>
      <c r="Q433" s="199" t="n"/>
      <c r="R433" s="199" t="n"/>
      <c r="S433" s="417" t="n"/>
      <c r="T433" s="199" t="n"/>
      <c r="U433" s="199" t="n"/>
      <c r="V433" s="199" t="n"/>
      <c r="W433" s="199" t="n"/>
      <c r="X433" s="199" t="n"/>
      <c r="Y433" s="199" t="n"/>
      <c r="Z433" s="199" t="n"/>
      <c r="AA433" s="199" t="n"/>
      <c r="AB433" s="199" t="n"/>
      <c r="AC433" s="199" t="n"/>
      <c r="AD433" s="199" t="n"/>
      <c r="AE433" s="199" t="n"/>
      <c r="AF433" s="199" t="n"/>
      <c r="AG433" s="199" t="n"/>
    </row>
    <row r="434" ht="26.5" customHeight="1">
      <c r="A434" s="203" t="n"/>
      <c r="B434" s="201" t="n"/>
      <c r="C434" s="200" t="n"/>
      <c r="D434" s="201" t="n"/>
      <c r="E434" s="200" t="n"/>
      <c r="F434" s="201" t="n"/>
      <c r="G434" s="200" t="n"/>
      <c r="H434" s="201" t="n"/>
      <c r="I434" s="200" t="n"/>
      <c r="J434" s="199" t="n"/>
      <c r="K434" s="199" t="n"/>
      <c r="L434" s="199" t="n"/>
      <c r="M434" s="212" t="n"/>
      <c r="N434" s="415" t="n"/>
      <c r="O434" s="212" t="n"/>
      <c r="P434" s="199" t="n"/>
      <c r="Q434" s="199" t="n"/>
      <c r="R434" s="199" t="n"/>
      <c r="S434" s="417" t="n"/>
      <c r="T434" s="199" t="n"/>
      <c r="U434" s="199" t="n"/>
      <c r="V434" s="199" t="n"/>
      <c r="W434" s="199" t="n"/>
      <c r="X434" s="199" t="n"/>
      <c r="Y434" s="199" t="n"/>
      <c r="Z434" s="199" t="n"/>
      <c r="AA434" s="199" t="n"/>
      <c r="AB434" s="199" t="n"/>
      <c r="AC434" s="199" t="n"/>
      <c r="AD434" s="199" t="n"/>
      <c r="AE434" s="199" t="n"/>
      <c r="AF434" s="199" t="n"/>
      <c r="AG434" s="199" t="n"/>
    </row>
    <row r="435" ht="26.5" customHeight="1">
      <c r="A435" s="203" t="n"/>
      <c r="B435" s="201" t="n"/>
      <c r="C435" s="200" t="n"/>
      <c r="D435" s="201" t="n"/>
      <c r="E435" s="200" t="n"/>
      <c r="F435" s="201" t="n"/>
      <c r="G435" s="200" t="n"/>
      <c r="H435" s="201" t="n"/>
      <c r="I435" s="200" t="n"/>
      <c r="J435" s="199" t="n"/>
      <c r="K435" s="199" t="n"/>
      <c r="L435" s="199" t="n"/>
      <c r="M435" s="212" t="n"/>
      <c r="N435" s="415" t="n"/>
      <c r="O435" s="212" t="n"/>
      <c r="P435" s="199" t="n"/>
      <c r="Q435" s="199" t="n"/>
      <c r="R435" s="199" t="n"/>
      <c r="S435" s="417" t="n"/>
      <c r="T435" s="199" t="n"/>
      <c r="U435" s="199" t="n"/>
      <c r="V435" s="199" t="n"/>
      <c r="W435" s="199" t="n"/>
      <c r="X435" s="199" t="n"/>
      <c r="Y435" s="199" t="n"/>
      <c r="Z435" s="199" t="n"/>
      <c r="AA435" s="199" t="n"/>
      <c r="AB435" s="199" t="n"/>
      <c r="AC435" s="199" t="n"/>
      <c r="AD435" s="199" t="n"/>
      <c r="AE435" s="199" t="n"/>
      <c r="AF435" s="199" t="n"/>
      <c r="AG435" s="199" t="n"/>
    </row>
    <row r="436" ht="26.5" customHeight="1">
      <c r="A436" s="203" t="n"/>
      <c r="B436" s="201" t="n"/>
      <c r="C436" s="200" t="n"/>
      <c r="D436" s="201" t="n"/>
      <c r="E436" s="200" t="n"/>
      <c r="F436" s="201" t="n"/>
      <c r="G436" s="200" t="n"/>
      <c r="H436" s="201" t="n"/>
      <c r="I436" s="200" t="n"/>
      <c r="J436" s="199" t="n"/>
      <c r="K436" s="199" t="n"/>
      <c r="L436" s="199" t="n"/>
      <c r="M436" s="212" t="n"/>
      <c r="N436" s="415" t="n"/>
      <c r="O436" s="212" t="n"/>
      <c r="P436" s="199" t="n"/>
      <c r="Q436" s="199" t="n"/>
      <c r="R436" s="199" t="n"/>
      <c r="S436" s="417" t="n"/>
      <c r="T436" s="199" t="n"/>
      <c r="U436" s="199" t="n"/>
      <c r="V436" s="199" t="n"/>
      <c r="W436" s="199" t="n"/>
      <c r="X436" s="199" t="n"/>
      <c r="Y436" s="199" t="n"/>
      <c r="Z436" s="199" t="n"/>
      <c r="AA436" s="199" t="n"/>
      <c r="AB436" s="199" t="n"/>
      <c r="AC436" s="199" t="n"/>
      <c r="AD436" s="199" t="n"/>
      <c r="AE436" s="199" t="n"/>
      <c r="AF436" s="199" t="n"/>
      <c r="AG436" s="199" t="n"/>
    </row>
    <row r="437" ht="26.5" customHeight="1">
      <c r="A437" s="203" t="n"/>
      <c r="B437" s="201" t="n"/>
      <c r="C437" s="200" t="n"/>
      <c r="D437" s="201" t="n"/>
      <c r="E437" s="200" t="n"/>
      <c r="F437" s="201" t="n"/>
      <c r="G437" s="200" t="n"/>
      <c r="H437" s="201" t="n"/>
      <c r="I437" s="200" t="n"/>
      <c r="J437" s="199" t="n"/>
      <c r="K437" s="199" t="n"/>
      <c r="L437" s="199" t="n"/>
      <c r="M437" s="212" t="n"/>
      <c r="N437" s="415" t="n"/>
      <c r="O437" s="212" t="n"/>
      <c r="P437" s="199" t="n"/>
      <c r="Q437" s="199" t="n"/>
      <c r="R437" s="199" t="n"/>
      <c r="S437" s="417" t="n"/>
      <c r="T437" s="199" t="n"/>
      <c r="U437" s="199" t="n"/>
      <c r="V437" s="199" t="n"/>
      <c r="W437" s="199" t="n"/>
      <c r="X437" s="199" t="n"/>
      <c r="Y437" s="199" t="n"/>
      <c r="Z437" s="199" t="n"/>
      <c r="AA437" s="199" t="n"/>
      <c r="AB437" s="199" t="n"/>
      <c r="AC437" s="199" t="n"/>
      <c r="AD437" s="199" t="n"/>
      <c r="AE437" s="199" t="n"/>
      <c r="AF437" s="199" t="n"/>
      <c r="AG437" s="199" t="n"/>
    </row>
    <row r="438" ht="26.5" customHeight="1">
      <c r="A438" s="203" t="n"/>
      <c r="B438" s="201" t="n"/>
      <c r="C438" s="200" t="n"/>
      <c r="D438" s="201" t="n"/>
      <c r="E438" s="200" t="n"/>
      <c r="F438" s="201" t="n"/>
      <c r="G438" s="200" t="n"/>
      <c r="H438" s="201" t="n"/>
      <c r="I438" s="200" t="n"/>
      <c r="J438" s="199" t="n"/>
      <c r="K438" s="199" t="n"/>
      <c r="L438" s="199" t="n"/>
      <c r="M438" s="212" t="n"/>
      <c r="N438" s="415" t="n"/>
      <c r="O438" s="212" t="n"/>
      <c r="P438" s="199" t="n"/>
      <c r="Q438" s="199" t="n"/>
      <c r="R438" s="199" t="n"/>
      <c r="S438" s="417" t="n"/>
      <c r="T438" s="199" t="n"/>
      <c r="U438" s="199" t="n"/>
      <c r="V438" s="199" t="n"/>
      <c r="W438" s="199" t="n"/>
      <c r="X438" s="199" t="n"/>
      <c r="Y438" s="199" t="n"/>
      <c r="Z438" s="199" t="n"/>
      <c r="AA438" s="199" t="n"/>
      <c r="AB438" s="199" t="n"/>
      <c r="AC438" s="199" t="n"/>
      <c r="AD438" s="199" t="n"/>
      <c r="AE438" s="199" t="n"/>
      <c r="AF438" s="199" t="n"/>
      <c r="AG438" s="199" t="n"/>
    </row>
    <row r="439" ht="26.5" customHeight="1">
      <c r="A439" s="203" t="n"/>
      <c r="B439" s="201" t="n"/>
      <c r="C439" s="200" t="n"/>
      <c r="D439" s="201" t="n"/>
      <c r="E439" s="200" t="n"/>
      <c r="F439" s="201" t="n"/>
      <c r="G439" s="200" t="n"/>
      <c r="H439" s="201" t="n"/>
      <c r="I439" s="200" t="n"/>
      <c r="J439" s="199" t="n"/>
      <c r="K439" s="199" t="n"/>
      <c r="L439" s="199" t="n"/>
      <c r="M439" s="212" t="n"/>
      <c r="N439" s="415" t="n"/>
      <c r="O439" s="212" t="n"/>
      <c r="P439" s="199" t="n"/>
      <c r="Q439" s="199" t="n"/>
      <c r="R439" s="199" t="n"/>
      <c r="S439" s="417" t="n"/>
      <c r="T439" s="199" t="n"/>
      <c r="U439" s="199" t="n"/>
      <c r="V439" s="199" t="n"/>
      <c r="W439" s="199" t="n"/>
      <c r="X439" s="199" t="n"/>
      <c r="Y439" s="199" t="n"/>
      <c r="Z439" s="199" t="n"/>
      <c r="AA439" s="199" t="n"/>
      <c r="AB439" s="199" t="n"/>
      <c r="AC439" s="199" t="n"/>
      <c r="AD439" s="199" t="n"/>
      <c r="AE439" s="199" t="n"/>
      <c r="AF439" s="199" t="n"/>
      <c r="AG439" s="199" t="n"/>
    </row>
    <row r="440" ht="26.5" customHeight="1">
      <c r="A440" s="203" t="n"/>
      <c r="B440" s="201" t="n"/>
      <c r="C440" s="200" t="n"/>
      <c r="D440" s="201" t="n"/>
      <c r="E440" s="200" t="n"/>
      <c r="F440" s="201" t="n"/>
      <c r="G440" s="200" t="n"/>
      <c r="H440" s="201" t="n"/>
      <c r="I440" s="200" t="n"/>
      <c r="J440" s="199" t="n"/>
      <c r="K440" s="199" t="n"/>
      <c r="L440" s="199" t="n"/>
      <c r="M440" s="212" t="n"/>
      <c r="N440" s="415" t="n"/>
      <c r="O440" s="212" t="n"/>
      <c r="P440" s="199" t="n"/>
      <c r="Q440" s="199" t="n"/>
      <c r="R440" s="199" t="n"/>
      <c r="S440" s="417" t="n"/>
      <c r="T440" s="199" t="n"/>
      <c r="U440" s="199" t="n"/>
      <c r="V440" s="199" t="n"/>
      <c r="W440" s="199" t="n"/>
      <c r="X440" s="199" t="n"/>
      <c r="Y440" s="199" t="n"/>
      <c r="Z440" s="199" t="n"/>
      <c r="AA440" s="199" t="n"/>
      <c r="AB440" s="199" t="n"/>
      <c r="AC440" s="199" t="n"/>
      <c r="AD440" s="199" t="n"/>
      <c r="AE440" s="199" t="n"/>
      <c r="AF440" s="199" t="n"/>
      <c r="AG440" s="199" t="n"/>
    </row>
    <row r="441" ht="26.5" customHeight="1">
      <c r="A441" s="203" t="n"/>
      <c r="B441" s="201" t="n"/>
      <c r="C441" s="200" t="n"/>
      <c r="D441" s="201" t="n"/>
      <c r="E441" s="200" t="n"/>
      <c r="F441" s="201" t="n"/>
      <c r="G441" s="200" t="n"/>
      <c r="H441" s="201" t="n"/>
      <c r="I441" s="200" t="n"/>
      <c r="J441" s="199" t="n"/>
      <c r="K441" s="199" t="n"/>
      <c r="L441" s="199" t="n"/>
      <c r="M441" s="212" t="n"/>
      <c r="N441" s="415" t="n"/>
      <c r="O441" s="212" t="n"/>
      <c r="P441" s="199" t="n"/>
      <c r="Q441" s="199" t="n"/>
      <c r="R441" s="199" t="n"/>
      <c r="S441" s="417" t="n"/>
      <c r="T441" s="199" t="n"/>
      <c r="U441" s="199" t="n"/>
      <c r="V441" s="199" t="n"/>
      <c r="W441" s="199" t="n"/>
      <c r="X441" s="199" t="n"/>
      <c r="Y441" s="199" t="n"/>
      <c r="Z441" s="199" t="n"/>
      <c r="AA441" s="199" t="n"/>
      <c r="AB441" s="199" t="n"/>
      <c r="AC441" s="199" t="n"/>
      <c r="AD441" s="199" t="n"/>
      <c r="AE441" s="199" t="n"/>
      <c r="AF441" s="199" t="n"/>
      <c r="AG441" s="199" t="n"/>
    </row>
    <row r="442" ht="26.5" customHeight="1">
      <c r="A442" s="203" t="n"/>
      <c r="B442" s="201" t="n"/>
      <c r="C442" s="200" t="n"/>
      <c r="D442" s="201" t="n"/>
      <c r="E442" s="200" t="n"/>
      <c r="F442" s="201" t="n"/>
      <c r="G442" s="200" t="n"/>
      <c r="H442" s="201" t="n"/>
      <c r="I442" s="200" t="n"/>
      <c r="J442" s="199" t="n"/>
      <c r="K442" s="199" t="n"/>
      <c r="L442" s="199" t="n"/>
      <c r="M442" s="212" t="n"/>
      <c r="N442" s="415" t="n"/>
      <c r="O442" s="212" t="n"/>
      <c r="P442" s="199" t="n"/>
      <c r="Q442" s="199" t="n"/>
      <c r="R442" s="199" t="n"/>
      <c r="S442" s="417" t="n"/>
      <c r="T442" s="199" t="n"/>
      <c r="U442" s="199" t="n"/>
      <c r="V442" s="199" t="n"/>
      <c r="W442" s="199" t="n"/>
      <c r="X442" s="199" t="n"/>
      <c r="Y442" s="199" t="n"/>
      <c r="Z442" s="199" t="n"/>
      <c r="AA442" s="199" t="n"/>
      <c r="AB442" s="199" t="n"/>
      <c r="AC442" s="199" t="n"/>
      <c r="AD442" s="199" t="n"/>
      <c r="AE442" s="199" t="n"/>
      <c r="AF442" s="199" t="n"/>
      <c r="AG442" s="199" t="n"/>
    </row>
    <row r="443" ht="26.5" customHeight="1">
      <c r="A443" s="203" t="n"/>
      <c r="B443" s="201" t="n"/>
      <c r="C443" s="200" t="n"/>
      <c r="D443" s="201" t="n"/>
      <c r="E443" s="200" t="n"/>
      <c r="F443" s="201" t="n"/>
      <c r="G443" s="200" t="n"/>
      <c r="H443" s="201" t="n"/>
      <c r="I443" s="200" t="n"/>
      <c r="J443" s="199" t="n"/>
      <c r="K443" s="199" t="n"/>
      <c r="L443" s="199" t="n"/>
      <c r="M443" s="212" t="n"/>
      <c r="N443" s="415" t="n"/>
      <c r="O443" s="212" t="n"/>
      <c r="P443" s="199" t="n"/>
      <c r="Q443" s="199" t="n"/>
      <c r="R443" s="199" t="n"/>
      <c r="S443" s="417" t="n"/>
      <c r="T443" s="199" t="n"/>
      <c r="U443" s="199" t="n"/>
      <c r="V443" s="199" t="n"/>
      <c r="W443" s="199" t="n"/>
      <c r="X443" s="199" t="n"/>
      <c r="Y443" s="199" t="n"/>
      <c r="Z443" s="199" t="n"/>
      <c r="AA443" s="199" t="n"/>
      <c r="AB443" s="199" t="n"/>
      <c r="AC443" s="199" t="n"/>
      <c r="AD443" s="199" t="n"/>
      <c r="AE443" s="199" t="n"/>
      <c r="AF443" s="199" t="n"/>
      <c r="AG443" s="199" t="n"/>
    </row>
    <row r="444" ht="26.5" customHeight="1">
      <c r="A444" s="203" t="n"/>
      <c r="B444" s="201" t="n"/>
      <c r="C444" s="200" t="n"/>
      <c r="D444" s="201" t="n"/>
      <c r="E444" s="200" t="n"/>
      <c r="F444" s="201" t="n"/>
      <c r="G444" s="200" t="n"/>
      <c r="H444" s="201" t="n"/>
      <c r="I444" s="200" t="n"/>
      <c r="J444" s="199" t="n"/>
      <c r="K444" s="199" t="n"/>
      <c r="L444" s="199" t="n"/>
      <c r="M444" s="212" t="n"/>
      <c r="N444" s="415" t="n"/>
      <c r="O444" s="212" t="n"/>
      <c r="P444" s="199" t="n"/>
      <c r="Q444" s="199" t="n"/>
      <c r="R444" s="199" t="n"/>
      <c r="S444" s="417" t="n"/>
      <c r="T444" s="199" t="n"/>
      <c r="U444" s="199" t="n"/>
      <c r="V444" s="199" t="n"/>
      <c r="W444" s="199" t="n"/>
      <c r="X444" s="199" t="n"/>
      <c r="Y444" s="199" t="n"/>
      <c r="Z444" s="199" t="n"/>
      <c r="AA444" s="199" t="n"/>
      <c r="AB444" s="199" t="n"/>
      <c r="AC444" s="199" t="n"/>
      <c r="AD444" s="199" t="n"/>
      <c r="AE444" s="199" t="n"/>
      <c r="AF444" s="199" t="n"/>
      <c r="AG444" s="199" t="n"/>
    </row>
    <row r="445" ht="26.5" customHeight="1">
      <c r="A445" s="203" t="n"/>
      <c r="B445" s="201" t="n"/>
      <c r="C445" s="200" t="n"/>
      <c r="D445" s="201" t="n"/>
      <c r="E445" s="200" t="n"/>
      <c r="F445" s="201" t="n"/>
      <c r="G445" s="200" t="n"/>
      <c r="H445" s="201" t="n"/>
      <c r="I445" s="200" t="n"/>
      <c r="J445" s="199" t="n"/>
      <c r="K445" s="199" t="n"/>
      <c r="L445" s="199" t="n"/>
      <c r="M445" s="212" t="n"/>
      <c r="N445" s="415" t="n"/>
      <c r="O445" s="212" t="n"/>
      <c r="P445" s="199" t="n"/>
      <c r="Q445" s="199" t="n"/>
      <c r="R445" s="199" t="n"/>
      <c r="S445" s="417" t="n"/>
      <c r="T445" s="199" t="n"/>
      <c r="U445" s="199" t="n"/>
      <c r="V445" s="199" t="n"/>
      <c r="W445" s="199" t="n"/>
      <c r="X445" s="199" t="n"/>
      <c r="Y445" s="199" t="n"/>
      <c r="Z445" s="199" t="n"/>
      <c r="AA445" s="199" t="n"/>
      <c r="AB445" s="199" t="n"/>
      <c r="AC445" s="199" t="n"/>
      <c r="AD445" s="199" t="n"/>
      <c r="AE445" s="199" t="n"/>
      <c r="AF445" s="199" t="n"/>
      <c r="AG445" s="199" t="n"/>
    </row>
    <row r="446" ht="26.5" customHeight="1">
      <c r="A446" s="203" t="n"/>
      <c r="B446" s="201" t="n"/>
      <c r="C446" s="200" t="n"/>
      <c r="D446" s="201" t="n"/>
      <c r="E446" s="200" t="n"/>
      <c r="F446" s="201" t="n"/>
      <c r="G446" s="200" t="n"/>
      <c r="H446" s="201" t="n"/>
      <c r="I446" s="200" t="n"/>
      <c r="J446" s="199" t="n"/>
      <c r="K446" s="199" t="n"/>
      <c r="L446" s="199" t="n"/>
      <c r="M446" s="212" t="n"/>
      <c r="N446" s="415" t="n"/>
      <c r="O446" s="212" t="n"/>
      <c r="P446" s="199" t="n"/>
      <c r="Q446" s="199" t="n"/>
      <c r="R446" s="199" t="n"/>
      <c r="S446" s="417" t="n"/>
      <c r="T446" s="199" t="n"/>
      <c r="U446" s="199" t="n"/>
      <c r="V446" s="199" t="n"/>
      <c r="W446" s="199" t="n"/>
      <c r="X446" s="199" t="n"/>
      <c r="Y446" s="199" t="n"/>
      <c r="Z446" s="199" t="n"/>
      <c r="AA446" s="199" t="n"/>
      <c r="AB446" s="199" t="n"/>
      <c r="AC446" s="199" t="n"/>
      <c r="AD446" s="199" t="n"/>
      <c r="AE446" s="199" t="n"/>
      <c r="AF446" s="199" t="n"/>
      <c r="AG446" s="199" t="n"/>
    </row>
    <row r="447" ht="26.5" customHeight="1">
      <c r="A447" s="203" t="n"/>
      <c r="B447" s="201" t="n"/>
      <c r="C447" s="200" t="n"/>
      <c r="D447" s="201" t="n"/>
      <c r="E447" s="200" t="n"/>
      <c r="F447" s="201" t="n"/>
      <c r="G447" s="200" t="n"/>
      <c r="H447" s="201" t="n"/>
      <c r="I447" s="200" t="n"/>
      <c r="J447" s="199" t="n"/>
      <c r="K447" s="199" t="n"/>
      <c r="L447" s="199" t="n"/>
      <c r="M447" s="212" t="n"/>
      <c r="N447" s="415" t="n"/>
      <c r="O447" s="212" t="n"/>
      <c r="P447" s="199" t="n"/>
      <c r="Q447" s="199" t="n"/>
      <c r="R447" s="199" t="n"/>
      <c r="S447" s="417" t="n"/>
      <c r="T447" s="199" t="n"/>
      <c r="U447" s="199" t="n"/>
      <c r="V447" s="199" t="n"/>
      <c r="W447" s="199" t="n"/>
      <c r="X447" s="199" t="n"/>
      <c r="Y447" s="199" t="n"/>
      <c r="Z447" s="199" t="n"/>
      <c r="AA447" s="199" t="n"/>
      <c r="AB447" s="199" t="n"/>
      <c r="AC447" s="199" t="n"/>
      <c r="AD447" s="199" t="n"/>
      <c r="AE447" s="199" t="n"/>
      <c r="AF447" s="199" t="n"/>
      <c r="AG447" s="199" t="n"/>
    </row>
    <row r="448" ht="26.5" customHeight="1">
      <c r="A448" s="203" t="n"/>
      <c r="B448" s="201" t="n"/>
      <c r="C448" s="200" t="n"/>
      <c r="D448" s="201" t="n"/>
      <c r="E448" s="200" t="n"/>
      <c r="F448" s="201" t="n"/>
      <c r="G448" s="200" t="n"/>
      <c r="H448" s="201" t="n"/>
      <c r="I448" s="200" t="n"/>
      <c r="J448" s="199" t="n"/>
      <c r="K448" s="199" t="n"/>
      <c r="L448" s="199" t="n"/>
      <c r="M448" s="212" t="n"/>
      <c r="N448" s="415" t="n"/>
      <c r="O448" s="212" t="n"/>
      <c r="P448" s="199" t="n"/>
      <c r="Q448" s="199" t="n"/>
      <c r="R448" s="199" t="n"/>
      <c r="S448" s="417" t="n"/>
      <c r="T448" s="199" t="n"/>
      <c r="U448" s="199" t="n"/>
      <c r="V448" s="199" t="n"/>
      <c r="W448" s="199" t="n"/>
      <c r="X448" s="199" t="n"/>
      <c r="Y448" s="199" t="n"/>
      <c r="Z448" s="199" t="n"/>
      <c r="AA448" s="199" t="n"/>
      <c r="AB448" s="199" t="n"/>
      <c r="AC448" s="199" t="n"/>
      <c r="AD448" s="199" t="n"/>
      <c r="AE448" s="199" t="n"/>
      <c r="AF448" s="199" t="n"/>
      <c r="AG448" s="199" t="n"/>
    </row>
    <row r="449" ht="26.5" customHeight="1">
      <c r="A449" s="203" t="n"/>
      <c r="B449" s="201" t="n"/>
      <c r="C449" s="200" t="n"/>
      <c r="D449" s="201" t="n"/>
      <c r="E449" s="200" t="n"/>
      <c r="F449" s="201" t="n"/>
      <c r="G449" s="200" t="n"/>
      <c r="H449" s="201" t="n"/>
      <c r="I449" s="200" t="n"/>
      <c r="J449" s="199" t="n"/>
      <c r="K449" s="199" t="n"/>
      <c r="L449" s="199" t="n"/>
      <c r="M449" s="212" t="n"/>
      <c r="N449" s="415" t="n"/>
      <c r="O449" s="212" t="n"/>
      <c r="P449" s="199" t="n"/>
      <c r="Q449" s="199" t="n"/>
      <c r="R449" s="199" t="n"/>
      <c r="S449" s="417" t="n"/>
      <c r="T449" s="199" t="n"/>
      <c r="U449" s="199" t="n"/>
      <c r="V449" s="199" t="n"/>
      <c r="W449" s="199" t="n"/>
      <c r="X449" s="199" t="n"/>
      <c r="Y449" s="199" t="n"/>
      <c r="Z449" s="199" t="n"/>
      <c r="AA449" s="199" t="n"/>
      <c r="AB449" s="199" t="n"/>
      <c r="AC449" s="199" t="n"/>
      <c r="AD449" s="199" t="n"/>
      <c r="AE449" s="199" t="n"/>
      <c r="AF449" s="199" t="n"/>
      <c r="AG449" s="199" t="n"/>
    </row>
    <row r="450" ht="26.5" customHeight="1">
      <c r="A450" s="203" t="n"/>
      <c r="B450" s="201" t="n"/>
      <c r="C450" s="200" t="n"/>
      <c r="D450" s="201" t="n"/>
      <c r="E450" s="200" t="n"/>
      <c r="F450" s="201" t="n"/>
      <c r="G450" s="200" t="n"/>
      <c r="H450" s="201" t="n"/>
      <c r="I450" s="200" t="n"/>
      <c r="J450" s="199" t="n"/>
      <c r="K450" s="199" t="n"/>
      <c r="L450" s="199" t="n"/>
      <c r="M450" s="212" t="n"/>
      <c r="N450" s="415" t="n"/>
      <c r="O450" s="212" t="n"/>
      <c r="P450" s="199" t="n"/>
      <c r="Q450" s="199" t="n"/>
      <c r="R450" s="199" t="n"/>
      <c r="S450" s="417" t="n"/>
      <c r="T450" s="199" t="n"/>
      <c r="U450" s="199" t="n"/>
      <c r="V450" s="199" t="n"/>
      <c r="W450" s="199" t="n"/>
      <c r="X450" s="199" t="n"/>
      <c r="Y450" s="199" t="n"/>
      <c r="Z450" s="199" t="n"/>
      <c r="AA450" s="199" t="n"/>
      <c r="AB450" s="199" t="n"/>
      <c r="AC450" s="199" t="n"/>
      <c r="AD450" s="199" t="n"/>
      <c r="AE450" s="199" t="n"/>
      <c r="AF450" s="199" t="n"/>
      <c r="AG450" s="199" t="n"/>
    </row>
    <row r="451" ht="26.5" customHeight="1">
      <c r="A451" s="203" t="n"/>
      <c r="B451" s="201" t="n"/>
      <c r="C451" s="200" t="n"/>
      <c r="D451" s="201" t="n"/>
      <c r="E451" s="200" t="n"/>
      <c r="F451" s="201" t="n"/>
      <c r="G451" s="200" t="n"/>
      <c r="H451" s="201" t="n"/>
      <c r="I451" s="200" t="n"/>
      <c r="J451" s="199" t="n"/>
      <c r="K451" s="199" t="n"/>
      <c r="L451" s="199" t="n"/>
      <c r="M451" s="212" t="n"/>
      <c r="N451" s="415" t="n"/>
      <c r="O451" s="212" t="n"/>
      <c r="P451" s="199" t="n"/>
      <c r="Q451" s="199" t="n"/>
      <c r="R451" s="199" t="n"/>
      <c r="S451" s="417" t="n"/>
      <c r="T451" s="199" t="n"/>
      <c r="U451" s="199" t="n"/>
      <c r="V451" s="199" t="n"/>
      <c r="W451" s="199" t="n"/>
      <c r="X451" s="199" t="n"/>
      <c r="Y451" s="199" t="n"/>
      <c r="Z451" s="199" t="n"/>
      <c r="AA451" s="199" t="n"/>
      <c r="AB451" s="199" t="n"/>
      <c r="AC451" s="199" t="n"/>
      <c r="AD451" s="199" t="n"/>
      <c r="AE451" s="199" t="n"/>
      <c r="AF451" s="199" t="n"/>
      <c r="AG451" s="199" t="n"/>
    </row>
    <row r="452" ht="26.5" customHeight="1">
      <c r="A452" s="203" t="n"/>
      <c r="B452" s="201" t="n"/>
      <c r="C452" s="200" t="n"/>
      <c r="D452" s="201" t="n"/>
      <c r="E452" s="200" t="n"/>
      <c r="F452" s="201" t="n"/>
      <c r="G452" s="200" t="n"/>
      <c r="H452" s="201" t="n"/>
      <c r="I452" s="200" t="n"/>
      <c r="J452" s="199" t="n"/>
      <c r="K452" s="199" t="n"/>
      <c r="L452" s="199" t="n"/>
      <c r="M452" s="212" t="n"/>
      <c r="N452" s="415" t="n"/>
      <c r="O452" s="212" t="n"/>
      <c r="P452" s="199" t="n"/>
      <c r="Q452" s="199" t="n"/>
      <c r="R452" s="199" t="n"/>
      <c r="S452" s="417" t="n"/>
      <c r="T452" s="199" t="n"/>
      <c r="U452" s="199" t="n"/>
      <c r="V452" s="199" t="n"/>
      <c r="W452" s="199" t="n"/>
      <c r="X452" s="199" t="n"/>
      <c r="Y452" s="199" t="n"/>
      <c r="Z452" s="199" t="n"/>
      <c r="AA452" s="199" t="n"/>
      <c r="AB452" s="199" t="n"/>
      <c r="AC452" s="199" t="n"/>
      <c r="AD452" s="199" t="n"/>
      <c r="AE452" s="199" t="n"/>
      <c r="AF452" s="199" t="n"/>
      <c r="AG452" s="199" t="n"/>
    </row>
    <row r="453" ht="26.5" customHeight="1">
      <c r="A453" s="203" t="n"/>
      <c r="B453" s="201" t="n"/>
      <c r="C453" s="200" t="n"/>
      <c r="D453" s="201" t="n"/>
      <c r="E453" s="200" t="n"/>
      <c r="F453" s="201" t="n"/>
      <c r="G453" s="200" t="n"/>
      <c r="H453" s="201" t="n"/>
      <c r="I453" s="200" t="n"/>
      <c r="J453" s="199" t="n"/>
      <c r="K453" s="199" t="n"/>
      <c r="L453" s="199" t="n"/>
      <c r="M453" s="212" t="n"/>
      <c r="N453" s="415" t="n"/>
      <c r="O453" s="212" t="n"/>
      <c r="P453" s="199" t="n"/>
      <c r="Q453" s="199" t="n"/>
      <c r="R453" s="199" t="n"/>
      <c r="S453" s="417" t="n"/>
      <c r="T453" s="199" t="n"/>
      <c r="U453" s="199" t="n"/>
      <c r="V453" s="199" t="n"/>
      <c r="W453" s="199" t="n"/>
      <c r="X453" s="199" t="n"/>
      <c r="Y453" s="199" t="n"/>
      <c r="Z453" s="199" t="n"/>
      <c r="AA453" s="199" t="n"/>
      <c r="AB453" s="199" t="n"/>
      <c r="AC453" s="199" t="n"/>
      <c r="AD453" s="199" t="n"/>
      <c r="AE453" s="199" t="n"/>
      <c r="AF453" s="199" t="n"/>
      <c r="AG453" s="199" t="n"/>
    </row>
    <row r="454" ht="26.5" customHeight="1">
      <c r="A454" s="203" t="n"/>
      <c r="B454" s="201" t="n"/>
      <c r="C454" s="200" t="n"/>
      <c r="D454" s="201" t="n"/>
      <c r="E454" s="200" t="n"/>
      <c r="F454" s="201" t="n"/>
      <c r="G454" s="200" t="n"/>
      <c r="H454" s="201" t="n"/>
      <c r="I454" s="200" t="n"/>
      <c r="J454" s="199" t="n"/>
      <c r="K454" s="199" t="n"/>
      <c r="L454" s="199" t="n"/>
      <c r="M454" s="212" t="n"/>
      <c r="N454" s="415" t="n"/>
      <c r="O454" s="212" t="n"/>
      <c r="P454" s="199" t="n"/>
      <c r="Q454" s="199" t="n"/>
      <c r="R454" s="199" t="n"/>
      <c r="S454" s="417" t="n"/>
      <c r="T454" s="199" t="n"/>
      <c r="U454" s="199" t="n"/>
      <c r="V454" s="199" t="n"/>
      <c r="W454" s="199" t="n"/>
      <c r="X454" s="199" t="n"/>
      <c r="Y454" s="199" t="n"/>
      <c r="Z454" s="199" t="n"/>
      <c r="AA454" s="199" t="n"/>
      <c r="AB454" s="199" t="n"/>
      <c r="AC454" s="199" t="n"/>
      <c r="AD454" s="199" t="n"/>
      <c r="AE454" s="199" t="n"/>
      <c r="AF454" s="199" t="n"/>
      <c r="AG454" s="199" t="n"/>
    </row>
    <row r="455" ht="26.5" customHeight="1">
      <c r="A455" s="203" t="n"/>
      <c r="B455" s="201" t="n"/>
      <c r="C455" s="200" t="n"/>
      <c r="D455" s="201" t="n"/>
      <c r="E455" s="200" t="n"/>
      <c r="F455" s="201" t="n"/>
      <c r="G455" s="200" t="n"/>
      <c r="H455" s="201" t="n"/>
      <c r="I455" s="200" t="n"/>
      <c r="J455" s="199" t="n"/>
      <c r="K455" s="199" t="n"/>
      <c r="L455" s="199" t="n"/>
      <c r="M455" s="212" t="n"/>
      <c r="N455" s="415" t="n"/>
      <c r="O455" s="212" t="n"/>
      <c r="P455" s="199" t="n"/>
      <c r="Q455" s="199" t="n"/>
      <c r="R455" s="199" t="n"/>
      <c r="S455" s="417" t="n"/>
      <c r="T455" s="199" t="n"/>
      <c r="U455" s="199" t="n"/>
      <c r="V455" s="199" t="n"/>
      <c r="W455" s="199" t="n"/>
      <c r="X455" s="199" t="n"/>
      <c r="Y455" s="199" t="n"/>
      <c r="Z455" s="199" t="n"/>
      <c r="AA455" s="199" t="n"/>
      <c r="AB455" s="199" t="n"/>
      <c r="AC455" s="199" t="n"/>
      <c r="AD455" s="199" t="n"/>
      <c r="AE455" s="199" t="n"/>
      <c r="AF455" s="199" t="n"/>
      <c r="AG455" s="199" t="n"/>
    </row>
    <row r="456" ht="26.5" customHeight="1">
      <c r="A456" s="203" t="n"/>
      <c r="B456" s="201" t="n"/>
      <c r="C456" s="200" t="n"/>
      <c r="D456" s="201" t="n"/>
      <c r="E456" s="200" t="n"/>
      <c r="F456" s="201" t="n"/>
      <c r="G456" s="200" t="n"/>
      <c r="H456" s="201" t="n"/>
      <c r="I456" s="200" t="n"/>
      <c r="J456" s="199" t="n"/>
      <c r="K456" s="199" t="n"/>
      <c r="L456" s="199" t="n"/>
      <c r="M456" s="212" t="n"/>
      <c r="N456" s="415" t="n"/>
      <c r="O456" s="212" t="n"/>
      <c r="P456" s="199" t="n"/>
      <c r="Q456" s="199" t="n"/>
      <c r="R456" s="199" t="n"/>
      <c r="S456" s="417" t="n"/>
      <c r="T456" s="199" t="n"/>
      <c r="U456" s="199" t="n"/>
      <c r="V456" s="199" t="n"/>
      <c r="W456" s="199" t="n"/>
      <c r="X456" s="199" t="n"/>
      <c r="Y456" s="199" t="n"/>
      <c r="Z456" s="199" t="n"/>
      <c r="AA456" s="199" t="n"/>
      <c r="AB456" s="199" t="n"/>
      <c r="AC456" s="199" t="n"/>
      <c r="AD456" s="199" t="n"/>
      <c r="AE456" s="199" t="n"/>
      <c r="AF456" s="199" t="n"/>
      <c r="AG456" s="199" t="n"/>
    </row>
    <row r="457" ht="26.5" customHeight="1">
      <c r="A457" s="203" t="n"/>
      <c r="B457" s="201" t="n"/>
      <c r="C457" s="200" t="n"/>
      <c r="D457" s="201" t="n"/>
      <c r="E457" s="200" t="n"/>
      <c r="F457" s="201" t="n"/>
      <c r="G457" s="200" t="n"/>
      <c r="H457" s="201" t="n"/>
      <c r="I457" s="200" t="n"/>
      <c r="J457" s="199" t="n"/>
      <c r="K457" s="199" t="n"/>
      <c r="L457" s="199" t="n"/>
      <c r="M457" s="212" t="n"/>
      <c r="N457" s="415" t="n"/>
      <c r="O457" s="212" t="n"/>
      <c r="P457" s="199" t="n"/>
      <c r="Q457" s="199" t="n"/>
      <c r="R457" s="199" t="n"/>
      <c r="S457" s="417" t="n"/>
      <c r="T457" s="199" t="n"/>
      <c r="U457" s="199" t="n"/>
      <c r="V457" s="199" t="n"/>
      <c r="W457" s="199" t="n"/>
      <c r="X457" s="199" t="n"/>
      <c r="Y457" s="199" t="n"/>
      <c r="Z457" s="199" t="n"/>
      <c r="AA457" s="199" t="n"/>
      <c r="AB457" s="199" t="n"/>
      <c r="AC457" s="199" t="n"/>
      <c r="AD457" s="199" t="n"/>
      <c r="AE457" s="199" t="n"/>
      <c r="AF457" s="199" t="n"/>
      <c r="AG457" s="199" t="n"/>
    </row>
    <row r="458" ht="26.5" customHeight="1">
      <c r="A458" s="203" t="n"/>
      <c r="B458" s="201" t="n"/>
      <c r="C458" s="200" t="n"/>
      <c r="D458" s="201" t="n"/>
      <c r="E458" s="200" t="n"/>
      <c r="F458" s="201" t="n"/>
      <c r="G458" s="200" t="n"/>
      <c r="H458" s="201" t="n"/>
      <c r="I458" s="200" t="n"/>
      <c r="J458" s="199" t="n"/>
      <c r="K458" s="199" t="n"/>
      <c r="L458" s="199" t="n"/>
      <c r="M458" s="212" t="n"/>
      <c r="N458" s="415" t="n"/>
      <c r="O458" s="212" t="n"/>
      <c r="P458" s="199" t="n"/>
      <c r="Q458" s="199" t="n"/>
      <c r="R458" s="199" t="n"/>
      <c r="S458" s="417" t="n"/>
      <c r="T458" s="199" t="n"/>
      <c r="U458" s="199" t="n"/>
      <c r="V458" s="199" t="n"/>
      <c r="W458" s="199" t="n"/>
      <c r="X458" s="199" t="n"/>
      <c r="Y458" s="199" t="n"/>
      <c r="Z458" s="199" t="n"/>
      <c r="AA458" s="199" t="n"/>
      <c r="AB458" s="199" t="n"/>
      <c r="AC458" s="199" t="n"/>
      <c r="AD458" s="199" t="n"/>
      <c r="AE458" s="199" t="n"/>
      <c r="AF458" s="199" t="n"/>
      <c r="AG458" s="199" t="n"/>
    </row>
    <row r="459" ht="26.5" customHeight="1">
      <c r="A459" s="203" t="n"/>
      <c r="B459" s="201" t="n"/>
      <c r="C459" s="200" t="n"/>
      <c r="D459" s="201" t="n"/>
      <c r="E459" s="200" t="n"/>
      <c r="F459" s="201" t="n"/>
      <c r="G459" s="200" t="n"/>
      <c r="H459" s="201" t="n"/>
      <c r="I459" s="200" t="n"/>
      <c r="J459" s="199" t="n"/>
      <c r="K459" s="199" t="n"/>
      <c r="L459" s="199" t="n"/>
      <c r="M459" s="212" t="n"/>
      <c r="N459" s="415" t="n"/>
      <c r="O459" s="212" t="n"/>
      <c r="P459" s="199" t="n"/>
      <c r="Q459" s="199" t="n"/>
      <c r="R459" s="199" t="n"/>
      <c r="S459" s="417" t="n"/>
      <c r="T459" s="199" t="n"/>
      <c r="U459" s="199" t="n"/>
      <c r="V459" s="199" t="n"/>
      <c r="W459" s="199" t="n"/>
      <c r="X459" s="199" t="n"/>
      <c r="Y459" s="199" t="n"/>
      <c r="Z459" s="199" t="n"/>
      <c r="AA459" s="199" t="n"/>
      <c r="AB459" s="199" t="n"/>
      <c r="AC459" s="199" t="n"/>
      <c r="AD459" s="199" t="n"/>
      <c r="AE459" s="199" t="n"/>
      <c r="AF459" s="199" t="n"/>
      <c r="AG459" s="199" t="n"/>
    </row>
    <row r="460" ht="26.5" customHeight="1">
      <c r="A460" s="203" t="n"/>
      <c r="B460" s="201" t="n"/>
      <c r="C460" s="200" t="n"/>
      <c r="D460" s="201" t="n"/>
      <c r="E460" s="200" t="n"/>
      <c r="F460" s="201" t="n"/>
      <c r="G460" s="200" t="n"/>
      <c r="H460" s="201" t="n"/>
      <c r="I460" s="200" t="n"/>
      <c r="J460" s="199" t="n"/>
      <c r="K460" s="199" t="n"/>
      <c r="L460" s="199" t="n"/>
      <c r="M460" s="212" t="n"/>
      <c r="N460" s="415" t="n"/>
      <c r="O460" s="212" t="n"/>
      <c r="P460" s="199" t="n"/>
      <c r="Q460" s="199" t="n"/>
      <c r="R460" s="199" t="n"/>
      <c r="S460" s="417" t="n"/>
      <c r="T460" s="199" t="n"/>
      <c r="U460" s="199" t="n"/>
      <c r="V460" s="199" t="n"/>
      <c r="W460" s="199" t="n"/>
      <c r="X460" s="199" t="n"/>
      <c r="Y460" s="199" t="n"/>
      <c r="Z460" s="199" t="n"/>
      <c r="AA460" s="199" t="n"/>
      <c r="AB460" s="199" t="n"/>
      <c r="AC460" s="199" t="n"/>
      <c r="AD460" s="199" t="n"/>
      <c r="AE460" s="199" t="n"/>
      <c r="AF460" s="199" t="n"/>
      <c r="AG460" s="199" t="n"/>
    </row>
    <row r="461" ht="26.5" customHeight="1">
      <c r="A461" s="203" t="n"/>
      <c r="B461" s="201" t="n"/>
      <c r="C461" s="200" t="n"/>
      <c r="D461" s="201" t="n"/>
      <c r="E461" s="200" t="n"/>
      <c r="F461" s="201" t="n"/>
      <c r="G461" s="200" t="n"/>
      <c r="H461" s="201" t="n"/>
      <c r="I461" s="200" t="n"/>
      <c r="J461" s="199" t="n"/>
      <c r="K461" s="199" t="n"/>
      <c r="L461" s="199" t="n"/>
      <c r="M461" s="212" t="n"/>
      <c r="N461" s="415" t="n"/>
      <c r="O461" s="212" t="n"/>
      <c r="P461" s="199" t="n"/>
      <c r="Q461" s="199" t="n"/>
      <c r="R461" s="199" t="n"/>
      <c r="S461" s="417" t="n"/>
      <c r="T461" s="199" t="n"/>
      <c r="U461" s="199" t="n"/>
      <c r="V461" s="199" t="n"/>
      <c r="W461" s="199" t="n"/>
      <c r="X461" s="199" t="n"/>
      <c r="Y461" s="199" t="n"/>
      <c r="Z461" s="199" t="n"/>
      <c r="AA461" s="199" t="n"/>
      <c r="AB461" s="199" t="n"/>
      <c r="AC461" s="199" t="n"/>
      <c r="AD461" s="199" t="n"/>
      <c r="AE461" s="199" t="n"/>
      <c r="AF461" s="199" t="n"/>
      <c r="AG461" s="199" t="n"/>
    </row>
    <row r="462" ht="26.5" customHeight="1">
      <c r="A462" s="203" t="n"/>
      <c r="B462" s="201" t="n"/>
      <c r="C462" s="200" t="n"/>
      <c r="D462" s="201" t="n"/>
      <c r="E462" s="200" t="n"/>
      <c r="F462" s="201" t="n"/>
      <c r="G462" s="200" t="n"/>
      <c r="H462" s="201" t="n"/>
      <c r="I462" s="200" t="n"/>
      <c r="J462" s="199" t="n"/>
      <c r="K462" s="199" t="n"/>
      <c r="L462" s="199" t="n"/>
      <c r="M462" s="212" t="n"/>
      <c r="N462" s="415" t="n"/>
      <c r="O462" s="212" t="n"/>
      <c r="P462" s="199" t="n"/>
      <c r="Q462" s="199" t="n"/>
      <c r="R462" s="199" t="n"/>
      <c r="S462" s="417" t="n"/>
      <c r="T462" s="199" t="n"/>
      <c r="U462" s="199" t="n"/>
      <c r="V462" s="199" t="n"/>
      <c r="W462" s="199" t="n"/>
      <c r="X462" s="199" t="n"/>
      <c r="Y462" s="199" t="n"/>
      <c r="Z462" s="199" t="n"/>
      <c r="AA462" s="199" t="n"/>
      <c r="AB462" s="199" t="n"/>
      <c r="AC462" s="199" t="n"/>
      <c r="AD462" s="199" t="n"/>
      <c r="AE462" s="199" t="n"/>
      <c r="AF462" s="199" t="n"/>
      <c r="AG462" s="199" t="n"/>
    </row>
    <row r="463" ht="26.5" customHeight="1">
      <c r="A463" s="203" t="n"/>
      <c r="B463" s="201" t="n"/>
      <c r="C463" s="200" t="n"/>
      <c r="D463" s="201" t="n"/>
      <c r="E463" s="200" t="n"/>
      <c r="F463" s="201" t="n"/>
      <c r="G463" s="200" t="n"/>
      <c r="H463" s="201" t="n"/>
      <c r="I463" s="200" t="n"/>
      <c r="J463" s="199" t="n"/>
      <c r="K463" s="199" t="n"/>
      <c r="L463" s="199" t="n"/>
      <c r="M463" s="212" t="n"/>
      <c r="N463" s="415" t="n"/>
      <c r="O463" s="212" t="n"/>
      <c r="P463" s="199" t="n"/>
      <c r="Q463" s="199" t="n"/>
      <c r="R463" s="199" t="n"/>
      <c r="S463" s="417" t="n"/>
      <c r="T463" s="199" t="n"/>
      <c r="U463" s="199" t="n"/>
      <c r="V463" s="199" t="n"/>
      <c r="W463" s="199" t="n"/>
      <c r="X463" s="199" t="n"/>
      <c r="Y463" s="199" t="n"/>
      <c r="Z463" s="199" t="n"/>
      <c r="AA463" s="199" t="n"/>
      <c r="AB463" s="199" t="n"/>
      <c r="AC463" s="199" t="n"/>
      <c r="AD463" s="199" t="n"/>
      <c r="AE463" s="199" t="n"/>
      <c r="AF463" s="199" t="n"/>
      <c r="AG463" s="199" t="n"/>
    </row>
    <row r="464" ht="26.5" customHeight="1">
      <c r="A464" s="203" t="n"/>
      <c r="B464" s="201" t="n"/>
      <c r="C464" s="200" t="n"/>
      <c r="D464" s="201" t="n"/>
      <c r="E464" s="200" t="n"/>
      <c r="F464" s="201" t="n"/>
      <c r="G464" s="200" t="n"/>
      <c r="H464" s="201" t="n"/>
      <c r="I464" s="200" t="n"/>
      <c r="J464" s="199" t="n"/>
      <c r="K464" s="199" t="n"/>
      <c r="L464" s="199" t="n"/>
      <c r="M464" s="212" t="n"/>
      <c r="N464" s="415" t="n"/>
      <c r="O464" s="212" t="n"/>
      <c r="P464" s="199" t="n"/>
      <c r="Q464" s="199" t="n"/>
      <c r="R464" s="199" t="n"/>
      <c r="S464" s="417" t="n"/>
      <c r="T464" s="199" t="n"/>
      <c r="U464" s="199" t="n"/>
      <c r="V464" s="199" t="n"/>
      <c r="W464" s="199" t="n"/>
      <c r="X464" s="199" t="n"/>
      <c r="Y464" s="199" t="n"/>
      <c r="Z464" s="199" t="n"/>
      <c r="AA464" s="199" t="n"/>
      <c r="AB464" s="199" t="n"/>
      <c r="AC464" s="199" t="n"/>
      <c r="AD464" s="199" t="n"/>
      <c r="AE464" s="199" t="n"/>
      <c r="AF464" s="199" t="n"/>
      <c r="AG464" s="199" t="n"/>
    </row>
    <row r="465" ht="26.5" customHeight="1">
      <c r="A465" s="203" t="n"/>
      <c r="B465" s="201" t="n"/>
      <c r="C465" s="200" t="n"/>
      <c r="D465" s="201" t="n"/>
      <c r="E465" s="200" t="n"/>
      <c r="F465" s="201" t="n"/>
      <c r="G465" s="200" t="n"/>
      <c r="H465" s="201" t="n"/>
      <c r="I465" s="200" t="n"/>
      <c r="J465" s="199" t="n"/>
      <c r="K465" s="199" t="n"/>
      <c r="L465" s="199" t="n"/>
      <c r="M465" s="212" t="n"/>
      <c r="N465" s="415" t="n"/>
      <c r="O465" s="212" t="n"/>
      <c r="P465" s="199" t="n"/>
      <c r="Q465" s="199" t="n"/>
      <c r="R465" s="199" t="n"/>
      <c r="S465" s="417" t="n"/>
      <c r="T465" s="199" t="n"/>
      <c r="U465" s="199" t="n"/>
      <c r="V465" s="199" t="n"/>
      <c r="W465" s="199" t="n"/>
      <c r="X465" s="199" t="n"/>
      <c r="Y465" s="199" t="n"/>
      <c r="Z465" s="199" t="n"/>
      <c r="AA465" s="199" t="n"/>
      <c r="AB465" s="199" t="n"/>
      <c r="AC465" s="199" t="n"/>
      <c r="AD465" s="199" t="n"/>
      <c r="AE465" s="199" t="n"/>
      <c r="AF465" s="199" t="n"/>
      <c r="AG465" s="199" t="n"/>
    </row>
    <row r="466" ht="26.5" customHeight="1">
      <c r="A466" s="203" t="n"/>
      <c r="B466" s="201" t="n"/>
      <c r="C466" s="200" t="n"/>
      <c r="D466" s="201" t="n"/>
      <c r="E466" s="200" t="n"/>
      <c r="F466" s="201" t="n"/>
      <c r="G466" s="200" t="n"/>
      <c r="H466" s="201" t="n"/>
      <c r="I466" s="200" t="n"/>
      <c r="J466" s="199" t="n"/>
      <c r="K466" s="199" t="n"/>
      <c r="L466" s="199" t="n"/>
      <c r="M466" s="212" t="n"/>
      <c r="N466" s="415" t="n"/>
      <c r="O466" s="212" t="n"/>
      <c r="P466" s="199" t="n"/>
      <c r="Q466" s="199" t="n"/>
      <c r="R466" s="199" t="n"/>
      <c r="S466" s="417" t="n"/>
      <c r="T466" s="199" t="n"/>
      <c r="U466" s="199" t="n"/>
      <c r="V466" s="199" t="n"/>
      <c r="W466" s="199" t="n"/>
      <c r="X466" s="199" t="n"/>
      <c r="Y466" s="199" t="n"/>
      <c r="Z466" s="199" t="n"/>
      <c r="AA466" s="199" t="n"/>
      <c r="AB466" s="199" t="n"/>
      <c r="AC466" s="199" t="n"/>
      <c r="AD466" s="199" t="n"/>
      <c r="AE466" s="199" t="n"/>
      <c r="AF466" s="199" t="n"/>
      <c r="AG466" s="199" t="n"/>
    </row>
    <row r="467" ht="26.5" customHeight="1">
      <c r="A467" s="203" t="n"/>
      <c r="B467" s="201" t="n"/>
      <c r="C467" s="200" t="n"/>
      <c r="D467" s="201" t="n"/>
      <c r="E467" s="200" t="n"/>
      <c r="F467" s="201" t="n"/>
      <c r="G467" s="200" t="n"/>
      <c r="H467" s="201" t="n"/>
      <c r="I467" s="200" t="n"/>
      <c r="J467" s="199" t="n"/>
      <c r="K467" s="199" t="n"/>
      <c r="L467" s="199" t="n"/>
      <c r="M467" s="212" t="n"/>
      <c r="N467" s="415" t="n"/>
      <c r="O467" s="212" t="n"/>
      <c r="P467" s="199" t="n"/>
      <c r="Q467" s="199" t="n"/>
      <c r="R467" s="199" t="n"/>
      <c r="S467" s="417" t="n"/>
      <c r="T467" s="199" t="n"/>
      <c r="U467" s="199" t="n"/>
      <c r="V467" s="199" t="n"/>
      <c r="W467" s="199" t="n"/>
      <c r="X467" s="199" t="n"/>
      <c r="Y467" s="199" t="n"/>
      <c r="Z467" s="199" t="n"/>
      <c r="AA467" s="199" t="n"/>
      <c r="AB467" s="199" t="n"/>
      <c r="AC467" s="199" t="n"/>
      <c r="AD467" s="199" t="n"/>
      <c r="AE467" s="199" t="n"/>
      <c r="AF467" s="199" t="n"/>
      <c r="AG467" s="199" t="n"/>
    </row>
    <row r="468" ht="26.5" customHeight="1">
      <c r="A468" s="203" t="n"/>
      <c r="B468" s="201" t="n"/>
      <c r="C468" s="200" t="n"/>
      <c r="D468" s="201" t="n"/>
      <c r="E468" s="200" t="n"/>
      <c r="F468" s="201" t="n"/>
      <c r="G468" s="200" t="n"/>
      <c r="H468" s="201" t="n"/>
      <c r="I468" s="200" t="n"/>
      <c r="J468" s="199" t="n"/>
      <c r="K468" s="199" t="n"/>
      <c r="L468" s="199" t="n"/>
      <c r="M468" s="212" t="n"/>
      <c r="N468" s="415" t="n"/>
      <c r="O468" s="212" t="n"/>
      <c r="P468" s="199" t="n"/>
      <c r="Q468" s="199" t="n"/>
      <c r="R468" s="199" t="n"/>
      <c r="S468" s="417" t="n"/>
      <c r="T468" s="199" t="n"/>
      <c r="U468" s="199" t="n"/>
      <c r="V468" s="199" t="n"/>
      <c r="W468" s="199" t="n"/>
      <c r="X468" s="199" t="n"/>
      <c r="Y468" s="199" t="n"/>
      <c r="Z468" s="199" t="n"/>
      <c r="AA468" s="199" t="n"/>
      <c r="AB468" s="199" t="n"/>
      <c r="AC468" s="199" t="n"/>
      <c r="AD468" s="199" t="n"/>
      <c r="AE468" s="199" t="n"/>
      <c r="AF468" s="199" t="n"/>
      <c r="AG468" s="199" t="n"/>
    </row>
    <row r="469" ht="26.5" customHeight="1">
      <c r="A469" s="203" t="n"/>
      <c r="B469" s="201" t="n"/>
      <c r="C469" s="200" t="n"/>
      <c r="D469" s="201" t="n"/>
      <c r="E469" s="200" t="n"/>
      <c r="F469" s="201" t="n"/>
      <c r="G469" s="200" t="n"/>
      <c r="H469" s="201" t="n"/>
      <c r="I469" s="200" t="n"/>
      <c r="J469" s="199" t="n"/>
      <c r="K469" s="199" t="n"/>
      <c r="L469" s="199" t="n"/>
      <c r="M469" s="212" t="n"/>
      <c r="N469" s="415" t="n"/>
      <c r="O469" s="212" t="n"/>
      <c r="P469" s="199" t="n"/>
      <c r="Q469" s="199" t="n"/>
      <c r="R469" s="199" t="n"/>
      <c r="S469" s="417" t="n"/>
      <c r="T469" s="199" t="n"/>
      <c r="U469" s="199" t="n"/>
      <c r="V469" s="199" t="n"/>
      <c r="W469" s="199" t="n"/>
      <c r="X469" s="199" t="n"/>
      <c r="Y469" s="199" t="n"/>
      <c r="Z469" s="199" t="n"/>
      <c r="AA469" s="199" t="n"/>
      <c r="AB469" s="199" t="n"/>
      <c r="AC469" s="199" t="n"/>
      <c r="AD469" s="199" t="n"/>
      <c r="AE469" s="199" t="n"/>
      <c r="AF469" s="199" t="n"/>
      <c r="AG469" s="199" t="n"/>
    </row>
    <row r="470" ht="26.5" customHeight="1">
      <c r="A470" s="203" t="n"/>
      <c r="B470" s="201" t="n"/>
      <c r="C470" s="200" t="n"/>
      <c r="D470" s="201" t="n"/>
      <c r="E470" s="200" t="n"/>
      <c r="F470" s="201" t="n"/>
      <c r="G470" s="200" t="n"/>
      <c r="H470" s="201" t="n"/>
      <c r="I470" s="200" t="n"/>
      <c r="J470" s="199" t="n"/>
      <c r="K470" s="199" t="n"/>
      <c r="L470" s="199" t="n"/>
      <c r="M470" s="212" t="n"/>
      <c r="N470" s="415" t="n"/>
      <c r="O470" s="212" t="n"/>
      <c r="P470" s="199" t="n"/>
      <c r="Q470" s="199" t="n"/>
      <c r="R470" s="199" t="n"/>
      <c r="S470" s="417" t="n"/>
      <c r="T470" s="199" t="n"/>
      <c r="U470" s="199" t="n"/>
      <c r="V470" s="199" t="n"/>
      <c r="W470" s="199" t="n"/>
      <c r="X470" s="199" t="n"/>
      <c r="Y470" s="199" t="n"/>
      <c r="Z470" s="199" t="n"/>
      <c r="AA470" s="199" t="n"/>
      <c r="AB470" s="199" t="n"/>
      <c r="AC470" s="199" t="n"/>
      <c r="AD470" s="199" t="n"/>
      <c r="AE470" s="199" t="n"/>
      <c r="AF470" s="199" t="n"/>
      <c r="AG470" s="199" t="n"/>
    </row>
    <row r="471" ht="26.5" customHeight="1">
      <c r="A471" s="203" t="n"/>
      <c r="B471" s="201" t="n"/>
      <c r="C471" s="200" t="n"/>
      <c r="D471" s="201" t="n"/>
      <c r="E471" s="200" t="n"/>
      <c r="F471" s="201" t="n"/>
      <c r="G471" s="200" t="n"/>
      <c r="H471" s="201" t="n"/>
      <c r="I471" s="200" t="n"/>
      <c r="J471" s="199" t="n"/>
      <c r="K471" s="199" t="n"/>
      <c r="L471" s="199" t="n"/>
      <c r="M471" s="212" t="n"/>
      <c r="N471" s="415" t="n"/>
      <c r="O471" s="212" t="n"/>
      <c r="P471" s="199" t="n"/>
      <c r="Q471" s="199" t="n"/>
      <c r="R471" s="199" t="n"/>
      <c r="S471" s="417" t="n"/>
      <c r="T471" s="199" t="n"/>
      <c r="U471" s="199" t="n"/>
      <c r="V471" s="199" t="n"/>
      <c r="W471" s="199" t="n"/>
      <c r="X471" s="199" t="n"/>
      <c r="Y471" s="199" t="n"/>
      <c r="Z471" s="199" t="n"/>
      <c r="AA471" s="199" t="n"/>
      <c r="AB471" s="199" t="n"/>
      <c r="AC471" s="199" t="n"/>
      <c r="AD471" s="199" t="n"/>
      <c r="AE471" s="199" t="n"/>
      <c r="AF471" s="199" t="n"/>
      <c r="AG471" s="199" t="n"/>
    </row>
    <row r="472" ht="26.5" customHeight="1">
      <c r="A472" s="203" t="n"/>
      <c r="B472" s="201" t="n"/>
      <c r="C472" s="200" t="n"/>
      <c r="D472" s="201" t="n"/>
      <c r="E472" s="200" t="n"/>
      <c r="F472" s="201" t="n"/>
      <c r="G472" s="200" t="n"/>
      <c r="H472" s="201" t="n"/>
      <c r="I472" s="200" t="n"/>
      <c r="J472" s="199" t="n"/>
      <c r="K472" s="199" t="n"/>
      <c r="L472" s="199" t="n"/>
      <c r="M472" s="212" t="n"/>
      <c r="N472" s="415" t="n"/>
      <c r="O472" s="212" t="n"/>
      <c r="P472" s="199" t="n"/>
      <c r="Q472" s="199" t="n"/>
      <c r="R472" s="199" t="n"/>
      <c r="S472" s="417" t="n"/>
      <c r="T472" s="199" t="n"/>
      <c r="U472" s="199" t="n"/>
      <c r="V472" s="199" t="n"/>
      <c r="W472" s="199" t="n"/>
      <c r="X472" s="199" t="n"/>
      <c r="Y472" s="199" t="n"/>
      <c r="Z472" s="199" t="n"/>
      <c r="AA472" s="199" t="n"/>
      <c r="AB472" s="199" t="n"/>
      <c r="AC472" s="199" t="n"/>
      <c r="AD472" s="199" t="n"/>
      <c r="AE472" s="199" t="n"/>
      <c r="AF472" s="199" t="n"/>
      <c r="AG472" s="199" t="n"/>
    </row>
    <row r="473" ht="26.5" customHeight="1">
      <c r="A473" s="203" t="n"/>
      <c r="B473" s="201" t="n"/>
      <c r="C473" s="200" t="n"/>
      <c r="D473" s="201" t="n"/>
      <c r="E473" s="200" t="n"/>
      <c r="F473" s="201" t="n"/>
      <c r="G473" s="200" t="n"/>
      <c r="H473" s="201" t="n"/>
      <c r="I473" s="200" t="n"/>
      <c r="J473" s="199" t="n"/>
      <c r="K473" s="199" t="n"/>
      <c r="L473" s="199" t="n"/>
      <c r="M473" s="212" t="n"/>
      <c r="N473" s="415" t="n"/>
      <c r="O473" s="212" t="n"/>
      <c r="P473" s="199" t="n"/>
      <c r="Q473" s="199" t="n"/>
      <c r="R473" s="199" t="n"/>
      <c r="S473" s="417" t="n"/>
      <c r="T473" s="199" t="n"/>
      <c r="U473" s="199" t="n"/>
      <c r="V473" s="199" t="n"/>
      <c r="W473" s="199" t="n"/>
      <c r="X473" s="199" t="n"/>
      <c r="Y473" s="199" t="n"/>
      <c r="Z473" s="199" t="n"/>
      <c r="AA473" s="199" t="n"/>
      <c r="AB473" s="199" t="n"/>
      <c r="AC473" s="199" t="n"/>
      <c r="AD473" s="199" t="n"/>
      <c r="AE473" s="199" t="n"/>
      <c r="AF473" s="199" t="n"/>
      <c r="AG473" s="199" t="n"/>
    </row>
    <row r="474" ht="26.5" customHeight="1">
      <c r="A474" s="203" t="n"/>
      <c r="B474" s="201" t="n"/>
      <c r="C474" s="200" t="n"/>
      <c r="D474" s="201" t="n"/>
      <c r="E474" s="200" t="n"/>
      <c r="F474" s="201" t="n"/>
      <c r="G474" s="200" t="n"/>
      <c r="H474" s="201" t="n"/>
      <c r="I474" s="200" t="n"/>
      <c r="J474" s="199" t="n"/>
      <c r="K474" s="199" t="n"/>
      <c r="L474" s="199" t="n"/>
      <c r="M474" s="212" t="n"/>
      <c r="N474" s="415" t="n"/>
      <c r="O474" s="212" t="n"/>
      <c r="P474" s="199" t="n"/>
      <c r="Q474" s="199" t="n"/>
      <c r="R474" s="199" t="n"/>
      <c r="S474" s="417" t="n"/>
      <c r="T474" s="199" t="n"/>
      <c r="U474" s="199" t="n"/>
      <c r="V474" s="199" t="n"/>
      <c r="W474" s="199" t="n"/>
      <c r="X474" s="199" t="n"/>
      <c r="Y474" s="199" t="n"/>
      <c r="Z474" s="199" t="n"/>
      <c r="AA474" s="199" t="n"/>
      <c r="AB474" s="199" t="n"/>
      <c r="AC474" s="199" t="n"/>
      <c r="AD474" s="199" t="n"/>
      <c r="AE474" s="199" t="n"/>
      <c r="AF474" s="199" t="n"/>
      <c r="AG474" s="199" t="n"/>
    </row>
    <row r="475" ht="26.5" customHeight="1">
      <c r="A475" s="203" t="n"/>
      <c r="B475" s="201" t="n"/>
      <c r="C475" s="200" t="n"/>
      <c r="D475" s="201" t="n"/>
      <c r="E475" s="200" t="n"/>
      <c r="F475" s="201" t="n"/>
      <c r="G475" s="200" t="n"/>
      <c r="H475" s="201" t="n"/>
      <c r="I475" s="200" t="n"/>
      <c r="J475" s="199" t="n"/>
      <c r="K475" s="199" t="n"/>
      <c r="L475" s="199" t="n"/>
      <c r="M475" s="212" t="n"/>
      <c r="N475" s="415" t="n"/>
      <c r="O475" s="212" t="n"/>
      <c r="P475" s="199" t="n"/>
      <c r="Q475" s="199" t="n"/>
      <c r="R475" s="199" t="n"/>
      <c r="S475" s="417" t="n"/>
      <c r="T475" s="199" t="n"/>
      <c r="U475" s="199" t="n"/>
      <c r="V475" s="199" t="n"/>
      <c r="W475" s="199" t="n"/>
      <c r="X475" s="199" t="n"/>
      <c r="Y475" s="199" t="n"/>
      <c r="Z475" s="199" t="n"/>
      <c r="AA475" s="199" t="n"/>
      <c r="AB475" s="199" t="n"/>
      <c r="AC475" s="199" t="n"/>
      <c r="AD475" s="199" t="n"/>
      <c r="AE475" s="199" t="n"/>
      <c r="AF475" s="199" t="n"/>
      <c r="AG475" s="199" t="n"/>
    </row>
    <row r="476" ht="26.5" customHeight="1">
      <c r="A476" s="203" t="n"/>
      <c r="B476" s="201" t="n"/>
      <c r="C476" s="200" t="n"/>
      <c r="D476" s="201" t="n"/>
      <c r="E476" s="200" t="n"/>
      <c r="F476" s="201" t="n"/>
      <c r="G476" s="200" t="n"/>
      <c r="H476" s="201" t="n"/>
      <c r="I476" s="200" t="n"/>
      <c r="J476" s="199" t="n"/>
      <c r="K476" s="199" t="n"/>
      <c r="L476" s="199" t="n"/>
      <c r="M476" s="212" t="n"/>
      <c r="N476" s="415" t="n"/>
      <c r="O476" s="212" t="n"/>
      <c r="P476" s="199" t="n"/>
      <c r="Q476" s="199" t="n"/>
      <c r="R476" s="199" t="n"/>
      <c r="S476" s="417" t="n"/>
      <c r="T476" s="199" t="n"/>
      <c r="U476" s="199" t="n"/>
      <c r="V476" s="199" t="n"/>
      <c r="W476" s="199" t="n"/>
      <c r="X476" s="199" t="n"/>
      <c r="Y476" s="199" t="n"/>
      <c r="Z476" s="199" t="n"/>
      <c r="AA476" s="199" t="n"/>
      <c r="AB476" s="199" t="n"/>
      <c r="AC476" s="199" t="n"/>
      <c r="AD476" s="199" t="n"/>
      <c r="AE476" s="199" t="n"/>
      <c r="AF476" s="199" t="n"/>
      <c r="AG476" s="199" t="n"/>
    </row>
    <row r="477" ht="26.5" customHeight="1">
      <c r="A477" s="203" t="n"/>
      <c r="B477" s="201" t="n"/>
      <c r="C477" s="200" t="n"/>
      <c r="D477" s="201" t="n"/>
      <c r="E477" s="200" t="n"/>
      <c r="F477" s="201" t="n"/>
      <c r="G477" s="200" t="n"/>
      <c r="H477" s="201" t="n"/>
      <c r="I477" s="200" t="n"/>
      <c r="J477" s="199" t="n"/>
      <c r="K477" s="199" t="n"/>
      <c r="L477" s="199" t="n"/>
      <c r="M477" s="212" t="n"/>
      <c r="N477" s="415" t="n"/>
      <c r="O477" s="212" t="n"/>
      <c r="P477" s="199" t="n"/>
      <c r="Q477" s="199" t="n"/>
      <c r="R477" s="199" t="n"/>
      <c r="S477" s="417" t="n"/>
      <c r="T477" s="199" t="n"/>
      <c r="U477" s="199" t="n"/>
      <c r="V477" s="199" t="n"/>
      <c r="W477" s="199" t="n"/>
      <c r="X477" s="199" t="n"/>
      <c r="Y477" s="199" t="n"/>
      <c r="Z477" s="199" t="n"/>
      <c r="AA477" s="199" t="n"/>
      <c r="AB477" s="199" t="n"/>
      <c r="AC477" s="199" t="n"/>
      <c r="AD477" s="199" t="n"/>
      <c r="AE477" s="199" t="n"/>
      <c r="AF477" s="199" t="n"/>
      <c r="AG477" s="199" t="n"/>
    </row>
    <row r="478" ht="26.5" customHeight="1">
      <c r="A478" s="203" t="n"/>
      <c r="B478" s="201" t="n"/>
      <c r="C478" s="200" t="n"/>
      <c r="D478" s="201" t="n"/>
      <c r="E478" s="200" t="n"/>
      <c r="F478" s="201" t="n"/>
      <c r="G478" s="200" t="n"/>
      <c r="H478" s="201" t="n"/>
      <c r="I478" s="200" t="n"/>
      <c r="J478" s="199" t="n"/>
      <c r="K478" s="199" t="n"/>
      <c r="L478" s="199" t="n"/>
      <c r="M478" s="212" t="n"/>
      <c r="N478" s="415" t="n"/>
      <c r="O478" s="212" t="n"/>
      <c r="P478" s="199" t="n"/>
      <c r="Q478" s="199" t="n"/>
      <c r="R478" s="199" t="n"/>
      <c r="S478" s="417" t="n"/>
      <c r="T478" s="199" t="n"/>
      <c r="U478" s="199" t="n"/>
      <c r="V478" s="199" t="n"/>
      <c r="W478" s="199" t="n"/>
      <c r="X478" s="199" t="n"/>
      <c r="Y478" s="199" t="n"/>
      <c r="Z478" s="199" t="n"/>
      <c r="AA478" s="199" t="n"/>
      <c r="AB478" s="199" t="n"/>
      <c r="AC478" s="199" t="n"/>
      <c r="AD478" s="199" t="n"/>
      <c r="AE478" s="199" t="n"/>
      <c r="AF478" s="199" t="n"/>
      <c r="AG478" s="199" t="n"/>
    </row>
    <row r="479" ht="26.5" customHeight="1">
      <c r="A479" s="203" t="n"/>
      <c r="B479" s="201" t="n"/>
      <c r="C479" s="200" t="n"/>
      <c r="D479" s="201" t="n"/>
      <c r="E479" s="200" t="n"/>
      <c r="F479" s="201" t="n"/>
      <c r="G479" s="200" t="n"/>
      <c r="H479" s="201" t="n"/>
      <c r="I479" s="200" t="n"/>
      <c r="J479" s="199" t="n"/>
      <c r="K479" s="199" t="n"/>
      <c r="L479" s="199" t="n"/>
      <c r="M479" s="212" t="n"/>
      <c r="N479" s="415" t="n"/>
      <c r="O479" s="212" t="n"/>
      <c r="P479" s="199" t="n"/>
      <c r="Q479" s="199" t="n"/>
      <c r="R479" s="199" t="n"/>
      <c r="S479" s="417" t="n"/>
      <c r="T479" s="199" t="n"/>
      <c r="U479" s="199" t="n"/>
      <c r="V479" s="199" t="n"/>
      <c r="W479" s="199" t="n"/>
      <c r="X479" s="199" t="n"/>
      <c r="Y479" s="199" t="n"/>
      <c r="Z479" s="199" t="n"/>
      <c r="AA479" s="199" t="n"/>
      <c r="AB479" s="199" t="n"/>
      <c r="AC479" s="199" t="n"/>
      <c r="AD479" s="199" t="n"/>
      <c r="AE479" s="199" t="n"/>
      <c r="AF479" s="199" t="n"/>
      <c r="AG479" s="199" t="n"/>
    </row>
    <row r="480" ht="26.5" customHeight="1">
      <c r="A480" s="203" t="n"/>
      <c r="B480" s="201" t="n"/>
      <c r="C480" s="200" t="n"/>
      <c r="D480" s="201" t="n"/>
      <c r="E480" s="200" t="n"/>
      <c r="F480" s="201" t="n"/>
      <c r="G480" s="200" t="n"/>
      <c r="H480" s="201" t="n"/>
      <c r="I480" s="200" t="n"/>
      <c r="J480" s="199" t="n"/>
      <c r="K480" s="199" t="n"/>
      <c r="L480" s="199" t="n"/>
      <c r="M480" s="212" t="n"/>
      <c r="N480" s="415" t="n"/>
      <c r="O480" s="212" t="n"/>
      <c r="P480" s="199" t="n"/>
      <c r="Q480" s="199" t="n"/>
      <c r="R480" s="199" t="n"/>
      <c r="S480" s="417" t="n"/>
      <c r="T480" s="199" t="n"/>
      <c r="U480" s="199" t="n"/>
      <c r="V480" s="199" t="n"/>
      <c r="W480" s="199" t="n"/>
      <c r="X480" s="199" t="n"/>
      <c r="Y480" s="199" t="n"/>
      <c r="Z480" s="199" t="n"/>
      <c r="AA480" s="199" t="n"/>
      <c r="AB480" s="199" t="n"/>
      <c r="AC480" s="199" t="n"/>
      <c r="AD480" s="199" t="n"/>
      <c r="AE480" s="199" t="n"/>
      <c r="AF480" s="199" t="n"/>
      <c r="AG480" s="199" t="n"/>
    </row>
    <row r="481" ht="26.5" customHeight="1">
      <c r="A481" s="203" t="n"/>
      <c r="B481" s="201" t="n"/>
      <c r="C481" s="200" t="n"/>
      <c r="D481" s="201" t="n"/>
      <c r="E481" s="200" t="n"/>
      <c r="F481" s="201" t="n"/>
      <c r="G481" s="200" t="n"/>
      <c r="H481" s="201" t="n"/>
      <c r="I481" s="200" t="n"/>
      <c r="J481" s="199" t="n"/>
      <c r="K481" s="199" t="n"/>
      <c r="L481" s="199" t="n"/>
      <c r="M481" s="212" t="n"/>
      <c r="N481" s="415" t="n"/>
      <c r="O481" s="212" t="n"/>
      <c r="P481" s="199" t="n"/>
      <c r="Q481" s="199" t="n"/>
      <c r="R481" s="199" t="n"/>
      <c r="S481" s="417" t="n"/>
      <c r="T481" s="199" t="n"/>
      <c r="U481" s="199" t="n"/>
      <c r="V481" s="199" t="n"/>
      <c r="W481" s="199" t="n"/>
      <c r="X481" s="199" t="n"/>
      <c r="Y481" s="199" t="n"/>
      <c r="Z481" s="199" t="n"/>
      <c r="AA481" s="199" t="n"/>
      <c r="AB481" s="199" t="n"/>
      <c r="AC481" s="199" t="n"/>
      <c r="AD481" s="199" t="n"/>
      <c r="AE481" s="199" t="n"/>
      <c r="AF481" s="199" t="n"/>
      <c r="AG481" s="199" t="n"/>
    </row>
    <row r="482" ht="26.5" customHeight="1">
      <c r="A482" s="203" t="n"/>
      <c r="B482" s="201" t="n"/>
      <c r="C482" s="200" t="n"/>
      <c r="D482" s="201" t="n"/>
      <c r="E482" s="200" t="n"/>
      <c r="F482" s="201" t="n"/>
      <c r="G482" s="200" t="n"/>
      <c r="H482" s="201" t="n"/>
      <c r="I482" s="200" t="n"/>
      <c r="J482" s="199" t="n"/>
      <c r="K482" s="199" t="n"/>
      <c r="L482" s="199" t="n"/>
      <c r="M482" s="212" t="n"/>
      <c r="N482" s="415" t="n"/>
      <c r="O482" s="212" t="n"/>
      <c r="P482" s="199" t="n"/>
      <c r="Q482" s="199" t="n"/>
      <c r="R482" s="199" t="n"/>
      <c r="S482" s="417" t="n"/>
      <c r="T482" s="199" t="n"/>
      <c r="U482" s="199" t="n"/>
      <c r="V482" s="199" t="n"/>
      <c r="W482" s="199" t="n"/>
      <c r="X482" s="199" t="n"/>
      <c r="Y482" s="199" t="n"/>
      <c r="Z482" s="199" t="n"/>
      <c r="AA482" s="199" t="n"/>
      <c r="AB482" s="199" t="n"/>
      <c r="AC482" s="199" t="n"/>
      <c r="AD482" s="199" t="n"/>
      <c r="AE482" s="199" t="n"/>
      <c r="AF482" s="199" t="n"/>
      <c r="AG482" s="199" t="n"/>
    </row>
    <row r="483" ht="26.5" customHeight="1">
      <c r="A483" s="203" t="n"/>
      <c r="B483" s="201" t="n"/>
      <c r="C483" s="200" t="n"/>
      <c r="D483" s="201" t="n"/>
      <c r="E483" s="200" t="n"/>
      <c r="F483" s="201" t="n"/>
      <c r="G483" s="200" t="n"/>
      <c r="H483" s="201" t="n"/>
      <c r="I483" s="200" t="n"/>
      <c r="J483" s="199" t="n"/>
      <c r="K483" s="199" t="n"/>
      <c r="L483" s="199" t="n"/>
      <c r="M483" s="212" t="n"/>
      <c r="N483" s="415" t="n"/>
      <c r="O483" s="212" t="n"/>
      <c r="P483" s="199" t="n"/>
      <c r="Q483" s="199" t="n"/>
      <c r="R483" s="199" t="n"/>
      <c r="S483" s="417" t="n"/>
      <c r="T483" s="199" t="n"/>
      <c r="U483" s="199" t="n"/>
      <c r="V483" s="199" t="n"/>
      <c r="W483" s="199" t="n"/>
      <c r="X483" s="199" t="n"/>
      <c r="Y483" s="199" t="n"/>
      <c r="Z483" s="199" t="n"/>
      <c r="AA483" s="199" t="n"/>
      <c r="AB483" s="199" t="n"/>
      <c r="AC483" s="199" t="n"/>
      <c r="AD483" s="199" t="n"/>
      <c r="AE483" s="199" t="n"/>
      <c r="AF483" s="199" t="n"/>
      <c r="AG483" s="199" t="n"/>
    </row>
    <row r="484" ht="26.5" customHeight="1">
      <c r="A484" s="203" t="n"/>
      <c r="B484" s="201" t="n"/>
      <c r="C484" s="200" t="n"/>
      <c r="D484" s="201" t="n"/>
      <c r="E484" s="200" t="n"/>
      <c r="F484" s="201" t="n"/>
      <c r="G484" s="200" t="n"/>
      <c r="H484" s="201" t="n"/>
      <c r="I484" s="200" t="n"/>
      <c r="J484" s="199" t="n"/>
      <c r="K484" s="199" t="n"/>
      <c r="L484" s="199" t="n"/>
      <c r="M484" s="212" t="n"/>
      <c r="N484" s="415" t="n"/>
      <c r="O484" s="212" t="n"/>
      <c r="P484" s="199" t="n"/>
      <c r="Q484" s="199" t="n"/>
      <c r="R484" s="199" t="n"/>
      <c r="S484" s="417" t="n"/>
      <c r="T484" s="199" t="n"/>
      <c r="U484" s="199" t="n"/>
      <c r="V484" s="199" t="n"/>
      <c r="W484" s="199" t="n"/>
      <c r="X484" s="199" t="n"/>
      <c r="Y484" s="199" t="n"/>
      <c r="Z484" s="199" t="n"/>
      <c r="AA484" s="199" t="n"/>
      <c r="AB484" s="199" t="n"/>
      <c r="AC484" s="199" t="n"/>
      <c r="AD484" s="199" t="n"/>
      <c r="AE484" s="199" t="n"/>
      <c r="AF484" s="199" t="n"/>
      <c r="AG484" s="199" t="n"/>
    </row>
    <row r="485" ht="26.5" customHeight="1">
      <c r="A485" s="203" t="n"/>
      <c r="B485" s="201" t="n"/>
      <c r="C485" s="200" t="n"/>
      <c r="D485" s="201" t="n"/>
      <c r="E485" s="200" t="n"/>
      <c r="F485" s="201" t="n"/>
      <c r="G485" s="200" t="n"/>
      <c r="H485" s="201" t="n"/>
      <c r="I485" s="200" t="n"/>
      <c r="J485" s="199" t="n"/>
      <c r="K485" s="199" t="n"/>
      <c r="L485" s="199" t="n"/>
      <c r="M485" s="212" t="n"/>
      <c r="N485" s="415" t="n"/>
      <c r="O485" s="212" t="n"/>
      <c r="P485" s="199" t="n"/>
      <c r="Q485" s="199" t="n"/>
      <c r="R485" s="199" t="n"/>
      <c r="S485" s="417" t="n"/>
      <c r="T485" s="199" t="n"/>
      <c r="U485" s="199" t="n"/>
      <c r="V485" s="199" t="n"/>
      <c r="W485" s="199" t="n"/>
      <c r="X485" s="199" t="n"/>
      <c r="Y485" s="199" t="n"/>
      <c r="Z485" s="199" t="n"/>
      <c r="AA485" s="199" t="n"/>
      <c r="AB485" s="199" t="n"/>
      <c r="AC485" s="199" t="n"/>
      <c r="AD485" s="199" t="n"/>
      <c r="AE485" s="199" t="n"/>
      <c r="AF485" s="199" t="n"/>
      <c r="AG485" s="199" t="n"/>
    </row>
    <row r="486" ht="26.5" customHeight="1">
      <c r="A486" s="203" t="n"/>
      <c r="B486" s="201" t="n"/>
      <c r="C486" s="200" t="n"/>
      <c r="D486" s="201" t="n"/>
      <c r="E486" s="200" t="n"/>
      <c r="F486" s="201" t="n"/>
      <c r="G486" s="200" t="n"/>
      <c r="H486" s="201" t="n"/>
      <c r="I486" s="200" t="n"/>
      <c r="J486" s="199" t="n"/>
      <c r="K486" s="199" t="n"/>
      <c r="L486" s="199" t="n"/>
      <c r="M486" s="212" t="n"/>
      <c r="N486" s="415" t="n"/>
      <c r="O486" s="212" t="n"/>
      <c r="P486" s="199" t="n"/>
      <c r="Q486" s="199" t="n"/>
      <c r="R486" s="199" t="n"/>
      <c r="S486" s="417" t="n"/>
      <c r="T486" s="199" t="n"/>
      <c r="U486" s="199" t="n"/>
      <c r="V486" s="199" t="n"/>
      <c r="W486" s="199" t="n"/>
      <c r="X486" s="199" t="n"/>
      <c r="Y486" s="199" t="n"/>
      <c r="Z486" s="199" t="n"/>
      <c r="AA486" s="199" t="n"/>
      <c r="AB486" s="199" t="n"/>
      <c r="AC486" s="199" t="n"/>
      <c r="AD486" s="199" t="n"/>
      <c r="AE486" s="199" t="n"/>
      <c r="AF486" s="199" t="n"/>
      <c r="AG486" s="199" t="n"/>
    </row>
    <row r="487" ht="26.5" customHeight="1">
      <c r="A487" s="203" t="n"/>
      <c r="B487" s="201" t="n"/>
      <c r="C487" s="200" t="n"/>
      <c r="D487" s="201" t="n"/>
      <c r="E487" s="200" t="n"/>
      <c r="F487" s="201" t="n"/>
      <c r="G487" s="200" t="n"/>
      <c r="H487" s="201" t="n"/>
      <c r="I487" s="200" t="n"/>
      <c r="J487" s="199" t="n"/>
      <c r="K487" s="199" t="n"/>
      <c r="L487" s="199" t="n"/>
      <c r="M487" s="212" t="n"/>
      <c r="N487" s="415" t="n"/>
      <c r="O487" s="212" t="n"/>
      <c r="P487" s="199" t="n"/>
      <c r="Q487" s="199" t="n"/>
      <c r="R487" s="199" t="n"/>
      <c r="S487" s="417" t="n"/>
      <c r="T487" s="199" t="n"/>
      <c r="U487" s="199" t="n"/>
      <c r="V487" s="199" t="n"/>
      <c r="W487" s="199" t="n"/>
      <c r="X487" s="199" t="n"/>
      <c r="Y487" s="199" t="n"/>
      <c r="Z487" s="199" t="n"/>
      <c r="AA487" s="199" t="n"/>
      <c r="AB487" s="199" t="n"/>
      <c r="AC487" s="199" t="n"/>
      <c r="AD487" s="199" t="n"/>
      <c r="AE487" s="199" t="n"/>
      <c r="AF487" s="199" t="n"/>
      <c r="AG487" s="199" t="n"/>
    </row>
    <row r="488" ht="26.5" customHeight="1">
      <c r="A488" s="203" t="n"/>
      <c r="B488" s="201" t="n"/>
      <c r="C488" s="200" t="n"/>
      <c r="D488" s="201" t="n"/>
      <c r="E488" s="200" t="n"/>
      <c r="F488" s="201" t="n"/>
      <c r="G488" s="200" t="n"/>
      <c r="H488" s="201" t="n"/>
      <c r="I488" s="200" t="n"/>
      <c r="J488" s="199" t="n"/>
      <c r="K488" s="199" t="n"/>
      <c r="L488" s="199" t="n"/>
      <c r="M488" s="212" t="n"/>
      <c r="N488" s="415" t="n"/>
      <c r="O488" s="212" t="n"/>
      <c r="P488" s="199" t="n"/>
      <c r="Q488" s="199" t="n"/>
      <c r="R488" s="199" t="n"/>
      <c r="S488" s="417" t="n"/>
      <c r="T488" s="199" t="n"/>
      <c r="U488" s="199" t="n"/>
      <c r="V488" s="199" t="n"/>
      <c r="W488" s="199" t="n"/>
      <c r="X488" s="199" t="n"/>
      <c r="Y488" s="199" t="n"/>
      <c r="Z488" s="199" t="n"/>
      <c r="AA488" s="199" t="n"/>
      <c r="AB488" s="199" t="n"/>
      <c r="AC488" s="199" t="n"/>
      <c r="AD488" s="199" t="n"/>
      <c r="AE488" s="199" t="n"/>
      <c r="AF488" s="199" t="n"/>
      <c r="AG488" s="199" t="n"/>
    </row>
    <row r="489" ht="26.5" customHeight="1">
      <c r="A489" s="203" t="n"/>
      <c r="B489" s="201" t="n"/>
      <c r="C489" s="200" t="n"/>
      <c r="D489" s="201" t="n"/>
      <c r="E489" s="200" t="n"/>
      <c r="F489" s="201" t="n"/>
      <c r="G489" s="200" t="n"/>
      <c r="H489" s="201" t="n"/>
      <c r="I489" s="200" t="n"/>
      <c r="J489" s="199" t="n"/>
      <c r="K489" s="199" t="n"/>
      <c r="L489" s="199" t="n"/>
      <c r="M489" s="212" t="n"/>
      <c r="N489" s="415" t="n"/>
      <c r="O489" s="212" t="n"/>
      <c r="P489" s="199" t="n"/>
      <c r="Q489" s="199" t="n"/>
      <c r="R489" s="199" t="n"/>
      <c r="S489" s="417" t="n"/>
      <c r="T489" s="199" t="n"/>
      <c r="U489" s="199" t="n"/>
      <c r="V489" s="199" t="n"/>
      <c r="W489" s="199" t="n"/>
      <c r="X489" s="199" t="n"/>
      <c r="Y489" s="199" t="n"/>
      <c r="Z489" s="199" t="n"/>
      <c r="AA489" s="199" t="n"/>
      <c r="AB489" s="199" t="n"/>
      <c r="AC489" s="199" t="n"/>
      <c r="AD489" s="199" t="n"/>
      <c r="AE489" s="199" t="n"/>
      <c r="AF489" s="199" t="n"/>
      <c r="AG489" s="199" t="n"/>
    </row>
    <row r="490" ht="26.5" customHeight="1">
      <c r="A490" s="203" t="n"/>
      <c r="B490" s="201" t="n"/>
      <c r="C490" s="200" t="n"/>
      <c r="D490" s="201" t="n"/>
      <c r="E490" s="200" t="n"/>
      <c r="F490" s="201" t="n"/>
      <c r="G490" s="200" t="n"/>
      <c r="H490" s="201" t="n"/>
      <c r="I490" s="200" t="n"/>
      <c r="J490" s="199" t="n"/>
      <c r="K490" s="199" t="n"/>
      <c r="L490" s="199" t="n"/>
      <c r="M490" s="212" t="n"/>
      <c r="N490" s="415" t="n"/>
      <c r="O490" s="212" t="n"/>
      <c r="P490" s="199" t="n"/>
      <c r="Q490" s="199" t="n"/>
      <c r="R490" s="199" t="n"/>
      <c r="S490" s="417" t="n"/>
      <c r="T490" s="199" t="n"/>
      <c r="U490" s="199" t="n"/>
      <c r="V490" s="199" t="n"/>
      <c r="W490" s="199" t="n"/>
      <c r="X490" s="199" t="n"/>
      <c r="Y490" s="199" t="n"/>
      <c r="Z490" s="199" t="n"/>
      <c r="AA490" s="199" t="n"/>
      <c r="AB490" s="199" t="n"/>
      <c r="AC490" s="199" t="n"/>
      <c r="AD490" s="199" t="n"/>
      <c r="AE490" s="199" t="n"/>
      <c r="AF490" s="199" t="n"/>
      <c r="AG490" s="199" t="n"/>
    </row>
    <row r="491" ht="26.5" customHeight="1">
      <c r="A491" s="203" t="n"/>
      <c r="B491" s="201" t="n"/>
      <c r="C491" s="200" t="n"/>
      <c r="D491" s="201" t="n"/>
      <c r="E491" s="200" t="n"/>
      <c r="F491" s="201" t="n"/>
      <c r="G491" s="200" t="n"/>
      <c r="H491" s="201" t="n"/>
      <c r="I491" s="200" t="n"/>
      <c r="J491" s="199" t="n"/>
      <c r="K491" s="199" t="n"/>
      <c r="L491" s="199" t="n"/>
      <c r="M491" s="212" t="n"/>
      <c r="N491" s="415" t="n"/>
      <c r="O491" s="212" t="n"/>
      <c r="P491" s="199" t="n"/>
      <c r="Q491" s="199" t="n"/>
      <c r="R491" s="199" t="n"/>
      <c r="S491" s="417" t="n"/>
      <c r="T491" s="199" t="n"/>
      <c r="U491" s="199" t="n"/>
      <c r="V491" s="199" t="n"/>
      <c r="W491" s="199" t="n"/>
      <c r="X491" s="199" t="n"/>
      <c r="Y491" s="199" t="n"/>
      <c r="Z491" s="199" t="n"/>
      <c r="AA491" s="199" t="n"/>
      <c r="AB491" s="199" t="n"/>
      <c r="AC491" s="199" t="n"/>
      <c r="AD491" s="199" t="n"/>
      <c r="AE491" s="199" t="n"/>
      <c r="AF491" s="199" t="n"/>
      <c r="AG491" s="199" t="n"/>
    </row>
    <row r="492" ht="26.5" customHeight="1">
      <c r="A492" s="203" t="n"/>
      <c r="B492" s="201" t="n"/>
      <c r="C492" s="200" t="n"/>
      <c r="D492" s="201" t="n"/>
      <c r="E492" s="200" t="n"/>
      <c r="F492" s="201" t="n"/>
      <c r="G492" s="200" t="n"/>
      <c r="H492" s="201" t="n"/>
      <c r="I492" s="200" t="n"/>
      <c r="J492" s="199" t="n"/>
      <c r="K492" s="199" t="n"/>
      <c r="L492" s="199" t="n"/>
      <c r="M492" s="212" t="n"/>
      <c r="N492" s="415" t="n"/>
      <c r="O492" s="212" t="n"/>
      <c r="P492" s="199" t="n"/>
      <c r="Q492" s="199" t="n"/>
      <c r="R492" s="199" t="n"/>
      <c r="S492" s="417" t="n"/>
      <c r="T492" s="199" t="n"/>
      <c r="U492" s="199" t="n"/>
      <c r="V492" s="199" t="n"/>
      <c r="W492" s="199" t="n"/>
      <c r="X492" s="199" t="n"/>
      <c r="Y492" s="199" t="n"/>
      <c r="Z492" s="199" t="n"/>
      <c r="AA492" s="199" t="n"/>
      <c r="AB492" s="199" t="n"/>
      <c r="AC492" s="199" t="n"/>
      <c r="AD492" s="199" t="n"/>
      <c r="AE492" s="199" t="n"/>
      <c r="AF492" s="199" t="n"/>
      <c r="AG492" s="199" t="n"/>
    </row>
    <row r="493" ht="26.5" customHeight="1">
      <c r="A493" s="203" t="n"/>
      <c r="B493" s="201" t="n"/>
      <c r="C493" s="200" t="n"/>
      <c r="D493" s="201" t="n"/>
      <c r="E493" s="200" t="n"/>
      <c r="F493" s="201" t="n"/>
      <c r="G493" s="200" t="n"/>
      <c r="H493" s="201" t="n"/>
      <c r="I493" s="200" t="n"/>
      <c r="J493" s="199" t="n"/>
      <c r="K493" s="199" t="n"/>
      <c r="L493" s="199" t="n"/>
      <c r="M493" s="212" t="n"/>
      <c r="N493" s="415" t="n"/>
      <c r="O493" s="212" t="n"/>
      <c r="P493" s="199" t="n"/>
      <c r="Q493" s="199" t="n"/>
      <c r="R493" s="199" t="n"/>
      <c r="S493" s="417" t="n"/>
      <c r="T493" s="199" t="n"/>
      <c r="U493" s="199" t="n"/>
      <c r="V493" s="199" t="n"/>
      <c r="W493" s="199" t="n"/>
      <c r="X493" s="199" t="n"/>
      <c r="Y493" s="199" t="n"/>
      <c r="Z493" s="199" t="n"/>
      <c r="AA493" s="199" t="n"/>
      <c r="AB493" s="199" t="n"/>
      <c r="AC493" s="199" t="n"/>
      <c r="AD493" s="199" t="n"/>
      <c r="AE493" s="199" t="n"/>
      <c r="AF493" s="199" t="n"/>
      <c r="AG493" s="199" t="n"/>
    </row>
    <row r="494" ht="26.5" customHeight="1">
      <c r="A494" s="203" t="n"/>
      <c r="B494" s="201" t="n"/>
      <c r="C494" s="200" t="n"/>
      <c r="D494" s="201" t="n"/>
      <c r="E494" s="200" t="n"/>
      <c r="F494" s="201" t="n"/>
      <c r="G494" s="200" t="n"/>
      <c r="H494" s="201" t="n"/>
      <c r="I494" s="200" t="n"/>
      <c r="J494" s="199" t="n"/>
      <c r="K494" s="199" t="n"/>
      <c r="L494" s="199" t="n"/>
      <c r="M494" s="212" t="n"/>
      <c r="N494" s="415" t="n"/>
      <c r="O494" s="212" t="n"/>
      <c r="P494" s="199" t="n"/>
      <c r="Q494" s="199" t="n"/>
      <c r="R494" s="199" t="n"/>
      <c r="S494" s="417" t="n"/>
      <c r="T494" s="199" t="n"/>
      <c r="U494" s="199" t="n"/>
      <c r="V494" s="199" t="n"/>
      <c r="W494" s="199" t="n"/>
      <c r="X494" s="199" t="n"/>
      <c r="Y494" s="199" t="n"/>
      <c r="Z494" s="199" t="n"/>
      <c r="AA494" s="199" t="n"/>
      <c r="AB494" s="199" t="n"/>
      <c r="AC494" s="199" t="n"/>
      <c r="AD494" s="199" t="n"/>
      <c r="AE494" s="199" t="n"/>
      <c r="AF494" s="199" t="n"/>
      <c r="AG494" s="199" t="n"/>
    </row>
    <row r="495" ht="26.5" customHeight="1">
      <c r="A495" s="203" t="n"/>
      <c r="B495" s="201" t="n"/>
      <c r="C495" s="200" t="n"/>
      <c r="D495" s="201" t="n"/>
      <c r="E495" s="200" t="n"/>
      <c r="F495" s="201" t="n"/>
      <c r="G495" s="200" t="n"/>
      <c r="H495" s="201" t="n"/>
      <c r="I495" s="200" t="n"/>
      <c r="J495" s="199" t="n"/>
      <c r="K495" s="199" t="n"/>
      <c r="L495" s="199" t="n"/>
      <c r="M495" s="212" t="n"/>
      <c r="N495" s="415" t="n"/>
      <c r="O495" s="212" t="n"/>
      <c r="P495" s="199" t="n"/>
      <c r="Q495" s="199" t="n"/>
      <c r="R495" s="199" t="n"/>
      <c r="S495" s="417" t="n"/>
      <c r="T495" s="199" t="n"/>
      <c r="U495" s="199" t="n"/>
      <c r="V495" s="199" t="n"/>
      <c r="W495" s="199" t="n"/>
      <c r="X495" s="199" t="n"/>
      <c r="Y495" s="199" t="n"/>
      <c r="Z495" s="199" t="n"/>
      <c r="AA495" s="199" t="n"/>
      <c r="AB495" s="199" t="n"/>
      <c r="AC495" s="199" t="n"/>
      <c r="AD495" s="199" t="n"/>
      <c r="AE495" s="199" t="n"/>
      <c r="AF495" s="199" t="n"/>
      <c r="AG495" s="199" t="n"/>
    </row>
    <row r="496" ht="26.5" customHeight="1">
      <c r="A496" s="203" t="n"/>
      <c r="B496" s="201" t="n"/>
      <c r="C496" s="200" t="n"/>
      <c r="D496" s="201" t="n"/>
      <c r="E496" s="200" t="n"/>
      <c r="F496" s="201" t="n"/>
      <c r="G496" s="200" t="n"/>
      <c r="H496" s="201" t="n"/>
      <c r="I496" s="200" t="n"/>
      <c r="J496" s="199" t="n"/>
      <c r="K496" s="199" t="n"/>
      <c r="L496" s="199" t="n"/>
      <c r="M496" s="212" t="n"/>
      <c r="N496" s="415" t="n"/>
      <c r="O496" s="212" t="n"/>
      <c r="P496" s="199" t="n"/>
      <c r="Q496" s="199" t="n"/>
      <c r="R496" s="199" t="n"/>
      <c r="S496" s="417" t="n"/>
      <c r="T496" s="199" t="n"/>
      <c r="U496" s="199" t="n"/>
      <c r="V496" s="199" t="n"/>
      <c r="W496" s="199" t="n"/>
      <c r="X496" s="199" t="n"/>
      <c r="Y496" s="199" t="n"/>
      <c r="Z496" s="199" t="n"/>
      <c r="AA496" s="199" t="n"/>
      <c r="AB496" s="199" t="n"/>
      <c r="AC496" s="199" t="n"/>
      <c r="AD496" s="199" t="n"/>
      <c r="AE496" s="199" t="n"/>
      <c r="AF496" s="199" t="n"/>
      <c r="AG496" s="199" t="n"/>
    </row>
    <row r="497" ht="26.5" customHeight="1">
      <c r="A497" s="203" t="n"/>
      <c r="B497" s="201" t="n"/>
      <c r="C497" s="200" t="n"/>
      <c r="D497" s="201" t="n"/>
      <c r="E497" s="200" t="n"/>
      <c r="F497" s="201" t="n"/>
      <c r="G497" s="200" t="n"/>
      <c r="H497" s="201" t="n"/>
      <c r="I497" s="200" t="n"/>
      <c r="J497" s="199" t="n"/>
      <c r="K497" s="199" t="n"/>
      <c r="L497" s="199" t="n"/>
      <c r="M497" s="212" t="n"/>
      <c r="N497" s="415" t="n"/>
      <c r="O497" s="212" t="n"/>
      <c r="P497" s="199" t="n"/>
      <c r="Q497" s="199" t="n"/>
      <c r="R497" s="199" t="n"/>
      <c r="S497" s="417" t="n"/>
      <c r="T497" s="199" t="n"/>
      <c r="U497" s="199" t="n"/>
      <c r="V497" s="199" t="n"/>
      <c r="W497" s="199" t="n"/>
      <c r="X497" s="199" t="n"/>
      <c r="Y497" s="199" t="n"/>
      <c r="Z497" s="199" t="n"/>
      <c r="AA497" s="199" t="n"/>
      <c r="AB497" s="199" t="n"/>
      <c r="AC497" s="199" t="n"/>
      <c r="AD497" s="199" t="n"/>
      <c r="AE497" s="199" t="n"/>
      <c r="AF497" s="199" t="n"/>
      <c r="AG497" s="199" t="n"/>
    </row>
    <row r="498" ht="26.5" customHeight="1">
      <c r="A498" s="203" t="n"/>
      <c r="B498" s="201" t="n"/>
      <c r="C498" s="200" t="n"/>
      <c r="D498" s="201" t="n"/>
      <c r="E498" s="200" t="n"/>
      <c r="F498" s="201" t="n"/>
      <c r="G498" s="200" t="n"/>
      <c r="H498" s="201" t="n"/>
      <c r="I498" s="200" t="n"/>
      <c r="J498" s="199" t="n"/>
      <c r="K498" s="199" t="n"/>
      <c r="L498" s="199" t="n"/>
      <c r="M498" s="212" t="n"/>
      <c r="N498" s="415" t="n"/>
      <c r="O498" s="212" t="n"/>
      <c r="P498" s="199" t="n"/>
      <c r="Q498" s="199" t="n"/>
      <c r="R498" s="199" t="n"/>
      <c r="S498" s="417" t="n"/>
      <c r="T498" s="199" t="n"/>
      <c r="U498" s="199" t="n"/>
      <c r="V498" s="199" t="n"/>
      <c r="W498" s="199" t="n"/>
      <c r="X498" s="199" t="n"/>
      <c r="Y498" s="199" t="n"/>
      <c r="Z498" s="199" t="n"/>
      <c r="AA498" s="199" t="n"/>
      <c r="AB498" s="199" t="n"/>
      <c r="AC498" s="199" t="n"/>
      <c r="AD498" s="199" t="n"/>
      <c r="AE498" s="199" t="n"/>
      <c r="AF498" s="199" t="n"/>
      <c r="AG498" s="199" t="n"/>
    </row>
    <row r="499" ht="26.5" customHeight="1">
      <c r="A499" s="203" t="n"/>
      <c r="B499" s="201" t="n"/>
      <c r="C499" s="200" t="n"/>
      <c r="D499" s="201" t="n"/>
      <c r="E499" s="200" t="n"/>
      <c r="F499" s="201" t="n"/>
      <c r="G499" s="200" t="n"/>
      <c r="H499" s="201" t="n"/>
      <c r="I499" s="200" t="n"/>
      <c r="J499" s="199" t="n"/>
      <c r="K499" s="199" t="n"/>
      <c r="L499" s="199" t="n"/>
      <c r="M499" s="212" t="n"/>
      <c r="N499" s="415" t="n"/>
      <c r="O499" s="212" t="n"/>
      <c r="P499" s="199" t="n"/>
      <c r="Q499" s="199" t="n"/>
      <c r="R499" s="199" t="n"/>
      <c r="S499" s="417" t="n"/>
      <c r="T499" s="199" t="n"/>
      <c r="U499" s="199" t="n"/>
      <c r="V499" s="199" t="n"/>
      <c r="W499" s="199" t="n"/>
      <c r="X499" s="199" t="n"/>
      <c r="Y499" s="199" t="n"/>
      <c r="Z499" s="199" t="n"/>
      <c r="AA499" s="199" t="n"/>
      <c r="AB499" s="199" t="n"/>
      <c r="AC499" s="199" t="n"/>
      <c r="AD499" s="199" t="n"/>
      <c r="AE499" s="199" t="n"/>
      <c r="AF499" s="199" t="n"/>
      <c r="AG499" s="199" t="n"/>
    </row>
    <row r="500" ht="26.5" customHeight="1">
      <c r="A500" s="203" t="n"/>
      <c r="B500" s="201" t="n"/>
      <c r="C500" s="200" t="n"/>
      <c r="D500" s="201" t="n"/>
      <c r="E500" s="200" t="n"/>
      <c r="F500" s="201" t="n"/>
      <c r="G500" s="200" t="n"/>
      <c r="H500" s="201" t="n"/>
      <c r="I500" s="200" t="n"/>
      <c r="J500" s="199" t="n"/>
      <c r="K500" s="199" t="n"/>
      <c r="L500" s="199" t="n"/>
      <c r="M500" s="212" t="n"/>
      <c r="N500" s="415" t="n"/>
      <c r="O500" s="212" t="n"/>
      <c r="P500" s="199" t="n"/>
      <c r="Q500" s="199" t="n"/>
      <c r="R500" s="199" t="n"/>
      <c r="S500" s="417" t="n"/>
      <c r="T500" s="199" t="n"/>
      <c r="U500" s="199" t="n"/>
      <c r="V500" s="199" t="n"/>
      <c r="W500" s="199" t="n"/>
      <c r="X500" s="199" t="n"/>
      <c r="Y500" s="199" t="n"/>
      <c r="Z500" s="199" t="n"/>
      <c r="AA500" s="199" t="n"/>
      <c r="AB500" s="199" t="n"/>
      <c r="AC500" s="199" t="n"/>
      <c r="AD500" s="199" t="n"/>
      <c r="AE500" s="199" t="n"/>
      <c r="AF500" s="199" t="n"/>
      <c r="AG500" s="199" t="n"/>
    </row>
    <row r="501" ht="26.5" customHeight="1">
      <c r="A501" s="203" t="n"/>
      <c r="B501" s="201" t="n"/>
      <c r="C501" s="200" t="n"/>
      <c r="D501" s="201" t="n"/>
      <c r="E501" s="200" t="n"/>
      <c r="F501" s="201" t="n"/>
      <c r="G501" s="200" t="n"/>
      <c r="H501" s="201" t="n"/>
      <c r="I501" s="200" t="n"/>
      <c r="J501" s="199" t="n"/>
      <c r="K501" s="199" t="n"/>
      <c r="L501" s="199" t="n"/>
      <c r="M501" s="212" t="n"/>
      <c r="N501" s="415" t="n"/>
      <c r="O501" s="212" t="n"/>
      <c r="P501" s="199" t="n"/>
      <c r="Q501" s="199" t="n"/>
      <c r="R501" s="199" t="n"/>
      <c r="S501" s="417" t="n"/>
      <c r="T501" s="199" t="n"/>
      <c r="U501" s="199" t="n"/>
      <c r="V501" s="199" t="n"/>
      <c r="W501" s="199" t="n"/>
      <c r="X501" s="199" t="n"/>
      <c r="Y501" s="199" t="n"/>
      <c r="Z501" s="199" t="n"/>
      <c r="AA501" s="199" t="n"/>
      <c r="AB501" s="199" t="n"/>
      <c r="AC501" s="199" t="n"/>
      <c r="AD501" s="199" t="n"/>
      <c r="AE501" s="199" t="n"/>
      <c r="AF501" s="199" t="n"/>
      <c r="AG501" s="199" t="n"/>
    </row>
    <row r="502" ht="26.5" customHeight="1">
      <c r="A502" s="203" t="n"/>
      <c r="B502" s="201" t="n"/>
      <c r="C502" s="200" t="n"/>
      <c r="D502" s="201" t="n"/>
      <c r="E502" s="200" t="n"/>
      <c r="F502" s="201" t="n"/>
      <c r="G502" s="200" t="n"/>
      <c r="H502" s="201" t="n"/>
      <c r="I502" s="200" t="n"/>
      <c r="J502" s="199" t="n"/>
      <c r="K502" s="199" t="n"/>
      <c r="L502" s="199" t="n"/>
      <c r="M502" s="212" t="n"/>
      <c r="N502" s="415" t="n"/>
      <c r="O502" s="212" t="n"/>
      <c r="P502" s="199" t="n"/>
      <c r="Q502" s="199" t="n"/>
      <c r="R502" s="199" t="n"/>
      <c r="S502" s="417" t="n"/>
      <c r="T502" s="199" t="n"/>
      <c r="U502" s="199" t="n"/>
      <c r="V502" s="199" t="n"/>
      <c r="W502" s="199" t="n"/>
      <c r="X502" s="199" t="n"/>
      <c r="Y502" s="199" t="n"/>
      <c r="Z502" s="199" t="n"/>
      <c r="AA502" s="199" t="n"/>
      <c r="AB502" s="199" t="n"/>
      <c r="AC502" s="199" t="n"/>
      <c r="AD502" s="199" t="n"/>
      <c r="AE502" s="199" t="n"/>
      <c r="AF502" s="199" t="n"/>
      <c r="AG502" s="199" t="n"/>
    </row>
    <row r="503" ht="26.5" customHeight="1">
      <c r="A503" s="203" t="n"/>
      <c r="B503" s="201" t="n"/>
      <c r="C503" s="200" t="n"/>
      <c r="D503" s="201" t="n"/>
      <c r="E503" s="200" t="n"/>
      <c r="F503" s="201" t="n"/>
      <c r="G503" s="200" t="n"/>
      <c r="H503" s="201" t="n"/>
      <c r="I503" s="200" t="n"/>
      <c r="J503" s="199" t="n"/>
      <c r="K503" s="199" t="n"/>
      <c r="L503" s="199" t="n"/>
      <c r="M503" s="212" t="n"/>
      <c r="N503" s="415" t="n"/>
      <c r="O503" s="212" t="n"/>
      <c r="P503" s="199" t="n"/>
      <c r="Q503" s="199" t="n"/>
      <c r="R503" s="199" t="n"/>
      <c r="S503" s="417" t="n"/>
      <c r="T503" s="199" t="n"/>
      <c r="U503" s="199" t="n"/>
      <c r="V503" s="199" t="n"/>
      <c r="W503" s="199" t="n"/>
      <c r="X503" s="199" t="n"/>
      <c r="Y503" s="199" t="n"/>
      <c r="Z503" s="199" t="n"/>
      <c r="AA503" s="199" t="n"/>
      <c r="AB503" s="199" t="n"/>
      <c r="AC503" s="199" t="n"/>
      <c r="AD503" s="199" t="n"/>
      <c r="AE503" s="199" t="n"/>
      <c r="AF503" s="199" t="n"/>
      <c r="AG503" s="199" t="n"/>
    </row>
    <row r="504" ht="26.5" customHeight="1">
      <c r="A504" s="203" t="n"/>
      <c r="B504" s="201" t="n"/>
      <c r="C504" s="200" t="n"/>
      <c r="D504" s="201" t="n"/>
      <c r="E504" s="200" t="n"/>
      <c r="F504" s="201" t="n"/>
      <c r="G504" s="200" t="n"/>
      <c r="H504" s="201" t="n"/>
      <c r="I504" s="200" t="n"/>
      <c r="J504" s="199" t="n"/>
      <c r="K504" s="199" t="n"/>
      <c r="L504" s="199" t="n"/>
      <c r="M504" s="212" t="n"/>
      <c r="N504" s="415" t="n"/>
      <c r="O504" s="212" t="n"/>
      <c r="P504" s="199" t="n"/>
      <c r="Q504" s="199" t="n"/>
      <c r="R504" s="199" t="n"/>
      <c r="S504" s="417" t="n"/>
      <c r="T504" s="199" t="n"/>
      <c r="U504" s="199" t="n"/>
      <c r="V504" s="199" t="n"/>
      <c r="W504" s="199" t="n"/>
      <c r="X504" s="199" t="n"/>
      <c r="Y504" s="199" t="n"/>
      <c r="Z504" s="199" t="n"/>
      <c r="AA504" s="199" t="n"/>
      <c r="AB504" s="199" t="n"/>
      <c r="AC504" s="199" t="n"/>
      <c r="AD504" s="199" t="n"/>
      <c r="AE504" s="199" t="n"/>
      <c r="AF504" s="199" t="n"/>
      <c r="AG504" s="199" t="n"/>
    </row>
    <row r="505" ht="26.5" customHeight="1">
      <c r="A505" s="203" t="n"/>
      <c r="B505" s="201" t="n"/>
      <c r="C505" s="200" t="n"/>
      <c r="D505" s="201" t="n"/>
      <c r="E505" s="200" t="n"/>
      <c r="F505" s="201" t="n"/>
      <c r="G505" s="200" t="n"/>
      <c r="H505" s="201" t="n"/>
      <c r="I505" s="200" t="n"/>
      <c r="J505" s="199" t="n"/>
      <c r="K505" s="199" t="n"/>
      <c r="L505" s="199" t="n"/>
      <c r="M505" s="212" t="n"/>
      <c r="N505" s="415" t="n"/>
      <c r="O505" s="212" t="n"/>
      <c r="P505" s="199" t="n"/>
      <c r="Q505" s="199" t="n"/>
      <c r="R505" s="199" t="n"/>
      <c r="S505" s="199" t="n"/>
      <c r="T505" s="199" t="n"/>
      <c r="U505" s="199" t="n"/>
      <c r="V505" s="199" t="n"/>
      <c r="W505" s="199" t="n"/>
      <c r="X505" s="199" t="n"/>
      <c r="Y505" s="199" t="n"/>
      <c r="Z505" s="199" t="n"/>
      <c r="AA505" s="199" t="n"/>
      <c r="AB505" s="199" t="n"/>
      <c r="AC505" s="199" t="n"/>
      <c r="AD505" s="199" t="n"/>
      <c r="AE505" s="199" t="n"/>
      <c r="AF505" s="199" t="n"/>
      <c r="AG505" s="199" t="n"/>
    </row>
    <row r="506" ht="22.5" customHeight="1">
      <c r="A506" s="199" t="n"/>
      <c r="B506" s="201" t="n"/>
      <c r="C506" s="200" t="n"/>
      <c r="D506" s="201" t="n"/>
      <c r="E506" s="200" t="n"/>
      <c r="F506" s="201" t="n"/>
      <c r="G506" s="200" t="n"/>
      <c r="H506" s="201" t="n"/>
      <c r="I506" s="200" t="n"/>
      <c r="J506" s="199" t="n"/>
      <c r="K506" s="199" t="n"/>
      <c r="L506" s="199" t="n"/>
      <c r="M506" s="212" t="n"/>
      <c r="N506" s="199" t="n"/>
      <c r="O506" s="199" t="n"/>
      <c r="P506" s="199" t="n"/>
      <c r="Q506" s="199" t="n"/>
      <c r="R506" s="199" t="n"/>
      <c r="S506" s="199" t="n"/>
      <c r="T506" s="199" t="n"/>
      <c r="U506" s="199" t="n"/>
      <c r="V506" s="199" t="n"/>
      <c r="W506" s="199" t="n"/>
      <c r="X506" s="199" t="n"/>
      <c r="Y506" s="199" t="n"/>
      <c r="Z506" s="199" t="n"/>
      <c r="AA506" s="199" t="n"/>
      <c r="AB506" s="199" t="n"/>
      <c r="AC506" s="199" t="n"/>
      <c r="AD506" s="199" t="n"/>
      <c r="AE506" s="199" t="n"/>
      <c r="AF506" s="199" t="n"/>
      <c r="AG506" s="199" t="n"/>
    </row>
    <row r="507" ht="22.5" customHeight="1">
      <c r="A507" s="199" t="n"/>
      <c r="B507" s="201" t="n"/>
      <c r="C507" s="200" t="n"/>
      <c r="D507" s="201" t="n"/>
      <c r="E507" s="200" t="n"/>
      <c r="F507" s="201" t="n"/>
      <c r="G507" s="200" t="n"/>
      <c r="H507" s="201" t="n"/>
      <c r="I507" s="200" t="n"/>
      <c r="J507" s="199" t="n"/>
      <c r="K507" s="199" t="n"/>
      <c r="L507" s="199" t="n"/>
      <c r="M507" s="212" t="n"/>
      <c r="N507" s="199" t="n"/>
      <c r="O507" s="199" t="n"/>
      <c r="P507" s="199" t="n"/>
      <c r="Q507" s="199" t="n"/>
      <c r="R507" s="199" t="n"/>
      <c r="S507" s="199" t="n"/>
      <c r="T507" s="199" t="n"/>
      <c r="U507" s="199" t="n"/>
      <c r="V507" s="199" t="n"/>
      <c r="W507" s="199" t="n"/>
      <c r="X507" s="199" t="n"/>
      <c r="Y507" s="199" t="n"/>
      <c r="Z507" s="199" t="n"/>
      <c r="AA507" s="199" t="n"/>
      <c r="AB507" s="199" t="n"/>
      <c r="AC507" s="199" t="n"/>
      <c r="AD507" s="199" t="n"/>
      <c r="AE507" s="199" t="n"/>
      <c r="AF507" s="199" t="n"/>
      <c r="AG507" s="199" t="n"/>
    </row>
    <row r="508" ht="22.5" customHeight="1">
      <c r="A508" s="199" t="n"/>
      <c r="B508" s="201" t="n"/>
      <c r="C508" s="200" t="n"/>
      <c r="D508" s="201" t="n"/>
      <c r="E508" s="200" t="n"/>
      <c r="F508" s="201" t="n"/>
      <c r="G508" s="200" t="n"/>
      <c r="H508" s="201" t="n"/>
      <c r="I508" s="200" t="n"/>
      <c r="J508" s="199" t="n"/>
      <c r="K508" s="199" t="n"/>
      <c r="L508" s="199" t="n"/>
      <c r="M508" s="212" t="n"/>
      <c r="N508" s="199" t="n"/>
      <c r="O508" s="199" t="n"/>
      <c r="P508" s="199" t="n"/>
      <c r="Q508" s="199" t="n"/>
      <c r="R508" s="199" t="n"/>
      <c r="S508" s="199" t="n"/>
      <c r="T508" s="199" t="n"/>
      <c r="U508" s="199" t="n"/>
      <c r="V508" s="199" t="n"/>
      <c r="W508" s="199" t="n"/>
      <c r="X508" s="199" t="n"/>
      <c r="Y508" s="199" t="n"/>
      <c r="Z508" s="199" t="n"/>
      <c r="AA508" s="199" t="n"/>
      <c r="AB508" s="199" t="n"/>
      <c r="AC508" s="199" t="n"/>
      <c r="AD508" s="199" t="n"/>
      <c r="AE508" s="199" t="n"/>
      <c r="AF508" s="199" t="n"/>
      <c r="AG508" s="199" t="n"/>
    </row>
    <row r="509" ht="22.5" customHeight="1">
      <c r="A509" s="199" t="n"/>
      <c r="B509" s="201" t="n"/>
      <c r="C509" s="200" t="n"/>
      <c r="D509" s="201" t="n"/>
      <c r="E509" s="200" t="n"/>
      <c r="F509" s="201" t="n"/>
      <c r="G509" s="200" t="n"/>
      <c r="H509" s="201" t="n"/>
      <c r="I509" s="200" t="n"/>
      <c r="J509" s="199" t="n"/>
      <c r="K509" s="199" t="n"/>
      <c r="L509" s="199" t="n"/>
      <c r="M509" s="212" t="n"/>
      <c r="N509" s="199" t="n"/>
      <c r="O509" s="199" t="n"/>
      <c r="P509" s="199" t="n"/>
      <c r="Q509" s="199" t="n"/>
      <c r="R509" s="199" t="n"/>
      <c r="S509" s="199" t="n"/>
      <c r="T509" s="199" t="n"/>
      <c r="U509" s="199" t="n"/>
      <c r="V509" s="199" t="n"/>
      <c r="W509" s="199" t="n"/>
      <c r="X509" s="199" t="n"/>
      <c r="Y509" s="199" t="n"/>
      <c r="Z509" s="199" t="n"/>
      <c r="AA509" s="199" t="n"/>
      <c r="AB509" s="199" t="n"/>
      <c r="AC509" s="199" t="n"/>
      <c r="AD509" s="199" t="n"/>
      <c r="AE509" s="199" t="n"/>
      <c r="AF509" s="199" t="n"/>
      <c r="AG509" s="199" t="n"/>
    </row>
    <row r="510" ht="22.5" customHeight="1">
      <c r="A510" s="199" t="n"/>
      <c r="B510" s="201" t="n"/>
      <c r="C510" s="200" t="n"/>
      <c r="D510" s="201" t="n"/>
      <c r="E510" s="200" t="n"/>
      <c r="F510" s="201" t="n"/>
      <c r="G510" s="200" t="n"/>
      <c r="H510" s="201" t="n"/>
      <c r="I510" s="200" t="n"/>
      <c r="J510" s="199" t="n"/>
      <c r="K510" s="199" t="n"/>
      <c r="L510" s="199" t="n"/>
      <c r="M510" s="212" t="n"/>
      <c r="N510" s="199" t="n"/>
      <c r="O510" s="199" t="n"/>
      <c r="P510" s="199" t="n"/>
      <c r="Q510" s="199" t="n"/>
      <c r="R510" s="199" t="n"/>
      <c r="S510" s="199" t="n"/>
      <c r="T510" s="199" t="n"/>
      <c r="U510" s="199" t="n"/>
      <c r="V510" s="199" t="n"/>
      <c r="W510" s="199" t="n"/>
      <c r="X510" s="199" t="n"/>
      <c r="Y510" s="199" t="n"/>
      <c r="Z510" s="199" t="n"/>
      <c r="AA510" s="199" t="n"/>
      <c r="AB510" s="199" t="n"/>
      <c r="AC510" s="199" t="n"/>
      <c r="AD510" s="199" t="n"/>
      <c r="AE510" s="199" t="n"/>
      <c r="AF510" s="199" t="n"/>
      <c r="AG510" s="199" t="n"/>
    </row>
    <row r="511" ht="22.5" customHeight="1">
      <c r="A511" s="199" t="n"/>
      <c r="B511" s="201" t="n"/>
      <c r="C511" s="200" t="n"/>
      <c r="D511" s="201" t="n"/>
      <c r="E511" s="200" t="n"/>
      <c r="F511" s="201" t="n"/>
      <c r="G511" s="200" t="n"/>
      <c r="H511" s="201" t="n"/>
      <c r="I511" s="200" t="n"/>
      <c r="J511" s="199" t="n"/>
      <c r="K511" s="199" t="n"/>
      <c r="L511" s="199" t="n"/>
      <c r="M511" s="212" t="n"/>
      <c r="N511" s="199" t="n"/>
      <c r="O511" s="199" t="n"/>
      <c r="P511" s="199" t="n"/>
      <c r="Q511" s="199" t="n"/>
      <c r="R511" s="199" t="n"/>
      <c r="S511" s="199" t="n"/>
      <c r="T511" s="199" t="n"/>
      <c r="U511" s="199" t="n"/>
      <c r="V511" s="199" t="n"/>
      <c r="W511" s="199" t="n"/>
      <c r="X511" s="199" t="n"/>
      <c r="Y511" s="199" t="n"/>
      <c r="Z511" s="199" t="n"/>
      <c r="AA511" s="199" t="n"/>
      <c r="AB511" s="199" t="n"/>
      <c r="AC511" s="199" t="n"/>
      <c r="AD511" s="199" t="n"/>
      <c r="AE511" s="199" t="n"/>
      <c r="AF511" s="199" t="n"/>
      <c r="AG511" s="199" t="n"/>
    </row>
    <row r="512" ht="22.5" customHeight="1">
      <c r="A512" s="199" t="n"/>
      <c r="B512" s="201" t="n"/>
      <c r="C512" s="200" t="n"/>
      <c r="D512" s="201" t="n"/>
      <c r="E512" s="200" t="n"/>
      <c r="F512" s="201" t="n"/>
      <c r="G512" s="200" t="n"/>
      <c r="H512" s="201" t="n"/>
      <c r="I512" s="200" t="n"/>
      <c r="J512" s="199" t="n"/>
      <c r="K512" s="199" t="n"/>
      <c r="L512" s="199" t="n"/>
      <c r="M512" s="212" t="n"/>
      <c r="N512" s="199" t="n"/>
      <c r="O512" s="199" t="n"/>
      <c r="P512" s="199" t="n"/>
      <c r="Q512" s="199" t="n"/>
      <c r="R512" s="199" t="n"/>
      <c r="S512" s="199" t="n"/>
      <c r="T512" s="199" t="n"/>
      <c r="U512" s="199" t="n"/>
      <c r="V512" s="199" t="n"/>
      <c r="W512" s="199" t="n"/>
      <c r="X512" s="199" t="n"/>
      <c r="Y512" s="199" t="n"/>
      <c r="Z512" s="199" t="n"/>
      <c r="AA512" s="199" t="n"/>
      <c r="AB512" s="199" t="n"/>
      <c r="AC512" s="199" t="n"/>
      <c r="AD512" s="199" t="n"/>
      <c r="AE512" s="199" t="n"/>
      <c r="AF512" s="199" t="n"/>
      <c r="AG512" s="199" t="n"/>
    </row>
    <row r="513" ht="22.5" customHeight="1">
      <c r="A513" s="199" t="n"/>
      <c r="B513" s="201" t="n"/>
      <c r="C513" s="200" t="n"/>
      <c r="D513" s="201" t="n"/>
      <c r="E513" s="200" t="n"/>
      <c r="F513" s="201" t="n"/>
      <c r="G513" s="200" t="n"/>
      <c r="H513" s="201" t="n"/>
      <c r="I513" s="200" t="n"/>
      <c r="J513" s="199" t="n"/>
      <c r="K513" s="199" t="n"/>
      <c r="L513" s="199" t="n"/>
      <c r="M513" s="212" t="n"/>
      <c r="N513" s="199" t="n"/>
      <c r="O513" s="199" t="n"/>
      <c r="P513" s="199" t="n"/>
      <c r="Q513" s="199" t="n"/>
      <c r="R513" s="199" t="n"/>
      <c r="S513" s="199" t="n"/>
      <c r="T513" s="199" t="n"/>
      <c r="U513" s="199" t="n"/>
      <c r="V513" s="199" t="n"/>
      <c r="W513" s="199" t="n"/>
      <c r="X513" s="199" t="n"/>
      <c r="Y513" s="199" t="n"/>
      <c r="Z513" s="199" t="n"/>
      <c r="AA513" s="199" t="n"/>
      <c r="AB513" s="199" t="n"/>
      <c r="AC513" s="199" t="n"/>
      <c r="AD513" s="199" t="n"/>
      <c r="AE513" s="199" t="n"/>
      <c r="AF513" s="199" t="n"/>
      <c r="AG513" s="199" t="n"/>
    </row>
    <row r="514" ht="22.5" customHeight="1">
      <c r="A514" s="199" t="n"/>
      <c r="B514" s="201" t="n"/>
      <c r="C514" s="200" t="n"/>
      <c r="D514" s="201" t="n"/>
      <c r="E514" s="200" t="n"/>
      <c r="F514" s="201" t="n"/>
      <c r="G514" s="200" t="n"/>
      <c r="H514" s="201" t="n"/>
      <c r="I514" s="200" t="n"/>
      <c r="J514" s="199" t="n"/>
      <c r="K514" s="199" t="n"/>
      <c r="L514" s="199" t="n"/>
      <c r="M514" s="212" t="n"/>
      <c r="N514" s="199" t="n"/>
      <c r="O514" s="199" t="n"/>
      <c r="P514" s="199" t="n"/>
      <c r="Q514" s="199" t="n"/>
      <c r="R514" s="199" t="n"/>
      <c r="S514" s="199" t="n"/>
      <c r="T514" s="199" t="n"/>
      <c r="U514" s="199" t="n"/>
      <c r="V514" s="199" t="n"/>
      <c r="W514" s="199" t="n"/>
      <c r="X514" s="199" t="n"/>
      <c r="Y514" s="199" t="n"/>
      <c r="Z514" s="199" t="n"/>
      <c r="AA514" s="199" t="n"/>
      <c r="AB514" s="199" t="n"/>
      <c r="AC514" s="199" t="n"/>
      <c r="AD514" s="199" t="n"/>
      <c r="AE514" s="199" t="n"/>
      <c r="AF514" s="199" t="n"/>
      <c r="AG514" s="199" t="n"/>
    </row>
    <row r="515" ht="22.5" customHeight="1">
      <c r="A515" s="199" t="n"/>
      <c r="B515" s="201" t="n"/>
      <c r="C515" s="200" t="n"/>
      <c r="D515" s="201" t="n"/>
      <c r="E515" s="200" t="n"/>
      <c r="F515" s="201" t="n"/>
      <c r="G515" s="200" t="n"/>
      <c r="H515" s="201" t="n"/>
      <c r="I515" s="200" t="n"/>
      <c r="J515" s="199" t="n"/>
      <c r="K515" s="199" t="n"/>
      <c r="L515" s="199" t="n"/>
      <c r="M515" s="212" t="n"/>
      <c r="N515" s="199" t="n"/>
      <c r="O515" s="199" t="n"/>
      <c r="P515" s="199" t="n"/>
      <c r="Q515" s="199" t="n"/>
      <c r="R515" s="199" t="n"/>
      <c r="S515" s="199" t="n"/>
      <c r="T515" s="199" t="n"/>
      <c r="U515" s="199" t="n"/>
      <c r="V515" s="199" t="n"/>
      <c r="W515" s="199" t="n"/>
      <c r="X515" s="199" t="n"/>
      <c r="Y515" s="199" t="n"/>
      <c r="Z515" s="199" t="n"/>
      <c r="AA515" s="199" t="n"/>
      <c r="AB515" s="199" t="n"/>
      <c r="AC515" s="199" t="n"/>
      <c r="AD515" s="199" t="n"/>
      <c r="AE515" s="199" t="n"/>
      <c r="AF515" s="199" t="n"/>
      <c r="AG515" s="199" t="n"/>
    </row>
    <row r="516" ht="22.5" customHeight="1">
      <c r="A516" s="199" t="n"/>
      <c r="B516" s="201" t="n"/>
      <c r="C516" s="200" t="n"/>
      <c r="D516" s="201" t="n"/>
      <c r="E516" s="200" t="n"/>
      <c r="F516" s="201" t="n"/>
      <c r="G516" s="200" t="n"/>
      <c r="H516" s="201" t="n"/>
      <c r="I516" s="200" t="n"/>
      <c r="J516" s="199" t="n"/>
      <c r="K516" s="199" t="n"/>
      <c r="L516" s="199" t="n"/>
      <c r="M516" s="212" t="n"/>
      <c r="N516" s="199" t="n"/>
      <c r="O516" s="199" t="n"/>
      <c r="P516" s="199" t="n"/>
      <c r="Q516" s="199" t="n"/>
      <c r="R516" s="199" t="n"/>
      <c r="S516" s="199" t="n"/>
      <c r="T516" s="199" t="n"/>
      <c r="U516" s="199" t="n"/>
      <c r="V516" s="199" t="n"/>
      <c r="W516" s="199" t="n"/>
      <c r="X516" s="199" t="n"/>
      <c r="Y516" s="199" t="n"/>
      <c r="Z516" s="199" t="n"/>
      <c r="AA516" s="199" t="n"/>
      <c r="AB516" s="199" t="n"/>
      <c r="AC516" s="199" t="n"/>
      <c r="AD516" s="199" t="n"/>
      <c r="AE516" s="199" t="n"/>
      <c r="AF516" s="199" t="n"/>
      <c r="AG516" s="199" t="n"/>
    </row>
    <row r="517" ht="22.5" customHeight="1">
      <c r="A517" s="199" t="n"/>
      <c r="B517" s="201" t="n"/>
      <c r="C517" s="200" t="n"/>
      <c r="D517" s="201" t="n"/>
      <c r="E517" s="200" t="n"/>
      <c r="F517" s="201" t="n"/>
      <c r="G517" s="200" t="n"/>
      <c r="H517" s="201" t="n"/>
      <c r="I517" s="200" t="n"/>
      <c r="J517" s="199" t="n"/>
      <c r="K517" s="199" t="n"/>
      <c r="L517" s="199" t="n"/>
      <c r="M517" s="212" t="n"/>
      <c r="N517" s="199" t="n"/>
      <c r="O517" s="199" t="n"/>
      <c r="P517" s="199" t="n"/>
      <c r="Q517" s="199" t="n"/>
      <c r="R517" s="199" t="n"/>
      <c r="S517" s="199" t="n"/>
      <c r="T517" s="199" t="n"/>
      <c r="U517" s="199" t="n"/>
      <c r="V517" s="199" t="n"/>
      <c r="W517" s="199" t="n"/>
      <c r="X517" s="199" t="n"/>
      <c r="Y517" s="199" t="n"/>
      <c r="Z517" s="199" t="n"/>
      <c r="AA517" s="199" t="n"/>
      <c r="AB517" s="199" t="n"/>
      <c r="AC517" s="199" t="n"/>
      <c r="AD517" s="199" t="n"/>
      <c r="AE517" s="199" t="n"/>
      <c r="AF517" s="199" t="n"/>
      <c r="AG517" s="199" t="n"/>
    </row>
    <row r="518" ht="22.5" customHeight="1">
      <c r="A518" s="199" t="n"/>
      <c r="B518" s="201" t="n"/>
      <c r="C518" s="200" t="n"/>
      <c r="D518" s="201" t="n"/>
      <c r="E518" s="200" t="n"/>
      <c r="F518" s="201" t="n"/>
      <c r="G518" s="200" t="n"/>
      <c r="H518" s="201" t="n"/>
      <c r="I518" s="200" t="n"/>
      <c r="J518" s="199" t="n"/>
      <c r="K518" s="199" t="n"/>
      <c r="L518" s="199" t="n"/>
      <c r="M518" s="212" t="n"/>
      <c r="N518" s="199" t="n"/>
      <c r="O518" s="199" t="n"/>
      <c r="P518" s="199" t="n"/>
      <c r="Q518" s="199" t="n"/>
      <c r="R518" s="199" t="n"/>
      <c r="S518" s="199" t="n"/>
      <c r="T518" s="199" t="n"/>
      <c r="U518" s="199" t="n"/>
      <c r="V518" s="199" t="n"/>
      <c r="W518" s="199" t="n"/>
      <c r="X518" s="199" t="n"/>
      <c r="Y518" s="199" t="n"/>
      <c r="Z518" s="199" t="n"/>
      <c r="AA518" s="199" t="n"/>
      <c r="AB518" s="199" t="n"/>
      <c r="AC518" s="199" t="n"/>
      <c r="AD518" s="199" t="n"/>
      <c r="AE518" s="199" t="n"/>
      <c r="AF518" s="199" t="n"/>
      <c r="AG518" s="199" t="n"/>
    </row>
    <row r="519" ht="22.5" customHeight="1">
      <c r="A519" s="199" t="n"/>
      <c r="B519" s="201" t="n"/>
      <c r="C519" s="200" t="n"/>
      <c r="D519" s="201" t="n"/>
      <c r="E519" s="200" t="n"/>
      <c r="F519" s="201" t="n"/>
      <c r="G519" s="200" t="n"/>
      <c r="H519" s="201" t="n"/>
      <c r="I519" s="200" t="n"/>
      <c r="J519" s="199" t="n"/>
      <c r="K519" s="199" t="n"/>
      <c r="L519" s="199" t="n"/>
      <c r="M519" s="212" t="n"/>
      <c r="N519" s="199" t="n"/>
      <c r="O519" s="199" t="n"/>
      <c r="P519" s="199" t="n"/>
      <c r="Q519" s="199" t="n"/>
      <c r="R519" s="199" t="n"/>
      <c r="S519" s="199" t="n"/>
      <c r="T519" s="199" t="n"/>
      <c r="U519" s="199" t="n"/>
      <c r="V519" s="199" t="n"/>
      <c r="W519" s="199" t="n"/>
      <c r="X519" s="199" t="n"/>
      <c r="Y519" s="199" t="n"/>
      <c r="Z519" s="199" t="n"/>
      <c r="AA519" s="199" t="n"/>
      <c r="AB519" s="199" t="n"/>
      <c r="AC519" s="199" t="n"/>
      <c r="AD519" s="199" t="n"/>
      <c r="AE519" s="199" t="n"/>
      <c r="AF519" s="199" t="n"/>
      <c r="AG519" s="199" t="n"/>
    </row>
    <row r="520" ht="22.5" customHeight="1">
      <c r="A520" s="199" t="n"/>
      <c r="B520" s="201" t="n"/>
      <c r="C520" s="200" t="n"/>
      <c r="D520" s="201" t="n"/>
      <c r="E520" s="200" t="n"/>
      <c r="F520" s="201" t="n"/>
      <c r="G520" s="200" t="n"/>
      <c r="H520" s="201" t="n"/>
      <c r="I520" s="200" t="n"/>
      <c r="J520" s="199" t="n"/>
      <c r="K520" s="199" t="n"/>
      <c r="L520" s="199" t="n"/>
      <c r="M520" s="212" t="n"/>
      <c r="N520" s="199" t="n"/>
      <c r="O520" s="199" t="n"/>
      <c r="P520" s="199" t="n"/>
      <c r="Q520" s="199" t="n"/>
      <c r="R520" s="199" t="n"/>
      <c r="S520" s="199" t="n"/>
      <c r="T520" s="199" t="n"/>
      <c r="U520" s="199" t="n"/>
      <c r="V520" s="199" t="n"/>
      <c r="W520" s="199" t="n"/>
      <c r="X520" s="199" t="n"/>
      <c r="Y520" s="199" t="n"/>
      <c r="Z520" s="199" t="n"/>
      <c r="AA520" s="199" t="n"/>
      <c r="AB520" s="199" t="n"/>
      <c r="AC520" s="199" t="n"/>
      <c r="AD520" s="199" t="n"/>
      <c r="AE520" s="199" t="n"/>
      <c r="AF520" s="199" t="n"/>
      <c r="AG520" s="199" t="n"/>
    </row>
    <row r="521" ht="22.5" customHeight="1">
      <c r="A521" s="199" t="n"/>
      <c r="B521" s="201" t="n"/>
      <c r="C521" s="200" t="n"/>
      <c r="D521" s="201" t="n"/>
      <c r="E521" s="200" t="n"/>
      <c r="F521" s="201" t="n"/>
      <c r="G521" s="200" t="n"/>
      <c r="H521" s="201" t="n"/>
      <c r="I521" s="200" t="n"/>
      <c r="J521" s="199" t="n"/>
      <c r="K521" s="199" t="n"/>
      <c r="L521" s="199" t="n"/>
      <c r="M521" s="212" t="n"/>
      <c r="N521" s="199" t="n"/>
      <c r="O521" s="199" t="n"/>
      <c r="P521" s="199" t="n"/>
      <c r="Q521" s="199" t="n"/>
      <c r="R521" s="199" t="n"/>
      <c r="S521" s="199" t="n"/>
      <c r="T521" s="199" t="n"/>
      <c r="U521" s="199" t="n"/>
      <c r="V521" s="199" t="n"/>
      <c r="W521" s="199" t="n"/>
      <c r="X521" s="199" t="n"/>
      <c r="Y521" s="199" t="n"/>
      <c r="Z521" s="199" t="n"/>
      <c r="AA521" s="199" t="n"/>
      <c r="AB521" s="199" t="n"/>
      <c r="AC521" s="199" t="n"/>
      <c r="AD521" s="199" t="n"/>
      <c r="AE521" s="199" t="n"/>
      <c r="AF521" s="199" t="n"/>
      <c r="AG521" s="199" t="n"/>
    </row>
    <row r="522" ht="22.5" customHeight="1">
      <c r="A522" s="199" t="n"/>
      <c r="B522" s="201" t="n"/>
      <c r="C522" s="200" t="n"/>
      <c r="D522" s="201" t="n"/>
      <c r="E522" s="200" t="n"/>
      <c r="F522" s="201" t="n"/>
      <c r="G522" s="200" t="n"/>
      <c r="H522" s="201" t="n"/>
      <c r="I522" s="200" t="n"/>
      <c r="J522" s="199" t="n"/>
      <c r="K522" s="199" t="n"/>
      <c r="L522" s="199" t="n"/>
      <c r="M522" s="212" t="n"/>
      <c r="N522" s="199" t="n"/>
      <c r="O522" s="199" t="n"/>
      <c r="P522" s="199" t="n"/>
      <c r="Q522" s="199" t="n"/>
      <c r="R522" s="199" t="n"/>
      <c r="S522" s="199" t="n"/>
      <c r="T522" s="199" t="n"/>
      <c r="U522" s="199" t="n"/>
      <c r="V522" s="199" t="n"/>
      <c r="W522" s="199" t="n"/>
      <c r="X522" s="199" t="n"/>
      <c r="Y522" s="199" t="n"/>
      <c r="Z522" s="199" t="n"/>
      <c r="AA522" s="199" t="n"/>
      <c r="AB522" s="199" t="n"/>
      <c r="AC522" s="199" t="n"/>
      <c r="AD522" s="199" t="n"/>
      <c r="AE522" s="199" t="n"/>
      <c r="AF522" s="199" t="n"/>
      <c r="AG522" s="199" t="n"/>
    </row>
    <row r="523" ht="22.5" customHeight="1">
      <c r="A523" s="199" t="n"/>
      <c r="B523" s="201" t="n"/>
      <c r="C523" s="200" t="n"/>
      <c r="D523" s="201" t="n"/>
      <c r="E523" s="200" t="n"/>
      <c r="F523" s="201" t="n"/>
      <c r="G523" s="200" t="n"/>
      <c r="H523" s="201" t="n"/>
      <c r="I523" s="200" t="n"/>
      <c r="J523" s="199" t="n"/>
      <c r="K523" s="199" t="n"/>
      <c r="L523" s="199" t="n"/>
      <c r="M523" s="212" t="n"/>
      <c r="N523" s="199" t="n"/>
      <c r="O523" s="199" t="n"/>
      <c r="P523" s="199" t="n"/>
      <c r="Q523" s="199" t="n"/>
      <c r="R523" s="199" t="n"/>
      <c r="S523" s="199" t="n"/>
      <c r="T523" s="199" t="n"/>
      <c r="U523" s="199" t="n"/>
      <c r="V523" s="199" t="n"/>
      <c r="W523" s="199" t="n"/>
      <c r="X523" s="199" t="n"/>
      <c r="Y523" s="199" t="n"/>
      <c r="Z523" s="199" t="n"/>
      <c r="AA523" s="199" t="n"/>
      <c r="AB523" s="199" t="n"/>
      <c r="AC523" s="199" t="n"/>
      <c r="AD523" s="199" t="n"/>
      <c r="AE523" s="199" t="n"/>
      <c r="AF523" s="199" t="n"/>
      <c r="AG523" s="199" t="n"/>
    </row>
    <row r="524" ht="22.5" customHeight="1">
      <c r="A524" s="199" t="n"/>
      <c r="B524" s="201" t="n"/>
      <c r="C524" s="200" t="n"/>
      <c r="D524" s="201" t="n"/>
      <c r="E524" s="200" t="n"/>
      <c r="F524" s="201" t="n"/>
      <c r="G524" s="200" t="n"/>
      <c r="H524" s="201" t="n"/>
      <c r="I524" s="200" t="n"/>
      <c r="J524" s="199" t="n"/>
      <c r="K524" s="199" t="n"/>
      <c r="L524" s="199" t="n"/>
      <c r="M524" s="212" t="n"/>
      <c r="N524" s="199" t="n"/>
      <c r="O524" s="199" t="n"/>
      <c r="P524" s="199" t="n"/>
      <c r="Q524" s="199" t="n"/>
      <c r="R524" s="199" t="n"/>
      <c r="S524" s="199" t="n"/>
      <c r="T524" s="199" t="n"/>
      <c r="U524" s="199" t="n"/>
      <c r="V524" s="199" t="n"/>
      <c r="W524" s="199" t="n"/>
      <c r="X524" s="199" t="n"/>
      <c r="Y524" s="199" t="n"/>
      <c r="Z524" s="199" t="n"/>
      <c r="AA524" s="199" t="n"/>
      <c r="AB524" s="199" t="n"/>
      <c r="AC524" s="199" t="n"/>
      <c r="AD524" s="199" t="n"/>
      <c r="AE524" s="199" t="n"/>
      <c r="AF524" s="199" t="n"/>
      <c r="AG524" s="199" t="n"/>
    </row>
    <row r="525" ht="22.5" customHeight="1">
      <c r="A525" s="199" t="n"/>
      <c r="B525" s="201" t="n"/>
      <c r="C525" s="200" t="n"/>
      <c r="D525" s="201" t="n"/>
      <c r="E525" s="200" t="n"/>
      <c r="F525" s="201" t="n"/>
      <c r="G525" s="200" t="n"/>
      <c r="H525" s="201" t="n"/>
      <c r="I525" s="200" t="n"/>
      <c r="J525" s="199" t="n"/>
      <c r="K525" s="199" t="n"/>
      <c r="L525" s="199" t="n"/>
      <c r="M525" s="212" t="n"/>
      <c r="N525" s="199" t="n"/>
      <c r="O525" s="199" t="n"/>
      <c r="P525" s="199" t="n"/>
      <c r="Q525" s="199" t="n"/>
      <c r="R525" s="199" t="n"/>
      <c r="S525" s="199" t="n"/>
      <c r="T525" s="199" t="n"/>
      <c r="U525" s="199" t="n"/>
      <c r="V525" s="199" t="n"/>
      <c r="W525" s="199" t="n"/>
      <c r="X525" s="199" t="n"/>
      <c r="Y525" s="199" t="n"/>
      <c r="Z525" s="199" t="n"/>
      <c r="AA525" s="199" t="n"/>
      <c r="AB525" s="199" t="n"/>
      <c r="AC525" s="199" t="n"/>
      <c r="AD525" s="199" t="n"/>
      <c r="AE525" s="199" t="n"/>
      <c r="AF525" s="199" t="n"/>
      <c r="AG525" s="199" t="n"/>
    </row>
    <row r="526" ht="22.5" customHeight="1">
      <c r="A526" s="199" t="n"/>
      <c r="B526" s="201" t="n"/>
      <c r="C526" s="200" t="n"/>
      <c r="D526" s="201" t="n"/>
      <c r="E526" s="200" t="n"/>
      <c r="F526" s="201" t="n"/>
      <c r="G526" s="200" t="n"/>
      <c r="H526" s="201" t="n"/>
      <c r="I526" s="200" t="n"/>
      <c r="J526" s="199" t="n"/>
      <c r="K526" s="199" t="n"/>
      <c r="L526" s="199" t="n"/>
      <c r="M526" s="212" t="n"/>
      <c r="N526" s="199" t="n"/>
      <c r="O526" s="199" t="n"/>
      <c r="P526" s="199" t="n"/>
      <c r="Q526" s="199" t="n"/>
      <c r="R526" s="199" t="n"/>
      <c r="S526" s="199" t="n"/>
      <c r="T526" s="199" t="n"/>
      <c r="U526" s="199" t="n"/>
      <c r="V526" s="199" t="n"/>
      <c r="W526" s="199" t="n"/>
      <c r="X526" s="199" t="n"/>
      <c r="Y526" s="199" t="n"/>
      <c r="Z526" s="199" t="n"/>
      <c r="AA526" s="199" t="n"/>
      <c r="AB526" s="199" t="n"/>
      <c r="AC526" s="199" t="n"/>
      <c r="AD526" s="199" t="n"/>
      <c r="AE526" s="199" t="n"/>
      <c r="AF526" s="199" t="n"/>
      <c r="AG526" s="199" t="n"/>
    </row>
    <row r="527" ht="22.5" customHeight="1">
      <c r="A527" s="199" t="n"/>
      <c r="B527" s="201" t="n"/>
      <c r="C527" s="200" t="n"/>
      <c r="D527" s="201" t="n"/>
      <c r="E527" s="200" t="n"/>
      <c r="F527" s="201" t="n"/>
      <c r="G527" s="200" t="n"/>
      <c r="H527" s="201" t="n"/>
      <c r="I527" s="200" t="n"/>
      <c r="J527" s="199" t="n"/>
      <c r="K527" s="199" t="n"/>
      <c r="L527" s="199" t="n"/>
      <c r="M527" s="212" t="n"/>
      <c r="N527" s="199" t="n"/>
      <c r="O527" s="199" t="n"/>
      <c r="P527" s="199" t="n"/>
      <c r="Q527" s="199" t="n"/>
      <c r="R527" s="199" t="n"/>
      <c r="S527" s="199" t="n"/>
      <c r="T527" s="199" t="n"/>
      <c r="U527" s="199" t="n"/>
      <c r="V527" s="199" t="n"/>
      <c r="W527" s="199" t="n"/>
      <c r="X527" s="199" t="n"/>
      <c r="Y527" s="199" t="n"/>
      <c r="Z527" s="199" t="n"/>
      <c r="AA527" s="199" t="n"/>
      <c r="AB527" s="199" t="n"/>
      <c r="AC527" s="199" t="n"/>
      <c r="AD527" s="199" t="n"/>
      <c r="AE527" s="199" t="n"/>
      <c r="AF527" s="199" t="n"/>
      <c r="AG527" s="199" t="n"/>
    </row>
    <row r="528" ht="22.5" customHeight="1">
      <c r="A528" s="199" t="n"/>
      <c r="B528" s="201" t="n"/>
      <c r="C528" s="200" t="n"/>
      <c r="D528" s="201" t="n"/>
      <c r="E528" s="200" t="n"/>
      <c r="F528" s="201" t="n"/>
      <c r="G528" s="200" t="n"/>
      <c r="H528" s="201" t="n"/>
      <c r="I528" s="200" t="n"/>
      <c r="J528" s="199" t="n"/>
      <c r="K528" s="199" t="n"/>
      <c r="L528" s="199" t="n"/>
      <c r="M528" s="212" t="n"/>
      <c r="N528" s="199" t="n"/>
      <c r="O528" s="199" t="n"/>
      <c r="P528" s="199" t="n"/>
      <c r="Q528" s="199" t="n"/>
      <c r="R528" s="199" t="n"/>
      <c r="S528" s="199" t="n"/>
      <c r="T528" s="199" t="n"/>
      <c r="U528" s="199" t="n"/>
      <c r="V528" s="199" t="n"/>
      <c r="W528" s="199" t="n"/>
      <c r="X528" s="199" t="n"/>
      <c r="Y528" s="199" t="n"/>
      <c r="Z528" s="199" t="n"/>
      <c r="AA528" s="199" t="n"/>
      <c r="AB528" s="199" t="n"/>
      <c r="AC528" s="199" t="n"/>
      <c r="AD528" s="199" t="n"/>
      <c r="AE528" s="199" t="n"/>
      <c r="AF528" s="199" t="n"/>
      <c r="AG528" s="199" t="n"/>
    </row>
    <row r="529" ht="22.5" customHeight="1">
      <c r="A529" s="199" t="n"/>
      <c r="B529" s="201" t="n"/>
      <c r="C529" s="200" t="n"/>
      <c r="D529" s="201" t="n"/>
      <c r="E529" s="200" t="n"/>
      <c r="F529" s="201" t="n"/>
      <c r="G529" s="200" t="n"/>
      <c r="H529" s="201" t="n"/>
      <c r="I529" s="200" t="n"/>
      <c r="J529" s="199" t="n"/>
      <c r="K529" s="199" t="n"/>
      <c r="L529" s="199" t="n"/>
      <c r="M529" s="212" t="n"/>
      <c r="N529" s="199" t="n"/>
      <c r="O529" s="199" t="n"/>
      <c r="P529" s="199" t="n"/>
      <c r="Q529" s="199" t="n"/>
      <c r="R529" s="199" t="n"/>
      <c r="S529" s="199" t="n"/>
      <c r="T529" s="199" t="n"/>
      <c r="U529" s="199" t="n"/>
      <c r="V529" s="199" t="n"/>
      <c r="W529" s="199" t="n"/>
      <c r="X529" s="199" t="n"/>
      <c r="Y529" s="199" t="n"/>
      <c r="Z529" s="199" t="n"/>
      <c r="AA529" s="199" t="n"/>
      <c r="AB529" s="199" t="n"/>
      <c r="AC529" s="199" t="n"/>
      <c r="AD529" s="199" t="n"/>
      <c r="AE529" s="199" t="n"/>
      <c r="AF529" s="199" t="n"/>
      <c r="AG529" s="199" t="n"/>
    </row>
    <row r="530" ht="22.5" customHeight="1">
      <c r="A530" s="199" t="n"/>
      <c r="B530" s="201" t="n"/>
      <c r="C530" s="200" t="n"/>
      <c r="D530" s="201" t="n"/>
      <c r="E530" s="200" t="n"/>
      <c r="F530" s="201" t="n"/>
      <c r="G530" s="200" t="n"/>
      <c r="H530" s="201" t="n"/>
      <c r="I530" s="200" t="n"/>
      <c r="J530" s="199" t="n"/>
      <c r="K530" s="199" t="n"/>
      <c r="L530" s="199" t="n"/>
      <c r="M530" s="212" t="n"/>
      <c r="N530" s="199" t="n"/>
      <c r="O530" s="199" t="n"/>
      <c r="P530" s="199" t="n"/>
      <c r="Q530" s="199" t="n"/>
      <c r="R530" s="199" t="n"/>
      <c r="S530" s="199" t="n"/>
      <c r="T530" s="199" t="n"/>
      <c r="U530" s="199" t="n"/>
      <c r="V530" s="199" t="n"/>
      <c r="W530" s="199" t="n"/>
      <c r="X530" s="199" t="n"/>
      <c r="Y530" s="199" t="n"/>
      <c r="Z530" s="199" t="n"/>
      <c r="AA530" s="199" t="n"/>
      <c r="AB530" s="199" t="n"/>
      <c r="AC530" s="199" t="n"/>
      <c r="AD530" s="199" t="n"/>
      <c r="AE530" s="199" t="n"/>
      <c r="AF530" s="199" t="n"/>
      <c r="AG530" s="199" t="n"/>
    </row>
    <row r="531" ht="22.5" customHeight="1">
      <c r="A531" s="199" t="n"/>
      <c r="B531" s="201" t="n"/>
      <c r="C531" s="200" t="n"/>
      <c r="D531" s="201" t="n"/>
      <c r="E531" s="200" t="n"/>
      <c r="F531" s="201" t="n"/>
      <c r="G531" s="200" t="n"/>
      <c r="H531" s="201" t="n"/>
      <c r="I531" s="200" t="n"/>
      <c r="J531" s="199" t="n"/>
      <c r="K531" s="199" t="n"/>
      <c r="L531" s="199" t="n"/>
      <c r="M531" s="212" t="n"/>
      <c r="N531" s="199" t="n"/>
      <c r="O531" s="199" t="n"/>
      <c r="P531" s="199" t="n"/>
      <c r="Q531" s="199" t="n"/>
      <c r="R531" s="199" t="n"/>
      <c r="S531" s="199" t="n"/>
      <c r="T531" s="199" t="n"/>
      <c r="U531" s="199" t="n"/>
      <c r="V531" s="199" t="n"/>
      <c r="W531" s="199" t="n"/>
      <c r="X531" s="199" t="n"/>
      <c r="Y531" s="199" t="n"/>
      <c r="Z531" s="199" t="n"/>
      <c r="AA531" s="199" t="n"/>
      <c r="AB531" s="199" t="n"/>
      <c r="AC531" s="199" t="n"/>
      <c r="AD531" s="199" t="n"/>
      <c r="AE531" s="199" t="n"/>
      <c r="AF531" s="199" t="n"/>
      <c r="AG531" s="199" t="n"/>
    </row>
    <row r="532" ht="22.5" customHeight="1">
      <c r="A532" s="199" t="n"/>
      <c r="B532" s="201" t="n"/>
      <c r="C532" s="200" t="n"/>
      <c r="D532" s="201" t="n"/>
      <c r="E532" s="200" t="n"/>
      <c r="F532" s="201" t="n"/>
      <c r="G532" s="200" t="n"/>
      <c r="H532" s="201" t="n"/>
      <c r="I532" s="200" t="n"/>
      <c r="J532" s="199" t="n"/>
      <c r="K532" s="199" t="n"/>
      <c r="L532" s="199" t="n"/>
      <c r="M532" s="212" t="n"/>
      <c r="N532" s="199" t="n"/>
      <c r="O532" s="199" t="n"/>
      <c r="P532" s="199" t="n"/>
      <c r="Q532" s="199" t="n"/>
      <c r="R532" s="199" t="n"/>
      <c r="S532" s="199" t="n"/>
      <c r="T532" s="199" t="n"/>
      <c r="U532" s="199" t="n"/>
      <c r="V532" s="199" t="n"/>
      <c r="W532" s="199" t="n"/>
      <c r="X532" s="199" t="n"/>
      <c r="Y532" s="199" t="n"/>
      <c r="Z532" s="199" t="n"/>
      <c r="AA532" s="199" t="n"/>
      <c r="AB532" s="199" t="n"/>
      <c r="AC532" s="199" t="n"/>
      <c r="AD532" s="199" t="n"/>
      <c r="AE532" s="199" t="n"/>
      <c r="AF532" s="199" t="n"/>
      <c r="AG532" s="199" t="n"/>
    </row>
    <row r="533" ht="22.5" customHeight="1">
      <c r="A533" s="199" t="n"/>
      <c r="B533" s="201" t="n"/>
      <c r="C533" s="200" t="n"/>
      <c r="D533" s="201" t="n"/>
      <c r="E533" s="200" t="n"/>
      <c r="F533" s="201" t="n"/>
      <c r="G533" s="200" t="n"/>
      <c r="H533" s="201" t="n"/>
      <c r="I533" s="200" t="n"/>
      <c r="J533" s="199" t="n"/>
      <c r="K533" s="199" t="n"/>
      <c r="L533" s="199" t="n"/>
      <c r="M533" s="212" t="n"/>
      <c r="N533" s="199" t="n"/>
      <c r="O533" s="199" t="n"/>
      <c r="P533" s="199" t="n"/>
      <c r="Q533" s="199" t="n"/>
      <c r="R533" s="199" t="n"/>
      <c r="S533" s="199" t="n"/>
      <c r="T533" s="199" t="n"/>
      <c r="U533" s="199" t="n"/>
      <c r="V533" s="199" t="n"/>
      <c r="W533" s="199" t="n"/>
      <c r="X533" s="199" t="n"/>
      <c r="Y533" s="199" t="n"/>
      <c r="Z533" s="199" t="n"/>
      <c r="AA533" s="199" t="n"/>
      <c r="AB533" s="199" t="n"/>
      <c r="AC533" s="199" t="n"/>
      <c r="AD533" s="199" t="n"/>
      <c r="AE533" s="199" t="n"/>
      <c r="AF533" s="199" t="n"/>
      <c r="AG533" s="199" t="n"/>
    </row>
    <row r="534" ht="22.5" customHeight="1">
      <c r="A534" s="199" t="n"/>
      <c r="B534" s="201" t="n"/>
      <c r="C534" s="200" t="n"/>
      <c r="D534" s="201" t="n"/>
      <c r="E534" s="200" t="n"/>
      <c r="F534" s="201" t="n"/>
      <c r="G534" s="200" t="n"/>
      <c r="H534" s="201" t="n"/>
      <c r="I534" s="200" t="n"/>
      <c r="J534" s="199" t="n"/>
      <c r="K534" s="199" t="n"/>
      <c r="L534" s="199" t="n"/>
      <c r="M534" s="212" t="n"/>
      <c r="N534" s="199" t="n"/>
      <c r="O534" s="199" t="n"/>
      <c r="P534" s="199" t="n"/>
      <c r="Q534" s="199" t="n"/>
      <c r="R534" s="199" t="n"/>
      <c r="S534" s="199" t="n"/>
      <c r="T534" s="199" t="n"/>
      <c r="U534" s="199" t="n"/>
      <c r="V534" s="199" t="n"/>
      <c r="W534" s="199" t="n"/>
      <c r="X534" s="199" t="n"/>
      <c r="Y534" s="199" t="n"/>
      <c r="Z534" s="199" t="n"/>
      <c r="AA534" s="199" t="n"/>
      <c r="AB534" s="199" t="n"/>
      <c r="AC534" s="199" t="n"/>
      <c r="AD534" s="199" t="n"/>
      <c r="AE534" s="199" t="n"/>
      <c r="AF534" s="199" t="n"/>
      <c r="AG534" s="199" t="n"/>
    </row>
    <row r="535" ht="22.5" customHeight="1">
      <c r="A535" s="199" t="n"/>
      <c r="B535" s="201" t="n"/>
      <c r="C535" s="200" t="n"/>
      <c r="D535" s="201" t="n"/>
      <c r="E535" s="200" t="n"/>
      <c r="F535" s="201" t="n"/>
      <c r="G535" s="200" t="n"/>
      <c r="H535" s="201" t="n"/>
      <c r="I535" s="200" t="n"/>
      <c r="J535" s="199" t="n"/>
      <c r="K535" s="199" t="n"/>
      <c r="L535" s="199" t="n"/>
      <c r="M535" s="212" t="n"/>
      <c r="N535" s="199" t="n"/>
      <c r="O535" s="199" t="n"/>
      <c r="P535" s="199" t="n"/>
      <c r="Q535" s="199" t="n"/>
      <c r="R535" s="199" t="n"/>
      <c r="S535" s="199" t="n"/>
      <c r="T535" s="199" t="n"/>
      <c r="U535" s="199" t="n"/>
      <c r="V535" s="199" t="n"/>
      <c r="W535" s="199" t="n"/>
      <c r="X535" s="199" t="n"/>
      <c r="Y535" s="199" t="n"/>
      <c r="Z535" s="199" t="n"/>
      <c r="AA535" s="199" t="n"/>
      <c r="AB535" s="199" t="n"/>
      <c r="AC535" s="199" t="n"/>
      <c r="AD535" s="199" t="n"/>
      <c r="AE535" s="199" t="n"/>
      <c r="AF535" s="199" t="n"/>
      <c r="AG535" s="199" t="n"/>
    </row>
    <row r="536" ht="22.5" customHeight="1">
      <c r="A536" s="199" t="n"/>
      <c r="B536" s="201" t="n"/>
      <c r="C536" s="200" t="n"/>
      <c r="D536" s="201" t="n"/>
      <c r="E536" s="200" t="n"/>
      <c r="F536" s="201" t="n"/>
      <c r="G536" s="200" t="n"/>
      <c r="H536" s="201" t="n"/>
      <c r="I536" s="200" t="n"/>
      <c r="J536" s="199" t="n"/>
      <c r="K536" s="199" t="n"/>
      <c r="L536" s="199" t="n"/>
      <c r="M536" s="212" t="n"/>
      <c r="N536" s="199" t="n"/>
      <c r="O536" s="199" t="n"/>
      <c r="P536" s="199" t="n"/>
      <c r="Q536" s="199" t="n"/>
      <c r="R536" s="199" t="n"/>
      <c r="S536" s="199" t="n"/>
      <c r="T536" s="199" t="n"/>
      <c r="U536" s="199" t="n"/>
      <c r="V536" s="199" t="n"/>
      <c r="W536" s="199" t="n"/>
      <c r="X536" s="199" t="n"/>
      <c r="Y536" s="199" t="n"/>
      <c r="Z536" s="199" t="n"/>
      <c r="AA536" s="199" t="n"/>
      <c r="AB536" s="199" t="n"/>
      <c r="AC536" s="199" t="n"/>
      <c r="AD536" s="199" t="n"/>
      <c r="AE536" s="199" t="n"/>
      <c r="AF536" s="199" t="n"/>
      <c r="AG536" s="199" t="n"/>
    </row>
    <row r="537" ht="22.5" customHeight="1">
      <c r="A537" s="199" t="n"/>
      <c r="B537" s="201" t="n"/>
      <c r="C537" s="200" t="n"/>
      <c r="D537" s="201" t="n"/>
      <c r="E537" s="200" t="n"/>
      <c r="F537" s="201" t="n"/>
      <c r="G537" s="200" t="n"/>
      <c r="H537" s="201" t="n"/>
      <c r="I537" s="200" t="n"/>
      <c r="J537" s="199" t="n"/>
      <c r="K537" s="199" t="n"/>
      <c r="L537" s="199" t="n"/>
      <c r="M537" s="212" t="n"/>
      <c r="N537" s="199" t="n"/>
      <c r="O537" s="199" t="n"/>
      <c r="P537" s="199" t="n"/>
      <c r="Q537" s="199" t="n"/>
      <c r="R537" s="199" t="n"/>
      <c r="S537" s="199" t="n"/>
      <c r="T537" s="199" t="n"/>
      <c r="U537" s="199" t="n"/>
      <c r="V537" s="199" t="n"/>
      <c r="W537" s="199" t="n"/>
      <c r="X537" s="199" t="n"/>
      <c r="Y537" s="199" t="n"/>
      <c r="Z537" s="199" t="n"/>
      <c r="AA537" s="199" t="n"/>
      <c r="AB537" s="199" t="n"/>
      <c r="AC537" s="199" t="n"/>
      <c r="AD537" s="199" t="n"/>
      <c r="AE537" s="199" t="n"/>
      <c r="AF537" s="199" t="n"/>
      <c r="AG537" s="199" t="n"/>
    </row>
    <row r="538" ht="22.5" customHeight="1">
      <c r="A538" s="199" t="n"/>
      <c r="B538" s="201" t="n"/>
      <c r="C538" s="200" t="n"/>
      <c r="D538" s="201" t="n"/>
      <c r="E538" s="200" t="n"/>
      <c r="F538" s="201" t="n"/>
      <c r="G538" s="200" t="n"/>
      <c r="H538" s="201" t="n"/>
      <c r="I538" s="200" t="n"/>
      <c r="J538" s="199" t="n"/>
      <c r="K538" s="199" t="n"/>
      <c r="L538" s="199" t="n"/>
      <c r="M538" s="212" t="n"/>
      <c r="N538" s="199" t="n"/>
      <c r="O538" s="199" t="n"/>
      <c r="P538" s="199" t="n"/>
      <c r="Q538" s="199" t="n"/>
      <c r="R538" s="199" t="n"/>
      <c r="S538" s="199" t="n"/>
      <c r="T538" s="199" t="n"/>
      <c r="U538" s="199" t="n"/>
      <c r="V538" s="199" t="n"/>
      <c r="W538" s="199" t="n"/>
      <c r="X538" s="199" t="n"/>
      <c r="Y538" s="199" t="n"/>
      <c r="Z538" s="199" t="n"/>
      <c r="AA538" s="199" t="n"/>
      <c r="AB538" s="199" t="n"/>
      <c r="AC538" s="199" t="n"/>
      <c r="AD538" s="199" t="n"/>
      <c r="AE538" s="199" t="n"/>
      <c r="AF538" s="199" t="n"/>
      <c r="AG538" s="199" t="n"/>
    </row>
    <row r="539" ht="22.5" customHeight="1">
      <c r="A539" s="199" t="n"/>
      <c r="B539" s="201" t="n"/>
      <c r="C539" s="200" t="n"/>
      <c r="D539" s="201" t="n"/>
      <c r="E539" s="200" t="n"/>
      <c r="F539" s="201" t="n"/>
      <c r="G539" s="200" t="n"/>
      <c r="H539" s="201" t="n"/>
      <c r="I539" s="200" t="n"/>
      <c r="J539" s="199" t="n"/>
      <c r="K539" s="199" t="n"/>
      <c r="L539" s="199" t="n"/>
      <c r="M539" s="212" t="n"/>
      <c r="N539" s="199" t="n"/>
      <c r="O539" s="199" t="n"/>
      <c r="P539" s="199" t="n"/>
      <c r="Q539" s="199" t="n"/>
      <c r="R539" s="199" t="n"/>
      <c r="S539" s="199" t="n"/>
      <c r="T539" s="199" t="n"/>
      <c r="U539" s="199" t="n"/>
      <c r="V539" s="199" t="n"/>
      <c r="W539" s="199" t="n"/>
      <c r="X539" s="199" t="n"/>
      <c r="Y539" s="199" t="n"/>
      <c r="Z539" s="199" t="n"/>
      <c r="AA539" s="199" t="n"/>
      <c r="AB539" s="199" t="n"/>
      <c r="AC539" s="199" t="n"/>
      <c r="AD539" s="199" t="n"/>
      <c r="AE539" s="199" t="n"/>
      <c r="AF539" s="199" t="n"/>
      <c r="AG539" s="199" t="n"/>
    </row>
    <row r="540" ht="22.5" customHeight="1">
      <c r="A540" s="199" t="n"/>
      <c r="B540" s="201" t="n"/>
      <c r="C540" s="200" t="n"/>
      <c r="D540" s="201" t="n"/>
      <c r="E540" s="200" t="n"/>
      <c r="F540" s="201" t="n"/>
      <c r="G540" s="200" t="n"/>
      <c r="H540" s="201" t="n"/>
      <c r="I540" s="200" t="n"/>
      <c r="J540" s="199" t="n"/>
      <c r="K540" s="199" t="n"/>
      <c r="L540" s="199" t="n"/>
      <c r="M540" s="212" t="n"/>
      <c r="N540" s="199" t="n"/>
      <c r="O540" s="199" t="n"/>
      <c r="P540" s="199" t="n"/>
      <c r="Q540" s="199" t="n"/>
      <c r="R540" s="199" t="n"/>
      <c r="S540" s="199" t="n"/>
      <c r="T540" s="199" t="n"/>
      <c r="U540" s="199" t="n"/>
      <c r="V540" s="199" t="n"/>
      <c r="W540" s="199" t="n"/>
      <c r="X540" s="199" t="n"/>
      <c r="Y540" s="199" t="n"/>
      <c r="Z540" s="199" t="n"/>
      <c r="AA540" s="199" t="n"/>
      <c r="AB540" s="199" t="n"/>
      <c r="AC540" s="199" t="n"/>
      <c r="AD540" s="199" t="n"/>
      <c r="AE540" s="199" t="n"/>
      <c r="AF540" s="199" t="n"/>
      <c r="AG540" s="199" t="n"/>
    </row>
    <row r="541" ht="22.5" customHeight="1">
      <c r="A541" s="199" t="n"/>
      <c r="B541" s="201" t="n"/>
      <c r="C541" s="200" t="n"/>
      <c r="D541" s="201" t="n"/>
      <c r="E541" s="200" t="n"/>
      <c r="F541" s="201" t="n"/>
      <c r="G541" s="200" t="n"/>
      <c r="H541" s="201" t="n"/>
      <c r="I541" s="200" t="n"/>
      <c r="J541" s="199" t="n"/>
      <c r="K541" s="199" t="n"/>
      <c r="L541" s="199" t="n"/>
      <c r="M541" s="212" t="n"/>
      <c r="N541" s="199" t="n"/>
      <c r="O541" s="199" t="n"/>
      <c r="P541" s="199" t="n"/>
      <c r="Q541" s="199" t="n"/>
      <c r="R541" s="199" t="n"/>
      <c r="S541" s="199" t="n"/>
      <c r="T541" s="199" t="n"/>
      <c r="U541" s="199" t="n"/>
      <c r="V541" s="199" t="n"/>
      <c r="W541" s="199" t="n"/>
      <c r="X541" s="199" t="n"/>
      <c r="Y541" s="199" t="n"/>
      <c r="Z541" s="199" t="n"/>
      <c r="AA541" s="199" t="n"/>
      <c r="AB541" s="199" t="n"/>
      <c r="AC541" s="199" t="n"/>
      <c r="AD541" s="199" t="n"/>
      <c r="AE541" s="199" t="n"/>
      <c r="AF541" s="199" t="n"/>
      <c r="AG541" s="199" t="n"/>
    </row>
    <row r="542" ht="22.5" customHeight="1">
      <c r="A542" s="199" t="n"/>
      <c r="B542" s="201" t="n"/>
      <c r="C542" s="200" t="n"/>
      <c r="D542" s="201" t="n"/>
      <c r="E542" s="200" t="n"/>
      <c r="F542" s="201" t="n"/>
      <c r="G542" s="200" t="n"/>
      <c r="H542" s="201" t="n"/>
      <c r="I542" s="200" t="n"/>
      <c r="J542" s="199" t="n"/>
      <c r="K542" s="199" t="n"/>
      <c r="L542" s="199" t="n"/>
      <c r="M542" s="212" t="n"/>
      <c r="N542" s="199" t="n"/>
      <c r="O542" s="199" t="n"/>
      <c r="P542" s="199" t="n"/>
      <c r="Q542" s="199" t="n"/>
      <c r="R542" s="199" t="n"/>
      <c r="S542" s="199" t="n"/>
      <c r="T542" s="199" t="n"/>
      <c r="U542" s="199" t="n"/>
      <c r="V542" s="199" t="n"/>
      <c r="W542" s="199" t="n"/>
      <c r="X542" s="199" t="n"/>
      <c r="Y542" s="199" t="n"/>
      <c r="Z542" s="199" t="n"/>
      <c r="AA542" s="199" t="n"/>
      <c r="AB542" s="199" t="n"/>
      <c r="AC542" s="199" t="n"/>
      <c r="AD542" s="199" t="n"/>
      <c r="AE542" s="199" t="n"/>
      <c r="AF542" s="199" t="n"/>
      <c r="AG542" s="199" t="n"/>
    </row>
    <row r="543" ht="22.5" customHeight="1">
      <c r="A543" s="199" t="n"/>
      <c r="B543" s="201" t="n"/>
      <c r="C543" s="200" t="n"/>
      <c r="D543" s="201" t="n"/>
      <c r="E543" s="200" t="n"/>
      <c r="F543" s="201" t="n"/>
      <c r="G543" s="200" t="n"/>
      <c r="H543" s="201" t="n"/>
      <c r="I543" s="200" t="n"/>
      <c r="J543" s="199" t="n"/>
      <c r="K543" s="199" t="n"/>
      <c r="L543" s="199" t="n"/>
      <c r="M543" s="212" t="n"/>
      <c r="N543" s="199" t="n"/>
      <c r="O543" s="199" t="n"/>
      <c r="P543" s="199" t="n"/>
      <c r="Q543" s="199" t="n"/>
      <c r="R543" s="199" t="n"/>
      <c r="S543" s="199" t="n"/>
      <c r="T543" s="199" t="n"/>
      <c r="U543" s="199" t="n"/>
      <c r="V543" s="199" t="n"/>
      <c r="W543" s="199" t="n"/>
      <c r="X543" s="199" t="n"/>
      <c r="Y543" s="199" t="n"/>
      <c r="Z543" s="199" t="n"/>
      <c r="AA543" s="199" t="n"/>
      <c r="AB543" s="199" t="n"/>
      <c r="AC543" s="199" t="n"/>
      <c r="AD543" s="199" t="n"/>
      <c r="AE543" s="199" t="n"/>
      <c r="AF543" s="199" t="n"/>
      <c r="AG543" s="199" t="n"/>
    </row>
    <row r="544" ht="22.5" customHeight="1">
      <c r="A544" s="199" t="n"/>
      <c r="B544" s="201" t="n"/>
      <c r="C544" s="200" t="n"/>
      <c r="D544" s="201" t="n"/>
      <c r="E544" s="200" t="n"/>
      <c r="F544" s="201" t="n"/>
      <c r="G544" s="200" t="n"/>
      <c r="H544" s="201" t="n"/>
      <c r="I544" s="200" t="n"/>
      <c r="J544" s="199" t="n"/>
      <c r="K544" s="199" t="n"/>
      <c r="L544" s="199" t="n"/>
      <c r="M544" s="212" t="n"/>
      <c r="N544" s="199" t="n"/>
      <c r="O544" s="199" t="n"/>
      <c r="P544" s="199" t="n"/>
      <c r="Q544" s="199" t="n"/>
      <c r="R544" s="199" t="n"/>
      <c r="S544" s="199" t="n"/>
      <c r="T544" s="199" t="n"/>
      <c r="U544" s="199" t="n"/>
      <c r="V544" s="199" t="n"/>
      <c r="W544" s="199" t="n"/>
      <c r="X544" s="199" t="n"/>
      <c r="Y544" s="199" t="n"/>
      <c r="Z544" s="199" t="n"/>
      <c r="AA544" s="199" t="n"/>
      <c r="AB544" s="199" t="n"/>
      <c r="AC544" s="199" t="n"/>
      <c r="AD544" s="199" t="n"/>
      <c r="AE544" s="199" t="n"/>
      <c r="AF544" s="199" t="n"/>
      <c r="AG544" s="199" t="n"/>
    </row>
    <row r="545" ht="22.5" customHeight="1">
      <c r="A545" s="199" t="n"/>
      <c r="B545" s="201" t="n"/>
      <c r="C545" s="200" t="n"/>
      <c r="D545" s="201" t="n"/>
      <c r="E545" s="200" t="n"/>
      <c r="F545" s="201" t="n"/>
      <c r="G545" s="200" t="n"/>
      <c r="H545" s="201" t="n"/>
      <c r="I545" s="200" t="n"/>
      <c r="J545" s="199" t="n"/>
      <c r="K545" s="199" t="n"/>
      <c r="L545" s="199" t="n"/>
      <c r="M545" s="212" t="n"/>
      <c r="N545" s="199" t="n"/>
      <c r="O545" s="199" t="n"/>
      <c r="P545" s="199" t="n"/>
      <c r="Q545" s="199" t="n"/>
      <c r="R545" s="199" t="n"/>
      <c r="S545" s="199" t="n"/>
      <c r="T545" s="199" t="n"/>
      <c r="U545" s="199" t="n"/>
      <c r="V545" s="199" t="n"/>
      <c r="W545" s="199" t="n"/>
      <c r="X545" s="199" t="n"/>
      <c r="Y545" s="199" t="n"/>
      <c r="Z545" s="199" t="n"/>
      <c r="AA545" s="199" t="n"/>
      <c r="AB545" s="199" t="n"/>
      <c r="AC545" s="199" t="n"/>
      <c r="AD545" s="199" t="n"/>
      <c r="AE545" s="199" t="n"/>
      <c r="AF545" s="199" t="n"/>
      <c r="AG545" s="199" t="n"/>
    </row>
    <row r="546" ht="22.5" customHeight="1">
      <c r="A546" s="199" t="n"/>
      <c r="B546" s="201" t="n"/>
      <c r="C546" s="200" t="n"/>
      <c r="D546" s="201" t="n"/>
      <c r="E546" s="200" t="n"/>
      <c r="F546" s="201" t="n"/>
      <c r="G546" s="200" t="n"/>
      <c r="H546" s="201" t="n"/>
      <c r="I546" s="200" t="n"/>
      <c r="J546" s="199" t="n"/>
      <c r="K546" s="199" t="n"/>
      <c r="L546" s="199" t="n"/>
      <c r="M546" s="212" t="n"/>
      <c r="N546" s="199" t="n"/>
      <c r="O546" s="199" t="n"/>
      <c r="P546" s="199" t="n"/>
      <c r="Q546" s="199" t="n"/>
      <c r="R546" s="199" t="n"/>
      <c r="S546" s="199" t="n"/>
      <c r="T546" s="199" t="n"/>
      <c r="U546" s="199" t="n"/>
      <c r="V546" s="199" t="n"/>
      <c r="W546" s="199" t="n"/>
      <c r="X546" s="199" t="n"/>
      <c r="Y546" s="199" t="n"/>
      <c r="Z546" s="199" t="n"/>
      <c r="AA546" s="199" t="n"/>
      <c r="AB546" s="199" t="n"/>
      <c r="AC546" s="199" t="n"/>
      <c r="AD546" s="199" t="n"/>
      <c r="AE546" s="199" t="n"/>
      <c r="AF546" s="199" t="n"/>
      <c r="AG546" s="199" t="n"/>
    </row>
    <row r="547" ht="22.5" customHeight="1">
      <c r="A547" s="199" t="n"/>
      <c r="B547" s="201" t="n"/>
      <c r="C547" s="200" t="n"/>
      <c r="D547" s="201" t="n"/>
      <c r="E547" s="200" t="n"/>
      <c r="F547" s="201" t="n"/>
      <c r="G547" s="200" t="n"/>
      <c r="H547" s="201" t="n"/>
      <c r="I547" s="200" t="n"/>
      <c r="J547" s="199" t="n"/>
      <c r="K547" s="199" t="n"/>
      <c r="L547" s="199" t="n"/>
      <c r="M547" s="212" t="n"/>
      <c r="N547" s="199" t="n"/>
      <c r="O547" s="199" t="n"/>
      <c r="P547" s="199" t="n"/>
      <c r="Q547" s="199" t="n"/>
      <c r="R547" s="199" t="n"/>
      <c r="S547" s="199" t="n"/>
      <c r="T547" s="199" t="n"/>
      <c r="U547" s="199" t="n"/>
      <c r="V547" s="199" t="n"/>
      <c r="W547" s="199" t="n"/>
      <c r="X547" s="199" t="n"/>
      <c r="Y547" s="199" t="n"/>
      <c r="Z547" s="199" t="n"/>
      <c r="AA547" s="199" t="n"/>
      <c r="AB547" s="199" t="n"/>
      <c r="AC547" s="199" t="n"/>
      <c r="AD547" s="199" t="n"/>
      <c r="AE547" s="199" t="n"/>
      <c r="AF547" s="199" t="n"/>
      <c r="AG547" s="199" t="n"/>
    </row>
    <row r="548" ht="22.5" customHeight="1">
      <c r="A548" s="199" t="n"/>
      <c r="B548" s="201" t="n"/>
      <c r="C548" s="200" t="n"/>
      <c r="D548" s="201" t="n"/>
      <c r="E548" s="200" t="n"/>
      <c r="F548" s="201" t="n"/>
      <c r="G548" s="200" t="n"/>
      <c r="H548" s="201" t="n"/>
      <c r="I548" s="200" t="n"/>
      <c r="J548" s="199" t="n"/>
      <c r="K548" s="199" t="n"/>
      <c r="L548" s="199" t="n"/>
      <c r="M548" s="212" t="n"/>
      <c r="N548" s="199" t="n"/>
      <c r="O548" s="199" t="n"/>
      <c r="P548" s="199" t="n"/>
      <c r="Q548" s="199" t="n"/>
      <c r="R548" s="199" t="n"/>
      <c r="S548" s="199" t="n"/>
      <c r="T548" s="199" t="n"/>
      <c r="U548" s="199" t="n"/>
      <c r="V548" s="199" t="n"/>
      <c r="W548" s="199" t="n"/>
      <c r="X548" s="199" t="n"/>
      <c r="Y548" s="199" t="n"/>
      <c r="Z548" s="199" t="n"/>
      <c r="AA548" s="199" t="n"/>
      <c r="AB548" s="199" t="n"/>
      <c r="AC548" s="199" t="n"/>
      <c r="AD548" s="199" t="n"/>
      <c r="AE548" s="199" t="n"/>
      <c r="AF548" s="199" t="n"/>
      <c r="AG548" s="199" t="n"/>
    </row>
    <row r="549" ht="22.5" customHeight="1">
      <c r="A549" s="199" t="n"/>
      <c r="B549" s="201" t="n"/>
      <c r="C549" s="200" t="n"/>
      <c r="D549" s="201" t="n"/>
      <c r="E549" s="200" t="n"/>
      <c r="F549" s="201" t="n"/>
      <c r="G549" s="200" t="n"/>
      <c r="H549" s="201" t="n"/>
      <c r="I549" s="200" t="n"/>
      <c r="J549" s="199" t="n"/>
      <c r="K549" s="199" t="n"/>
      <c r="L549" s="199" t="n"/>
      <c r="M549" s="212" t="n"/>
      <c r="N549" s="199" t="n"/>
      <c r="O549" s="199" t="n"/>
      <c r="P549" s="199" t="n"/>
      <c r="Q549" s="199" t="n"/>
      <c r="R549" s="199" t="n"/>
      <c r="S549" s="199" t="n"/>
      <c r="T549" s="199" t="n"/>
      <c r="U549" s="199" t="n"/>
      <c r="V549" s="199" t="n"/>
      <c r="W549" s="199" t="n"/>
      <c r="X549" s="199" t="n"/>
      <c r="Y549" s="199" t="n"/>
      <c r="Z549" s="199" t="n"/>
      <c r="AA549" s="199" t="n"/>
      <c r="AB549" s="199" t="n"/>
      <c r="AC549" s="199" t="n"/>
      <c r="AD549" s="199" t="n"/>
      <c r="AE549" s="199" t="n"/>
      <c r="AF549" s="199" t="n"/>
      <c r="AG549" s="199" t="n"/>
    </row>
    <row r="550" ht="22.5" customHeight="1">
      <c r="A550" s="199" t="n"/>
      <c r="B550" s="201" t="n"/>
      <c r="C550" s="200" t="n"/>
      <c r="D550" s="201" t="n"/>
      <c r="E550" s="200" t="n"/>
      <c r="F550" s="201" t="n"/>
      <c r="G550" s="200" t="n"/>
      <c r="H550" s="201" t="n"/>
      <c r="I550" s="200" t="n"/>
      <c r="J550" s="199" t="n"/>
      <c r="K550" s="199" t="n"/>
      <c r="L550" s="199" t="n"/>
      <c r="M550" s="212" t="n"/>
      <c r="N550" s="199" t="n"/>
      <c r="O550" s="199" t="n"/>
      <c r="P550" s="199" t="n"/>
      <c r="Q550" s="199" t="n"/>
      <c r="R550" s="199" t="n"/>
      <c r="S550" s="199" t="n"/>
      <c r="T550" s="199" t="n"/>
      <c r="U550" s="199" t="n"/>
      <c r="V550" s="199" t="n"/>
      <c r="W550" s="199" t="n"/>
      <c r="X550" s="199" t="n"/>
      <c r="Y550" s="199" t="n"/>
      <c r="Z550" s="199" t="n"/>
      <c r="AA550" s="199" t="n"/>
      <c r="AB550" s="199" t="n"/>
      <c r="AC550" s="199" t="n"/>
      <c r="AD550" s="199" t="n"/>
      <c r="AE550" s="199" t="n"/>
      <c r="AF550" s="199" t="n"/>
      <c r="AG550" s="199" t="n"/>
    </row>
    <row r="551" ht="22.5" customHeight="1">
      <c r="A551" s="199" t="n"/>
      <c r="B551" s="201" t="n"/>
      <c r="C551" s="200" t="n"/>
      <c r="D551" s="201" t="n"/>
      <c r="E551" s="200" t="n"/>
      <c r="F551" s="201" t="n"/>
      <c r="G551" s="200" t="n"/>
      <c r="H551" s="201" t="n"/>
      <c r="I551" s="200" t="n"/>
      <c r="J551" s="199" t="n"/>
      <c r="K551" s="199" t="n"/>
      <c r="L551" s="199" t="n"/>
      <c r="M551" s="212" t="n"/>
      <c r="N551" s="199" t="n"/>
      <c r="O551" s="199" t="n"/>
      <c r="P551" s="199" t="n"/>
      <c r="Q551" s="199" t="n"/>
      <c r="R551" s="199" t="n"/>
      <c r="S551" s="199" t="n"/>
      <c r="T551" s="199" t="n"/>
      <c r="U551" s="199" t="n"/>
      <c r="V551" s="199" t="n"/>
      <c r="W551" s="199" t="n"/>
      <c r="X551" s="199" t="n"/>
      <c r="Y551" s="199" t="n"/>
      <c r="Z551" s="199" t="n"/>
      <c r="AA551" s="199" t="n"/>
      <c r="AB551" s="199" t="n"/>
      <c r="AC551" s="199" t="n"/>
      <c r="AD551" s="199" t="n"/>
      <c r="AE551" s="199" t="n"/>
      <c r="AF551" s="199" t="n"/>
      <c r="AG551" s="199" t="n"/>
    </row>
    <row r="552" ht="22.5" customHeight="1">
      <c r="A552" s="199" t="n"/>
      <c r="B552" s="201" t="n"/>
      <c r="C552" s="200" t="n"/>
      <c r="D552" s="201" t="n"/>
      <c r="E552" s="200" t="n"/>
      <c r="F552" s="201" t="n"/>
      <c r="G552" s="200" t="n"/>
      <c r="H552" s="201" t="n"/>
      <c r="I552" s="200" t="n"/>
      <c r="J552" s="199" t="n"/>
      <c r="K552" s="199" t="n"/>
      <c r="L552" s="199" t="n"/>
      <c r="M552" s="212" t="n"/>
      <c r="N552" s="199" t="n"/>
      <c r="O552" s="199" t="n"/>
      <c r="P552" s="199" t="n"/>
      <c r="Q552" s="199" t="n"/>
      <c r="R552" s="199" t="n"/>
      <c r="S552" s="199" t="n"/>
      <c r="T552" s="199" t="n"/>
      <c r="U552" s="199" t="n"/>
      <c r="V552" s="199" t="n"/>
      <c r="W552" s="199" t="n"/>
      <c r="X552" s="199" t="n"/>
      <c r="Y552" s="199" t="n"/>
      <c r="Z552" s="199" t="n"/>
      <c r="AA552" s="199" t="n"/>
      <c r="AB552" s="199" t="n"/>
      <c r="AC552" s="199" t="n"/>
      <c r="AD552" s="199" t="n"/>
      <c r="AE552" s="199" t="n"/>
      <c r="AF552" s="199" t="n"/>
      <c r="AG552" s="199" t="n"/>
    </row>
    <row r="553" ht="22.5" customHeight="1">
      <c r="A553" s="199" t="n"/>
      <c r="B553" s="201" t="n"/>
      <c r="C553" s="200" t="n"/>
      <c r="D553" s="201" t="n"/>
      <c r="E553" s="200" t="n"/>
      <c r="F553" s="201" t="n"/>
      <c r="G553" s="200" t="n"/>
      <c r="H553" s="201" t="n"/>
      <c r="I553" s="200" t="n"/>
      <c r="J553" s="199" t="n"/>
      <c r="K553" s="199" t="n"/>
      <c r="L553" s="199" t="n"/>
      <c r="M553" s="212" t="n"/>
      <c r="N553" s="199" t="n"/>
      <c r="O553" s="199" t="n"/>
      <c r="P553" s="199" t="n"/>
      <c r="Q553" s="199" t="n"/>
      <c r="R553" s="199" t="n"/>
      <c r="S553" s="199" t="n"/>
      <c r="T553" s="199" t="n"/>
      <c r="U553" s="199" t="n"/>
      <c r="V553" s="199" t="n"/>
      <c r="W553" s="199" t="n"/>
      <c r="X553" s="199" t="n"/>
      <c r="Y553" s="199" t="n"/>
      <c r="Z553" s="199" t="n"/>
      <c r="AA553" s="199" t="n"/>
      <c r="AB553" s="199" t="n"/>
      <c r="AC553" s="199" t="n"/>
      <c r="AD553" s="199" t="n"/>
      <c r="AE553" s="199" t="n"/>
      <c r="AF553" s="199" t="n"/>
      <c r="AG553" s="199" t="n"/>
    </row>
    <row r="554" ht="22.5" customHeight="1">
      <c r="A554" s="199" t="n"/>
      <c r="B554" s="201" t="n"/>
      <c r="C554" s="200" t="n"/>
      <c r="D554" s="201" t="n"/>
      <c r="E554" s="200" t="n"/>
      <c r="F554" s="201" t="n"/>
      <c r="G554" s="200" t="n"/>
      <c r="H554" s="201" t="n"/>
      <c r="I554" s="200" t="n"/>
      <c r="J554" s="199" t="n"/>
      <c r="K554" s="199" t="n"/>
      <c r="L554" s="199" t="n"/>
      <c r="M554" s="212" t="n"/>
      <c r="N554" s="199" t="n"/>
      <c r="O554" s="199" t="n"/>
      <c r="P554" s="199" t="n"/>
      <c r="Q554" s="199" t="n"/>
      <c r="R554" s="199" t="n"/>
      <c r="S554" s="199" t="n"/>
      <c r="T554" s="199" t="n"/>
      <c r="U554" s="199" t="n"/>
      <c r="V554" s="199" t="n"/>
      <c r="W554" s="199" t="n"/>
      <c r="X554" s="199" t="n"/>
      <c r="Y554" s="199" t="n"/>
      <c r="Z554" s="199" t="n"/>
      <c r="AA554" s="199" t="n"/>
      <c r="AB554" s="199" t="n"/>
      <c r="AC554" s="199" t="n"/>
      <c r="AD554" s="199" t="n"/>
      <c r="AE554" s="199" t="n"/>
      <c r="AF554" s="199" t="n"/>
      <c r="AG554" s="199" t="n"/>
    </row>
    <row r="555" ht="22.5" customHeight="1">
      <c r="A555" s="199" t="n"/>
      <c r="B555" s="201" t="n"/>
      <c r="C555" s="200" t="n"/>
      <c r="D555" s="201" t="n"/>
      <c r="E555" s="200" t="n"/>
      <c r="F555" s="201" t="n"/>
      <c r="G555" s="200" t="n"/>
      <c r="H555" s="201" t="n"/>
      <c r="I555" s="200" t="n"/>
      <c r="J555" s="199" t="n"/>
      <c r="K555" s="199" t="n"/>
      <c r="L555" s="199" t="n"/>
      <c r="M555" s="212" t="n"/>
      <c r="N555" s="199" t="n"/>
      <c r="O555" s="199" t="n"/>
      <c r="P555" s="199" t="n"/>
      <c r="Q555" s="199" t="n"/>
      <c r="R555" s="199" t="n"/>
      <c r="S555" s="199" t="n"/>
      <c r="T555" s="199" t="n"/>
      <c r="U555" s="199" t="n"/>
      <c r="V555" s="199" t="n"/>
      <c r="W555" s="199" t="n"/>
      <c r="X555" s="199" t="n"/>
      <c r="Y555" s="199" t="n"/>
      <c r="Z555" s="199" t="n"/>
      <c r="AA555" s="199" t="n"/>
      <c r="AB555" s="199" t="n"/>
      <c r="AC555" s="199" t="n"/>
      <c r="AD555" s="199" t="n"/>
      <c r="AE555" s="199" t="n"/>
      <c r="AF555" s="199" t="n"/>
      <c r="AG555" s="199" t="n"/>
    </row>
    <row r="556" ht="22.5" customHeight="1">
      <c r="A556" s="199" t="n"/>
      <c r="B556" s="201" t="n"/>
      <c r="C556" s="200" t="n"/>
      <c r="D556" s="201" t="n"/>
      <c r="E556" s="200" t="n"/>
      <c r="F556" s="201" t="n"/>
      <c r="G556" s="200" t="n"/>
      <c r="H556" s="201" t="n"/>
      <c r="I556" s="200" t="n"/>
      <c r="J556" s="199" t="n"/>
      <c r="K556" s="199" t="n"/>
      <c r="L556" s="199" t="n"/>
      <c r="M556" s="212" t="n"/>
      <c r="N556" s="199" t="n"/>
      <c r="O556" s="199" t="n"/>
      <c r="P556" s="199" t="n"/>
      <c r="Q556" s="199" t="n"/>
      <c r="R556" s="199" t="n"/>
      <c r="S556" s="199" t="n"/>
      <c r="T556" s="199" t="n"/>
      <c r="U556" s="199" t="n"/>
      <c r="V556" s="199" t="n"/>
      <c r="W556" s="199" t="n"/>
      <c r="X556" s="199" t="n"/>
      <c r="Y556" s="199" t="n"/>
      <c r="Z556" s="199" t="n"/>
      <c r="AA556" s="199" t="n"/>
      <c r="AB556" s="199" t="n"/>
      <c r="AC556" s="199" t="n"/>
      <c r="AD556" s="199" t="n"/>
      <c r="AE556" s="199" t="n"/>
      <c r="AF556" s="199" t="n"/>
      <c r="AG556" s="199" t="n"/>
    </row>
    <row r="557" ht="22.5" customHeight="1">
      <c r="A557" s="199" t="n"/>
      <c r="B557" s="201" t="n"/>
      <c r="C557" s="200" t="n"/>
      <c r="D557" s="201" t="n"/>
      <c r="E557" s="200" t="n"/>
      <c r="F557" s="201" t="n"/>
      <c r="G557" s="200" t="n"/>
      <c r="H557" s="201" t="n"/>
      <c r="I557" s="200" t="n"/>
      <c r="J557" s="199" t="n"/>
      <c r="K557" s="199" t="n"/>
      <c r="L557" s="199" t="n"/>
      <c r="M557" s="212" t="n"/>
      <c r="N557" s="199" t="n"/>
      <c r="O557" s="199" t="n"/>
      <c r="P557" s="199" t="n"/>
      <c r="Q557" s="199" t="n"/>
      <c r="R557" s="199" t="n"/>
      <c r="S557" s="199" t="n"/>
      <c r="T557" s="199" t="n"/>
      <c r="U557" s="199" t="n"/>
      <c r="V557" s="199" t="n"/>
      <c r="W557" s="199" t="n"/>
      <c r="X557" s="199" t="n"/>
      <c r="Y557" s="199" t="n"/>
      <c r="Z557" s="199" t="n"/>
      <c r="AA557" s="199" t="n"/>
      <c r="AB557" s="199" t="n"/>
      <c r="AC557" s="199" t="n"/>
      <c r="AD557" s="199" t="n"/>
      <c r="AE557" s="199" t="n"/>
      <c r="AF557" s="199" t="n"/>
      <c r="AG557" s="199" t="n"/>
    </row>
    <row r="558" ht="22.5" customHeight="1">
      <c r="A558" s="199" t="n"/>
      <c r="B558" s="201" t="n"/>
      <c r="C558" s="200" t="n"/>
      <c r="D558" s="201" t="n"/>
      <c r="E558" s="200" t="n"/>
      <c r="F558" s="201" t="n"/>
      <c r="G558" s="200" t="n"/>
      <c r="H558" s="201" t="n"/>
      <c r="I558" s="200" t="n"/>
      <c r="J558" s="199" t="n"/>
      <c r="K558" s="199" t="n"/>
      <c r="L558" s="199" t="n"/>
      <c r="M558" s="212" t="n"/>
      <c r="N558" s="199" t="n"/>
      <c r="O558" s="199" t="n"/>
      <c r="P558" s="199" t="n"/>
      <c r="Q558" s="199" t="n"/>
      <c r="R558" s="199" t="n"/>
      <c r="S558" s="199" t="n"/>
      <c r="T558" s="199" t="n"/>
      <c r="U558" s="199" t="n"/>
      <c r="V558" s="199" t="n"/>
      <c r="W558" s="199" t="n"/>
      <c r="X558" s="199" t="n"/>
      <c r="Y558" s="199" t="n"/>
      <c r="Z558" s="199" t="n"/>
      <c r="AA558" s="199" t="n"/>
      <c r="AB558" s="199" t="n"/>
      <c r="AC558" s="199" t="n"/>
      <c r="AD558" s="199" t="n"/>
      <c r="AE558" s="199" t="n"/>
      <c r="AF558" s="199" t="n"/>
      <c r="AG558" s="199" t="n"/>
    </row>
    <row r="559" ht="22.5" customHeight="1">
      <c r="A559" s="199" t="n"/>
      <c r="B559" s="201" t="n"/>
      <c r="C559" s="200" t="n"/>
      <c r="D559" s="201" t="n"/>
      <c r="E559" s="200" t="n"/>
      <c r="F559" s="201" t="n"/>
      <c r="G559" s="200" t="n"/>
      <c r="H559" s="201" t="n"/>
      <c r="I559" s="200" t="n"/>
      <c r="J559" s="199" t="n"/>
      <c r="K559" s="199" t="n"/>
      <c r="L559" s="199" t="n"/>
      <c r="M559" s="212" t="n"/>
      <c r="N559" s="199" t="n"/>
      <c r="O559" s="199" t="n"/>
      <c r="P559" s="199" t="n"/>
      <c r="Q559" s="199" t="n"/>
      <c r="R559" s="199" t="n"/>
      <c r="S559" s="199" t="n"/>
      <c r="T559" s="199" t="n"/>
      <c r="U559" s="199" t="n"/>
      <c r="V559" s="199" t="n"/>
      <c r="W559" s="199" t="n"/>
      <c r="X559" s="199" t="n"/>
      <c r="Y559" s="199" t="n"/>
      <c r="Z559" s="199" t="n"/>
      <c r="AA559" s="199" t="n"/>
      <c r="AB559" s="199" t="n"/>
      <c r="AC559" s="199" t="n"/>
      <c r="AD559" s="199" t="n"/>
      <c r="AE559" s="199" t="n"/>
      <c r="AF559" s="199" t="n"/>
      <c r="AG559" s="199" t="n"/>
    </row>
    <row r="560" ht="22.5" customHeight="1">
      <c r="A560" s="199" t="n"/>
      <c r="B560" s="201" t="n"/>
      <c r="C560" s="200" t="n"/>
      <c r="D560" s="201" t="n"/>
      <c r="E560" s="200" t="n"/>
      <c r="F560" s="201" t="n"/>
      <c r="G560" s="200" t="n"/>
      <c r="H560" s="201" t="n"/>
      <c r="I560" s="200" t="n"/>
      <c r="J560" s="199" t="n"/>
      <c r="K560" s="199" t="n"/>
      <c r="L560" s="199" t="n"/>
      <c r="M560" s="212" t="n"/>
      <c r="N560" s="199" t="n"/>
      <c r="O560" s="199" t="n"/>
      <c r="P560" s="199" t="n"/>
      <c r="Q560" s="199" t="n"/>
      <c r="R560" s="199" t="n"/>
      <c r="S560" s="199" t="n"/>
      <c r="T560" s="199" t="n"/>
      <c r="U560" s="199" t="n"/>
      <c r="V560" s="199" t="n"/>
      <c r="W560" s="199" t="n"/>
      <c r="X560" s="199" t="n"/>
      <c r="Y560" s="199" t="n"/>
      <c r="Z560" s="199" t="n"/>
      <c r="AA560" s="199" t="n"/>
      <c r="AB560" s="199" t="n"/>
      <c r="AC560" s="199" t="n"/>
      <c r="AD560" s="199" t="n"/>
      <c r="AE560" s="199" t="n"/>
      <c r="AF560" s="199" t="n"/>
      <c r="AG560" s="199" t="n"/>
    </row>
    <row r="561" ht="22.5" customHeight="1">
      <c r="A561" s="199" t="n"/>
      <c r="B561" s="201" t="n"/>
      <c r="C561" s="200" t="n"/>
      <c r="D561" s="201" t="n"/>
      <c r="E561" s="200" t="n"/>
      <c r="F561" s="201" t="n"/>
      <c r="G561" s="200" t="n"/>
      <c r="H561" s="201" t="n"/>
      <c r="I561" s="200" t="n"/>
      <c r="J561" s="199" t="n"/>
      <c r="K561" s="199" t="n"/>
      <c r="L561" s="199" t="n"/>
      <c r="M561" s="212" t="n"/>
      <c r="N561" s="199" t="n"/>
      <c r="O561" s="199" t="n"/>
      <c r="P561" s="199" t="n"/>
      <c r="Q561" s="199" t="n"/>
      <c r="R561" s="199" t="n"/>
      <c r="S561" s="199" t="n"/>
      <c r="T561" s="199" t="n"/>
      <c r="U561" s="199" t="n"/>
      <c r="V561" s="199" t="n"/>
      <c r="W561" s="199" t="n"/>
      <c r="X561" s="199" t="n"/>
      <c r="Y561" s="199" t="n"/>
      <c r="Z561" s="199" t="n"/>
      <c r="AA561" s="199" t="n"/>
      <c r="AB561" s="199" t="n"/>
      <c r="AC561" s="199" t="n"/>
      <c r="AD561" s="199" t="n"/>
      <c r="AE561" s="199" t="n"/>
      <c r="AF561" s="199" t="n"/>
      <c r="AG561" s="199" t="n"/>
    </row>
    <row r="562" ht="22.5" customHeight="1">
      <c r="A562" s="199" t="n"/>
      <c r="B562" s="201" t="n"/>
      <c r="C562" s="200" t="n"/>
      <c r="D562" s="201" t="n"/>
      <c r="E562" s="200" t="n"/>
      <c r="F562" s="201" t="n"/>
      <c r="G562" s="200" t="n"/>
      <c r="H562" s="201" t="n"/>
      <c r="I562" s="200" t="n"/>
      <c r="J562" s="199" t="n"/>
      <c r="K562" s="199" t="n"/>
      <c r="L562" s="199" t="n"/>
      <c r="M562" s="212" t="n"/>
      <c r="N562" s="199" t="n"/>
      <c r="O562" s="199" t="n"/>
      <c r="P562" s="199" t="n"/>
      <c r="Q562" s="199" t="n"/>
      <c r="R562" s="199" t="n"/>
      <c r="S562" s="199" t="n"/>
      <c r="T562" s="199" t="n"/>
      <c r="U562" s="199" t="n"/>
      <c r="V562" s="199" t="n"/>
      <c r="W562" s="199" t="n"/>
      <c r="X562" s="199" t="n"/>
      <c r="Y562" s="199" t="n"/>
      <c r="Z562" s="199" t="n"/>
      <c r="AA562" s="199" t="n"/>
      <c r="AB562" s="199" t="n"/>
      <c r="AC562" s="199" t="n"/>
      <c r="AD562" s="199" t="n"/>
      <c r="AE562" s="199" t="n"/>
      <c r="AF562" s="199" t="n"/>
      <c r="AG562" s="199" t="n"/>
    </row>
    <row r="563" ht="22.5" customHeight="1">
      <c r="A563" s="199" t="n"/>
      <c r="B563" s="201" t="n"/>
      <c r="C563" s="200" t="n"/>
      <c r="D563" s="201" t="n"/>
      <c r="E563" s="200" t="n"/>
      <c r="F563" s="201" t="n"/>
      <c r="G563" s="200" t="n"/>
      <c r="H563" s="201" t="n"/>
      <c r="I563" s="200" t="n"/>
      <c r="J563" s="199" t="n"/>
      <c r="K563" s="199" t="n"/>
      <c r="L563" s="199" t="n"/>
      <c r="M563" s="212" t="n"/>
      <c r="N563" s="199" t="n"/>
      <c r="O563" s="199" t="n"/>
      <c r="P563" s="199" t="n"/>
      <c r="Q563" s="199" t="n"/>
      <c r="R563" s="199" t="n"/>
      <c r="S563" s="199" t="n"/>
      <c r="T563" s="199" t="n"/>
      <c r="U563" s="199" t="n"/>
      <c r="V563" s="199" t="n"/>
      <c r="W563" s="199" t="n"/>
      <c r="X563" s="199" t="n"/>
      <c r="Y563" s="199" t="n"/>
      <c r="Z563" s="199" t="n"/>
      <c r="AA563" s="199" t="n"/>
      <c r="AB563" s="199" t="n"/>
      <c r="AC563" s="199" t="n"/>
      <c r="AD563" s="199" t="n"/>
      <c r="AE563" s="199" t="n"/>
      <c r="AF563" s="199" t="n"/>
      <c r="AG563" s="199" t="n"/>
    </row>
    <row r="564" ht="22.5" customHeight="1">
      <c r="A564" s="199" t="n"/>
      <c r="B564" s="201" t="n"/>
      <c r="C564" s="200" t="n"/>
      <c r="D564" s="201" t="n"/>
      <c r="E564" s="200" t="n"/>
      <c r="F564" s="201" t="n"/>
      <c r="G564" s="200" t="n"/>
      <c r="H564" s="201" t="n"/>
      <c r="I564" s="200" t="n"/>
      <c r="J564" s="199" t="n"/>
      <c r="K564" s="199" t="n"/>
      <c r="L564" s="199" t="n"/>
      <c r="M564" s="212" t="n"/>
      <c r="N564" s="199" t="n"/>
      <c r="O564" s="199" t="n"/>
      <c r="P564" s="199" t="n"/>
      <c r="Q564" s="199" t="n"/>
      <c r="R564" s="199" t="n"/>
      <c r="S564" s="199" t="n"/>
      <c r="T564" s="199" t="n"/>
      <c r="U564" s="199" t="n"/>
      <c r="V564" s="199" t="n"/>
      <c r="W564" s="199" t="n"/>
      <c r="X564" s="199" t="n"/>
      <c r="Y564" s="199" t="n"/>
      <c r="Z564" s="199" t="n"/>
      <c r="AA564" s="199" t="n"/>
      <c r="AB564" s="199" t="n"/>
      <c r="AC564" s="199" t="n"/>
      <c r="AD564" s="199" t="n"/>
      <c r="AE564" s="199" t="n"/>
      <c r="AF564" s="199" t="n"/>
      <c r="AG564" s="199" t="n"/>
    </row>
    <row r="565" ht="22.5" customHeight="1">
      <c r="A565" s="199" t="n"/>
      <c r="B565" s="201" t="n"/>
      <c r="C565" s="200" t="n"/>
      <c r="D565" s="201" t="n"/>
      <c r="E565" s="200" t="n"/>
      <c r="F565" s="201" t="n"/>
      <c r="G565" s="200" t="n"/>
      <c r="H565" s="201" t="n"/>
      <c r="I565" s="200" t="n"/>
      <c r="J565" s="199" t="n"/>
      <c r="K565" s="199" t="n"/>
      <c r="L565" s="199" t="n"/>
      <c r="M565" s="212" t="n"/>
      <c r="N565" s="199" t="n"/>
      <c r="O565" s="199" t="n"/>
      <c r="P565" s="199" t="n"/>
      <c r="Q565" s="199" t="n"/>
      <c r="R565" s="199" t="n"/>
      <c r="S565" s="199" t="n"/>
      <c r="T565" s="199" t="n"/>
      <c r="U565" s="199" t="n"/>
      <c r="V565" s="199" t="n"/>
      <c r="W565" s="199" t="n"/>
      <c r="X565" s="199" t="n"/>
      <c r="Y565" s="199" t="n"/>
      <c r="Z565" s="199" t="n"/>
      <c r="AA565" s="199" t="n"/>
      <c r="AB565" s="199" t="n"/>
      <c r="AC565" s="199" t="n"/>
      <c r="AD565" s="199" t="n"/>
      <c r="AE565" s="199" t="n"/>
      <c r="AF565" s="199" t="n"/>
      <c r="AG565" s="199" t="n"/>
    </row>
    <row r="566" ht="22.5" customHeight="1">
      <c r="A566" s="199" t="n"/>
      <c r="B566" s="201" t="n"/>
      <c r="C566" s="200" t="n"/>
      <c r="D566" s="201" t="n"/>
      <c r="E566" s="200" t="n"/>
      <c r="F566" s="201" t="n"/>
      <c r="G566" s="200" t="n"/>
      <c r="H566" s="201" t="n"/>
      <c r="I566" s="200" t="n"/>
      <c r="J566" s="199" t="n"/>
      <c r="K566" s="199" t="n"/>
      <c r="L566" s="199" t="n"/>
      <c r="M566" s="212" t="n"/>
      <c r="N566" s="199" t="n"/>
      <c r="O566" s="199" t="n"/>
      <c r="P566" s="199" t="n"/>
      <c r="Q566" s="199" t="n"/>
      <c r="R566" s="199" t="n"/>
      <c r="S566" s="199" t="n"/>
      <c r="T566" s="199" t="n"/>
      <c r="U566" s="199" t="n"/>
      <c r="V566" s="199" t="n"/>
      <c r="W566" s="199" t="n"/>
      <c r="X566" s="199" t="n"/>
      <c r="Y566" s="199" t="n"/>
      <c r="Z566" s="199" t="n"/>
      <c r="AA566" s="199" t="n"/>
      <c r="AB566" s="199" t="n"/>
      <c r="AC566" s="199" t="n"/>
      <c r="AD566" s="199" t="n"/>
      <c r="AE566" s="199" t="n"/>
      <c r="AF566" s="199" t="n"/>
      <c r="AG566" s="199" t="n"/>
    </row>
    <row r="567" ht="22.5" customHeight="1">
      <c r="A567" s="199" t="n"/>
      <c r="B567" s="201" t="n"/>
      <c r="C567" s="200" t="n"/>
      <c r="D567" s="201" t="n"/>
      <c r="E567" s="200" t="n"/>
      <c r="F567" s="201" t="n"/>
      <c r="G567" s="200" t="n"/>
      <c r="H567" s="201" t="n"/>
      <c r="I567" s="200" t="n"/>
      <c r="J567" s="199" t="n"/>
      <c r="K567" s="199" t="n"/>
      <c r="L567" s="199" t="n"/>
      <c r="M567" s="212" t="n"/>
      <c r="N567" s="199" t="n"/>
      <c r="O567" s="199" t="n"/>
      <c r="P567" s="199" t="n"/>
      <c r="Q567" s="199" t="n"/>
      <c r="R567" s="199" t="n"/>
      <c r="S567" s="199" t="n"/>
      <c r="T567" s="199" t="n"/>
      <c r="U567" s="199" t="n"/>
      <c r="V567" s="199" t="n"/>
      <c r="W567" s="199" t="n"/>
      <c r="X567" s="199" t="n"/>
      <c r="Y567" s="199" t="n"/>
      <c r="Z567" s="199" t="n"/>
      <c r="AA567" s="199" t="n"/>
      <c r="AB567" s="199" t="n"/>
      <c r="AC567" s="199" t="n"/>
      <c r="AD567" s="199" t="n"/>
      <c r="AE567" s="199" t="n"/>
      <c r="AF567" s="199" t="n"/>
      <c r="AG567" s="199" t="n"/>
    </row>
    <row r="568" ht="22.5" customHeight="1">
      <c r="A568" s="199" t="n"/>
      <c r="B568" s="201" t="n"/>
      <c r="C568" s="200" t="n"/>
      <c r="D568" s="201" t="n"/>
      <c r="E568" s="200" t="n"/>
      <c r="F568" s="201" t="n"/>
      <c r="G568" s="200" t="n"/>
      <c r="H568" s="201" t="n"/>
      <c r="I568" s="200" t="n"/>
      <c r="J568" s="199" t="n"/>
      <c r="K568" s="199" t="n"/>
      <c r="L568" s="199" t="n"/>
      <c r="M568" s="212" t="n"/>
      <c r="N568" s="199" t="n"/>
      <c r="O568" s="199" t="n"/>
      <c r="P568" s="199" t="n"/>
      <c r="Q568" s="199" t="n"/>
      <c r="R568" s="199" t="n"/>
      <c r="S568" s="199" t="n"/>
      <c r="T568" s="199" t="n"/>
      <c r="U568" s="199" t="n"/>
      <c r="V568" s="199" t="n"/>
      <c r="W568" s="199" t="n"/>
      <c r="X568" s="199" t="n"/>
      <c r="Y568" s="199" t="n"/>
      <c r="Z568" s="199" t="n"/>
      <c r="AA568" s="199" t="n"/>
      <c r="AB568" s="199" t="n"/>
      <c r="AC568" s="199" t="n"/>
      <c r="AD568" s="199" t="n"/>
      <c r="AE568" s="199" t="n"/>
      <c r="AF568" s="199" t="n"/>
      <c r="AG568" s="199" t="n"/>
    </row>
    <row r="569" ht="22.5" customHeight="1">
      <c r="A569" s="199" t="n"/>
      <c r="B569" s="201" t="n"/>
      <c r="C569" s="200" t="n"/>
      <c r="D569" s="201" t="n"/>
      <c r="E569" s="200" t="n"/>
      <c r="F569" s="201" t="n"/>
      <c r="G569" s="200" t="n"/>
      <c r="H569" s="201" t="n"/>
      <c r="I569" s="200" t="n"/>
      <c r="J569" s="199" t="n"/>
      <c r="K569" s="199" t="n"/>
      <c r="L569" s="199" t="n"/>
      <c r="M569" s="212" t="n"/>
      <c r="N569" s="199" t="n"/>
      <c r="O569" s="199" t="n"/>
      <c r="P569" s="199" t="n"/>
      <c r="Q569" s="199" t="n"/>
      <c r="R569" s="199" t="n"/>
      <c r="S569" s="199" t="n"/>
      <c r="T569" s="199" t="n"/>
      <c r="U569" s="199" t="n"/>
      <c r="V569" s="199" t="n"/>
      <c r="W569" s="199" t="n"/>
      <c r="X569" s="199" t="n"/>
      <c r="Y569" s="199" t="n"/>
      <c r="Z569" s="199" t="n"/>
      <c r="AA569" s="199" t="n"/>
      <c r="AB569" s="199" t="n"/>
      <c r="AC569" s="199" t="n"/>
      <c r="AD569" s="199" t="n"/>
      <c r="AE569" s="199" t="n"/>
      <c r="AF569" s="199" t="n"/>
      <c r="AG569" s="199" t="n"/>
    </row>
    <row r="570" ht="22.5" customHeight="1">
      <c r="A570" s="199" t="n"/>
      <c r="B570" s="201" t="n"/>
      <c r="C570" s="200" t="n"/>
      <c r="D570" s="201" t="n"/>
      <c r="E570" s="200" t="n"/>
      <c r="F570" s="201" t="n"/>
      <c r="G570" s="200" t="n"/>
      <c r="H570" s="201" t="n"/>
      <c r="I570" s="200" t="n"/>
      <c r="J570" s="199" t="n"/>
      <c r="K570" s="199" t="n"/>
      <c r="L570" s="199" t="n"/>
      <c r="M570" s="212" t="n"/>
      <c r="N570" s="199" t="n"/>
      <c r="O570" s="199" t="n"/>
      <c r="P570" s="199" t="n"/>
      <c r="Q570" s="199" t="n"/>
      <c r="R570" s="199" t="n"/>
      <c r="S570" s="199" t="n"/>
      <c r="T570" s="199" t="n"/>
      <c r="U570" s="199" t="n"/>
      <c r="V570" s="199" t="n"/>
      <c r="W570" s="199" t="n"/>
      <c r="X570" s="199" t="n"/>
      <c r="Y570" s="199" t="n"/>
      <c r="Z570" s="199" t="n"/>
      <c r="AA570" s="199" t="n"/>
      <c r="AB570" s="199" t="n"/>
      <c r="AC570" s="199" t="n"/>
      <c r="AD570" s="199" t="n"/>
      <c r="AE570" s="199" t="n"/>
      <c r="AF570" s="199" t="n"/>
      <c r="AG570" s="199" t="n"/>
    </row>
    <row r="571" ht="22.5" customHeight="1">
      <c r="A571" s="199" t="n"/>
      <c r="B571" s="201" t="n"/>
      <c r="C571" s="200" t="n"/>
      <c r="D571" s="201" t="n"/>
      <c r="E571" s="200" t="n"/>
      <c r="F571" s="201" t="n"/>
      <c r="G571" s="200" t="n"/>
      <c r="H571" s="201" t="n"/>
      <c r="I571" s="200" t="n"/>
      <c r="J571" s="199" t="n"/>
      <c r="K571" s="199" t="n"/>
      <c r="L571" s="199" t="n"/>
      <c r="M571" s="212" t="n"/>
      <c r="N571" s="199" t="n"/>
      <c r="O571" s="199" t="n"/>
      <c r="P571" s="199" t="n"/>
      <c r="Q571" s="199" t="n"/>
      <c r="R571" s="199" t="n"/>
      <c r="S571" s="199" t="n"/>
      <c r="T571" s="199" t="n"/>
      <c r="U571" s="199" t="n"/>
      <c r="V571" s="199" t="n"/>
      <c r="W571" s="199" t="n"/>
      <c r="X571" s="199" t="n"/>
      <c r="Y571" s="199" t="n"/>
      <c r="Z571" s="199" t="n"/>
      <c r="AA571" s="199" t="n"/>
      <c r="AB571" s="199" t="n"/>
      <c r="AC571" s="199" t="n"/>
      <c r="AD571" s="199" t="n"/>
      <c r="AE571" s="199" t="n"/>
      <c r="AF571" s="199" t="n"/>
      <c r="AG571" s="199" t="n"/>
    </row>
    <row r="572" ht="22.5" customHeight="1">
      <c r="A572" s="199" t="n"/>
      <c r="B572" s="201" t="n"/>
      <c r="C572" s="200" t="n"/>
      <c r="D572" s="201" t="n"/>
      <c r="E572" s="200" t="n"/>
      <c r="F572" s="201" t="n"/>
      <c r="G572" s="200" t="n"/>
      <c r="H572" s="201" t="n"/>
      <c r="I572" s="200" t="n"/>
      <c r="J572" s="199" t="n"/>
      <c r="K572" s="199" t="n"/>
      <c r="L572" s="199" t="n"/>
      <c r="M572" s="212" t="n"/>
      <c r="N572" s="199" t="n"/>
      <c r="O572" s="199" t="n"/>
      <c r="P572" s="199" t="n"/>
      <c r="Q572" s="199" t="n"/>
      <c r="R572" s="199" t="n"/>
      <c r="S572" s="199" t="n"/>
      <c r="T572" s="199" t="n"/>
      <c r="U572" s="199" t="n"/>
      <c r="V572" s="199" t="n"/>
      <c r="W572" s="199" t="n"/>
      <c r="X572" s="199" t="n"/>
      <c r="Y572" s="199" t="n"/>
      <c r="Z572" s="199" t="n"/>
      <c r="AA572" s="199" t="n"/>
      <c r="AB572" s="199" t="n"/>
      <c r="AC572" s="199" t="n"/>
      <c r="AD572" s="199" t="n"/>
      <c r="AE572" s="199" t="n"/>
      <c r="AF572" s="199" t="n"/>
      <c r="AG572" s="199" t="n"/>
    </row>
    <row r="573" ht="22.5" customHeight="1">
      <c r="A573" s="199" t="n"/>
      <c r="B573" s="201" t="n"/>
      <c r="C573" s="200" t="n"/>
      <c r="D573" s="201" t="n"/>
      <c r="E573" s="200" t="n"/>
      <c r="F573" s="201" t="n"/>
      <c r="G573" s="200" t="n"/>
      <c r="H573" s="201" t="n"/>
      <c r="I573" s="200" t="n"/>
      <c r="J573" s="199" t="n"/>
      <c r="K573" s="199" t="n"/>
      <c r="L573" s="199" t="n"/>
      <c r="M573" s="212" t="n"/>
      <c r="N573" s="199" t="n"/>
      <c r="O573" s="199" t="n"/>
      <c r="P573" s="199" t="n"/>
      <c r="Q573" s="199" t="n"/>
      <c r="R573" s="199" t="n"/>
      <c r="S573" s="199" t="n"/>
      <c r="T573" s="199" t="n"/>
      <c r="U573" s="199" t="n"/>
      <c r="V573" s="199" t="n"/>
      <c r="W573" s="199" t="n"/>
      <c r="X573" s="199" t="n"/>
      <c r="Y573" s="199" t="n"/>
      <c r="Z573" s="199" t="n"/>
      <c r="AA573" s="199" t="n"/>
      <c r="AB573" s="199" t="n"/>
      <c r="AC573" s="199" t="n"/>
      <c r="AD573" s="199" t="n"/>
      <c r="AE573" s="199" t="n"/>
      <c r="AF573" s="199" t="n"/>
      <c r="AG573" s="199" t="n"/>
    </row>
    <row r="574" ht="22.5" customHeight="1">
      <c r="A574" s="199" t="n"/>
      <c r="B574" s="201" t="n"/>
      <c r="C574" s="200" t="n"/>
      <c r="D574" s="201" t="n"/>
      <c r="E574" s="200" t="n"/>
      <c r="F574" s="201" t="n"/>
      <c r="G574" s="200" t="n"/>
      <c r="H574" s="201" t="n"/>
      <c r="I574" s="200" t="n"/>
      <c r="J574" s="199" t="n"/>
      <c r="K574" s="199" t="n"/>
      <c r="L574" s="199" t="n"/>
      <c r="M574" s="212" t="n"/>
      <c r="N574" s="199" t="n"/>
      <c r="O574" s="199" t="n"/>
      <c r="P574" s="199" t="n"/>
      <c r="Q574" s="199" t="n"/>
      <c r="R574" s="199" t="n"/>
      <c r="S574" s="199" t="n"/>
      <c r="T574" s="199" t="n"/>
      <c r="U574" s="199" t="n"/>
      <c r="V574" s="199" t="n"/>
      <c r="W574" s="199" t="n"/>
      <c r="X574" s="199" t="n"/>
      <c r="Y574" s="199" t="n"/>
      <c r="Z574" s="199" t="n"/>
      <c r="AA574" s="199" t="n"/>
      <c r="AB574" s="199" t="n"/>
      <c r="AC574" s="199" t="n"/>
      <c r="AD574" s="199" t="n"/>
      <c r="AE574" s="199" t="n"/>
      <c r="AF574" s="199" t="n"/>
      <c r="AG574" s="199" t="n"/>
    </row>
    <row r="575" ht="22.5" customHeight="1">
      <c r="A575" s="199" t="n"/>
      <c r="B575" s="201" t="n"/>
      <c r="C575" s="200" t="n"/>
      <c r="D575" s="201" t="n"/>
      <c r="E575" s="200" t="n"/>
      <c r="F575" s="201" t="n"/>
      <c r="G575" s="200" t="n"/>
      <c r="H575" s="201" t="n"/>
      <c r="I575" s="200" t="n"/>
      <c r="J575" s="199" t="n"/>
      <c r="K575" s="199" t="n"/>
      <c r="L575" s="199" t="n"/>
      <c r="M575" s="212" t="n"/>
      <c r="N575" s="199" t="n"/>
      <c r="O575" s="199" t="n"/>
      <c r="P575" s="199" t="n"/>
      <c r="Q575" s="199" t="n"/>
      <c r="R575" s="199" t="n"/>
      <c r="S575" s="199" t="n"/>
      <c r="T575" s="199" t="n"/>
      <c r="U575" s="199" t="n"/>
      <c r="V575" s="199" t="n"/>
      <c r="W575" s="199" t="n"/>
      <c r="X575" s="199" t="n"/>
      <c r="Y575" s="199" t="n"/>
      <c r="Z575" s="199" t="n"/>
      <c r="AA575" s="199" t="n"/>
      <c r="AB575" s="199" t="n"/>
      <c r="AC575" s="199" t="n"/>
      <c r="AD575" s="199" t="n"/>
      <c r="AE575" s="199" t="n"/>
      <c r="AF575" s="199" t="n"/>
      <c r="AG575" s="199" t="n"/>
    </row>
    <row r="576" ht="22.5" customHeight="1">
      <c r="A576" s="199" t="n"/>
      <c r="B576" s="201" t="n"/>
      <c r="C576" s="200" t="n"/>
      <c r="D576" s="201" t="n"/>
      <c r="E576" s="200" t="n"/>
      <c r="F576" s="201" t="n"/>
      <c r="G576" s="200" t="n"/>
      <c r="H576" s="201" t="n"/>
      <c r="I576" s="200" t="n"/>
      <c r="J576" s="199" t="n"/>
      <c r="K576" s="199" t="n"/>
      <c r="L576" s="199" t="n"/>
      <c r="M576" s="212" t="n"/>
      <c r="N576" s="199" t="n"/>
      <c r="O576" s="199" t="n"/>
      <c r="P576" s="199" t="n"/>
      <c r="Q576" s="199" t="n"/>
      <c r="R576" s="199" t="n"/>
      <c r="S576" s="199" t="n"/>
      <c r="T576" s="199" t="n"/>
      <c r="U576" s="199" t="n"/>
      <c r="V576" s="199" t="n"/>
      <c r="W576" s="199" t="n"/>
      <c r="X576" s="199" t="n"/>
      <c r="Y576" s="199" t="n"/>
      <c r="Z576" s="199" t="n"/>
      <c r="AA576" s="199" t="n"/>
      <c r="AB576" s="199" t="n"/>
      <c r="AC576" s="199" t="n"/>
      <c r="AD576" s="199" t="n"/>
      <c r="AE576" s="199" t="n"/>
      <c r="AF576" s="199" t="n"/>
      <c r="AG576" s="199" t="n"/>
    </row>
    <row r="577" ht="22.5" customHeight="1">
      <c r="A577" s="199" t="n"/>
      <c r="B577" s="201" t="n"/>
      <c r="C577" s="200" t="n"/>
      <c r="D577" s="201" t="n"/>
      <c r="E577" s="200" t="n"/>
      <c r="F577" s="201" t="n"/>
      <c r="G577" s="200" t="n"/>
      <c r="H577" s="201" t="n"/>
      <c r="I577" s="200" t="n"/>
      <c r="J577" s="199" t="n"/>
      <c r="K577" s="199" t="n"/>
      <c r="L577" s="199" t="n"/>
      <c r="M577" s="212" t="n"/>
      <c r="N577" s="199" t="n"/>
      <c r="O577" s="199" t="n"/>
      <c r="P577" s="199" t="n"/>
      <c r="Q577" s="199" t="n"/>
      <c r="R577" s="199" t="n"/>
      <c r="S577" s="199" t="n"/>
      <c r="T577" s="199" t="n"/>
      <c r="U577" s="199" t="n"/>
      <c r="V577" s="199" t="n"/>
      <c r="W577" s="199" t="n"/>
      <c r="X577" s="199" t="n"/>
      <c r="Y577" s="199" t="n"/>
      <c r="Z577" s="199" t="n"/>
      <c r="AA577" s="199" t="n"/>
      <c r="AB577" s="199" t="n"/>
      <c r="AC577" s="199" t="n"/>
      <c r="AD577" s="199" t="n"/>
      <c r="AE577" s="199" t="n"/>
      <c r="AF577" s="199" t="n"/>
      <c r="AG577" s="199" t="n"/>
    </row>
    <row r="578" ht="22.5" customHeight="1">
      <c r="A578" s="199" t="n"/>
      <c r="B578" s="201" t="n"/>
      <c r="C578" s="200" t="n"/>
      <c r="D578" s="201" t="n"/>
      <c r="E578" s="200" t="n"/>
      <c r="F578" s="201" t="n"/>
      <c r="G578" s="200" t="n"/>
      <c r="H578" s="201" t="n"/>
      <c r="I578" s="200" t="n"/>
      <c r="J578" s="199" t="n"/>
      <c r="K578" s="199" t="n"/>
      <c r="L578" s="199" t="n"/>
      <c r="M578" s="212" t="n"/>
      <c r="N578" s="199" t="n"/>
      <c r="O578" s="199" t="n"/>
      <c r="P578" s="199" t="n"/>
      <c r="Q578" s="199" t="n"/>
      <c r="R578" s="199" t="n"/>
      <c r="S578" s="199" t="n"/>
      <c r="T578" s="199" t="n"/>
      <c r="U578" s="199" t="n"/>
      <c r="V578" s="199" t="n"/>
      <c r="W578" s="199" t="n"/>
      <c r="X578" s="199" t="n"/>
      <c r="Y578" s="199" t="n"/>
      <c r="Z578" s="199" t="n"/>
      <c r="AA578" s="199" t="n"/>
      <c r="AB578" s="199" t="n"/>
      <c r="AC578" s="199" t="n"/>
      <c r="AD578" s="199" t="n"/>
      <c r="AE578" s="199" t="n"/>
      <c r="AF578" s="199" t="n"/>
      <c r="AG578" s="199" t="n"/>
    </row>
    <row r="579" ht="22.5" customHeight="1">
      <c r="A579" s="199" t="n"/>
      <c r="B579" s="201" t="n"/>
      <c r="C579" s="200" t="n"/>
      <c r="D579" s="201" t="n"/>
      <c r="E579" s="200" t="n"/>
      <c r="F579" s="201" t="n"/>
      <c r="G579" s="200" t="n"/>
      <c r="H579" s="201" t="n"/>
      <c r="I579" s="200" t="n"/>
      <c r="J579" s="199" t="n"/>
      <c r="K579" s="199" t="n"/>
      <c r="L579" s="199" t="n"/>
      <c r="M579" s="212" t="n"/>
      <c r="N579" s="199" t="n"/>
      <c r="O579" s="199" t="n"/>
      <c r="P579" s="199" t="n"/>
      <c r="Q579" s="199" t="n"/>
      <c r="R579" s="199" t="n"/>
      <c r="S579" s="199" t="n"/>
      <c r="T579" s="199" t="n"/>
      <c r="U579" s="199" t="n"/>
      <c r="V579" s="199" t="n"/>
      <c r="W579" s="199" t="n"/>
      <c r="X579" s="199" t="n"/>
      <c r="Y579" s="199" t="n"/>
      <c r="Z579" s="199" t="n"/>
      <c r="AA579" s="199" t="n"/>
      <c r="AB579" s="199" t="n"/>
      <c r="AC579" s="199" t="n"/>
      <c r="AD579" s="199" t="n"/>
      <c r="AE579" s="199" t="n"/>
      <c r="AF579" s="199" t="n"/>
      <c r="AG579" s="199" t="n"/>
    </row>
    <row r="580" ht="22.5" customHeight="1">
      <c r="A580" s="199" t="n"/>
      <c r="B580" s="201" t="n"/>
      <c r="C580" s="200" t="n"/>
      <c r="D580" s="201" t="n"/>
      <c r="E580" s="200" t="n"/>
      <c r="F580" s="201" t="n"/>
      <c r="G580" s="200" t="n"/>
      <c r="H580" s="201" t="n"/>
      <c r="I580" s="200" t="n"/>
      <c r="J580" s="199" t="n"/>
      <c r="K580" s="199" t="n"/>
      <c r="L580" s="199" t="n"/>
      <c r="M580" s="212" t="n"/>
      <c r="N580" s="199" t="n"/>
      <c r="O580" s="199" t="n"/>
      <c r="P580" s="199" t="n"/>
      <c r="Q580" s="199" t="n"/>
      <c r="R580" s="199" t="n"/>
      <c r="S580" s="199" t="n"/>
      <c r="T580" s="199" t="n"/>
      <c r="U580" s="199" t="n"/>
      <c r="V580" s="199" t="n"/>
      <c r="W580" s="199" t="n"/>
      <c r="X580" s="199" t="n"/>
      <c r="Y580" s="199" t="n"/>
      <c r="Z580" s="199" t="n"/>
      <c r="AA580" s="199" t="n"/>
      <c r="AB580" s="199" t="n"/>
      <c r="AC580" s="199" t="n"/>
      <c r="AD580" s="199" t="n"/>
      <c r="AE580" s="199" t="n"/>
      <c r="AF580" s="199" t="n"/>
      <c r="AG580" s="199" t="n"/>
    </row>
    <row r="581" ht="22.5" customHeight="1">
      <c r="A581" s="199" t="n"/>
      <c r="B581" s="201" t="n"/>
      <c r="C581" s="200" t="n"/>
      <c r="D581" s="201" t="n"/>
      <c r="E581" s="200" t="n"/>
      <c r="F581" s="201" t="n"/>
      <c r="G581" s="200" t="n"/>
      <c r="H581" s="201" t="n"/>
      <c r="I581" s="200" t="n"/>
      <c r="J581" s="199" t="n"/>
      <c r="K581" s="199" t="n"/>
      <c r="L581" s="199" t="n"/>
      <c r="M581" s="212" t="n"/>
      <c r="N581" s="199" t="n"/>
      <c r="O581" s="199" t="n"/>
      <c r="P581" s="199" t="n"/>
      <c r="Q581" s="199" t="n"/>
      <c r="R581" s="199" t="n"/>
      <c r="S581" s="199" t="n"/>
      <c r="T581" s="199" t="n"/>
      <c r="U581" s="199" t="n"/>
      <c r="V581" s="199" t="n"/>
      <c r="W581" s="199" t="n"/>
      <c r="X581" s="199" t="n"/>
      <c r="Y581" s="199" t="n"/>
      <c r="Z581" s="199" t="n"/>
      <c r="AA581" s="199" t="n"/>
      <c r="AB581" s="199" t="n"/>
      <c r="AC581" s="199" t="n"/>
      <c r="AD581" s="199" t="n"/>
      <c r="AE581" s="199" t="n"/>
      <c r="AF581" s="199" t="n"/>
      <c r="AG581" s="199" t="n"/>
    </row>
    <row r="582" ht="22.5" customHeight="1">
      <c r="A582" s="199" t="n"/>
      <c r="B582" s="201" t="n"/>
      <c r="C582" s="200" t="n"/>
      <c r="D582" s="201" t="n"/>
      <c r="E582" s="200" t="n"/>
      <c r="F582" s="201" t="n"/>
      <c r="G582" s="200" t="n"/>
      <c r="H582" s="201" t="n"/>
      <c r="I582" s="200" t="n"/>
      <c r="J582" s="199" t="n"/>
      <c r="K582" s="199" t="n"/>
      <c r="L582" s="199" t="n"/>
      <c r="M582" s="212" t="n"/>
      <c r="N582" s="199" t="n"/>
      <c r="O582" s="199" t="n"/>
      <c r="P582" s="199" t="n"/>
      <c r="Q582" s="199" t="n"/>
      <c r="R582" s="199" t="n"/>
      <c r="S582" s="199" t="n"/>
      <c r="T582" s="199" t="n"/>
      <c r="U582" s="199" t="n"/>
      <c r="V582" s="199" t="n"/>
      <c r="W582" s="199" t="n"/>
      <c r="X582" s="199" t="n"/>
      <c r="Y582" s="199" t="n"/>
      <c r="Z582" s="199" t="n"/>
      <c r="AA582" s="199" t="n"/>
      <c r="AB582" s="199" t="n"/>
      <c r="AC582" s="199" t="n"/>
      <c r="AD582" s="199" t="n"/>
      <c r="AE582" s="199" t="n"/>
      <c r="AF582" s="199" t="n"/>
      <c r="AG582" s="199" t="n"/>
    </row>
    <row r="583" ht="22.5" customHeight="1">
      <c r="A583" s="199" t="n"/>
      <c r="B583" s="201" t="n"/>
      <c r="C583" s="200" t="n"/>
      <c r="D583" s="201" t="n"/>
      <c r="E583" s="200" t="n"/>
      <c r="F583" s="201" t="n"/>
      <c r="G583" s="200" t="n"/>
      <c r="H583" s="201" t="n"/>
      <c r="I583" s="200" t="n"/>
      <c r="J583" s="199" t="n"/>
      <c r="K583" s="199" t="n"/>
      <c r="L583" s="199" t="n"/>
      <c r="M583" s="212" t="n"/>
      <c r="N583" s="199" t="n"/>
      <c r="O583" s="199" t="n"/>
      <c r="P583" s="199" t="n"/>
      <c r="Q583" s="199" t="n"/>
      <c r="R583" s="199" t="n"/>
      <c r="S583" s="199" t="n"/>
      <c r="T583" s="199" t="n"/>
      <c r="U583" s="199" t="n"/>
      <c r="V583" s="199" t="n"/>
      <c r="W583" s="199" t="n"/>
      <c r="X583" s="199" t="n"/>
      <c r="Y583" s="199" t="n"/>
      <c r="Z583" s="199" t="n"/>
      <c r="AA583" s="199" t="n"/>
      <c r="AB583" s="199" t="n"/>
      <c r="AC583" s="199" t="n"/>
      <c r="AD583" s="199" t="n"/>
      <c r="AE583" s="199" t="n"/>
      <c r="AF583" s="199" t="n"/>
      <c r="AG583" s="199" t="n"/>
    </row>
    <row r="584" ht="22.5" customHeight="1">
      <c r="A584" s="199" t="n"/>
      <c r="B584" s="201" t="n"/>
      <c r="C584" s="200" t="n"/>
      <c r="D584" s="201" t="n"/>
      <c r="E584" s="200" t="n"/>
      <c r="F584" s="201" t="n"/>
      <c r="G584" s="200" t="n"/>
      <c r="H584" s="201" t="n"/>
      <c r="I584" s="200" t="n"/>
      <c r="J584" s="199" t="n"/>
      <c r="K584" s="199" t="n"/>
      <c r="L584" s="199" t="n"/>
      <c r="M584" s="212" t="n"/>
      <c r="N584" s="199" t="n"/>
      <c r="O584" s="199" t="n"/>
      <c r="P584" s="199" t="n"/>
      <c r="Q584" s="199" t="n"/>
      <c r="R584" s="199" t="n"/>
      <c r="S584" s="199" t="n"/>
      <c r="T584" s="199" t="n"/>
      <c r="U584" s="199" t="n"/>
      <c r="V584" s="199" t="n"/>
      <c r="W584" s="199" t="n"/>
      <c r="X584" s="199" t="n"/>
      <c r="Y584" s="199" t="n"/>
      <c r="Z584" s="199" t="n"/>
      <c r="AA584" s="199" t="n"/>
      <c r="AB584" s="199" t="n"/>
      <c r="AC584" s="199" t="n"/>
      <c r="AD584" s="199" t="n"/>
      <c r="AE584" s="199" t="n"/>
      <c r="AF584" s="199" t="n"/>
      <c r="AG584" s="199" t="n"/>
    </row>
    <row r="585" ht="22.5" customHeight="1">
      <c r="A585" s="199" t="n"/>
      <c r="B585" s="201" t="n"/>
      <c r="C585" s="200" t="n"/>
      <c r="D585" s="201" t="n"/>
      <c r="E585" s="200" t="n"/>
      <c r="F585" s="201" t="n"/>
      <c r="G585" s="200" t="n"/>
      <c r="H585" s="201" t="n"/>
      <c r="I585" s="200" t="n"/>
      <c r="J585" s="199" t="n"/>
      <c r="K585" s="199" t="n"/>
      <c r="L585" s="199" t="n"/>
      <c r="M585" s="212" t="n"/>
      <c r="N585" s="199" t="n"/>
      <c r="O585" s="199" t="n"/>
      <c r="P585" s="199" t="n"/>
      <c r="Q585" s="199" t="n"/>
      <c r="R585" s="199" t="n"/>
      <c r="S585" s="199" t="n"/>
      <c r="T585" s="199" t="n"/>
      <c r="U585" s="199" t="n"/>
      <c r="V585" s="199" t="n"/>
      <c r="W585" s="199" t="n"/>
      <c r="X585" s="199" t="n"/>
      <c r="Y585" s="199" t="n"/>
      <c r="Z585" s="199" t="n"/>
      <c r="AA585" s="199" t="n"/>
      <c r="AB585" s="199" t="n"/>
      <c r="AC585" s="199" t="n"/>
      <c r="AD585" s="199" t="n"/>
      <c r="AE585" s="199" t="n"/>
      <c r="AF585" s="199" t="n"/>
      <c r="AG585" s="199" t="n"/>
    </row>
    <row r="586" ht="22.5" customHeight="1">
      <c r="A586" s="199" t="n"/>
      <c r="B586" s="201" t="n"/>
      <c r="C586" s="200" t="n"/>
      <c r="D586" s="201" t="n"/>
      <c r="E586" s="200" t="n"/>
      <c r="F586" s="201" t="n"/>
      <c r="G586" s="200" t="n"/>
      <c r="H586" s="201" t="n"/>
      <c r="I586" s="200" t="n"/>
      <c r="J586" s="199" t="n"/>
      <c r="K586" s="199" t="n"/>
      <c r="L586" s="199" t="n"/>
      <c r="M586" s="212" t="n"/>
      <c r="N586" s="199" t="n"/>
      <c r="O586" s="199" t="n"/>
      <c r="P586" s="199" t="n"/>
      <c r="Q586" s="199" t="n"/>
      <c r="R586" s="199" t="n"/>
      <c r="S586" s="199" t="n"/>
      <c r="T586" s="199" t="n"/>
      <c r="U586" s="199" t="n"/>
      <c r="V586" s="199" t="n"/>
      <c r="W586" s="199" t="n"/>
      <c r="X586" s="199" t="n"/>
      <c r="Y586" s="199" t="n"/>
      <c r="Z586" s="199" t="n"/>
      <c r="AA586" s="199" t="n"/>
      <c r="AB586" s="199" t="n"/>
      <c r="AC586" s="199" t="n"/>
      <c r="AD586" s="199" t="n"/>
      <c r="AE586" s="199" t="n"/>
      <c r="AF586" s="199" t="n"/>
      <c r="AG586" s="199" t="n"/>
    </row>
    <row r="587" ht="22.5" customHeight="1">
      <c r="A587" s="199" t="n"/>
      <c r="B587" s="201" t="n"/>
      <c r="C587" s="200" t="n"/>
      <c r="D587" s="201" t="n"/>
      <c r="E587" s="200" t="n"/>
      <c r="F587" s="201" t="n"/>
      <c r="G587" s="200" t="n"/>
      <c r="H587" s="201" t="n"/>
      <c r="I587" s="200" t="n"/>
      <c r="J587" s="199" t="n"/>
      <c r="K587" s="199" t="n"/>
      <c r="L587" s="199" t="n"/>
      <c r="M587" s="212" t="n"/>
      <c r="N587" s="199" t="n"/>
      <c r="O587" s="199" t="n"/>
      <c r="P587" s="199" t="n"/>
      <c r="Q587" s="199" t="n"/>
      <c r="R587" s="199" t="n"/>
      <c r="S587" s="199" t="n"/>
      <c r="T587" s="199" t="n"/>
      <c r="U587" s="199" t="n"/>
      <c r="V587" s="199" t="n"/>
      <c r="W587" s="199" t="n"/>
      <c r="X587" s="199" t="n"/>
      <c r="Y587" s="199" t="n"/>
      <c r="Z587" s="199" t="n"/>
      <c r="AA587" s="199" t="n"/>
      <c r="AB587" s="199" t="n"/>
      <c r="AC587" s="199" t="n"/>
      <c r="AD587" s="199" t="n"/>
      <c r="AE587" s="199" t="n"/>
      <c r="AF587" s="199" t="n"/>
      <c r="AG587" s="199" t="n"/>
    </row>
    <row r="588" ht="22.5" customHeight="1">
      <c r="A588" s="199" t="n"/>
      <c r="B588" s="201" t="n"/>
      <c r="C588" s="200" t="n"/>
      <c r="D588" s="201" t="n"/>
      <c r="E588" s="200" t="n"/>
      <c r="F588" s="201" t="n"/>
      <c r="G588" s="200" t="n"/>
      <c r="H588" s="201" t="n"/>
      <c r="I588" s="200" t="n"/>
      <c r="J588" s="199" t="n"/>
      <c r="K588" s="199" t="n"/>
      <c r="L588" s="199" t="n"/>
      <c r="M588" s="212" t="n"/>
      <c r="N588" s="199" t="n"/>
      <c r="O588" s="199" t="n"/>
      <c r="P588" s="199" t="n"/>
      <c r="Q588" s="199" t="n"/>
      <c r="R588" s="199" t="n"/>
      <c r="S588" s="199" t="n"/>
      <c r="T588" s="199" t="n"/>
      <c r="U588" s="199" t="n"/>
      <c r="V588" s="199" t="n"/>
      <c r="W588" s="199" t="n"/>
      <c r="X588" s="199" t="n"/>
      <c r="Y588" s="199" t="n"/>
      <c r="Z588" s="199" t="n"/>
      <c r="AA588" s="199" t="n"/>
      <c r="AB588" s="199" t="n"/>
      <c r="AC588" s="199" t="n"/>
      <c r="AD588" s="199" t="n"/>
      <c r="AE588" s="199" t="n"/>
      <c r="AF588" s="199" t="n"/>
      <c r="AG588" s="199" t="n"/>
    </row>
    <row r="589" ht="22.5" customHeight="1">
      <c r="A589" s="199" t="n"/>
      <c r="B589" s="201" t="n"/>
      <c r="C589" s="200" t="n"/>
      <c r="D589" s="201" t="n"/>
      <c r="E589" s="200" t="n"/>
      <c r="F589" s="201" t="n"/>
      <c r="G589" s="200" t="n"/>
      <c r="H589" s="201" t="n"/>
      <c r="I589" s="200" t="n"/>
      <c r="J589" s="199" t="n"/>
      <c r="K589" s="199" t="n"/>
      <c r="L589" s="199" t="n"/>
      <c r="M589" s="212" t="n"/>
      <c r="N589" s="199" t="n"/>
      <c r="O589" s="199" t="n"/>
      <c r="P589" s="199" t="n"/>
      <c r="Q589" s="199" t="n"/>
      <c r="R589" s="199" t="n"/>
      <c r="S589" s="199" t="n"/>
      <c r="T589" s="199" t="n"/>
      <c r="U589" s="199" t="n"/>
      <c r="V589" s="199" t="n"/>
      <c r="W589" s="199" t="n"/>
      <c r="X589" s="199" t="n"/>
      <c r="Y589" s="199" t="n"/>
      <c r="Z589" s="199" t="n"/>
      <c r="AA589" s="199" t="n"/>
      <c r="AB589" s="199" t="n"/>
      <c r="AC589" s="199" t="n"/>
      <c r="AD589" s="199" t="n"/>
      <c r="AE589" s="199" t="n"/>
      <c r="AF589" s="199" t="n"/>
      <c r="AG589" s="199" t="n"/>
    </row>
    <row r="590" ht="22.5" customHeight="1">
      <c r="A590" s="199" t="n"/>
      <c r="B590" s="201" t="n"/>
      <c r="C590" s="200" t="n"/>
      <c r="D590" s="201" t="n"/>
      <c r="E590" s="200" t="n"/>
      <c r="F590" s="201" t="n"/>
      <c r="G590" s="200" t="n"/>
      <c r="H590" s="201" t="n"/>
      <c r="I590" s="200" t="n"/>
      <c r="J590" s="199" t="n"/>
      <c r="K590" s="199" t="n"/>
      <c r="L590" s="199" t="n"/>
      <c r="M590" s="212" t="n"/>
      <c r="N590" s="199" t="n"/>
      <c r="O590" s="199" t="n"/>
      <c r="P590" s="199" t="n"/>
      <c r="Q590" s="199" t="n"/>
      <c r="R590" s="199" t="n"/>
      <c r="S590" s="199" t="n"/>
      <c r="T590" s="199" t="n"/>
      <c r="U590" s="199" t="n"/>
      <c r="V590" s="199" t="n"/>
      <c r="W590" s="199" t="n"/>
      <c r="X590" s="199" t="n"/>
      <c r="Y590" s="199" t="n"/>
      <c r="Z590" s="199" t="n"/>
      <c r="AA590" s="199" t="n"/>
      <c r="AB590" s="199" t="n"/>
      <c r="AC590" s="199" t="n"/>
      <c r="AD590" s="199" t="n"/>
      <c r="AE590" s="199" t="n"/>
      <c r="AF590" s="199" t="n"/>
      <c r="AG590" s="199" t="n"/>
    </row>
    <row r="591" ht="22.5" customHeight="1">
      <c r="A591" s="199" t="n"/>
      <c r="B591" s="201" t="n"/>
      <c r="C591" s="200" t="n"/>
      <c r="D591" s="201" t="n"/>
      <c r="E591" s="200" t="n"/>
      <c r="F591" s="201" t="n"/>
      <c r="G591" s="200" t="n"/>
      <c r="H591" s="201" t="n"/>
      <c r="I591" s="200" t="n"/>
      <c r="J591" s="199" t="n"/>
      <c r="K591" s="199" t="n"/>
      <c r="L591" s="199" t="n"/>
      <c r="M591" s="212" t="n"/>
      <c r="N591" s="199" t="n"/>
      <c r="O591" s="199" t="n"/>
      <c r="P591" s="199" t="n"/>
      <c r="Q591" s="199" t="n"/>
      <c r="R591" s="199" t="n"/>
      <c r="S591" s="199" t="n"/>
      <c r="T591" s="199" t="n"/>
      <c r="U591" s="199" t="n"/>
      <c r="V591" s="199" t="n"/>
      <c r="W591" s="199" t="n"/>
      <c r="X591" s="199" t="n"/>
      <c r="Y591" s="199" t="n"/>
      <c r="Z591" s="199" t="n"/>
      <c r="AA591" s="199" t="n"/>
      <c r="AB591" s="199" t="n"/>
      <c r="AC591" s="199" t="n"/>
      <c r="AD591" s="199" t="n"/>
      <c r="AE591" s="199" t="n"/>
      <c r="AF591" s="199" t="n"/>
      <c r="AG591" s="199" t="n"/>
    </row>
    <row r="592" ht="22.5" customHeight="1">
      <c r="A592" s="199" t="n"/>
      <c r="B592" s="201" t="n"/>
      <c r="C592" s="200" t="n"/>
      <c r="D592" s="201" t="n"/>
      <c r="E592" s="200" t="n"/>
      <c r="F592" s="201" t="n"/>
      <c r="G592" s="200" t="n"/>
      <c r="H592" s="201" t="n"/>
      <c r="I592" s="200" t="n"/>
      <c r="J592" s="199" t="n"/>
      <c r="K592" s="199" t="n"/>
      <c r="L592" s="199" t="n"/>
      <c r="M592" s="212" t="n"/>
      <c r="N592" s="199" t="n"/>
      <c r="O592" s="199" t="n"/>
      <c r="P592" s="199" t="n"/>
      <c r="Q592" s="199" t="n"/>
      <c r="R592" s="199" t="n"/>
      <c r="S592" s="199" t="n"/>
      <c r="T592" s="199" t="n"/>
      <c r="U592" s="199" t="n"/>
      <c r="V592" s="199" t="n"/>
      <c r="W592" s="199" t="n"/>
      <c r="X592" s="199" t="n"/>
      <c r="Y592" s="199" t="n"/>
      <c r="Z592" s="199" t="n"/>
      <c r="AA592" s="199" t="n"/>
      <c r="AB592" s="199" t="n"/>
      <c r="AC592" s="199" t="n"/>
      <c r="AD592" s="199" t="n"/>
      <c r="AE592" s="199" t="n"/>
      <c r="AF592" s="199" t="n"/>
      <c r="AG592" s="199" t="n"/>
    </row>
    <row r="593" ht="22.5" customHeight="1">
      <c r="A593" s="199" t="n"/>
      <c r="B593" s="201" t="n"/>
      <c r="C593" s="200" t="n"/>
      <c r="D593" s="201" t="n"/>
      <c r="E593" s="200" t="n"/>
      <c r="F593" s="201" t="n"/>
      <c r="G593" s="200" t="n"/>
      <c r="H593" s="201" t="n"/>
      <c r="I593" s="200" t="n"/>
      <c r="J593" s="199" t="n"/>
      <c r="K593" s="199" t="n"/>
      <c r="L593" s="199" t="n"/>
      <c r="M593" s="212" t="n"/>
      <c r="N593" s="199" t="n"/>
      <c r="O593" s="199" t="n"/>
      <c r="P593" s="199" t="n"/>
      <c r="Q593" s="199" t="n"/>
      <c r="R593" s="199" t="n"/>
      <c r="S593" s="199" t="n"/>
      <c r="T593" s="199" t="n"/>
      <c r="U593" s="199" t="n"/>
      <c r="V593" s="199" t="n"/>
      <c r="W593" s="199" t="n"/>
      <c r="X593" s="199" t="n"/>
      <c r="Y593" s="199" t="n"/>
      <c r="Z593" s="199" t="n"/>
      <c r="AA593" s="199" t="n"/>
      <c r="AB593" s="199" t="n"/>
      <c r="AC593" s="199" t="n"/>
      <c r="AD593" s="199" t="n"/>
      <c r="AE593" s="199" t="n"/>
      <c r="AF593" s="199" t="n"/>
      <c r="AG593" s="199" t="n"/>
    </row>
    <row r="594" ht="22.5" customHeight="1">
      <c r="A594" s="199" t="n"/>
      <c r="B594" s="201" t="n"/>
      <c r="C594" s="200" t="n"/>
      <c r="D594" s="201" t="n"/>
      <c r="E594" s="200" t="n"/>
      <c r="F594" s="201" t="n"/>
      <c r="G594" s="200" t="n"/>
      <c r="H594" s="201" t="n"/>
      <c r="I594" s="200" t="n"/>
      <c r="J594" s="199" t="n"/>
      <c r="K594" s="199" t="n"/>
      <c r="L594" s="199" t="n"/>
      <c r="M594" s="212" t="n"/>
      <c r="N594" s="199" t="n"/>
      <c r="O594" s="199" t="n"/>
      <c r="P594" s="199" t="n"/>
      <c r="Q594" s="199" t="n"/>
      <c r="R594" s="199" t="n"/>
      <c r="S594" s="199" t="n"/>
      <c r="T594" s="199" t="n"/>
      <c r="U594" s="199" t="n"/>
      <c r="V594" s="199" t="n"/>
      <c r="W594" s="199" t="n"/>
      <c r="X594" s="199" t="n"/>
      <c r="Y594" s="199" t="n"/>
      <c r="Z594" s="199" t="n"/>
      <c r="AA594" s="199" t="n"/>
      <c r="AB594" s="199" t="n"/>
      <c r="AC594" s="199" t="n"/>
      <c r="AD594" s="199" t="n"/>
      <c r="AE594" s="199" t="n"/>
      <c r="AF594" s="199" t="n"/>
      <c r="AG594" s="199" t="n"/>
    </row>
    <row r="595" ht="22.5" customHeight="1">
      <c r="A595" s="199" t="n"/>
      <c r="B595" s="201" t="n"/>
      <c r="C595" s="200" t="n"/>
      <c r="D595" s="201" t="n"/>
      <c r="E595" s="200" t="n"/>
      <c r="F595" s="201" t="n"/>
      <c r="G595" s="200" t="n"/>
      <c r="H595" s="201" t="n"/>
      <c r="I595" s="200" t="n"/>
      <c r="J595" s="199" t="n"/>
      <c r="K595" s="199" t="n"/>
      <c r="L595" s="199" t="n"/>
      <c r="M595" s="212" t="n"/>
      <c r="N595" s="199" t="n"/>
      <c r="O595" s="199" t="n"/>
      <c r="P595" s="199" t="n"/>
      <c r="Q595" s="199" t="n"/>
      <c r="R595" s="199" t="n"/>
      <c r="S595" s="199" t="n"/>
      <c r="T595" s="199" t="n"/>
      <c r="U595" s="199" t="n"/>
      <c r="V595" s="199" t="n"/>
      <c r="W595" s="199" t="n"/>
      <c r="X595" s="199" t="n"/>
      <c r="Y595" s="199" t="n"/>
      <c r="Z595" s="199" t="n"/>
      <c r="AA595" s="199" t="n"/>
      <c r="AB595" s="199" t="n"/>
      <c r="AC595" s="199" t="n"/>
      <c r="AD595" s="199" t="n"/>
      <c r="AE595" s="199" t="n"/>
      <c r="AF595" s="199" t="n"/>
      <c r="AG595" s="199" t="n"/>
    </row>
    <row r="596" ht="22.5" customHeight="1">
      <c r="A596" s="199" t="n"/>
      <c r="B596" s="201" t="n"/>
      <c r="C596" s="200" t="n"/>
      <c r="D596" s="201" t="n"/>
      <c r="E596" s="200" t="n"/>
      <c r="F596" s="201" t="n"/>
      <c r="G596" s="200" t="n"/>
      <c r="H596" s="201" t="n"/>
      <c r="I596" s="200" t="n"/>
      <c r="J596" s="199" t="n"/>
      <c r="K596" s="199" t="n"/>
      <c r="L596" s="199" t="n"/>
      <c r="M596" s="212" t="n"/>
      <c r="N596" s="199" t="n"/>
      <c r="O596" s="199" t="n"/>
      <c r="P596" s="199" t="n"/>
      <c r="Q596" s="199" t="n"/>
      <c r="R596" s="199" t="n"/>
      <c r="S596" s="199" t="n"/>
      <c r="T596" s="199" t="n"/>
      <c r="U596" s="199" t="n"/>
      <c r="V596" s="199" t="n"/>
      <c r="W596" s="199" t="n"/>
      <c r="X596" s="199" t="n"/>
      <c r="Y596" s="199" t="n"/>
      <c r="Z596" s="199" t="n"/>
      <c r="AA596" s="199" t="n"/>
      <c r="AB596" s="199" t="n"/>
      <c r="AC596" s="199" t="n"/>
      <c r="AD596" s="199" t="n"/>
      <c r="AE596" s="199" t="n"/>
      <c r="AF596" s="199" t="n"/>
      <c r="AG596" s="199" t="n"/>
    </row>
    <row r="597" ht="22.5" customHeight="1">
      <c r="A597" s="199" t="n"/>
      <c r="B597" s="201" t="n"/>
      <c r="C597" s="200" t="n"/>
      <c r="D597" s="201" t="n"/>
      <c r="E597" s="200" t="n"/>
      <c r="F597" s="201" t="n"/>
      <c r="G597" s="200" t="n"/>
      <c r="H597" s="201" t="n"/>
      <c r="I597" s="200" t="n"/>
      <c r="J597" s="199" t="n"/>
      <c r="K597" s="199" t="n"/>
      <c r="L597" s="199" t="n"/>
      <c r="M597" s="212" t="n"/>
      <c r="N597" s="199" t="n"/>
      <c r="O597" s="199" t="n"/>
      <c r="P597" s="199" t="n"/>
      <c r="Q597" s="199" t="n"/>
      <c r="R597" s="199" t="n"/>
      <c r="S597" s="199" t="n"/>
      <c r="T597" s="199" t="n"/>
      <c r="U597" s="199" t="n"/>
      <c r="V597" s="199" t="n"/>
      <c r="W597" s="199" t="n"/>
      <c r="X597" s="199" t="n"/>
      <c r="Y597" s="199" t="n"/>
      <c r="Z597" s="199" t="n"/>
      <c r="AA597" s="199" t="n"/>
      <c r="AB597" s="199" t="n"/>
      <c r="AC597" s="199" t="n"/>
      <c r="AD597" s="199" t="n"/>
      <c r="AE597" s="199" t="n"/>
      <c r="AF597" s="199" t="n"/>
      <c r="AG597" s="199" t="n"/>
    </row>
    <row r="598" ht="22.5" customHeight="1">
      <c r="A598" s="199" t="n"/>
      <c r="B598" s="201" t="n"/>
      <c r="C598" s="200" t="n"/>
      <c r="D598" s="201" t="n"/>
      <c r="E598" s="200" t="n"/>
      <c r="F598" s="201" t="n"/>
      <c r="G598" s="200" t="n"/>
      <c r="H598" s="201" t="n"/>
      <c r="I598" s="200" t="n"/>
      <c r="J598" s="199" t="n"/>
      <c r="K598" s="199" t="n"/>
      <c r="L598" s="199" t="n"/>
      <c r="M598" s="212" t="n"/>
      <c r="N598" s="199" t="n"/>
      <c r="O598" s="199" t="n"/>
      <c r="P598" s="199" t="n"/>
      <c r="Q598" s="199" t="n"/>
      <c r="R598" s="199" t="n"/>
      <c r="S598" s="199" t="n"/>
      <c r="T598" s="199" t="n"/>
      <c r="U598" s="199" t="n"/>
      <c r="V598" s="199" t="n"/>
      <c r="W598" s="199" t="n"/>
      <c r="X598" s="199" t="n"/>
      <c r="Y598" s="199" t="n"/>
      <c r="Z598" s="199" t="n"/>
      <c r="AA598" s="199" t="n"/>
      <c r="AB598" s="199" t="n"/>
      <c r="AC598" s="199" t="n"/>
      <c r="AD598" s="199" t="n"/>
      <c r="AE598" s="199" t="n"/>
      <c r="AF598" s="199" t="n"/>
      <c r="AG598" s="199" t="n"/>
    </row>
    <row r="599" ht="22.5" customHeight="1">
      <c r="A599" s="199" t="n"/>
      <c r="B599" s="201" t="n"/>
      <c r="C599" s="200" t="n"/>
      <c r="D599" s="201" t="n"/>
      <c r="E599" s="200" t="n"/>
      <c r="F599" s="201" t="n"/>
      <c r="G599" s="200" t="n"/>
      <c r="H599" s="201" t="n"/>
      <c r="I599" s="200" t="n"/>
      <c r="J599" s="199" t="n"/>
      <c r="K599" s="199" t="n"/>
      <c r="L599" s="199" t="n"/>
      <c r="M599" s="212" t="n"/>
      <c r="N599" s="199" t="n"/>
      <c r="O599" s="199" t="n"/>
      <c r="P599" s="199" t="n"/>
      <c r="Q599" s="199" t="n"/>
      <c r="R599" s="199" t="n"/>
      <c r="S599" s="199" t="n"/>
      <c r="T599" s="199" t="n"/>
      <c r="U599" s="199" t="n"/>
      <c r="V599" s="199" t="n"/>
      <c r="W599" s="199" t="n"/>
      <c r="X599" s="199" t="n"/>
      <c r="Y599" s="199" t="n"/>
      <c r="Z599" s="199" t="n"/>
      <c r="AA599" s="199" t="n"/>
      <c r="AB599" s="199" t="n"/>
      <c r="AC599" s="199" t="n"/>
      <c r="AD599" s="199" t="n"/>
      <c r="AE599" s="199" t="n"/>
      <c r="AF599" s="199" t="n"/>
      <c r="AG599" s="199" t="n"/>
    </row>
    <row r="600" ht="22.5" customHeight="1">
      <c r="A600" s="199" t="n"/>
      <c r="B600" s="201" t="n"/>
      <c r="C600" s="200" t="n"/>
      <c r="D600" s="201" t="n"/>
      <c r="E600" s="200" t="n"/>
      <c r="F600" s="201" t="n"/>
      <c r="G600" s="200" t="n"/>
      <c r="H600" s="201" t="n"/>
      <c r="I600" s="200" t="n"/>
      <c r="J600" s="199" t="n"/>
      <c r="K600" s="199" t="n"/>
      <c r="L600" s="199" t="n"/>
      <c r="M600" s="212" t="n"/>
      <c r="N600" s="199" t="n"/>
      <c r="O600" s="199" t="n"/>
      <c r="P600" s="199" t="n"/>
      <c r="Q600" s="199" t="n"/>
      <c r="R600" s="199" t="n"/>
      <c r="S600" s="199" t="n"/>
      <c r="T600" s="199" t="n"/>
      <c r="U600" s="199" t="n"/>
      <c r="V600" s="199" t="n"/>
      <c r="W600" s="199" t="n"/>
      <c r="X600" s="199" t="n"/>
      <c r="Y600" s="199" t="n"/>
      <c r="Z600" s="199" t="n"/>
      <c r="AA600" s="199" t="n"/>
      <c r="AB600" s="199" t="n"/>
      <c r="AC600" s="199" t="n"/>
      <c r="AD600" s="199" t="n"/>
      <c r="AE600" s="199" t="n"/>
      <c r="AF600" s="199" t="n"/>
      <c r="AG600" s="199" t="n"/>
    </row>
    <row r="601" ht="22.5" customHeight="1">
      <c r="A601" s="199" t="n"/>
      <c r="B601" s="201" t="n"/>
      <c r="C601" s="200" t="n"/>
      <c r="D601" s="201" t="n"/>
      <c r="E601" s="200" t="n"/>
      <c r="F601" s="201" t="n"/>
      <c r="G601" s="200" t="n"/>
      <c r="H601" s="201" t="n"/>
      <c r="I601" s="200" t="n"/>
      <c r="J601" s="199" t="n"/>
      <c r="K601" s="199" t="n"/>
      <c r="L601" s="199" t="n"/>
      <c r="M601" s="212" t="n"/>
      <c r="N601" s="199" t="n"/>
      <c r="O601" s="199" t="n"/>
      <c r="P601" s="199" t="n"/>
      <c r="Q601" s="199" t="n"/>
      <c r="R601" s="199" t="n"/>
      <c r="S601" s="199" t="n"/>
      <c r="T601" s="199" t="n"/>
      <c r="U601" s="199" t="n"/>
      <c r="V601" s="199" t="n"/>
      <c r="W601" s="199" t="n"/>
      <c r="X601" s="199" t="n"/>
      <c r="Y601" s="199" t="n"/>
      <c r="Z601" s="199" t="n"/>
      <c r="AA601" s="199" t="n"/>
      <c r="AB601" s="199" t="n"/>
      <c r="AC601" s="199" t="n"/>
      <c r="AD601" s="199" t="n"/>
      <c r="AE601" s="199" t="n"/>
      <c r="AF601" s="199" t="n"/>
      <c r="AG601" s="199" t="n"/>
    </row>
    <row r="602" ht="22.5" customHeight="1">
      <c r="A602" s="199" t="n"/>
      <c r="B602" s="201" t="n"/>
      <c r="C602" s="200" t="n"/>
      <c r="D602" s="201" t="n"/>
      <c r="E602" s="200" t="n"/>
      <c r="F602" s="201" t="n"/>
      <c r="G602" s="200" t="n"/>
      <c r="H602" s="201" t="n"/>
      <c r="I602" s="200" t="n"/>
      <c r="J602" s="199" t="n"/>
      <c r="K602" s="199" t="n"/>
      <c r="L602" s="199" t="n"/>
      <c r="M602" s="212" t="n"/>
      <c r="N602" s="199" t="n"/>
      <c r="O602" s="199" t="n"/>
      <c r="P602" s="199" t="n"/>
      <c r="Q602" s="199" t="n"/>
      <c r="R602" s="199" t="n"/>
      <c r="S602" s="199" t="n"/>
      <c r="T602" s="199" t="n"/>
      <c r="U602" s="199" t="n"/>
      <c r="V602" s="199" t="n"/>
      <c r="W602" s="199" t="n"/>
      <c r="X602" s="199" t="n"/>
      <c r="Y602" s="199" t="n"/>
      <c r="Z602" s="199" t="n"/>
      <c r="AA602" s="199" t="n"/>
      <c r="AB602" s="199" t="n"/>
      <c r="AC602" s="199" t="n"/>
      <c r="AD602" s="199" t="n"/>
      <c r="AE602" s="199" t="n"/>
      <c r="AF602" s="199" t="n"/>
      <c r="AG602" s="199" t="n"/>
    </row>
    <row r="603" ht="22.5" customHeight="1">
      <c r="A603" s="199" t="n"/>
      <c r="B603" s="201" t="n"/>
      <c r="C603" s="200" t="n"/>
      <c r="D603" s="201" t="n"/>
      <c r="E603" s="200" t="n"/>
      <c r="F603" s="201" t="n"/>
      <c r="G603" s="200" t="n"/>
      <c r="H603" s="201" t="n"/>
      <c r="I603" s="200" t="n"/>
      <c r="J603" s="199" t="n"/>
      <c r="K603" s="199" t="n"/>
      <c r="L603" s="199" t="n"/>
      <c r="M603" s="212" t="n"/>
      <c r="N603" s="199" t="n"/>
      <c r="O603" s="199" t="n"/>
      <c r="P603" s="199" t="n"/>
      <c r="Q603" s="199" t="n"/>
      <c r="R603" s="199" t="n"/>
      <c r="S603" s="199" t="n"/>
      <c r="T603" s="199" t="n"/>
      <c r="U603" s="199" t="n"/>
      <c r="V603" s="199" t="n"/>
      <c r="W603" s="199" t="n"/>
      <c r="X603" s="199" t="n"/>
      <c r="Y603" s="199" t="n"/>
      <c r="Z603" s="199" t="n"/>
      <c r="AA603" s="199" t="n"/>
      <c r="AB603" s="199" t="n"/>
      <c r="AC603" s="199" t="n"/>
      <c r="AD603" s="199" t="n"/>
      <c r="AE603" s="199" t="n"/>
      <c r="AF603" s="199" t="n"/>
      <c r="AG603" s="199" t="n"/>
    </row>
    <row r="604" ht="22.5" customHeight="1">
      <c r="A604" s="199" t="n"/>
      <c r="B604" s="201" t="n"/>
      <c r="C604" s="200" t="n"/>
      <c r="D604" s="201" t="n"/>
      <c r="E604" s="200" t="n"/>
      <c r="F604" s="201" t="n"/>
      <c r="G604" s="200" t="n"/>
      <c r="H604" s="201" t="n"/>
      <c r="I604" s="200" t="n"/>
      <c r="J604" s="199" t="n"/>
      <c r="K604" s="199" t="n"/>
      <c r="L604" s="199" t="n"/>
      <c r="M604" s="212" t="n"/>
      <c r="N604" s="199" t="n"/>
      <c r="O604" s="199" t="n"/>
      <c r="P604" s="199" t="n"/>
      <c r="Q604" s="199" t="n"/>
      <c r="R604" s="199" t="n"/>
      <c r="S604" s="199" t="n"/>
      <c r="T604" s="199" t="n"/>
      <c r="U604" s="199" t="n"/>
      <c r="V604" s="199" t="n"/>
      <c r="W604" s="199" t="n"/>
      <c r="X604" s="199" t="n"/>
      <c r="Y604" s="199" t="n"/>
      <c r="Z604" s="199" t="n"/>
      <c r="AA604" s="199" t="n"/>
      <c r="AB604" s="199" t="n"/>
      <c r="AC604" s="199" t="n"/>
      <c r="AD604" s="199" t="n"/>
      <c r="AE604" s="199" t="n"/>
      <c r="AF604" s="199" t="n"/>
      <c r="AG604" s="199" t="n"/>
    </row>
    <row r="605" ht="22.5" customHeight="1">
      <c r="A605" s="199" t="n"/>
      <c r="B605" s="201" t="n"/>
      <c r="C605" s="200" t="n"/>
      <c r="D605" s="201" t="n"/>
      <c r="E605" s="200" t="n"/>
      <c r="F605" s="201" t="n"/>
      <c r="G605" s="200" t="n"/>
      <c r="H605" s="201" t="n"/>
      <c r="I605" s="200" t="n"/>
      <c r="J605" s="199" t="n"/>
      <c r="K605" s="199" t="n"/>
      <c r="L605" s="199" t="n"/>
      <c r="M605" s="212" t="n"/>
      <c r="N605" s="199" t="n"/>
      <c r="O605" s="199" t="n"/>
      <c r="P605" s="199" t="n"/>
      <c r="Q605" s="199" t="n"/>
      <c r="R605" s="199" t="n"/>
      <c r="S605" s="199" t="n"/>
      <c r="T605" s="199" t="n"/>
      <c r="U605" s="199" t="n"/>
      <c r="V605" s="199" t="n"/>
      <c r="W605" s="199" t="n"/>
      <c r="X605" s="199" t="n"/>
      <c r="Y605" s="199" t="n"/>
      <c r="Z605" s="199" t="n"/>
      <c r="AA605" s="199" t="n"/>
      <c r="AB605" s="199" t="n"/>
      <c r="AC605" s="199" t="n"/>
      <c r="AD605" s="199" t="n"/>
      <c r="AE605" s="199" t="n"/>
      <c r="AF605" s="199" t="n"/>
      <c r="AG605" s="199" t="n"/>
    </row>
    <row r="606" ht="22.5" customHeight="1">
      <c r="A606" s="199" t="n"/>
      <c r="B606" s="201" t="n"/>
      <c r="C606" s="200" t="n"/>
      <c r="D606" s="201" t="n"/>
      <c r="E606" s="200" t="n"/>
      <c r="F606" s="201" t="n"/>
      <c r="G606" s="200" t="n"/>
      <c r="H606" s="201" t="n"/>
      <c r="I606" s="200" t="n"/>
      <c r="J606" s="199" t="n"/>
      <c r="K606" s="199" t="n"/>
      <c r="L606" s="199" t="n"/>
      <c r="M606" s="212" t="n"/>
      <c r="N606" s="199" t="n"/>
      <c r="O606" s="199" t="n"/>
      <c r="P606" s="199" t="n"/>
      <c r="Q606" s="199" t="n"/>
      <c r="R606" s="199" t="n"/>
      <c r="S606" s="199" t="n"/>
      <c r="T606" s="199" t="n"/>
      <c r="U606" s="199" t="n"/>
      <c r="V606" s="199" t="n"/>
      <c r="W606" s="199" t="n"/>
      <c r="X606" s="199" t="n"/>
      <c r="Y606" s="199" t="n"/>
      <c r="Z606" s="199" t="n"/>
      <c r="AA606" s="199" t="n"/>
      <c r="AB606" s="199" t="n"/>
      <c r="AC606" s="199" t="n"/>
      <c r="AD606" s="199" t="n"/>
      <c r="AE606" s="199" t="n"/>
      <c r="AF606" s="199" t="n"/>
      <c r="AG606" s="199" t="n"/>
    </row>
    <row r="607" ht="22.5" customHeight="1">
      <c r="A607" s="199" t="n"/>
      <c r="B607" s="201" t="n"/>
      <c r="C607" s="200" t="n"/>
      <c r="D607" s="201" t="n"/>
      <c r="E607" s="200" t="n"/>
      <c r="F607" s="201" t="n"/>
      <c r="G607" s="200" t="n"/>
      <c r="H607" s="201" t="n"/>
      <c r="I607" s="200" t="n"/>
      <c r="J607" s="199" t="n"/>
      <c r="K607" s="199" t="n"/>
      <c r="L607" s="199" t="n"/>
      <c r="M607" s="212" t="n"/>
      <c r="N607" s="199" t="n"/>
      <c r="O607" s="199" t="n"/>
      <c r="P607" s="199" t="n"/>
      <c r="Q607" s="199" t="n"/>
      <c r="R607" s="199" t="n"/>
      <c r="S607" s="199" t="n"/>
      <c r="T607" s="199" t="n"/>
      <c r="U607" s="199" t="n"/>
      <c r="V607" s="199" t="n"/>
      <c r="W607" s="199" t="n"/>
      <c r="X607" s="199" t="n"/>
      <c r="Y607" s="199" t="n"/>
      <c r="Z607" s="199" t="n"/>
      <c r="AA607" s="199" t="n"/>
      <c r="AB607" s="199" t="n"/>
      <c r="AC607" s="199" t="n"/>
      <c r="AD607" s="199" t="n"/>
      <c r="AE607" s="199" t="n"/>
      <c r="AF607" s="199" t="n"/>
      <c r="AG607" s="199" t="n"/>
    </row>
    <row r="608" ht="22.5" customHeight="1">
      <c r="A608" s="199" t="n"/>
      <c r="B608" s="201" t="n"/>
      <c r="C608" s="200" t="n"/>
      <c r="D608" s="201" t="n"/>
      <c r="E608" s="200" t="n"/>
      <c r="F608" s="201" t="n"/>
      <c r="G608" s="200" t="n"/>
      <c r="H608" s="201" t="n"/>
      <c r="I608" s="200" t="n"/>
      <c r="J608" s="199" t="n"/>
      <c r="K608" s="199" t="n"/>
      <c r="L608" s="199" t="n"/>
      <c r="M608" s="212" t="n"/>
      <c r="N608" s="199" t="n"/>
      <c r="O608" s="199" t="n"/>
      <c r="P608" s="199" t="n"/>
      <c r="Q608" s="199" t="n"/>
      <c r="R608" s="199" t="n"/>
      <c r="S608" s="199" t="n"/>
      <c r="T608" s="199" t="n"/>
      <c r="U608" s="199" t="n"/>
      <c r="V608" s="199" t="n"/>
      <c r="W608" s="199" t="n"/>
      <c r="X608" s="199" t="n"/>
      <c r="Y608" s="199" t="n"/>
      <c r="Z608" s="199" t="n"/>
      <c r="AA608" s="199" t="n"/>
      <c r="AB608" s="199" t="n"/>
      <c r="AC608" s="199" t="n"/>
      <c r="AD608" s="199" t="n"/>
      <c r="AE608" s="199" t="n"/>
      <c r="AF608" s="199" t="n"/>
      <c r="AG608" s="199" t="n"/>
    </row>
    <row r="609" ht="22.5" customHeight="1">
      <c r="A609" s="199" t="n"/>
      <c r="B609" s="201" t="n"/>
      <c r="C609" s="200" t="n"/>
      <c r="D609" s="201" t="n"/>
      <c r="E609" s="200" t="n"/>
      <c r="F609" s="201" t="n"/>
      <c r="G609" s="200" t="n"/>
      <c r="H609" s="201" t="n"/>
      <c r="I609" s="200" t="n"/>
      <c r="J609" s="199" t="n"/>
      <c r="K609" s="199" t="n"/>
      <c r="L609" s="199" t="n"/>
      <c r="M609" s="212" t="n"/>
      <c r="N609" s="199" t="n"/>
      <c r="O609" s="199" t="n"/>
      <c r="P609" s="199" t="n"/>
      <c r="Q609" s="199" t="n"/>
      <c r="R609" s="199" t="n"/>
      <c r="S609" s="199" t="n"/>
      <c r="T609" s="199" t="n"/>
      <c r="U609" s="199" t="n"/>
      <c r="V609" s="199" t="n"/>
      <c r="W609" s="199" t="n"/>
      <c r="X609" s="199" t="n"/>
      <c r="Y609" s="199" t="n"/>
      <c r="Z609" s="199" t="n"/>
      <c r="AA609" s="199" t="n"/>
      <c r="AB609" s="199" t="n"/>
      <c r="AC609" s="199" t="n"/>
      <c r="AD609" s="199" t="n"/>
      <c r="AE609" s="199" t="n"/>
      <c r="AF609" s="199" t="n"/>
      <c r="AG609" s="199" t="n"/>
    </row>
    <row r="610" ht="22.5" customHeight="1">
      <c r="A610" s="199" t="n"/>
      <c r="B610" s="201" t="n"/>
      <c r="C610" s="200" t="n"/>
      <c r="D610" s="201" t="n"/>
      <c r="E610" s="200" t="n"/>
      <c r="F610" s="201" t="n"/>
      <c r="G610" s="200" t="n"/>
      <c r="H610" s="201" t="n"/>
      <c r="I610" s="200" t="n"/>
      <c r="J610" s="199" t="n"/>
      <c r="K610" s="199" t="n"/>
      <c r="L610" s="199" t="n"/>
      <c r="M610" s="212" t="n"/>
      <c r="N610" s="199" t="n"/>
      <c r="O610" s="199" t="n"/>
      <c r="P610" s="199" t="n"/>
      <c r="Q610" s="199" t="n"/>
      <c r="R610" s="199" t="n"/>
      <c r="S610" s="199" t="n"/>
      <c r="T610" s="199" t="n"/>
      <c r="U610" s="199" t="n"/>
      <c r="V610" s="199" t="n"/>
      <c r="W610" s="199" t="n"/>
      <c r="X610" s="199" t="n"/>
      <c r="Y610" s="199" t="n"/>
      <c r="Z610" s="199" t="n"/>
      <c r="AA610" s="199" t="n"/>
      <c r="AB610" s="199" t="n"/>
      <c r="AC610" s="199" t="n"/>
      <c r="AD610" s="199" t="n"/>
      <c r="AE610" s="199" t="n"/>
      <c r="AF610" s="199" t="n"/>
      <c r="AG610" s="199" t="n"/>
    </row>
    <row r="611" ht="22.5" customHeight="1">
      <c r="A611" s="199" t="n"/>
      <c r="B611" s="201" t="n"/>
      <c r="C611" s="200" t="n"/>
      <c r="D611" s="201" t="n"/>
      <c r="E611" s="200" t="n"/>
      <c r="F611" s="201" t="n"/>
      <c r="G611" s="200" t="n"/>
      <c r="H611" s="201" t="n"/>
      <c r="I611" s="200" t="n"/>
      <c r="J611" s="199" t="n"/>
      <c r="K611" s="199" t="n"/>
      <c r="L611" s="199" t="n"/>
      <c r="M611" s="212" t="n"/>
      <c r="N611" s="199" t="n"/>
      <c r="O611" s="199" t="n"/>
      <c r="P611" s="199" t="n"/>
      <c r="Q611" s="199" t="n"/>
      <c r="R611" s="199" t="n"/>
      <c r="S611" s="199" t="n"/>
      <c r="T611" s="199" t="n"/>
      <c r="U611" s="199" t="n"/>
      <c r="V611" s="199" t="n"/>
      <c r="W611" s="199" t="n"/>
      <c r="X611" s="199" t="n"/>
      <c r="Y611" s="199" t="n"/>
      <c r="Z611" s="199" t="n"/>
      <c r="AA611" s="199" t="n"/>
      <c r="AB611" s="199" t="n"/>
      <c r="AC611" s="199" t="n"/>
      <c r="AD611" s="199" t="n"/>
      <c r="AE611" s="199" t="n"/>
      <c r="AF611" s="199" t="n"/>
      <c r="AG611" s="199" t="n"/>
    </row>
    <row r="612" ht="22.5" customHeight="1">
      <c r="A612" s="199" t="n"/>
      <c r="B612" s="201" t="n"/>
      <c r="C612" s="200" t="n"/>
      <c r="D612" s="201" t="n"/>
      <c r="E612" s="200" t="n"/>
      <c r="F612" s="201" t="n"/>
      <c r="G612" s="200" t="n"/>
      <c r="H612" s="201" t="n"/>
      <c r="I612" s="200" t="n"/>
      <c r="J612" s="199" t="n"/>
      <c r="K612" s="199" t="n"/>
      <c r="L612" s="199" t="n"/>
      <c r="M612" s="212" t="n"/>
      <c r="N612" s="199" t="n"/>
      <c r="O612" s="199" t="n"/>
      <c r="P612" s="199" t="n"/>
      <c r="Q612" s="199" t="n"/>
      <c r="R612" s="199" t="n"/>
      <c r="S612" s="199" t="n"/>
      <c r="T612" s="199" t="n"/>
      <c r="U612" s="199" t="n"/>
      <c r="V612" s="199" t="n"/>
      <c r="W612" s="199" t="n"/>
      <c r="X612" s="199" t="n"/>
      <c r="Y612" s="199" t="n"/>
      <c r="Z612" s="199" t="n"/>
      <c r="AA612" s="199" t="n"/>
      <c r="AB612" s="199" t="n"/>
      <c r="AC612" s="199" t="n"/>
      <c r="AD612" s="199" t="n"/>
      <c r="AE612" s="199" t="n"/>
      <c r="AF612" s="199" t="n"/>
      <c r="AG612" s="199" t="n"/>
    </row>
    <row r="613" ht="22.5" customHeight="1">
      <c r="A613" s="199" t="n"/>
      <c r="B613" s="201" t="n"/>
      <c r="C613" s="200" t="n"/>
      <c r="D613" s="201" t="n"/>
      <c r="E613" s="200" t="n"/>
      <c r="F613" s="201" t="n"/>
      <c r="G613" s="200" t="n"/>
      <c r="H613" s="201" t="n"/>
      <c r="I613" s="200" t="n"/>
      <c r="J613" s="199" t="n"/>
      <c r="K613" s="199" t="n"/>
      <c r="L613" s="199" t="n"/>
      <c r="M613" s="212" t="n"/>
      <c r="N613" s="199" t="n"/>
      <c r="O613" s="199" t="n"/>
      <c r="P613" s="199" t="n"/>
      <c r="Q613" s="199" t="n"/>
      <c r="R613" s="199" t="n"/>
      <c r="S613" s="199" t="n"/>
      <c r="T613" s="199" t="n"/>
      <c r="U613" s="199" t="n"/>
      <c r="V613" s="199" t="n"/>
      <c r="W613" s="199" t="n"/>
      <c r="X613" s="199" t="n"/>
      <c r="Y613" s="199" t="n"/>
      <c r="Z613" s="199" t="n"/>
      <c r="AA613" s="199" t="n"/>
      <c r="AB613" s="199" t="n"/>
      <c r="AC613" s="199" t="n"/>
      <c r="AD613" s="199" t="n"/>
      <c r="AE613" s="199" t="n"/>
      <c r="AF613" s="199" t="n"/>
      <c r="AG613" s="199" t="n"/>
    </row>
    <row r="614" ht="22.5" customHeight="1">
      <c r="A614" s="199" t="n"/>
      <c r="B614" s="201" t="n"/>
      <c r="C614" s="200" t="n"/>
      <c r="D614" s="201" t="n"/>
      <c r="E614" s="200" t="n"/>
      <c r="F614" s="201" t="n"/>
      <c r="G614" s="200" t="n"/>
      <c r="H614" s="201" t="n"/>
      <c r="I614" s="200" t="n"/>
      <c r="J614" s="199" t="n"/>
      <c r="K614" s="199" t="n"/>
      <c r="L614" s="199" t="n"/>
      <c r="M614" s="212" t="n"/>
      <c r="N614" s="199" t="n"/>
      <c r="O614" s="199" t="n"/>
      <c r="P614" s="199" t="n"/>
      <c r="Q614" s="199" t="n"/>
      <c r="R614" s="199" t="n"/>
      <c r="S614" s="199" t="n"/>
      <c r="T614" s="199" t="n"/>
      <c r="U614" s="199" t="n"/>
      <c r="V614" s="199" t="n"/>
      <c r="W614" s="199" t="n"/>
      <c r="X614" s="199" t="n"/>
      <c r="Y614" s="199" t="n"/>
      <c r="Z614" s="199" t="n"/>
      <c r="AA614" s="199" t="n"/>
      <c r="AB614" s="199" t="n"/>
      <c r="AC614" s="199" t="n"/>
      <c r="AD614" s="199" t="n"/>
      <c r="AE614" s="199" t="n"/>
      <c r="AF614" s="199" t="n"/>
      <c r="AG614" s="199" t="n"/>
    </row>
    <row r="615" ht="22.5" customHeight="1">
      <c r="A615" s="199" t="n"/>
      <c r="B615" s="201" t="n"/>
      <c r="C615" s="200" t="n"/>
      <c r="D615" s="201" t="n"/>
      <c r="E615" s="200" t="n"/>
      <c r="F615" s="201" t="n"/>
      <c r="G615" s="200" t="n"/>
      <c r="H615" s="201" t="n"/>
      <c r="I615" s="200" t="n"/>
      <c r="J615" s="199" t="n"/>
      <c r="K615" s="199" t="n"/>
      <c r="L615" s="199" t="n"/>
      <c r="M615" s="212" t="n"/>
      <c r="N615" s="199" t="n"/>
      <c r="O615" s="199" t="n"/>
      <c r="P615" s="199" t="n"/>
      <c r="Q615" s="199" t="n"/>
      <c r="R615" s="199" t="n"/>
      <c r="S615" s="199" t="n"/>
      <c r="T615" s="199" t="n"/>
      <c r="U615" s="199" t="n"/>
      <c r="V615" s="199" t="n"/>
      <c r="W615" s="199" t="n"/>
      <c r="X615" s="199" t="n"/>
      <c r="Y615" s="199" t="n"/>
      <c r="Z615" s="199" t="n"/>
      <c r="AA615" s="199" t="n"/>
      <c r="AB615" s="199" t="n"/>
      <c r="AC615" s="199" t="n"/>
      <c r="AD615" s="199" t="n"/>
      <c r="AE615" s="199" t="n"/>
      <c r="AF615" s="199" t="n"/>
      <c r="AG615" s="199" t="n"/>
    </row>
    <row r="616" ht="22.5" customHeight="1">
      <c r="A616" s="199" t="n"/>
      <c r="B616" s="201" t="n"/>
      <c r="C616" s="200" t="n"/>
      <c r="D616" s="201" t="n"/>
      <c r="E616" s="200" t="n"/>
      <c r="F616" s="201" t="n"/>
      <c r="G616" s="200" t="n"/>
      <c r="H616" s="201" t="n"/>
      <c r="I616" s="200" t="n"/>
      <c r="J616" s="199" t="n"/>
      <c r="K616" s="199" t="n"/>
      <c r="L616" s="199" t="n"/>
      <c r="M616" s="212" t="n"/>
      <c r="N616" s="199" t="n"/>
      <c r="O616" s="199" t="n"/>
      <c r="P616" s="199" t="n"/>
      <c r="Q616" s="199" t="n"/>
      <c r="R616" s="199" t="n"/>
      <c r="S616" s="199" t="n"/>
      <c r="T616" s="199" t="n"/>
      <c r="U616" s="199" t="n"/>
      <c r="V616" s="199" t="n"/>
      <c r="W616" s="199" t="n"/>
      <c r="X616" s="199" t="n"/>
      <c r="Y616" s="199" t="n"/>
      <c r="Z616" s="199" t="n"/>
      <c r="AA616" s="199" t="n"/>
      <c r="AB616" s="199" t="n"/>
      <c r="AC616" s="199" t="n"/>
      <c r="AD616" s="199" t="n"/>
      <c r="AE616" s="199" t="n"/>
      <c r="AF616" s="199" t="n"/>
      <c r="AG616" s="199" t="n"/>
    </row>
    <row r="617" ht="22.5" customHeight="1">
      <c r="A617" s="199" t="n"/>
      <c r="B617" s="201" t="n"/>
      <c r="C617" s="200" t="n"/>
      <c r="D617" s="201" t="n"/>
      <c r="E617" s="200" t="n"/>
      <c r="F617" s="201" t="n"/>
      <c r="G617" s="200" t="n"/>
      <c r="H617" s="201" t="n"/>
      <c r="I617" s="200" t="n"/>
      <c r="J617" s="199" t="n"/>
      <c r="K617" s="199" t="n"/>
      <c r="L617" s="199" t="n"/>
      <c r="M617" s="212" t="n"/>
      <c r="N617" s="199" t="n"/>
      <c r="O617" s="199" t="n"/>
      <c r="P617" s="199" t="n"/>
      <c r="Q617" s="199" t="n"/>
      <c r="R617" s="199" t="n"/>
      <c r="S617" s="199" t="n"/>
      <c r="T617" s="199" t="n"/>
      <c r="U617" s="199" t="n"/>
      <c r="V617" s="199" t="n"/>
      <c r="W617" s="199" t="n"/>
      <c r="X617" s="199" t="n"/>
      <c r="Y617" s="199" t="n"/>
      <c r="Z617" s="199" t="n"/>
      <c r="AA617" s="199" t="n"/>
      <c r="AB617" s="199" t="n"/>
      <c r="AC617" s="199" t="n"/>
      <c r="AD617" s="199" t="n"/>
      <c r="AE617" s="199" t="n"/>
      <c r="AF617" s="199" t="n"/>
      <c r="AG617" s="199" t="n"/>
    </row>
    <row r="618" ht="22.5" customHeight="1">
      <c r="A618" s="199" t="n"/>
      <c r="B618" s="201" t="n"/>
      <c r="C618" s="200" t="n"/>
      <c r="D618" s="201" t="n"/>
      <c r="E618" s="200" t="n"/>
      <c r="F618" s="201" t="n"/>
      <c r="G618" s="200" t="n"/>
      <c r="H618" s="201" t="n"/>
      <c r="I618" s="200" t="n"/>
      <c r="J618" s="199" t="n"/>
      <c r="K618" s="199" t="n"/>
      <c r="L618" s="199" t="n"/>
      <c r="M618" s="212" t="n"/>
      <c r="N618" s="199" t="n"/>
      <c r="O618" s="199" t="n"/>
      <c r="P618" s="199" t="n"/>
      <c r="Q618" s="199" t="n"/>
      <c r="R618" s="199" t="n"/>
      <c r="S618" s="199" t="n"/>
      <c r="T618" s="199" t="n"/>
      <c r="U618" s="199" t="n"/>
      <c r="V618" s="199" t="n"/>
      <c r="W618" s="199" t="n"/>
      <c r="X618" s="199" t="n"/>
      <c r="Y618" s="199" t="n"/>
      <c r="Z618" s="199" t="n"/>
      <c r="AA618" s="199" t="n"/>
      <c r="AB618" s="199" t="n"/>
      <c r="AC618" s="199" t="n"/>
      <c r="AD618" s="199" t="n"/>
      <c r="AE618" s="199" t="n"/>
      <c r="AF618" s="199" t="n"/>
      <c r="AG618" s="199" t="n"/>
    </row>
    <row r="619" ht="22.5" customHeight="1">
      <c r="A619" s="199" t="n"/>
      <c r="B619" s="201" t="n"/>
      <c r="C619" s="200" t="n"/>
      <c r="D619" s="201" t="n"/>
      <c r="E619" s="200" t="n"/>
      <c r="F619" s="201" t="n"/>
      <c r="G619" s="200" t="n"/>
      <c r="H619" s="201" t="n"/>
      <c r="I619" s="200" t="n"/>
      <c r="J619" s="199" t="n"/>
      <c r="K619" s="199" t="n"/>
      <c r="L619" s="199" t="n"/>
      <c r="M619" s="212" t="n"/>
      <c r="N619" s="199" t="n"/>
      <c r="O619" s="199" t="n"/>
      <c r="P619" s="199" t="n"/>
      <c r="Q619" s="199" t="n"/>
      <c r="R619" s="199" t="n"/>
      <c r="S619" s="199" t="n"/>
      <c r="T619" s="199" t="n"/>
      <c r="U619" s="199" t="n"/>
      <c r="V619" s="199" t="n"/>
      <c r="W619" s="199" t="n"/>
      <c r="X619" s="199" t="n"/>
      <c r="Y619" s="199" t="n"/>
      <c r="Z619" s="199" t="n"/>
      <c r="AA619" s="199" t="n"/>
      <c r="AB619" s="199" t="n"/>
      <c r="AC619" s="199" t="n"/>
      <c r="AD619" s="199" t="n"/>
      <c r="AE619" s="199" t="n"/>
      <c r="AF619" s="199" t="n"/>
      <c r="AG619" s="199" t="n"/>
    </row>
    <row r="620" ht="22.5" customHeight="1">
      <c r="A620" s="199" t="n"/>
      <c r="B620" s="201" t="n"/>
      <c r="C620" s="200" t="n"/>
      <c r="D620" s="201" t="n"/>
      <c r="E620" s="200" t="n"/>
      <c r="F620" s="201" t="n"/>
      <c r="G620" s="200" t="n"/>
      <c r="H620" s="201" t="n"/>
      <c r="I620" s="200" t="n"/>
      <c r="J620" s="199" t="n"/>
      <c r="K620" s="199" t="n"/>
      <c r="L620" s="199" t="n"/>
      <c r="M620" s="212" t="n"/>
      <c r="N620" s="199" t="n"/>
      <c r="O620" s="199" t="n"/>
      <c r="P620" s="199" t="n"/>
      <c r="Q620" s="199" t="n"/>
      <c r="R620" s="199" t="n"/>
      <c r="S620" s="199" t="n"/>
      <c r="T620" s="199" t="n"/>
      <c r="U620" s="199" t="n"/>
      <c r="V620" s="199" t="n"/>
      <c r="W620" s="199" t="n"/>
      <c r="X620" s="199" t="n"/>
      <c r="Y620" s="199" t="n"/>
      <c r="Z620" s="199" t="n"/>
      <c r="AA620" s="199" t="n"/>
      <c r="AB620" s="199" t="n"/>
      <c r="AC620" s="199" t="n"/>
      <c r="AD620" s="199" t="n"/>
      <c r="AE620" s="199" t="n"/>
      <c r="AF620" s="199" t="n"/>
      <c r="AG620" s="199" t="n"/>
    </row>
    <row r="621" ht="22.5" customHeight="1">
      <c r="A621" s="199" t="n"/>
      <c r="B621" s="201" t="n"/>
      <c r="C621" s="200" t="n"/>
      <c r="D621" s="201" t="n"/>
      <c r="E621" s="200" t="n"/>
      <c r="F621" s="201" t="n"/>
      <c r="G621" s="200" t="n"/>
      <c r="H621" s="201" t="n"/>
      <c r="I621" s="200" t="n"/>
      <c r="J621" s="199" t="n"/>
      <c r="K621" s="199" t="n"/>
      <c r="L621" s="199" t="n"/>
      <c r="M621" s="212" t="n"/>
      <c r="N621" s="199" t="n"/>
      <c r="O621" s="199" t="n"/>
      <c r="P621" s="199" t="n"/>
      <c r="Q621" s="199" t="n"/>
      <c r="R621" s="199" t="n"/>
      <c r="S621" s="199" t="n"/>
      <c r="T621" s="199" t="n"/>
      <c r="U621" s="199" t="n"/>
      <c r="V621" s="199" t="n"/>
      <c r="W621" s="199" t="n"/>
      <c r="X621" s="199" t="n"/>
      <c r="Y621" s="199" t="n"/>
      <c r="Z621" s="199" t="n"/>
      <c r="AA621" s="199" t="n"/>
      <c r="AB621" s="199" t="n"/>
      <c r="AC621" s="199" t="n"/>
      <c r="AD621" s="199" t="n"/>
      <c r="AE621" s="199" t="n"/>
      <c r="AF621" s="199" t="n"/>
      <c r="AG621" s="199" t="n"/>
    </row>
    <row r="622" ht="22.5" customHeight="1">
      <c r="A622" s="199" t="n"/>
      <c r="B622" s="201" t="n"/>
      <c r="C622" s="200" t="n"/>
      <c r="D622" s="201" t="n"/>
      <c r="E622" s="200" t="n"/>
      <c r="F622" s="201" t="n"/>
      <c r="G622" s="200" t="n"/>
      <c r="H622" s="201" t="n"/>
      <c r="I622" s="200" t="n"/>
      <c r="J622" s="199" t="n"/>
      <c r="K622" s="199" t="n"/>
      <c r="L622" s="199" t="n"/>
      <c r="M622" s="212" t="n"/>
      <c r="N622" s="199" t="n"/>
      <c r="O622" s="199" t="n"/>
      <c r="P622" s="199" t="n"/>
      <c r="Q622" s="199" t="n"/>
      <c r="R622" s="199" t="n"/>
      <c r="S622" s="199" t="n"/>
      <c r="T622" s="199" t="n"/>
      <c r="U622" s="199" t="n"/>
      <c r="V622" s="199" t="n"/>
      <c r="W622" s="199" t="n"/>
      <c r="X622" s="199" t="n"/>
      <c r="Y622" s="199" t="n"/>
      <c r="Z622" s="199" t="n"/>
      <c r="AA622" s="199" t="n"/>
      <c r="AB622" s="199" t="n"/>
      <c r="AC622" s="199" t="n"/>
      <c r="AD622" s="199" t="n"/>
      <c r="AE622" s="199" t="n"/>
      <c r="AF622" s="199" t="n"/>
      <c r="AG622" s="199" t="n"/>
    </row>
    <row r="623" ht="22.5" customHeight="1">
      <c r="A623" s="199" t="n"/>
      <c r="B623" s="201" t="n"/>
      <c r="C623" s="200" t="n"/>
      <c r="D623" s="201" t="n"/>
      <c r="E623" s="200" t="n"/>
      <c r="F623" s="201" t="n"/>
      <c r="G623" s="200" t="n"/>
      <c r="H623" s="201" t="n"/>
      <c r="I623" s="200" t="n"/>
      <c r="J623" s="199" t="n"/>
      <c r="K623" s="199" t="n"/>
      <c r="L623" s="199" t="n"/>
      <c r="M623" s="212" t="n"/>
      <c r="N623" s="199" t="n"/>
      <c r="O623" s="199" t="n"/>
      <c r="P623" s="199" t="n"/>
      <c r="Q623" s="199" t="n"/>
      <c r="R623" s="199" t="n"/>
      <c r="S623" s="199" t="n"/>
      <c r="T623" s="199" t="n"/>
      <c r="U623" s="199" t="n"/>
      <c r="V623" s="199" t="n"/>
      <c r="W623" s="199" t="n"/>
      <c r="X623" s="199" t="n"/>
      <c r="Y623" s="199" t="n"/>
      <c r="Z623" s="199" t="n"/>
      <c r="AA623" s="199" t="n"/>
      <c r="AB623" s="199" t="n"/>
      <c r="AC623" s="199" t="n"/>
      <c r="AD623" s="199" t="n"/>
      <c r="AE623" s="199" t="n"/>
      <c r="AF623" s="199" t="n"/>
      <c r="AG623" s="199" t="n"/>
    </row>
    <row r="624" ht="22.5" customHeight="1">
      <c r="A624" s="199" t="n"/>
      <c r="B624" s="201" t="n"/>
      <c r="C624" s="200" t="n"/>
      <c r="D624" s="201" t="n"/>
      <c r="E624" s="200" t="n"/>
      <c r="F624" s="201" t="n"/>
      <c r="G624" s="200" t="n"/>
      <c r="H624" s="201" t="n"/>
      <c r="I624" s="200" t="n"/>
      <c r="J624" s="199" t="n"/>
      <c r="K624" s="199" t="n"/>
      <c r="L624" s="199" t="n"/>
      <c r="M624" s="212" t="n"/>
      <c r="N624" s="199" t="n"/>
      <c r="O624" s="199" t="n"/>
      <c r="P624" s="199" t="n"/>
      <c r="Q624" s="199" t="n"/>
      <c r="R624" s="199" t="n"/>
      <c r="S624" s="199" t="n"/>
      <c r="T624" s="199" t="n"/>
      <c r="U624" s="199" t="n"/>
      <c r="V624" s="199" t="n"/>
      <c r="W624" s="199" t="n"/>
      <c r="X624" s="199" t="n"/>
      <c r="Y624" s="199" t="n"/>
      <c r="Z624" s="199" t="n"/>
      <c r="AA624" s="199" t="n"/>
      <c r="AB624" s="199" t="n"/>
      <c r="AC624" s="199" t="n"/>
      <c r="AD624" s="199" t="n"/>
      <c r="AE624" s="199" t="n"/>
      <c r="AF624" s="199" t="n"/>
      <c r="AG624" s="199" t="n"/>
    </row>
    <row r="625" ht="22.5" customHeight="1">
      <c r="A625" s="199" t="n"/>
      <c r="B625" s="201" t="n"/>
      <c r="C625" s="200" t="n"/>
      <c r="D625" s="201" t="n"/>
      <c r="E625" s="200" t="n"/>
      <c r="F625" s="201" t="n"/>
      <c r="G625" s="200" t="n"/>
      <c r="H625" s="201" t="n"/>
      <c r="I625" s="200" t="n"/>
      <c r="J625" s="199" t="n"/>
      <c r="K625" s="199" t="n"/>
      <c r="L625" s="199" t="n"/>
      <c r="M625" s="212" t="n"/>
      <c r="N625" s="199" t="n"/>
      <c r="O625" s="199" t="n"/>
      <c r="P625" s="199" t="n"/>
      <c r="Q625" s="199" t="n"/>
      <c r="R625" s="199" t="n"/>
      <c r="S625" s="199" t="n"/>
      <c r="T625" s="199" t="n"/>
      <c r="U625" s="199" t="n"/>
      <c r="V625" s="199" t="n"/>
      <c r="W625" s="199" t="n"/>
      <c r="X625" s="199" t="n"/>
      <c r="Y625" s="199" t="n"/>
      <c r="Z625" s="199" t="n"/>
      <c r="AA625" s="199" t="n"/>
      <c r="AB625" s="199" t="n"/>
      <c r="AC625" s="199" t="n"/>
      <c r="AD625" s="199" t="n"/>
      <c r="AE625" s="199" t="n"/>
      <c r="AF625" s="199" t="n"/>
      <c r="AG625" s="199" t="n"/>
    </row>
    <row r="626" ht="22.5" customHeight="1">
      <c r="A626" s="199" t="n"/>
      <c r="B626" s="201" t="n"/>
      <c r="C626" s="200" t="n"/>
      <c r="D626" s="201" t="n"/>
      <c r="E626" s="200" t="n"/>
      <c r="F626" s="201" t="n"/>
      <c r="G626" s="200" t="n"/>
      <c r="H626" s="201" t="n"/>
      <c r="I626" s="200" t="n"/>
      <c r="J626" s="199" t="n"/>
      <c r="K626" s="199" t="n"/>
      <c r="L626" s="199" t="n"/>
      <c r="M626" s="212" t="n"/>
      <c r="N626" s="199" t="n"/>
      <c r="O626" s="199" t="n"/>
      <c r="P626" s="199" t="n"/>
      <c r="Q626" s="199" t="n"/>
      <c r="R626" s="199" t="n"/>
      <c r="S626" s="199" t="n"/>
      <c r="T626" s="199" t="n"/>
      <c r="U626" s="199" t="n"/>
      <c r="V626" s="199" t="n"/>
      <c r="W626" s="199" t="n"/>
      <c r="X626" s="199" t="n"/>
      <c r="Y626" s="199" t="n"/>
      <c r="Z626" s="199" t="n"/>
      <c r="AA626" s="199" t="n"/>
      <c r="AB626" s="199" t="n"/>
      <c r="AC626" s="199" t="n"/>
      <c r="AD626" s="199" t="n"/>
      <c r="AE626" s="199" t="n"/>
      <c r="AF626" s="199" t="n"/>
      <c r="AG626" s="199" t="n"/>
    </row>
    <row r="627" ht="22.5" customHeight="1">
      <c r="A627" s="199" t="n"/>
      <c r="B627" s="201" t="n"/>
      <c r="C627" s="200" t="n"/>
      <c r="D627" s="201" t="n"/>
      <c r="E627" s="200" t="n"/>
      <c r="F627" s="201" t="n"/>
      <c r="G627" s="200" t="n"/>
      <c r="H627" s="201" t="n"/>
      <c r="I627" s="200" t="n"/>
      <c r="J627" s="199" t="n"/>
      <c r="K627" s="199" t="n"/>
      <c r="L627" s="199" t="n"/>
      <c r="M627" s="212" t="n"/>
      <c r="N627" s="199" t="n"/>
      <c r="O627" s="199" t="n"/>
      <c r="P627" s="199" t="n"/>
      <c r="Q627" s="199" t="n"/>
      <c r="R627" s="199" t="n"/>
      <c r="S627" s="199" t="n"/>
      <c r="T627" s="199" t="n"/>
      <c r="U627" s="199" t="n"/>
      <c r="V627" s="199" t="n"/>
      <c r="W627" s="199" t="n"/>
      <c r="X627" s="199" t="n"/>
      <c r="Y627" s="199" t="n"/>
      <c r="Z627" s="199" t="n"/>
      <c r="AA627" s="199" t="n"/>
      <c r="AB627" s="199" t="n"/>
      <c r="AC627" s="199" t="n"/>
      <c r="AD627" s="199" t="n"/>
      <c r="AE627" s="199" t="n"/>
      <c r="AF627" s="199" t="n"/>
      <c r="AG627" s="199" t="n"/>
    </row>
    <row r="628" ht="22.5" customHeight="1">
      <c r="A628" s="199" t="n"/>
      <c r="B628" s="201" t="n"/>
      <c r="C628" s="200" t="n"/>
      <c r="D628" s="201" t="n"/>
      <c r="E628" s="200" t="n"/>
      <c r="F628" s="201" t="n"/>
      <c r="G628" s="200" t="n"/>
      <c r="H628" s="201" t="n"/>
      <c r="I628" s="200" t="n"/>
      <c r="J628" s="199" t="n"/>
      <c r="K628" s="199" t="n"/>
      <c r="L628" s="199" t="n"/>
      <c r="M628" s="212" t="n"/>
      <c r="N628" s="199" t="n"/>
      <c r="O628" s="199" t="n"/>
      <c r="P628" s="199" t="n"/>
      <c r="Q628" s="199" t="n"/>
      <c r="R628" s="199" t="n"/>
      <c r="S628" s="199" t="n"/>
      <c r="T628" s="199" t="n"/>
      <c r="U628" s="199" t="n"/>
      <c r="V628" s="199" t="n"/>
      <c r="W628" s="199" t="n"/>
      <c r="X628" s="199" t="n"/>
      <c r="Y628" s="199" t="n"/>
      <c r="Z628" s="199" t="n"/>
      <c r="AA628" s="199" t="n"/>
      <c r="AB628" s="199" t="n"/>
      <c r="AC628" s="199" t="n"/>
      <c r="AD628" s="199" t="n"/>
      <c r="AE628" s="199" t="n"/>
      <c r="AF628" s="199" t="n"/>
      <c r="AG628" s="199" t="n"/>
    </row>
    <row r="629" ht="22.5" customHeight="1">
      <c r="A629" s="199" t="n"/>
      <c r="B629" s="201" t="n"/>
      <c r="C629" s="200" t="n"/>
      <c r="D629" s="201" t="n"/>
      <c r="E629" s="200" t="n"/>
      <c r="F629" s="201" t="n"/>
      <c r="G629" s="200" t="n"/>
      <c r="H629" s="201" t="n"/>
      <c r="I629" s="200" t="n"/>
      <c r="J629" s="199" t="n"/>
      <c r="K629" s="199" t="n"/>
      <c r="L629" s="199" t="n"/>
      <c r="M629" s="212" t="n"/>
      <c r="N629" s="199" t="n"/>
      <c r="O629" s="199" t="n"/>
      <c r="P629" s="199" t="n"/>
      <c r="Q629" s="199" t="n"/>
      <c r="R629" s="199" t="n"/>
      <c r="S629" s="199" t="n"/>
      <c r="T629" s="199" t="n"/>
      <c r="U629" s="199" t="n"/>
      <c r="V629" s="199" t="n"/>
      <c r="W629" s="199" t="n"/>
      <c r="X629" s="199" t="n"/>
      <c r="Y629" s="199" t="n"/>
      <c r="Z629" s="199" t="n"/>
      <c r="AA629" s="199" t="n"/>
      <c r="AB629" s="199" t="n"/>
      <c r="AC629" s="199" t="n"/>
      <c r="AD629" s="199" t="n"/>
      <c r="AE629" s="199" t="n"/>
      <c r="AF629" s="199" t="n"/>
      <c r="AG629" s="199" t="n"/>
    </row>
    <row r="630" ht="22.5" customHeight="1">
      <c r="A630" s="199" t="n"/>
      <c r="B630" s="201" t="n"/>
      <c r="C630" s="200" t="n"/>
      <c r="D630" s="201" t="n"/>
      <c r="E630" s="200" t="n"/>
      <c r="F630" s="201" t="n"/>
      <c r="G630" s="200" t="n"/>
      <c r="H630" s="201" t="n"/>
      <c r="I630" s="200" t="n"/>
      <c r="J630" s="199" t="n"/>
      <c r="K630" s="199" t="n"/>
      <c r="L630" s="199" t="n"/>
      <c r="M630" s="212" t="n"/>
      <c r="N630" s="199" t="n"/>
      <c r="O630" s="199" t="n"/>
      <c r="P630" s="199" t="n"/>
      <c r="Q630" s="199" t="n"/>
      <c r="R630" s="199" t="n"/>
      <c r="S630" s="199" t="n"/>
      <c r="T630" s="199" t="n"/>
      <c r="U630" s="199" t="n"/>
      <c r="V630" s="199" t="n"/>
      <c r="W630" s="199" t="n"/>
      <c r="X630" s="199" t="n"/>
      <c r="Y630" s="199" t="n"/>
      <c r="Z630" s="199" t="n"/>
      <c r="AA630" s="199" t="n"/>
      <c r="AB630" s="199" t="n"/>
      <c r="AC630" s="199" t="n"/>
      <c r="AD630" s="199" t="n"/>
      <c r="AE630" s="199" t="n"/>
      <c r="AF630" s="199" t="n"/>
      <c r="AG630" s="199" t="n"/>
    </row>
    <row r="631" ht="22.5" customHeight="1">
      <c r="A631" s="199" t="n"/>
      <c r="B631" s="201" t="n"/>
      <c r="C631" s="200" t="n"/>
      <c r="D631" s="201" t="n"/>
      <c r="E631" s="200" t="n"/>
      <c r="F631" s="201" t="n"/>
      <c r="G631" s="200" t="n"/>
      <c r="H631" s="201" t="n"/>
      <c r="I631" s="200" t="n"/>
      <c r="J631" s="199" t="n"/>
      <c r="K631" s="199" t="n"/>
      <c r="L631" s="199" t="n"/>
      <c r="M631" s="212" t="n"/>
      <c r="N631" s="199" t="n"/>
      <c r="O631" s="199" t="n"/>
      <c r="P631" s="199" t="n"/>
      <c r="Q631" s="199" t="n"/>
      <c r="R631" s="199" t="n"/>
      <c r="S631" s="199" t="n"/>
      <c r="T631" s="199" t="n"/>
      <c r="U631" s="199" t="n"/>
      <c r="V631" s="199" t="n"/>
      <c r="W631" s="199" t="n"/>
      <c r="X631" s="199" t="n"/>
      <c r="Y631" s="199" t="n"/>
      <c r="Z631" s="199" t="n"/>
      <c r="AA631" s="199" t="n"/>
      <c r="AB631" s="199" t="n"/>
      <c r="AC631" s="199" t="n"/>
      <c r="AD631" s="199" t="n"/>
      <c r="AE631" s="199" t="n"/>
      <c r="AF631" s="199" t="n"/>
      <c r="AG631" s="199" t="n"/>
    </row>
    <row r="632" ht="22.5" customHeight="1">
      <c r="A632" s="199" t="n"/>
      <c r="B632" s="201" t="n"/>
      <c r="C632" s="200" t="n"/>
      <c r="D632" s="201" t="n"/>
      <c r="E632" s="200" t="n"/>
      <c r="F632" s="201" t="n"/>
      <c r="G632" s="200" t="n"/>
      <c r="H632" s="201" t="n"/>
      <c r="I632" s="200" t="n"/>
      <c r="J632" s="199" t="n"/>
      <c r="K632" s="199" t="n"/>
      <c r="L632" s="199" t="n"/>
      <c r="M632" s="212" t="n"/>
      <c r="N632" s="199" t="n"/>
      <c r="O632" s="199" t="n"/>
      <c r="P632" s="199" t="n"/>
      <c r="Q632" s="199" t="n"/>
      <c r="R632" s="199" t="n"/>
      <c r="S632" s="199" t="n"/>
      <c r="T632" s="199" t="n"/>
      <c r="U632" s="199" t="n"/>
      <c r="V632" s="199" t="n"/>
      <c r="W632" s="199" t="n"/>
      <c r="X632" s="199" t="n"/>
      <c r="Y632" s="199" t="n"/>
      <c r="Z632" s="199" t="n"/>
      <c r="AA632" s="199" t="n"/>
      <c r="AB632" s="199" t="n"/>
      <c r="AC632" s="199" t="n"/>
      <c r="AD632" s="199" t="n"/>
      <c r="AE632" s="199" t="n"/>
      <c r="AF632" s="199" t="n"/>
      <c r="AG632" s="199" t="n"/>
    </row>
    <row r="633" ht="22.5" customHeight="1">
      <c r="A633" s="199" t="n"/>
      <c r="B633" s="201" t="n"/>
      <c r="C633" s="200" t="n"/>
      <c r="D633" s="201" t="n"/>
      <c r="E633" s="200" t="n"/>
      <c r="F633" s="201" t="n"/>
      <c r="G633" s="200" t="n"/>
      <c r="H633" s="201" t="n"/>
      <c r="I633" s="200" t="n"/>
      <c r="J633" s="199" t="n"/>
      <c r="K633" s="199" t="n"/>
      <c r="L633" s="199" t="n"/>
      <c r="M633" s="212" t="n"/>
      <c r="N633" s="199" t="n"/>
      <c r="O633" s="199" t="n"/>
      <c r="P633" s="199" t="n"/>
      <c r="Q633" s="199" t="n"/>
      <c r="R633" s="199" t="n"/>
      <c r="S633" s="199" t="n"/>
      <c r="T633" s="199" t="n"/>
      <c r="U633" s="199" t="n"/>
      <c r="V633" s="199" t="n"/>
      <c r="W633" s="199" t="n"/>
      <c r="X633" s="199" t="n"/>
      <c r="Y633" s="199" t="n"/>
      <c r="Z633" s="199" t="n"/>
      <c r="AA633" s="199" t="n"/>
      <c r="AB633" s="199" t="n"/>
      <c r="AC633" s="199" t="n"/>
      <c r="AD633" s="199" t="n"/>
      <c r="AE633" s="199" t="n"/>
      <c r="AF633" s="199" t="n"/>
      <c r="AG633" s="199" t="n"/>
    </row>
    <row r="634" ht="22.5" customHeight="1">
      <c r="A634" s="199" t="n"/>
      <c r="B634" s="201" t="n"/>
      <c r="C634" s="200" t="n"/>
      <c r="D634" s="201" t="n"/>
      <c r="E634" s="200" t="n"/>
      <c r="F634" s="201" t="n"/>
      <c r="G634" s="200" t="n"/>
      <c r="H634" s="201" t="n"/>
      <c r="I634" s="200" t="n"/>
      <c r="J634" s="199" t="n"/>
      <c r="K634" s="199" t="n"/>
      <c r="L634" s="199" t="n"/>
      <c r="M634" s="212" t="n"/>
      <c r="N634" s="199" t="n"/>
      <c r="O634" s="199" t="n"/>
      <c r="P634" s="199" t="n"/>
      <c r="Q634" s="199" t="n"/>
      <c r="R634" s="199" t="n"/>
      <c r="S634" s="199" t="n"/>
      <c r="T634" s="199" t="n"/>
      <c r="U634" s="199" t="n"/>
      <c r="V634" s="199" t="n"/>
      <c r="W634" s="199" t="n"/>
      <c r="X634" s="199" t="n"/>
      <c r="Y634" s="199" t="n"/>
      <c r="Z634" s="199" t="n"/>
      <c r="AA634" s="199" t="n"/>
      <c r="AB634" s="199" t="n"/>
      <c r="AC634" s="199" t="n"/>
      <c r="AD634" s="199" t="n"/>
      <c r="AE634" s="199" t="n"/>
      <c r="AF634" s="199" t="n"/>
      <c r="AG634" s="199" t="n"/>
    </row>
    <row r="635" ht="22.5" customHeight="1">
      <c r="A635" s="199" t="n"/>
      <c r="B635" s="201" t="n"/>
      <c r="C635" s="200" t="n"/>
      <c r="D635" s="201" t="n"/>
      <c r="E635" s="200" t="n"/>
      <c r="F635" s="201" t="n"/>
      <c r="G635" s="200" t="n"/>
      <c r="H635" s="201" t="n"/>
      <c r="I635" s="200" t="n"/>
      <c r="J635" s="199" t="n"/>
      <c r="K635" s="199" t="n"/>
      <c r="L635" s="199" t="n"/>
      <c r="M635" s="212" t="n"/>
      <c r="N635" s="199" t="n"/>
      <c r="O635" s="199" t="n"/>
      <c r="P635" s="199" t="n"/>
      <c r="Q635" s="199" t="n"/>
      <c r="R635" s="199" t="n"/>
      <c r="S635" s="199" t="n"/>
      <c r="T635" s="199" t="n"/>
      <c r="U635" s="199" t="n"/>
      <c r="V635" s="199" t="n"/>
      <c r="W635" s="199" t="n"/>
      <c r="X635" s="199" t="n"/>
      <c r="Y635" s="199" t="n"/>
      <c r="Z635" s="199" t="n"/>
      <c r="AA635" s="199" t="n"/>
      <c r="AB635" s="199" t="n"/>
      <c r="AC635" s="199" t="n"/>
      <c r="AD635" s="199" t="n"/>
      <c r="AE635" s="199" t="n"/>
      <c r="AF635" s="199" t="n"/>
      <c r="AG635" s="199" t="n"/>
    </row>
    <row r="636" ht="22.5" customHeight="1">
      <c r="A636" s="199" t="n"/>
      <c r="B636" s="201" t="n"/>
      <c r="C636" s="200" t="n"/>
      <c r="D636" s="201" t="n"/>
      <c r="E636" s="200" t="n"/>
      <c r="F636" s="201" t="n"/>
      <c r="G636" s="200" t="n"/>
      <c r="H636" s="201" t="n"/>
      <c r="I636" s="200" t="n"/>
      <c r="J636" s="199" t="n"/>
      <c r="K636" s="199" t="n"/>
      <c r="L636" s="199" t="n"/>
      <c r="M636" s="212" t="n"/>
      <c r="N636" s="199" t="n"/>
      <c r="O636" s="199" t="n"/>
      <c r="P636" s="199" t="n"/>
      <c r="Q636" s="199" t="n"/>
      <c r="R636" s="199" t="n"/>
      <c r="S636" s="199" t="n"/>
      <c r="T636" s="199" t="n"/>
      <c r="U636" s="199" t="n"/>
      <c r="V636" s="199" t="n"/>
      <c r="W636" s="199" t="n"/>
      <c r="X636" s="199" t="n"/>
      <c r="Y636" s="199" t="n"/>
      <c r="Z636" s="199" t="n"/>
      <c r="AA636" s="199" t="n"/>
      <c r="AB636" s="199" t="n"/>
      <c r="AC636" s="199" t="n"/>
      <c r="AD636" s="199" t="n"/>
      <c r="AE636" s="199" t="n"/>
      <c r="AF636" s="199" t="n"/>
      <c r="AG636" s="199" t="n"/>
    </row>
    <row r="637" ht="22.5" customHeight="1">
      <c r="A637" s="199" t="n"/>
      <c r="B637" s="201" t="n"/>
      <c r="C637" s="200" t="n"/>
      <c r="D637" s="201" t="n"/>
      <c r="E637" s="200" t="n"/>
      <c r="F637" s="201" t="n"/>
      <c r="G637" s="200" t="n"/>
      <c r="H637" s="201" t="n"/>
      <c r="I637" s="200" t="n"/>
      <c r="J637" s="199" t="n"/>
      <c r="K637" s="199" t="n"/>
      <c r="L637" s="199" t="n"/>
      <c r="M637" s="212" t="n"/>
      <c r="N637" s="199" t="n"/>
      <c r="O637" s="199" t="n"/>
      <c r="P637" s="199" t="n"/>
      <c r="Q637" s="199" t="n"/>
      <c r="R637" s="199" t="n"/>
      <c r="S637" s="199" t="n"/>
      <c r="T637" s="199" t="n"/>
      <c r="U637" s="199" t="n"/>
      <c r="V637" s="199" t="n"/>
      <c r="W637" s="199" t="n"/>
      <c r="X637" s="199" t="n"/>
      <c r="Y637" s="199" t="n"/>
      <c r="Z637" s="199" t="n"/>
      <c r="AA637" s="199" t="n"/>
      <c r="AB637" s="199" t="n"/>
      <c r="AC637" s="199" t="n"/>
      <c r="AD637" s="199" t="n"/>
      <c r="AE637" s="199" t="n"/>
      <c r="AF637" s="199" t="n"/>
      <c r="AG637" s="199" t="n"/>
    </row>
    <row r="638" ht="22.5" customHeight="1">
      <c r="A638" s="199" t="n"/>
      <c r="B638" s="201" t="n"/>
      <c r="C638" s="200" t="n"/>
      <c r="D638" s="201" t="n"/>
      <c r="E638" s="200" t="n"/>
      <c r="F638" s="201" t="n"/>
      <c r="G638" s="200" t="n"/>
      <c r="H638" s="201" t="n"/>
      <c r="I638" s="200" t="n"/>
      <c r="J638" s="199" t="n"/>
      <c r="K638" s="199" t="n"/>
      <c r="L638" s="199" t="n"/>
      <c r="M638" s="212" t="n"/>
      <c r="N638" s="199" t="n"/>
      <c r="O638" s="199" t="n"/>
      <c r="P638" s="199" t="n"/>
      <c r="Q638" s="199" t="n"/>
      <c r="R638" s="199" t="n"/>
      <c r="S638" s="199" t="n"/>
      <c r="T638" s="199" t="n"/>
      <c r="U638" s="199" t="n"/>
      <c r="V638" s="199" t="n"/>
      <c r="W638" s="199" t="n"/>
      <c r="X638" s="199" t="n"/>
      <c r="Y638" s="199" t="n"/>
      <c r="Z638" s="199" t="n"/>
      <c r="AA638" s="199" t="n"/>
      <c r="AB638" s="199" t="n"/>
      <c r="AC638" s="199" t="n"/>
      <c r="AD638" s="199" t="n"/>
      <c r="AE638" s="199" t="n"/>
      <c r="AF638" s="199" t="n"/>
      <c r="AG638" s="199" t="n"/>
    </row>
    <row r="639" ht="22.5" customHeight="1">
      <c r="A639" s="199" t="n"/>
      <c r="B639" s="201" t="n"/>
      <c r="C639" s="200" t="n"/>
      <c r="D639" s="201" t="n"/>
      <c r="E639" s="200" t="n"/>
      <c r="F639" s="201" t="n"/>
      <c r="G639" s="200" t="n"/>
      <c r="H639" s="201" t="n"/>
      <c r="I639" s="200" t="n"/>
      <c r="J639" s="199" t="n"/>
      <c r="K639" s="199" t="n"/>
      <c r="L639" s="199" t="n"/>
      <c r="M639" s="212" t="n"/>
      <c r="N639" s="199" t="n"/>
      <c r="O639" s="199" t="n"/>
      <c r="P639" s="199" t="n"/>
      <c r="Q639" s="199" t="n"/>
      <c r="R639" s="199" t="n"/>
      <c r="S639" s="199" t="n"/>
      <c r="T639" s="199" t="n"/>
      <c r="U639" s="199" t="n"/>
      <c r="V639" s="199" t="n"/>
      <c r="W639" s="199" t="n"/>
      <c r="X639" s="199" t="n"/>
      <c r="Y639" s="199" t="n"/>
      <c r="Z639" s="199" t="n"/>
      <c r="AA639" s="199" t="n"/>
      <c r="AB639" s="199" t="n"/>
      <c r="AC639" s="199" t="n"/>
      <c r="AD639" s="199" t="n"/>
      <c r="AE639" s="199" t="n"/>
      <c r="AF639" s="199" t="n"/>
      <c r="AG639" s="199" t="n"/>
    </row>
    <row r="640" ht="22.5" customHeight="1">
      <c r="A640" s="199" t="n"/>
      <c r="B640" s="201" t="n"/>
      <c r="C640" s="200" t="n"/>
      <c r="D640" s="201" t="n"/>
      <c r="E640" s="200" t="n"/>
      <c r="F640" s="201" t="n"/>
      <c r="G640" s="200" t="n"/>
      <c r="H640" s="201" t="n"/>
      <c r="I640" s="200" t="n"/>
      <c r="J640" s="199" t="n"/>
      <c r="K640" s="199" t="n"/>
      <c r="L640" s="199" t="n"/>
      <c r="M640" s="212" t="n"/>
      <c r="N640" s="199" t="n"/>
      <c r="O640" s="199" t="n"/>
      <c r="P640" s="199" t="n"/>
      <c r="Q640" s="199" t="n"/>
      <c r="R640" s="199" t="n"/>
      <c r="S640" s="199" t="n"/>
      <c r="T640" s="199" t="n"/>
      <c r="U640" s="199" t="n"/>
      <c r="V640" s="199" t="n"/>
      <c r="W640" s="199" t="n"/>
      <c r="X640" s="199" t="n"/>
      <c r="Y640" s="199" t="n"/>
      <c r="Z640" s="199" t="n"/>
      <c r="AA640" s="199" t="n"/>
      <c r="AB640" s="199" t="n"/>
      <c r="AC640" s="199" t="n"/>
      <c r="AD640" s="199" t="n"/>
      <c r="AE640" s="199" t="n"/>
      <c r="AF640" s="199" t="n"/>
      <c r="AG640" s="199" t="n"/>
    </row>
    <row r="641" ht="22.5" customHeight="1">
      <c r="A641" s="199" t="n"/>
      <c r="B641" s="201" t="n"/>
      <c r="C641" s="200" t="n"/>
      <c r="D641" s="201" t="n"/>
      <c r="E641" s="200" t="n"/>
      <c r="F641" s="201" t="n"/>
      <c r="G641" s="200" t="n"/>
      <c r="H641" s="201" t="n"/>
      <c r="I641" s="200" t="n"/>
      <c r="J641" s="199" t="n"/>
      <c r="K641" s="199" t="n"/>
      <c r="L641" s="199" t="n"/>
      <c r="M641" s="212" t="n"/>
      <c r="N641" s="199" t="n"/>
      <c r="O641" s="199" t="n"/>
      <c r="P641" s="199" t="n"/>
      <c r="Q641" s="199" t="n"/>
      <c r="R641" s="199" t="n"/>
      <c r="S641" s="199" t="n"/>
      <c r="T641" s="199" t="n"/>
      <c r="U641" s="199" t="n"/>
      <c r="V641" s="199" t="n"/>
      <c r="W641" s="199" t="n"/>
      <c r="X641" s="199" t="n"/>
      <c r="Y641" s="199" t="n"/>
      <c r="Z641" s="199" t="n"/>
      <c r="AA641" s="199" t="n"/>
      <c r="AB641" s="199" t="n"/>
      <c r="AC641" s="199" t="n"/>
      <c r="AD641" s="199" t="n"/>
      <c r="AE641" s="199" t="n"/>
      <c r="AF641" s="199" t="n"/>
      <c r="AG641" s="199" t="n"/>
    </row>
    <row r="642" ht="22.5" customHeight="1">
      <c r="A642" s="199" t="n"/>
      <c r="B642" s="201" t="n"/>
      <c r="C642" s="200" t="n"/>
      <c r="D642" s="201" t="n"/>
      <c r="E642" s="200" t="n"/>
      <c r="F642" s="201" t="n"/>
      <c r="G642" s="200" t="n"/>
      <c r="H642" s="201" t="n"/>
      <c r="I642" s="200" t="n"/>
      <c r="J642" s="199" t="n"/>
      <c r="K642" s="199" t="n"/>
      <c r="L642" s="199" t="n"/>
      <c r="M642" s="212" t="n"/>
      <c r="N642" s="199" t="n"/>
      <c r="O642" s="199" t="n"/>
      <c r="P642" s="199" t="n"/>
      <c r="Q642" s="199" t="n"/>
      <c r="R642" s="199" t="n"/>
      <c r="S642" s="199" t="n"/>
      <c r="T642" s="199" t="n"/>
      <c r="U642" s="199" t="n"/>
      <c r="V642" s="199" t="n"/>
      <c r="W642" s="199" t="n"/>
      <c r="X642" s="199" t="n"/>
      <c r="Y642" s="199" t="n"/>
      <c r="Z642" s="199" t="n"/>
      <c r="AA642" s="199" t="n"/>
      <c r="AB642" s="199" t="n"/>
      <c r="AC642" s="199" t="n"/>
      <c r="AD642" s="199" t="n"/>
      <c r="AE642" s="199" t="n"/>
      <c r="AF642" s="199" t="n"/>
      <c r="AG642" s="199" t="n"/>
    </row>
    <row r="643" ht="22.5" customHeight="1">
      <c r="A643" s="199" t="n"/>
      <c r="B643" s="201" t="n"/>
      <c r="C643" s="200" t="n"/>
      <c r="D643" s="201" t="n"/>
      <c r="E643" s="200" t="n"/>
      <c r="F643" s="201" t="n"/>
      <c r="G643" s="200" t="n"/>
      <c r="H643" s="201" t="n"/>
      <c r="I643" s="200" t="n"/>
      <c r="J643" s="199" t="n"/>
      <c r="K643" s="199" t="n"/>
      <c r="L643" s="199" t="n"/>
      <c r="M643" s="212" t="n"/>
      <c r="N643" s="199" t="n"/>
      <c r="O643" s="199" t="n"/>
      <c r="P643" s="199" t="n"/>
      <c r="Q643" s="199" t="n"/>
      <c r="R643" s="199" t="n"/>
      <c r="S643" s="199" t="n"/>
      <c r="T643" s="199" t="n"/>
      <c r="U643" s="199" t="n"/>
      <c r="V643" s="199" t="n"/>
      <c r="W643" s="199" t="n"/>
      <c r="X643" s="199" t="n"/>
      <c r="Y643" s="199" t="n"/>
      <c r="Z643" s="199" t="n"/>
      <c r="AA643" s="199" t="n"/>
      <c r="AB643" s="199" t="n"/>
      <c r="AC643" s="199" t="n"/>
      <c r="AD643" s="199" t="n"/>
      <c r="AE643" s="199" t="n"/>
      <c r="AF643" s="199" t="n"/>
      <c r="AG643" s="199" t="n"/>
    </row>
    <row r="644" ht="22.5" customHeight="1">
      <c r="A644" s="199" t="n"/>
      <c r="B644" s="201" t="n"/>
      <c r="C644" s="200" t="n"/>
      <c r="D644" s="201" t="n"/>
      <c r="E644" s="200" t="n"/>
      <c r="F644" s="201" t="n"/>
      <c r="G644" s="200" t="n"/>
      <c r="H644" s="201" t="n"/>
      <c r="I644" s="200" t="n"/>
      <c r="J644" s="199" t="n"/>
      <c r="K644" s="199" t="n"/>
      <c r="L644" s="199" t="n"/>
      <c r="M644" s="212" t="n"/>
      <c r="N644" s="199" t="n"/>
      <c r="O644" s="199" t="n"/>
      <c r="P644" s="199" t="n"/>
      <c r="Q644" s="199" t="n"/>
      <c r="R644" s="199" t="n"/>
      <c r="S644" s="199" t="n"/>
      <c r="T644" s="199" t="n"/>
      <c r="U644" s="199" t="n"/>
      <c r="V644" s="199" t="n"/>
      <c r="W644" s="199" t="n"/>
      <c r="X644" s="199" t="n"/>
      <c r="Y644" s="199" t="n"/>
      <c r="Z644" s="199" t="n"/>
      <c r="AA644" s="199" t="n"/>
      <c r="AB644" s="199" t="n"/>
      <c r="AC644" s="199" t="n"/>
      <c r="AD644" s="199" t="n"/>
      <c r="AE644" s="199" t="n"/>
      <c r="AF644" s="199" t="n"/>
      <c r="AG644" s="199" t="n"/>
    </row>
    <row r="645" ht="22.5" customHeight="1">
      <c r="A645" s="199" t="n"/>
      <c r="B645" s="201" t="n"/>
      <c r="C645" s="200" t="n"/>
      <c r="D645" s="201" t="n"/>
      <c r="E645" s="200" t="n"/>
      <c r="F645" s="201" t="n"/>
      <c r="G645" s="200" t="n"/>
      <c r="H645" s="201" t="n"/>
      <c r="I645" s="200" t="n"/>
      <c r="J645" s="199" t="n"/>
      <c r="K645" s="199" t="n"/>
      <c r="L645" s="199" t="n"/>
      <c r="M645" s="212" t="n"/>
      <c r="N645" s="199" t="n"/>
      <c r="O645" s="199" t="n"/>
      <c r="P645" s="199" t="n"/>
      <c r="Q645" s="199" t="n"/>
      <c r="R645" s="199" t="n"/>
      <c r="S645" s="199" t="n"/>
      <c r="T645" s="199" t="n"/>
      <c r="U645" s="199" t="n"/>
      <c r="V645" s="199" t="n"/>
      <c r="W645" s="199" t="n"/>
      <c r="X645" s="199" t="n"/>
      <c r="Y645" s="199" t="n"/>
      <c r="Z645" s="199" t="n"/>
      <c r="AA645" s="199" t="n"/>
      <c r="AB645" s="199" t="n"/>
      <c r="AC645" s="199" t="n"/>
      <c r="AD645" s="199" t="n"/>
      <c r="AE645" s="199" t="n"/>
      <c r="AF645" s="199" t="n"/>
      <c r="AG645" s="199" t="n"/>
    </row>
    <row r="646" ht="22.5" customHeight="1">
      <c r="A646" s="199" t="n"/>
      <c r="B646" s="201" t="n"/>
      <c r="C646" s="200" t="n"/>
      <c r="D646" s="201" t="n"/>
      <c r="E646" s="200" t="n"/>
      <c r="F646" s="201" t="n"/>
      <c r="G646" s="200" t="n"/>
      <c r="H646" s="201" t="n"/>
      <c r="I646" s="200" t="n"/>
      <c r="J646" s="199" t="n"/>
      <c r="K646" s="199" t="n"/>
      <c r="L646" s="199" t="n"/>
      <c r="M646" s="212" t="n"/>
      <c r="N646" s="199" t="n"/>
      <c r="O646" s="199" t="n"/>
      <c r="P646" s="199" t="n"/>
      <c r="Q646" s="199" t="n"/>
      <c r="R646" s="199" t="n"/>
      <c r="S646" s="199" t="n"/>
      <c r="T646" s="199" t="n"/>
      <c r="U646" s="199" t="n"/>
      <c r="V646" s="199" t="n"/>
      <c r="W646" s="199" t="n"/>
      <c r="X646" s="199" t="n"/>
      <c r="Y646" s="199" t="n"/>
      <c r="Z646" s="199" t="n"/>
      <c r="AA646" s="199" t="n"/>
      <c r="AB646" s="199" t="n"/>
      <c r="AC646" s="199" t="n"/>
      <c r="AD646" s="199" t="n"/>
      <c r="AE646" s="199" t="n"/>
      <c r="AF646" s="199" t="n"/>
      <c r="AG646" s="199" t="n"/>
    </row>
    <row r="647" ht="22.5" customHeight="1">
      <c r="A647" s="199" t="n"/>
      <c r="B647" s="201" t="n"/>
      <c r="C647" s="200" t="n"/>
      <c r="D647" s="201" t="n"/>
      <c r="E647" s="200" t="n"/>
      <c r="F647" s="201" t="n"/>
      <c r="G647" s="200" t="n"/>
      <c r="H647" s="201" t="n"/>
      <c r="I647" s="200" t="n"/>
      <c r="J647" s="199" t="n"/>
      <c r="K647" s="199" t="n"/>
      <c r="L647" s="199" t="n"/>
      <c r="M647" s="212" t="n"/>
      <c r="N647" s="199" t="n"/>
      <c r="O647" s="199" t="n"/>
      <c r="P647" s="199" t="n"/>
      <c r="Q647" s="199" t="n"/>
      <c r="R647" s="199" t="n"/>
      <c r="S647" s="199" t="n"/>
      <c r="T647" s="199" t="n"/>
      <c r="U647" s="199" t="n"/>
      <c r="V647" s="199" t="n"/>
      <c r="W647" s="199" t="n"/>
      <c r="X647" s="199" t="n"/>
      <c r="Y647" s="199" t="n"/>
      <c r="Z647" s="199" t="n"/>
      <c r="AA647" s="199" t="n"/>
      <c r="AB647" s="199" t="n"/>
      <c r="AC647" s="199" t="n"/>
      <c r="AD647" s="199" t="n"/>
      <c r="AE647" s="199" t="n"/>
      <c r="AF647" s="199" t="n"/>
      <c r="AG647" s="199" t="n"/>
    </row>
    <row r="648" ht="22.5" customHeight="1">
      <c r="A648" s="199" t="n"/>
      <c r="B648" s="201" t="n"/>
      <c r="C648" s="200" t="n"/>
      <c r="D648" s="201" t="n"/>
      <c r="E648" s="200" t="n"/>
      <c r="F648" s="201" t="n"/>
      <c r="G648" s="200" t="n"/>
      <c r="H648" s="201" t="n"/>
      <c r="I648" s="200" t="n"/>
      <c r="J648" s="199" t="n"/>
      <c r="K648" s="199" t="n"/>
      <c r="L648" s="199" t="n"/>
      <c r="M648" s="212" t="n"/>
      <c r="N648" s="199" t="n"/>
      <c r="O648" s="199" t="n"/>
      <c r="P648" s="199" t="n"/>
      <c r="Q648" s="199" t="n"/>
      <c r="R648" s="199" t="n"/>
      <c r="S648" s="199" t="n"/>
      <c r="T648" s="199" t="n"/>
      <c r="U648" s="199" t="n"/>
      <c r="V648" s="199" t="n"/>
      <c r="W648" s="199" t="n"/>
      <c r="X648" s="199" t="n"/>
      <c r="Y648" s="199" t="n"/>
      <c r="Z648" s="199" t="n"/>
      <c r="AA648" s="199" t="n"/>
      <c r="AB648" s="199" t="n"/>
      <c r="AC648" s="199" t="n"/>
      <c r="AD648" s="199" t="n"/>
      <c r="AE648" s="199" t="n"/>
      <c r="AF648" s="199" t="n"/>
      <c r="AG648" s="199" t="n"/>
    </row>
    <row r="649" ht="22.5" customHeight="1">
      <c r="A649" s="199" t="n"/>
      <c r="B649" s="201" t="n"/>
      <c r="C649" s="200" t="n"/>
      <c r="D649" s="201" t="n"/>
      <c r="E649" s="200" t="n"/>
      <c r="F649" s="201" t="n"/>
      <c r="G649" s="200" t="n"/>
      <c r="H649" s="201" t="n"/>
      <c r="I649" s="200" t="n"/>
      <c r="J649" s="199" t="n"/>
      <c r="K649" s="199" t="n"/>
      <c r="L649" s="199" t="n"/>
      <c r="M649" s="212" t="n"/>
      <c r="N649" s="199" t="n"/>
      <c r="O649" s="199" t="n"/>
      <c r="P649" s="199" t="n"/>
      <c r="Q649" s="199" t="n"/>
      <c r="R649" s="199" t="n"/>
      <c r="S649" s="199" t="n"/>
      <c r="T649" s="199" t="n"/>
      <c r="U649" s="199" t="n"/>
      <c r="V649" s="199" t="n"/>
      <c r="W649" s="199" t="n"/>
      <c r="X649" s="199" t="n"/>
      <c r="Y649" s="199" t="n"/>
      <c r="Z649" s="199" t="n"/>
      <c r="AA649" s="199" t="n"/>
      <c r="AB649" s="199" t="n"/>
      <c r="AC649" s="199" t="n"/>
      <c r="AD649" s="199" t="n"/>
      <c r="AE649" s="199" t="n"/>
      <c r="AF649" s="199" t="n"/>
      <c r="AG649" s="199" t="n"/>
    </row>
    <row r="650" ht="22.5" customHeight="1">
      <c r="A650" s="199" t="n"/>
      <c r="B650" s="201" t="n"/>
      <c r="C650" s="200" t="n"/>
      <c r="D650" s="201" t="n"/>
      <c r="E650" s="200" t="n"/>
      <c r="F650" s="201" t="n"/>
      <c r="G650" s="200" t="n"/>
      <c r="H650" s="201" t="n"/>
      <c r="I650" s="200" t="n"/>
      <c r="J650" s="199" t="n"/>
      <c r="K650" s="199" t="n"/>
      <c r="L650" s="199" t="n"/>
      <c r="M650" s="212" t="n"/>
      <c r="N650" s="199" t="n"/>
      <c r="O650" s="199" t="n"/>
      <c r="P650" s="199" t="n"/>
      <c r="Q650" s="199" t="n"/>
      <c r="R650" s="199" t="n"/>
      <c r="S650" s="199" t="n"/>
      <c r="T650" s="199" t="n"/>
      <c r="U650" s="199" t="n"/>
      <c r="V650" s="199" t="n"/>
      <c r="W650" s="199" t="n"/>
      <c r="X650" s="199" t="n"/>
      <c r="Y650" s="199" t="n"/>
      <c r="Z650" s="199" t="n"/>
      <c r="AA650" s="199" t="n"/>
      <c r="AB650" s="199" t="n"/>
      <c r="AC650" s="199" t="n"/>
      <c r="AD650" s="199" t="n"/>
      <c r="AE650" s="199" t="n"/>
      <c r="AF650" s="199" t="n"/>
      <c r="AG650" s="199" t="n"/>
    </row>
    <row r="651" ht="22.5" customHeight="1">
      <c r="A651" s="199" t="n"/>
      <c r="B651" s="201" t="n"/>
      <c r="C651" s="200" t="n"/>
      <c r="D651" s="201" t="n"/>
      <c r="E651" s="200" t="n"/>
      <c r="F651" s="201" t="n"/>
      <c r="G651" s="200" t="n"/>
      <c r="H651" s="201" t="n"/>
      <c r="I651" s="200" t="n"/>
      <c r="J651" s="199" t="n"/>
      <c r="K651" s="199" t="n"/>
      <c r="L651" s="199" t="n"/>
      <c r="M651" s="212" t="n"/>
      <c r="N651" s="199" t="n"/>
      <c r="O651" s="199" t="n"/>
      <c r="P651" s="199" t="n"/>
      <c r="Q651" s="199" t="n"/>
      <c r="R651" s="199" t="n"/>
      <c r="S651" s="199" t="n"/>
      <c r="T651" s="199" t="n"/>
      <c r="U651" s="199" t="n"/>
      <c r="V651" s="199" t="n"/>
      <c r="W651" s="199" t="n"/>
      <c r="X651" s="199" t="n"/>
      <c r="Y651" s="199" t="n"/>
      <c r="Z651" s="199" t="n"/>
      <c r="AA651" s="199" t="n"/>
      <c r="AB651" s="199" t="n"/>
      <c r="AC651" s="199" t="n"/>
      <c r="AD651" s="199" t="n"/>
      <c r="AE651" s="199" t="n"/>
      <c r="AF651" s="199" t="n"/>
      <c r="AG651" s="199" t="n"/>
    </row>
    <row r="652" ht="22.5" customHeight="1">
      <c r="A652" s="199" t="n"/>
      <c r="B652" s="201" t="n"/>
      <c r="C652" s="200" t="n"/>
      <c r="D652" s="201" t="n"/>
      <c r="E652" s="200" t="n"/>
      <c r="F652" s="201" t="n"/>
      <c r="G652" s="200" t="n"/>
      <c r="H652" s="201" t="n"/>
      <c r="I652" s="200" t="n"/>
      <c r="J652" s="199" t="n"/>
      <c r="K652" s="199" t="n"/>
      <c r="L652" s="199" t="n"/>
      <c r="M652" s="212" t="n"/>
      <c r="N652" s="199" t="n"/>
      <c r="O652" s="199" t="n"/>
      <c r="P652" s="199" t="n"/>
      <c r="Q652" s="199" t="n"/>
      <c r="R652" s="199" t="n"/>
      <c r="S652" s="199" t="n"/>
      <c r="T652" s="199" t="n"/>
      <c r="U652" s="199" t="n"/>
      <c r="V652" s="199" t="n"/>
      <c r="W652" s="199" t="n"/>
      <c r="X652" s="199" t="n"/>
      <c r="Y652" s="199" t="n"/>
      <c r="Z652" s="199" t="n"/>
      <c r="AA652" s="199" t="n"/>
      <c r="AB652" s="199" t="n"/>
      <c r="AC652" s="199" t="n"/>
      <c r="AD652" s="199" t="n"/>
      <c r="AE652" s="199" t="n"/>
      <c r="AF652" s="199" t="n"/>
      <c r="AG652" s="199" t="n"/>
    </row>
    <row r="653" ht="22.5" customHeight="1">
      <c r="A653" s="199" t="n"/>
      <c r="B653" s="201" t="n"/>
      <c r="C653" s="200" t="n"/>
      <c r="D653" s="201" t="n"/>
      <c r="E653" s="200" t="n"/>
      <c r="F653" s="201" t="n"/>
      <c r="G653" s="200" t="n"/>
      <c r="H653" s="201" t="n"/>
      <c r="I653" s="200" t="n"/>
      <c r="J653" s="199" t="n"/>
      <c r="K653" s="199" t="n"/>
      <c r="L653" s="199" t="n"/>
      <c r="M653" s="212" t="n"/>
      <c r="N653" s="199" t="n"/>
      <c r="O653" s="199" t="n"/>
      <c r="P653" s="199" t="n"/>
      <c r="Q653" s="199" t="n"/>
      <c r="R653" s="199" t="n"/>
      <c r="S653" s="199" t="n"/>
      <c r="T653" s="199" t="n"/>
      <c r="U653" s="199" t="n"/>
      <c r="V653" s="199" t="n"/>
      <c r="W653" s="199" t="n"/>
      <c r="X653" s="199" t="n"/>
      <c r="Y653" s="199" t="n"/>
      <c r="Z653" s="199" t="n"/>
      <c r="AA653" s="199" t="n"/>
      <c r="AB653" s="199" t="n"/>
      <c r="AC653" s="199" t="n"/>
      <c r="AD653" s="199" t="n"/>
      <c r="AE653" s="199" t="n"/>
      <c r="AF653" s="199" t="n"/>
      <c r="AG653" s="199" t="n"/>
    </row>
    <row r="654" ht="22.5" customHeight="1">
      <c r="A654" s="199" t="n"/>
      <c r="B654" s="201" t="n"/>
      <c r="C654" s="200" t="n"/>
      <c r="D654" s="201" t="n"/>
      <c r="E654" s="200" t="n"/>
      <c r="F654" s="201" t="n"/>
      <c r="G654" s="200" t="n"/>
      <c r="H654" s="201" t="n"/>
      <c r="I654" s="200" t="n"/>
      <c r="J654" s="199" t="n"/>
      <c r="K654" s="199" t="n"/>
      <c r="L654" s="199" t="n"/>
      <c r="M654" s="212" t="n"/>
      <c r="N654" s="199" t="n"/>
      <c r="O654" s="199" t="n"/>
      <c r="P654" s="199" t="n"/>
      <c r="Q654" s="199" t="n"/>
      <c r="R654" s="199" t="n"/>
      <c r="S654" s="199" t="n"/>
      <c r="T654" s="199" t="n"/>
      <c r="U654" s="199" t="n"/>
      <c r="V654" s="199" t="n"/>
      <c r="W654" s="199" t="n"/>
      <c r="X654" s="199" t="n"/>
      <c r="Y654" s="199" t="n"/>
      <c r="Z654" s="199" t="n"/>
      <c r="AA654" s="199" t="n"/>
      <c r="AB654" s="199" t="n"/>
      <c r="AC654" s="199" t="n"/>
      <c r="AD654" s="199" t="n"/>
      <c r="AE654" s="199" t="n"/>
      <c r="AF654" s="199" t="n"/>
      <c r="AG654" s="199" t="n"/>
    </row>
    <row r="655" ht="22.5" customHeight="1">
      <c r="A655" s="199" t="n"/>
      <c r="B655" s="201" t="n"/>
      <c r="C655" s="200" t="n"/>
      <c r="D655" s="201" t="n"/>
      <c r="E655" s="200" t="n"/>
      <c r="F655" s="201" t="n"/>
      <c r="G655" s="200" t="n"/>
      <c r="H655" s="201" t="n"/>
      <c r="I655" s="200" t="n"/>
      <c r="J655" s="199" t="n"/>
      <c r="K655" s="199" t="n"/>
      <c r="L655" s="199" t="n"/>
      <c r="M655" s="212" t="n"/>
      <c r="N655" s="199" t="n"/>
      <c r="O655" s="199" t="n"/>
      <c r="P655" s="199" t="n"/>
      <c r="Q655" s="199" t="n"/>
      <c r="R655" s="199" t="n"/>
      <c r="S655" s="199" t="n"/>
      <c r="T655" s="199" t="n"/>
      <c r="U655" s="199" t="n"/>
      <c r="V655" s="199" t="n"/>
      <c r="W655" s="199" t="n"/>
      <c r="X655" s="199" t="n"/>
      <c r="Y655" s="199" t="n"/>
      <c r="Z655" s="199" t="n"/>
      <c r="AA655" s="199" t="n"/>
      <c r="AB655" s="199" t="n"/>
      <c r="AC655" s="199" t="n"/>
      <c r="AD655" s="199" t="n"/>
      <c r="AE655" s="199" t="n"/>
      <c r="AF655" s="199" t="n"/>
      <c r="AG655" s="199" t="n"/>
    </row>
    <row r="656" ht="22.5" customHeight="1">
      <c r="A656" s="199" t="n"/>
      <c r="B656" s="201" t="n"/>
      <c r="C656" s="200" t="n"/>
      <c r="D656" s="201" t="n"/>
      <c r="E656" s="200" t="n"/>
      <c r="F656" s="201" t="n"/>
      <c r="G656" s="200" t="n"/>
      <c r="H656" s="201" t="n"/>
      <c r="I656" s="200" t="n"/>
      <c r="J656" s="199" t="n"/>
      <c r="K656" s="199" t="n"/>
      <c r="L656" s="199" t="n"/>
      <c r="M656" s="212" t="n"/>
      <c r="N656" s="199" t="n"/>
      <c r="O656" s="199" t="n"/>
      <c r="P656" s="199" t="n"/>
      <c r="Q656" s="199" t="n"/>
      <c r="R656" s="199" t="n"/>
      <c r="S656" s="199" t="n"/>
      <c r="T656" s="199" t="n"/>
      <c r="U656" s="199" t="n"/>
      <c r="V656" s="199" t="n"/>
      <c r="W656" s="199" t="n"/>
      <c r="X656" s="199" t="n"/>
      <c r="Y656" s="199" t="n"/>
      <c r="Z656" s="199" t="n"/>
      <c r="AA656" s="199" t="n"/>
      <c r="AB656" s="199" t="n"/>
      <c r="AC656" s="199" t="n"/>
      <c r="AD656" s="199" t="n"/>
      <c r="AE656" s="199" t="n"/>
      <c r="AF656" s="199" t="n"/>
      <c r="AG656" s="199" t="n"/>
    </row>
    <row r="657" ht="22.5" customHeight="1">
      <c r="A657" s="199" t="n"/>
      <c r="B657" s="201" t="n"/>
      <c r="C657" s="200" t="n"/>
      <c r="D657" s="201" t="n"/>
      <c r="E657" s="200" t="n"/>
      <c r="F657" s="201" t="n"/>
      <c r="G657" s="200" t="n"/>
      <c r="H657" s="201" t="n"/>
      <c r="I657" s="200" t="n"/>
      <c r="J657" s="199" t="n"/>
      <c r="K657" s="199" t="n"/>
      <c r="L657" s="199" t="n"/>
      <c r="M657" s="212" t="n"/>
      <c r="N657" s="199" t="n"/>
      <c r="O657" s="199" t="n"/>
      <c r="P657" s="199" t="n"/>
      <c r="Q657" s="199" t="n"/>
      <c r="R657" s="199" t="n"/>
      <c r="S657" s="199" t="n"/>
      <c r="T657" s="199" t="n"/>
      <c r="U657" s="199" t="n"/>
      <c r="V657" s="199" t="n"/>
      <c r="W657" s="199" t="n"/>
      <c r="X657" s="199" t="n"/>
      <c r="Y657" s="199" t="n"/>
      <c r="Z657" s="199" t="n"/>
      <c r="AA657" s="199" t="n"/>
      <c r="AB657" s="199" t="n"/>
      <c r="AC657" s="199" t="n"/>
      <c r="AD657" s="199" t="n"/>
      <c r="AE657" s="199" t="n"/>
      <c r="AF657" s="199" t="n"/>
      <c r="AG657" s="199" t="n"/>
    </row>
    <row r="658" ht="22.5" customHeight="1">
      <c r="A658" s="199" t="n"/>
      <c r="B658" s="201" t="n"/>
      <c r="C658" s="200" t="n"/>
      <c r="D658" s="201" t="n"/>
      <c r="E658" s="200" t="n"/>
      <c r="F658" s="201" t="n"/>
      <c r="G658" s="200" t="n"/>
      <c r="H658" s="201" t="n"/>
      <c r="I658" s="200" t="n"/>
      <c r="J658" s="199" t="n"/>
      <c r="K658" s="199" t="n"/>
      <c r="L658" s="199" t="n"/>
      <c r="M658" s="212" t="n"/>
      <c r="N658" s="199" t="n"/>
      <c r="O658" s="199" t="n"/>
      <c r="P658" s="199" t="n"/>
      <c r="Q658" s="199" t="n"/>
      <c r="R658" s="199" t="n"/>
      <c r="S658" s="199" t="n"/>
      <c r="T658" s="199" t="n"/>
      <c r="U658" s="199" t="n"/>
      <c r="V658" s="199" t="n"/>
      <c r="W658" s="199" t="n"/>
      <c r="X658" s="199" t="n"/>
      <c r="Y658" s="199" t="n"/>
      <c r="Z658" s="199" t="n"/>
      <c r="AA658" s="199" t="n"/>
      <c r="AB658" s="199" t="n"/>
      <c r="AC658" s="199" t="n"/>
      <c r="AD658" s="199" t="n"/>
      <c r="AE658" s="199" t="n"/>
      <c r="AF658" s="199" t="n"/>
      <c r="AG658" s="199" t="n"/>
    </row>
    <row r="659" ht="22.5" customHeight="1">
      <c r="A659" s="199" t="n"/>
      <c r="B659" s="201" t="n"/>
      <c r="C659" s="200" t="n"/>
      <c r="D659" s="201" t="n"/>
      <c r="E659" s="200" t="n"/>
      <c r="F659" s="201" t="n"/>
      <c r="G659" s="200" t="n"/>
      <c r="H659" s="201" t="n"/>
      <c r="I659" s="200" t="n"/>
      <c r="J659" s="199" t="n"/>
      <c r="K659" s="199" t="n"/>
      <c r="L659" s="199" t="n"/>
      <c r="M659" s="212" t="n"/>
      <c r="N659" s="199" t="n"/>
      <c r="O659" s="199" t="n"/>
      <c r="P659" s="199" t="n"/>
      <c r="Q659" s="199" t="n"/>
      <c r="R659" s="199" t="n"/>
      <c r="S659" s="199" t="n"/>
      <c r="T659" s="199" t="n"/>
      <c r="U659" s="199" t="n"/>
      <c r="V659" s="199" t="n"/>
      <c r="W659" s="199" t="n"/>
      <c r="X659" s="199" t="n"/>
      <c r="Y659" s="199" t="n"/>
      <c r="Z659" s="199" t="n"/>
      <c r="AA659" s="199" t="n"/>
      <c r="AB659" s="199" t="n"/>
      <c r="AC659" s="199" t="n"/>
      <c r="AD659" s="199" t="n"/>
      <c r="AE659" s="199" t="n"/>
      <c r="AF659" s="199" t="n"/>
      <c r="AG659" s="199" t="n"/>
    </row>
    <row r="660" ht="22.5" customHeight="1">
      <c r="A660" s="199" t="n"/>
      <c r="B660" s="201" t="n"/>
      <c r="C660" s="200" t="n"/>
      <c r="D660" s="201" t="n"/>
      <c r="E660" s="200" t="n"/>
      <c r="F660" s="201" t="n"/>
      <c r="G660" s="200" t="n"/>
      <c r="H660" s="201" t="n"/>
      <c r="I660" s="200" t="n"/>
      <c r="J660" s="199" t="n"/>
      <c r="K660" s="199" t="n"/>
      <c r="L660" s="199" t="n"/>
      <c r="M660" s="212" t="n"/>
      <c r="N660" s="199" t="n"/>
      <c r="O660" s="199" t="n"/>
      <c r="P660" s="199" t="n"/>
      <c r="Q660" s="199" t="n"/>
      <c r="R660" s="199" t="n"/>
      <c r="S660" s="199" t="n"/>
      <c r="T660" s="199" t="n"/>
      <c r="U660" s="199" t="n"/>
      <c r="V660" s="199" t="n"/>
      <c r="W660" s="199" t="n"/>
      <c r="X660" s="199" t="n"/>
      <c r="Y660" s="199" t="n"/>
      <c r="Z660" s="199" t="n"/>
      <c r="AA660" s="199" t="n"/>
      <c r="AB660" s="199" t="n"/>
      <c r="AC660" s="199" t="n"/>
      <c r="AD660" s="199" t="n"/>
      <c r="AE660" s="199" t="n"/>
      <c r="AF660" s="199" t="n"/>
      <c r="AG660" s="199" t="n"/>
    </row>
    <row r="661" ht="22.5" customHeight="1">
      <c r="A661" s="199" t="n"/>
      <c r="B661" s="201" t="n"/>
      <c r="C661" s="200" t="n"/>
      <c r="D661" s="201" t="n"/>
      <c r="E661" s="200" t="n"/>
      <c r="F661" s="201" t="n"/>
      <c r="G661" s="200" t="n"/>
      <c r="H661" s="201" t="n"/>
      <c r="I661" s="200" t="n"/>
      <c r="J661" s="199" t="n"/>
      <c r="K661" s="199" t="n"/>
      <c r="L661" s="199" t="n"/>
      <c r="M661" s="212" t="n"/>
      <c r="N661" s="199" t="n"/>
      <c r="O661" s="199" t="n"/>
      <c r="P661" s="199" t="n"/>
      <c r="Q661" s="199" t="n"/>
      <c r="R661" s="199" t="n"/>
      <c r="S661" s="199" t="n"/>
      <c r="T661" s="199" t="n"/>
      <c r="U661" s="199" t="n"/>
      <c r="V661" s="199" t="n"/>
      <c r="W661" s="199" t="n"/>
      <c r="X661" s="199" t="n"/>
      <c r="Y661" s="199" t="n"/>
      <c r="Z661" s="199" t="n"/>
      <c r="AA661" s="199" t="n"/>
      <c r="AB661" s="199" t="n"/>
      <c r="AC661" s="199" t="n"/>
      <c r="AD661" s="199" t="n"/>
      <c r="AE661" s="199" t="n"/>
      <c r="AF661" s="199" t="n"/>
      <c r="AG661" s="199" t="n"/>
    </row>
    <row r="662" ht="22.5" customHeight="1">
      <c r="A662" s="199" t="n"/>
      <c r="B662" s="201" t="n"/>
      <c r="C662" s="200" t="n"/>
      <c r="D662" s="201" t="n"/>
      <c r="E662" s="200" t="n"/>
      <c r="F662" s="201" t="n"/>
      <c r="G662" s="200" t="n"/>
      <c r="H662" s="201" t="n"/>
      <c r="I662" s="200" t="n"/>
      <c r="J662" s="199" t="n"/>
      <c r="K662" s="199" t="n"/>
      <c r="L662" s="199" t="n"/>
      <c r="M662" s="212" t="n"/>
      <c r="N662" s="199" t="n"/>
      <c r="O662" s="199" t="n"/>
      <c r="P662" s="199" t="n"/>
      <c r="Q662" s="199" t="n"/>
      <c r="R662" s="199" t="n"/>
      <c r="S662" s="199" t="n"/>
      <c r="T662" s="199" t="n"/>
      <c r="U662" s="199" t="n"/>
      <c r="V662" s="199" t="n"/>
      <c r="W662" s="199" t="n"/>
      <c r="X662" s="199" t="n"/>
      <c r="Y662" s="199" t="n"/>
      <c r="Z662" s="199" t="n"/>
      <c r="AA662" s="199" t="n"/>
      <c r="AB662" s="199" t="n"/>
      <c r="AC662" s="199" t="n"/>
      <c r="AD662" s="199" t="n"/>
      <c r="AE662" s="199" t="n"/>
      <c r="AF662" s="199" t="n"/>
      <c r="AG662" s="199" t="n"/>
    </row>
    <row r="663" ht="22.5" customHeight="1">
      <c r="A663" s="199" t="n"/>
      <c r="B663" s="201" t="n"/>
      <c r="C663" s="200" t="n"/>
      <c r="D663" s="201" t="n"/>
      <c r="E663" s="200" t="n"/>
      <c r="F663" s="201" t="n"/>
      <c r="G663" s="200" t="n"/>
      <c r="H663" s="201" t="n"/>
      <c r="I663" s="200" t="n"/>
      <c r="J663" s="199" t="n"/>
      <c r="K663" s="199" t="n"/>
      <c r="L663" s="199" t="n"/>
      <c r="M663" s="212" t="n"/>
      <c r="N663" s="199" t="n"/>
      <c r="O663" s="199" t="n"/>
      <c r="P663" s="199" t="n"/>
      <c r="Q663" s="199" t="n"/>
      <c r="R663" s="199" t="n"/>
      <c r="S663" s="199" t="n"/>
      <c r="T663" s="199" t="n"/>
      <c r="U663" s="199" t="n"/>
      <c r="V663" s="199" t="n"/>
      <c r="W663" s="199" t="n"/>
      <c r="X663" s="199" t="n"/>
      <c r="Y663" s="199" t="n"/>
      <c r="Z663" s="199" t="n"/>
      <c r="AA663" s="199" t="n"/>
      <c r="AB663" s="199" t="n"/>
      <c r="AC663" s="199" t="n"/>
      <c r="AD663" s="199" t="n"/>
      <c r="AE663" s="199" t="n"/>
      <c r="AF663" s="199" t="n"/>
      <c r="AG663" s="199" t="n"/>
    </row>
    <row r="664" ht="22.5" customHeight="1">
      <c r="A664" s="199" t="n"/>
      <c r="B664" s="201" t="n"/>
      <c r="C664" s="200" t="n"/>
      <c r="D664" s="201" t="n"/>
      <c r="E664" s="200" t="n"/>
      <c r="F664" s="201" t="n"/>
      <c r="G664" s="200" t="n"/>
      <c r="H664" s="201" t="n"/>
      <c r="I664" s="200" t="n"/>
      <c r="J664" s="199" t="n"/>
      <c r="K664" s="199" t="n"/>
      <c r="L664" s="199" t="n"/>
      <c r="M664" s="212" t="n"/>
      <c r="N664" s="199" t="n"/>
      <c r="O664" s="199" t="n"/>
      <c r="P664" s="199" t="n"/>
      <c r="Q664" s="199" t="n"/>
      <c r="R664" s="199" t="n"/>
      <c r="S664" s="199" t="n"/>
      <c r="T664" s="199" t="n"/>
      <c r="U664" s="199" t="n"/>
      <c r="V664" s="199" t="n"/>
      <c r="W664" s="199" t="n"/>
      <c r="X664" s="199" t="n"/>
      <c r="Y664" s="199" t="n"/>
      <c r="Z664" s="199" t="n"/>
      <c r="AA664" s="199" t="n"/>
      <c r="AB664" s="199" t="n"/>
      <c r="AC664" s="199" t="n"/>
      <c r="AD664" s="199" t="n"/>
      <c r="AE664" s="199" t="n"/>
      <c r="AF664" s="199" t="n"/>
      <c r="AG664" s="199" t="n"/>
    </row>
    <row r="665" ht="22.5" customHeight="1">
      <c r="A665" s="199" t="n"/>
      <c r="B665" s="201" t="n"/>
      <c r="C665" s="200" t="n"/>
      <c r="D665" s="201" t="n"/>
      <c r="E665" s="200" t="n"/>
      <c r="F665" s="201" t="n"/>
      <c r="G665" s="200" t="n"/>
      <c r="H665" s="201" t="n"/>
      <c r="I665" s="200" t="n"/>
      <c r="J665" s="199" t="n"/>
      <c r="K665" s="199" t="n"/>
      <c r="L665" s="199" t="n"/>
      <c r="M665" s="212" t="n"/>
      <c r="N665" s="199" t="n"/>
      <c r="O665" s="199" t="n"/>
      <c r="P665" s="199" t="n"/>
      <c r="Q665" s="199" t="n"/>
      <c r="R665" s="199" t="n"/>
      <c r="S665" s="199" t="n"/>
      <c r="T665" s="199" t="n"/>
      <c r="U665" s="199" t="n"/>
      <c r="V665" s="199" t="n"/>
      <c r="W665" s="199" t="n"/>
      <c r="X665" s="199" t="n"/>
      <c r="Y665" s="199" t="n"/>
      <c r="Z665" s="199" t="n"/>
      <c r="AA665" s="199" t="n"/>
      <c r="AB665" s="199" t="n"/>
      <c r="AC665" s="199" t="n"/>
      <c r="AD665" s="199" t="n"/>
      <c r="AE665" s="199" t="n"/>
      <c r="AF665" s="199" t="n"/>
      <c r="AG665" s="199" t="n"/>
    </row>
    <row r="666" ht="22.5" customHeight="1">
      <c r="A666" s="199" t="n"/>
      <c r="B666" s="201" t="n"/>
      <c r="C666" s="200" t="n"/>
      <c r="D666" s="201" t="n"/>
      <c r="E666" s="200" t="n"/>
      <c r="F666" s="201" t="n"/>
      <c r="G666" s="200" t="n"/>
      <c r="H666" s="201" t="n"/>
      <c r="I666" s="200" t="n"/>
      <c r="J666" s="199" t="n"/>
      <c r="K666" s="199" t="n"/>
      <c r="L666" s="199" t="n"/>
      <c r="M666" s="212" t="n"/>
      <c r="N666" s="199" t="n"/>
      <c r="O666" s="199" t="n"/>
      <c r="P666" s="199" t="n"/>
      <c r="Q666" s="199" t="n"/>
      <c r="R666" s="199" t="n"/>
      <c r="S666" s="199" t="n"/>
      <c r="T666" s="199" t="n"/>
      <c r="U666" s="199" t="n"/>
      <c r="V666" s="199" t="n"/>
      <c r="W666" s="199" t="n"/>
      <c r="X666" s="199" t="n"/>
      <c r="Y666" s="199" t="n"/>
      <c r="Z666" s="199" t="n"/>
      <c r="AA666" s="199" t="n"/>
      <c r="AB666" s="199" t="n"/>
      <c r="AC666" s="199" t="n"/>
      <c r="AD666" s="199" t="n"/>
      <c r="AE666" s="199" t="n"/>
      <c r="AF666" s="199" t="n"/>
      <c r="AG666" s="199" t="n"/>
    </row>
    <row r="667" ht="22.5" customHeight="1">
      <c r="A667" s="199" t="n"/>
      <c r="B667" s="201" t="n"/>
      <c r="C667" s="200" t="n"/>
      <c r="D667" s="201" t="n"/>
      <c r="E667" s="200" t="n"/>
      <c r="F667" s="201" t="n"/>
      <c r="G667" s="200" t="n"/>
      <c r="H667" s="201" t="n"/>
      <c r="I667" s="200" t="n"/>
      <c r="J667" s="199" t="n"/>
      <c r="K667" s="199" t="n"/>
      <c r="L667" s="199" t="n"/>
      <c r="M667" s="212" t="n"/>
      <c r="N667" s="199" t="n"/>
      <c r="O667" s="199" t="n"/>
      <c r="P667" s="199" t="n"/>
      <c r="Q667" s="199" t="n"/>
      <c r="R667" s="199" t="n"/>
      <c r="S667" s="199" t="n"/>
      <c r="T667" s="199" t="n"/>
      <c r="U667" s="199" t="n"/>
      <c r="V667" s="199" t="n"/>
      <c r="W667" s="199" t="n"/>
      <c r="X667" s="199" t="n"/>
      <c r="Y667" s="199" t="n"/>
      <c r="Z667" s="199" t="n"/>
      <c r="AA667" s="199" t="n"/>
      <c r="AB667" s="199" t="n"/>
      <c r="AC667" s="199" t="n"/>
      <c r="AD667" s="199" t="n"/>
      <c r="AE667" s="199" t="n"/>
      <c r="AF667" s="199" t="n"/>
      <c r="AG667" s="199" t="n"/>
    </row>
    <row r="668" ht="22.5" customHeight="1">
      <c r="A668" s="199" t="n"/>
      <c r="B668" s="201" t="n"/>
      <c r="C668" s="200" t="n"/>
      <c r="D668" s="201" t="n"/>
      <c r="E668" s="200" t="n"/>
      <c r="F668" s="201" t="n"/>
      <c r="G668" s="200" t="n"/>
      <c r="H668" s="201" t="n"/>
      <c r="I668" s="200" t="n"/>
      <c r="J668" s="199" t="n"/>
      <c r="K668" s="199" t="n"/>
      <c r="L668" s="199" t="n"/>
      <c r="M668" s="212" t="n"/>
      <c r="N668" s="199" t="n"/>
      <c r="O668" s="199" t="n"/>
      <c r="P668" s="199" t="n"/>
      <c r="Q668" s="199" t="n"/>
      <c r="R668" s="199" t="n"/>
      <c r="S668" s="199" t="n"/>
      <c r="T668" s="199" t="n"/>
      <c r="U668" s="199" t="n"/>
      <c r="V668" s="199" t="n"/>
      <c r="W668" s="199" t="n"/>
      <c r="X668" s="199" t="n"/>
      <c r="Y668" s="199" t="n"/>
      <c r="Z668" s="199" t="n"/>
      <c r="AA668" s="199" t="n"/>
      <c r="AB668" s="199" t="n"/>
      <c r="AC668" s="199" t="n"/>
      <c r="AD668" s="199" t="n"/>
      <c r="AE668" s="199" t="n"/>
      <c r="AF668" s="199" t="n"/>
      <c r="AG668" s="199" t="n"/>
    </row>
    <row r="669" ht="22.5" customHeight="1">
      <c r="A669" s="199" t="n"/>
      <c r="B669" s="201" t="n"/>
      <c r="C669" s="200" t="n"/>
      <c r="D669" s="201" t="n"/>
      <c r="E669" s="200" t="n"/>
      <c r="F669" s="201" t="n"/>
      <c r="G669" s="200" t="n"/>
      <c r="H669" s="201" t="n"/>
      <c r="I669" s="200" t="n"/>
      <c r="J669" s="199" t="n"/>
      <c r="K669" s="199" t="n"/>
      <c r="L669" s="199" t="n"/>
      <c r="M669" s="212" t="n"/>
      <c r="N669" s="199" t="n"/>
      <c r="O669" s="199" t="n"/>
      <c r="P669" s="199" t="n"/>
      <c r="Q669" s="199" t="n"/>
      <c r="R669" s="199" t="n"/>
      <c r="S669" s="199" t="n"/>
      <c r="T669" s="199" t="n"/>
      <c r="U669" s="199" t="n"/>
      <c r="V669" s="199" t="n"/>
      <c r="W669" s="199" t="n"/>
      <c r="X669" s="199" t="n"/>
      <c r="Y669" s="199" t="n"/>
      <c r="Z669" s="199" t="n"/>
      <c r="AA669" s="199" t="n"/>
      <c r="AB669" s="199" t="n"/>
      <c r="AC669" s="199" t="n"/>
      <c r="AD669" s="199" t="n"/>
      <c r="AE669" s="199" t="n"/>
      <c r="AF669" s="199" t="n"/>
      <c r="AG669" s="199" t="n"/>
    </row>
    <row r="670" ht="22.5" customHeight="1">
      <c r="A670" s="199" t="n"/>
      <c r="B670" s="201" t="n"/>
      <c r="C670" s="200" t="n"/>
      <c r="D670" s="201" t="n"/>
      <c r="E670" s="200" t="n"/>
      <c r="F670" s="201" t="n"/>
      <c r="G670" s="200" t="n"/>
      <c r="H670" s="201" t="n"/>
      <c r="I670" s="200" t="n"/>
      <c r="J670" s="199" t="n"/>
      <c r="K670" s="199" t="n"/>
      <c r="L670" s="199" t="n"/>
      <c r="M670" s="212" t="n"/>
      <c r="N670" s="199" t="n"/>
      <c r="O670" s="199" t="n"/>
      <c r="P670" s="199" t="n"/>
      <c r="Q670" s="199" t="n"/>
      <c r="R670" s="199" t="n"/>
      <c r="S670" s="199" t="n"/>
      <c r="T670" s="199" t="n"/>
      <c r="U670" s="199" t="n"/>
      <c r="V670" s="199" t="n"/>
      <c r="W670" s="199" t="n"/>
      <c r="X670" s="199" t="n"/>
      <c r="Y670" s="199" t="n"/>
      <c r="Z670" s="199" t="n"/>
      <c r="AA670" s="199" t="n"/>
      <c r="AB670" s="199" t="n"/>
      <c r="AC670" s="199" t="n"/>
      <c r="AD670" s="199" t="n"/>
      <c r="AE670" s="199" t="n"/>
      <c r="AF670" s="199" t="n"/>
      <c r="AG670" s="199" t="n"/>
    </row>
    <row r="671" ht="22.5" customHeight="1">
      <c r="A671" s="199" t="n"/>
      <c r="B671" s="201" t="n"/>
      <c r="C671" s="200" t="n"/>
      <c r="D671" s="201" t="n"/>
      <c r="E671" s="200" t="n"/>
      <c r="F671" s="201" t="n"/>
      <c r="G671" s="200" t="n"/>
      <c r="H671" s="201" t="n"/>
      <c r="I671" s="200" t="n"/>
      <c r="J671" s="199" t="n"/>
      <c r="K671" s="199" t="n"/>
      <c r="L671" s="199" t="n"/>
      <c r="M671" s="212" t="n"/>
      <c r="N671" s="199" t="n"/>
      <c r="O671" s="199" t="n"/>
      <c r="P671" s="199" t="n"/>
      <c r="Q671" s="199" t="n"/>
      <c r="R671" s="199" t="n"/>
      <c r="S671" s="199" t="n"/>
      <c r="T671" s="199" t="n"/>
      <c r="U671" s="199" t="n"/>
      <c r="V671" s="199" t="n"/>
      <c r="W671" s="199" t="n"/>
      <c r="X671" s="199" t="n"/>
      <c r="Y671" s="199" t="n"/>
      <c r="Z671" s="199" t="n"/>
      <c r="AA671" s="199" t="n"/>
      <c r="AB671" s="199" t="n"/>
      <c r="AC671" s="199" t="n"/>
      <c r="AD671" s="199" t="n"/>
      <c r="AE671" s="199" t="n"/>
      <c r="AF671" s="199" t="n"/>
      <c r="AG671" s="199" t="n"/>
    </row>
    <row r="672" ht="22.5" customHeight="1">
      <c r="A672" s="199" t="n"/>
      <c r="B672" s="201" t="n"/>
      <c r="C672" s="200" t="n"/>
      <c r="D672" s="201" t="n"/>
      <c r="E672" s="200" t="n"/>
      <c r="F672" s="201" t="n"/>
      <c r="G672" s="200" t="n"/>
      <c r="H672" s="201" t="n"/>
      <c r="I672" s="200" t="n"/>
      <c r="J672" s="199" t="n"/>
      <c r="K672" s="199" t="n"/>
      <c r="L672" s="199" t="n"/>
      <c r="M672" s="212" t="n"/>
      <c r="N672" s="199" t="n"/>
      <c r="O672" s="199" t="n"/>
      <c r="P672" s="199" t="n"/>
      <c r="Q672" s="199" t="n"/>
      <c r="R672" s="199" t="n"/>
      <c r="S672" s="199" t="n"/>
      <c r="T672" s="199" t="n"/>
      <c r="U672" s="199" t="n"/>
      <c r="V672" s="199" t="n"/>
      <c r="W672" s="199" t="n"/>
      <c r="X672" s="199" t="n"/>
      <c r="Y672" s="199" t="n"/>
      <c r="Z672" s="199" t="n"/>
      <c r="AA672" s="199" t="n"/>
      <c r="AB672" s="199" t="n"/>
      <c r="AC672" s="199" t="n"/>
      <c r="AD672" s="199" t="n"/>
      <c r="AE672" s="199" t="n"/>
      <c r="AF672" s="199" t="n"/>
      <c r="AG672" s="199" t="n"/>
    </row>
    <row r="673" ht="22.5" customHeight="1">
      <c r="A673" s="199" t="n"/>
      <c r="B673" s="201" t="n"/>
      <c r="C673" s="200" t="n"/>
      <c r="D673" s="201" t="n"/>
      <c r="E673" s="200" t="n"/>
      <c r="F673" s="201" t="n"/>
      <c r="G673" s="200" t="n"/>
      <c r="H673" s="201" t="n"/>
      <c r="I673" s="200" t="n"/>
      <c r="J673" s="199" t="n"/>
      <c r="K673" s="199" t="n"/>
      <c r="L673" s="199" t="n"/>
      <c r="M673" s="212" t="n"/>
      <c r="N673" s="199" t="n"/>
      <c r="O673" s="199" t="n"/>
      <c r="P673" s="199" t="n"/>
      <c r="Q673" s="199" t="n"/>
      <c r="R673" s="199" t="n"/>
      <c r="S673" s="199" t="n"/>
      <c r="T673" s="199" t="n"/>
      <c r="U673" s="199" t="n"/>
      <c r="V673" s="199" t="n"/>
      <c r="W673" s="199" t="n"/>
      <c r="X673" s="199" t="n"/>
      <c r="Y673" s="199" t="n"/>
      <c r="Z673" s="199" t="n"/>
      <c r="AA673" s="199" t="n"/>
      <c r="AB673" s="199" t="n"/>
      <c r="AC673" s="199" t="n"/>
      <c r="AD673" s="199" t="n"/>
      <c r="AE673" s="199" t="n"/>
      <c r="AF673" s="199" t="n"/>
      <c r="AG673" s="199" t="n"/>
    </row>
    <row r="674" ht="22.5" customHeight="1">
      <c r="A674" s="199" t="n"/>
      <c r="B674" s="201" t="n"/>
      <c r="C674" s="200" t="n"/>
      <c r="D674" s="201" t="n"/>
      <c r="E674" s="200" t="n"/>
      <c r="F674" s="201" t="n"/>
      <c r="G674" s="200" t="n"/>
      <c r="H674" s="201" t="n"/>
      <c r="I674" s="200" t="n"/>
      <c r="J674" s="199" t="n"/>
      <c r="K674" s="199" t="n"/>
      <c r="L674" s="199" t="n"/>
      <c r="M674" s="212" t="n"/>
      <c r="N674" s="199" t="n"/>
      <c r="O674" s="199" t="n"/>
      <c r="P674" s="199" t="n"/>
      <c r="Q674" s="199" t="n"/>
      <c r="R674" s="199" t="n"/>
      <c r="S674" s="199" t="n"/>
      <c r="T674" s="199" t="n"/>
      <c r="U674" s="199" t="n"/>
      <c r="V674" s="199" t="n"/>
      <c r="W674" s="199" t="n"/>
      <c r="X674" s="199" t="n"/>
      <c r="Y674" s="199" t="n"/>
      <c r="Z674" s="199" t="n"/>
      <c r="AA674" s="199" t="n"/>
      <c r="AB674" s="199" t="n"/>
      <c r="AC674" s="199" t="n"/>
      <c r="AD674" s="199" t="n"/>
      <c r="AE674" s="199" t="n"/>
      <c r="AF674" s="199" t="n"/>
      <c r="AG674" s="199" t="n"/>
    </row>
    <row r="675" ht="22.5" customHeight="1">
      <c r="A675" s="199" t="n"/>
      <c r="B675" s="201" t="n"/>
      <c r="C675" s="200" t="n"/>
      <c r="D675" s="201" t="n"/>
      <c r="E675" s="200" t="n"/>
      <c r="F675" s="201" t="n"/>
      <c r="G675" s="200" t="n"/>
      <c r="H675" s="201" t="n"/>
      <c r="I675" s="200" t="n"/>
      <c r="J675" s="199" t="n"/>
      <c r="K675" s="199" t="n"/>
      <c r="L675" s="199" t="n"/>
      <c r="M675" s="212" t="n"/>
      <c r="N675" s="199" t="n"/>
      <c r="O675" s="199" t="n"/>
      <c r="P675" s="199" t="n"/>
      <c r="Q675" s="199" t="n"/>
      <c r="R675" s="199" t="n"/>
      <c r="S675" s="199" t="n"/>
      <c r="T675" s="199" t="n"/>
      <c r="U675" s="199" t="n"/>
      <c r="V675" s="199" t="n"/>
      <c r="W675" s="199" t="n"/>
      <c r="X675" s="199" t="n"/>
      <c r="Y675" s="199" t="n"/>
      <c r="Z675" s="199" t="n"/>
      <c r="AA675" s="199" t="n"/>
      <c r="AB675" s="199" t="n"/>
      <c r="AC675" s="199" t="n"/>
      <c r="AD675" s="199" t="n"/>
      <c r="AE675" s="199" t="n"/>
      <c r="AF675" s="199" t="n"/>
      <c r="AG675" s="199" t="n"/>
    </row>
    <row r="676" ht="22.5" customHeight="1">
      <c r="A676" s="199" t="n"/>
      <c r="B676" s="201" t="n"/>
      <c r="C676" s="200" t="n"/>
      <c r="D676" s="201" t="n"/>
      <c r="E676" s="200" t="n"/>
      <c r="F676" s="201" t="n"/>
      <c r="G676" s="200" t="n"/>
      <c r="H676" s="201" t="n"/>
      <c r="I676" s="200" t="n"/>
      <c r="J676" s="199" t="n"/>
      <c r="K676" s="199" t="n"/>
      <c r="L676" s="199" t="n"/>
      <c r="M676" s="212" t="n"/>
      <c r="N676" s="199" t="n"/>
      <c r="O676" s="199" t="n"/>
      <c r="P676" s="199" t="n"/>
      <c r="Q676" s="199" t="n"/>
      <c r="R676" s="199" t="n"/>
      <c r="S676" s="199" t="n"/>
      <c r="T676" s="199" t="n"/>
      <c r="U676" s="199" t="n"/>
      <c r="V676" s="199" t="n"/>
      <c r="W676" s="199" t="n"/>
      <c r="X676" s="199" t="n"/>
      <c r="Y676" s="199" t="n"/>
      <c r="Z676" s="199" t="n"/>
      <c r="AA676" s="199" t="n"/>
      <c r="AB676" s="199" t="n"/>
      <c r="AC676" s="199" t="n"/>
      <c r="AD676" s="199" t="n"/>
      <c r="AE676" s="199" t="n"/>
      <c r="AF676" s="199" t="n"/>
      <c r="AG676" s="199" t="n"/>
    </row>
    <row r="677" ht="22.5" customHeight="1">
      <c r="A677" s="199" t="n"/>
      <c r="B677" s="201" t="n"/>
      <c r="C677" s="200" t="n"/>
      <c r="D677" s="201" t="n"/>
      <c r="E677" s="200" t="n"/>
      <c r="F677" s="201" t="n"/>
      <c r="G677" s="200" t="n"/>
      <c r="H677" s="201" t="n"/>
      <c r="I677" s="200" t="n"/>
      <c r="J677" s="199" t="n"/>
      <c r="K677" s="199" t="n"/>
      <c r="L677" s="199" t="n"/>
      <c r="M677" s="212" t="n"/>
      <c r="N677" s="199" t="n"/>
      <c r="O677" s="199" t="n"/>
      <c r="P677" s="199" t="n"/>
      <c r="Q677" s="199" t="n"/>
      <c r="R677" s="199" t="n"/>
      <c r="S677" s="199" t="n"/>
      <c r="T677" s="199" t="n"/>
      <c r="U677" s="199" t="n"/>
      <c r="V677" s="199" t="n"/>
      <c r="W677" s="199" t="n"/>
      <c r="X677" s="199" t="n"/>
      <c r="Y677" s="199" t="n"/>
      <c r="Z677" s="199" t="n"/>
      <c r="AA677" s="199" t="n"/>
      <c r="AB677" s="199" t="n"/>
      <c r="AC677" s="199" t="n"/>
      <c r="AD677" s="199" t="n"/>
      <c r="AE677" s="199" t="n"/>
      <c r="AF677" s="199" t="n"/>
      <c r="AG677" s="199" t="n"/>
    </row>
    <row r="678" ht="22.5" customHeight="1">
      <c r="A678" s="199" t="n"/>
      <c r="B678" s="201" t="n"/>
      <c r="C678" s="200" t="n"/>
      <c r="D678" s="201" t="n"/>
      <c r="E678" s="200" t="n"/>
      <c r="F678" s="201" t="n"/>
      <c r="G678" s="200" t="n"/>
      <c r="H678" s="201" t="n"/>
      <c r="I678" s="200" t="n"/>
      <c r="J678" s="199" t="n"/>
      <c r="K678" s="199" t="n"/>
      <c r="L678" s="199" t="n"/>
      <c r="M678" s="212" t="n"/>
      <c r="N678" s="199" t="n"/>
      <c r="O678" s="199" t="n"/>
      <c r="P678" s="199" t="n"/>
      <c r="Q678" s="199" t="n"/>
      <c r="R678" s="199" t="n"/>
      <c r="S678" s="199" t="n"/>
      <c r="T678" s="199" t="n"/>
      <c r="U678" s="199" t="n"/>
      <c r="V678" s="199" t="n"/>
      <c r="W678" s="199" t="n"/>
      <c r="X678" s="199" t="n"/>
      <c r="Y678" s="199" t="n"/>
      <c r="Z678" s="199" t="n"/>
      <c r="AA678" s="199" t="n"/>
      <c r="AB678" s="199" t="n"/>
      <c r="AC678" s="199" t="n"/>
      <c r="AD678" s="199" t="n"/>
      <c r="AE678" s="199" t="n"/>
      <c r="AF678" s="199" t="n"/>
      <c r="AG678" s="199" t="n"/>
    </row>
    <row r="679" ht="22.5" customHeight="1">
      <c r="A679" s="199" t="n"/>
      <c r="B679" s="201" t="n"/>
      <c r="C679" s="200" t="n"/>
      <c r="D679" s="201" t="n"/>
      <c r="E679" s="200" t="n"/>
      <c r="F679" s="201" t="n"/>
      <c r="G679" s="200" t="n"/>
      <c r="H679" s="201" t="n"/>
      <c r="I679" s="200" t="n"/>
      <c r="J679" s="199" t="n"/>
      <c r="K679" s="199" t="n"/>
      <c r="L679" s="199" t="n"/>
      <c r="M679" s="212" t="n"/>
      <c r="N679" s="199" t="n"/>
      <c r="O679" s="199" t="n"/>
      <c r="P679" s="199" t="n"/>
      <c r="Q679" s="199" t="n"/>
      <c r="R679" s="199" t="n"/>
      <c r="S679" s="199" t="n"/>
      <c r="T679" s="199" t="n"/>
      <c r="U679" s="199" t="n"/>
      <c r="V679" s="199" t="n"/>
      <c r="W679" s="199" t="n"/>
      <c r="X679" s="199" t="n"/>
      <c r="Y679" s="199" t="n"/>
      <c r="Z679" s="199" t="n"/>
      <c r="AA679" s="199" t="n"/>
      <c r="AB679" s="199" t="n"/>
      <c r="AC679" s="199" t="n"/>
      <c r="AD679" s="199" t="n"/>
      <c r="AE679" s="199" t="n"/>
      <c r="AF679" s="199" t="n"/>
      <c r="AG679" s="199" t="n"/>
    </row>
    <row r="680" ht="22.5" customHeight="1">
      <c r="A680" s="199" t="n"/>
      <c r="B680" s="201" t="n"/>
      <c r="C680" s="200" t="n"/>
      <c r="D680" s="201" t="n"/>
      <c r="E680" s="200" t="n"/>
      <c r="F680" s="201" t="n"/>
      <c r="G680" s="200" t="n"/>
      <c r="H680" s="201" t="n"/>
      <c r="I680" s="200" t="n"/>
      <c r="J680" s="199" t="n"/>
      <c r="K680" s="199" t="n"/>
      <c r="L680" s="199" t="n"/>
      <c r="M680" s="212" t="n"/>
      <c r="N680" s="199" t="n"/>
      <c r="O680" s="199" t="n"/>
      <c r="P680" s="199" t="n"/>
      <c r="Q680" s="199" t="n"/>
      <c r="R680" s="199" t="n"/>
      <c r="S680" s="199" t="n"/>
      <c r="T680" s="199" t="n"/>
      <c r="U680" s="199" t="n"/>
      <c r="V680" s="199" t="n"/>
      <c r="W680" s="199" t="n"/>
      <c r="X680" s="199" t="n"/>
      <c r="Y680" s="199" t="n"/>
      <c r="Z680" s="199" t="n"/>
      <c r="AA680" s="199" t="n"/>
      <c r="AB680" s="199" t="n"/>
      <c r="AC680" s="199" t="n"/>
      <c r="AD680" s="199" t="n"/>
      <c r="AE680" s="199" t="n"/>
      <c r="AF680" s="199" t="n"/>
      <c r="AG680" s="199" t="n"/>
    </row>
    <row r="681" ht="22.5" customHeight="1">
      <c r="A681" s="199" t="n"/>
      <c r="B681" s="201" t="n"/>
      <c r="C681" s="200" t="n"/>
      <c r="D681" s="201" t="n"/>
      <c r="E681" s="200" t="n"/>
      <c r="F681" s="201" t="n"/>
      <c r="G681" s="200" t="n"/>
      <c r="H681" s="201" t="n"/>
      <c r="I681" s="200" t="n"/>
      <c r="J681" s="199" t="n"/>
      <c r="K681" s="199" t="n"/>
      <c r="L681" s="199" t="n"/>
      <c r="M681" s="212" t="n"/>
      <c r="N681" s="199" t="n"/>
      <c r="O681" s="199" t="n"/>
      <c r="P681" s="199" t="n"/>
      <c r="Q681" s="199" t="n"/>
      <c r="R681" s="199" t="n"/>
      <c r="S681" s="199" t="n"/>
      <c r="T681" s="199" t="n"/>
      <c r="U681" s="199" t="n"/>
      <c r="V681" s="199" t="n"/>
      <c r="W681" s="199" t="n"/>
      <c r="X681" s="199" t="n"/>
      <c r="Y681" s="199" t="n"/>
      <c r="Z681" s="199" t="n"/>
      <c r="AA681" s="199" t="n"/>
      <c r="AB681" s="199" t="n"/>
      <c r="AC681" s="199" t="n"/>
      <c r="AD681" s="199" t="n"/>
      <c r="AE681" s="199" t="n"/>
      <c r="AF681" s="199" t="n"/>
      <c r="AG681" s="199" t="n"/>
    </row>
    <row r="682" ht="22.5" customHeight="1">
      <c r="A682" s="199" t="n"/>
      <c r="B682" s="201" t="n"/>
      <c r="C682" s="200" t="n"/>
      <c r="D682" s="201" t="n"/>
      <c r="E682" s="200" t="n"/>
      <c r="F682" s="201" t="n"/>
      <c r="G682" s="200" t="n"/>
      <c r="H682" s="201" t="n"/>
      <c r="I682" s="200" t="n"/>
      <c r="J682" s="199" t="n"/>
      <c r="K682" s="199" t="n"/>
      <c r="L682" s="199" t="n"/>
      <c r="M682" s="212" t="n"/>
      <c r="N682" s="199" t="n"/>
      <c r="O682" s="199" t="n"/>
      <c r="P682" s="199" t="n"/>
      <c r="Q682" s="199" t="n"/>
      <c r="R682" s="199" t="n"/>
      <c r="S682" s="199" t="n"/>
      <c r="T682" s="199" t="n"/>
      <c r="U682" s="199" t="n"/>
      <c r="V682" s="199" t="n"/>
      <c r="W682" s="199" t="n"/>
      <c r="X682" s="199" t="n"/>
      <c r="Y682" s="199" t="n"/>
      <c r="Z682" s="199" t="n"/>
      <c r="AA682" s="199" t="n"/>
      <c r="AB682" s="199" t="n"/>
      <c r="AC682" s="199" t="n"/>
      <c r="AD682" s="199" t="n"/>
      <c r="AE682" s="199" t="n"/>
      <c r="AF682" s="199" t="n"/>
      <c r="AG682" s="199" t="n"/>
    </row>
    <row r="683" ht="22.5" customHeight="1">
      <c r="A683" s="199" t="n"/>
      <c r="B683" s="201" t="n"/>
      <c r="C683" s="200" t="n"/>
      <c r="D683" s="201" t="n"/>
      <c r="E683" s="200" t="n"/>
      <c r="F683" s="201" t="n"/>
      <c r="G683" s="200" t="n"/>
      <c r="H683" s="201" t="n"/>
      <c r="I683" s="200" t="n"/>
      <c r="J683" s="199" t="n"/>
      <c r="K683" s="199" t="n"/>
      <c r="L683" s="199" t="n"/>
      <c r="M683" s="212" t="n"/>
      <c r="N683" s="199" t="n"/>
      <c r="O683" s="199" t="n"/>
      <c r="P683" s="199" t="n"/>
      <c r="Q683" s="199" t="n"/>
      <c r="R683" s="199" t="n"/>
      <c r="S683" s="199" t="n"/>
      <c r="T683" s="199" t="n"/>
      <c r="U683" s="199" t="n"/>
      <c r="V683" s="199" t="n"/>
      <c r="W683" s="199" t="n"/>
      <c r="X683" s="199" t="n"/>
      <c r="Y683" s="199" t="n"/>
      <c r="Z683" s="199" t="n"/>
      <c r="AA683" s="199" t="n"/>
      <c r="AB683" s="199" t="n"/>
      <c r="AC683" s="199" t="n"/>
      <c r="AD683" s="199" t="n"/>
      <c r="AE683" s="199" t="n"/>
      <c r="AF683" s="199" t="n"/>
      <c r="AG683" s="199" t="n"/>
    </row>
    <row r="684" ht="22.5" customHeight="1">
      <c r="A684" s="199" t="n"/>
      <c r="B684" s="201" t="n"/>
      <c r="C684" s="200" t="n"/>
      <c r="D684" s="201" t="n"/>
      <c r="E684" s="200" t="n"/>
      <c r="F684" s="201" t="n"/>
      <c r="G684" s="200" t="n"/>
      <c r="H684" s="201" t="n"/>
      <c r="I684" s="200" t="n"/>
      <c r="J684" s="199" t="n"/>
      <c r="K684" s="199" t="n"/>
      <c r="L684" s="199" t="n"/>
      <c r="M684" s="212" t="n"/>
      <c r="N684" s="199" t="n"/>
      <c r="O684" s="199" t="n"/>
      <c r="P684" s="199" t="n"/>
      <c r="Q684" s="199" t="n"/>
      <c r="R684" s="199" t="n"/>
      <c r="S684" s="199" t="n"/>
      <c r="T684" s="199" t="n"/>
      <c r="U684" s="199" t="n"/>
      <c r="V684" s="199" t="n"/>
      <c r="W684" s="199" t="n"/>
      <c r="X684" s="199" t="n"/>
      <c r="Y684" s="199" t="n"/>
      <c r="Z684" s="199" t="n"/>
      <c r="AA684" s="199" t="n"/>
      <c r="AB684" s="199" t="n"/>
      <c r="AC684" s="199" t="n"/>
      <c r="AD684" s="199" t="n"/>
      <c r="AE684" s="199" t="n"/>
      <c r="AF684" s="199" t="n"/>
      <c r="AG684" s="199" t="n"/>
    </row>
    <row r="685" ht="22.5" customHeight="1">
      <c r="A685" s="199" t="n"/>
      <c r="B685" s="201" t="n"/>
      <c r="C685" s="200" t="n"/>
      <c r="D685" s="201" t="n"/>
      <c r="E685" s="200" t="n"/>
      <c r="F685" s="201" t="n"/>
      <c r="G685" s="200" t="n"/>
      <c r="H685" s="201" t="n"/>
      <c r="I685" s="200" t="n"/>
      <c r="J685" s="199" t="n"/>
      <c r="K685" s="199" t="n"/>
      <c r="L685" s="199" t="n"/>
      <c r="M685" s="212" t="n"/>
      <c r="N685" s="199" t="n"/>
      <c r="O685" s="199" t="n"/>
      <c r="P685" s="199" t="n"/>
      <c r="Q685" s="199" t="n"/>
      <c r="R685" s="199" t="n"/>
      <c r="S685" s="199" t="n"/>
      <c r="T685" s="199" t="n"/>
      <c r="U685" s="199" t="n"/>
      <c r="V685" s="199" t="n"/>
      <c r="W685" s="199" t="n"/>
      <c r="X685" s="199" t="n"/>
      <c r="Y685" s="199" t="n"/>
      <c r="Z685" s="199" t="n"/>
      <c r="AA685" s="199" t="n"/>
      <c r="AB685" s="199" t="n"/>
      <c r="AC685" s="199" t="n"/>
      <c r="AD685" s="199" t="n"/>
      <c r="AE685" s="199" t="n"/>
      <c r="AF685" s="199" t="n"/>
      <c r="AG685" s="199" t="n"/>
    </row>
    <row r="686" ht="22.5" customHeight="1">
      <c r="A686" s="199" t="n"/>
      <c r="B686" s="201" t="n"/>
      <c r="C686" s="200" t="n"/>
      <c r="D686" s="201" t="n"/>
      <c r="E686" s="200" t="n"/>
      <c r="F686" s="201" t="n"/>
      <c r="G686" s="200" t="n"/>
      <c r="H686" s="201" t="n"/>
      <c r="I686" s="200" t="n"/>
      <c r="J686" s="199" t="n"/>
      <c r="K686" s="199" t="n"/>
      <c r="L686" s="199" t="n"/>
      <c r="M686" s="212" t="n"/>
      <c r="N686" s="199" t="n"/>
      <c r="O686" s="199" t="n"/>
      <c r="P686" s="199" t="n"/>
      <c r="Q686" s="199" t="n"/>
      <c r="R686" s="199" t="n"/>
      <c r="S686" s="199" t="n"/>
      <c r="T686" s="199" t="n"/>
      <c r="U686" s="199" t="n"/>
      <c r="V686" s="199" t="n"/>
      <c r="W686" s="199" t="n"/>
      <c r="X686" s="199" t="n"/>
      <c r="Y686" s="199" t="n"/>
      <c r="Z686" s="199" t="n"/>
      <c r="AA686" s="199" t="n"/>
      <c r="AB686" s="199" t="n"/>
      <c r="AC686" s="199" t="n"/>
      <c r="AD686" s="199" t="n"/>
      <c r="AE686" s="199" t="n"/>
      <c r="AF686" s="199" t="n"/>
      <c r="AG686" s="199" t="n"/>
    </row>
    <row r="687" ht="22.5" customHeight="1">
      <c r="A687" s="199" t="n"/>
      <c r="B687" s="201" t="n"/>
      <c r="C687" s="200" t="n"/>
      <c r="D687" s="201" t="n"/>
      <c r="E687" s="200" t="n"/>
      <c r="F687" s="201" t="n"/>
      <c r="G687" s="200" t="n"/>
      <c r="H687" s="201" t="n"/>
      <c r="I687" s="200" t="n"/>
      <c r="J687" s="199" t="n"/>
      <c r="K687" s="199" t="n"/>
      <c r="L687" s="199" t="n"/>
      <c r="M687" s="212" t="n"/>
      <c r="N687" s="199" t="n"/>
      <c r="O687" s="199" t="n"/>
      <c r="P687" s="199" t="n"/>
      <c r="Q687" s="199" t="n"/>
      <c r="R687" s="199" t="n"/>
      <c r="S687" s="199" t="n"/>
      <c r="T687" s="199" t="n"/>
      <c r="U687" s="199" t="n"/>
      <c r="V687" s="199" t="n"/>
      <c r="W687" s="199" t="n"/>
      <c r="X687" s="199" t="n"/>
      <c r="Y687" s="199" t="n"/>
      <c r="Z687" s="199" t="n"/>
      <c r="AA687" s="199" t="n"/>
      <c r="AB687" s="199" t="n"/>
      <c r="AC687" s="199" t="n"/>
      <c r="AD687" s="199" t="n"/>
      <c r="AE687" s="199" t="n"/>
      <c r="AF687" s="199" t="n"/>
      <c r="AG687" s="199" t="n"/>
    </row>
    <row r="688" ht="22.5" customHeight="1">
      <c r="A688" s="199" t="n"/>
      <c r="B688" s="201" t="n"/>
      <c r="C688" s="200" t="n"/>
      <c r="D688" s="201" t="n"/>
      <c r="E688" s="200" t="n"/>
      <c r="F688" s="201" t="n"/>
      <c r="G688" s="200" t="n"/>
      <c r="H688" s="201" t="n"/>
      <c r="I688" s="200" t="n"/>
      <c r="J688" s="199" t="n"/>
      <c r="K688" s="199" t="n"/>
      <c r="L688" s="199" t="n"/>
      <c r="M688" s="212" t="n"/>
      <c r="N688" s="199" t="n"/>
      <c r="O688" s="199" t="n"/>
      <c r="P688" s="199" t="n"/>
      <c r="Q688" s="199" t="n"/>
      <c r="R688" s="199" t="n"/>
      <c r="S688" s="199" t="n"/>
      <c r="T688" s="199" t="n"/>
      <c r="U688" s="199" t="n"/>
      <c r="V688" s="199" t="n"/>
      <c r="W688" s="199" t="n"/>
      <c r="X688" s="199" t="n"/>
      <c r="Y688" s="199" t="n"/>
      <c r="Z688" s="199" t="n"/>
      <c r="AA688" s="199" t="n"/>
      <c r="AB688" s="199" t="n"/>
      <c r="AC688" s="199" t="n"/>
      <c r="AD688" s="199" t="n"/>
      <c r="AE688" s="199" t="n"/>
      <c r="AF688" s="199" t="n"/>
      <c r="AG688" s="199" t="n"/>
    </row>
    <row r="689" ht="22.5" customHeight="1">
      <c r="A689" s="199" t="n"/>
      <c r="B689" s="201" t="n"/>
      <c r="C689" s="200" t="n"/>
      <c r="D689" s="201" t="n"/>
      <c r="E689" s="200" t="n"/>
      <c r="F689" s="201" t="n"/>
      <c r="G689" s="200" t="n"/>
      <c r="H689" s="201" t="n"/>
      <c r="I689" s="200" t="n"/>
      <c r="J689" s="199" t="n"/>
      <c r="K689" s="199" t="n"/>
      <c r="L689" s="199" t="n"/>
      <c r="M689" s="212" t="n"/>
      <c r="N689" s="199" t="n"/>
      <c r="O689" s="199" t="n"/>
      <c r="P689" s="199" t="n"/>
      <c r="Q689" s="199" t="n"/>
      <c r="R689" s="199" t="n"/>
      <c r="S689" s="199" t="n"/>
      <c r="T689" s="199" t="n"/>
      <c r="U689" s="199" t="n"/>
      <c r="V689" s="199" t="n"/>
      <c r="W689" s="199" t="n"/>
      <c r="X689" s="199" t="n"/>
      <c r="Y689" s="199" t="n"/>
      <c r="Z689" s="199" t="n"/>
      <c r="AA689" s="199" t="n"/>
      <c r="AB689" s="199" t="n"/>
      <c r="AC689" s="199" t="n"/>
      <c r="AD689" s="199" t="n"/>
      <c r="AE689" s="199" t="n"/>
      <c r="AF689" s="199" t="n"/>
      <c r="AG689" s="199" t="n"/>
    </row>
    <row r="690" ht="22.5" customHeight="1">
      <c r="A690" s="199" t="n"/>
      <c r="B690" s="201" t="n"/>
      <c r="C690" s="200" t="n"/>
      <c r="D690" s="201" t="n"/>
      <c r="E690" s="200" t="n"/>
      <c r="F690" s="201" t="n"/>
      <c r="G690" s="200" t="n"/>
      <c r="H690" s="201" t="n"/>
      <c r="I690" s="200" t="n"/>
      <c r="J690" s="199" t="n"/>
      <c r="K690" s="199" t="n"/>
      <c r="L690" s="199" t="n"/>
      <c r="M690" s="212" t="n"/>
      <c r="N690" s="199" t="n"/>
      <c r="O690" s="199" t="n"/>
      <c r="P690" s="199" t="n"/>
      <c r="Q690" s="199" t="n"/>
      <c r="R690" s="199" t="n"/>
      <c r="S690" s="199" t="n"/>
      <c r="T690" s="199" t="n"/>
      <c r="U690" s="199" t="n"/>
      <c r="V690" s="199" t="n"/>
      <c r="W690" s="199" t="n"/>
      <c r="X690" s="199" t="n"/>
      <c r="Y690" s="199" t="n"/>
      <c r="Z690" s="199" t="n"/>
      <c r="AA690" s="199" t="n"/>
      <c r="AB690" s="199" t="n"/>
      <c r="AC690" s="199" t="n"/>
      <c r="AD690" s="199" t="n"/>
      <c r="AE690" s="199" t="n"/>
      <c r="AF690" s="199" t="n"/>
      <c r="AG690" s="199" t="n"/>
    </row>
    <row r="691" ht="22.5" customHeight="1">
      <c r="A691" s="199" t="n"/>
      <c r="B691" s="201" t="n"/>
      <c r="C691" s="200" t="n"/>
      <c r="D691" s="201" t="n"/>
      <c r="E691" s="200" t="n"/>
      <c r="F691" s="201" t="n"/>
      <c r="G691" s="200" t="n"/>
      <c r="H691" s="201" t="n"/>
      <c r="I691" s="200" t="n"/>
      <c r="J691" s="199" t="n"/>
      <c r="K691" s="199" t="n"/>
      <c r="L691" s="199" t="n"/>
      <c r="M691" s="212" t="n"/>
      <c r="N691" s="199" t="n"/>
      <c r="O691" s="199" t="n"/>
      <c r="P691" s="199" t="n"/>
      <c r="Q691" s="199" t="n"/>
      <c r="R691" s="199" t="n"/>
      <c r="S691" s="199" t="n"/>
      <c r="T691" s="199" t="n"/>
      <c r="U691" s="199" t="n"/>
      <c r="V691" s="199" t="n"/>
      <c r="W691" s="199" t="n"/>
      <c r="X691" s="199" t="n"/>
      <c r="Y691" s="199" t="n"/>
      <c r="Z691" s="199" t="n"/>
      <c r="AA691" s="199" t="n"/>
      <c r="AB691" s="199" t="n"/>
      <c r="AC691" s="199" t="n"/>
      <c r="AD691" s="199" t="n"/>
      <c r="AE691" s="199" t="n"/>
      <c r="AF691" s="199" t="n"/>
      <c r="AG691" s="199" t="n"/>
    </row>
    <row r="692" ht="22.5" customHeight="1">
      <c r="A692" s="199" t="n"/>
      <c r="B692" s="201" t="n"/>
      <c r="C692" s="200" t="n"/>
      <c r="D692" s="201" t="n"/>
      <c r="E692" s="200" t="n"/>
      <c r="F692" s="201" t="n"/>
      <c r="G692" s="200" t="n"/>
      <c r="H692" s="201" t="n"/>
      <c r="I692" s="200" t="n"/>
      <c r="J692" s="199" t="n"/>
      <c r="K692" s="199" t="n"/>
      <c r="L692" s="199" t="n"/>
      <c r="M692" s="212" t="n"/>
      <c r="N692" s="199" t="n"/>
      <c r="O692" s="199" t="n"/>
      <c r="P692" s="199" t="n"/>
      <c r="Q692" s="199" t="n"/>
      <c r="R692" s="199" t="n"/>
      <c r="S692" s="199" t="n"/>
      <c r="T692" s="199" t="n"/>
      <c r="U692" s="199" t="n"/>
      <c r="V692" s="199" t="n"/>
      <c r="W692" s="199" t="n"/>
      <c r="X692" s="199" t="n"/>
      <c r="Y692" s="199" t="n"/>
      <c r="Z692" s="199" t="n"/>
      <c r="AA692" s="199" t="n"/>
      <c r="AB692" s="199" t="n"/>
      <c r="AC692" s="199" t="n"/>
      <c r="AD692" s="199" t="n"/>
      <c r="AE692" s="199" t="n"/>
      <c r="AF692" s="199" t="n"/>
      <c r="AG692" s="199" t="n"/>
    </row>
    <row r="693" ht="22.5" customHeight="1">
      <c r="A693" s="199" t="n"/>
      <c r="B693" s="201" t="n"/>
      <c r="C693" s="200" t="n"/>
      <c r="D693" s="201" t="n"/>
      <c r="E693" s="200" t="n"/>
      <c r="F693" s="201" t="n"/>
      <c r="G693" s="200" t="n"/>
      <c r="H693" s="201" t="n"/>
      <c r="I693" s="200" t="n"/>
      <c r="J693" s="199" t="n"/>
      <c r="K693" s="199" t="n"/>
      <c r="L693" s="199" t="n"/>
      <c r="M693" s="212" t="n"/>
      <c r="N693" s="199" t="n"/>
      <c r="O693" s="199" t="n"/>
      <c r="P693" s="199" t="n"/>
      <c r="Q693" s="199" t="n"/>
      <c r="R693" s="199" t="n"/>
      <c r="S693" s="199" t="n"/>
      <c r="T693" s="199" t="n"/>
      <c r="U693" s="199" t="n"/>
      <c r="V693" s="199" t="n"/>
      <c r="W693" s="199" t="n"/>
      <c r="X693" s="199" t="n"/>
      <c r="Y693" s="199" t="n"/>
      <c r="Z693" s="199" t="n"/>
      <c r="AA693" s="199" t="n"/>
      <c r="AB693" s="199" t="n"/>
      <c r="AC693" s="199" t="n"/>
      <c r="AD693" s="199" t="n"/>
      <c r="AE693" s="199" t="n"/>
      <c r="AF693" s="199" t="n"/>
      <c r="AG693" s="199" t="n"/>
    </row>
    <row r="694" ht="22.5" customHeight="1">
      <c r="A694" s="199" t="n"/>
      <c r="B694" s="201" t="n"/>
      <c r="C694" s="200" t="n"/>
      <c r="D694" s="201" t="n"/>
      <c r="E694" s="200" t="n"/>
      <c r="F694" s="201" t="n"/>
      <c r="G694" s="200" t="n"/>
      <c r="H694" s="201" t="n"/>
      <c r="I694" s="200" t="n"/>
      <c r="J694" s="199" t="n"/>
      <c r="K694" s="199" t="n"/>
      <c r="L694" s="199" t="n"/>
      <c r="M694" s="212" t="n"/>
      <c r="N694" s="199" t="n"/>
      <c r="O694" s="199" t="n"/>
      <c r="P694" s="199" t="n"/>
      <c r="Q694" s="199" t="n"/>
      <c r="R694" s="199" t="n"/>
      <c r="S694" s="199" t="n"/>
      <c r="T694" s="199" t="n"/>
      <c r="U694" s="199" t="n"/>
      <c r="V694" s="199" t="n"/>
      <c r="W694" s="199" t="n"/>
      <c r="X694" s="199" t="n"/>
      <c r="Y694" s="199" t="n"/>
      <c r="Z694" s="199" t="n"/>
      <c r="AA694" s="199" t="n"/>
      <c r="AB694" s="199" t="n"/>
      <c r="AC694" s="199" t="n"/>
      <c r="AD694" s="199" t="n"/>
      <c r="AE694" s="199" t="n"/>
      <c r="AF694" s="199" t="n"/>
      <c r="AG694" s="199" t="n"/>
    </row>
    <row r="695" ht="22.5" customHeight="1">
      <c r="A695" s="199" t="n"/>
      <c r="B695" s="201" t="n"/>
      <c r="C695" s="200" t="n"/>
      <c r="D695" s="201" t="n"/>
      <c r="E695" s="200" t="n"/>
      <c r="F695" s="201" t="n"/>
      <c r="G695" s="200" t="n"/>
      <c r="H695" s="201" t="n"/>
      <c r="I695" s="200" t="n"/>
      <c r="J695" s="199" t="n"/>
      <c r="K695" s="199" t="n"/>
      <c r="L695" s="199" t="n"/>
      <c r="M695" s="212" t="n"/>
      <c r="N695" s="199" t="n"/>
      <c r="O695" s="199" t="n"/>
      <c r="P695" s="199" t="n"/>
      <c r="Q695" s="199" t="n"/>
      <c r="R695" s="199" t="n"/>
      <c r="S695" s="199" t="n"/>
      <c r="T695" s="199" t="n"/>
      <c r="U695" s="199" t="n"/>
      <c r="V695" s="199" t="n"/>
      <c r="W695" s="199" t="n"/>
      <c r="X695" s="199" t="n"/>
      <c r="Y695" s="199" t="n"/>
      <c r="Z695" s="199" t="n"/>
      <c r="AA695" s="199" t="n"/>
      <c r="AB695" s="199" t="n"/>
      <c r="AC695" s="199" t="n"/>
      <c r="AD695" s="199" t="n"/>
      <c r="AE695" s="199" t="n"/>
      <c r="AF695" s="199" t="n"/>
      <c r="AG695" s="199" t="n"/>
    </row>
    <row r="696" ht="22.5" customHeight="1">
      <c r="A696" s="199" t="n"/>
      <c r="B696" s="201" t="n"/>
      <c r="C696" s="200" t="n"/>
      <c r="D696" s="201" t="n"/>
      <c r="E696" s="200" t="n"/>
      <c r="F696" s="201" t="n"/>
      <c r="G696" s="200" t="n"/>
      <c r="H696" s="201" t="n"/>
      <c r="I696" s="200" t="n"/>
      <c r="J696" s="199" t="n"/>
      <c r="K696" s="199" t="n"/>
      <c r="L696" s="199" t="n"/>
      <c r="M696" s="212" t="n"/>
      <c r="N696" s="199" t="n"/>
      <c r="O696" s="199" t="n"/>
      <c r="P696" s="199" t="n"/>
      <c r="Q696" s="199" t="n"/>
      <c r="R696" s="199" t="n"/>
      <c r="S696" s="199" t="n"/>
      <c r="T696" s="199" t="n"/>
      <c r="U696" s="199" t="n"/>
      <c r="V696" s="199" t="n"/>
      <c r="W696" s="199" t="n"/>
      <c r="X696" s="199" t="n"/>
      <c r="Y696" s="199" t="n"/>
      <c r="Z696" s="199" t="n"/>
      <c r="AA696" s="199" t="n"/>
      <c r="AB696" s="199" t="n"/>
      <c r="AC696" s="199" t="n"/>
      <c r="AD696" s="199" t="n"/>
      <c r="AE696" s="199" t="n"/>
      <c r="AF696" s="199" t="n"/>
      <c r="AG696" s="199" t="n"/>
    </row>
    <row r="697" ht="22.5" customHeight="1">
      <c r="A697" s="199" t="n"/>
      <c r="B697" s="201" t="n"/>
      <c r="C697" s="200" t="n"/>
      <c r="D697" s="201" t="n"/>
      <c r="E697" s="200" t="n"/>
      <c r="F697" s="201" t="n"/>
      <c r="G697" s="200" t="n"/>
      <c r="H697" s="201" t="n"/>
      <c r="I697" s="200" t="n"/>
      <c r="J697" s="199" t="n"/>
      <c r="K697" s="199" t="n"/>
      <c r="L697" s="199" t="n"/>
      <c r="M697" s="212" t="n"/>
      <c r="N697" s="199" t="n"/>
      <c r="O697" s="199" t="n"/>
      <c r="P697" s="199" t="n"/>
      <c r="Q697" s="199" t="n"/>
      <c r="R697" s="199" t="n"/>
      <c r="S697" s="199" t="n"/>
      <c r="T697" s="199" t="n"/>
      <c r="U697" s="199" t="n"/>
      <c r="V697" s="199" t="n"/>
      <c r="W697" s="199" t="n"/>
      <c r="X697" s="199" t="n"/>
      <c r="Y697" s="199" t="n"/>
      <c r="Z697" s="199" t="n"/>
      <c r="AA697" s="199" t="n"/>
      <c r="AB697" s="199" t="n"/>
      <c r="AC697" s="199" t="n"/>
      <c r="AD697" s="199" t="n"/>
      <c r="AE697" s="199" t="n"/>
      <c r="AF697" s="199" t="n"/>
      <c r="AG697" s="199" t="n"/>
    </row>
    <row r="698" ht="22.5" customHeight="1">
      <c r="A698" s="199" t="n"/>
      <c r="B698" s="201" t="n"/>
      <c r="C698" s="200" t="n"/>
      <c r="D698" s="201" t="n"/>
      <c r="E698" s="200" t="n"/>
      <c r="F698" s="201" t="n"/>
      <c r="G698" s="200" t="n"/>
      <c r="H698" s="201" t="n"/>
      <c r="I698" s="200" t="n"/>
      <c r="J698" s="199" t="n"/>
      <c r="K698" s="199" t="n"/>
      <c r="L698" s="199" t="n"/>
      <c r="M698" s="212" t="n"/>
      <c r="N698" s="199" t="n"/>
      <c r="O698" s="199" t="n"/>
      <c r="P698" s="199" t="n"/>
      <c r="Q698" s="199" t="n"/>
      <c r="R698" s="199" t="n"/>
      <c r="S698" s="199" t="n"/>
      <c r="T698" s="199" t="n"/>
      <c r="U698" s="199" t="n"/>
      <c r="V698" s="199" t="n"/>
      <c r="W698" s="199" t="n"/>
      <c r="X698" s="199" t="n"/>
      <c r="Y698" s="199" t="n"/>
      <c r="Z698" s="199" t="n"/>
      <c r="AA698" s="199" t="n"/>
      <c r="AB698" s="199" t="n"/>
      <c r="AC698" s="199" t="n"/>
      <c r="AD698" s="199" t="n"/>
      <c r="AE698" s="199" t="n"/>
      <c r="AF698" s="199" t="n"/>
      <c r="AG698" s="199" t="n"/>
    </row>
    <row r="699" ht="22.5" customHeight="1">
      <c r="A699" s="199" t="n"/>
      <c r="B699" s="201" t="n"/>
      <c r="C699" s="200" t="n"/>
      <c r="D699" s="201" t="n"/>
      <c r="E699" s="200" t="n"/>
      <c r="F699" s="201" t="n"/>
      <c r="G699" s="200" t="n"/>
      <c r="H699" s="201" t="n"/>
      <c r="I699" s="200" t="n"/>
      <c r="J699" s="199" t="n"/>
      <c r="K699" s="199" t="n"/>
      <c r="L699" s="199" t="n"/>
      <c r="M699" s="212" t="n"/>
      <c r="N699" s="199" t="n"/>
      <c r="O699" s="199" t="n"/>
      <c r="P699" s="199" t="n"/>
      <c r="Q699" s="199" t="n"/>
      <c r="R699" s="199" t="n"/>
      <c r="S699" s="199" t="n"/>
      <c r="T699" s="199" t="n"/>
      <c r="U699" s="199" t="n"/>
      <c r="V699" s="199" t="n"/>
      <c r="W699" s="199" t="n"/>
      <c r="X699" s="199" t="n"/>
      <c r="Y699" s="199" t="n"/>
      <c r="Z699" s="199" t="n"/>
      <c r="AA699" s="199" t="n"/>
      <c r="AB699" s="199" t="n"/>
      <c r="AC699" s="199" t="n"/>
      <c r="AD699" s="199" t="n"/>
      <c r="AE699" s="199" t="n"/>
      <c r="AF699" s="199" t="n"/>
      <c r="AG699" s="199" t="n"/>
    </row>
    <row r="700" ht="22.5" customHeight="1">
      <c r="A700" s="199" t="n"/>
      <c r="B700" s="201" t="n"/>
      <c r="C700" s="200" t="n"/>
      <c r="D700" s="201" t="n"/>
      <c r="E700" s="200" t="n"/>
      <c r="F700" s="201" t="n"/>
      <c r="G700" s="200" t="n"/>
      <c r="H700" s="201" t="n"/>
      <c r="I700" s="200" t="n"/>
      <c r="J700" s="199" t="n"/>
      <c r="K700" s="199" t="n"/>
      <c r="L700" s="199" t="n"/>
      <c r="M700" s="212" t="n"/>
      <c r="N700" s="199" t="n"/>
      <c r="O700" s="199" t="n"/>
      <c r="P700" s="199" t="n"/>
      <c r="Q700" s="199" t="n"/>
      <c r="R700" s="199" t="n"/>
      <c r="S700" s="199" t="n"/>
      <c r="T700" s="199" t="n"/>
      <c r="U700" s="199" t="n"/>
      <c r="V700" s="199" t="n"/>
      <c r="W700" s="199" t="n"/>
      <c r="X700" s="199" t="n"/>
      <c r="Y700" s="199" t="n"/>
      <c r="Z700" s="199" t="n"/>
      <c r="AA700" s="199" t="n"/>
      <c r="AB700" s="199" t="n"/>
      <c r="AC700" s="199" t="n"/>
      <c r="AD700" s="199" t="n"/>
      <c r="AE700" s="199" t="n"/>
      <c r="AF700" s="199" t="n"/>
      <c r="AG700" s="199" t="n"/>
    </row>
    <row r="701" ht="22.5" customHeight="1">
      <c r="A701" s="199" t="n"/>
      <c r="B701" s="201" t="n"/>
      <c r="C701" s="200" t="n"/>
      <c r="D701" s="201" t="n"/>
      <c r="E701" s="200" t="n"/>
      <c r="F701" s="201" t="n"/>
      <c r="G701" s="200" t="n"/>
      <c r="H701" s="201" t="n"/>
      <c r="I701" s="200" t="n"/>
      <c r="J701" s="199" t="n"/>
      <c r="K701" s="199" t="n"/>
      <c r="L701" s="199" t="n"/>
      <c r="M701" s="212" t="n"/>
      <c r="N701" s="199" t="n"/>
      <c r="O701" s="199" t="n"/>
      <c r="P701" s="199" t="n"/>
      <c r="Q701" s="199" t="n"/>
      <c r="R701" s="199" t="n"/>
      <c r="S701" s="199" t="n"/>
      <c r="T701" s="199" t="n"/>
      <c r="U701" s="199" t="n"/>
      <c r="V701" s="199" t="n"/>
      <c r="W701" s="199" t="n"/>
      <c r="X701" s="199" t="n"/>
      <c r="Y701" s="199" t="n"/>
      <c r="Z701" s="199" t="n"/>
      <c r="AA701" s="199" t="n"/>
      <c r="AB701" s="199" t="n"/>
      <c r="AC701" s="199" t="n"/>
      <c r="AD701" s="199" t="n"/>
      <c r="AE701" s="199" t="n"/>
      <c r="AF701" s="199" t="n"/>
      <c r="AG701" s="199" t="n"/>
    </row>
    <row r="702" ht="22.5" customHeight="1">
      <c r="A702" s="199" t="n"/>
      <c r="B702" s="201" t="n"/>
      <c r="C702" s="200" t="n"/>
      <c r="D702" s="201" t="n"/>
      <c r="E702" s="200" t="n"/>
      <c r="F702" s="201" t="n"/>
      <c r="G702" s="200" t="n"/>
      <c r="H702" s="201" t="n"/>
      <c r="I702" s="200" t="n"/>
      <c r="J702" s="199" t="n"/>
      <c r="K702" s="199" t="n"/>
      <c r="L702" s="199" t="n"/>
      <c r="M702" s="212" t="n"/>
      <c r="N702" s="199" t="n"/>
      <c r="O702" s="199" t="n"/>
      <c r="P702" s="199" t="n"/>
      <c r="Q702" s="199" t="n"/>
      <c r="R702" s="199" t="n"/>
      <c r="S702" s="199" t="n"/>
      <c r="T702" s="199" t="n"/>
      <c r="U702" s="199" t="n"/>
      <c r="V702" s="199" t="n"/>
      <c r="W702" s="199" t="n"/>
      <c r="X702" s="199" t="n"/>
      <c r="Y702" s="199" t="n"/>
      <c r="Z702" s="199" t="n"/>
      <c r="AA702" s="199" t="n"/>
      <c r="AB702" s="199" t="n"/>
      <c r="AC702" s="199" t="n"/>
      <c r="AD702" s="199" t="n"/>
      <c r="AE702" s="199" t="n"/>
      <c r="AF702" s="199" t="n"/>
      <c r="AG702" s="199" t="n"/>
    </row>
    <row r="703" ht="22.5" customHeight="1">
      <c r="A703" s="199" t="n"/>
      <c r="B703" s="201" t="n"/>
      <c r="C703" s="200" t="n"/>
      <c r="D703" s="201" t="n"/>
      <c r="E703" s="200" t="n"/>
      <c r="F703" s="201" t="n"/>
      <c r="G703" s="200" t="n"/>
      <c r="H703" s="201" t="n"/>
      <c r="I703" s="200" t="n"/>
      <c r="J703" s="199" t="n"/>
      <c r="K703" s="199" t="n"/>
      <c r="L703" s="199" t="n"/>
      <c r="M703" s="212" t="n"/>
      <c r="N703" s="199" t="n"/>
      <c r="O703" s="199" t="n"/>
      <c r="P703" s="199" t="n"/>
      <c r="Q703" s="199" t="n"/>
      <c r="R703" s="199" t="n"/>
      <c r="S703" s="199" t="n"/>
      <c r="T703" s="199" t="n"/>
      <c r="U703" s="199" t="n"/>
      <c r="V703" s="199" t="n"/>
      <c r="W703" s="199" t="n"/>
      <c r="X703" s="199" t="n"/>
      <c r="Y703" s="199" t="n"/>
      <c r="Z703" s="199" t="n"/>
      <c r="AA703" s="199" t="n"/>
      <c r="AB703" s="199" t="n"/>
      <c r="AC703" s="199" t="n"/>
      <c r="AD703" s="199" t="n"/>
      <c r="AE703" s="199" t="n"/>
      <c r="AF703" s="199" t="n"/>
      <c r="AG703" s="199" t="n"/>
    </row>
    <row r="704" ht="22.5" customHeight="1">
      <c r="A704" s="199" t="n"/>
      <c r="B704" s="201" t="n"/>
      <c r="C704" s="200" t="n"/>
      <c r="D704" s="201" t="n"/>
      <c r="E704" s="200" t="n"/>
      <c r="F704" s="201" t="n"/>
      <c r="G704" s="200" t="n"/>
      <c r="H704" s="201" t="n"/>
      <c r="I704" s="200" t="n"/>
      <c r="J704" s="199" t="n"/>
      <c r="K704" s="199" t="n"/>
      <c r="L704" s="199" t="n"/>
      <c r="M704" s="212" t="n"/>
      <c r="N704" s="199" t="n"/>
      <c r="O704" s="199" t="n"/>
      <c r="P704" s="199" t="n"/>
      <c r="Q704" s="199" t="n"/>
      <c r="R704" s="199" t="n"/>
      <c r="S704" s="199" t="n"/>
      <c r="T704" s="199" t="n"/>
      <c r="U704" s="199" t="n"/>
      <c r="V704" s="199" t="n"/>
      <c r="W704" s="199" t="n"/>
      <c r="X704" s="199" t="n"/>
      <c r="Y704" s="199" t="n"/>
      <c r="Z704" s="199" t="n"/>
      <c r="AA704" s="199" t="n"/>
      <c r="AB704" s="199" t="n"/>
      <c r="AC704" s="199" t="n"/>
      <c r="AD704" s="199" t="n"/>
      <c r="AE704" s="199" t="n"/>
      <c r="AF704" s="199" t="n"/>
      <c r="AG704" s="199" t="n"/>
    </row>
    <row r="705" ht="22.5" customHeight="1">
      <c r="A705" s="199" t="n"/>
      <c r="B705" s="201" t="n"/>
      <c r="C705" s="200" t="n"/>
      <c r="D705" s="201" t="n"/>
      <c r="E705" s="200" t="n"/>
      <c r="F705" s="201" t="n"/>
      <c r="G705" s="200" t="n"/>
      <c r="H705" s="201" t="n"/>
      <c r="I705" s="200" t="n"/>
      <c r="J705" s="199" t="n"/>
      <c r="K705" s="199" t="n"/>
      <c r="L705" s="199" t="n"/>
      <c r="M705" s="212" t="n"/>
      <c r="N705" s="199" t="n"/>
      <c r="O705" s="199" t="n"/>
      <c r="P705" s="199" t="n"/>
      <c r="Q705" s="199" t="n"/>
      <c r="R705" s="199" t="n"/>
      <c r="S705" s="199" t="n"/>
      <c r="T705" s="199" t="n"/>
      <c r="U705" s="199" t="n"/>
      <c r="V705" s="199" t="n"/>
      <c r="W705" s="199" t="n"/>
      <c r="X705" s="199" t="n"/>
      <c r="Y705" s="199" t="n"/>
      <c r="Z705" s="199" t="n"/>
      <c r="AA705" s="199" t="n"/>
      <c r="AB705" s="199" t="n"/>
      <c r="AC705" s="199" t="n"/>
      <c r="AD705" s="199" t="n"/>
      <c r="AE705" s="199" t="n"/>
      <c r="AF705" s="199" t="n"/>
      <c r="AG705" s="199" t="n"/>
    </row>
    <row r="706" ht="22.5" customHeight="1">
      <c r="A706" s="199" t="n"/>
      <c r="B706" s="201" t="n"/>
      <c r="C706" s="200" t="n"/>
      <c r="D706" s="201" t="n"/>
      <c r="E706" s="200" t="n"/>
      <c r="F706" s="201" t="n"/>
      <c r="G706" s="200" t="n"/>
      <c r="H706" s="201" t="n"/>
      <c r="I706" s="200" t="n"/>
      <c r="J706" s="199" t="n"/>
      <c r="K706" s="199" t="n"/>
      <c r="L706" s="199" t="n"/>
      <c r="M706" s="212" t="n"/>
      <c r="N706" s="199" t="n"/>
      <c r="O706" s="199" t="n"/>
      <c r="P706" s="199" t="n"/>
      <c r="Q706" s="199" t="n"/>
      <c r="R706" s="199" t="n"/>
      <c r="S706" s="199" t="n"/>
      <c r="T706" s="199" t="n"/>
      <c r="U706" s="199" t="n"/>
      <c r="V706" s="199" t="n"/>
      <c r="W706" s="199" t="n"/>
      <c r="X706" s="199" t="n"/>
      <c r="Y706" s="199" t="n"/>
      <c r="Z706" s="199" t="n"/>
      <c r="AA706" s="199" t="n"/>
      <c r="AB706" s="199" t="n"/>
      <c r="AC706" s="199" t="n"/>
      <c r="AD706" s="199" t="n"/>
      <c r="AE706" s="199" t="n"/>
      <c r="AF706" s="199" t="n"/>
      <c r="AG706" s="199" t="n"/>
    </row>
    <row r="707" ht="22.5" customHeight="1">
      <c r="A707" s="199" t="n"/>
      <c r="B707" s="201" t="n"/>
      <c r="C707" s="200" t="n"/>
      <c r="D707" s="201" t="n"/>
      <c r="E707" s="200" t="n"/>
      <c r="F707" s="201" t="n"/>
      <c r="G707" s="200" t="n"/>
      <c r="H707" s="201" t="n"/>
      <c r="I707" s="200" t="n"/>
      <c r="J707" s="199" t="n"/>
      <c r="K707" s="199" t="n"/>
      <c r="L707" s="199" t="n"/>
      <c r="M707" s="212" t="n"/>
      <c r="N707" s="199" t="n"/>
      <c r="O707" s="199" t="n"/>
      <c r="P707" s="199" t="n"/>
      <c r="Q707" s="199" t="n"/>
      <c r="R707" s="199" t="n"/>
      <c r="S707" s="199" t="n"/>
      <c r="T707" s="199" t="n"/>
      <c r="U707" s="199" t="n"/>
      <c r="V707" s="199" t="n"/>
      <c r="W707" s="199" t="n"/>
      <c r="X707" s="199" t="n"/>
      <c r="Y707" s="199" t="n"/>
      <c r="Z707" s="199" t="n"/>
      <c r="AA707" s="199" t="n"/>
      <c r="AB707" s="199" t="n"/>
      <c r="AC707" s="199" t="n"/>
      <c r="AD707" s="199" t="n"/>
      <c r="AE707" s="199" t="n"/>
      <c r="AF707" s="199" t="n"/>
      <c r="AG707" s="199" t="n"/>
    </row>
    <row r="708" ht="22.5" customHeight="1">
      <c r="A708" s="199" t="n"/>
      <c r="B708" s="201" t="n"/>
      <c r="C708" s="200" t="n"/>
      <c r="D708" s="201" t="n"/>
      <c r="E708" s="200" t="n"/>
      <c r="F708" s="201" t="n"/>
      <c r="G708" s="200" t="n"/>
      <c r="H708" s="201" t="n"/>
      <c r="I708" s="200" t="n"/>
      <c r="J708" s="199" t="n"/>
      <c r="K708" s="199" t="n"/>
      <c r="L708" s="199" t="n"/>
      <c r="M708" s="212" t="n"/>
      <c r="N708" s="199" t="n"/>
      <c r="O708" s="199" t="n"/>
      <c r="P708" s="199" t="n"/>
      <c r="Q708" s="199" t="n"/>
      <c r="R708" s="199" t="n"/>
      <c r="S708" s="199" t="n"/>
      <c r="T708" s="199" t="n"/>
      <c r="U708" s="199" t="n"/>
      <c r="V708" s="199" t="n"/>
      <c r="W708" s="199" t="n"/>
      <c r="X708" s="199" t="n"/>
      <c r="Y708" s="199" t="n"/>
      <c r="Z708" s="199" t="n"/>
      <c r="AA708" s="199" t="n"/>
      <c r="AB708" s="199" t="n"/>
      <c r="AC708" s="199" t="n"/>
      <c r="AD708" s="199" t="n"/>
      <c r="AE708" s="199" t="n"/>
      <c r="AF708" s="199" t="n"/>
      <c r="AG708" s="199" t="n"/>
    </row>
    <row r="709" ht="22.5" customHeight="1">
      <c r="A709" s="199" t="n"/>
      <c r="B709" s="201" t="n"/>
      <c r="C709" s="200" t="n"/>
      <c r="D709" s="201" t="n"/>
      <c r="E709" s="200" t="n"/>
      <c r="F709" s="201" t="n"/>
      <c r="G709" s="200" t="n"/>
      <c r="H709" s="201" t="n"/>
      <c r="I709" s="200" t="n"/>
      <c r="J709" s="199" t="n"/>
      <c r="K709" s="199" t="n"/>
      <c r="L709" s="199" t="n"/>
      <c r="M709" s="212" t="n"/>
      <c r="N709" s="199" t="n"/>
      <c r="O709" s="199" t="n"/>
      <c r="P709" s="199" t="n"/>
      <c r="Q709" s="199" t="n"/>
      <c r="R709" s="199" t="n"/>
      <c r="S709" s="199" t="n"/>
      <c r="T709" s="199" t="n"/>
      <c r="U709" s="199" t="n"/>
      <c r="V709" s="199" t="n"/>
      <c r="W709" s="199" t="n"/>
      <c r="X709" s="199" t="n"/>
      <c r="Y709" s="199" t="n"/>
      <c r="Z709" s="199" t="n"/>
      <c r="AA709" s="199" t="n"/>
      <c r="AB709" s="199" t="n"/>
      <c r="AC709" s="199" t="n"/>
      <c r="AD709" s="199" t="n"/>
      <c r="AE709" s="199" t="n"/>
      <c r="AF709" s="199" t="n"/>
      <c r="AG709" s="199" t="n"/>
    </row>
    <row r="710" ht="22.5" customHeight="1">
      <c r="A710" s="199" t="n"/>
      <c r="B710" s="201" t="n"/>
      <c r="C710" s="200" t="n"/>
      <c r="D710" s="201" t="n"/>
      <c r="E710" s="200" t="n"/>
      <c r="F710" s="201" t="n"/>
      <c r="G710" s="200" t="n"/>
      <c r="H710" s="201" t="n"/>
      <c r="I710" s="200" t="n"/>
      <c r="J710" s="199" t="n"/>
      <c r="K710" s="199" t="n"/>
      <c r="L710" s="199" t="n"/>
      <c r="M710" s="212" t="n"/>
      <c r="N710" s="199" t="n"/>
      <c r="O710" s="199" t="n"/>
      <c r="P710" s="199" t="n"/>
      <c r="Q710" s="199" t="n"/>
      <c r="R710" s="199" t="n"/>
      <c r="S710" s="199" t="n"/>
      <c r="T710" s="199" t="n"/>
      <c r="U710" s="199" t="n"/>
      <c r="V710" s="199" t="n"/>
      <c r="W710" s="199" t="n"/>
      <c r="X710" s="199" t="n"/>
      <c r="Y710" s="199" t="n"/>
      <c r="Z710" s="199" t="n"/>
      <c r="AA710" s="199" t="n"/>
      <c r="AB710" s="199" t="n"/>
      <c r="AC710" s="199" t="n"/>
      <c r="AD710" s="199" t="n"/>
      <c r="AE710" s="199" t="n"/>
      <c r="AF710" s="199" t="n"/>
      <c r="AG710" s="199" t="n"/>
    </row>
    <row r="711" ht="22.5" customHeight="1">
      <c r="A711" s="199" t="n"/>
      <c r="B711" s="201" t="n"/>
      <c r="C711" s="200" t="n"/>
      <c r="D711" s="201" t="n"/>
      <c r="E711" s="200" t="n"/>
      <c r="F711" s="201" t="n"/>
      <c r="G711" s="200" t="n"/>
      <c r="H711" s="201" t="n"/>
      <c r="I711" s="200" t="n"/>
      <c r="J711" s="199" t="n"/>
      <c r="K711" s="199" t="n"/>
      <c r="L711" s="199" t="n"/>
      <c r="M711" s="212" t="n"/>
      <c r="N711" s="199" t="n"/>
      <c r="O711" s="199" t="n"/>
      <c r="P711" s="199" t="n"/>
      <c r="Q711" s="199" t="n"/>
      <c r="R711" s="199" t="n"/>
      <c r="S711" s="199" t="n"/>
      <c r="T711" s="199" t="n"/>
      <c r="U711" s="199" t="n"/>
      <c r="V711" s="199" t="n"/>
      <c r="W711" s="199" t="n"/>
      <c r="X711" s="199" t="n"/>
      <c r="Y711" s="199" t="n"/>
      <c r="Z711" s="199" t="n"/>
      <c r="AA711" s="199" t="n"/>
      <c r="AB711" s="199" t="n"/>
      <c r="AC711" s="199" t="n"/>
      <c r="AD711" s="199" t="n"/>
      <c r="AE711" s="199" t="n"/>
      <c r="AF711" s="199" t="n"/>
      <c r="AG711" s="199" t="n"/>
    </row>
    <row r="712" ht="22.5" customHeight="1">
      <c r="A712" s="199" t="n"/>
      <c r="B712" s="201" t="n"/>
      <c r="C712" s="200" t="n"/>
      <c r="D712" s="201" t="n"/>
      <c r="E712" s="200" t="n"/>
      <c r="F712" s="201" t="n"/>
      <c r="G712" s="200" t="n"/>
      <c r="H712" s="201" t="n"/>
      <c r="I712" s="200" t="n"/>
      <c r="J712" s="199" t="n"/>
      <c r="K712" s="199" t="n"/>
      <c r="L712" s="199" t="n"/>
      <c r="M712" s="212" t="n"/>
      <c r="N712" s="199" t="n"/>
      <c r="O712" s="199" t="n"/>
      <c r="P712" s="199" t="n"/>
      <c r="Q712" s="199" t="n"/>
      <c r="R712" s="199" t="n"/>
      <c r="S712" s="199" t="n"/>
      <c r="T712" s="199" t="n"/>
      <c r="U712" s="199" t="n"/>
      <c r="V712" s="199" t="n"/>
      <c r="W712" s="199" t="n"/>
      <c r="X712" s="199" t="n"/>
      <c r="Y712" s="199" t="n"/>
      <c r="Z712" s="199" t="n"/>
      <c r="AA712" s="199" t="n"/>
      <c r="AB712" s="199" t="n"/>
      <c r="AC712" s="199" t="n"/>
      <c r="AD712" s="199" t="n"/>
      <c r="AE712" s="199" t="n"/>
      <c r="AF712" s="199" t="n"/>
      <c r="AG712" s="199" t="n"/>
    </row>
    <row r="713" ht="22.5" customHeight="1">
      <c r="A713" s="199" t="n"/>
      <c r="B713" s="201" t="n"/>
      <c r="C713" s="200" t="n"/>
      <c r="D713" s="201" t="n"/>
      <c r="E713" s="200" t="n"/>
      <c r="F713" s="201" t="n"/>
      <c r="G713" s="200" t="n"/>
      <c r="H713" s="201" t="n"/>
      <c r="I713" s="200" t="n"/>
      <c r="J713" s="199" t="n"/>
      <c r="K713" s="199" t="n"/>
      <c r="L713" s="199" t="n"/>
      <c r="M713" s="212" t="n"/>
      <c r="N713" s="199" t="n"/>
      <c r="O713" s="199" t="n"/>
      <c r="P713" s="199" t="n"/>
      <c r="Q713" s="199" t="n"/>
      <c r="R713" s="199" t="n"/>
      <c r="S713" s="199" t="n"/>
      <c r="T713" s="199" t="n"/>
      <c r="U713" s="199" t="n"/>
      <c r="V713" s="199" t="n"/>
      <c r="W713" s="199" t="n"/>
      <c r="X713" s="199" t="n"/>
      <c r="Y713" s="199" t="n"/>
      <c r="Z713" s="199" t="n"/>
      <c r="AA713" s="199" t="n"/>
      <c r="AB713" s="199" t="n"/>
      <c r="AC713" s="199" t="n"/>
      <c r="AD713" s="199" t="n"/>
      <c r="AE713" s="199" t="n"/>
      <c r="AF713" s="199" t="n"/>
      <c r="AG713" s="199" t="n"/>
    </row>
    <row r="714" ht="22.5" customHeight="1">
      <c r="A714" s="199" t="n"/>
      <c r="B714" s="201" t="n"/>
      <c r="C714" s="200" t="n"/>
      <c r="D714" s="201" t="n"/>
      <c r="E714" s="200" t="n"/>
      <c r="F714" s="201" t="n"/>
      <c r="G714" s="200" t="n"/>
      <c r="H714" s="201" t="n"/>
      <c r="I714" s="200" t="n"/>
      <c r="J714" s="199" t="n"/>
      <c r="K714" s="199" t="n"/>
      <c r="L714" s="199" t="n"/>
      <c r="M714" s="212" t="n"/>
      <c r="N714" s="199" t="n"/>
      <c r="O714" s="199" t="n"/>
      <c r="P714" s="199" t="n"/>
      <c r="Q714" s="199" t="n"/>
      <c r="R714" s="199" t="n"/>
      <c r="S714" s="199" t="n"/>
      <c r="T714" s="199" t="n"/>
      <c r="U714" s="199" t="n"/>
      <c r="V714" s="199" t="n"/>
      <c r="W714" s="199" t="n"/>
      <c r="X714" s="199" t="n"/>
      <c r="Y714" s="199" t="n"/>
      <c r="Z714" s="199" t="n"/>
      <c r="AA714" s="199" t="n"/>
      <c r="AB714" s="199" t="n"/>
      <c r="AC714" s="199" t="n"/>
      <c r="AD714" s="199" t="n"/>
      <c r="AE714" s="199" t="n"/>
      <c r="AF714" s="199" t="n"/>
      <c r="AG714" s="199" t="n"/>
    </row>
    <row r="715" ht="22.5" customHeight="1">
      <c r="A715" s="199" t="n"/>
      <c r="B715" s="201" t="n"/>
      <c r="C715" s="200" t="n"/>
      <c r="D715" s="201" t="n"/>
      <c r="E715" s="200" t="n"/>
      <c r="F715" s="201" t="n"/>
      <c r="G715" s="200" t="n"/>
      <c r="H715" s="201" t="n"/>
      <c r="I715" s="200" t="n"/>
      <c r="J715" s="199" t="n"/>
      <c r="K715" s="199" t="n"/>
      <c r="L715" s="199" t="n"/>
      <c r="M715" s="212" t="n"/>
      <c r="N715" s="199" t="n"/>
      <c r="O715" s="199" t="n"/>
      <c r="P715" s="199" t="n"/>
      <c r="Q715" s="199" t="n"/>
      <c r="R715" s="199" t="n"/>
      <c r="S715" s="199" t="n"/>
      <c r="T715" s="199" t="n"/>
      <c r="U715" s="199" t="n"/>
      <c r="V715" s="199" t="n"/>
      <c r="W715" s="199" t="n"/>
      <c r="X715" s="199" t="n"/>
      <c r="Y715" s="199" t="n"/>
      <c r="Z715" s="199" t="n"/>
      <c r="AA715" s="199" t="n"/>
      <c r="AB715" s="199" t="n"/>
      <c r="AC715" s="199" t="n"/>
      <c r="AD715" s="199" t="n"/>
      <c r="AE715" s="199" t="n"/>
      <c r="AF715" s="199" t="n"/>
      <c r="AG715" s="199" t="n"/>
    </row>
    <row r="716" ht="22.5" customHeight="1">
      <c r="A716" s="199" t="n"/>
      <c r="B716" s="201" t="n"/>
      <c r="C716" s="200" t="n"/>
      <c r="D716" s="201" t="n"/>
      <c r="E716" s="200" t="n"/>
      <c r="F716" s="201" t="n"/>
      <c r="G716" s="200" t="n"/>
      <c r="H716" s="201" t="n"/>
      <c r="I716" s="200" t="n"/>
      <c r="J716" s="199" t="n"/>
      <c r="K716" s="199" t="n"/>
      <c r="L716" s="199" t="n"/>
      <c r="M716" s="212" t="n"/>
      <c r="N716" s="199" t="n"/>
      <c r="O716" s="199" t="n"/>
      <c r="P716" s="199" t="n"/>
      <c r="Q716" s="199" t="n"/>
      <c r="R716" s="199" t="n"/>
      <c r="S716" s="199" t="n"/>
      <c r="T716" s="199" t="n"/>
      <c r="U716" s="199" t="n"/>
      <c r="V716" s="199" t="n"/>
      <c r="W716" s="199" t="n"/>
      <c r="X716" s="199" t="n"/>
      <c r="Y716" s="199" t="n"/>
      <c r="Z716" s="199" t="n"/>
      <c r="AA716" s="199" t="n"/>
      <c r="AB716" s="199" t="n"/>
      <c r="AC716" s="199" t="n"/>
      <c r="AD716" s="199" t="n"/>
      <c r="AE716" s="199" t="n"/>
      <c r="AF716" s="199" t="n"/>
      <c r="AG716" s="199" t="n"/>
    </row>
    <row r="717" ht="22.5" customHeight="1">
      <c r="A717" s="199" t="n"/>
      <c r="B717" s="201" t="n"/>
      <c r="C717" s="200" t="n"/>
      <c r="D717" s="201" t="n"/>
      <c r="E717" s="200" t="n"/>
      <c r="F717" s="201" t="n"/>
      <c r="G717" s="200" t="n"/>
      <c r="H717" s="201" t="n"/>
      <c r="I717" s="200" t="n"/>
      <c r="J717" s="199" t="n"/>
      <c r="K717" s="199" t="n"/>
      <c r="L717" s="199" t="n"/>
      <c r="M717" s="212" t="n"/>
      <c r="N717" s="199" t="n"/>
      <c r="O717" s="199" t="n"/>
      <c r="P717" s="199" t="n"/>
      <c r="Q717" s="199" t="n"/>
      <c r="R717" s="199" t="n"/>
      <c r="S717" s="199" t="n"/>
      <c r="T717" s="199" t="n"/>
      <c r="U717" s="199" t="n"/>
      <c r="V717" s="199" t="n"/>
      <c r="W717" s="199" t="n"/>
      <c r="X717" s="199" t="n"/>
      <c r="Y717" s="199" t="n"/>
      <c r="Z717" s="199" t="n"/>
      <c r="AA717" s="199" t="n"/>
      <c r="AB717" s="199" t="n"/>
      <c r="AC717" s="199" t="n"/>
      <c r="AD717" s="199" t="n"/>
      <c r="AE717" s="199" t="n"/>
      <c r="AF717" s="199" t="n"/>
      <c r="AG717" s="199" t="n"/>
    </row>
    <row r="718" ht="22.5" customHeight="1">
      <c r="A718" s="199" t="n"/>
      <c r="B718" s="201" t="n"/>
      <c r="C718" s="200" t="n"/>
      <c r="D718" s="201" t="n"/>
      <c r="E718" s="200" t="n"/>
      <c r="F718" s="201" t="n"/>
      <c r="G718" s="200" t="n"/>
      <c r="H718" s="201" t="n"/>
      <c r="I718" s="200" t="n"/>
      <c r="J718" s="199" t="n"/>
      <c r="K718" s="199" t="n"/>
      <c r="L718" s="199" t="n"/>
      <c r="M718" s="212" t="n"/>
      <c r="N718" s="199" t="n"/>
      <c r="O718" s="199" t="n"/>
      <c r="P718" s="199" t="n"/>
      <c r="Q718" s="199" t="n"/>
      <c r="R718" s="199" t="n"/>
      <c r="S718" s="199" t="n"/>
      <c r="T718" s="199" t="n"/>
      <c r="U718" s="199" t="n"/>
      <c r="V718" s="199" t="n"/>
      <c r="W718" s="199" t="n"/>
      <c r="X718" s="199" t="n"/>
      <c r="Y718" s="199" t="n"/>
      <c r="Z718" s="199" t="n"/>
      <c r="AA718" s="199" t="n"/>
      <c r="AB718" s="199" t="n"/>
      <c r="AC718" s="199" t="n"/>
      <c r="AD718" s="199" t="n"/>
      <c r="AE718" s="199" t="n"/>
      <c r="AF718" s="199" t="n"/>
      <c r="AG718" s="199" t="n"/>
    </row>
    <row r="719" ht="22.5" customHeight="1">
      <c r="A719" s="199" t="n"/>
      <c r="B719" s="201" t="n"/>
      <c r="C719" s="200" t="n"/>
      <c r="D719" s="201" t="n"/>
      <c r="E719" s="200" t="n"/>
      <c r="F719" s="201" t="n"/>
      <c r="G719" s="200" t="n"/>
      <c r="H719" s="201" t="n"/>
      <c r="I719" s="200" t="n"/>
      <c r="J719" s="199" t="n"/>
      <c r="K719" s="199" t="n"/>
      <c r="L719" s="199" t="n"/>
      <c r="M719" s="212" t="n"/>
      <c r="N719" s="199" t="n"/>
      <c r="O719" s="199" t="n"/>
      <c r="P719" s="199" t="n"/>
      <c r="Q719" s="199" t="n"/>
      <c r="R719" s="199" t="n"/>
      <c r="S719" s="199" t="n"/>
      <c r="T719" s="199" t="n"/>
      <c r="U719" s="199" t="n"/>
      <c r="V719" s="199" t="n"/>
      <c r="W719" s="199" t="n"/>
      <c r="X719" s="199" t="n"/>
      <c r="Y719" s="199" t="n"/>
      <c r="Z719" s="199" t="n"/>
      <c r="AA719" s="199" t="n"/>
      <c r="AB719" s="199" t="n"/>
      <c r="AC719" s="199" t="n"/>
      <c r="AD719" s="199" t="n"/>
      <c r="AE719" s="199" t="n"/>
      <c r="AF719" s="199" t="n"/>
      <c r="AG719" s="199" t="n"/>
    </row>
    <row r="720" ht="22.5" customHeight="1">
      <c r="A720" s="199" t="n"/>
      <c r="B720" s="201" t="n"/>
      <c r="C720" s="200" t="n"/>
      <c r="D720" s="201" t="n"/>
      <c r="E720" s="200" t="n"/>
      <c r="F720" s="201" t="n"/>
      <c r="G720" s="200" t="n"/>
      <c r="H720" s="201" t="n"/>
      <c r="I720" s="200" t="n"/>
      <c r="J720" s="199" t="n"/>
      <c r="K720" s="199" t="n"/>
      <c r="L720" s="199" t="n"/>
      <c r="M720" s="212" t="n"/>
      <c r="N720" s="199" t="n"/>
      <c r="O720" s="199" t="n"/>
      <c r="P720" s="199" t="n"/>
      <c r="Q720" s="199" t="n"/>
      <c r="R720" s="199" t="n"/>
      <c r="S720" s="199" t="n"/>
      <c r="T720" s="199" t="n"/>
      <c r="U720" s="199" t="n"/>
      <c r="V720" s="199" t="n"/>
      <c r="W720" s="199" t="n"/>
      <c r="X720" s="199" t="n"/>
      <c r="Y720" s="199" t="n"/>
      <c r="Z720" s="199" t="n"/>
      <c r="AA720" s="199" t="n"/>
      <c r="AB720" s="199" t="n"/>
      <c r="AC720" s="199" t="n"/>
      <c r="AD720" s="199" t="n"/>
      <c r="AE720" s="199" t="n"/>
      <c r="AF720" s="199" t="n"/>
      <c r="AG720" s="199" t="n"/>
    </row>
    <row r="721" ht="22.5" customHeight="1">
      <c r="A721" s="199" t="n"/>
      <c r="B721" s="201" t="n"/>
      <c r="C721" s="200" t="n"/>
      <c r="D721" s="201" t="n"/>
      <c r="E721" s="200" t="n"/>
      <c r="F721" s="201" t="n"/>
      <c r="G721" s="200" t="n"/>
      <c r="H721" s="201" t="n"/>
      <c r="I721" s="200" t="n"/>
      <c r="J721" s="199" t="n"/>
      <c r="K721" s="199" t="n"/>
      <c r="L721" s="199" t="n"/>
      <c r="M721" s="212" t="n"/>
      <c r="N721" s="199" t="n"/>
      <c r="O721" s="199" t="n"/>
      <c r="P721" s="199" t="n"/>
      <c r="Q721" s="199" t="n"/>
      <c r="R721" s="199" t="n"/>
      <c r="S721" s="199" t="n"/>
      <c r="T721" s="199" t="n"/>
      <c r="U721" s="199" t="n"/>
      <c r="V721" s="199" t="n"/>
      <c r="W721" s="199" t="n"/>
      <c r="X721" s="199" t="n"/>
      <c r="Y721" s="199" t="n"/>
      <c r="Z721" s="199" t="n"/>
      <c r="AA721" s="199" t="n"/>
      <c r="AB721" s="199" t="n"/>
      <c r="AC721" s="199" t="n"/>
      <c r="AD721" s="199" t="n"/>
      <c r="AE721" s="199" t="n"/>
      <c r="AF721" s="199" t="n"/>
      <c r="AG721" s="199" t="n"/>
    </row>
    <row r="722" ht="22.5" customHeight="1">
      <c r="A722" s="199" t="n"/>
      <c r="B722" s="201" t="n"/>
      <c r="C722" s="200" t="n"/>
      <c r="D722" s="201" t="n"/>
      <c r="E722" s="200" t="n"/>
      <c r="F722" s="201" t="n"/>
      <c r="G722" s="200" t="n"/>
      <c r="H722" s="201" t="n"/>
      <c r="I722" s="200" t="n"/>
      <c r="J722" s="199" t="n"/>
      <c r="K722" s="199" t="n"/>
      <c r="L722" s="199" t="n"/>
      <c r="M722" s="212" t="n"/>
      <c r="N722" s="199" t="n"/>
      <c r="O722" s="199" t="n"/>
      <c r="P722" s="199" t="n"/>
      <c r="Q722" s="199" t="n"/>
      <c r="R722" s="199" t="n"/>
      <c r="S722" s="199" t="n"/>
      <c r="T722" s="199" t="n"/>
      <c r="U722" s="199" t="n"/>
      <c r="V722" s="199" t="n"/>
      <c r="W722" s="199" t="n"/>
      <c r="X722" s="199" t="n"/>
      <c r="Y722" s="199" t="n"/>
      <c r="Z722" s="199" t="n"/>
      <c r="AA722" s="199" t="n"/>
      <c r="AB722" s="199" t="n"/>
      <c r="AC722" s="199" t="n"/>
      <c r="AD722" s="199" t="n"/>
      <c r="AE722" s="199" t="n"/>
      <c r="AF722" s="199" t="n"/>
      <c r="AG722" s="199" t="n"/>
    </row>
    <row r="723" ht="22.5" customHeight="1">
      <c r="A723" s="199" t="n"/>
      <c r="B723" s="201" t="n"/>
      <c r="C723" s="200" t="n"/>
      <c r="D723" s="201" t="n"/>
      <c r="E723" s="200" t="n"/>
      <c r="F723" s="201" t="n"/>
      <c r="G723" s="200" t="n"/>
      <c r="H723" s="201" t="n"/>
      <c r="I723" s="200" t="n"/>
      <c r="J723" s="199" t="n"/>
      <c r="K723" s="199" t="n"/>
      <c r="L723" s="199" t="n"/>
      <c r="M723" s="212" t="n"/>
      <c r="N723" s="199" t="n"/>
      <c r="O723" s="199" t="n"/>
      <c r="P723" s="199" t="n"/>
      <c r="Q723" s="199" t="n"/>
      <c r="R723" s="199" t="n"/>
      <c r="S723" s="199" t="n"/>
      <c r="T723" s="199" t="n"/>
      <c r="U723" s="199" t="n"/>
      <c r="V723" s="199" t="n"/>
      <c r="W723" s="199" t="n"/>
      <c r="X723" s="199" t="n"/>
      <c r="Y723" s="199" t="n"/>
      <c r="Z723" s="199" t="n"/>
      <c r="AA723" s="199" t="n"/>
      <c r="AB723" s="199" t="n"/>
      <c r="AC723" s="199" t="n"/>
      <c r="AD723" s="199" t="n"/>
      <c r="AE723" s="199" t="n"/>
      <c r="AF723" s="199" t="n"/>
      <c r="AG723" s="199" t="n"/>
    </row>
    <row r="724" ht="22.5" customHeight="1">
      <c r="A724" s="199" t="n"/>
      <c r="B724" s="201" t="n"/>
      <c r="C724" s="200" t="n"/>
      <c r="D724" s="201" t="n"/>
      <c r="E724" s="200" t="n"/>
      <c r="F724" s="201" t="n"/>
      <c r="G724" s="200" t="n"/>
      <c r="H724" s="201" t="n"/>
      <c r="I724" s="200" t="n"/>
      <c r="J724" s="199" t="n"/>
      <c r="K724" s="199" t="n"/>
      <c r="L724" s="199" t="n"/>
      <c r="M724" s="212" t="n"/>
      <c r="N724" s="199" t="n"/>
      <c r="O724" s="199" t="n"/>
      <c r="P724" s="199" t="n"/>
      <c r="Q724" s="199" t="n"/>
      <c r="R724" s="199" t="n"/>
      <c r="S724" s="199" t="n"/>
      <c r="T724" s="199" t="n"/>
      <c r="U724" s="199" t="n"/>
      <c r="V724" s="199" t="n"/>
      <c r="W724" s="199" t="n"/>
      <c r="X724" s="199" t="n"/>
      <c r="Y724" s="199" t="n"/>
      <c r="Z724" s="199" t="n"/>
      <c r="AA724" s="199" t="n"/>
      <c r="AB724" s="199" t="n"/>
      <c r="AC724" s="199" t="n"/>
      <c r="AD724" s="199" t="n"/>
      <c r="AE724" s="199" t="n"/>
      <c r="AF724" s="199" t="n"/>
      <c r="AG724" s="199" t="n"/>
    </row>
    <row r="725" ht="22.5" customHeight="1">
      <c r="A725" s="199" t="n"/>
      <c r="B725" s="201" t="n"/>
      <c r="C725" s="200" t="n"/>
      <c r="D725" s="201" t="n"/>
      <c r="E725" s="200" t="n"/>
      <c r="F725" s="201" t="n"/>
      <c r="G725" s="200" t="n"/>
      <c r="H725" s="201" t="n"/>
      <c r="I725" s="200" t="n"/>
      <c r="J725" s="199" t="n"/>
      <c r="K725" s="199" t="n"/>
      <c r="L725" s="199" t="n"/>
      <c r="M725" s="212" t="n"/>
      <c r="N725" s="199" t="n"/>
      <c r="O725" s="199" t="n"/>
      <c r="P725" s="199" t="n"/>
      <c r="Q725" s="199" t="n"/>
      <c r="R725" s="199" t="n"/>
      <c r="S725" s="199" t="n"/>
      <c r="T725" s="199" t="n"/>
      <c r="U725" s="199" t="n"/>
      <c r="V725" s="199" t="n"/>
      <c r="W725" s="199" t="n"/>
      <c r="X725" s="199" t="n"/>
      <c r="Y725" s="199" t="n"/>
      <c r="Z725" s="199" t="n"/>
      <c r="AA725" s="199" t="n"/>
      <c r="AB725" s="199" t="n"/>
      <c r="AC725" s="199" t="n"/>
      <c r="AD725" s="199" t="n"/>
      <c r="AE725" s="199" t="n"/>
      <c r="AF725" s="199" t="n"/>
      <c r="AG725" s="199" t="n"/>
    </row>
    <row r="726" ht="22.5" customHeight="1">
      <c r="A726" s="199" t="n"/>
      <c r="B726" s="201" t="n"/>
      <c r="C726" s="200" t="n"/>
      <c r="D726" s="201" t="n"/>
      <c r="E726" s="200" t="n"/>
      <c r="F726" s="201" t="n"/>
      <c r="G726" s="200" t="n"/>
      <c r="H726" s="201" t="n"/>
      <c r="I726" s="200" t="n"/>
      <c r="J726" s="199" t="n"/>
      <c r="K726" s="199" t="n"/>
      <c r="L726" s="199" t="n"/>
      <c r="M726" s="212" t="n"/>
      <c r="N726" s="199" t="n"/>
      <c r="O726" s="199" t="n"/>
      <c r="P726" s="199" t="n"/>
      <c r="Q726" s="199" t="n"/>
      <c r="R726" s="199" t="n"/>
      <c r="S726" s="199" t="n"/>
      <c r="T726" s="199" t="n"/>
      <c r="U726" s="199" t="n"/>
      <c r="V726" s="199" t="n"/>
      <c r="W726" s="199" t="n"/>
      <c r="X726" s="199" t="n"/>
      <c r="Y726" s="199" t="n"/>
      <c r="Z726" s="199" t="n"/>
      <c r="AA726" s="199" t="n"/>
      <c r="AB726" s="199" t="n"/>
      <c r="AC726" s="199" t="n"/>
      <c r="AD726" s="199" t="n"/>
      <c r="AE726" s="199" t="n"/>
      <c r="AF726" s="199" t="n"/>
      <c r="AG726" s="199" t="n"/>
    </row>
    <row r="727" ht="22.5" customHeight="1">
      <c r="A727" s="199" t="n"/>
      <c r="B727" s="201" t="n"/>
      <c r="C727" s="200" t="n"/>
      <c r="D727" s="201" t="n"/>
      <c r="E727" s="200" t="n"/>
      <c r="F727" s="201" t="n"/>
      <c r="G727" s="200" t="n"/>
      <c r="H727" s="201" t="n"/>
      <c r="I727" s="200" t="n"/>
      <c r="J727" s="199" t="n"/>
      <c r="K727" s="199" t="n"/>
      <c r="L727" s="199" t="n"/>
      <c r="M727" s="212" t="n"/>
      <c r="N727" s="199" t="n"/>
      <c r="O727" s="199" t="n"/>
      <c r="P727" s="199" t="n"/>
      <c r="Q727" s="199" t="n"/>
      <c r="R727" s="199" t="n"/>
      <c r="S727" s="199" t="n"/>
      <c r="T727" s="199" t="n"/>
      <c r="U727" s="199" t="n"/>
      <c r="V727" s="199" t="n"/>
      <c r="W727" s="199" t="n"/>
      <c r="X727" s="199" t="n"/>
      <c r="Y727" s="199" t="n"/>
      <c r="Z727" s="199" t="n"/>
      <c r="AA727" s="199" t="n"/>
      <c r="AB727" s="199" t="n"/>
      <c r="AC727" s="199" t="n"/>
      <c r="AD727" s="199" t="n"/>
      <c r="AE727" s="199" t="n"/>
      <c r="AF727" s="199" t="n"/>
      <c r="AG727" s="199" t="n"/>
    </row>
    <row r="728" ht="22.5" customHeight="1">
      <c r="A728" s="199" t="n"/>
      <c r="B728" s="201" t="n"/>
      <c r="C728" s="200" t="n"/>
      <c r="D728" s="201" t="n"/>
      <c r="E728" s="200" t="n"/>
      <c r="F728" s="201" t="n"/>
      <c r="G728" s="200" t="n"/>
      <c r="H728" s="201" t="n"/>
      <c r="I728" s="200" t="n"/>
      <c r="J728" s="199" t="n"/>
      <c r="K728" s="199" t="n"/>
      <c r="L728" s="199" t="n"/>
      <c r="M728" s="212" t="n"/>
      <c r="N728" s="199" t="n"/>
      <c r="O728" s="199" t="n"/>
      <c r="P728" s="199" t="n"/>
      <c r="Q728" s="199" t="n"/>
      <c r="R728" s="199" t="n"/>
      <c r="S728" s="199" t="n"/>
      <c r="T728" s="199" t="n"/>
      <c r="U728" s="199" t="n"/>
      <c r="V728" s="199" t="n"/>
      <c r="W728" s="199" t="n"/>
      <c r="X728" s="199" t="n"/>
      <c r="Y728" s="199" t="n"/>
      <c r="Z728" s="199" t="n"/>
      <c r="AA728" s="199" t="n"/>
      <c r="AB728" s="199" t="n"/>
      <c r="AC728" s="199" t="n"/>
      <c r="AD728" s="199" t="n"/>
      <c r="AE728" s="199" t="n"/>
      <c r="AF728" s="199" t="n"/>
      <c r="AG728" s="199" t="n"/>
    </row>
    <row r="729" ht="22.5" customHeight="1">
      <c r="A729" s="199" t="n"/>
      <c r="B729" s="201" t="n"/>
      <c r="C729" s="200" t="n"/>
      <c r="D729" s="201" t="n"/>
      <c r="E729" s="200" t="n"/>
      <c r="F729" s="201" t="n"/>
      <c r="G729" s="200" t="n"/>
      <c r="H729" s="201" t="n"/>
      <c r="I729" s="200" t="n"/>
      <c r="J729" s="199" t="n"/>
      <c r="K729" s="199" t="n"/>
      <c r="L729" s="199" t="n"/>
      <c r="M729" s="212" t="n"/>
      <c r="N729" s="199" t="n"/>
      <c r="O729" s="199" t="n"/>
      <c r="P729" s="199" t="n"/>
      <c r="Q729" s="199" t="n"/>
      <c r="R729" s="199" t="n"/>
      <c r="S729" s="199" t="n"/>
      <c r="T729" s="199" t="n"/>
      <c r="U729" s="199" t="n"/>
      <c r="V729" s="199" t="n"/>
      <c r="W729" s="199" t="n"/>
      <c r="X729" s="199" t="n"/>
      <c r="Y729" s="199" t="n"/>
      <c r="Z729" s="199" t="n"/>
      <c r="AA729" s="199" t="n"/>
      <c r="AB729" s="199" t="n"/>
      <c r="AC729" s="199" t="n"/>
      <c r="AD729" s="199" t="n"/>
      <c r="AE729" s="199" t="n"/>
      <c r="AF729" s="199" t="n"/>
      <c r="AG729" s="199" t="n"/>
    </row>
    <row r="730" ht="22.5" customHeight="1">
      <c r="A730" s="199" t="n"/>
      <c r="B730" s="201" t="n"/>
      <c r="C730" s="200" t="n"/>
      <c r="D730" s="201" t="n"/>
      <c r="E730" s="200" t="n"/>
      <c r="F730" s="201" t="n"/>
      <c r="G730" s="200" t="n"/>
      <c r="H730" s="201" t="n"/>
      <c r="I730" s="200" t="n"/>
      <c r="J730" s="199" t="n"/>
      <c r="K730" s="199" t="n"/>
      <c r="L730" s="199" t="n"/>
      <c r="M730" s="212" t="n"/>
      <c r="N730" s="199" t="n"/>
      <c r="O730" s="199" t="n"/>
      <c r="P730" s="199" t="n"/>
      <c r="Q730" s="199" t="n"/>
      <c r="R730" s="199" t="n"/>
      <c r="S730" s="199" t="n"/>
      <c r="T730" s="199" t="n"/>
      <c r="U730" s="199" t="n"/>
      <c r="V730" s="199" t="n"/>
      <c r="W730" s="199" t="n"/>
      <c r="X730" s="199" t="n"/>
      <c r="Y730" s="199" t="n"/>
      <c r="Z730" s="199" t="n"/>
      <c r="AA730" s="199" t="n"/>
      <c r="AB730" s="199" t="n"/>
      <c r="AC730" s="199" t="n"/>
      <c r="AD730" s="199" t="n"/>
      <c r="AE730" s="199" t="n"/>
      <c r="AF730" s="199" t="n"/>
      <c r="AG730" s="199" t="n"/>
    </row>
    <row r="731" ht="22.5" customHeight="1">
      <c r="A731" s="199" t="n"/>
      <c r="B731" s="201" t="n"/>
      <c r="C731" s="200" t="n"/>
      <c r="D731" s="201" t="n"/>
      <c r="E731" s="200" t="n"/>
      <c r="F731" s="201" t="n"/>
      <c r="G731" s="200" t="n"/>
      <c r="H731" s="201" t="n"/>
      <c r="I731" s="200" t="n"/>
      <c r="J731" s="199" t="n"/>
      <c r="K731" s="199" t="n"/>
      <c r="L731" s="199" t="n"/>
      <c r="M731" s="212" t="n"/>
      <c r="N731" s="199" t="n"/>
      <c r="O731" s="199" t="n"/>
      <c r="P731" s="199" t="n"/>
      <c r="Q731" s="199" t="n"/>
      <c r="R731" s="199" t="n"/>
      <c r="S731" s="199" t="n"/>
      <c r="T731" s="199" t="n"/>
      <c r="U731" s="199" t="n"/>
      <c r="V731" s="199" t="n"/>
      <c r="W731" s="199" t="n"/>
      <c r="X731" s="199" t="n"/>
      <c r="Y731" s="199" t="n"/>
      <c r="Z731" s="199" t="n"/>
      <c r="AA731" s="199" t="n"/>
      <c r="AB731" s="199" t="n"/>
      <c r="AC731" s="199" t="n"/>
      <c r="AD731" s="199" t="n"/>
      <c r="AE731" s="199" t="n"/>
      <c r="AF731" s="199" t="n"/>
      <c r="AG731" s="199" t="n"/>
    </row>
    <row r="732" ht="22.5" customHeight="1">
      <c r="A732" s="199" t="n"/>
      <c r="B732" s="201" t="n"/>
      <c r="C732" s="200" t="n"/>
      <c r="D732" s="201" t="n"/>
      <c r="E732" s="200" t="n"/>
      <c r="F732" s="201" t="n"/>
      <c r="G732" s="200" t="n"/>
      <c r="H732" s="201" t="n"/>
      <c r="I732" s="200" t="n"/>
      <c r="J732" s="199" t="n"/>
      <c r="K732" s="199" t="n"/>
      <c r="L732" s="199" t="n"/>
      <c r="M732" s="212" t="n"/>
      <c r="N732" s="199" t="n"/>
      <c r="O732" s="199" t="n"/>
      <c r="P732" s="199" t="n"/>
      <c r="Q732" s="199" t="n"/>
      <c r="R732" s="199" t="n"/>
      <c r="S732" s="199" t="n"/>
      <c r="T732" s="199" t="n"/>
      <c r="U732" s="199" t="n"/>
      <c r="V732" s="199" t="n"/>
      <c r="W732" s="199" t="n"/>
      <c r="X732" s="199" t="n"/>
      <c r="Y732" s="199" t="n"/>
      <c r="Z732" s="199" t="n"/>
      <c r="AA732" s="199" t="n"/>
      <c r="AB732" s="199" t="n"/>
      <c r="AC732" s="199" t="n"/>
      <c r="AD732" s="199" t="n"/>
      <c r="AE732" s="199" t="n"/>
      <c r="AF732" s="199" t="n"/>
      <c r="AG732" s="199" t="n"/>
    </row>
    <row r="733" ht="22.5" customHeight="1">
      <c r="A733" s="199" t="n"/>
      <c r="B733" s="201" t="n"/>
      <c r="C733" s="200" t="n"/>
      <c r="D733" s="201" t="n"/>
      <c r="E733" s="200" t="n"/>
      <c r="F733" s="201" t="n"/>
      <c r="G733" s="200" t="n"/>
      <c r="H733" s="201" t="n"/>
      <c r="I733" s="200" t="n"/>
      <c r="J733" s="199" t="n"/>
      <c r="K733" s="199" t="n"/>
      <c r="L733" s="199" t="n"/>
      <c r="M733" s="212" t="n"/>
      <c r="N733" s="199" t="n"/>
      <c r="O733" s="199" t="n"/>
      <c r="P733" s="199" t="n"/>
      <c r="Q733" s="199" t="n"/>
      <c r="R733" s="199" t="n"/>
      <c r="S733" s="199" t="n"/>
      <c r="T733" s="199" t="n"/>
      <c r="U733" s="199" t="n"/>
      <c r="V733" s="199" t="n"/>
      <c r="W733" s="199" t="n"/>
      <c r="X733" s="199" t="n"/>
      <c r="Y733" s="199" t="n"/>
      <c r="Z733" s="199" t="n"/>
      <c r="AA733" s="199" t="n"/>
      <c r="AB733" s="199" t="n"/>
      <c r="AC733" s="199" t="n"/>
      <c r="AD733" s="199" t="n"/>
      <c r="AE733" s="199" t="n"/>
      <c r="AF733" s="199" t="n"/>
      <c r="AG733" s="199" t="n"/>
    </row>
    <row r="734" ht="22.5" customHeight="1">
      <c r="A734" s="199" t="n"/>
      <c r="B734" s="201" t="n"/>
      <c r="C734" s="200" t="n"/>
      <c r="D734" s="201" t="n"/>
      <c r="E734" s="200" t="n"/>
      <c r="F734" s="201" t="n"/>
      <c r="G734" s="200" t="n"/>
      <c r="H734" s="201" t="n"/>
      <c r="I734" s="200" t="n"/>
      <c r="J734" s="199" t="n"/>
      <c r="K734" s="199" t="n"/>
      <c r="L734" s="199" t="n"/>
      <c r="M734" s="212" t="n"/>
      <c r="N734" s="199" t="n"/>
      <c r="O734" s="199" t="n"/>
      <c r="P734" s="199" t="n"/>
      <c r="Q734" s="199" t="n"/>
      <c r="R734" s="199" t="n"/>
      <c r="S734" s="199" t="n"/>
      <c r="T734" s="199" t="n"/>
      <c r="U734" s="199" t="n"/>
      <c r="V734" s="199" t="n"/>
      <c r="W734" s="199" t="n"/>
      <c r="X734" s="199" t="n"/>
      <c r="Y734" s="199" t="n"/>
      <c r="Z734" s="199" t="n"/>
      <c r="AA734" s="199" t="n"/>
      <c r="AB734" s="199" t="n"/>
      <c r="AC734" s="199" t="n"/>
      <c r="AD734" s="199" t="n"/>
      <c r="AE734" s="199" t="n"/>
      <c r="AF734" s="199" t="n"/>
      <c r="AG734" s="199" t="n"/>
    </row>
    <row r="735" ht="22.5" customHeight="1">
      <c r="A735" s="199" t="n"/>
      <c r="B735" s="201" t="n"/>
      <c r="C735" s="200" t="n"/>
      <c r="D735" s="201" t="n"/>
      <c r="E735" s="200" t="n"/>
      <c r="F735" s="201" t="n"/>
      <c r="G735" s="200" t="n"/>
      <c r="H735" s="201" t="n"/>
      <c r="I735" s="200" t="n"/>
      <c r="J735" s="199" t="n"/>
      <c r="K735" s="199" t="n"/>
      <c r="L735" s="199" t="n"/>
      <c r="M735" s="212" t="n"/>
      <c r="N735" s="199" t="n"/>
      <c r="O735" s="199" t="n"/>
      <c r="P735" s="199" t="n"/>
      <c r="Q735" s="199" t="n"/>
      <c r="R735" s="199" t="n"/>
      <c r="S735" s="199" t="n"/>
      <c r="T735" s="199" t="n"/>
      <c r="U735" s="199" t="n"/>
      <c r="V735" s="199" t="n"/>
      <c r="W735" s="199" t="n"/>
      <c r="X735" s="199" t="n"/>
      <c r="Y735" s="199" t="n"/>
      <c r="Z735" s="199" t="n"/>
      <c r="AA735" s="199" t="n"/>
      <c r="AB735" s="199" t="n"/>
      <c r="AC735" s="199" t="n"/>
      <c r="AD735" s="199" t="n"/>
      <c r="AE735" s="199" t="n"/>
      <c r="AF735" s="199" t="n"/>
      <c r="AG735" s="199" t="n"/>
    </row>
    <row r="736" ht="22.5" customHeight="1">
      <c r="A736" s="199" t="n"/>
      <c r="B736" s="201" t="n"/>
      <c r="C736" s="200" t="n"/>
      <c r="D736" s="201" t="n"/>
      <c r="E736" s="200" t="n"/>
      <c r="F736" s="201" t="n"/>
      <c r="G736" s="200" t="n"/>
      <c r="H736" s="201" t="n"/>
      <c r="I736" s="200" t="n"/>
      <c r="J736" s="199" t="n"/>
      <c r="K736" s="199" t="n"/>
      <c r="L736" s="199" t="n"/>
      <c r="M736" s="212" t="n"/>
      <c r="N736" s="199" t="n"/>
      <c r="O736" s="199" t="n"/>
      <c r="P736" s="199" t="n"/>
      <c r="Q736" s="199" t="n"/>
      <c r="R736" s="199" t="n"/>
      <c r="S736" s="199" t="n"/>
      <c r="T736" s="199" t="n"/>
      <c r="U736" s="199" t="n"/>
      <c r="V736" s="199" t="n"/>
      <c r="W736" s="199" t="n"/>
      <c r="X736" s="199" t="n"/>
      <c r="Y736" s="199" t="n"/>
      <c r="Z736" s="199" t="n"/>
      <c r="AA736" s="199" t="n"/>
      <c r="AB736" s="199" t="n"/>
      <c r="AC736" s="199" t="n"/>
      <c r="AD736" s="199" t="n"/>
      <c r="AE736" s="199" t="n"/>
      <c r="AF736" s="199" t="n"/>
      <c r="AG736" s="199" t="n"/>
    </row>
    <row r="737" ht="22.5" customHeight="1">
      <c r="A737" s="199" t="n"/>
      <c r="B737" s="201" t="n"/>
      <c r="C737" s="200" t="n"/>
      <c r="D737" s="201" t="n"/>
      <c r="E737" s="200" t="n"/>
      <c r="F737" s="201" t="n"/>
      <c r="G737" s="200" t="n"/>
      <c r="H737" s="201" t="n"/>
      <c r="I737" s="200" t="n"/>
      <c r="J737" s="199" t="n"/>
      <c r="K737" s="199" t="n"/>
      <c r="L737" s="199" t="n"/>
      <c r="M737" s="212" t="n"/>
      <c r="N737" s="199" t="n"/>
      <c r="O737" s="199" t="n"/>
      <c r="P737" s="199" t="n"/>
      <c r="Q737" s="199" t="n"/>
      <c r="R737" s="199" t="n"/>
      <c r="S737" s="199" t="n"/>
      <c r="T737" s="199" t="n"/>
      <c r="U737" s="199" t="n"/>
      <c r="V737" s="199" t="n"/>
      <c r="W737" s="199" t="n"/>
      <c r="X737" s="199" t="n"/>
      <c r="Y737" s="199" t="n"/>
      <c r="Z737" s="199" t="n"/>
      <c r="AA737" s="199" t="n"/>
      <c r="AB737" s="199" t="n"/>
      <c r="AC737" s="199" t="n"/>
      <c r="AD737" s="199" t="n"/>
      <c r="AE737" s="199" t="n"/>
      <c r="AF737" s="199" t="n"/>
      <c r="AG737" s="199" t="n"/>
    </row>
    <row r="738" ht="22.5" customHeight="1">
      <c r="A738" s="199" t="n"/>
      <c r="B738" s="201" t="n"/>
      <c r="C738" s="200" t="n"/>
      <c r="D738" s="201" t="n"/>
      <c r="E738" s="200" t="n"/>
      <c r="F738" s="201" t="n"/>
      <c r="G738" s="200" t="n"/>
      <c r="H738" s="201" t="n"/>
      <c r="I738" s="200" t="n"/>
      <c r="J738" s="199" t="n"/>
      <c r="K738" s="199" t="n"/>
      <c r="L738" s="199" t="n"/>
      <c r="M738" s="212" t="n"/>
      <c r="N738" s="199" t="n"/>
      <c r="O738" s="199" t="n"/>
      <c r="P738" s="199" t="n"/>
      <c r="Q738" s="199" t="n"/>
      <c r="R738" s="199" t="n"/>
      <c r="S738" s="199" t="n"/>
      <c r="T738" s="199" t="n"/>
      <c r="U738" s="199" t="n"/>
      <c r="V738" s="199" t="n"/>
      <c r="W738" s="199" t="n"/>
      <c r="X738" s="199" t="n"/>
      <c r="Y738" s="199" t="n"/>
      <c r="Z738" s="199" t="n"/>
      <c r="AA738" s="199" t="n"/>
      <c r="AB738" s="199" t="n"/>
      <c r="AC738" s="199" t="n"/>
      <c r="AD738" s="199" t="n"/>
      <c r="AE738" s="199" t="n"/>
      <c r="AF738" s="199" t="n"/>
      <c r="AG738" s="199" t="n"/>
    </row>
    <row r="739" ht="22.5" customHeight="1">
      <c r="A739" s="199" t="n"/>
      <c r="B739" s="201" t="n"/>
      <c r="C739" s="200" t="n"/>
      <c r="D739" s="201" t="n"/>
      <c r="E739" s="200" t="n"/>
      <c r="F739" s="201" t="n"/>
      <c r="G739" s="200" t="n"/>
      <c r="H739" s="201" t="n"/>
      <c r="I739" s="200" t="n"/>
      <c r="J739" s="199" t="n"/>
      <c r="K739" s="199" t="n"/>
      <c r="L739" s="199" t="n"/>
      <c r="M739" s="212" t="n"/>
      <c r="N739" s="199" t="n"/>
      <c r="O739" s="199" t="n"/>
      <c r="P739" s="199" t="n"/>
      <c r="Q739" s="199" t="n"/>
      <c r="R739" s="199" t="n"/>
      <c r="S739" s="199" t="n"/>
      <c r="T739" s="199" t="n"/>
      <c r="U739" s="199" t="n"/>
      <c r="V739" s="199" t="n"/>
      <c r="W739" s="199" t="n"/>
      <c r="X739" s="199" t="n"/>
      <c r="Y739" s="199" t="n"/>
      <c r="Z739" s="199" t="n"/>
      <c r="AA739" s="199" t="n"/>
      <c r="AB739" s="199" t="n"/>
      <c r="AC739" s="199" t="n"/>
      <c r="AD739" s="199" t="n"/>
      <c r="AE739" s="199" t="n"/>
      <c r="AF739" s="199" t="n"/>
      <c r="AG739" s="199" t="n"/>
    </row>
    <row r="740" ht="22.5" customHeight="1">
      <c r="A740" s="199" t="n"/>
      <c r="B740" s="201" t="n"/>
      <c r="C740" s="200" t="n"/>
      <c r="D740" s="201" t="n"/>
      <c r="E740" s="200" t="n"/>
      <c r="F740" s="201" t="n"/>
      <c r="G740" s="200" t="n"/>
      <c r="H740" s="201" t="n"/>
      <c r="I740" s="200" t="n"/>
      <c r="J740" s="199" t="n"/>
      <c r="K740" s="199" t="n"/>
      <c r="L740" s="199" t="n"/>
      <c r="M740" s="212" t="n"/>
      <c r="N740" s="199" t="n"/>
      <c r="O740" s="199" t="n"/>
      <c r="P740" s="199" t="n"/>
      <c r="Q740" s="199" t="n"/>
      <c r="R740" s="199" t="n"/>
      <c r="S740" s="199" t="n"/>
      <c r="T740" s="199" t="n"/>
      <c r="U740" s="199" t="n"/>
      <c r="V740" s="199" t="n"/>
      <c r="W740" s="199" t="n"/>
      <c r="X740" s="199" t="n"/>
      <c r="Y740" s="199" t="n"/>
      <c r="Z740" s="199" t="n"/>
      <c r="AA740" s="199" t="n"/>
      <c r="AB740" s="199" t="n"/>
      <c r="AC740" s="199" t="n"/>
      <c r="AD740" s="199" t="n"/>
      <c r="AE740" s="199" t="n"/>
      <c r="AF740" s="199" t="n"/>
      <c r="AG740" s="199" t="n"/>
    </row>
    <row r="741" ht="22.5" customHeight="1">
      <c r="A741" s="199" t="n"/>
      <c r="B741" s="201" t="n"/>
      <c r="C741" s="200" t="n"/>
      <c r="D741" s="201" t="n"/>
      <c r="E741" s="200" t="n"/>
      <c r="F741" s="201" t="n"/>
      <c r="G741" s="200" t="n"/>
      <c r="H741" s="201" t="n"/>
      <c r="I741" s="200" t="n"/>
      <c r="J741" s="199" t="n"/>
      <c r="K741" s="199" t="n"/>
      <c r="L741" s="199" t="n"/>
      <c r="M741" s="212" t="n"/>
      <c r="N741" s="199" t="n"/>
      <c r="O741" s="199" t="n"/>
      <c r="P741" s="199" t="n"/>
      <c r="Q741" s="199" t="n"/>
      <c r="R741" s="199" t="n"/>
      <c r="S741" s="199" t="n"/>
      <c r="T741" s="199" t="n"/>
      <c r="U741" s="199" t="n"/>
      <c r="V741" s="199" t="n"/>
      <c r="W741" s="199" t="n"/>
      <c r="X741" s="199" t="n"/>
      <c r="Y741" s="199" t="n"/>
      <c r="Z741" s="199" t="n"/>
      <c r="AA741" s="199" t="n"/>
      <c r="AB741" s="199" t="n"/>
      <c r="AC741" s="199" t="n"/>
      <c r="AD741" s="199" t="n"/>
      <c r="AE741" s="199" t="n"/>
      <c r="AF741" s="199" t="n"/>
      <c r="AG741" s="199" t="n"/>
    </row>
    <row r="742" ht="22.5" customHeight="1">
      <c r="A742" s="199" t="n"/>
      <c r="B742" s="201" t="n"/>
      <c r="C742" s="200" t="n"/>
      <c r="D742" s="201" t="n"/>
      <c r="E742" s="200" t="n"/>
      <c r="F742" s="201" t="n"/>
      <c r="G742" s="200" t="n"/>
      <c r="H742" s="201" t="n"/>
      <c r="I742" s="200" t="n"/>
      <c r="J742" s="199" t="n"/>
      <c r="K742" s="199" t="n"/>
      <c r="L742" s="199" t="n"/>
      <c r="M742" s="212" t="n"/>
      <c r="N742" s="199" t="n"/>
      <c r="O742" s="199" t="n"/>
      <c r="P742" s="199" t="n"/>
      <c r="Q742" s="199" t="n"/>
      <c r="R742" s="199" t="n"/>
      <c r="S742" s="199" t="n"/>
      <c r="T742" s="199" t="n"/>
      <c r="U742" s="199" t="n"/>
      <c r="V742" s="199" t="n"/>
      <c r="W742" s="199" t="n"/>
      <c r="X742" s="199" t="n"/>
      <c r="Y742" s="199" t="n"/>
      <c r="Z742" s="199" t="n"/>
      <c r="AA742" s="199" t="n"/>
      <c r="AB742" s="199" t="n"/>
      <c r="AC742" s="199" t="n"/>
      <c r="AD742" s="199" t="n"/>
      <c r="AE742" s="199" t="n"/>
      <c r="AF742" s="199" t="n"/>
      <c r="AG742" s="199" t="n"/>
    </row>
    <row r="743" ht="22.5" customHeight="1">
      <c r="A743" s="199" t="n"/>
      <c r="B743" s="201" t="n"/>
      <c r="C743" s="200" t="n"/>
      <c r="D743" s="201" t="n"/>
      <c r="E743" s="200" t="n"/>
      <c r="F743" s="201" t="n"/>
      <c r="G743" s="200" t="n"/>
      <c r="H743" s="201" t="n"/>
      <c r="I743" s="200" t="n"/>
      <c r="J743" s="199" t="n"/>
      <c r="K743" s="199" t="n"/>
      <c r="L743" s="199" t="n"/>
      <c r="M743" s="212" t="n"/>
      <c r="N743" s="199" t="n"/>
      <c r="O743" s="199" t="n"/>
      <c r="P743" s="199" t="n"/>
      <c r="Q743" s="199" t="n"/>
      <c r="R743" s="199" t="n"/>
      <c r="S743" s="199" t="n"/>
      <c r="T743" s="199" t="n"/>
      <c r="U743" s="199" t="n"/>
      <c r="V743" s="199" t="n"/>
      <c r="W743" s="199" t="n"/>
      <c r="X743" s="199" t="n"/>
      <c r="Y743" s="199" t="n"/>
      <c r="Z743" s="199" t="n"/>
      <c r="AA743" s="199" t="n"/>
      <c r="AB743" s="199" t="n"/>
      <c r="AC743" s="199" t="n"/>
      <c r="AD743" s="199" t="n"/>
      <c r="AE743" s="199" t="n"/>
      <c r="AF743" s="199" t="n"/>
      <c r="AG743" s="199" t="n"/>
    </row>
    <row r="744" ht="22.5" customHeight="1">
      <c r="A744" s="199" t="n"/>
      <c r="B744" s="201" t="n"/>
      <c r="C744" s="200" t="n"/>
      <c r="D744" s="201" t="n"/>
      <c r="E744" s="200" t="n"/>
      <c r="F744" s="201" t="n"/>
      <c r="G744" s="200" t="n"/>
      <c r="H744" s="201" t="n"/>
      <c r="I744" s="200" t="n"/>
      <c r="J744" s="199" t="n"/>
      <c r="K744" s="199" t="n"/>
      <c r="L744" s="199" t="n"/>
      <c r="M744" s="212" t="n"/>
      <c r="N744" s="199" t="n"/>
      <c r="O744" s="199" t="n"/>
      <c r="P744" s="199" t="n"/>
      <c r="Q744" s="199" t="n"/>
      <c r="R744" s="199" t="n"/>
      <c r="S744" s="199" t="n"/>
      <c r="T744" s="199" t="n"/>
      <c r="U744" s="199" t="n"/>
      <c r="V744" s="199" t="n"/>
      <c r="W744" s="199" t="n"/>
      <c r="X744" s="199" t="n"/>
      <c r="Y744" s="199" t="n"/>
      <c r="Z744" s="199" t="n"/>
      <c r="AA744" s="199" t="n"/>
      <c r="AB744" s="199" t="n"/>
      <c r="AC744" s="199" t="n"/>
      <c r="AD744" s="199" t="n"/>
      <c r="AE744" s="199" t="n"/>
      <c r="AF744" s="199" t="n"/>
      <c r="AG744" s="199" t="n"/>
    </row>
    <row r="745" ht="22.5" customHeight="1">
      <c r="A745" s="199" t="n"/>
      <c r="B745" s="201" t="n"/>
      <c r="C745" s="200" t="n"/>
      <c r="D745" s="201" t="n"/>
      <c r="E745" s="200" t="n"/>
      <c r="F745" s="201" t="n"/>
      <c r="G745" s="200" t="n"/>
      <c r="H745" s="201" t="n"/>
      <c r="I745" s="200" t="n"/>
      <c r="J745" s="199" t="n"/>
      <c r="K745" s="199" t="n"/>
      <c r="L745" s="199" t="n"/>
      <c r="M745" s="212" t="n"/>
      <c r="N745" s="199" t="n"/>
      <c r="O745" s="199" t="n"/>
      <c r="P745" s="199" t="n"/>
      <c r="Q745" s="199" t="n"/>
      <c r="R745" s="199" t="n"/>
      <c r="S745" s="199" t="n"/>
      <c r="T745" s="199" t="n"/>
      <c r="U745" s="199" t="n"/>
      <c r="V745" s="199" t="n"/>
      <c r="W745" s="199" t="n"/>
      <c r="X745" s="199" t="n"/>
      <c r="Y745" s="199" t="n"/>
      <c r="Z745" s="199" t="n"/>
      <c r="AA745" s="199" t="n"/>
      <c r="AB745" s="199" t="n"/>
      <c r="AC745" s="199" t="n"/>
      <c r="AD745" s="199" t="n"/>
      <c r="AE745" s="199" t="n"/>
      <c r="AF745" s="199" t="n"/>
      <c r="AG745" s="199" t="n"/>
    </row>
    <row r="746" ht="22.5" customHeight="1">
      <c r="A746" s="199" t="n"/>
      <c r="B746" s="201" t="n"/>
      <c r="C746" s="200" t="n"/>
      <c r="D746" s="201" t="n"/>
      <c r="E746" s="200" t="n"/>
      <c r="F746" s="201" t="n"/>
      <c r="G746" s="200" t="n"/>
      <c r="H746" s="201" t="n"/>
      <c r="I746" s="200" t="n"/>
      <c r="J746" s="199" t="n"/>
      <c r="K746" s="199" t="n"/>
      <c r="L746" s="199" t="n"/>
      <c r="M746" s="212" t="n"/>
      <c r="N746" s="199" t="n"/>
      <c r="O746" s="199" t="n"/>
      <c r="P746" s="199" t="n"/>
      <c r="Q746" s="199" t="n"/>
      <c r="R746" s="199" t="n"/>
      <c r="S746" s="199" t="n"/>
      <c r="T746" s="199" t="n"/>
      <c r="U746" s="199" t="n"/>
      <c r="V746" s="199" t="n"/>
      <c r="W746" s="199" t="n"/>
      <c r="X746" s="199" t="n"/>
      <c r="Y746" s="199" t="n"/>
      <c r="Z746" s="199" t="n"/>
      <c r="AA746" s="199" t="n"/>
      <c r="AB746" s="199" t="n"/>
      <c r="AC746" s="199" t="n"/>
      <c r="AD746" s="199" t="n"/>
      <c r="AE746" s="199" t="n"/>
      <c r="AF746" s="199" t="n"/>
      <c r="AG746" s="199" t="n"/>
    </row>
    <row r="747" ht="22.5" customHeight="1">
      <c r="A747" s="199" t="n"/>
      <c r="B747" s="201" t="n"/>
      <c r="C747" s="200" t="n"/>
      <c r="D747" s="201" t="n"/>
      <c r="E747" s="200" t="n"/>
      <c r="F747" s="201" t="n"/>
      <c r="G747" s="200" t="n"/>
      <c r="H747" s="201" t="n"/>
      <c r="I747" s="200" t="n"/>
      <c r="J747" s="199" t="n"/>
      <c r="K747" s="199" t="n"/>
      <c r="L747" s="199" t="n"/>
      <c r="M747" s="212" t="n"/>
      <c r="N747" s="199" t="n"/>
      <c r="O747" s="199" t="n"/>
      <c r="P747" s="199" t="n"/>
      <c r="Q747" s="199" t="n"/>
      <c r="R747" s="199" t="n"/>
      <c r="S747" s="199" t="n"/>
      <c r="T747" s="199" t="n"/>
      <c r="U747" s="199" t="n"/>
      <c r="V747" s="199" t="n"/>
      <c r="W747" s="199" t="n"/>
      <c r="X747" s="199" t="n"/>
      <c r="Y747" s="199" t="n"/>
      <c r="Z747" s="199" t="n"/>
      <c r="AA747" s="199" t="n"/>
      <c r="AB747" s="199" t="n"/>
      <c r="AC747" s="199" t="n"/>
      <c r="AD747" s="199" t="n"/>
      <c r="AE747" s="199" t="n"/>
      <c r="AF747" s="199" t="n"/>
      <c r="AG747" s="199" t="n"/>
    </row>
    <row r="748" ht="22.5" customHeight="1">
      <c r="A748" s="199" t="n"/>
      <c r="B748" s="201" t="n"/>
      <c r="C748" s="200" t="n"/>
      <c r="D748" s="201" t="n"/>
      <c r="E748" s="200" t="n"/>
      <c r="F748" s="201" t="n"/>
      <c r="G748" s="200" t="n"/>
      <c r="H748" s="201" t="n"/>
      <c r="I748" s="200" t="n"/>
      <c r="J748" s="199" t="n"/>
      <c r="K748" s="199" t="n"/>
      <c r="L748" s="199" t="n"/>
      <c r="M748" s="212" t="n"/>
      <c r="N748" s="199" t="n"/>
      <c r="O748" s="199" t="n"/>
      <c r="P748" s="199" t="n"/>
      <c r="Q748" s="199" t="n"/>
      <c r="R748" s="199" t="n"/>
      <c r="S748" s="199" t="n"/>
      <c r="T748" s="199" t="n"/>
      <c r="U748" s="199" t="n"/>
      <c r="V748" s="199" t="n"/>
      <c r="W748" s="199" t="n"/>
      <c r="X748" s="199" t="n"/>
      <c r="Y748" s="199" t="n"/>
      <c r="Z748" s="199" t="n"/>
      <c r="AA748" s="199" t="n"/>
      <c r="AB748" s="199" t="n"/>
      <c r="AC748" s="199" t="n"/>
      <c r="AD748" s="199" t="n"/>
      <c r="AE748" s="199" t="n"/>
      <c r="AF748" s="199" t="n"/>
      <c r="AG748" s="199" t="n"/>
    </row>
    <row r="749" ht="22.5" customHeight="1">
      <c r="A749" s="199" t="n"/>
      <c r="B749" s="201" t="n"/>
      <c r="C749" s="200" t="n"/>
      <c r="D749" s="201" t="n"/>
      <c r="E749" s="200" t="n"/>
      <c r="F749" s="201" t="n"/>
      <c r="G749" s="200" t="n"/>
      <c r="H749" s="201" t="n"/>
      <c r="I749" s="200" t="n"/>
      <c r="J749" s="199" t="n"/>
      <c r="K749" s="199" t="n"/>
      <c r="L749" s="199" t="n"/>
      <c r="M749" s="212" t="n"/>
      <c r="N749" s="199" t="n"/>
      <c r="O749" s="199" t="n"/>
      <c r="P749" s="199" t="n"/>
      <c r="Q749" s="199" t="n"/>
      <c r="R749" s="199" t="n"/>
      <c r="S749" s="199" t="n"/>
      <c r="T749" s="199" t="n"/>
      <c r="U749" s="199" t="n"/>
      <c r="V749" s="199" t="n"/>
      <c r="W749" s="199" t="n"/>
      <c r="X749" s="199" t="n"/>
      <c r="Y749" s="199" t="n"/>
      <c r="Z749" s="199" t="n"/>
      <c r="AA749" s="199" t="n"/>
      <c r="AB749" s="199" t="n"/>
      <c r="AC749" s="199" t="n"/>
      <c r="AD749" s="199" t="n"/>
      <c r="AE749" s="199" t="n"/>
      <c r="AF749" s="199" t="n"/>
      <c r="AG749" s="199" t="n"/>
    </row>
    <row r="750" ht="22.5" customHeight="1">
      <c r="A750" s="199" t="n"/>
      <c r="B750" s="201" t="n"/>
      <c r="C750" s="200" t="n"/>
      <c r="D750" s="201" t="n"/>
      <c r="E750" s="200" t="n"/>
      <c r="F750" s="201" t="n"/>
      <c r="G750" s="200" t="n"/>
      <c r="H750" s="201" t="n"/>
      <c r="I750" s="200" t="n"/>
      <c r="J750" s="199" t="n"/>
      <c r="K750" s="199" t="n"/>
      <c r="L750" s="199" t="n"/>
      <c r="M750" s="212" t="n"/>
      <c r="N750" s="199" t="n"/>
      <c r="O750" s="199" t="n"/>
      <c r="P750" s="199" t="n"/>
      <c r="Q750" s="199" t="n"/>
      <c r="R750" s="199" t="n"/>
      <c r="S750" s="199" t="n"/>
      <c r="T750" s="199" t="n"/>
      <c r="U750" s="199" t="n"/>
      <c r="V750" s="199" t="n"/>
      <c r="W750" s="199" t="n"/>
      <c r="X750" s="199" t="n"/>
      <c r="Y750" s="199" t="n"/>
      <c r="Z750" s="199" t="n"/>
      <c r="AA750" s="199" t="n"/>
      <c r="AB750" s="199" t="n"/>
      <c r="AC750" s="199" t="n"/>
      <c r="AD750" s="199" t="n"/>
      <c r="AE750" s="199" t="n"/>
      <c r="AF750" s="199" t="n"/>
      <c r="AG750" s="199" t="n"/>
    </row>
    <row r="751" ht="22.5" customHeight="1">
      <c r="A751" s="199" t="n"/>
      <c r="B751" s="201" t="n"/>
      <c r="C751" s="200" t="n"/>
      <c r="D751" s="201" t="n"/>
      <c r="E751" s="200" t="n"/>
      <c r="F751" s="201" t="n"/>
      <c r="G751" s="200" t="n"/>
      <c r="H751" s="201" t="n"/>
      <c r="I751" s="200" t="n"/>
      <c r="J751" s="199" t="n"/>
      <c r="K751" s="199" t="n"/>
      <c r="L751" s="199" t="n"/>
      <c r="M751" s="212" t="n"/>
      <c r="N751" s="199" t="n"/>
      <c r="O751" s="199" t="n"/>
      <c r="P751" s="199" t="n"/>
      <c r="Q751" s="199" t="n"/>
      <c r="R751" s="199" t="n"/>
      <c r="S751" s="199" t="n"/>
      <c r="T751" s="199" t="n"/>
      <c r="U751" s="199" t="n"/>
      <c r="V751" s="199" t="n"/>
      <c r="W751" s="199" t="n"/>
      <c r="X751" s="199" t="n"/>
      <c r="Y751" s="199" t="n"/>
      <c r="Z751" s="199" t="n"/>
      <c r="AA751" s="199" t="n"/>
      <c r="AB751" s="199" t="n"/>
      <c r="AC751" s="199" t="n"/>
      <c r="AD751" s="199" t="n"/>
      <c r="AE751" s="199" t="n"/>
      <c r="AF751" s="199" t="n"/>
      <c r="AG751" s="199" t="n"/>
    </row>
    <row r="752" ht="22.5" customHeight="1">
      <c r="A752" s="199" t="n"/>
      <c r="B752" s="201" t="n"/>
      <c r="C752" s="200" t="n"/>
      <c r="D752" s="201" t="n"/>
      <c r="E752" s="200" t="n"/>
      <c r="F752" s="201" t="n"/>
      <c r="G752" s="200" t="n"/>
      <c r="H752" s="201" t="n"/>
      <c r="I752" s="200" t="n"/>
      <c r="J752" s="199" t="n"/>
      <c r="K752" s="199" t="n"/>
      <c r="L752" s="199" t="n"/>
      <c r="M752" s="212" t="n"/>
      <c r="N752" s="199" t="n"/>
      <c r="O752" s="199" t="n"/>
      <c r="P752" s="199" t="n"/>
      <c r="Q752" s="199" t="n"/>
      <c r="R752" s="199" t="n"/>
      <c r="S752" s="199" t="n"/>
      <c r="T752" s="199" t="n"/>
      <c r="U752" s="199" t="n"/>
      <c r="V752" s="199" t="n"/>
      <c r="W752" s="199" t="n"/>
      <c r="X752" s="199" t="n"/>
      <c r="Y752" s="199" t="n"/>
      <c r="Z752" s="199" t="n"/>
      <c r="AA752" s="199" t="n"/>
      <c r="AB752" s="199" t="n"/>
      <c r="AC752" s="199" t="n"/>
      <c r="AD752" s="199" t="n"/>
      <c r="AE752" s="199" t="n"/>
      <c r="AF752" s="199" t="n"/>
      <c r="AG752" s="199" t="n"/>
    </row>
    <row r="753" ht="22.5" customHeight="1">
      <c r="A753" s="199" t="n"/>
      <c r="B753" s="201" t="n"/>
      <c r="C753" s="200" t="n"/>
      <c r="D753" s="201" t="n"/>
      <c r="E753" s="200" t="n"/>
      <c r="F753" s="201" t="n"/>
      <c r="G753" s="200" t="n"/>
      <c r="H753" s="201" t="n"/>
      <c r="I753" s="200" t="n"/>
      <c r="J753" s="199" t="n"/>
      <c r="K753" s="199" t="n"/>
      <c r="L753" s="199" t="n"/>
      <c r="M753" s="212" t="n"/>
      <c r="N753" s="199" t="n"/>
      <c r="O753" s="199" t="n"/>
      <c r="P753" s="199" t="n"/>
      <c r="Q753" s="199" t="n"/>
      <c r="R753" s="199" t="n"/>
      <c r="S753" s="199" t="n"/>
      <c r="T753" s="199" t="n"/>
      <c r="U753" s="199" t="n"/>
      <c r="V753" s="199" t="n"/>
      <c r="W753" s="199" t="n"/>
      <c r="X753" s="199" t="n"/>
      <c r="Y753" s="199" t="n"/>
      <c r="Z753" s="199" t="n"/>
      <c r="AA753" s="199" t="n"/>
      <c r="AB753" s="199" t="n"/>
      <c r="AC753" s="199" t="n"/>
      <c r="AD753" s="199" t="n"/>
      <c r="AE753" s="199" t="n"/>
      <c r="AF753" s="199" t="n"/>
      <c r="AG753" s="199" t="n"/>
    </row>
    <row r="754" ht="22.5" customHeight="1">
      <c r="A754" s="199" t="n"/>
      <c r="B754" s="201" t="n"/>
      <c r="C754" s="200" t="n"/>
      <c r="D754" s="201" t="n"/>
      <c r="E754" s="200" t="n"/>
      <c r="F754" s="201" t="n"/>
      <c r="G754" s="200" t="n"/>
      <c r="H754" s="201" t="n"/>
      <c r="I754" s="200" t="n"/>
      <c r="J754" s="199" t="n"/>
      <c r="K754" s="199" t="n"/>
      <c r="L754" s="199" t="n"/>
      <c r="M754" s="212" t="n"/>
      <c r="N754" s="199" t="n"/>
      <c r="O754" s="199" t="n"/>
      <c r="P754" s="199" t="n"/>
      <c r="Q754" s="199" t="n"/>
      <c r="R754" s="199" t="n"/>
      <c r="S754" s="199" t="n"/>
      <c r="T754" s="199" t="n"/>
      <c r="U754" s="199" t="n"/>
      <c r="V754" s="199" t="n"/>
      <c r="W754" s="199" t="n"/>
      <c r="X754" s="199" t="n"/>
      <c r="Y754" s="199" t="n"/>
      <c r="Z754" s="199" t="n"/>
      <c r="AA754" s="199" t="n"/>
      <c r="AB754" s="199" t="n"/>
      <c r="AC754" s="199" t="n"/>
      <c r="AD754" s="199" t="n"/>
      <c r="AE754" s="199" t="n"/>
      <c r="AF754" s="199" t="n"/>
      <c r="AG754" s="199" t="n"/>
    </row>
    <row r="755" ht="22.5" customHeight="1">
      <c r="A755" s="199" t="n"/>
      <c r="B755" s="201" t="n"/>
      <c r="C755" s="200" t="n"/>
      <c r="D755" s="201" t="n"/>
      <c r="E755" s="200" t="n"/>
      <c r="F755" s="201" t="n"/>
      <c r="G755" s="200" t="n"/>
      <c r="H755" s="201" t="n"/>
      <c r="I755" s="200" t="n"/>
      <c r="J755" s="199" t="n"/>
      <c r="K755" s="199" t="n"/>
      <c r="L755" s="199" t="n"/>
      <c r="M755" s="212" t="n"/>
      <c r="N755" s="199" t="n"/>
      <c r="O755" s="199" t="n"/>
      <c r="P755" s="199" t="n"/>
      <c r="Q755" s="199" t="n"/>
      <c r="R755" s="199" t="n"/>
      <c r="S755" s="199" t="n"/>
      <c r="T755" s="199" t="n"/>
      <c r="U755" s="199" t="n"/>
      <c r="V755" s="199" t="n"/>
      <c r="W755" s="199" t="n"/>
      <c r="X755" s="199" t="n"/>
      <c r="Y755" s="199" t="n"/>
      <c r="Z755" s="199" t="n"/>
      <c r="AA755" s="199" t="n"/>
      <c r="AB755" s="199" t="n"/>
      <c r="AC755" s="199" t="n"/>
      <c r="AD755" s="199" t="n"/>
      <c r="AE755" s="199" t="n"/>
      <c r="AF755" s="199" t="n"/>
      <c r="AG755" s="199" t="n"/>
    </row>
    <row r="756" ht="22.5" customHeight="1">
      <c r="A756" s="199" t="n"/>
      <c r="B756" s="201" t="n"/>
      <c r="C756" s="200" t="n"/>
      <c r="D756" s="201" t="n"/>
      <c r="E756" s="200" t="n"/>
      <c r="F756" s="201" t="n"/>
      <c r="G756" s="200" t="n"/>
      <c r="H756" s="201" t="n"/>
      <c r="I756" s="200" t="n"/>
      <c r="J756" s="199" t="n"/>
      <c r="K756" s="199" t="n"/>
      <c r="L756" s="199" t="n"/>
      <c r="M756" s="212" t="n"/>
      <c r="N756" s="199" t="n"/>
      <c r="O756" s="199" t="n"/>
      <c r="P756" s="199" t="n"/>
      <c r="Q756" s="199" t="n"/>
      <c r="R756" s="199" t="n"/>
      <c r="S756" s="199" t="n"/>
      <c r="T756" s="199" t="n"/>
      <c r="U756" s="199" t="n"/>
      <c r="V756" s="199" t="n"/>
      <c r="W756" s="199" t="n"/>
      <c r="X756" s="199" t="n"/>
      <c r="Y756" s="199" t="n"/>
      <c r="Z756" s="199" t="n"/>
      <c r="AA756" s="199" t="n"/>
      <c r="AB756" s="199" t="n"/>
      <c r="AC756" s="199" t="n"/>
      <c r="AD756" s="199" t="n"/>
      <c r="AE756" s="199" t="n"/>
      <c r="AF756" s="199" t="n"/>
      <c r="AG756" s="199" t="n"/>
    </row>
    <row r="757" ht="22.5" customHeight="1">
      <c r="A757" s="199" t="n"/>
      <c r="B757" s="201" t="n"/>
      <c r="C757" s="200" t="n"/>
      <c r="D757" s="201" t="n"/>
      <c r="E757" s="200" t="n"/>
      <c r="F757" s="201" t="n"/>
      <c r="G757" s="200" t="n"/>
      <c r="H757" s="201" t="n"/>
      <c r="I757" s="200" t="n"/>
      <c r="J757" s="199" t="n"/>
      <c r="K757" s="199" t="n"/>
      <c r="L757" s="199" t="n"/>
      <c r="M757" s="212" t="n"/>
      <c r="N757" s="199" t="n"/>
      <c r="O757" s="199" t="n"/>
      <c r="P757" s="199" t="n"/>
      <c r="Q757" s="199" t="n"/>
      <c r="R757" s="199" t="n"/>
      <c r="S757" s="199" t="n"/>
      <c r="T757" s="199" t="n"/>
      <c r="U757" s="199" t="n"/>
      <c r="V757" s="199" t="n"/>
      <c r="W757" s="199" t="n"/>
      <c r="X757" s="199" t="n"/>
      <c r="Y757" s="199" t="n"/>
      <c r="Z757" s="199" t="n"/>
      <c r="AA757" s="199" t="n"/>
      <c r="AB757" s="199" t="n"/>
      <c r="AC757" s="199" t="n"/>
      <c r="AD757" s="199" t="n"/>
      <c r="AE757" s="199" t="n"/>
      <c r="AF757" s="199" t="n"/>
      <c r="AG757" s="199" t="n"/>
    </row>
    <row r="758" ht="22.5" customHeight="1">
      <c r="A758" s="199" t="n"/>
      <c r="B758" s="201" t="n"/>
      <c r="C758" s="200" t="n"/>
      <c r="D758" s="201" t="n"/>
      <c r="E758" s="200" t="n"/>
      <c r="F758" s="201" t="n"/>
      <c r="G758" s="200" t="n"/>
      <c r="H758" s="201" t="n"/>
      <c r="I758" s="200" t="n"/>
      <c r="J758" s="199" t="n"/>
      <c r="K758" s="199" t="n"/>
      <c r="L758" s="199" t="n"/>
      <c r="M758" s="212" t="n"/>
      <c r="N758" s="199" t="n"/>
      <c r="O758" s="199" t="n"/>
      <c r="P758" s="199" t="n"/>
      <c r="Q758" s="199" t="n"/>
      <c r="R758" s="199" t="n"/>
      <c r="S758" s="199" t="n"/>
      <c r="T758" s="199" t="n"/>
      <c r="U758" s="199" t="n"/>
      <c r="V758" s="199" t="n"/>
      <c r="W758" s="199" t="n"/>
      <c r="X758" s="199" t="n"/>
      <c r="Y758" s="199" t="n"/>
      <c r="Z758" s="199" t="n"/>
      <c r="AA758" s="199" t="n"/>
      <c r="AB758" s="199" t="n"/>
      <c r="AC758" s="199" t="n"/>
      <c r="AD758" s="199" t="n"/>
      <c r="AE758" s="199" t="n"/>
      <c r="AF758" s="199" t="n"/>
      <c r="AG758" s="199" t="n"/>
    </row>
    <row r="759" ht="22.5" customHeight="1">
      <c r="A759" s="199" t="n"/>
      <c r="B759" s="201" t="n"/>
      <c r="C759" s="200" t="n"/>
      <c r="D759" s="201" t="n"/>
      <c r="E759" s="200" t="n"/>
      <c r="F759" s="201" t="n"/>
      <c r="G759" s="200" t="n"/>
      <c r="H759" s="201" t="n"/>
      <c r="I759" s="200" t="n"/>
      <c r="J759" s="199" t="n"/>
      <c r="K759" s="199" t="n"/>
      <c r="L759" s="199" t="n"/>
      <c r="M759" s="212" t="n"/>
      <c r="N759" s="199" t="n"/>
      <c r="O759" s="199" t="n"/>
      <c r="P759" s="199" t="n"/>
      <c r="Q759" s="199" t="n"/>
      <c r="R759" s="199" t="n"/>
      <c r="S759" s="199" t="n"/>
      <c r="T759" s="199" t="n"/>
      <c r="U759" s="199" t="n"/>
      <c r="V759" s="199" t="n"/>
      <c r="W759" s="199" t="n"/>
      <c r="X759" s="199" t="n"/>
      <c r="Y759" s="199" t="n"/>
      <c r="Z759" s="199" t="n"/>
      <c r="AA759" s="199" t="n"/>
      <c r="AB759" s="199" t="n"/>
      <c r="AC759" s="199" t="n"/>
      <c r="AD759" s="199" t="n"/>
      <c r="AE759" s="199" t="n"/>
      <c r="AF759" s="199" t="n"/>
      <c r="AG759" s="199" t="n"/>
    </row>
    <row r="760" ht="22.5" customHeight="1">
      <c r="A760" s="199" t="n"/>
      <c r="B760" s="201" t="n"/>
      <c r="C760" s="200" t="n"/>
      <c r="D760" s="201" t="n"/>
      <c r="E760" s="200" t="n"/>
      <c r="F760" s="201" t="n"/>
      <c r="G760" s="200" t="n"/>
      <c r="H760" s="201" t="n"/>
      <c r="I760" s="200" t="n"/>
      <c r="J760" s="199" t="n"/>
      <c r="K760" s="199" t="n"/>
      <c r="L760" s="199" t="n"/>
      <c r="M760" s="212" t="n"/>
      <c r="N760" s="199" t="n"/>
      <c r="O760" s="199" t="n"/>
      <c r="P760" s="199" t="n"/>
      <c r="Q760" s="199" t="n"/>
      <c r="R760" s="199" t="n"/>
      <c r="S760" s="199" t="n"/>
      <c r="T760" s="199" t="n"/>
      <c r="U760" s="199" t="n"/>
      <c r="V760" s="199" t="n"/>
      <c r="W760" s="199" t="n"/>
      <c r="X760" s="199" t="n"/>
      <c r="Y760" s="199" t="n"/>
      <c r="Z760" s="199" t="n"/>
      <c r="AA760" s="199" t="n"/>
      <c r="AB760" s="199" t="n"/>
      <c r="AC760" s="199" t="n"/>
      <c r="AD760" s="199" t="n"/>
      <c r="AE760" s="199" t="n"/>
      <c r="AF760" s="199" t="n"/>
      <c r="AG760" s="199" t="n"/>
    </row>
    <row r="761" ht="22.5" customHeight="1">
      <c r="A761" s="199" t="n"/>
      <c r="B761" s="201" t="n"/>
      <c r="C761" s="200" t="n"/>
      <c r="D761" s="201" t="n"/>
      <c r="E761" s="200" t="n"/>
      <c r="F761" s="201" t="n"/>
      <c r="G761" s="200" t="n"/>
      <c r="H761" s="201" t="n"/>
      <c r="I761" s="200" t="n"/>
      <c r="J761" s="199" t="n"/>
      <c r="K761" s="199" t="n"/>
      <c r="L761" s="199" t="n"/>
      <c r="M761" s="212" t="n"/>
      <c r="N761" s="199" t="n"/>
      <c r="O761" s="199" t="n"/>
      <c r="P761" s="199" t="n"/>
      <c r="Q761" s="199" t="n"/>
      <c r="R761" s="199" t="n"/>
      <c r="S761" s="199" t="n"/>
      <c r="T761" s="199" t="n"/>
      <c r="U761" s="199" t="n"/>
      <c r="V761" s="199" t="n"/>
      <c r="W761" s="199" t="n"/>
      <c r="X761" s="199" t="n"/>
      <c r="Y761" s="199" t="n"/>
      <c r="Z761" s="199" t="n"/>
      <c r="AA761" s="199" t="n"/>
      <c r="AB761" s="199" t="n"/>
      <c r="AC761" s="199" t="n"/>
      <c r="AD761" s="199" t="n"/>
      <c r="AE761" s="199" t="n"/>
      <c r="AF761" s="199" t="n"/>
      <c r="AG761" s="199" t="n"/>
    </row>
    <row r="762" ht="22.5" customHeight="1">
      <c r="A762" s="199" t="n"/>
      <c r="B762" s="201" t="n"/>
      <c r="C762" s="200" t="n"/>
      <c r="D762" s="201" t="n"/>
      <c r="E762" s="200" t="n"/>
      <c r="F762" s="201" t="n"/>
      <c r="G762" s="200" t="n"/>
      <c r="H762" s="201" t="n"/>
      <c r="I762" s="200" t="n"/>
      <c r="J762" s="199" t="n"/>
      <c r="K762" s="199" t="n"/>
      <c r="L762" s="199" t="n"/>
      <c r="M762" s="212" t="n"/>
      <c r="N762" s="199" t="n"/>
      <c r="O762" s="199" t="n"/>
      <c r="P762" s="199" t="n"/>
      <c r="Q762" s="199" t="n"/>
      <c r="R762" s="199" t="n"/>
      <c r="S762" s="199" t="n"/>
      <c r="T762" s="199" t="n"/>
      <c r="U762" s="199" t="n"/>
      <c r="V762" s="199" t="n"/>
      <c r="W762" s="199" t="n"/>
      <c r="X762" s="199" t="n"/>
      <c r="Y762" s="199" t="n"/>
      <c r="Z762" s="199" t="n"/>
      <c r="AA762" s="199" t="n"/>
      <c r="AB762" s="199" t="n"/>
      <c r="AC762" s="199" t="n"/>
      <c r="AD762" s="199" t="n"/>
      <c r="AE762" s="199" t="n"/>
      <c r="AF762" s="199" t="n"/>
      <c r="AG762" s="199" t="n"/>
    </row>
    <row r="763" ht="22.5" customHeight="1">
      <c r="A763" s="199" t="n"/>
      <c r="B763" s="201" t="n"/>
      <c r="C763" s="200" t="n"/>
      <c r="D763" s="201" t="n"/>
      <c r="E763" s="200" t="n"/>
      <c r="F763" s="201" t="n"/>
      <c r="G763" s="200" t="n"/>
      <c r="H763" s="201" t="n"/>
      <c r="I763" s="200" t="n"/>
      <c r="J763" s="199" t="n"/>
      <c r="K763" s="199" t="n"/>
      <c r="L763" s="199" t="n"/>
      <c r="M763" s="212" t="n"/>
      <c r="N763" s="199" t="n"/>
      <c r="O763" s="199" t="n"/>
      <c r="P763" s="199" t="n"/>
      <c r="Q763" s="199" t="n"/>
      <c r="R763" s="199" t="n"/>
      <c r="S763" s="199" t="n"/>
      <c r="T763" s="199" t="n"/>
      <c r="U763" s="199" t="n"/>
      <c r="V763" s="199" t="n"/>
      <c r="W763" s="199" t="n"/>
      <c r="X763" s="199" t="n"/>
      <c r="Y763" s="199" t="n"/>
      <c r="Z763" s="199" t="n"/>
      <c r="AA763" s="199" t="n"/>
      <c r="AB763" s="199" t="n"/>
      <c r="AC763" s="199" t="n"/>
      <c r="AD763" s="199" t="n"/>
      <c r="AE763" s="199" t="n"/>
      <c r="AF763" s="199" t="n"/>
      <c r="AG763" s="199" t="n"/>
    </row>
    <row r="764" ht="22.5" customHeight="1">
      <c r="A764" s="199" t="n"/>
      <c r="B764" s="201" t="n"/>
      <c r="C764" s="200" t="n"/>
      <c r="D764" s="201" t="n"/>
      <c r="E764" s="200" t="n"/>
      <c r="F764" s="201" t="n"/>
      <c r="G764" s="200" t="n"/>
      <c r="H764" s="201" t="n"/>
      <c r="I764" s="200" t="n"/>
      <c r="J764" s="199" t="n"/>
      <c r="K764" s="199" t="n"/>
      <c r="L764" s="199" t="n"/>
      <c r="M764" s="212" t="n"/>
      <c r="N764" s="199" t="n"/>
      <c r="O764" s="199" t="n"/>
      <c r="P764" s="199" t="n"/>
      <c r="Q764" s="199" t="n"/>
      <c r="R764" s="199" t="n"/>
      <c r="S764" s="199" t="n"/>
      <c r="T764" s="199" t="n"/>
      <c r="U764" s="199" t="n"/>
      <c r="V764" s="199" t="n"/>
      <c r="W764" s="199" t="n"/>
      <c r="X764" s="199" t="n"/>
      <c r="Y764" s="199" t="n"/>
      <c r="Z764" s="199" t="n"/>
      <c r="AA764" s="199" t="n"/>
      <c r="AB764" s="199" t="n"/>
      <c r="AC764" s="199" t="n"/>
      <c r="AD764" s="199" t="n"/>
      <c r="AE764" s="199" t="n"/>
      <c r="AF764" s="199" t="n"/>
      <c r="AG764" s="199" t="n"/>
    </row>
    <row r="765" ht="22.5" customHeight="1">
      <c r="A765" s="199" t="n"/>
      <c r="B765" s="201" t="n"/>
      <c r="C765" s="200" t="n"/>
      <c r="D765" s="201" t="n"/>
      <c r="E765" s="200" t="n"/>
      <c r="F765" s="201" t="n"/>
      <c r="G765" s="200" t="n"/>
      <c r="H765" s="201" t="n"/>
      <c r="I765" s="200" t="n"/>
      <c r="J765" s="199" t="n"/>
      <c r="K765" s="199" t="n"/>
      <c r="L765" s="199" t="n"/>
      <c r="M765" s="212" t="n"/>
      <c r="N765" s="199" t="n"/>
      <c r="O765" s="199" t="n"/>
      <c r="P765" s="199" t="n"/>
      <c r="Q765" s="199" t="n"/>
      <c r="R765" s="199" t="n"/>
      <c r="S765" s="199" t="n"/>
      <c r="T765" s="199" t="n"/>
      <c r="U765" s="199" t="n"/>
      <c r="V765" s="199" t="n"/>
      <c r="W765" s="199" t="n"/>
      <c r="X765" s="199" t="n"/>
      <c r="Y765" s="199" t="n"/>
      <c r="Z765" s="199" t="n"/>
      <c r="AA765" s="199" t="n"/>
      <c r="AB765" s="199" t="n"/>
      <c r="AC765" s="199" t="n"/>
      <c r="AD765" s="199" t="n"/>
      <c r="AE765" s="199" t="n"/>
      <c r="AF765" s="199" t="n"/>
      <c r="AG765" s="199" t="n"/>
    </row>
    <row r="766" ht="22.5" customHeight="1">
      <c r="A766" s="199" t="n"/>
      <c r="B766" s="201" t="n"/>
      <c r="C766" s="200" t="n"/>
      <c r="D766" s="201" t="n"/>
      <c r="E766" s="200" t="n"/>
      <c r="F766" s="201" t="n"/>
      <c r="G766" s="200" t="n"/>
      <c r="H766" s="201" t="n"/>
      <c r="I766" s="200" t="n"/>
      <c r="J766" s="199" t="n"/>
      <c r="K766" s="199" t="n"/>
      <c r="L766" s="199" t="n"/>
      <c r="M766" s="212" t="n"/>
      <c r="N766" s="199" t="n"/>
      <c r="O766" s="199" t="n"/>
      <c r="P766" s="199" t="n"/>
      <c r="Q766" s="199" t="n"/>
      <c r="R766" s="199" t="n"/>
      <c r="S766" s="199" t="n"/>
      <c r="T766" s="199" t="n"/>
      <c r="U766" s="199" t="n"/>
      <c r="V766" s="199" t="n"/>
      <c r="W766" s="199" t="n"/>
      <c r="X766" s="199" t="n"/>
      <c r="Y766" s="199" t="n"/>
      <c r="Z766" s="199" t="n"/>
      <c r="AA766" s="199" t="n"/>
      <c r="AB766" s="199" t="n"/>
      <c r="AC766" s="199" t="n"/>
      <c r="AD766" s="199" t="n"/>
      <c r="AE766" s="199" t="n"/>
      <c r="AF766" s="199" t="n"/>
      <c r="AG766" s="199" t="n"/>
    </row>
    <row r="767" ht="22.5" customHeight="1">
      <c r="A767" s="199" t="n"/>
      <c r="B767" s="201" t="n"/>
      <c r="C767" s="200" t="n"/>
      <c r="D767" s="201" t="n"/>
      <c r="E767" s="200" t="n"/>
      <c r="F767" s="201" t="n"/>
      <c r="G767" s="200" t="n"/>
      <c r="H767" s="201" t="n"/>
      <c r="I767" s="200" t="n"/>
      <c r="J767" s="199" t="n"/>
      <c r="K767" s="199" t="n"/>
      <c r="L767" s="199" t="n"/>
      <c r="M767" s="212" t="n"/>
      <c r="N767" s="199" t="n"/>
      <c r="O767" s="199" t="n"/>
      <c r="P767" s="199" t="n"/>
      <c r="Q767" s="199" t="n"/>
      <c r="R767" s="199" t="n"/>
      <c r="S767" s="199" t="n"/>
      <c r="T767" s="199" t="n"/>
      <c r="U767" s="199" t="n"/>
      <c r="V767" s="199" t="n"/>
      <c r="W767" s="199" t="n"/>
      <c r="X767" s="199" t="n"/>
      <c r="Y767" s="199" t="n"/>
      <c r="Z767" s="199" t="n"/>
      <c r="AA767" s="199" t="n"/>
      <c r="AB767" s="199" t="n"/>
      <c r="AC767" s="199" t="n"/>
      <c r="AD767" s="199" t="n"/>
      <c r="AE767" s="199" t="n"/>
      <c r="AF767" s="199" t="n"/>
      <c r="AG767" s="199" t="n"/>
    </row>
    <row r="768" ht="22.5" customHeight="1">
      <c r="A768" s="199" t="n"/>
      <c r="B768" s="201" t="n"/>
      <c r="C768" s="200" t="n"/>
      <c r="D768" s="201" t="n"/>
      <c r="E768" s="200" t="n"/>
      <c r="F768" s="201" t="n"/>
      <c r="G768" s="200" t="n"/>
      <c r="H768" s="201" t="n"/>
      <c r="I768" s="200" t="n"/>
      <c r="J768" s="199" t="n"/>
      <c r="K768" s="199" t="n"/>
      <c r="L768" s="199" t="n"/>
      <c r="M768" s="212" t="n"/>
      <c r="N768" s="199" t="n"/>
      <c r="O768" s="199" t="n"/>
      <c r="P768" s="199" t="n"/>
      <c r="Q768" s="199" t="n"/>
      <c r="R768" s="199" t="n"/>
      <c r="S768" s="199" t="n"/>
      <c r="T768" s="199" t="n"/>
      <c r="U768" s="199" t="n"/>
      <c r="V768" s="199" t="n"/>
      <c r="W768" s="199" t="n"/>
      <c r="X768" s="199" t="n"/>
      <c r="Y768" s="199" t="n"/>
      <c r="Z768" s="199" t="n"/>
      <c r="AA768" s="199" t="n"/>
      <c r="AB768" s="199" t="n"/>
      <c r="AC768" s="199" t="n"/>
      <c r="AD768" s="199" t="n"/>
      <c r="AE768" s="199" t="n"/>
      <c r="AF768" s="199" t="n"/>
      <c r="AG768" s="199" t="n"/>
    </row>
    <row r="769" ht="22.5" customHeight="1">
      <c r="A769" s="199" t="n"/>
      <c r="B769" s="201" t="n"/>
      <c r="C769" s="200" t="n"/>
      <c r="D769" s="201" t="n"/>
      <c r="E769" s="200" t="n"/>
      <c r="F769" s="201" t="n"/>
      <c r="G769" s="200" t="n"/>
      <c r="H769" s="201" t="n"/>
      <c r="I769" s="200" t="n"/>
      <c r="J769" s="199" t="n"/>
      <c r="K769" s="199" t="n"/>
      <c r="L769" s="199" t="n"/>
      <c r="M769" s="212" t="n"/>
      <c r="N769" s="199" t="n"/>
      <c r="O769" s="199" t="n"/>
      <c r="P769" s="199" t="n"/>
      <c r="Q769" s="199" t="n"/>
      <c r="R769" s="199" t="n"/>
      <c r="S769" s="199" t="n"/>
      <c r="T769" s="199" t="n"/>
      <c r="U769" s="199" t="n"/>
      <c r="V769" s="199" t="n"/>
      <c r="W769" s="199" t="n"/>
      <c r="X769" s="199" t="n"/>
      <c r="Y769" s="199" t="n"/>
      <c r="Z769" s="199" t="n"/>
      <c r="AA769" s="199" t="n"/>
      <c r="AB769" s="199" t="n"/>
      <c r="AC769" s="199" t="n"/>
      <c r="AD769" s="199" t="n"/>
      <c r="AE769" s="199" t="n"/>
      <c r="AF769" s="199" t="n"/>
      <c r="AG769" s="199" t="n"/>
    </row>
    <row r="770" ht="22.5" customHeight="1">
      <c r="A770" s="199" t="n"/>
      <c r="B770" s="201" t="n"/>
      <c r="C770" s="200" t="n"/>
      <c r="D770" s="201" t="n"/>
      <c r="E770" s="200" t="n"/>
      <c r="F770" s="201" t="n"/>
      <c r="G770" s="200" t="n"/>
      <c r="H770" s="201" t="n"/>
      <c r="I770" s="200" t="n"/>
      <c r="J770" s="199" t="n"/>
      <c r="K770" s="199" t="n"/>
      <c r="L770" s="199" t="n"/>
      <c r="M770" s="212" t="n"/>
      <c r="N770" s="199" t="n"/>
      <c r="O770" s="199" t="n"/>
      <c r="P770" s="199" t="n"/>
      <c r="Q770" s="199" t="n"/>
      <c r="R770" s="199" t="n"/>
      <c r="S770" s="199" t="n"/>
      <c r="T770" s="199" t="n"/>
      <c r="U770" s="199" t="n"/>
      <c r="V770" s="199" t="n"/>
      <c r="W770" s="199" t="n"/>
      <c r="X770" s="199" t="n"/>
      <c r="Y770" s="199" t="n"/>
      <c r="Z770" s="199" t="n"/>
      <c r="AA770" s="199" t="n"/>
      <c r="AB770" s="199" t="n"/>
      <c r="AC770" s="199" t="n"/>
      <c r="AD770" s="199" t="n"/>
      <c r="AE770" s="199" t="n"/>
      <c r="AF770" s="199" t="n"/>
      <c r="AG770" s="199" t="n"/>
    </row>
    <row r="771" ht="22.5" customHeight="1">
      <c r="A771" s="199" t="n"/>
      <c r="B771" s="201" t="n"/>
      <c r="C771" s="200" t="n"/>
      <c r="D771" s="201" t="n"/>
      <c r="E771" s="200" t="n"/>
      <c r="F771" s="201" t="n"/>
      <c r="G771" s="200" t="n"/>
      <c r="H771" s="201" t="n"/>
      <c r="I771" s="200" t="n"/>
      <c r="J771" s="199" t="n"/>
      <c r="K771" s="199" t="n"/>
      <c r="L771" s="199" t="n"/>
      <c r="M771" s="212" t="n"/>
      <c r="N771" s="199" t="n"/>
      <c r="O771" s="199" t="n"/>
      <c r="P771" s="199" t="n"/>
      <c r="Q771" s="199" t="n"/>
      <c r="R771" s="199" t="n"/>
      <c r="S771" s="199" t="n"/>
      <c r="T771" s="199" t="n"/>
      <c r="U771" s="199" t="n"/>
      <c r="V771" s="199" t="n"/>
      <c r="W771" s="199" t="n"/>
      <c r="X771" s="199" t="n"/>
      <c r="Y771" s="199" t="n"/>
      <c r="Z771" s="199" t="n"/>
      <c r="AA771" s="199" t="n"/>
      <c r="AB771" s="199" t="n"/>
      <c r="AC771" s="199" t="n"/>
      <c r="AD771" s="199" t="n"/>
      <c r="AE771" s="199" t="n"/>
      <c r="AF771" s="199" t="n"/>
      <c r="AG771" s="199" t="n"/>
    </row>
    <row r="772" ht="22.5" customHeight="1">
      <c r="A772" s="199" t="n"/>
      <c r="B772" s="201" t="n"/>
      <c r="C772" s="200" t="n"/>
      <c r="D772" s="201" t="n"/>
      <c r="E772" s="200" t="n"/>
      <c r="F772" s="201" t="n"/>
      <c r="G772" s="200" t="n"/>
      <c r="H772" s="201" t="n"/>
      <c r="I772" s="200" t="n"/>
      <c r="J772" s="199" t="n"/>
      <c r="K772" s="199" t="n"/>
      <c r="L772" s="199" t="n"/>
      <c r="M772" s="212" t="n"/>
      <c r="N772" s="199" t="n"/>
      <c r="O772" s="199" t="n"/>
      <c r="P772" s="199" t="n"/>
      <c r="Q772" s="199" t="n"/>
      <c r="R772" s="199" t="n"/>
      <c r="S772" s="199" t="n"/>
      <c r="T772" s="199" t="n"/>
      <c r="U772" s="199" t="n"/>
      <c r="V772" s="199" t="n"/>
      <c r="W772" s="199" t="n"/>
      <c r="X772" s="199" t="n"/>
      <c r="Y772" s="199" t="n"/>
      <c r="Z772" s="199" t="n"/>
      <c r="AA772" s="199" t="n"/>
      <c r="AB772" s="199" t="n"/>
      <c r="AC772" s="199" t="n"/>
      <c r="AD772" s="199" t="n"/>
      <c r="AE772" s="199" t="n"/>
      <c r="AF772" s="199" t="n"/>
      <c r="AG772" s="199" t="n"/>
    </row>
    <row r="773" ht="22.5" customHeight="1">
      <c r="A773" s="199" t="n"/>
      <c r="B773" s="201" t="n"/>
      <c r="C773" s="200" t="n"/>
      <c r="D773" s="201" t="n"/>
      <c r="E773" s="200" t="n"/>
      <c r="F773" s="201" t="n"/>
      <c r="G773" s="200" t="n"/>
      <c r="H773" s="201" t="n"/>
      <c r="I773" s="200" t="n"/>
      <c r="J773" s="199" t="n"/>
      <c r="K773" s="199" t="n"/>
      <c r="L773" s="199" t="n"/>
      <c r="M773" s="212" t="n"/>
      <c r="N773" s="199" t="n"/>
      <c r="O773" s="199" t="n"/>
      <c r="P773" s="199" t="n"/>
      <c r="Q773" s="199" t="n"/>
      <c r="R773" s="199" t="n"/>
      <c r="S773" s="199" t="n"/>
      <c r="T773" s="199" t="n"/>
      <c r="U773" s="199" t="n"/>
      <c r="V773" s="199" t="n"/>
      <c r="W773" s="199" t="n"/>
      <c r="X773" s="199" t="n"/>
      <c r="Y773" s="199" t="n"/>
      <c r="Z773" s="199" t="n"/>
      <c r="AA773" s="199" t="n"/>
      <c r="AB773" s="199" t="n"/>
      <c r="AC773" s="199" t="n"/>
      <c r="AD773" s="199" t="n"/>
      <c r="AE773" s="199" t="n"/>
      <c r="AF773" s="199" t="n"/>
      <c r="AG773" s="199" t="n"/>
    </row>
    <row r="774" ht="22.5" customHeight="1">
      <c r="A774" s="199" t="n"/>
      <c r="B774" s="201" t="n"/>
      <c r="C774" s="200" t="n"/>
      <c r="D774" s="201" t="n"/>
      <c r="E774" s="200" t="n"/>
      <c r="F774" s="201" t="n"/>
      <c r="G774" s="200" t="n"/>
      <c r="H774" s="201" t="n"/>
      <c r="I774" s="200" t="n"/>
      <c r="J774" s="199" t="n"/>
      <c r="K774" s="199" t="n"/>
      <c r="L774" s="199" t="n"/>
      <c r="M774" s="212" t="n"/>
      <c r="N774" s="199" t="n"/>
      <c r="O774" s="199" t="n"/>
      <c r="P774" s="199" t="n"/>
      <c r="Q774" s="199" t="n"/>
      <c r="R774" s="199" t="n"/>
      <c r="S774" s="199" t="n"/>
      <c r="T774" s="199" t="n"/>
      <c r="U774" s="199" t="n"/>
      <c r="V774" s="199" t="n"/>
      <c r="W774" s="199" t="n"/>
      <c r="X774" s="199" t="n"/>
      <c r="Y774" s="199" t="n"/>
      <c r="Z774" s="199" t="n"/>
      <c r="AA774" s="199" t="n"/>
      <c r="AB774" s="199" t="n"/>
      <c r="AC774" s="199" t="n"/>
      <c r="AD774" s="199" t="n"/>
      <c r="AE774" s="199" t="n"/>
      <c r="AF774" s="199" t="n"/>
      <c r="AG774" s="199" t="n"/>
    </row>
    <row r="775" ht="22.5" customHeight="1">
      <c r="A775" s="199" t="n"/>
      <c r="B775" s="201" t="n"/>
      <c r="C775" s="200" t="n"/>
      <c r="D775" s="201" t="n"/>
      <c r="E775" s="200" t="n"/>
      <c r="F775" s="201" t="n"/>
      <c r="G775" s="200" t="n"/>
      <c r="H775" s="201" t="n"/>
      <c r="I775" s="200" t="n"/>
      <c r="J775" s="199" t="n"/>
      <c r="K775" s="199" t="n"/>
      <c r="L775" s="199" t="n"/>
      <c r="M775" s="212" t="n"/>
      <c r="N775" s="199" t="n"/>
      <c r="O775" s="199" t="n"/>
      <c r="P775" s="199" t="n"/>
      <c r="Q775" s="199" t="n"/>
      <c r="R775" s="199" t="n"/>
      <c r="S775" s="199" t="n"/>
      <c r="T775" s="199" t="n"/>
      <c r="U775" s="199" t="n"/>
      <c r="V775" s="199" t="n"/>
      <c r="W775" s="199" t="n"/>
      <c r="X775" s="199" t="n"/>
      <c r="Y775" s="199" t="n"/>
      <c r="Z775" s="199" t="n"/>
      <c r="AA775" s="199" t="n"/>
      <c r="AB775" s="199" t="n"/>
      <c r="AC775" s="199" t="n"/>
      <c r="AD775" s="199" t="n"/>
      <c r="AE775" s="199" t="n"/>
      <c r="AF775" s="199" t="n"/>
      <c r="AG775" s="199" t="n"/>
    </row>
    <row r="776" ht="22.5" customHeight="1">
      <c r="A776" s="199" t="n"/>
      <c r="B776" s="201" t="n"/>
      <c r="C776" s="200" t="n"/>
      <c r="D776" s="201" t="n"/>
      <c r="E776" s="200" t="n"/>
      <c r="F776" s="201" t="n"/>
      <c r="G776" s="200" t="n"/>
      <c r="H776" s="201" t="n"/>
      <c r="I776" s="200" t="n"/>
      <c r="J776" s="199" t="n"/>
      <c r="K776" s="199" t="n"/>
      <c r="L776" s="199" t="n"/>
      <c r="M776" s="212" t="n"/>
      <c r="N776" s="199" t="n"/>
      <c r="O776" s="199" t="n"/>
      <c r="P776" s="199" t="n"/>
      <c r="Q776" s="199" t="n"/>
      <c r="R776" s="199" t="n"/>
      <c r="S776" s="199" t="n"/>
      <c r="T776" s="199" t="n"/>
      <c r="U776" s="199" t="n"/>
      <c r="V776" s="199" t="n"/>
      <c r="W776" s="199" t="n"/>
      <c r="X776" s="199" t="n"/>
      <c r="Y776" s="199" t="n"/>
      <c r="Z776" s="199" t="n"/>
      <c r="AA776" s="199" t="n"/>
      <c r="AB776" s="199" t="n"/>
      <c r="AC776" s="199" t="n"/>
      <c r="AD776" s="199" t="n"/>
      <c r="AE776" s="199" t="n"/>
      <c r="AF776" s="199" t="n"/>
      <c r="AG776" s="199" t="n"/>
    </row>
    <row r="777" ht="22.5" customHeight="1">
      <c r="A777" s="199" t="n"/>
      <c r="B777" s="201" t="n"/>
      <c r="C777" s="200" t="n"/>
      <c r="D777" s="201" t="n"/>
      <c r="E777" s="200" t="n"/>
      <c r="F777" s="201" t="n"/>
      <c r="G777" s="200" t="n"/>
      <c r="H777" s="201" t="n"/>
      <c r="I777" s="200" t="n"/>
      <c r="J777" s="199" t="n"/>
      <c r="K777" s="199" t="n"/>
      <c r="L777" s="199" t="n"/>
      <c r="M777" s="212" t="n"/>
      <c r="N777" s="199" t="n"/>
      <c r="O777" s="199" t="n"/>
      <c r="P777" s="199" t="n"/>
      <c r="Q777" s="199" t="n"/>
      <c r="R777" s="199" t="n"/>
      <c r="S777" s="199" t="n"/>
      <c r="T777" s="199" t="n"/>
      <c r="U777" s="199" t="n"/>
      <c r="V777" s="199" t="n"/>
      <c r="W777" s="199" t="n"/>
      <c r="X777" s="199" t="n"/>
      <c r="Y777" s="199" t="n"/>
      <c r="Z777" s="199" t="n"/>
      <c r="AA777" s="199" t="n"/>
      <c r="AB777" s="199" t="n"/>
      <c r="AC777" s="199" t="n"/>
      <c r="AD777" s="199" t="n"/>
      <c r="AE777" s="199" t="n"/>
      <c r="AF777" s="199" t="n"/>
      <c r="AG777" s="199" t="n"/>
    </row>
    <row r="778" ht="22.5" customHeight="1">
      <c r="A778" s="199" t="n"/>
      <c r="B778" s="201" t="n"/>
      <c r="C778" s="200" t="n"/>
      <c r="D778" s="201" t="n"/>
      <c r="E778" s="200" t="n"/>
      <c r="F778" s="201" t="n"/>
      <c r="G778" s="200" t="n"/>
      <c r="H778" s="201" t="n"/>
      <c r="I778" s="200" t="n"/>
      <c r="J778" s="199" t="n"/>
      <c r="K778" s="199" t="n"/>
      <c r="L778" s="199" t="n"/>
      <c r="M778" s="212" t="n"/>
      <c r="N778" s="199" t="n"/>
      <c r="O778" s="199" t="n"/>
      <c r="P778" s="199" t="n"/>
      <c r="Q778" s="199" t="n"/>
      <c r="R778" s="199" t="n"/>
      <c r="S778" s="199" t="n"/>
      <c r="T778" s="199" t="n"/>
      <c r="U778" s="199" t="n"/>
      <c r="V778" s="199" t="n"/>
      <c r="W778" s="199" t="n"/>
      <c r="X778" s="199" t="n"/>
      <c r="Y778" s="199" t="n"/>
      <c r="Z778" s="199" t="n"/>
      <c r="AA778" s="199" t="n"/>
      <c r="AB778" s="199" t="n"/>
      <c r="AC778" s="199" t="n"/>
      <c r="AD778" s="199" t="n"/>
      <c r="AE778" s="199" t="n"/>
      <c r="AF778" s="199" t="n"/>
      <c r="AG778" s="199" t="n"/>
    </row>
    <row r="779" ht="22.5" customHeight="1">
      <c r="A779" s="199" t="n"/>
      <c r="B779" s="201" t="n"/>
      <c r="C779" s="200" t="n"/>
      <c r="D779" s="201" t="n"/>
      <c r="E779" s="200" t="n"/>
      <c r="F779" s="201" t="n"/>
      <c r="G779" s="200" t="n"/>
      <c r="H779" s="201" t="n"/>
      <c r="I779" s="200" t="n"/>
      <c r="J779" s="199" t="n"/>
      <c r="K779" s="199" t="n"/>
      <c r="L779" s="199" t="n"/>
      <c r="M779" s="212" t="n"/>
      <c r="N779" s="199" t="n"/>
      <c r="O779" s="199" t="n"/>
      <c r="P779" s="199" t="n"/>
      <c r="Q779" s="199" t="n"/>
      <c r="R779" s="199" t="n"/>
      <c r="S779" s="199" t="n"/>
      <c r="T779" s="199" t="n"/>
      <c r="U779" s="199" t="n"/>
      <c r="V779" s="199" t="n"/>
      <c r="W779" s="199" t="n"/>
      <c r="X779" s="199" t="n"/>
      <c r="Y779" s="199" t="n"/>
      <c r="Z779" s="199" t="n"/>
      <c r="AA779" s="199" t="n"/>
      <c r="AB779" s="199" t="n"/>
      <c r="AC779" s="199" t="n"/>
      <c r="AD779" s="199" t="n"/>
      <c r="AE779" s="199" t="n"/>
      <c r="AF779" s="199" t="n"/>
      <c r="AG779" s="199" t="n"/>
    </row>
    <row r="780" ht="22.5" customHeight="1">
      <c r="A780" s="199" t="n"/>
      <c r="B780" s="201" t="n"/>
      <c r="C780" s="200" t="n"/>
      <c r="D780" s="201" t="n"/>
      <c r="E780" s="200" t="n"/>
      <c r="F780" s="201" t="n"/>
      <c r="G780" s="200" t="n"/>
      <c r="H780" s="201" t="n"/>
      <c r="I780" s="200" t="n"/>
      <c r="J780" s="199" t="n"/>
      <c r="K780" s="199" t="n"/>
      <c r="L780" s="199" t="n"/>
      <c r="M780" s="212" t="n"/>
      <c r="N780" s="199" t="n"/>
      <c r="O780" s="199" t="n"/>
      <c r="P780" s="199" t="n"/>
      <c r="Q780" s="199" t="n"/>
      <c r="R780" s="199" t="n"/>
      <c r="S780" s="199" t="n"/>
      <c r="T780" s="199" t="n"/>
      <c r="U780" s="199" t="n"/>
      <c r="V780" s="199" t="n"/>
      <c r="W780" s="199" t="n"/>
      <c r="X780" s="199" t="n"/>
      <c r="Y780" s="199" t="n"/>
      <c r="Z780" s="199" t="n"/>
      <c r="AA780" s="199" t="n"/>
      <c r="AB780" s="199" t="n"/>
      <c r="AC780" s="199" t="n"/>
      <c r="AD780" s="199" t="n"/>
      <c r="AE780" s="199" t="n"/>
      <c r="AF780" s="199" t="n"/>
      <c r="AG780" s="199" t="n"/>
    </row>
    <row r="781" ht="22.5" customHeight="1">
      <c r="A781" s="199" t="n"/>
      <c r="B781" s="201" t="n"/>
      <c r="C781" s="200" t="n"/>
      <c r="D781" s="201" t="n"/>
      <c r="E781" s="200" t="n"/>
      <c r="F781" s="201" t="n"/>
      <c r="G781" s="200" t="n"/>
      <c r="H781" s="201" t="n"/>
      <c r="I781" s="200" t="n"/>
      <c r="J781" s="199" t="n"/>
      <c r="K781" s="199" t="n"/>
      <c r="L781" s="199" t="n"/>
      <c r="M781" s="212" t="n"/>
      <c r="N781" s="199" t="n"/>
      <c r="O781" s="199" t="n"/>
      <c r="P781" s="199" t="n"/>
      <c r="Q781" s="199" t="n"/>
      <c r="R781" s="199" t="n"/>
      <c r="S781" s="199" t="n"/>
      <c r="T781" s="199" t="n"/>
      <c r="U781" s="199" t="n"/>
      <c r="V781" s="199" t="n"/>
      <c r="W781" s="199" t="n"/>
      <c r="X781" s="199" t="n"/>
      <c r="Y781" s="199" t="n"/>
      <c r="Z781" s="199" t="n"/>
      <c r="AA781" s="199" t="n"/>
      <c r="AB781" s="199" t="n"/>
      <c r="AC781" s="199" t="n"/>
      <c r="AD781" s="199" t="n"/>
      <c r="AE781" s="199" t="n"/>
      <c r="AF781" s="199" t="n"/>
      <c r="AG781" s="199" t="n"/>
    </row>
    <row r="782" ht="22.5" customHeight="1">
      <c r="A782" s="199" t="n"/>
      <c r="B782" s="201" t="n"/>
      <c r="C782" s="200" t="n"/>
      <c r="D782" s="201" t="n"/>
      <c r="E782" s="200" t="n"/>
      <c r="F782" s="201" t="n"/>
      <c r="G782" s="200" t="n"/>
      <c r="H782" s="201" t="n"/>
      <c r="I782" s="200" t="n"/>
      <c r="J782" s="199" t="n"/>
      <c r="K782" s="199" t="n"/>
      <c r="L782" s="199" t="n"/>
      <c r="M782" s="212" t="n"/>
      <c r="N782" s="199" t="n"/>
      <c r="O782" s="199" t="n"/>
      <c r="P782" s="199" t="n"/>
      <c r="Q782" s="199" t="n"/>
      <c r="R782" s="199" t="n"/>
      <c r="S782" s="199" t="n"/>
      <c r="T782" s="199" t="n"/>
      <c r="U782" s="199" t="n"/>
      <c r="V782" s="199" t="n"/>
      <c r="W782" s="199" t="n"/>
      <c r="X782" s="199" t="n"/>
      <c r="Y782" s="199" t="n"/>
      <c r="Z782" s="199" t="n"/>
      <c r="AA782" s="199" t="n"/>
      <c r="AB782" s="199" t="n"/>
      <c r="AC782" s="199" t="n"/>
      <c r="AD782" s="199" t="n"/>
      <c r="AE782" s="199" t="n"/>
      <c r="AF782" s="199" t="n"/>
      <c r="AG782" s="199" t="n"/>
    </row>
    <row r="783" ht="22.5" customHeight="1">
      <c r="A783" s="199" t="n"/>
      <c r="B783" s="201" t="n"/>
      <c r="C783" s="200" t="n"/>
      <c r="D783" s="201" t="n"/>
      <c r="E783" s="200" t="n"/>
      <c r="F783" s="201" t="n"/>
      <c r="G783" s="200" t="n"/>
      <c r="H783" s="201" t="n"/>
      <c r="I783" s="200" t="n"/>
      <c r="J783" s="199" t="n"/>
      <c r="K783" s="199" t="n"/>
      <c r="L783" s="199" t="n"/>
      <c r="M783" s="212" t="n"/>
      <c r="N783" s="199" t="n"/>
      <c r="O783" s="199" t="n"/>
      <c r="P783" s="199" t="n"/>
      <c r="Q783" s="199" t="n"/>
      <c r="R783" s="199" t="n"/>
      <c r="S783" s="199" t="n"/>
      <c r="T783" s="199" t="n"/>
      <c r="U783" s="199" t="n"/>
      <c r="V783" s="199" t="n"/>
      <c r="W783" s="199" t="n"/>
      <c r="X783" s="199" t="n"/>
      <c r="Y783" s="199" t="n"/>
      <c r="Z783" s="199" t="n"/>
      <c r="AA783" s="199" t="n"/>
      <c r="AB783" s="199" t="n"/>
      <c r="AC783" s="199" t="n"/>
      <c r="AD783" s="199" t="n"/>
      <c r="AE783" s="199" t="n"/>
      <c r="AF783" s="199" t="n"/>
      <c r="AG783" s="199" t="n"/>
    </row>
    <row r="784" ht="22.5" customHeight="1">
      <c r="A784" s="199" t="n"/>
      <c r="B784" s="201" t="n"/>
      <c r="C784" s="200" t="n"/>
      <c r="D784" s="201" t="n"/>
      <c r="E784" s="200" t="n"/>
      <c r="F784" s="201" t="n"/>
      <c r="G784" s="200" t="n"/>
      <c r="H784" s="201" t="n"/>
      <c r="I784" s="200" t="n"/>
      <c r="J784" s="199" t="n"/>
      <c r="K784" s="199" t="n"/>
      <c r="L784" s="199" t="n"/>
      <c r="M784" s="212" t="n"/>
      <c r="N784" s="199" t="n"/>
      <c r="O784" s="199" t="n"/>
      <c r="P784" s="199" t="n"/>
      <c r="Q784" s="199" t="n"/>
      <c r="R784" s="199" t="n"/>
      <c r="S784" s="199" t="n"/>
      <c r="T784" s="199" t="n"/>
      <c r="U784" s="199" t="n"/>
      <c r="V784" s="199" t="n"/>
      <c r="W784" s="199" t="n"/>
      <c r="X784" s="199" t="n"/>
      <c r="Y784" s="199" t="n"/>
      <c r="Z784" s="199" t="n"/>
      <c r="AA784" s="199" t="n"/>
      <c r="AB784" s="199" t="n"/>
      <c r="AC784" s="199" t="n"/>
      <c r="AD784" s="199" t="n"/>
      <c r="AE784" s="199" t="n"/>
      <c r="AF784" s="199" t="n"/>
      <c r="AG784" s="199" t="n"/>
    </row>
    <row r="785" ht="22.5" customHeight="1">
      <c r="A785" s="199" t="n"/>
      <c r="B785" s="201" t="n"/>
      <c r="C785" s="200" t="n"/>
      <c r="D785" s="201" t="n"/>
      <c r="E785" s="200" t="n"/>
      <c r="F785" s="201" t="n"/>
      <c r="G785" s="200" t="n"/>
      <c r="H785" s="201" t="n"/>
      <c r="I785" s="200" t="n"/>
      <c r="J785" s="199" t="n"/>
      <c r="K785" s="199" t="n"/>
      <c r="L785" s="199" t="n"/>
      <c r="M785" s="212" t="n"/>
      <c r="N785" s="199" t="n"/>
      <c r="O785" s="199" t="n"/>
      <c r="P785" s="199" t="n"/>
      <c r="Q785" s="199" t="n"/>
      <c r="R785" s="199" t="n"/>
      <c r="S785" s="199" t="n"/>
      <c r="T785" s="199" t="n"/>
      <c r="U785" s="199" t="n"/>
      <c r="V785" s="199" t="n"/>
      <c r="W785" s="199" t="n"/>
      <c r="X785" s="199" t="n"/>
      <c r="Y785" s="199" t="n"/>
      <c r="Z785" s="199" t="n"/>
      <c r="AA785" s="199" t="n"/>
      <c r="AB785" s="199" t="n"/>
      <c r="AC785" s="199" t="n"/>
      <c r="AD785" s="199" t="n"/>
      <c r="AE785" s="199" t="n"/>
      <c r="AF785" s="199" t="n"/>
      <c r="AG785" s="199" t="n"/>
    </row>
    <row r="786" ht="22.5" customHeight="1">
      <c r="A786" s="199" t="n"/>
      <c r="B786" s="201" t="n"/>
      <c r="C786" s="200" t="n"/>
      <c r="D786" s="201" t="n"/>
      <c r="E786" s="200" t="n"/>
      <c r="F786" s="201" t="n"/>
      <c r="G786" s="200" t="n"/>
      <c r="H786" s="201" t="n"/>
      <c r="I786" s="200" t="n"/>
      <c r="J786" s="199" t="n"/>
      <c r="K786" s="199" t="n"/>
      <c r="L786" s="199" t="n"/>
      <c r="M786" s="212" t="n"/>
      <c r="N786" s="199" t="n"/>
      <c r="O786" s="199" t="n"/>
      <c r="P786" s="199" t="n"/>
      <c r="Q786" s="199" t="n"/>
      <c r="R786" s="199" t="n"/>
      <c r="S786" s="199" t="n"/>
      <c r="T786" s="199" t="n"/>
      <c r="U786" s="199" t="n"/>
      <c r="V786" s="199" t="n"/>
      <c r="W786" s="199" t="n"/>
      <c r="X786" s="199" t="n"/>
      <c r="Y786" s="199" t="n"/>
      <c r="Z786" s="199" t="n"/>
      <c r="AA786" s="199" t="n"/>
      <c r="AB786" s="199" t="n"/>
      <c r="AC786" s="199" t="n"/>
      <c r="AD786" s="199" t="n"/>
      <c r="AE786" s="199" t="n"/>
      <c r="AF786" s="199" t="n"/>
      <c r="AG786" s="199" t="n"/>
    </row>
    <row r="787" ht="22.5" customHeight="1">
      <c r="A787" s="199" t="n"/>
      <c r="B787" s="201" t="n"/>
      <c r="C787" s="200" t="n"/>
      <c r="D787" s="201" t="n"/>
      <c r="E787" s="200" t="n"/>
      <c r="F787" s="201" t="n"/>
      <c r="G787" s="200" t="n"/>
      <c r="H787" s="201" t="n"/>
      <c r="I787" s="200" t="n"/>
      <c r="J787" s="199" t="n"/>
      <c r="K787" s="199" t="n"/>
      <c r="L787" s="199" t="n"/>
      <c r="M787" s="212" t="n"/>
      <c r="N787" s="199" t="n"/>
      <c r="O787" s="199" t="n"/>
      <c r="P787" s="199" t="n"/>
      <c r="Q787" s="199" t="n"/>
      <c r="R787" s="199" t="n"/>
      <c r="S787" s="199" t="n"/>
      <c r="T787" s="199" t="n"/>
      <c r="U787" s="199" t="n"/>
      <c r="V787" s="199" t="n"/>
      <c r="W787" s="199" t="n"/>
      <c r="X787" s="199" t="n"/>
      <c r="Y787" s="199" t="n"/>
      <c r="Z787" s="199" t="n"/>
      <c r="AA787" s="199" t="n"/>
      <c r="AB787" s="199" t="n"/>
      <c r="AC787" s="199" t="n"/>
      <c r="AD787" s="199" t="n"/>
      <c r="AE787" s="199" t="n"/>
      <c r="AF787" s="199" t="n"/>
      <c r="AG787" s="199" t="n"/>
    </row>
    <row r="788" ht="22.5" customHeight="1">
      <c r="A788" s="199" t="n"/>
      <c r="B788" s="201" t="n"/>
      <c r="C788" s="200" t="n"/>
      <c r="D788" s="201" t="n"/>
      <c r="E788" s="200" t="n"/>
      <c r="F788" s="201" t="n"/>
      <c r="G788" s="200" t="n"/>
      <c r="H788" s="201" t="n"/>
      <c r="I788" s="200" t="n"/>
      <c r="J788" s="199" t="n"/>
      <c r="K788" s="199" t="n"/>
      <c r="L788" s="199" t="n"/>
      <c r="M788" s="212" t="n"/>
      <c r="N788" s="199" t="n"/>
      <c r="O788" s="199" t="n"/>
      <c r="P788" s="199" t="n"/>
      <c r="Q788" s="199" t="n"/>
      <c r="R788" s="199" t="n"/>
      <c r="S788" s="199" t="n"/>
      <c r="T788" s="199" t="n"/>
      <c r="U788" s="199" t="n"/>
      <c r="V788" s="199" t="n"/>
      <c r="W788" s="199" t="n"/>
      <c r="X788" s="199" t="n"/>
      <c r="Y788" s="199" t="n"/>
      <c r="Z788" s="199" t="n"/>
      <c r="AA788" s="199" t="n"/>
      <c r="AB788" s="199" t="n"/>
      <c r="AC788" s="199" t="n"/>
      <c r="AD788" s="199" t="n"/>
      <c r="AE788" s="199" t="n"/>
      <c r="AF788" s="199" t="n"/>
      <c r="AG788" s="199" t="n"/>
    </row>
    <row r="789" ht="22.5" customHeight="1">
      <c r="A789" s="199" t="n"/>
      <c r="B789" s="201" t="n"/>
      <c r="C789" s="200" t="n"/>
      <c r="D789" s="201" t="n"/>
      <c r="E789" s="200" t="n"/>
      <c r="F789" s="201" t="n"/>
      <c r="G789" s="200" t="n"/>
      <c r="H789" s="201" t="n"/>
      <c r="I789" s="200" t="n"/>
      <c r="J789" s="199" t="n"/>
      <c r="K789" s="199" t="n"/>
      <c r="L789" s="199" t="n"/>
      <c r="M789" s="212" t="n"/>
      <c r="N789" s="199" t="n"/>
      <c r="O789" s="199" t="n"/>
      <c r="P789" s="199" t="n"/>
      <c r="Q789" s="199" t="n"/>
      <c r="R789" s="199" t="n"/>
      <c r="S789" s="199" t="n"/>
      <c r="T789" s="199" t="n"/>
      <c r="U789" s="199" t="n"/>
      <c r="V789" s="199" t="n"/>
      <c r="W789" s="199" t="n"/>
      <c r="X789" s="199" t="n"/>
      <c r="Y789" s="199" t="n"/>
      <c r="Z789" s="199" t="n"/>
      <c r="AA789" s="199" t="n"/>
      <c r="AB789" s="199" t="n"/>
      <c r="AC789" s="199" t="n"/>
      <c r="AD789" s="199" t="n"/>
      <c r="AE789" s="199" t="n"/>
      <c r="AF789" s="199" t="n"/>
      <c r="AG789" s="199" t="n"/>
    </row>
    <row r="790" ht="22.5" customHeight="1">
      <c r="A790" s="199" t="n"/>
      <c r="B790" s="201" t="n"/>
      <c r="C790" s="200" t="n"/>
      <c r="D790" s="201" t="n"/>
      <c r="E790" s="200" t="n"/>
      <c r="F790" s="201" t="n"/>
      <c r="G790" s="200" t="n"/>
      <c r="H790" s="201" t="n"/>
      <c r="I790" s="200" t="n"/>
      <c r="J790" s="199" t="n"/>
      <c r="K790" s="199" t="n"/>
      <c r="L790" s="199" t="n"/>
      <c r="M790" s="212" t="n"/>
      <c r="N790" s="199" t="n"/>
      <c r="O790" s="199" t="n"/>
      <c r="P790" s="199" t="n"/>
      <c r="Q790" s="199" t="n"/>
      <c r="R790" s="199" t="n"/>
      <c r="S790" s="199" t="n"/>
      <c r="T790" s="199" t="n"/>
      <c r="U790" s="199" t="n"/>
      <c r="V790" s="199" t="n"/>
      <c r="W790" s="199" t="n"/>
      <c r="X790" s="199" t="n"/>
      <c r="Y790" s="199" t="n"/>
      <c r="Z790" s="199" t="n"/>
      <c r="AA790" s="199" t="n"/>
      <c r="AB790" s="199" t="n"/>
      <c r="AC790" s="199" t="n"/>
      <c r="AD790" s="199" t="n"/>
      <c r="AE790" s="199" t="n"/>
      <c r="AF790" s="199" t="n"/>
      <c r="AG790" s="199" t="n"/>
    </row>
    <row r="791" ht="22.5" customHeight="1">
      <c r="A791" s="199" t="n"/>
      <c r="B791" s="201" t="n"/>
      <c r="C791" s="200" t="n"/>
      <c r="D791" s="201" t="n"/>
      <c r="E791" s="200" t="n"/>
      <c r="F791" s="201" t="n"/>
      <c r="G791" s="200" t="n"/>
      <c r="H791" s="201" t="n"/>
      <c r="I791" s="200" t="n"/>
      <c r="J791" s="199" t="n"/>
      <c r="K791" s="199" t="n"/>
      <c r="L791" s="199" t="n"/>
      <c r="M791" s="212" t="n"/>
      <c r="N791" s="199" t="n"/>
      <c r="O791" s="199" t="n"/>
      <c r="P791" s="199" t="n"/>
      <c r="Q791" s="199" t="n"/>
      <c r="R791" s="199" t="n"/>
      <c r="S791" s="199" t="n"/>
      <c r="T791" s="199" t="n"/>
      <c r="U791" s="199" t="n"/>
      <c r="V791" s="199" t="n"/>
      <c r="W791" s="199" t="n"/>
      <c r="X791" s="199" t="n"/>
      <c r="Y791" s="199" t="n"/>
      <c r="Z791" s="199" t="n"/>
      <c r="AA791" s="199" t="n"/>
      <c r="AB791" s="199" t="n"/>
      <c r="AC791" s="199" t="n"/>
      <c r="AD791" s="199" t="n"/>
      <c r="AE791" s="199" t="n"/>
      <c r="AF791" s="199" t="n"/>
      <c r="AG791" s="199" t="n"/>
    </row>
    <row r="792" ht="22.5" customHeight="1">
      <c r="A792" s="199" t="n"/>
      <c r="B792" s="201" t="n"/>
      <c r="C792" s="200" t="n"/>
      <c r="D792" s="201" t="n"/>
      <c r="E792" s="200" t="n"/>
      <c r="F792" s="201" t="n"/>
      <c r="G792" s="200" t="n"/>
      <c r="H792" s="201" t="n"/>
      <c r="I792" s="200" t="n"/>
      <c r="J792" s="199" t="n"/>
      <c r="K792" s="199" t="n"/>
      <c r="L792" s="199" t="n"/>
      <c r="M792" s="212" t="n"/>
      <c r="N792" s="199" t="n"/>
      <c r="O792" s="199" t="n"/>
      <c r="P792" s="199" t="n"/>
      <c r="Q792" s="199" t="n"/>
      <c r="R792" s="199" t="n"/>
      <c r="S792" s="199" t="n"/>
      <c r="T792" s="199" t="n"/>
      <c r="U792" s="199" t="n"/>
      <c r="V792" s="199" t="n"/>
      <c r="W792" s="199" t="n"/>
      <c r="X792" s="199" t="n"/>
      <c r="Y792" s="199" t="n"/>
      <c r="Z792" s="199" t="n"/>
      <c r="AA792" s="199" t="n"/>
      <c r="AB792" s="199" t="n"/>
      <c r="AC792" s="199" t="n"/>
      <c r="AD792" s="199" t="n"/>
      <c r="AE792" s="199" t="n"/>
      <c r="AF792" s="199" t="n"/>
      <c r="AG792" s="199" t="n"/>
    </row>
    <row r="793" ht="22.5" customHeight="1">
      <c r="A793" s="199" t="n"/>
      <c r="B793" s="201" t="n"/>
      <c r="C793" s="200" t="n"/>
      <c r="D793" s="201" t="n"/>
      <c r="E793" s="200" t="n"/>
      <c r="F793" s="201" t="n"/>
      <c r="G793" s="200" t="n"/>
      <c r="H793" s="201" t="n"/>
      <c r="I793" s="200" t="n"/>
      <c r="J793" s="199" t="n"/>
      <c r="K793" s="199" t="n"/>
      <c r="L793" s="199" t="n"/>
      <c r="M793" s="212" t="n"/>
      <c r="N793" s="199" t="n"/>
      <c r="O793" s="199" t="n"/>
      <c r="P793" s="199" t="n"/>
      <c r="Q793" s="199" t="n"/>
      <c r="R793" s="199" t="n"/>
      <c r="S793" s="199" t="n"/>
      <c r="T793" s="199" t="n"/>
      <c r="U793" s="199" t="n"/>
      <c r="V793" s="199" t="n"/>
      <c r="W793" s="199" t="n"/>
      <c r="X793" s="199" t="n"/>
      <c r="Y793" s="199" t="n"/>
      <c r="Z793" s="199" t="n"/>
      <c r="AA793" s="199" t="n"/>
      <c r="AB793" s="199" t="n"/>
      <c r="AC793" s="199" t="n"/>
      <c r="AD793" s="199" t="n"/>
      <c r="AE793" s="199" t="n"/>
      <c r="AF793" s="199" t="n"/>
      <c r="AG793" s="199" t="n"/>
    </row>
    <row r="794" ht="22.5" customHeight="1">
      <c r="A794" s="199" t="n"/>
      <c r="B794" s="201" t="n"/>
      <c r="C794" s="200" t="n"/>
      <c r="D794" s="201" t="n"/>
      <c r="E794" s="200" t="n"/>
      <c r="F794" s="201" t="n"/>
      <c r="G794" s="200" t="n"/>
      <c r="H794" s="201" t="n"/>
      <c r="I794" s="200" t="n"/>
      <c r="J794" s="199" t="n"/>
      <c r="K794" s="199" t="n"/>
      <c r="L794" s="199" t="n"/>
      <c r="M794" s="212" t="n"/>
      <c r="N794" s="199" t="n"/>
      <c r="O794" s="199" t="n"/>
      <c r="P794" s="199" t="n"/>
      <c r="Q794" s="199" t="n"/>
      <c r="R794" s="199" t="n"/>
      <c r="S794" s="199" t="n"/>
      <c r="T794" s="199" t="n"/>
      <c r="U794" s="199" t="n"/>
      <c r="V794" s="199" t="n"/>
      <c r="W794" s="199" t="n"/>
      <c r="X794" s="199" t="n"/>
      <c r="Y794" s="199" t="n"/>
      <c r="Z794" s="199" t="n"/>
      <c r="AA794" s="199" t="n"/>
      <c r="AB794" s="199" t="n"/>
      <c r="AC794" s="199" t="n"/>
      <c r="AD794" s="199" t="n"/>
      <c r="AE794" s="199" t="n"/>
      <c r="AF794" s="199" t="n"/>
      <c r="AG794" s="199" t="n"/>
    </row>
    <row r="795" ht="22.5" customHeight="1">
      <c r="A795" s="199" t="n"/>
      <c r="B795" s="201" t="n"/>
      <c r="C795" s="200" t="n"/>
      <c r="D795" s="201" t="n"/>
      <c r="E795" s="200" t="n"/>
      <c r="F795" s="201" t="n"/>
      <c r="G795" s="200" t="n"/>
      <c r="H795" s="201" t="n"/>
      <c r="I795" s="200" t="n"/>
      <c r="J795" s="199" t="n"/>
      <c r="K795" s="199" t="n"/>
      <c r="L795" s="199" t="n"/>
      <c r="M795" s="212" t="n"/>
      <c r="N795" s="199" t="n"/>
      <c r="O795" s="199" t="n"/>
      <c r="P795" s="199" t="n"/>
      <c r="Q795" s="199" t="n"/>
      <c r="R795" s="199" t="n"/>
      <c r="S795" s="199" t="n"/>
      <c r="T795" s="199" t="n"/>
      <c r="U795" s="199" t="n"/>
      <c r="V795" s="199" t="n"/>
      <c r="W795" s="199" t="n"/>
      <c r="X795" s="199" t="n"/>
      <c r="Y795" s="199" t="n"/>
      <c r="Z795" s="199" t="n"/>
      <c r="AA795" s="199" t="n"/>
      <c r="AB795" s="199" t="n"/>
      <c r="AC795" s="199" t="n"/>
      <c r="AD795" s="199" t="n"/>
      <c r="AE795" s="199" t="n"/>
      <c r="AF795" s="199" t="n"/>
      <c r="AG795" s="199" t="n"/>
    </row>
    <row r="796" ht="22.5" customHeight="1">
      <c r="A796" s="199" t="n"/>
      <c r="B796" s="201" t="n"/>
      <c r="C796" s="200" t="n"/>
      <c r="D796" s="201" t="n"/>
      <c r="E796" s="200" t="n"/>
      <c r="F796" s="201" t="n"/>
      <c r="G796" s="200" t="n"/>
      <c r="H796" s="201" t="n"/>
      <c r="I796" s="200" t="n"/>
      <c r="J796" s="199" t="n"/>
      <c r="K796" s="199" t="n"/>
      <c r="L796" s="199" t="n"/>
      <c r="M796" s="212" t="n"/>
      <c r="N796" s="199" t="n"/>
      <c r="O796" s="199" t="n"/>
      <c r="P796" s="199" t="n"/>
      <c r="Q796" s="199" t="n"/>
      <c r="R796" s="199" t="n"/>
      <c r="S796" s="199" t="n"/>
      <c r="T796" s="199" t="n"/>
      <c r="U796" s="199" t="n"/>
      <c r="V796" s="199" t="n"/>
      <c r="W796" s="199" t="n"/>
      <c r="X796" s="199" t="n"/>
      <c r="Y796" s="199" t="n"/>
      <c r="Z796" s="199" t="n"/>
      <c r="AA796" s="199" t="n"/>
      <c r="AB796" s="199" t="n"/>
      <c r="AC796" s="199" t="n"/>
      <c r="AD796" s="199" t="n"/>
      <c r="AE796" s="199" t="n"/>
      <c r="AF796" s="199" t="n"/>
      <c r="AG796" s="199" t="n"/>
    </row>
    <row r="797" ht="22.5" customHeight="1">
      <c r="A797" s="199" t="n"/>
      <c r="B797" s="201" t="n"/>
      <c r="C797" s="200" t="n"/>
      <c r="D797" s="201" t="n"/>
      <c r="E797" s="200" t="n"/>
      <c r="F797" s="201" t="n"/>
      <c r="G797" s="200" t="n"/>
      <c r="H797" s="201" t="n"/>
      <c r="I797" s="200" t="n"/>
      <c r="J797" s="199" t="n"/>
      <c r="K797" s="199" t="n"/>
      <c r="L797" s="199" t="n"/>
      <c r="M797" s="212" t="n"/>
      <c r="N797" s="199" t="n"/>
      <c r="O797" s="199" t="n"/>
      <c r="P797" s="199" t="n"/>
      <c r="Q797" s="199" t="n"/>
      <c r="R797" s="199" t="n"/>
      <c r="S797" s="199" t="n"/>
      <c r="T797" s="199" t="n"/>
      <c r="U797" s="199" t="n"/>
      <c r="V797" s="199" t="n"/>
      <c r="W797" s="199" t="n"/>
      <c r="X797" s="199" t="n"/>
      <c r="Y797" s="199" t="n"/>
      <c r="Z797" s="199" t="n"/>
      <c r="AA797" s="199" t="n"/>
      <c r="AB797" s="199" t="n"/>
      <c r="AC797" s="199" t="n"/>
      <c r="AD797" s="199" t="n"/>
      <c r="AE797" s="199" t="n"/>
      <c r="AF797" s="199" t="n"/>
      <c r="AG797" s="199" t="n"/>
    </row>
    <row r="798" ht="22.5" customHeight="1">
      <c r="A798" s="199" t="n"/>
      <c r="B798" s="201" t="n"/>
      <c r="C798" s="200" t="n"/>
      <c r="D798" s="201" t="n"/>
      <c r="E798" s="200" t="n"/>
      <c r="F798" s="201" t="n"/>
      <c r="G798" s="200" t="n"/>
      <c r="H798" s="201" t="n"/>
      <c r="I798" s="200" t="n"/>
      <c r="J798" s="199" t="n"/>
      <c r="K798" s="199" t="n"/>
      <c r="L798" s="199" t="n"/>
      <c r="M798" s="212" t="n"/>
      <c r="N798" s="199" t="n"/>
      <c r="O798" s="199" t="n"/>
      <c r="P798" s="199" t="n"/>
      <c r="Q798" s="199" t="n"/>
      <c r="R798" s="199" t="n"/>
      <c r="S798" s="199" t="n"/>
      <c r="T798" s="199" t="n"/>
      <c r="U798" s="199" t="n"/>
      <c r="V798" s="199" t="n"/>
      <c r="W798" s="199" t="n"/>
      <c r="X798" s="199" t="n"/>
      <c r="Y798" s="199" t="n"/>
      <c r="Z798" s="199" t="n"/>
      <c r="AA798" s="199" t="n"/>
      <c r="AB798" s="199" t="n"/>
      <c r="AC798" s="199" t="n"/>
      <c r="AD798" s="199" t="n"/>
      <c r="AE798" s="199" t="n"/>
      <c r="AF798" s="199" t="n"/>
      <c r="AG798" s="199" t="n"/>
    </row>
    <row r="799" ht="22.5" customHeight="1">
      <c r="A799" s="199" t="n"/>
      <c r="B799" s="201" t="n"/>
      <c r="C799" s="200" t="n"/>
      <c r="D799" s="201" t="n"/>
      <c r="E799" s="200" t="n"/>
      <c r="F799" s="201" t="n"/>
      <c r="G799" s="200" t="n"/>
      <c r="H799" s="201" t="n"/>
      <c r="I799" s="200" t="n"/>
      <c r="J799" s="199" t="n"/>
      <c r="K799" s="199" t="n"/>
      <c r="L799" s="199" t="n"/>
      <c r="M799" s="212" t="n"/>
      <c r="N799" s="199" t="n"/>
      <c r="O799" s="199" t="n"/>
      <c r="P799" s="199" t="n"/>
      <c r="Q799" s="199" t="n"/>
      <c r="R799" s="199" t="n"/>
      <c r="S799" s="199" t="n"/>
      <c r="T799" s="199" t="n"/>
      <c r="U799" s="199" t="n"/>
      <c r="V799" s="199" t="n"/>
      <c r="W799" s="199" t="n"/>
      <c r="X799" s="199" t="n"/>
      <c r="Y799" s="199" t="n"/>
      <c r="Z799" s="199" t="n"/>
      <c r="AA799" s="199" t="n"/>
      <c r="AB799" s="199" t="n"/>
      <c r="AC799" s="199" t="n"/>
      <c r="AD799" s="199" t="n"/>
      <c r="AE799" s="199" t="n"/>
      <c r="AF799" s="199" t="n"/>
      <c r="AG799" s="199" t="n"/>
    </row>
    <row r="800" ht="22.5" customHeight="1">
      <c r="A800" s="199" t="n"/>
      <c r="B800" s="201" t="n"/>
      <c r="C800" s="200" t="n"/>
      <c r="D800" s="201" t="n"/>
      <c r="E800" s="200" t="n"/>
      <c r="F800" s="201" t="n"/>
      <c r="G800" s="200" t="n"/>
      <c r="H800" s="201" t="n"/>
      <c r="I800" s="200" t="n"/>
      <c r="J800" s="199" t="n"/>
      <c r="K800" s="199" t="n"/>
      <c r="L800" s="199" t="n"/>
      <c r="M800" s="212" t="n"/>
      <c r="N800" s="199" t="n"/>
      <c r="O800" s="199" t="n"/>
      <c r="P800" s="199" t="n"/>
      <c r="Q800" s="199" t="n"/>
      <c r="R800" s="199" t="n"/>
      <c r="S800" s="199" t="n"/>
      <c r="T800" s="199" t="n"/>
      <c r="U800" s="199" t="n"/>
      <c r="V800" s="199" t="n"/>
      <c r="W800" s="199" t="n"/>
      <c r="X800" s="199" t="n"/>
      <c r="Y800" s="199" t="n"/>
      <c r="Z800" s="199" t="n"/>
      <c r="AA800" s="199" t="n"/>
      <c r="AB800" s="199" t="n"/>
      <c r="AC800" s="199" t="n"/>
      <c r="AD800" s="199" t="n"/>
      <c r="AE800" s="199" t="n"/>
      <c r="AF800" s="199" t="n"/>
      <c r="AG800" s="199" t="n"/>
    </row>
    <row r="801" ht="22.5" customHeight="1">
      <c r="A801" s="199" t="n"/>
      <c r="B801" s="201" t="n"/>
      <c r="C801" s="200" t="n"/>
      <c r="D801" s="201" t="n"/>
      <c r="E801" s="200" t="n"/>
      <c r="F801" s="201" t="n"/>
      <c r="G801" s="200" t="n"/>
      <c r="H801" s="201" t="n"/>
      <c r="I801" s="200" t="n"/>
      <c r="J801" s="199" t="n"/>
      <c r="K801" s="199" t="n"/>
      <c r="L801" s="199" t="n"/>
      <c r="M801" s="212" t="n"/>
      <c r="N801" s="199" t="n"/>
      <c r="O801" s="199" t="n"/>
      <c r="P801" s="199" t="n"/>
      <c r="Q801" s="199" t="n"/>
      <c r="R801" s="199" t="n"/>
      <c r="S801" s="199" t="n"/>
      <c r="T801" s="199" t="n"/>
      <c r="U801" s="199" t="n"/>
      <c r="V801" s="199" t="n"/>
      <c r="W801" s="199" t="n"/>
      <c r="X801" s="199" t="n"/>
      <c r="Y801" s="199" t="n"/>
      <c r="Z801" s="199" t="n"/>
      <c r="AA801" s="199" t="n"/>
      <c r="AB801" s="199" t="n"/>
      <c r="AC801" s="199" t="n"/>
      <c r="AD801" s="199" t="n"/>
      <c r="AE801" s="199" t="n"/>
      <c r="AF801" s="199" t="n"/>
      <c r="AG801" s="199" t="n"/>
    </row>
    <row r="802" ht="22.5" customHeight="1">
      <c r="A802" s="199" t="n"/>
      <c r="B802" s="201" t="n"/>
      <c r="C802" s="200" t="n"/>
      <c r="D802" s="201" t="n"/>
      <c r="E802" s="200" t="n"/>
      <c r="F802" s="201" t="n"/>
      <c r="G802" s="200" t="n"/>
      <c r="H802" s="201" t="n"/>
      <c r="I802" s="200" t="n"/>
      <c r="J802" s="199" t="n"/>
      <c r="K802" s="199" t="n"/>
      <c r="L802" s="199" t="n"/>
      <c r="M802" s="212" t="n"/>
      <c r="N802" s="199" t="n"/>
      <c r="O802" s="199" t="n"/>
      <c r="P802" s="199" t="n"/>
      <c r="Q802" s="199" t="n"/>
      <c r="R802" s="199" t="n"/>
      <c r="S802" s="199" t="n"/>
      <c r="T802" s="199" t="n"/>
      <c r="U802" s="199" t="n"/>
      <c r="V802" s="199" t="n"/>
      <c r="W802" s="199" t="n"/>
      <c r="X802" s="199" t="n"/>
      <c r="Y802" s="199" t="n"/>
      <c r="Z802" s="199" t="n"/>
      <c r="AA802" s="199" t="n"/>
      <c r="AB802" s="199" t="n"/>
      <c r="AC802" s="199" t="n"/>
      <c r="AD802" s="199" t="n"/>
      <c r="AE802" s="199" t="n"/>
      <c r="AF802" s="199" t="n"/>
      <c r="AG802" s="199" t="n"/>
    </row>
    <row r="803" ht="22.5" customHeight="1">
      <c r="A803" s="199" t="n"/>
      <c r="B803" s="201" t="n"/>
      <c r="C803" s="200" t="n"/>
      <c r="D803" s="201" t="n"/>
      <c r="E803" s="200" t="n"/>
      <c r="F803" s="201" t="n"/>
      <c r="G803" s="200" t="n"/>
      <c r="H803" s="201" t="n"/>
      <c r="I803" s="200" t="n"/>
      <c r="J803" s="199" t="n"/>
      <c r="K803" s="199" t="n"/>
      <c r="L803" s="199" t="n"/>
      <c r="M803" s="212" t="n"/>
      <c r="N803" s="199" t="n"/>
      <c r="O803" s="199" t="n"/>
      <c r="P803" s="199" t="n"/>
      <c r="Q803" s="199" t="n"/>
      <c r="R803" s="199" t="n"/>
      <c r="S803" s="199" t="n"/>
      <c r="T803" s="199" t="n"/>
      <c r="U803" s="199" t="n"/>
      <c r="V803" s="199" t="n"/>
      <c r="W803" s="199" t="n"/>
      <c r="X803" s="199" t="n"/>
      <c r="Y803" s="199" t="n"/>
      <c r="Z803" s="199" t="n"/>
      <c r="AA803" s="199" t="n"/>
      <c r="AB803" s="199" t="n"/>
      <c r="AC803" s="199" t="n"/>
      <c r="AD803" s="199" t="n"/>
      <c r="AE803" s="199" t="n"/>
      <c r="AF803" s="199" t="n"/>
      <c r="AG803" s="199" t="n"/>
    </row>
    <row r="804" ht="22.5" customHeight="1">
      <c r="A804" s="199" t="n"/>
      <c r="B804" s="201" t="n"/>
      <c r="C804" s="200" t="n"/>
      <c r="D804" s="201" t="n"/>
      <c r="E804" s="200" t="n"/>
      <c r="F804" s="201" t="n"/>
      <c r="G804" s="200" t="n"/>
      <c r="H804" s="201" t="n"/>
      <c r="I804" s="200" t="n"/>
      <c r="J804" s="199" t="n"/>
      <c r="K804" s="199" t="n"/>
      <c r="L804" s="199" t="n"/>
      <c r="M804" s="212" t="n"/>
      <c r="N804" s="199" t="n"/>
      <c r="O804" s="199" t="n"/>
      <c r="P804" s="199" t="n"/>
      <c r="Q804" s="199" t="n"/>
      <c r="R804" s="199" t="n"/>
      <c r="S804" s="199" t="n"/>
      <c r="T804" s="199" t="n"/>
      <c r="U804" s="199" t="n"/>
      <c r="V804" s="199" t="n"/>
      <c r="W804" s="199" t="n"/>
      <c r="X804" s="199" t="n"/>
      <c r="Y804" s="199" t="n"/>
      <c r="Z804" s="199" t="n"/>
      <c r="AA804" s="199" t="n"/>
      <c r="AB804" s="199" t="n"/>
      <c r="AC804" s="199" t="n"/>
      <c r="AD804" s="199" t="n"/>
      <c r="AE804" s="199" t="n"/>
      <c r="AF804" s="199" t="n"/>
      <c r="AG804" s="199" t="n"/>
    </row>
    <row r="805" ht="22.5" customHeight="1">
      <c r="A805" s="199" t="n"/>
      <c r="B805" s="201" t="n"/>
      <c r="C805" s="200" t="n"/>
      <c r="D805" s="201" t="n"/>
      <c r="E805" s="200" t="n"/>
      <c r="F805" s="201" t="n"/>
      <c r="G805" s="200" t="n"/>
      <c r="H805" s="201" t="n"/>
      <c r="I805" s="200" t="n"/>
      <c r="J805" s="199" t="n"/>
      <c r="K805" s="199" t="n"/>
      <c r="L805" s="199" t="n"/>
      <c r="M805" s="212" t="n"/>
      <c r="N805" s="199" t="n"/>
      <c r="O805" s="199" t="n"/>
      <c r="P805" s="199" t="n"/>
      <c r="Q805" s="199" t="n"/>
      <c r="R805" s="199" t="n"/>
      <c r="S805" s="199" t="n"/>
      <c r="T805" s="199" t="n"/>
      <c r="U805" s="199" t="n"/>
      <c r="V805" s="199" t="n"/>
      <c r="W805" s="199" t="n"/>
      <c r="X805" s="199" t="n"/>
      <c r="Y805" s="199" t="n"/>
      <c r="Z805" s="199" t="n"/>
      <c r="AA805" s="199" t="n"/>
      <c r="AB805" s="199" t="n"/>
      <c r="AC805" s="199" t="n"/>
      <c r="AD805" s="199" t="n"/>
      <c r="AE805" s="199" t="n"/>
      <c r="AF805" s="199" t="n"/>
      <c r="AG805" s="199" t="n"/>
    </row>
    <row r="806" ht="22.5" customHeight="1">
      <c r="A806" s="199" t="n"/>
      <c r="B806" s="201" t="n"/>
      <c r="C806" s="200" t="n"/>
      <c r="D806" s="201" t="n"/>
      <c r="E806" s="200" t="n"/>
      <c r="F806" s="201" t="n"/>
      <c r="G806" s="200" t="n"/>
      <c r="H806" s="201" t="n"/>
      <c r="I806" s="200" t="n"/>
      <c r="J806" s="199" t="n"/>
      <c r="K806" s="199" t="n"/>
      <c r="L806" s="199" t="n"/>
      <c r="M806" s="212" t="n"/>
      <c r="N806" s="199" t="n"/>
      <c r="O806" s="199" t="n"/>
      <c r="P806" s="199" t="n"/>
      <c r="Q806" s="199" t="n"/>
      <c r="R806" s="199" t="n"/>
      <c r="S806" s="199" t="n"/>
      <c r="T806" s="199" t="n"/>
      <c r="U806" s="199" t="n"/>
      <c r="V806" s="199" t="n"/>
      <c r="W806" s="199" t="n"/>
      <c r="X806" s="199" t="n"/>
      <c r="Y806" s="199" t="n"/>
      <c r="Z806" s="199" t="n"/>
      <c r="AA806" s="199" t="n"/>
      <c r="AB806" s="199" t="n"/>
      <c r="AC806" s="199" t="n"/>
      <c r="AD806" s="199" t="n"/>
      <c r="AE806" s="199" t="n"/>
      <c r="AF806" s="199" t="n"/>
      <c r="AG806" s="199" t="n"/>
    </row>
    <row r="807" ht="22.5" customHeight="1">
      <c r="A807" s="199" t="n"/>
      <c r="B807" s="201" t="n"/>
      <c r="C807" s="200" t="n"/>
      <c r="D807" s="201" t="n"/>
      <c r="E807" s="200" t="n"/>
      <c r="F807" s="201" t="n"/>
      <c r="G807" s="200" t="n"/>
      <c r="H807" s="201" t="n"/>
      <c r="I807" s="200" t="n"/>
      <c r="J807" s="199" t="n"/>
      <c r="K807" s="199" t="n"/>
      <c r="L807" s="199" t="n"/>
      <c r="M807" s="212" t="n"/>
      <c r="N807" s="199" t="n"/>
      <c r="O807" s="199" t="n"/>
      <c r="P807" s="199" t="n"/>
      <c r="Q807" s="199" t="n"/>
      <c r="R807" s="199" t="n"/>
      <c r="S807" s="199" t="n"/>
      <c r="T807" s="199" t="n"/>
      <c r="U807" s="199" t="n"/>
      <c r="V807" s="199" t="n"/>
      <c r="W807" s="199" t="n"/>
      <c r="X807" s="199" t="n"/>
      <c r="Y807" s="199" t="n"/>
      <c r="Z807" s="199" t="n"/>
      <c r="AA807" s="199" t="n"/>
      <c r="AB807" s="199" t="n"/>
      <c r="AC807" s="199" t="n"/>
      <c r="AD807" s="199" t="n"/>
      <c r="AE807" s="199" t="n"/>
      <c r="AF807" s="199" t="n"/>
      <c r="AG807" s="199" t="n"/>
    </row>
    <row r="808" ht="22.5" customHeight="1">
      <c r="A808" s="199" t="n"/>
      <c r="B808" s="201" t="n"/>
      <c r="C808" s="200" t="n"/>
      <c r="D808" s="201" t="n"/>
      <c r="E808" s="200" t="n"/>
      <c r="F808" s="201" t="n"/>
      <c r="G808" s="200" t="n"/>
      <c r="H808" s="201" t="n"/>
      <c r="I808" s="200" t="n"/>
      <c r="J808" s="199" t="n"/>
      <c r="K808" s="199" t="n"/>
      <c r="L808" s="199" t="n"/>
      <c r="M808" s="212" t="n"/>
      <c r="N808" s="199" t="n"/>
      <c r="O808" s="199" t="n"/>
      <c r="P808" s="199" t="n"/>
      <c r="Q808" s="199" t="n"/>
      <c r="R808" s="199" t="n"/>
      <c r="S808" s="199" t="n"/>
      <c r="T808" s="199" t="n"/>
      <c r="U808" s="199" t="n"/>
      <c r="V808" s="199" t="n"/>
      <c r="W808" s="199" t="n"/>
      <c r="X808" s="199" t="n"/>
      <c r="Y808" s="199" t="n"/>
      <c r="Z808" s="199" t="n"/>
      <c r="AA808" s="199" t="n"/>
      <c r="AB808" s="199" t="n"/>
      <c r="AC808" s="199" t="n"/>
      <c r="AD808" s="199" t="n"/>
      <c r="AE808" s="199" t="n"/>
      <c r="AF808" s="199" t="n"/>
      <c r="AG808" s="199" t="n"/>
    </row>
    <row r="809" ht="22.5" customHeight="1">
      <c r="A809" s="199" t="n"/>
      <c r="B809" s="201" t="n"/>
      <c r="C809" s="200" t="n"/>
      <c r="D809" s="201" t="n"/>
      <c r="E809" s="200" t="n"/>
      <c r="F809" s="201" t="n"/>
      <c r="G809" s="200" t="n"/>
      <c r="H809" s="201" t="n"/>
      <c r="I809" s="200" t="n"/>
      <c r="J809" s="199" t="n"/>
      <c r="K809" s="199" t="n"/>
      <c r="L809" s="199" t="n"/>
      <c r="M809" s="212" t="n"/>
      <c r="N809" s="199" t="n"/>
      <c r="O809" s="199" t="n"/>
      <c r="P809" s="199" t="n"/>
      <c r="Q809" s="199" t="n"/>
      <c r="R809" s="199" t="n"/>
      <c r="S809" s="199" t="n"/>
      <c r="T809" s="199" t="n"/>
      <c r="U809" s="199" t="n"/>
      <c r="V809" s="199" t="n"/>
      <c r="W809" s="199" t="n"/>
      <c r="X809" s="199" t="n"/>
      <c r="Y809" s="199" t="n"/>
      <c r="Z809" s="199" t="n"/>
      <c r="AA809" s="199" t="n"/>
      <c r="AB809" s="199" t="n"/>
      <c r="AC809" s="199" t="n"/>
      <c r="AD809" s="199" t="n"/>
      <c r="AE809" s="199" t="n"/>
      <c r="AF809" s="199" t="n"/>
      <c r="AG809" s="199" t="n"/>
    </row>
    <row r="810" ht="22.5" customHeight="1">
      <c r="A810" s="199" t="n"/>
      <c r="B810" s="201" t="n"/>
      <c r="C810" s="200" t="n"/>
      <c r="D810" s="201" t="n"/>
      <c r="E810" s="200" t="n"/>
      <c r="F810" s="201" t="n"/>
      <c r="G810" s="200" t="n"/>
      <c r="H810" s="201" t="n"/>
      <c r="I810" s="200" t="n"/>
      <c r="J810" s="199" t="n"/>
      <c r="K810" s="199" t="n"/>
      <c r="L810" s="199" t="n"/>
      <c r="M810" s="212" t="n"/>
      <c r="N810" s="199" t="n"/>
      <c r="O810" s="199" t="n"/>
      <c r="P810" s="199" t="n"/>
      <c r="Q810" s="199" t="n"/>
      <c r="R810" s="199" t="n"/>
      <c r="S810" s="199" t="n"/>
      <c r="T810" s="199" t="n"/>
      <c r="U810" s="199" t="n"/>
      <c r="V810" s="199" t="n"/>
      <c r="W810" s="199" t="n"/>
      <c r="X810" s="199" t="n"/>
      <c r="Y810" s="199" t="n"/>
      <c r="Z810" s="199" t="n"/>
      <c r="AA810" s="199" t="n"/>
      <c r="AB810" s="199" t="n"/>
      <c r="AC810" s="199" t="n"/>
      <c r="AD810" s="199" t="n"/>
      <c r="AE810" s="199" t="n"/>
      <c r="AF810" s="199" t="n"/>
      <c r="AG810" s="199" t="n"/>
    </row>
    <row r="811" ht="22.5" customHeight="1">
      <c r="A811" s="199" t="n"/>
      <c r="B811" s="201" t="n"/>
      <c r="C811" s="200" t="n"/>
      <c r="D811" s="201" t="n"/>
      <c r="E811" s="200" t="n"/>
      <c r="F811" s="201" t="n"/>
      <c r="G811" s="200" t="n"/>
      <c r="H811" s="201" t="n"/>
      <c r="I811" s="200" t="n"/>
      <c r="J811" s="199" t="n"/>
      <c r="K811" s="199" t="n"/>
      <c r="L811" s="199" t="n"/>
      <c r="M811" s="212" t="n"/>
      <c r="N811" s="199" t="n"/>
      <c r="O811" s="199" t="n"/>
      <c r="P811" s="199" t="n"/>
      <c r="Q811" s="199" t="n"/>
      <c r="R811" s="199" t="n"/>
      <c r="S811" s="199" t="n"/>
      <c r="T811" s="199" t="n"/>
      <c r="U811" s="199" t="n"/>
      <c r="V811" s="199" t="n"/>
      <c r="W811" s="199" t="n"/>
      <c r="X811" s="199" t="n"/>
      <c r="Y811" s="199" t="n"/>
      <c r="Z811" s="199" t="n"/>
      <c r="AA811" s="199" t="n"/>
      <c r="AB811" s="199" t="n"/>
      <c r="AC811" s="199" t="n"/>
      <c r="AD811" s="199" t="n"/>
      <c r="AE811" s="199" t="n"/>
      <c r="AF811" s="199" t="n"/>
      <c r="AG811" s="199" t="n"/>
    </row>
    <row r="812" ht="22.5" customHeight="1">
      <c r="A812" s="199" t="n"/>
      <c r="B812" s="201" t="n"/>
      <c r="C812" s="200" t="n"/>
      <c r="D812" s="201" t="n"/>
      <c r="E812" s="200" t="n"/>
      <c r="F812" s="201" t="n"/>
      <c r="G812" s="200" t="n"/>
      <c r="H812" s="201" t="n"/>
      <c r="I812" s="200" t="n"/>
      <c r="J812" s="199" t="n"/>
      <c r="K812" s="199" t="n"/>
      <c r="L812" s="199" t="n"/>
      <c r="M812" s="212" t="n"/>
      <c r="N812" s="199" t="n"/>
      <c r="O812" s="199" t="n"/>
      <c r="P812" s="199" t="n"/>
      <c r="Q812" s="199" t="n"/>
      <c r="R812" s="199" t="n"/>
      <c r="S812" s="199" t="n"/>
      <c r="T812" s="199" t="n"/>
      <c r="U812" s="199" t="n"/>
      <c r="V812" s="199" t="n"/>
      <c r="W812" s="199" t="n"/>
      <c r="X812" s="199" t="n"/>
      <c r="Y812" s="199" t="n"/>
      <c r="Z812" s="199" t="n"/>
      <c r="AA812" s="199" t="n"/>
      <c r="AB812" s="199" t="n"/>
      <c r="AC812" s="199" t="n"/>
      <c r="AD812" s="199" t="n"/>
      <c r="AE812" s="199" t="n"/>
      <c r="AF812" s="199" t="n"/>
      <c r="AG812" s="199" t="n"/>
    </row>
    <row r="813" ht="22.5" customHeight="1">
      <c r="A813" s="199" t="n"/>
      <c r="B813" s="201" t="n"/>
      <c r="C813" s="200" t="n"/>
      <c r="D813" s="201" t="n"/>
      <c r="E813" s="200" t="n"/>
      <c r="F813" s="201" t="n"/>
      <c r="G813" s="200" t="n"/>
      <c r="H813" s="201" t="n"/>
      <c r="I813" s="200" t="n"/>
      <c r="J813" s="199" t="n"/>
      <c r="K813" s="199" t="n"/>
      <c r="L813" s="199" t="n"/>
      <c r="M813" s="212" t="n"/>
      <c r="N813" s="199" t="n"/>
      <c r="O813" s="199" t="n"/>
      <c r="P813" s="199" t="n"/>
      <c r="Q813" s="199" t="n"/>
      <c r="R813" s="199" t="n"/>
      <c r="S813" s="199" t="n"/>
      <c r="T813" s="199" t="n"/>
      <c r="U813" s="199" t="n"/>
      <c r="V813" s="199" t="n"/>
      <c r="W813" s="199" t="n"/>
      <c r="X813" s="199" t="n"/>
      <c r="Y813" s="199" t="n"/>
      <c r="Z813" s="199" t="n"/>
      <c r="AA813" s="199" t="n"/>
      <c r="AB813" s="199" t="n"/>
      <c r="AC813" s="199" t="n"/>
      <c r="AD813" s="199" t="n"/>
      <c r="AE813" s="199" t="n"/>
      <c r="AF813" s="199" t="n"/>
      <c r="AG813" s="199" t="n"/>
    </row>
    <row r="814" ht="22.5" customHeight="1">
      <c r="A814" s="199" t="n"/>
      <c r="B814" s="201" t="n"/>
      <c r="C814" s="200" t="n"/>
      <c r="D814" s="201" t="n"/>
      <c r="E814" s="200" t="n"/>
      <c r="F814" s="201" t="n"/>
      <c r="G814" s="200" t="n"/>
      <c r="H814" s="201" t="n"/>
      <c r="I814" s="200" t="n"/>
      <c r="J814" s="199" t="n"/>
      <c r="K814" s="199" t="n"/>
      <c r="L814" s="199" t="n"/>
      <c r="M814" s="212" t="n"/>
      <c r="N814" s="199" t="n"/>
      <c r="O814" s="199" t="n"/>
      <c r="P814" s="199" t="n"/>
      <c r="Q814" s="199" t="n"/>
      <c r="R814" s="199" t="n"/>
      <c r="S814" s="199" t="n"/>
      <c r="T814" s="199" t="n"/>
      <c r="U814" s="199" t="n"/>
      <c r="V814" s="199" t="n"/>
      <c r="W814" s="199" t="n"/>
      <c r="X814" s="199" t="n"/>
      <c r="Y814" s="199" t="n"/>
      <c r="Z814" s="199" t="n"/>
      <c r="AA814" s="199" t="n"/>
      <c r="AB814" s="199" t="n"/>
      <c r="AC814" s="199" t="n"/>
      <c r="AD814" s="199" t="n"/>
      <c r="AE814" s="199" t="n"/>
      <c r="AF814" s="199" t="n"/>
      <c r="AG814" s="199" t="n"/>
    </row>
    <row r="815" ht="22.5" customHeight="1">
      <c r="A815" s="199" t="n"/>
      <c r="B815" s="201" t="n"/>
      <c r="C815" s="200" t="n"/>
      <c r="D815" s="201" t="n"/>
      <c r="E815" s="200" t="n"/>
      <c r="F815" s="201" t="n"/>
      <c r="G815" s="200" t="n"/>
      <c r="H815" s="201" t="n"/>
      <c r="I815" s="200" t="n"/>
      <c r="J815" s="199" t="n"/>
      <c r="K815" s="199" t="n"/>
      <c r="L815" s="199" t="n"/>
      <c r="M815" s="212" t="n"/>
      <c r="N815" s="199" t="n"/>
      <c r="O815" s="199" t="n"/>
      <c r="P815" s="199" t="n"/>
      <c r="Q815" s="199" t="n"/>
      <c r="R815" s="199" t="n"/>
      <c r="S815" s="199" t="n"/>
      <c r="T815" s="199" t="n"/>
      <c r="U815" s="199" t="n"/>
      <c r="V815" s="199" t="n"/>
      <c r="W815" s="199" t="n"/>
      <c r="X815" s="199" t="n"/>
      <c r="Y815" s="199" t="n"/>
      <c r="Z815" s="199" t="n"/>
      <c r="AA815" s="199" t="n"/>
      <c r="AB815" s="199" t="n"/>
      <c r="AC815" s="199" t="n"/>
      <c r="AD815" s="199" t="n"/>
      <c r="AE815" s="199" t="n"/>
      <c r="AF815" s="199" t="n"/>
      <c r="AG815" s="199" t="n"/>
    </row>
    <row r="816" ht="22.5" customHeight="1">
      <c r="A816" s="199" t="n"/>
      <c r="B816" s="201" t="n"/>
      <c r="C816" s="200" t="n"/>
      <c r="D816" s="201" t="n"/>
      <c r="E816" s="200" t="n"/>
      <c r="F816" s="201" t="n"/>
      <c r="G816" s="200" t="n"/>
      <c r="H816" s="201" t="n"/>
      <c r="I816" s="200" t="n"/>
      <c r="J816" s="199" t="n"/>
      <c r="K816" s="199" t="n"/>
      <c r="L816" s="199" t="n"/>
      <c r="M816" s="212" t="n"/>
      <c r="N816" s="199" t="n"/>
      <c r="O816" s="199" t="n"/>
      <c r="P816" s="199" t="n"/>
      <c r="Q816" s="199" t="n"/>
      <c r="R816" s="199" t="n"/>
      <c r="S816" s="199" t="n"/>
      <c r="T816" s="199" t="n"/>
      <c r="U816" s="199" t="n"/>
      <c r="V816" s="199" t="n"/>
      <c r="W816" s="199" t="n"/>
      <c r="X816" s="199" t="n"/>
      <c r="Y816" s="199" t="n"/>
      <c r="Z816" s="199" t="n"/>
      <c r="AA816" s="199" t="n"/>
      <c r="AB816" s="199" t="n"/>
      <c r="AC816" s="199" t="n"/>
      <c r="AD816" s="199" t="n"/>
      <c r="AE816" s="199" t="n"/>
      <c r="AF816" s="199" t="n"/>
      <c r="AG816" s="199" t="n"/>
    </row>
    <row r="817" ht="22.5" customHeight="1">
      <c r="A817" s="199" t="n"/>
      <c r="B817" s="201" t="n"/>
      <c r="C817" s="200" t="n"/>
      <c r="D817" s="201" t="n"/>
      <c r="E817" s="200" t="n"/>
      <c r="F817" s="201" t="n"/>
      <c r="G817" s="200" t="n"/>
      <c r="H817" s="201" t="n"/>
      <c r="I817" s="200" t="n"/>
      <c r="J817" s="199" t="n"/>
      <c r="K817" s="199" t="n"/>
      <c r="L817" s="199" t="n"/>
      <c r="M817" s="212" t="n"/>
      <c r="N817" s="199" t="n"/>
      <c r="O817" s="199" t="n"/>
      <c r="P817" s="199" t="n"/>
      <c r="Q817" s="199" t="n"/>
      <c r="R817" s="199" t="n"/>
      <c r="S817" s="199" t="n"/>
      <c r="T817" s="199" t="n"/>
      <c r="U817" s="199" t="n"/>
      <c r="V817" s="199" t="n"/>
      <c r="W817" s="199" t="n"/>
      <c r="X817" s="199" t="n"/>
      <c r="Y817" s="199" t="n"/>
      <c r="Z817" s="199" t="n"/>
      <c r="AA817" s="199" t="n"/>
      <c r="AB817" s="199" t="n"/>
      <c r="AC817" s="199" t="n"/>
      <c r="AD817" s="199" t="n"/>
      <c r="AE817" s="199" t="n"/>
      <c r="AF817" s="199" t="n"/>
      <c r="AG817" s="199" t="n"/>
    </row>
    <row r="818" ht="22.5" customHeight="1">
      <c r="A818" s="199" t="n"/>
      <c r="B818" s="201" t="n"/>
      <c r="C818" s="200" t="n"/>
      <c r="D818" s="201" t="n"/>
      <c r="E818" s="200" t="n"/>
      <c r="F818" s="201" t="n"/>
      <c r="G818" s="200" t="n"/>
      <c r="H818" s="201" t="n"/>
      <c r="I818" s="200" t="n"/>
      <c r="J818" s="199" t="n"/>
      <c r="K818" s="199" t="n"/>
      <c r="L818" s="199" t="n"/>
      <c r="M818" s="212" t="n"/>
      <c r="N818" s="199" t="n"/>
      <c r="O818" s="199" t="n"/>
      <c r="P818" s="199" t="n"/>
      <c r="Q818" s="199" t="n"/>
      <c r="R818" s="199" t="n"/>
      <c r="S818" s="199" t="n"/>
      <c r="T818" s="199" t="n"/>
      <c r="U818" s="199" t="n"/>
      <c r="V818" s="199" t="n"/>
      <c r="W818" s="199" t="n"/>
      <c r="X818" s="199" t="n"/>
      <c r="Y818" s="199" t="n"/>
      <c r="Z818" s="199" t="n"/>
      <c r="AA818" s="199" t="n"/>
      <c r="AB818" s="199" t="n"/>
      <c r="AC818" s="199" t="n"/>
      <c r="AD818" s="199" t="n"/>
      <c r="AE818" s="199" t="n"/>
      <c r="AF818" s="199" t="n"/>
      <c r="AG818" s="199" t="n"/>
    </row>
    <row r="819" ht="22.5" customHeight="1">
      <c r="A819" s="199" t="n"/>
      <c r="B819" s="201" t="n"/>
      <c r="C819" s="200" t="n"/>
      <c r="D819" s="201" t="n"/>
      <c r="E819" s="200" t="n"/>
      <c r="F819" s="201" t="n"/>
      <c r="G819" s="200" t="n"/>
      <c r="H819" s="201" t="n"/>
      <c r="I819" s="200" t="n"/>
      <c r="J819" s="199" t="n"/>
      <c r="K819" s="199" t="n"/>
      <c r="L819" s="199" t="n"/>
      <c r="M819" s="212" t="n"/>
      <c r="N819" s="199" t="n"/>
      <c r="O819" s="199" t="n"/>
      <c r="P819" s="199" t="n"/>
      <c r="Q819" s="199" t="n"/>
      <c r="R819" s="199" t="n"/>
      <c r="S819" s="199" t="n"/>
      <c r="T819" s="199" t="n"/>
      <c r="U819" s="199" t="n"/>
      <c r="V819" s="199" t="n"/>
      <c r="W819" s="199" t="n"/>
      <c r="X819" s="199" t="n"/>
      <c r="Y819" s="199" t="n"/>
      <c r="Z819" s="199" t="n"/>
      <c r="AA819" s="199" t="n"/>
      <c r="AB819" s="199" t="n"/>
      <c r="AC819" s="199" t="n"/>
      <c r="AD819" s="199" t="n"/>
      <c r="AE819" s="199" t="n"/>
      <c r="AF819" s="199" t="n"/>
      <c r="AG819" s="199" t="n"/>
    </row>
    <row r="820" ht="22.5" customHeight="1">
      <c r="A820" s="199" t="n"/>
      <c r="B820" s="201" t="n"/>
      <c r="C820" s="200" t="n"/>
      <c r="D820" s="201" t="n"/>
      <c r="E820" s="200" t="n"/>
      <c r="F820" s="201" t="n"/>
      <c r="G820" s="200" t="n"/>
      <c r="H820" s="201" t="n"/>
      <c r="I820" s="200" t="n"/>
      <c r="J820" s="199" t="n"/>
      <c r="K820" s="199" t="n"/>
      <c r="L820" s="199" t="n"/>
      <c r="M820" s="212" t="n"/>
      <c r="N820" s="199" t="n"/>
      <c r="O820" s="199" t="n"/>
      <c r="P820" s="199" t="n"/>
      <c r="Q820" s="199" t="n"/>
      <c r="R820" s="199" t="n"/>
      <c r="S820" s="199" t="n"/>
      <c r="T820" s="199" t="n"/>
      <c r="U820" s="199" t="n"/>
      <c r="V820" s="199" t="n"/>
      <c r="W820" s="199" t="n"/>
      <c r="X820" s="199" t="n"/>
      <c r="Y820" s="199" t="n"/>
      <c r="Z820" s="199" t="n"/>
      <c r="AA820" s="199" t="n"/>
      <c r="AB820" s="199" t="n"/>
      <c r="AC820" s="199" t="n"/>
      <c r="AD820" s="199" t="n"/>
      <c r="AE820" s="199" t="n"/>
      <c r="AF820" s="199" t="n"/>
      <c r="AG820" s="199" t="n"/>
    </row>
    <row r="821" ht="22.5" customHeight="1">
      <c r="A821" s="199" t="n"/>
      <c r="B821" s="201" t="n"/>
      <c r="C821" s="200" t="n"/>
      <c r="D821" s="201" t="n"/>
      <c r="E821" s="200" t="n"/>
      <c r="F821" s="201" t="n"/>
      <c r="G821" s="200" t="n"/>
      <c r="H821" s="201" t="n"/>
      <c r="I821" s="200" t="n"/>
      <c r="J821" s="199" t="n"/>
      <c r="K821" s="199" t="n"/>
      <c r="L821" s="199" t="n"/>
      <c r="M821" s="212" t="n"/>
      <c r="N821" s="199" t="n"/>
      <c r="O821" s="199" t="n"/>
      <c r="P821" s="199" t="n"/>
      <c r="Q821" s="199" t="n"/>
      <c r="R821" s="199" t="n"/>
      <c r="S821" s="199" t="n"/>
      <c r="T821" s="199" t="n"/>
      <c r="U821" s="199" t="n"/>
      <c r="V821" s="199" t="n"/>
      <c r="W821" s="199" t="n"/>
      <c r="X821" s="199" t="n"/>
      <c r="Y821" s="199" t="n"/>
      <c r="Z821" s="199" t="n"/>
      <c r="AA821" s="199" t="n"/>
      <c r="AB821" s="199" t="n"/>
      <c r="AC821" s="199" t="n"/>
      <c r="AD821" s="199" t="n"/>
      <c r="AE821" s="199" t="n"/>
      <c r="AF821" s="199" t="n"/>
      <c r="AG821" s="199" t="n"/>
    </row>
    <row r="822" ht="22.5" customHeight="1">
      <c r="A822" s="199" t="n"/>
      <c r="B822" s="201" t="n"/>
      <c r="C822" s="200" t="n"/>
      <c r="D822" s="201" t="n"/>
      <c r="E822" s="200" t="n"/>
      <c r="F822" s="201" t="n"/>
      <c r="G822" s="200" t="n"/>
      <c r="H822" s="201" t="n"/>
      <c r="I822" s="200" t="n"/>
      <c r="J822" s="199" t="n"/>
      <c r="K822" s="199" t="n"/>
      <c r="L822" s="199" t="n"/>
      <c r="M822" s="212" t="n"/>
      <c r="N822" s="199" t="n"/>
      <c r="O822" s="199" t="n"/>
      <c r="P822" s="199" t="n"/>
      <c r="Q822" s="199" t="n"/>
      <c r="R822" s="199" t="n"/>
      <c r="S822" s="199" t="n"/>
      <c r="T822" s="199" t="n"/>
      <c r="U822" s="199" t="n"/>
      <c r="V822" s="199" t="n"/>
      <c r="W822" s="199" t="n"/>
      <c r="X822" s="199" t="n"/>
      <c r="Y822" s="199" t="n"/>
      <c r="Z822" s="199" t="n"/>
      <c r="AA822" s="199" t="n"/>
      <c r="AB822" s="199" t="n"/>
      <c r="AC822" s="199" t="n"/>
      <c r="AD822" s="199" t="n"/>
      <c r="AE822" s="199" t="n"/>
      <c r="AF822" s="199" t="n"/>
      <c r="AG822" s="199" t="n"/>
    </row>
    <row r="823" ht="22.5" customHeight="1">
      <c r="A823" s="199" t="n"/>
      <c r="B823" s="201" t="n"/>
      <c r="C823" s="200" t="n"/>
      <c r="D823" s="201" t="n"/>
      <c r="E823" s="200" t="n"/>
      <c r="F823" s="201" t="n"/>
      <c r="G823" s="200" t="n"/>
      <c r="H823" s="201" t="n"/>
      <c r="I823" s="200" t="n"/>
      <c r="J823" s="199" t="n"/>
      <c r="K823" s="199" t="n"/>
      <c r="L823" s="199" t="n"/>
      <c r="M823" s="212" t="n"/>
      <c r="N823" s="199" t="n"/>
      <c r="O823" s="199" t="n"/>
      <c r="P823" s="199" t="n"/>
      <c r="Q823" s="199" t="n"/>
      <c r="R823" s="199" t="n"/>
      <c r="S823" s="199" t="n"/>
      <c r="T823" s="199" t="n"/>
      <c r="U823" s="199" t="n"/>
      <c r="V823" s="199" t="n"/>
      <c r="W823" s="199" t="n"/>
      <c r="X823" s="199" t="n"/>
      <c r="Y823" s="199" t="n"/>
      <c r="Z823" s="199" t="n"/>
      <c r="AA823" s="199" t="n"/>
      <c r="AB823" s="199" t="n"/>
      <c r="AC823" s="199" t="n"/>
      <c r="AD823" s="199" t="n"/>
      <c r="AE823" s="199" t="n"/>
      <c r="AF823" s="199" t="n"/>
      <c r="AG823" s="199" t="n"/>
    </row>
    <row r="824" ht="22.5" customHeight="1">
      <c r="A824" s="199" t="n"/>
      <c r="B824" s="201" t="n"/>
      <c r="C824" s="200" t="n"/>
      <c r="D824" s="201" t="n"/>
      <c r="E824" s="200" t="n"/>
      <c r="F824" s="201" t="n"/>
      <c r="G824" s="200" t="n"/>
      <c r="H824" s="201" t="n"/>
      <c r="I824" s="200" t="n"/>
      <c r="J824" s="199" t="n"/>
      <c r="K824" s="199" t="n"/>
      <c r="L824" s="199" t="n"/>
      <c r="M824" s="212" t="n"/>
      <c r="N824" s="199" t="n"/>
      <c r="O824" s="199" t="n"/>
      <c r="P824" s="199" t="n"/>
      <c r="Q824" s="199" t="n"/>
      <c r="R824" s="199" t="n"/>
      <c r="S824" s="199" t="n"/>
      <c r="T824" s="199" t="n"/>
      <c r="U824" s="199" t="n"/>
      <c r="V824" s="199" t="n"/>
      <c r="W824" s="199" t="n"/>
      <c r="X824" s="199" t="n"/>
      <c r="Y824" s="199" t="n"/>
      <c r="Z824" s="199" t="n"/>
      <c r="AA824" s="199" t="n"/>
      <c r="AB824" s="199" t="n"/>
      <c r="AC824" s="199" t="n"/>
      <c r="AD824" s="199" t="n"/>
      <c r="AE824" s="199" t="n"/>
      <c r="AF824" s="199" t="n"/>
      <c r="AG824" s="199" t="n"/>
    </row>
    <row r="825" ht="22.5" customHeight="1">
      <c r="A825" s="199" t="n"/>
      <c r="B825" s="201" t="n"/>
      <c r="C825" s="200" t="n"/>
      <c r="D825" s="201" t="n"/>
      <c r="E825" s="200" t="n"/>
      <c r="F825" s="201" t="n"/>
      <c r="G825" s="200" t="n"/>
      <c r="H825" s="201" t="n"/>
      <c r="I825" s="200" t="n"/>
      <c r="J825" s="199" t="n"/>
      <c r="K825" s="199" t="n"/>
      <c r="L825" s="199" t="n"/>
      <c r="M825" s="212" t="n"/>
      <c r="N825" s="199" t="n"/>
      <c r="O825" s="199" t="n"/>
      <c r="P825" s="199" t="n"/>
      <c r="Q825" s="199" t="n"/>
      <c r="R825" s="199" t="n"/>
      <c r="S825" s="199" t="n"/>
      <c r="T825" s="199" t="n"/>
      <c r="U825" s="199" t="n"/>
      <c r="V825" s="199" t="n"/>
      <c r="W825" s="199" t="n"/>
      <c r="X825" s="199" t="n"/>
      <c r="Y825" s="199" t="n"/>
      <c r="Z825" s="199" t="n"/>
      <c r="AA825" s="199" t="n"/>
      <c r="AB825" s="199" t="n"/>
      <c r="AC825" s="199" t="n"/>
      <c r="AD825" s="199" t="n"/>
      <c r="AE825" s="199" t="n"/>
      <c r="AF825" s="199" t="n"/>
      <c r="AG825" s="199" t="n"/>
    </row>
    <row r="826" ht="22.5" customHeight="1">
      <c r="A826" s="199" t="n"/>
      <c r="B826" s="201" t="n"/>
      <c r="C826" s="200" t="n"/>
      <c r="D826" s="201" t="n"/>
      <c r="E826" s="200" t="n"/>
      <c r="F826" s="201" t="n"/>
      <c r="G826" s="200" t="n"/>
      <c r="H826" s="201" t="n"/>
      <c r="I826" s="200" t="n"/>
      <c r="J826" s="199" t="n"/>
      <c r="K826" s="199" t="n"/>
      <c r="L826" s="199" t="n"/>
      <c r="M826" s="212" t="n"/>
      <c r="N826" s="199" t="n"/>
      <c r="O826" s="199" t="n"/>
      <c r="P826" s="199" t="n"/>
      <c r="Q826" s="199" t="n"/>
      <c r="R826" s="199" t="n"/>
      <c r="S826" s="199" t="n"/>
      <c r="T826" s="199" t="n"/>
      <c r="U826" s="199" t="n"/>
      <c r="V826" s="199" t="n"/>
      <c r="W826" s="199" t="n"/>
      <c r="X826" s="199" t="n"/>
      <c r="Y826" s="199" t="n"/>
      <c r="Z826" s="199" t="n"/>
      <c r="AA826" s="199" t="n"/>
      <c r="AB826" s="199" t="n"/>
      <c r="AC826" s="199" t="n"/>
      <c r="AD826" s="199" t="n"/>
      <c r="AE826" s="199" t="n"/>
      <c r="AF826" s="199" t="n"/>
      <c r="AG826" s="199" t="n"/>
    </row>
    <row r="827" ht="22.5" customHeight="1">
      <c r="A827" s="199" t="n"/>
      <c r="B827" s="201" t="n"/>
      <c r="C827" s="200" t="n"/>
      <c r="D827" s="201" t="n"/>
      <c r="E827" s="200" t="n"/>
      <c r="F827" s="201" t="n"/>
      <c r="G827" s="200" t="n"/>
      <c r="H827" s="201" t="n"/>
      <c r="I827" s="200" t="n"/>
      <c r="J827" s="199" t="n"/>
      <c r="K827" s="199" t="n"/>
      <c r="L827" s="199" t="n"/>
      <c r="M827" s="212" t="n"/>
      <c r="N827" s="199" t="n"/>
      <c r="O827" s="199" t="n"/>
      <c r="P827" s="199" t="n"/>
      <c r="Q827" s="199" t="n"/>
      <c r="R827" s="199" t="n"/>
      <c r="S827" s="199" t="n"/>
      <c r="T827" s="199" t="n"/>
      <c r="U827" s="199" t="n"/>
      <c r="V827" s="199" t="n"/>
      <c r="W827" s="199" t="n"/>
      <c r="X827" s="199" t="n"/>
      <c r="Y827" s="199" t="n"/>
      <c r="Z827" s="199" t="n"/>
      <c r="AA827" s="199" t="n"/>
      <c r="AB827" s="199" t="n"/>
      <c r="AC827" s="199" t="n"/>
      <c r="AD827" s="199" t="n"/>
      <c r="AE827" s="199" t="n"/>
      <c r="AF827" s="199" t="n"/>
      <c r="AG827" s="199" t="n"/>
    </row>
    <row r="828" ht="22.5" customHeight="1">
      <c r="A828" s="199" t="n"/>
      <c r="B828" s="201" t="n"/>
      <c r="C828" s="200" t="n"/>
      <c r="D828" s="201" t="n"/>
      <c r="E828" s="200" t="n"/>
      <c r="F828" s="201" t="n"/>
      <c r="G828" s="200" t="n"/>
      <c r="H828" s="201" t="n"/>
      <c r="I828" s="200" t="n"/>
      <c r="J828" s="199" t="n"/>
      <c r="K828" s="199" t="n"/>
      <c r="L828" s="199" t="n"/>
      <c r="M828" s="212" t="n"/>
      <c r="N828" s="199" t="n"/>
      <c r="O828" s="199" t="n"/>
      <c r="P828" s="199" t="n"/>
      <c r="Q828" s="199" t="n"/>
      <c r="R828" s="199" t="n"/>
      <c r="S828" s="199" t="n"/>
      <c r="T828" s="199" t="n"/>
      <c r="U828" s="199" t="n"/>
      <c r="V828" s="199" t="n"/>
      <c r="W828" s="199" t="n"/>
      <c r="X828" s="199" t="n"/>
      <c r="Y828" s="199" t="n"/>
      <c r="Z828" s="199" t="n"/>
      <c r="AA828" s="199" t="n"/>
      <c r="AB828" s="199" t="n"/>
      <c r="AC828" s="199" t="n"/>
      <c r="AD828" s="199" t="n"/>
      <c r="AE828" s="199" t="n"/>
      <c r="AF828" s="199" t="n"/>
      <c r="AG828" s="199" t="n"/>
    </row>
    <row r="829" ht="22.5" customHeight="1">
      <c r="A829" s="199" t="n"/>
      <c r="B829" s="201" t="n"/>
      <c r="C829" s="200" t="n"/>
      <c r="D829" s="201" t="n"/>
      <c r="E829" s="200" t="n"/>
      <c r="F829" s="201" t="n"/>
      <c r="G829" s="200" t="n"/>
      <c r="H829" s="201" t="n"/>
      <c r="I829" s="200" t="n"/>
      <c r="J829" s="199" t="n"/>
      <c r="K829" s="199" t="n"/>
      <c r="L829" s="199" t="n"/>
      <c r="M829" s="212" t="n"/>
      <c r="N829" s="199" t="n"/>
      <c r="O829" s="199" t="n"/>
      <c r="P829" s="199" t="n"/>
      <c r="Q829" s="199" t="n"/>
      <c r="R829" s="199" t="n"/>
      <c r="S829" s="199" t="n"/>
      <c r="T829" s="199" t="n"/>
      <c r="U829" s="199" t="n"/>
      <c r="V829" s="199" t="n"/>
      <c r="W829" s="199" t="n"/>
      <c r="X829" s="199" t="n"/>
      <c r="Y829" s="199" t="n"/>
      <c r="Z829" s="199" t="n"/>
      <c r="AA829" s="199" t="n"/>
      <c r="AB829" s="199" t="n"/>
      <c r="AC829" s="199" t="n"/>
      <c r="AD829" s="199" t="n"/>
      <c r="AE829" s="199" t="n"/>
      <c r="AF829" s="199" t="n"/>
      <c r="AG829" s="199" t="n"/>
    </row>
    <row r="830" ht="22.5" customHeight="1">
      <c r="A830" s="199" t="n"/>
      <c r="B830" s="201" t="n"/>
      <c r="C830" s="200" t="n"/>
      <c r="D830" s="201" t="n"/>
      <c r="E830" s="200" t="n"/>
      <c r="F830" s="201" t="n"/>
      <c r="G830" s="200" t="n"/>
      <c r="H830" s="201" t="n"/>
      <c r="I830" s="200" t="n"/>
      <c r="J830" s="199" t="n"/>
      <c r="K830" s="199" t="n"/>
      <c r="L830" s="199" t="n"/>
      <c r="M830" s="212" t="n"/>
      <c r="N830" s="199" t="n"/>
      <c r="O830" s="199" t="n"/>
      <c r="P830" s="199" t="n"/>
      <c r="Q830" s="199" t="n"/>
      <c r="R830" s="199" t="n"/>
      <c r="S830" s="199" t="n"/>
      <c r="T830" s="199" t="n"/>
      <c r="U830" s="199" t="n"/>
      <c r="V830" s="199" t="n"/>
      <c r="W830" s="199" t="n"/>
      <c r="X830" s="199" t="n"/>
      <c r="Y830" s="199" t="n"/>
      <c r="Z830" s="199" t="n"/>
      <c r="AA830" s="199" t="n"/>
      <c r="AB830" s="199" t="n"/>
      <c r="AC830" s="199" t="n"/>
      <c r="AD830" s="199" t="n"/>
      <c r="AE830" s="199" t="n"/>
      <c r="AF830" s="199" t="n"/>
      <c r="AG830" s="199" t="n"/>
    </row>
    <row r="831" ht="22.5" customHeight="1">
      <c r="A831" s="199" t="n"/>
      <c r="B831" s="201" t="n"/>
      <c r="C831" s="200" t="n"/>
      <c r="D831" s="201" t="n"/>
      <c r="E831" s="200" t="n"/>
      <c r="F831" s="201" t="n"/>
      <c r="G831" s="200" t="n"/>
      <c r="H831" s="201" t="n"/>
      <c r="I831" s="200" t="n"/>
      <c r="J831" s="199" t="n"/>
      <c r="K831" s="199" t="n"/>
      <c r="L831" s="199" t="n"/>
      <c r="M831" s="212" t="n"/>
      <c r="N831" s="199" t="n"/>
      <c r="O831" s="199" t="n"/>
      <c r="P831" s="199" t="n"/>
      <c r="Q831" s="199" t="n"/>
      <c r="R831" s="199" t="n"/>
      <c r="S831" s="199" t="n"/>
      <c r="T831" s="199" t="n"/>
      <c r="U831" s="199" t="n"/>
      <c r="V831" s="199" t="n"/>
      <c r="W831" s="199" t="n"/>
      <c r="X831" s="199" t="n"/>
      <c r="Y831" s="199" t="n"/>
      <c r="Z831" s="199" t="n"/>
      <c r="AA831" s="199" t="n"/>
      <c r="AB831" s="199" t="n"/>
      <c r="AC831" s="199" t="n"/>
      <c r="AD831" s="199" t="n"/>
      <c r="AE831" s="199" t="n"/>
      <c r="AF831" s="199" t="n"/>
      <c r="AG831" s="199" t="n"/>
    </row>
    <row r="832" ht="22.5" customHeight="1">
      <c r="A832" s="199" t="n"/>
      <c r="B832" s="201" t="n"/>
      <c r="C832" s="200" t="n"/>
      <c r="D832" s="201" t="n"/>
      <c r="E832" s="200" t="n"/>
      <c r="F832" s="201" t="n"/>
      <c r="G832" s="200" t="n"/>
      <c r="H832" s="201" t="n"/>
      <c r="I832" s="200" t="n"/>
      <c r="J832" s="199" t="n"/>
      <c r="K832" s="199" t="n"/>
      <c r="L832" s="199" t="n"/>
      <c r="M832" s="212" t="n"/>
      <c r="N832" s="199" t="n"/>
      <c r="O832" s="199" t="n"/>
      <c r="P832" s="199" t="n"/>
      <c r="Q832" s="199" t="n"/>
      <c r="R832" s="199" t="n"/>
      <c r="S832" s="199" t="n"/>
      <c r="T832" s="199" t="n"/>
      <c r="U832" s="199" t="n"/>
      <c r="V832" s="199" t="n"/>
      <c r="W832" s="199" t="n"/>
      <c r="X832" s="199" t="n"/>
      <c r="Y832" s="199" t="n"/>
      <c r="Z832" s="199" t="n"/>
      <c r="AA832" s="199" t="n"/>
      <c r="AB832" s="199" t="n"/>
      <c r="AC832" s="199" t="n"/>
      <c r="AD832" s="199" t="n"/>
      <c r="AE832" s="199" t="n"/>
      <c r="AF832" s="199" t="n"/>
      <c r="AG832" s="199" t="n"/>
    </row>
    <row r="833" ht="22.5" customHeight="1">
      <c r="A833" s="199" t="n"/>
      <c r="B833" s="201" t="n"/>
      <c r="C833" s="200" t="n"/>
      <c r="D833" s="201" t="n"/>
      <c r="E833" s="200" t="n"/>
      <c r="F833" s="201" t="n"/>
      <c r="G833" s="200" t="n"/>
      <c r="H833" s="201" t="n"/>
      <c r="I833" s="200" t="n"/>
      <c r="J833" s="199" t="n"/>
      <c r="K833" s="199" t="n"/>
      <c r="L833" s="199" t="n"/>
      <c r="M833" s="212" t="n"/>
      <c r="N833" s="199" t="n"/>
      <c r="O833" s="199" t="n"/>
      <c r="P833" s="199" t="n"/>
      <c r="Q833" s="199" t="n"/>
      <c r="R833" s="199" t="n"/>
      <c r="S833" s="199" t="n"/>
      <c r="T833" s="199" t="n"/>
      <c r="U833" s="199" t="n"/>
      <c r="V833" s="199" t="n"/>
      <c r="W833" s="199" t="n"/>
      <c r="X833" s="199" t="n"/>
      <c r="Y833" s="199" t="n"/>
      <c r="Z833" s="199" t="n"/>
      <c r="AA833" s="199" t="n"/>
      <c r="AB833" s="199" t="n"/>
      <c r="AC833" s="199" t="n"/>
      <c r="AD833" s="199" t="n"/>
      <c r="AE833" s="199" t="n"/>
      <c r="AF833" s="199" t="n"/>
      <c r="AG833" s="199" t="n"/>
    </row>
    <row r="834" ht="22.5" customHeight="1">
      <c r="A834" s="199" t="n"/>
      <c r="B834" s="201" t="n"/>
      <c r="C834" s="200" t="n"/>
      <c r="D834" s="201" t="n"/>
      <c r="E834" s="200" t="n"/>
      <c r="F834" s="201" t="n"/>
      <c r="G834" s="200" t="n"/>
      <c r="H834" s="201" t="n"/>
      <c r="I834" s="200" t="n"/>
      <c r="J834" s="199" t="n"/>
      <c r="K834" s="199" t="n"/>
      <c r="L834" s="199" t="n"/>
      <c r="M834" s="212" t="n"/>
      <c r="N834" s="199" t="n"/>
      <c r="O834" s="199" t="n"/>
      <c r="P834" s="199" t="n"/>
      <c r="Q834" s="199" t="n"/>
      <c r="R834" s="199" t="n"/>
      <c r="S834" s="199" t="n"/>
      <c r="T834" s="199" t="n"/>
      <c r="U834" s="199" t="n"/>
      <c r="V834" s="199" t="n"/>
      <c r="W834" s="199" t="n"/>
      <c r="X834" s="199" t="n"/>
      <c r="Y834" s="199" t="n"/>
      <c r="Z834" s="199" t="n"/>
      <c r="AA834" s="199" t="n"/>
      <c r="AB834" s="199" t="n"/>
      <c r="AC834" s="199" t="n"/>
      <c r="AD834" s="199" t="n"/>
      <c r="AE834" s="199" t="n"/>
      <c r="AF834" s="199" t="n"/>
      <c r="AG834" s="199" t="n"/>
    </row>
    <row r="835" ht="22.5" customHeight="1">
      <c r="A835" s="199" t="n"/>
      <c r="B835" s="201" t="n"/>
      <c r="C835" s="200" t="n"/>
      <c r="D835" s="201" t="n"/>
      <c r="E835" s="200" t="n"/>
      <c r="F835" s="201" t="n"/>
      <c r="G835" s="200" t="n"/>
      <c r="H835" s="201" t="n"/>
      <c r="I835" s="200" t="n"/>
      <c r="J835" s="199" t="n"/>
      <c r="K835" s="199" t="n"/>
      <c r="L835" s="199" t="n"/>
      <c r="M835" s="212" t="n"/>
      <c r="N835" s="199" t="n"/>
      <c r="O835" s="199" t="n"/>
      <c r="P835" s="199" t="n"/>
      <c r="Q835" s="199" t="n"/>
      <c r="R835" s="199" t="n"/>
      <c r="S835" s="199" t="n"/>
      <c r="T835" s="199" t="n"/>
      <c r="U835" s="199" t="n"/>
      <c r="V835" s="199" t="n"/>
      <c r="W835" s="199" t="n"/>
      <c r="X835" s="199" t="n"/>
      <c r="Y835" s="199" t="n"/>
      <c r="Z835" s="199" t="n"/>
      <c r="AA835" s="199" t="n"/>
      <c r="AB835" s="199" t="n"/>
      <c r="AC835" s="199" t="n"/>
      <c r="AD835" s="199" t="n"/>
      <c r="AE835" s="199" t="n"/>
      <c r="AF835" s="199" t="n"/>
      <c r="AG835" s="199" t="n"/>
    </row>
    <row r="836" ht="22.5" customHeight="1">
      <c r="A836" s="199" t="n"/>
      <c r="B836" s="201" t="n"/>
      <c r="C836" s="200" t="n"/>
      <c r="D836" s="201" t="n"/>
      <c r="E836" s="200" t="n"/>
      <c r="F836" s="201" t="n"/>
      <c r="G836" s="200" t="n"/>
      <c r="H836" s="201" t="n"/>
      <c r="I836" s="200" t="n"/>
      <c r="J836" s="199" t="n"/>
      <c r="K836" s="199" t="n"/>
      <c r="L836" s="199" t="n"/>
      <c r="M836" s="212" t="n"/>
      <c r="N836" s="199" t="n"/>
      <c r="O836" s="199" t="n"/>
      <c r="P836" s="199" t="n"/>
      <c r="Q836" s="199" t="n"/>
      <c r="R836" s="199" t="n"/>
      <c r="S836" s="199" t="n"/>
      <c r="T836" s="199" t="n"/>
      <c r="U836" s="199" t="n"/>
      <c r="V836" s="199" t="n"/>
      <c r="W836" s="199" t="n"/>
      <c r="X836" s="199" t="n"/>
      <c r="Y836" s="199" t="n"/>
      <c r="Z836" s="199" t="n"/>
      <c r="AA836" s="199" t="n"/>
      <c r="AB836" s="199" t="n"/>
      <c r="AC836" s="199" t="n"/>
      <c r="AD836" s="199" t="n"/>
      <c r="AE836" s="199" t="n"/>
      <c r="AF836" s="199" t="n"/>
      <c r="AG836" s="199" t="n"/>
    </row>
    <row r="837" ht="22.5" customHeight="1">
      <c r="A837" s="199" t="n"/>
      <c r="B837" s="201" t="n"/>
      <c r="C837" s="200" t="n"/>
      <c r="D837" s="201" t="n"/>
      <c r="E837" s="200" t="n"/>
      <c r="F837" s="201" t="n"/>
      <c r="G837" s="200" t="n"/>
      <c r="H837" s="201" t="n"/>
      <c r="I837" s="200" t="n"/>
      <c r="J837" s="199" t="n"/>
      <c r="K837" s="199" t="n"/>
      <c r="L837" s="199" t="n"/>
      <c r="M837" s="212" t="n"/>
      <c r="N837" s="199" t="n"/>
      <c r="O837" s="199" t="n"/>
      <c r="P837" s="199" t="n"/>
      <c r="Q837" s="199" t="n"/>
      <c r="R837" s="199" t="n"/>
      <c r="S837" s="199" t="n"/>
      <c r="T837" s="199" t="n"/>
      <c r="U837" s="199" t="n"/>
      <c r="V837" s="199" t="n"/>
      <c r="W837" s="199" t="n"/>
      <c r="X837" s="199" t="n"/>
      <c r="Y837" s="199" t="n"/>
      <c r="Z837" s="199" t="n"/>
      <c r="AA837" s="199" t="n"/>
      <c r="AB837" s="199" t="n"/>
      <c r="AC837" s="199" t="n"/>
      <c r="AD837" s="199" t="n"/>
      <c r="AE837" s="199" t="n"/>
      <c r="AF837" s="199" t="n"/>
      <c r="AG837" s="199" t="n"/>
    </row>
    <row r="838" ht="22.5" customHeight="1">
      <c r="A838" s="199" t="n"/>
      <c r="B838" s="201" t="n"/>
      <c r="C838" s="200" t="n"/>
      <c r="D838" s="201" t="n"/>
      <c r="E838" s="200" t="n"/>
      <c r="F838" s="201" t="n"/>
      <c r="G838" s="200" t="n"/>
      <c r="H838" s="201" t="n"/>
      <c r="I838" s="200" t="n"/>
      <c r="J838" s="199" t="n"/>
      <c r="K838" s="199" t="n"/>
      <c r="L838" s="199" t="n"/>
      <c r="M838" s="212" t="n"/>
      <c r="N838" s="199" t="n"/>
      <c r="O838" s="199" t="n"/>
      <c r="P838" s="199" t="n"/>
      <c r="Q838" s="199" t="n"/>
      <c r="R838" s="199" t="n"/>
      <c r="S838" s="199" t="n"/>
      <c r="T838" s="199" t="n"/>
      <c r="U838" s="199" t="n"/>
      <c r="V838" s="199" t="n"/>
      <c r="W838" s="199" t="n"/>
      <c r="X838" s="199" t="n"/>
      <c r="Y838" s="199" t="n"/>
      <c r="Z838" s="199" t="n"/>
      <c r="AA838" s="199" t="n"/>
      <c r="AB838" s="199" t="n"/>
      <c r="AC838" s="199" t="n"/>
      <c r="AD838" s="199" t="n"/>
      <c r="AE838" s="199" t="n"/>
      <c r="AF838" s="199" t="n"/>
      <c r="AG838" s="199" t="n"/>
    </row>
    <row r="839" ht="22.5" customHeight="1">
      <c r="A839" s="199" t="n"/>
      <c r="B839" s="201" t="n"/>
      <c r="C839" s="200" t="n"/>
      <c r="D839" s="201" t="n"/>
      <c r="E839" s="200" t="n"/>
      <c r="F839" s="201" t="n"/>
      <c r="G839" s="200" t="n"/>
      <c r="H839" s="201" t="n"/>
      <c r="I839" s="200" t="n"/>
      <c r="J839" s="199" t="n"/>
      <c r="K839" s="199" t="n"/>
      <c r="L839" s="199" t="n"/>
      <c r="M839" s="212" t="n"/>
      <c r="N839" s="199" t="n"/>
      <c r="O839" s="199" t="n"/>
      <c r="P839" s="199" t="n"/>
      <c r="Q839" s="199" t="n"/>
      <c r="R839" s="199" t="n"/>
      <c r="S839" s="199" t="n"/>
      <c r="T839" s="199" t="n"/>
      <c r="U839" s="199" t="n"/>
      <c r="V839" s="199" t="n"/>
      <c r="W839" s="199" t="n"/>
      <c r="X839" s="199" t="n"/>
      <c r="Y839" s="199" t="n"/>
      <c r="Z839" s="199" t="n"/>
      <c r="AA839" s="199" t="n"/>
      <c r="AB839" s="199" t="n"/>
      <c r="AC839" s="199" t="n"/>
      <c r="AD839" s="199" t="n"/>
      <c r="AE839" s="199" t="n"/>
      <c r="AF839" s="199" t="n"/>
      <c r="AG839" s="199" t="n"/>
    </row>
    <row r="840" ht="22.5" customHeight="1">
      <c r="A840" s="199" t="n"/>
      <c r="B840" s="201" t="n"/>
      <c r="C840" s="200" t="n"/>
      <c r="D840" s="201" t="n"/>
      <c r="E840" s="200" t="n"/>
      <c r="F840" s="201" t="n"/>
      <c r="G840" s="200" t="n"/>
      <c r="H840" s="201" t="n"/>
      <c r="I840" s="200" t="n"/>
      <c r="J840" s="199" t="n"/>
      <c r="K840" s="199" t="n"/>
      <c r="L840" s="199" t="n"/>
      <c r="M840" s="212" t="n"/>
      <c r="N840" s="199" t="n"/>
      <c r="O840" s="199" t="n"/>
      <c r="P840" s="199" t="n"/>
      <c r="Q840" s="199" t="n"/>
      <c r="R840" s="199" t="n"/>
      <c r="S840" s="199" t="n"/>
      <c r="T840" s="199" t="n"/>
      <c r="U840" s="199" t="n"/>
      <c r="V840" s="199" t="n"/>
      <c r="W840" s="199" t="n"/>
      <c r="X840" s="199" t="n"/>
      <c r="Y840" s="199" t="n"/>
      <c r="Z840" s="199" t="n"/>
      <c r="AA840" s="199" t="n"/>
      <c r="AB840" s="199" t="n"/>
      <c r="AC840" s="199" t="n"/>
      <c r="AD840" s="199" t="n"/>
      <c r="AE840" s="199" t="n"/>
      <c r="AF840" s="199" t="n"/>
      <c r="AG840" s="199" t="n"/>
    </row>
    <row r="841" ht="22.5" customHeight="1">
      <c r="A841" s="199" t="n"/>
      <c r="B841" s="201" t="n"/>
      <c r="C841" s="200" t="n"/>
      <c r="D841" s="201" t="n"/>
      <c r="E841" s="200" t="n"/>
      <c r="F841" s="201" t="n"/>
      <c r="G841" s="200" t="n"/>
      <c r="H841" s="201" t="n"/>
      <c r="I841" s="200" t="n"/>
      <c r="J841" s="199" t="n"/>
      <c r="K841" s="199" t="n"/>
      <c r="L841" s="199" t="n"/>
      <c r="M841" s="212" t="n"/>
      <c r="N841" s="199" t="n"/>
      <c r="O841" s="199" t="n"/>
      <c r="P841" s="199" t="n"/>
      <c r="Q841" s="199" t="n"/>
      <c r="R841" s="199" t="n"/>
      <c r="S841" s="199" t="n"/>
      <c r="T841" s="199" t="n"/>
      <c r="U841" s="199" t="n"/>
      <c r="V841" s="199" t="n"/>
      <c r="W841" s="199" t="n"/>
      <c r="X841" s="199" t="n"/>
      <c r="Y841" s="199" t="n"/>
      <c r="Z841" s="199" t="n"/>
      <c r="AA841" s="199" t="n"/>
      <c r="AB841" s="199" t="n"/>
      <c r="AC841" s="199" t="n"/>
      <c r="AD841" s="199" t="n"/>
      <c r="AE841" s="199" t="n"/>
      <c r="AF841" s="199" t="n"/>
      <c r="AG841" s="199" t="n"/>
    </row>
    <row r="842" ht="22.5" customHeight="1">
      <c r="A842" s="199" t="n"/>
      <c r="B842" s="201" t="n"/>
      <c r="C842" s="200" t="n"/>
      <c r="D842" s="201" t="n"/>
      <c r="E842" s="200" t="n"/>
      <c r="F842" s="201" t="n"/>
      <c r="G842" s="200" t="n"/>
      <c r="H842" s="201" t="n"/>
      <c r="I842" s="200" t="n"/>
      <c r="J842" s="199" t="n"/>
      <c r="K842" s="199" t="n"/>
      <c r="L842" s="199" t="n"/>
      <c r="M842" s="212" t="n"/>
      <c r="N842" s="199" t="n"/>
      <c r="O842" s="199" t="n"/>
      <c r="P842" s="199" t="n"/>
      <c r="Q842" s="199" t="n"/>
      <c r="R842" s="199" t="n"/>
      <c r="S842" s="199" t="n"/>
      <c r="T842" s="199" t="n"/>
      <c r="U842" s="199" t="n"/>
      <c r="V842" s="199" t="n"/>
      <c r="W842" s="199" t="n"/>
      <c r="X842" s="199" t="n"/>
      <c r="Y842" s="199" t="n"/>
      <c r="Z842" s="199" t="n"/>
      <c r="AA842" s="199" t="n"/>
      <c r="AB842" s="199" t="n"/>
      <c r="AC842" s="199" t="n"/>
      <c r="AD842" s="199" t="n"/>
      <c r="AE842" s="199" t="n"/>
      <c r="AF842" s="199" t="n"/>
      <c r="AG842" s="199" t="n"/>
    </row>
    <row r="843" ht="22.5" customHeight="1">
      <c r="A843" s="199" t="n"/>
      <c r="B843" s="201" t="n"/>
      <c r="C843" s="200" t="n"/>
      <c r="D843" s="201" t="n"/>
      <c r="E843" s="200" t="n"/>
      <c r="F843" s="201" t="n"/>
      <c r="G843" s="200" t="n"/>
      <c r="H843" s="201" t="n"/>
      <c r="I843" s="200" t="n"/>
      <c r="J843" s="199" t="n"/>
      <c r="K843" s="199" t="n"/>
      <c r="L843" s="199" t="n"/>
      <c r="M843" s="212" t="n"/>
      <c r="N843" s="199" t="n"/>
      <c r="O843" s="199" t="n"/>
      <c r="P843" s="199" t="n"/>
      <c r="Q843" s="199" t="n"/>
      <c r="R843" s="199" t="n"/>
      <c r="S843" s="199" t="n"/>
      <c r="T843" s="199" t="n"/>
      <c r="U843" s="199" t="n"/>
      <c r="V843" s="199" t="n"/>
      <c r="W843" s="199" t="n"/>
      <c r="X843" s="199" t="n"/>
      <c r="Y843" s="199" t="n"/>
      <c r="Z843" s="199" t="n"/>
      <c r="AA843" s="199" t="n"/>
      <c r="AB843" s="199" t="n"/>
      <c r="AC843" s="199" t="n"/>
      <c r="AD843" s="199" t="n"/>
      <c r="AE843" s="199" t="n"/>
      <c r="AF843" s="199" t="n"/>
      <c r="AG843" s="199" t="n"/>
    </row>
    <row r="844" ht="22.5" customHeight="1">
      <c r="A844" s="199" t="n"/>
      <c r="B844" s="201" t="n"/>
      <c r="C844" s="200" t="n"/>
      <c r="D844" s="201" t="n"/>
      <c r="E844" s="200" t="n"/>
      <c r="F844" s="201" t="n"/>
      <c r="G844" s="200" t="n"/>
      <c r="H844" s="201" t="n"/>
      <c r="I844" s="200" t="n"/>
      <c r="J844" s="199" t="n"/>
      <c r="K844" s="199" t="n"/>
      <c r="L844" s="199" t="n"/>
      <c r="M844" s="212" t="n"/>
      <c r="N844" s="199" t="n"/>
      <c r="O844" s="199" t="n"/>
      <c r="P844" s="199" t="n"/>
      <c r="Q844" s="199" t="n"/>
      <c r="R844" s="199" t="n"/>
      <c r="S844" s="199" t="n"/>
      <c r="T844" s="199" t="n"/>
      <c r="U844" s="199" t="n"/>
      <c r="V844" s="199" t="n"/>
      <c r="W844" s="199" t="n"/>
      <c r="X844" s="199" t="n"/>
      <c r="Y844" s="199" t="n"/>
      <c r="Z844" s="199" t="n"/>
      <c r="AA844" s="199" t="n"/>
      <c r="AB844" s="199" t="n"/>
      <c r="AC844" s="199" t="n"/>
      <c r="AD844" s="199" t="n"/>
      <c r="AE844" s="199" t="n"/>
      <c r="AF844" s="199" t="n"/>
      <c r="AG844" s="199" t="n"/>
    </row>
    <row r="845" ht="22.5" customHeight="1">
      <c r="A845" s="199" t="n"/>
      <c r="B845" s="201" t="n"/>
      <c r="C845" s="200" t="n"/>
      <c r="D845" s="201" t="n"/>
      <c r="E845" s="200" t="n"/>
      <c r="F845" s="201" t="n"/>
      <c r="G845" s="200" t="n"/>
      <c r="H845" s="201" t="n"/>
      <c r="I845" s="200" t="n"/>
      <c r="J845" s="199" t="n"/>
      <c r="K845" s="199" t="n"/>
      <c r="L845" s="199" t="n"/>
      <c r="M845" s="212" t="n"/>
      <c r="N845" s="199" t="n"/>
      <c r="O845" s="199" t="n"/>
      <c r="P845" s="199" t="n"/>
      <c r="Q845" s="199" t="n"/>
      <c r="R845" s="199" t="n"/>
      <c r="S845" s="199" t="n"/>
      <c r="T845" s="199" t="n"/>
      <c r="U845" s="199" t="n"/>
      <c r="V845" s="199" t="n"/>
      <c r="W845" s="199" t="n"/>
      <c r="X845" s="199" t="n"/>
      <c r="Y845" s="199" t="n"/>
      <c r="Z845" s="199" t="n"/>
      <c r="AA845" s="199" t="n"/>
      <c r="AB845" s="199" t="n"/>
      <c r="AC845" s="199" t="n"/>
      <c r="AD845" s="199" t="n"/>
      <c r="AE845" s="199" t="n"/>
      <c r="AF845" s="199" t="n"/>
      <c r="AG845" s="199" t="n"/>
    </row>
    <row r="846" ht="22.5" customHeight="1">
      <c r="A846" s="199" t="n"/>
      <c r="B846" s="201" t="n"/>
      <c r="C846" s="200" t="n"/>
      <c r="D846" s="201" t="n"/>
      <c r="E846" s="200" t="n"/>
      <c r="F846" s="201" t="n"/>
      <c r="G846" s="200" t="n"/>
      <c r="H846" s="201" t="n"/>
      <c r="I846" s="200" t="n"/>
      <c r="J846" s="199" t="n"/>
      <c r="K846" s="199" t="n"/>
      <c r="L846" s="199" t="n"/>
      <c r="M846" s="212" t="n"/>
      <c r="N846" s="199" t="n"/>
      <c r="O846" s="199" t="n"/>
      <c r="P846" s="199" t="n"/>
      <c r="Q846" s="199" t="n"/>
      <c r="R846" s="199" t="n"/>
      <c r="S846" s="199" t="n"/>
      <c r="T846" s="199" t="n"/>
      <c r="U846" s="199" t="n"/>
      <c r="V846" s="199" t="n"/>
      <c r="W846" s="199" t="n"/>
      <c r="X846" s="199" t="n"/>
      <c r="Y846" s="199" t="n"/>
      <c r="Z846" s="199" t="n"/>
      <c r="AA846" s="199" t="n"/>
      <c r="AB846" s="199" t="n"/>
      <c r="AC846" s="199" t="n"/>
      <c r="AD846" s="199" t="n"/>
      <c r="AE846" s="199" t="n"/>
      <c r="AF846" s="199" t="n"/>
      <c r="AG846" s="199" t="n"/>
    </row>
    <row r="847" ht="22.5" customHeight="1">
      <c r="A847" s="199" t="n"/>
      <c r="B847" s="201" t="n"/>
      <c r="C847" s="200" t="n"/>
      <c r="D847" s="201" t="n"/>
      <c r="E847" s="200" t="n"/>
      <c r="F847" s="201" t="n"/>
      <c r="G847" s="200" t="n"/>
      <c r="H847" s="201" t="n"/>
      <c r="I847" s="200" t="n"/>
      <c r="J847" s="199" t="n"/>
      <c r="K847" s="199" t="n"/>
      <c r="L847" s="199" t="n"/>
      <c r="M847" s="212" t="n"/>
      <c r="N847" s="199" t="n"/>
      <c r="O847" s="199" t="n"/>
      <c r="P847" s="199" t="n"/>
      <c r="Q847" s="199" t="n"/>
      <c r="R847" s="199" t="n"/>
      <c r="S847" s="199" t="n"/>
      <c r="T847" s="199" t="n"/>
      <c r="U847" s="199" t="n"/>
      <c r="V847" s="199" t="n"/>
      <c r="W847" s="199" t="n"/>
      <c r="X847" s="199" t="n"/>
      <c r="Y847" s="199" t="n"/>
      <c r="Z847" s="199" t="n"/>
      <c r="AA847" s="199" t="n"/>
      <c r="AB847" s="199" t="n"/>
      <c r="AC847" s="199" t="n"/>
      <c r="AD847" s="199" t="n"/>
      <c r="AE847" s="199" t="n"/>
      <c r="AF847" s="199" t="n"/>
      <c r="AG847" s="199" t="n"/>
    </row>
    <row r="848" ht="22.5" customHeight="1">
      <c r="A848" s="199" t="n"/>
      <c r="B848" s="201" t="n"/>
      <c r="C848" s="200" t="n"/>
      <c r="D848" s="201" t="n"/>
      <c r="E848" s="200" t="n"/>
      <c r="F848" s="201" t="n"/>
      <c r="G848" s="200" t="n"/>
      <c r="H848" s="201" t="n"/>
      <c r="I848" s="200" t="n"/>
      <c r="J848" s="199" t="n"/>
      <c r="K848" s="199" t="n"/>
      <c r="L848" s="199" t="n"/>
      <c r="M848" s="212" t="n"/>
      <c r="N848" s="199" t="n"/>
      <c r="O848" s="199" t="n"/>
      <c r="P848" s="199" t="n"/>
      <c r="Q848" s="199" t="n"/>
      <c r="R848" s="199" t="n"/>
      <c r="S848" s="199" t="n"/>
      <c r="T848" s="199" t="n"/>
      <c r="U848" s="199" t="n"/>
      <c r="V848" s="199" t="n"/>
      <c r="W848" s="199" t="n"/>
      <c r="X848" s="199" t="n"/>
      <c r="Y848" s="199" t="n"/>
      <c r="Z848" s="199" t="n"/>
      <c r="AA848" s="199" t="n"/>
      <c r="AB848" s="199" t="n"/>
      <c r="AC848" s="199" t="n"/>
      <c r="AD848" s="199" t="n"/>
      <c r="AE848" s="199" t="n"/>
      <c r="AF848" s="199" t="n"/>
      <c r="AG848" s="199" t="n"/>
    </row>
    <row r="849" ht="22.5" customHeight="1">
      <c r="A849" s="199" t="n"/>
      <c r="B849" s="201" t="n"/>
      <c r="C849" s="200" t="n"/>
      <c r="D849" s="201" t="n"/>
      <c r="E849" s="200" t="n"/>
      <c r="F849" s="201" t="n"/>
      <c r="G849" s="200" t="n"/>
      <c r="H849" s="201" t="n"/>
      <c r="I849" s="200" t="n"/>
      <c r="J849" s="199" t="n"/>
      <c r="K849" s="199" t="n"/>
      <c r="L849" s="199" t="n"/>
      <c r="M849" s="212" t="n"/>
      <c r="N849" s="199" t="n"/>
      <c r="O849" s="199" t="n"/>
      <c r="P849" s="199" t="n"/>
      <c r="Q849" s="199" t="n"/>
      <c r="R849" s="199" t="n"/>
      <c r="S849" s="199" t="n"/>
      <c r="T849" s="199" t="n"/>
      <c r="U849" s="199" t="n"/>
      <c r="V849" s="199" t="n"/>
      <c r="W849" s="199" t="n"/>
      <c r="X849" s="199" t="n"/>
      <c r="Y849" s="199" t="n"/>
      <c r="Z849" s="199" t="n"/>
      <c r="AA849" s="199" t="n"/>
      <c r="AB849" s="199" t="n"/>
      <c r="AC849" s="199" t="n"/>
      <c r="AD849" s="199" t="n"/>
      <c r="AE849" s="199" t="n"/>
      <c r="AF849" s="199" t="n"/>
      <c r="AG849" s="199" t="n"/>
    </row>
    <row r="850" ht="22.5" customHeight="1">
      <c r="A850" s="199" t="n"/>
      <c r="B850" s="201" t="n"/>
      <c r="C850" s="200" t="n"/>
      <c r="D850" s="201" t="n"/>
      <c r="E850" s="200" t="n"/>
      <c r="F850" s="201" t="n"/>
      <c r="G850" s="200" t="n"/>
      <c r="H850" s="201" t="n"/>
      <c r="I850" s="200" t="n"/>
      <c r="J850" s="199" t="n"/>
      <c r="K850" s="199" t="n"/>
      <c r="L850" s="199" t="n"/>
      <c r="M850" s="212" t="n"/>
      <c r="N850" s="199" t="n"/>
      <c r="O850" s="199" t="n"/>
      <c r="P850" s="199" t="n"/>
      <c r="Q850" s="199" t="n"/>
      <c r="R850" s="199" t="n"/>
      <c r="S850" s="199" t="n"/>
      <c r="T850" s="199" t="n"/>
      <c r="U850" s="199" t="n"/>
      <c r="V850" s="199" t="n"/>
      <c r="W850" s="199" t="n"/>
      <c r="X850" s="199" t="n"/>
      <c r="Y850" s="199" t="n"/>
      <c r="Z850" s="199" t="n"/>
      <c r="AA850" s="199" t="n"/>
      <c r="AB850" s="199" t="n"/>
      <c r="AC850" s="199" t="n"/>
      <c r="AD850" s="199" t="n"/>
      <c r="AE850" s="199" t="n"/>
      <c r="AF850" s="199" t="n"/>
      <c r="AG850" s="199" t="n"/>
    </row>
    <row r="851" ht="22.5" customHeight="1">
      <c r="A851" s="199" t="n"/>
      <c r="B851" s="201" t="n"/>
      <c r="C851" s="200" t="n"/>
      <c r="D851" s="201" t="n"/>
      <c r="E851" s="200" t="n"/>
      <c r="F851" s="201" t="n"/>
      <c r="G851" s="200" t="n"/>
      <c r="H851" s="201" t="n"/>
      <c r="I851" s="200" t="n"/>
      <c r="J851" s="199" t="n"/>
      <c r="K851" s="199" t="n"/>
      <c r="L851" s="199" t="n"/>
      <c r="M851" s="212" t="n"/>
      <c r="N851" s="199" t="n"/>
      <c r="O851" s="199" t="n"/>
      <c r="P851" s="199" t="n"/>
      <c r="Q851" s="199" t="n"/>
      <c r="R851" s="199" t="n"/>
      <c r="S851" s="199" t="n"/>
      <c r="T851" s="199" t="n"/>
      <c r="U851" s="199" t="n"/>
      <c r="V851" s="199" t="n"/>
      <c r="W851" s="199" t="n"/>
      <c r="X851" s="199" t="n"/>
      <c r="Y851" s="199" t="n"/>
      <c r="Z851" s="199" t="n"/>
      <c r="AA851" s="199" t="n"/>
      <c r="AB851" s="199" t="n"/>
      <c r="AC851" s="199" t="n"/>
      <c r="AD851" s="199" t="n"/>
      <c r="AE851" s="199" t="n"/>
      <c r="AF851" s="199" t="n"/>
      <c r="AG851" s="199" t="n"/>
    </row>
    <row r="852" ht="22.5" customHeight="1">
      <c r="A852" s="199" t="n"/>
      <c r="B852" s="201" t="n"/>
      <c r="C852" s="200" t="n"/>
      <c r="D852" s="201" t="n"/>
      <c r="E852" s="200" t="n"/>
      <c r="F852" s="201" t="n"/>
      <c r="G852" s="200" t="n"/>
      <c r="H852" s="201" t="n"/>
      <c r="I852" s="200" t="n"/>
      <c r="J852" s="199" t="n"/>
      <c r="K852" s="199" t="n"/>
      <c r="L852" s="199" t="n"/>
      <c r="M852" s="212" t="n"/>
      <c r="N852" s="199" t="n"/>
      <c r="O852" s="199" t="n"/>
      <c r="P852" s="199" t="n"/>
      <c r="Q852" s="199" t="n"/>
      <c r="R852" s="199" t="n"/>
      <c r="S852" s="199" t="n"/>
      <c r="T852" s="199" t="n"/>
      <c r="U852" s="199" t="n"/>
      <c r="V852" s="199" t="n"/>
      <c r="W852" s="199" t="n"/>
      <c r="X852" s="199" t="n"/>
      <c r="Y852" s="199" t="n"/>
      <c r="Z852" s="199" t="n"/>
      <c r="AA852" s="199" t="n"/>
      <c r="AB852" s="199" t="n"/>
      <c r="AC852" s="199" t="n"/>
      <c r="AD852" s="199" t="n"/>
      <c r="AE852" s="199" t="n"/>
      <c r="AF852" s="199" t="n"/>
      <c r="AG852" s="199" t="n"/>
    </row>
    <row r="853" ht="22.5" customHeight="1">
      <c r="A853" s="199" t="n"/>
      <c r="B853" s="201" t="n"/>
      <c r="C853" s="200" t="n"/>
      <c r="D853" s="201" t="n"/>
      <c r="E853" s="200" t="n"/>
      <c r="F853" s="201" t="n"/>
      <c r="G853" s="200" t="n"/>
      <c r="H853" s="201" t="n"/>
      <c r="I853" s="200" t="n"/>
      <c r="J853" s="199" t="n"/>
      <c r="K853" s="199" t="n"/>
      <c r="L853" s="199" t="n"/>
      <c r="M853" s="212" t="n"/>
      <c r="N853" s="199" t="n"/>
      <c r="O853" s="199" t="n"/>
      <c r="P853" s="199" t="n"/>
      <c r="Q853" s="199" t="n"/>
      <c r="R853" s="199" t="n"/>
      <c r="S853" s="199" t="n"/>
      <c r="T853" s="199" t="n"/>
      <c r="U853" s="199" t="n"/>
      <c r="V853" s="199" t="n"/>
      <c r="W853" s="199" t="n"/>
      <c r="X853" s="199" t="n"/>
      <c r="Y853" s="199" t="n"/>
      <c r="Z853" s="199" t="n"/>
      <c r="AA853" s="199" t="n"/>
      <c r="AB853" s="199" t="n"/>
      <c r="AC853" s="199" t="n"/>
      <c r="AD853" s="199" t="n"/>
      <c r="AE853" s="199" t="n"/>
      <c r="AF853" s="199" t="n"/>
      <c r="AG853" s="199" t="n"/>
    </row>
    <row r="854" ht="22.5" customHeight="1">
      <c r="A854" s="199" t="n"/>
      <c r="B854" s="201" t="n"/>
      <c r="C854" s="200" t="n"/>
      <c r="D854" s="201" t="n"/>
      <c r="E854" s="200" t="n"/>
      <c r="F854" s="201" t="n"/>
      <c r="G854" s="200" t="n"/>
      <c r="H854" s="201" t="n"/>
      <c r="I854" s="200" t="n"/>
      <c r="J854" s="199" t="n"/>
      <c r="K854" s="199" t="n"/>
      <c r="L854" s="199" t="n"/>
      <c r="M854" s="212" t="n"/>
      <c r="N854" s="199" t="n"/>
      <c r="O854" s="199" t="n"/>
      <c r="P854" s="199" t="n"/>
      <c r="Q854" s="199" t="n"/>
      <c r="R854" s="199" t="n"/>
      <c r="S854" s="199" t="n"/>
      <c r="T854" s="199" t="n"/>
      <c r="U854" s="199" t="n"/>
      <c r="V854" s="199" t="n"/>
      <c r="W854" s="199" t="n"/>
      <c r="X854" s="199" t="n"/>
      <c r="Y854" s="199" t="n"/>
      <c r="Z854" s="199" t="n"/>
      <c r="AA854" s="199" t="n"/>
      <c r="AB854" s="199" t="n"/>
      <c r="AC854" s="199" t="n"/>
      <c r="AD854" s="199" t="n"/>
      <c r="AE854" s="199" t="n"/>
      <c r="AF854" s="199" t="n"/>
      <c r="AG854" s="199" t="n"/>
    </row>
    <row r="855" ht="22.5" customHeight="1">
      <c r="A855" s="199" t="n"/>
      <c r="B855" s="201" t="n"/>
      <c r="C855" s="200" t="n"/>
      <c r="D855" s="201" t="n"/>
      <c r="E855" s="200" t="n"/>
      <c r="F855" s="201" t="n"/>
      <c r="G855" s="200" t="n"/>
      <c r="H855" s="201" t="n"/>
      <c r="I855" s="200" t="n"/>
      <c r="J855" s="199" t="n"/>
      <c r="K855" s="199" t="n"/>
      <c r="L855" s="199" t="n"/>
      <c r="M855" s="212" t="n"/>
      <c r="N855" s="199" t="n"/>
      <c r="O855" s="199" t="n"/>
      <c r="P855" s="199" t="n"/>
      <c r="Q855" s="199" t="n"/>
      <c r="R855" s="199" t="n"/>
      <c r="S855" s="199" t="n"/>
      <c r="T855" s="199" t="n"/>
      <c r="U855" s="199" t="n"/>
      <c r="V855" s="199" t="n"/>
      <c r="W855" s="199" t="n"/>
      <c r="X855" s="199" t="n"/>
      <c r="Y855" s="199" t="n"/>
      <c r="Z855" s="199" t="n"/>
      <c r="AA855" s="199" t="n"/>
      <c r="AB855" s="199" t="n"/>
      <c r="AC855" s="199" t="n"/>
      <c r="AD855" s="199" t="n"/>
      <c r="AE855" s="199" t="n"/>
      <c r="AF855" s="199" t="n"/>
      <c r="AG855" s="199" t="n"/>
    </row>
    <row r="856" ht="22.5" customHeight="1">
      <c r="A856" s="199" t="n"/>
      <c r="B856" s="201" t="n"/>
      <c r="C856" s="200" t="n"/>
      <c r="D856" s="201" t="n"/>
      <c r="E856" s="200" t="n"/>
      <c r="F856" s="201" t="n"/>
      <c r="G856" s="200" t="n"/>
      <c r="H856" s="201" t="n"/>
      <c r="I856" s="200" t="n"/>
      <c r="J856" s="199" t="n"/>
      <c r="K856" s="199" t="n"/>
      <c r="L856" s="199" t="n"/>
      <c r="M856" s="212" t="n"/>
      <c r="N856" s="199" t="n"/>
      <c r="O856" s="199" t="n"/>
      <c r="P856" s="199" t="n"/>
      <c r="Q856" s="199" t="n"/>
      <c r="R856" s="199" t="n"/>
      <c r="S856" s="199" t="n"/>
      <c r="T856" s="199" t="n"/>
      <c r="U856" s="199" t="n"/>
      <c r="V856" s="199" t="n"/>
      <c r="W856" s="199" t="n"/>
      <c r="X856" s="199" t="n"/>
      <c r="Y856" s="199" t="n"/>
      <c r="Z856" s="199" t="n"/>
      <c r="AA856" s="199" t="n"/>
      <c r="AB856" s="199" t="n"/>
      <c r="AC856" s="199" t="n"/>
      <c r="AD856" s="199" t="n"/>
      <c r="AE856" s="199" t="n"/>
      <c r="AF856" s="199" t="n"/>
      <c r="AG856" s="199" t="n"/>
    </row>
    <row r="857" ht="22.5" customHeight="1">
      <c r="A857" s="199" t="n"/>
      <c r="B857" s="201" t="n"/>
      <c r="C857" s="200" t="n"/>
      <c r="D857" s="201" t="n"/>
      <c r="E857" s="200" t="n"/>
      <c r="F857" s="201" t="n"/>
      <c r="G857" s="200" t="n"/>
      <c r="H857" s="201" t="n"/>
      <c r="I857" s="200" t="n"/>
      <c r="J857" s="199" t="n"/>
      <c r="K857" s="199" t="n"/>
      <c r="L857" s="199" t="n"/>
      <c r="M857" s="212" t="n"/>
      <c r="N857" s="199" t="n"/>
      <c r="O857" s="199" t="n"/>
      <c r="P857" s="199" t="n"/>
      <c r="Q857" s="199" t="n"/>
      <c r="R857" s="199" t="n"/>
      <c r="S857" s="199" t="n"/>
      <c r="T857" s="199" t="n"/>
      <c r="U857" s="199" t="n"/>
      <c r="V857" s="199" t="n"/>
      <c r="W857" s="199" t="n"/>
      <c r="X857" s="199" t="n"/>
      <c r="Y857" s="199" t="n"/>
      <c r="Z857" s="199" t="n"/>
      <c r="AA857" s="199" t="n"/>
      <c r="AB857" s="199" t="n"/>
      <c r="AC857" s="199" t="n"/>
      <c r="AD857" s="199" t="n"/>
      <c r="AE857" s="199" t="n"/>
      <c r="AF857" s="199" t="n"/>
      <c r="AG857" s="199" t="n"/>
    </row>
    <row r="858" ht="22.5" customHeight="1">
      <c r="A858" s="199" t="n"/>
      <c r="B858" s="201" t="n"/>
      <c r="C858" s="200" t="n"/>
      <c r="D858" s="201" t="n"/>
      <c r="E858" s="200" t="n"/>
      <c r="F858" s="201" t="n"/>
      <c r="G858" s="200" t="n"/>
      <c r="H858" s="201" t="n"/>
      <c r="I858" s="200" t="n"/>
      <c r="J858" s="199" t="n"/>
      <c r="K858" s="199" t="n"/>
      <c r="L858" s="199" t="n"/>
      <c r="M858" s="212" t="n"/>
      <c r="N858" s="199" t="n"/>
      <c r="O858" s="199" t="n"/>
      <c r="P858" s="199" t="n"/>
      <c r="Q858" s="199" t="n"/>
      <c r="R858" s="199" t="n"/>
      <c r="S858" s="199" t="n"/>
      <c r="T858" s="199" t="n"/>
      <c r="U858" s="199" t="n"/>
      <c r="V858" s="199" t="n"/>
      <c r="W858" s="199" t="n"/>
      <c r="X858" s="199" t="n"/>
      <c r="Y858" s="199" t="n"/>
      <c r="Z858" s="199" t="n"/>
      <c r="AA858" s="199" t="n"/>
      <c r="AB858" s="199" t="n"/>
      <c r="AC858" s="199" t="n"/>
      <c r="AD858" s="199" t="n"/>
      <c r="AE858" s="199" t="n"/>
      <c r="AF858" s="199" t="n"/>
      <c r="AG858" s="199" t="n"/>
    </row>
    <row r="859" ht="22.5" customHeight="1">
      <c r="A859" s="199" t="n"/>
      <c r="B859" s="201" t="n"/>
      <c r="C859" s="200" t="n"/>
      <c r="D859" s="201" t="n"/>
      <c r="E859" s="200" t="n"/>
      <c r="F859" s="201" t="n"/>
      <c r="G859" s="200" t="n"/>
      <c r="H859" s="201" t="n"/>
      <c r="I859" s="200" t="n"/>
      <c r="J859" s="199" t="n"/>
      <c r="K859" s="199" t="n"/>
      <c r="L859" s="199" t="n"/>
      <c r="M859" s="212" t="n"/>
      <c r="N859" s="199" t="n"/>
      <c r="O859" s="199" t="n"/>
      <c r="P859" s="199" t="n"/>
      <c r="Q859" s="199" t="n"/>
      <c r="R859" s="199" t="n"/>
      <c r="S859" s="199" t="n"/>
      <c r="T859" s="199" t="n"/>
      <c r="U859" s="199" t="n"/>
      <c r="V859" s="199" t="n"/>
      <c r="W859" s="199" t="n"/>
      <c r="X859" s="199" t="n"/>
      <c r="Y859" s="199" t="n"/>
      <c r="Z859" s="199" t="n"/>
      <c r="AA859" s="199" t="n"/>
      <c r="AB859" s="199" t="n"/>
      <c r="AC859" s="199" t="n"/>
      <c r="AD859" s="199" t="n"/>
      <c r="AE859" s="199" t="n"/>
      <c r="AF859" s="199" t="n"/>
      <c r="AG859" s="199" t="n"/>
    </row>
    <row r="860" ht="22.5" customHeight="1">
      <c r="A860" s="199" t="n"/>
      <c r="B860" s="201" t="n"/>
      <c r="C860" s="200" t="n"/>
      <c r="D860" s="201" t="n"/>
      <c r="E860" s="200" t="n"/>
      <c r="F860" s="201" t="n"/>
      <c r="G860" s="200" t="n"/>
      <c r="H860" s="201" t="n"/>
      <c r="I860" s="200" t="n"/>
      <c r="J860" s="199" t="n"/>
      <c r="K860" s="199" t="n"/>
      <c r="L860" s="199" t="n"/>
      <c r="M860" s="212" t="n"/>
      <c r="N860" s="199" t="n"/>
      <c r="O860" s="199" t="n"/>
      <c r="P860" s="199" t="n"/>
      <c r="Q860" s="199" t="n"/>
      <c r="R860" s="199" t="n"/>
      <c r="S860" s="199" t="n"/>
      <c r="T860" s="199" t="n"/>
      <c r="U860" s="199" t="n"/>
      <c r="V860" s="199" t="n"/>
      <c r="W860" s="199" t="n"/>
      <c r="X860" s="199" t="n"/>
      <c r="Y860" s="199" t="n"/>
      <c r="Z860" s="199" t="n"/>
      <c r="AA860" s="199" t="n"/>
      <c r="AB860" s="199" t="n"/>
      <c r="AC860" s="199" t="n"/>
      <c r="AD860" s="199" t="n"/>
      <c r="AE860" s="199" t="n"/>
      <c r="AF860" s="199" t="n"/>
      <c r="AG860" s="199" t="n"/>
    </row>
    <row r="861" ht="22.5" customHeight="1">
      <c r="A861" s="199" t="n"/>
      <c r="B861" s="201" t="n"/>
      <c r="C861" s="200" t="n"/>
      <c r="D861" s="201" t="n"/>
      <c r="E861" s="200" t="n"/>
      <c r="F861" s="201" t="n"/>
      <c r="G861" s="200" t="n"/>
      <c r="H861" s="201" t="n"/>
      <c r="I861" s="200" t="n"/>
      <c r="J861" s="199" t="n"/>
      <c r="K861" s="199" t="n"/>
      <c r="L861" s="199" t="n"/>
      <c r="M861" s="212" t="n"/>
      <c r="N861" s="199" t="n"/>
      <c r="O861" s="199" t="n"/>
      <c r="P861" s="199" t="n"/>
      <c r="Q861" s="199" t="n"/>
      <c r="R861" s="199" t="n"/>
      <c r="S861" s="199" t="n"/>
      <c r="T861" s="199" t="n"/>
      <c r="U861" s="199" t="n"/>
      <c r="V861" s="199" t="n"/>
      <c r="W861" s="199" t="n"/>
      <c r="X861" s="199" t="n"/>
      <c r="Y861" s="199" t="n"/>
      <c r="Z861" s="199" t="n"/>
      <c r="AA861" s="199" t="n"/>
      <c r="AB861" s="199" t="n"/>
      <c r="AC861" s="199" t="n"/>
      <c r="AD861" s="199" t="n"/>
      <c r="AE861" s="199" t="n"/>
      <c r="AF861" s="199" t="n"/>
      <c r="AG861" s="199" t="n"/>
    </row>
    <row r="862" ht="22.5" customHeight="1">
      <c r="A862" s="199" t="n"/>
      <c r="B862" s="201" t="n"/>
      <c r="C862" s="200" t="n"/>
      <c r="D862" s="201" t="n"/>
      <c r="E862" s="200" t="n"/>
      <c r="F862" s="201" t="n"/>
      <c r="G862" s="200" t="n"/>
      <c r="H862" s="201" t="n"/>
      <c r="I862" s="200" t="n"/>
      <c r="J862" s="199" t="n"/>
      <c r="K862" s="199" t="n"/>
      <c r="L862" s="199" t="n"/>
      <c r="M862" s="212" t="n"/>
      <c r="N862" s="199" t="n"/>
      <c r="O862" s="199" t="n"/>
      <c r="P862" s="199" t="n"/>
      <c r="Q862" s="199" t="n"/>
      <c r="R862" s="199" t="n"/>
      <c r="S862" s="199" t="n"/>
      <c r="T862" s="199" t="n"/>
      <c r="U862" s="199" t="n"/>
      <c r="V862" s="199" t="n"/>
      <c r="W862" s="199" t="n"/>
      <c r="X862" s="199" t="n"/>
      <c r="Y862" s="199" t="n"/>
      <c r="Z862" s="199" t="n"/>
      <c r="AA862" s="199" t="n"/>
      <c r="AB862" s="199" t="n"/>
      <c r="AC862" s="199" t="n"/>
      <c r="AD862" s="199" t="n"/>
      <c r="AE862" s="199" t="n"/>
      <c r="AF862" s="199" t="n"/>
      <c r="AG862" s="199" t="n"/>
    </row>
    <row r="863" ht="22.5" customHeight="1">
      <c r="A863" s="199" t="n"/>
      <c r="B863" s="201" t="n"/>
      <c r="C863" s="200" t="n"/>
      <c r="D863" s="201" t="n"/>
      <c r="E863" s="200" t="n"/>
      <c r="F863" s="201" t="n"/>
      <c r="G863" s="200" t="n"/>
      <c r="H863" s="201" t="n"/>
      <c r="I863" s="200" t="n"/>
      <c r="J863" s="199" t="n"/>
      <c r="K863" s="199" t="n"/>
      <c r="L863" s="199" t="n"/>
      <c r="M863" s="212" t="n"/>
      <c r="N863" s="199" t="n"/>
      <c r="O863" s="199" t="n"/>
      <c r="P863" s="199" t="n"/>
      <c r="Q863" s="199" t="n"/>
      <c r="R863" s="199" t="n"/>
      <c r="S863" s="199" t="n"/>
      <c r="T863" s="199" t="n"/>
      <c r="U863" s="199" t="n"/>
      <c r="V863" s="199" t="n"/>
      <c r="W863" s="199" t="n"/>
      <c r="X863" s="199" t="n"/>
      <c r="Y863" s="199" t="n"/>
      <c r="Z863" s="199" t="n"/>
      <c r="AA863" s="199" t="n"/>
      <c r="AB863" s="199" t="n"/>
      <c r="AC863" s="199" t="n"/>
      <c r="AD863" s="199" t="n"/>
      <c r="AE863" s="199" t="n"/>
      <c r="AF863" s="199" t="n"/>
      <c r="AG863" s="199" t="n"/>
    </row>
    <row r="864" ht="22.5" customHeight="1">
      <c r="A864" s="199" t="n"/>
      <c r="B864" s="201" t="n"/>
      <c r="C864" s="200" t="n"/>
      <c r="D864" s="201" t="n"/>
      <c r="E864" s="200" t="n"/>
      <c r="F864" s="201" t="n"/>
      <c r="G864" s="200" t="n"/>
      <c r="H864" s="201" t="n"/>
      <c r="I864" s="200" t="n"/>
      <c r="J864" s="199" t="n"/>
      <c r="K864" s="199" t="n"/>
      <c r="L864" s="199" t="n"/>
      <c r="M864" s="212" t="n"/>
      <c r="N864" s="199" t="n"/>
      <c r="O864" s="199" t="n"/>
      <c r="P864" s="199" t="n"/>
      <c r="Q864" s="199" t="n"/>
      <c r="R864" s="199" t="n"/>
      <c r="S864" s="199" t="n"/>
      <c r="T864" s="199" t="n"/>
      <c r="U864" s="199" t="n"/>
      <c r="V864" s="199" t="n"/>
      <c r="W864" s="199" t="n"/>
      <c r="X864" s="199" t="n"/>
      <c r="Y864" s="199" t="n"/>
      <c r="Z864" s="199" t="n"/>
      <c r="AA864" s="199" t="n"/>
      <c r="AB864" s="199" t="n"/>
      <c r="AC864" s="199" t="n"/>
      <c r="AD864" s="199" t="n"/>
      <c r="AE864" s="199" t="n"/>
      <c r="AF864" s="199" t="n"/>
      <c r="AG864" s="199" t="n"/>
    </row>
    <row r="865" ht="22.5" customHeight="1">
      <c r="A865" s="199" t="n"/>
      <c r="B865" s="201" t="n"/>
      <c r="C865" s="200" t="n"/>
      <c r="D865" s="201" t="n"/>
      <c r="E865" s="200" t="n"/>
      <c r="F865" s="201" t="n"/>
      <c r="G865" s="200" t="n"/>
      <c r="H865" s="201" t="n"/>
      <c r="I865" s="200" t="n"/>
      <c r="J865" s="199" t="n"/>
      <c r="K865" s="199" t="n"/>
      <c r="L865" s="199" t="n"/>
      <c r="M865" s="212" t="n"/>
      <c r="N865" s="199" t="n"/>
      <c r="O865" s="199" t="n"/>
      <c r="P865" s="199" t="n"/>
      <c r="Q865" s="199" t="n"/>
      <c r="R865" s="199" t="n"/>
      <c r="S865" s="199" t="n"/>
      <c r="T865" s="199" t="n"/>
      <c r="U865" s="199" t="n"/>
      <c r="V865" s="199" t="n"/>
      <c r="W865" s="199" t="n"/>
      <c r="X865" s="199" t="n"/>
      <c r="Y865" s="199" t="n"/>
      <c r="Z865" s="199" t="n"/>
      <c r="AA865" s="199" t="n"/>
      <c r="AB865" s="199" t="n"/>
      <c r="AC865" s="199" t="n"/>
      <c r="AD865" s="199" t="n"/>
      <c r="AE865" s="199" t="n"/>
      <c r="AF865" s="199" t="n"/>
      <c r="AG865" s="199" t="n"/>
    </row>
    <row r="866" ht="22.5" customHeight="1">
      <c r="A866" s="199" t="n"/>
      <c r="B866" s="201" t="n"/>
      <c r="C866" s="200" t="n"/>
      <c r="D866" s="201" t="n"/>
      <c r="E866" s="200" t="n"/>
      <c r="F866" s="201" t="n"/>
      <c r="G866" s="200" t="n"/>
      <c r="H866" s="201" t="n"/>
      <c r="I866" s="200" t="n"/>
      <c r="J866" s="199" t="n"/>
      <c r="K866" s="199" t="n"/>
      <c r="L866" s="199" t="n"/>
      <c r="M866" s="212" t="n"/>
      <c r="N866" s="199" t="n"/>
      <c r="O866" s="199" t="n"/>
      <c r="P866" s="199" t="n"/>
      <c r="Q866" s="199" t="n"/>
      <c r="R866" s="199" t="n"/>
      <c r="S866" s="199" t="n"/>
      <c r="T866" s="199" t="n"/>
      <c r="U866" s="199" t="n"/>
      <c r="V866" s="199" t="n"/>
      <c r="W866" s="199" t="n"/>
      <c r="X866" s="199" t="n"/>
      <c r="Y866" s="199" t="n"/>
      <c r="Z866" s="199" t="n"/>
      <c r="AA866" s="199" t="n"/>
      <c r="AB866" s="199" t="n"/>
      <c r="AC866" s="199" t="n"/>
      <c r="AD866" s="199" t="n"/>
      <c r="AE866" s="199" t="n"/>
      <c r="AF866" s="199" t="n"/>
      <c r="AG866" s="199" t="n"/>
    </row>
    <row r="867" ht="22.5" customHeight="1">
      <c r="A867" s="199" t="n"/>
      <c r="B867" s="201" t="n"/>
      <c r="C867" s="200" t="n"/>
      <c r="D867" s="201" t="n"/>
      <c r="E867" s="200" t="n"/>
      <c r="F867" s="201" t="n"/>
      <c r="G867" s="200" t="n"/>
      <c r="H867" s="201" t="n"/>
      <c r="I867" s="200" t="n"/>
      <c r="J867" s="199" t="n"/>
      <c r="K867" s="199" t="n"/>
      <c r="L867" s="199" t="n"/>
      <c r="M867" s="212" t="n"/>
      <c r="N867" s="199" t="n"/>
      <c r="O867" s="199" t="n"/>
      <c r="P867" s="199" t="n"/>
      <c r="Q867" s="199" t="n"/>
      <c r="R867" s="199" t="n"/>
      <c r="S867" s="199" t="n"/>
      <c r="T867" s="199" t="n"/>
      <c r="U867" s="199" t="n"/>
      <c r="V867" s="199" t="n"/>
      <c r="W867" s="199" t="n"/>
      <c r="X867" s="199" t="n"/>
      <c r="Y867" s="199" t="n"/>
      <c r="Z867" s="199" t="n"/>
      <c r="AA867" s="199" t="n"/>
      <c r="AB867" s="199" t="n"/>
      <c r="AC867" s="199" t="n"/>
      <c r="AD867" s="199" t="n"/>
      <c r="AE867" s="199" t="n"/>
      <c r="AF867" s="199" t="n"/>
      <c r="AG867" s="199" t="n"/>
    </row>
    <row r="868" ht="22.5" customHeight="1">
      <c r="A868" s="199" t="n"/>
      <c r="B868" s="201" t="n"/>
      <c r="C868" s="200" t="n"/>
      <c r="D868" s="201" t="n"/>
      <c r="E868" s="200" t="n"/>
      <c r="F868" s="201" t="n"/>
      <c r="G868" s="200" t="n"/>
      <c r="H868" s="201" t="n"/>
      <c r="I868" s="200" t="n"/>
      <c r="J868" s="199" t="n"/>
      <c r="K868" s="199" t="n"/>
      <c r="L868" s="199" t="n"/>
      <c r="M868" s="212" t="n"/>
      <c r="N868" s="199" t="n"/>
      <c r="O868" s="199" t="n"/>
      <c r="P868" s="199" t="n"/>
      <c r="Q868" s="199" t="n"/>
      <c r="R868" s="199" t="n"/>
      <c r="S868" s="199" t="n"/>
      <c r="T868" s="199" t="n"/>
      <c r="U868" s="199" t="n"/>
      <c r="V868" s="199" t="n"/>
      <c r="W868" s="199" t="n"/>
      <c r="X868" s="199" t="n"/>
      <c r="Y868" s="199" t="n"/>
      <c r="Z868" s="199" t="n"/>
      <c r="AA868" s="199" t="n"/>
      <c r="AB868" s="199" t="n"/>
      <c r="AC868" s="199" t="n"/>
      <c r="AD868" s="199" t="n"/>
      <c r="AE868" s="199" t="n"/>
      <c r="AF868" s="199" t="n"/>
      <c r="AG868" s="199" t="n"/>
    </row>
    <row r="869" ht="22.5" customHeight="1">
      <c r="A869" s="199" t="n"/>
      <c r="B869" s="201" t="n"/>
      <c r="C869" s="200" t="n"/>
      <c r="D869" s="201" t="n"/>
      <c r="E869" s="200" t="n"/>
      <c r="F869" s="201" t="n"/>
      <c r="G869" s="200" t="n"/>
      <c r="H869" s="201" t="n"/>
      <c r="I869" s="200" t="n"/>
      <c r="J869" s="199" t="n"/>
      <c r="K869" s="199" t="n"/>
      <c r="L869" s="199" t="n"/>
      <c r="M869" s="212" t="n"/>
      <c r="N869" s="199" t="n"/>
      <c r="O869" s="199" t="n"/>
      <c r="P869" s="199" t="n"/>
      <c r="Q869" s="199" t="n"/>
      <c r="R869" s="199" t="n"/>
      <c r="S869" s="199" t="n"/>
      <c r="T869" s="199" t="n"/>
      <c r="U869" s="199" t="n"/>
      <c r="V869" s="199" t="n"/>
      <c r="W869" s="199" t="n"/>
      <c r="X869" s="199" t="n"/>
      <c r="Y869" s="199" t="n"/>
      <c r="Z869" s="199" t="n"/>
      <c r="AA869" s="199" t="n"/>
      <c r="AB869" s="199" t="n"/>
      <c r="AC869" s="199" t="n"/>
      <c r="AD869" s="199" t="n"/>
      <c r="AE869" s="199" t="n"/>
      <c r="AF869" s="199" t="n"/>
      <c r="AG869" s="199" t="n"/>
    </row>
    <row r="870" ht="22.5" customHeight="1">
      <c r="A870" s="199" t="n"/>
      <c r="B870" s="201" t="n"/>
      <c r="C870" s="200" t="n"/>
      <c r="D870" s="201" t="n"/>
      <c r="E870" s="200" t="n"/>
      <c r="F870" s="201" t="n"/>
      <c r="G870" s="200" t="n"/>
      <c r="H870" s="201" t="n"/>
      <c r="I870" s="200" t="n"/>
      <c r="J870" s="199" t="n"/>
      <c r="K870" s="199" t="n"/>
      <c r="L870" s="199" t="n"/>
      <c r="M870" s="212" t="n"/>
      <c r="N870" s="199" t="n"/>
      <c r="O870" s="199" t="n"/>
      <c r="P870" s="199" t="n"/>
      <c r="Q870" s="199" t="n"/>
      <c r="R870" s="199" t="n"/>
      <c r="S870" s="199" t="n"/>
      <c r="T870" s="199" t="n"/>
      <c r="U870" s="199" t="n"/>
      <c r="V870" s="199" t="n"/>
      <c r="W870" s="199" t="n"/>
      <c r="X870" s="199" t="n"/>
      <c r="Y870" s="199" t="n"/>
      <c r="Z870" s="199" t="n"/>
      <c r="AA870" s="199" t="n"/>
      <c r="AB870" s="199" t="n"/>
      <c r="AC870" s="199" t="n"/>
      <c r="AD870" s="199" t="n"/>
      <c r="AE870" s="199" t="n"/>
      <c r="AF870" s="199" t="n"/>
      <c r="AG870" s="199" t="n"/>
    </row>
    <row r="871" ht="22.5" customHeight="1">
      <c r="A871" s="199" t="n"/>
      <c r="B871" s="201" t="n"/>
      <c r="C871" s="200" t="n"/>
      <c r="D871" s="201" t="n"/>
      <c r="E871" s="200" t="n"/>
      <c r="F871" s="201" t="n"/>
      <c r="G871" s="200" t="n"/>
      <c r="H871" s="201" t="n"/>
      <c r="I871" s="200" t="n"/>
      <c r="J871" s="199" t="n"/>
      <c r="K871" s="199" t="n"/>
      <c r="L871" s="199" t="n"/>
      <c r="M871" s="212" t="n"/>
      <c r="N871" s="199" t="n"/>
      <c r="O871" s="199" t="n"/>
      <c r="P871" s="199" t="n"/>
      <c r="Q871" s="199" t="n"/>
      <c r="R871" s="199" t="n"/>
      <c r="S871" s="199" t="n"/>
      <c r="T871" s="199" t="n"/>
      <c r="U871" s="199" t="n"/>
      <c r="V871" s="199" t="n"/>
      <c r="W871" s="199" t="n"/>
      <c r="X871" s="199" t="n"/>
      <c r="Y871" s="199" t="n"/>
      <c r="Z871" s="199" t="n"/>
      <c r="AA871" s="199" t="n"/>
      <c r="AB871" s="199" t="n"/>
      <c r="AC871" s="199" t="n"/>
      <c r="AD871" s="199" t="n"/>
      <c r="AE871" s="199" t="n"/>
      <c r="AF871" s="199" t="n"/>
      <c r="AG871" s="199" t="n"/>
    </row>
    <row r="872" ht="22.5" customHeight="1">
      <c r="A872" s="199" t="n"/>
      <c r="B872" s="201" t="n"/>
      <c r="C872" s="200" t="n"/>
      <c r="D872" s="201" t="n"/>
      <c r="E872" s="200" t="n"/>
      <c r="F872" s="201" t="n"/>
      <c r="G872" s="200" t="n"/>
      <c r="H872" s="201" t="n"/>
      <c r="I872" s="200" t="n"/>
      <c r="J872" s="199" t="n"/>
      <c r="K872" s="199" t="n"/>
      <c r="L872" s="199" t="n"/>
      <c r="M872" s="212" t="n"/>
      <c r="N872" s="199" t="n"/>
      <c r="O872" s="199" t="n"/>
      <c r="P872" s="199" t="n"/>
      <c r="Q872" s="199" t="n"/>
      <c r="R872" s="199" t="n"/>
      <c r="S872" s="199" t="n"/>
      <c r="T872" s="199" t="n"/>
      <c r="U872" s="199" t="n"/>
      <c r="V872" s="199" t="n"/>
      <c r="W872" s="199" t="n"/>
      <c r="X872" s="199" t="n"/>
      <c r="Y872" s="199" t="n"/>
      <c r="Z872" s="199" t="n"/>
      <c r="AA872" s="199" t="n"/>
      <c r="AB872" s="199" t="n"/>
      <c r="AC872" s="199" t="n"/>
      <c r="AD872" s="199" t="n"/>
      <c r="AE872" s="199" t="n"/>
      <c r="AF872" s="199" t="n"/>
      <c r="AG872" s="199" t="n"/>
    </row>
    <row r="873" ht="22.5" customHeight="1">
      <c r="A873" s="199" t="n"/>
      <c r="B873" s="201" t="n"/>
      <c r="C873" s="200" t="n"/>
      <c r="D873" s="201" t="n"/>
      <c r="E873" s="200" t="n"/>
      <c r="F873" s="201" t="n"/>
      <c r="G873" s="200" t="n"/>
      <c r="H873" s="201" t="n"/>
      <c r="I873" s="200" t="n"/>
      <c r="J873" s="199" t="n"/>
      <c r="K873" s="199" t="n"/>
      <c r="L873" s="199" t="n"/>
      <c r="M873" s="212" t="n"/>
      <c r="N873" s="199" t="n"/>
      <c r="O873" s="199" t="n"/>
      <c r="P873" s="199" t="n"/>
      <c r="Q873" s="199" t="n"/>
      <c r="R873" s="199" t="n"/>
      <c r="S873" s="199" t="n"/>
      <c r="T873" s="199" t="n"/>
      <c r="U873" s="199" t="n"/>
      <c r="V873" s="199" t="n"/>
      <c r="W873" s="199" t="n"/>
      <c r="X873" s="199" t="n"/>
      <c r="Y873" s="199" t="n"/>
      <c r="Z873" s="199" t="n"/>
      <c r="AA873" s="199" t="n"/>
      <c r="AB873" s="199" t="n"/>
      <c r="AC873" s="199" t="n"/>
      <c r="AD873" s="199" t="n"/>
      <c r="AE873" s="199" t="n"/>
      <c r="AF873" s="199" t="n"/>
      <c r="AG873" s="199" t="n"/>
    </row>
    <row r="874" ht="22.5" customHeight="1">
      <c r="A874" s="199" t="n"/>
      <c r="B874" s="201" t="n"/>
      <c r="C874" s="200" t="n"/>
      <c r="D874" s="201" t="n"/>
      <c r="E874" s="200" t="n"/>
      <c r="F874" s="201" t="n"/>
      <c r="G874" s="200" t="n"/>
      <c r="H874" s="201" t="n"/>
      <c r="I874" s="200" t="n"/>
      <c r="J874" s="199" t="n"/>
      <c r="K874" s="199" t="n"/>
      <c r="L874" s="199" t="n"/>
      <c r="M874" s="212" t="n"/>
      <c r="N874" s="199" t="n"/>
      <c r="O874" s="199" t="n"/>
      <c r="P874" s="199" t="n"/>
      <c r="Q874" s="199" t="n"/>
      <c r="R874" s="199" t="n"/>
      <c r="S874" s="199" t="n"/>
      <c r="T874" s="199" t="n"/>
      <c r="U874" s="199" t="n"/>
      <c r="V874" s="199" t="n"/>
      <c r="W874" s="199" t="n"/>
      <c r="X874" s="199" t="n"/>
      <c r="Y874" s="199" t="n"/>
      <c r="Z874" s="199" t="n"/>
      <c r="AA874" s="199" t="n"/>
      <c r="AB874" s="199" t="n"/>
      <c r="AC874" s="199" t="n"/>
      <c r="AD874" s="199" t="n"/>
      <c r="AE874" s="199" t="n"/>
      <c r="AF874" s="199" t="n"/>
      <c r="AG874" s="199" t="n"/>
    </row>
    <row r="875" ht="22.5" customHeight="1">
      <c r="A875" s="199" t="n"/>
      <c r="B875" s="201" t="n"/>
      <c r="C875" s="200" t="n"/>
      <c r="D875" s="201" t="n"/>
      <c r="E875" s="200" t="n"/>
      <c r="F875" s="201" t="n"/>
      <c r="G875" s="200" t="n"/>
      <c r="H875" s="201" t="n"/>
      <c r="I875" s="200" t="n"/>
      <c r="J875" s="199" t="n"/>
      <c r="K875" s="199" t="n"/>
      <c r="L875" s="199" t="n"/>
      <c r="M875" s="212" t="n"/>
      <c r="N875" s="199" t="n"/>
      <c r="O875" s="199" t="n"/>
      <c r="P875" s="199" t="n"/>
      <c r="Q875" s="199" t="n"/>
      <c r="R875" s="199" t="n"/>
      <c r="S875" s="199" t="n"/>
      <c r="T875" s="199" t="n"/>
      <c r="U875" s="199" t="n"/>
      <c r="V875" s="199" t="n"/>
      <c r="W875" s="199" t="n"/>
      <c r="X875" s="199" t="n"/>
      <c r="Y875" s="199" t="n"/>
      <c r="Z875" s="199" t="n"/>
      <c r="AA875" s="199" t="n"/>
      <c r="AB875" s="199" t="n"/>
      <c r="AC875" s="199" t="n"/>
      <c r="AD875" s="199" t="n"/>
      <c r="AE875" s="199" t="n"/>
      <c r="AF875" s="199" t="n"/>
      <c r="AG875" s="199" t="n"/>
    </row>
    <row r="876" ht="22.5" customHeight="1">
      <c r="A876" s="199" t="n"/>
      <c r="B876" s="201" t="n"/>
      <c r="C876" s="200" t="n"/>
      <c r="D876" s="201" t="n"/>
      <c r="E876" s="200" t="n"/>
      <c r="F876" s="201" t="n"/>
      <c r="G876" s="200" t="n"/>
      <c r="H876" s="201" t="n"/>
      <c r="I876" s="200" t="n"/>
      <c r="J876" s="199" t="n"/>
      <c r="K876" s="199" t="n"/>
      <c r="L876" s="199" t="n"/>
      <c r="M876" s="212" t="n"/>
      <c r="N876" s="199" t="n"/>
      <c r="O876" s="199" t="n"/>
      <c r="P876" s="199" t="n"/>
      <c r="Q876" s="199" t="n"/>
      <c r="R876" s="199" t="n"/>
      <c r="S876" s="199" t="n"/>
      <c r="T876" s="199" t="n"/>
      <c r="U876" s="199" t="n"/>
      <c r="V876" s="199" t="n"/>
      <c r="W876" s="199" t="n"/>
      <c r="X876" s="199" t="n"/>
      <c r="Y876" s="199" t="n"/>
      <c r="Z876" s="199" t="n"/>
      <c r="AA876" s="199" t="n"/>
      <c r="AB876" s="199" t="n"/>
      <c r="AC876" s="199" t="n"/>
      <c r="AD876" s="199" t="n"/>
      <c r="AE876" s="199" t="n"/>
      <c r="AF876" s="199" t="n"/>
      <c r="AG876" s="199" t="n"/>
    </row>
    <row r="877" ht="22.5" customHeight="1">
      <c r="A877" s="199" t="n"/>
      <c r="B877" s="201" t="n"/>
      <c r="C877" s="200" t="n"/>
      <c r="D877" s="201" t="n"/>
      <c r="E877" s="200" t="n"/>
      <c r="F877" s="201" t="n"/>
      <c r="G877" s="200" t="n"/>
      <c r="H877" s="201" t="n"/>
      <c r="I877" s="200" t="n"/>
      <c r="J877" s="199" t="n"/>
      <c r="K877" s="199" t="n"/>
      <c r="L877" s="199" t="n"/>
      <c r="M877" s="212" t="n"/>
      <c r="N877" s="199" t="n"/>
      <c r="O877" s="199" t="n"/>
      <c r="P877" s="199" t="n"/>
      <c r="Q877" s="199" t="n"/>
      <c r="R877" s="199" t="n"/>
      <c r="S877" s="199" t="n"/>
      <c r="T877" s="199" t="n"/>
      <c r="U877" s="199" t="n"/>
      <c r="V877" s="199" t="n"/>
      <c r="W877" s="199" t="n"/>
      <c r="X877" s="199" t="n"/>
      <c r="Y877" s="199" t="n"/>
      <c r="Z877" s="199" t="n"/>
      <c r="AA877" s="199" t="n"/>
      <c r="AB877" s="199" t="n"/>
      <c r="AC877" s="199" t="n"/>
      <c r="AD877" s="199" t="n"/>
      <c r="AE877" s="199" t="n"/>
      <c r="AF877" s="199" t="n"/>
      <c r="AG877" s="199" t="n"/>
    </row>
    <row r="878" ht="22.5" customHeight="1">
      <c r="A878" s="199" t="n"/>
      <c r="B878" s="201" t="n"/>
      <c r="C878" s="200" t="n"/>
      <c r="D878" s="201" t="n"/>
      <c r="E878" s="200" t="n"/>
      <c r="F878" s="201" t="n"/>
      <c r="G878" s="200" t="n"/>
      <c r="H878" s="201" t="n"/>
      <c r="I878" s="200" t="n"/>
      <c r="J878" s="199" t="n"/>
      <c r="K878" s="199" t="n"/>
      <c r="L878" s="199" t="n"/>
      <c r="M878" s="212" t="n"/>
      <c r="N878" s="199" t="n"/>
      <c r="O878" s="199" t="n"/>
      <c r="P878" s="199" t="n"/>
      <c r="Q878" s="199" t="n"/>
      <c r="R878" s="199" t="n"/>
      <c r="S878" s="199" t="n"/>
      <c r="T878" s="199" t="n"/>
      <c r="U878" s="199" t="n"/>
      <c r="V878" s="199" t="n"/>
      <c r="W878" s="199" t="n"/>
      <c r="X878" s="199" t="n"/>
      <c r="Y878" s="199" t="n"/>
      <c r="Z878" s="199" t="n"/>
      <c r="AA878" s="199" t="n"/>
      <c r="AB878" s="199" t="n"/>
      <c r="AC878" s="199" t="n"/>
      <c r="AD878" s="199" t="n"/>
      <c r="AE878" s="199" t="n"/>
      <c r="AF878" s="199" t="n"/>
      <c r="AG878" s="199" t="n"/>
    </row>
    <row r="879" ht="22.5" customHeight="1">
      <c r="A879" s="199" t="n"/>
      <c r="B879" s="201" t="n"/>
      <c r="C879" s="200" t="n"/>
      <c r="D879" s="201" t="n"/>
      <c r="E879" s="200" t="n"/>
      <c r="F879" s="201" t="n"/>
      <c r="G879" s="200" t="n"/>
      <c r="H879" s="201" t="n"/>
      <c r="I879" s="200" t="n"/>
      <c r="J879" s="199" t="n"/>
      <c r="K879" s="199" t="n"/>
      <c r="L879" s="199" t="n"/>
      <c r="M879" s="212" t="n"/>
      <c r="N879" s="199" t="n"/>
      <c r="O879" s="199" t="n"/>
      <c r="P879" s="199" t="n"/>
      <c r="Q879" s="199" t="n"/>
      <c r="R879" s="199" t="n"/>
      <c r="S879" s="199" t="n"/>
      <c r="T879" s="199" t="n"/>
      <c r="U879" s="199" t="n"/>
      <c r="V879" s="199" t="n"/>
      <c r="W879" s="199" t="n"/>
      <c r="X879" s="199" t="n"/>
      <c r="Y879" s="199" t="n"/>
      <c r="Z879" s="199" t="n"/>
      <c r="AA879" s="199" t="n"/>
      <c r="AB879" s="199" t="n"/>
      <c r="AC879" s="199" t="n"/>
      <c r="AD879" s="199" t="n"/>
      <c r="AE879" s="199" t="n"/>
      <c r="AF879" s="199" t="n"/>
      <c r="AG879" s="199" t="n"/>
    </row>
    <row r="880" ht="22.5" customHeight="1">
      <c r="A880" s="199" t="n"/>
      <c r="B880" s="201" t="n"/>
      <c r="C880" s="200" t="n"/>
      <c r="D880" s="201" t="n"/>
      <c r="E880" s="200" t="n"/>
      <c r="F880" s="201" t="n"/>
      <c r="G880" s="200" t="n"/>
      <c r="H880" s="201" t="n"/>
      <c r="I880" s="200" t="n"/>
      <c r="J880" s="199" t="n"/>
      <c r="K880" s="199" t="n"/>
      <c r="L880" s="199" t="n"/>
      <c r="M880" s="212" t="n"/>
      <c r="N880" s="199" t="n"/>
      <c r="O880" s="199" t="n"/>
      <c r="P880" s="199" t="n"/>
      <c r="Q880" s="199" t="n"/>
      <c r="R880" s="199" t="n"/>
      <c r="S880" s="199" t="n"/>
      <c r="T880" s="199" t="n"/>
      <c r="U880" s="199" t="n"/>
      <c r="V880" s="199" t="n"/>
      <c r="W880" s="199" t="n"/>
      <c r="X880" s="199" t="n"/>
      <c r="Y880" s="199" t="n"/>
      <c r="Z880" s="199" t="n"/>
      <c r="AA880" s="199" t="n"/>
      <c r="AB880" s="199" t="n"/>
      <c r="AC880" s="199" t="n"/>
      <c r="AD880" s="199" t="n"/>
      <c r="AE880" s="199" t="n"/>
      <c r="AF880" s="199" t="n"/>
      <c r="AG880" s="199" t="n"/>
    </row>
    <row r="881" ht="22.5" customHeight="1">
      <c r="A881" s="199" t="n"/>
      <c r="B881" s="201" t="n"/>
      <c r="C881" s="200" t="n"/>
      <c r="D881" s="201" t="n"/>
      <c r="E881" s="200" t="n"/>
      <c r="F881" s="201" t="n"/>
      <c r="G881" s="200" t="n"/>
      <c r="H881" s="201" t="n"/>
      <c r="I881" s="200" t="n"/>
      <c r="J881" s="199" t="n"/>
      <c r="K881" s="199" t="n"/>
      <c r="L881" s="199" t="n"/>
      <c r="M881" s="212" t="n"/>
      <c r="N881" s="199" t="n"/>
      <c r="O881" s="199" t="n"/>
      <c r="P881" s="199" t="n"/>
      <c r="Q881" s="199" t="n"/>
      <c r="R881" s="199" t="n"/>
      <c r="S881" s="199" t="n"/>
      <c r="T881" s="199" t="n"/>
      <c r="U881" s="199" t="n"/>
      <c r="V881" s="199" t="n"/>
      <c r="W881" s="199" t="n"/>
      <c r="X881" s="199" t="n"/>
      <c r="Y881" s="199" t="n"/>
      <c r="Z881" s="199" t="n"/>
      <c r="AA881" s="199" t="n"/>
      <c r="AB881" s="199" t="n"/>
      <c r="AC881" s="199" t="n"/>
      <c r="AD881" s="199" t="n"/>
      <c r="AE881" s="199" t="n"/>
      <c r="AF881" s="199" t="n"/>
      <c r="AG881" s="199" t="n"/>
    </row>
    <row r="882" ht="22.5" customHeight="1">
      <c r="A882" s="199" t="n"/>
      <c r="B882" s="201" t="n"/>
      <c r="C882" s="200" t="n"/>
      <c r="D882" s="201" t="n"/>
      <c r="E882" s="200" t="n"/>
      <c r="F882" s="201" t="n"/>
      <c r="G882" s="200" t="n"/>
      <c r="H882" s="201" t="n"/>
      <c r="I882" s="200" t="n"/>
      <c r="J882" s="199" t="n"/>
      <c r="K882" s="199" t="n"/>
      <c r="L882" s="199" t="n"/>
      <c r="M882" s="212" t="n"/>
      <c r="N882" s="199" t="n"/>
      <c r="O882" s="199" t="n"/>
      <c r="P882" s="199" t="n"/>
      <c r="Q882" s="199" t="n"/>
      <c r="R882" s="199" t="n"/>
      <c r="S882" s="199" t="n"/>
      <c r="T882" s="199" t="n"/>
      <c r="U882" s="199" t="n"/>
      <c r="V882" s="199" t="n"/>
      <c r="W882" s="199" t="n"/>
      <c r="X882" s="199" t="n"/>
      <c r="Y882" s="199" t="n"/>
      <c r="Z882" s="199" t="n"/>
      <c r="AA882" s="199" t="n"/>
      <c r="AB882" s="199" t="n"/>
      <c r="AC882" s="199" t="n"/>
      <c r="AD882" s="199" t="n"/>
      <c r="AE882" s="199" t="n"/>
      <c r="AF882" s="199" t="n"/>
      <c r="AG882" s="199" t="n"/>
    </row>
    <row r="883" ht="22.5" customHeight="1">
      <c r="A883" s="199" t="n"/>
      <c r="B883" s="201" t="n"/>
      <c r="C883" s="200" t="n"/>
      <c r="D883" s="201" t="n"/>
      <c r="E883" s="200" t="n"/>
      <c r="F883" s="201" t="n"/>
      <c r="G883" s="200" t="n"/>
      <c r="H883" s="201" t="n"/>
      <c r="I883" s="200" t="n"/>
      <c r="J883" s="199" t="n"/>
      <c r="K883" s="199" t="n"/>
      <c r="L883" s="199" t="n"/>
      <c r="M883" s="212" t="n"/>
      <c r="N883" s="199" t="n"/>
      <c r="O883" s="199" t="n"/>
      <c r="P883" s="199" t="n"/>
      <c r="Q883" s="199" t="n"/>
      <c r="R883" s="199" t="n"/>
      <c r="S883" s="199" t="n"/>
      <c r="T883" s="199" t="n"/>
      <c r="U883" s="199" t="n"/>
      <c r="V883" s="199" t="n"/>
      <c r="W883" s="199" t="n"/>
      <c r="X883" s="199" t="n"/>
      <c r="Y883" s="199" t="n"/>
      <c r="Z883" s="199" t="n"/>
      <c r="AA883" s="199" t="n"/>
      <c r="AB883" s="199" t="n"/>
      <c r="AC883" s="199" t="n"/>
      <c r="AD883" s="199" t="n"/>
      <c r="AE883" s="199" t="n"/>
      <c r="AF883" s="199" t="n"/>
      <c r="AG883" s="199" t="n"/>
    </row>
    <row r="884" ht="22.5" customHeight="1">
      <c r="A884" s="199" t="n"/>
      <c r="B884" s="201" t="n"/>
      <c r="C884" s="200" t="n"/>
      <c r="D884" s="201" t="n"/>
      <c r="E884" s="200" t="n"/>
      <c r="F884" s="201" t="n"/>
      <c r="G884" s="200" t="n"/>
      <c r="H884" s="201" t="n"/>
      <c r="I884" s="200" t="n"/>
      <c r="J884" s="199" t="n"/>
      <c r="K884" s="199" t="n"/>
      <c r="L884" s="199" t="n"/>
      <c r="M884" s="212" t="n"/>
      <c r="N884" s="199" t="n"/>
      <c r="O884" s="199" t="n"/>
      <c r="P884" s="199" t="n"/>
      <c r="Q884" s="199" t="n"/>
      <c r="R884" s="199" t="n"/>
      <c r="S884" s="199" t="n"/>
      <c r="T884" s="199" t="n"/>
      <c r="U884" s="199" t="n"/>
      <c r="V884" s="199" t="n"/>
      <c r="W884" s="199" t="n"/>
      <c r="X884" s="199" t="n"/>
      <c r="Y884" s="199" t="n"/>
      <c r="Z884" s="199" t="n"/>
      <c r="AA884" s="199" t="n"/>
      <c r="AB884" s="199" t="n"/>
      <c r="AC884" s="199" t="n"/>
      <c r="AD884" s="199" t="n"/>
      <c r="AE884" s="199" t="n"/>
      <c r="AF884" s="199" t="n"/>
      <c r="AG884" s="199" t="n"/>
    </row>
    <row r="885" ht="22.5" customHeight="1">
      <c r="A885" s="199" t="n"/>
      <c r="B885" s="201" t="n"/>
      <c r="C885" s="200" t="n"/>
      <c r="D885" s="201" t="n"/>
      <c r="E885" s="200" t="n"/>
      <c r="F885" s="201" t="n"/>
      <c r="G885" s="200" t="n"/>
      <c r="H885" s="201" t="n"/>
      <c r="I885" s="200" t="n"/>
      <c r="J885" s="199" t="n"/>
      <c r="K885" s="199" t="n"/>
      <c r="L885" s="199" t="n"/>
      <c r="M885" s="212" t="n"/>
      <c r="N885" s="199" t="n"/>
      <c r="O885" s="199" t="n"/>
      <c r="P885" s="199" t="n"/>
      <c r="Q885" s="199" t="n"/>
      <c r="R885" s="199" t="n"/>
      <c r="S885" s="199" t="n"/>
      <c r="T885" s="199" t="n"/>
      <c r="U885" s="199" t="n"/>
      <c r="V885" s="199" t="n"/>
      <c r="W885" s="199" t="n"/>
      <c r="X885" s="199" t="n"/>
      <c r="Y885" s="199" t="n"/>
      <c r="Z885" s="199" t="n"/>
      <c r="AA885" s="199" t="n"/>
      <c r="AB885" s="199" t="n"/>
      <c r="AC885" s="199" t="n"/>
      <c r="AD885" s="199" t="n"/>
      <c r="AE885" s="199" t="n"/>
      <c r="AF885" s="199" t="n"/>
      <c r="AG885" s="199" t="n"/>
    </row>
    <row r="886" ht="22.5" customHeight="1">
      <c r="A886" s="199" t="n"/>
      <c r="B886" s="201" t="n"/>
      <c r="C886" s="200" t="n"/>
      <c r="D886" s="201" t="n"/>
      <c r="E886" s="200" t="n"/>
      <c r="F886" s="201" t="n"/>
      <c r="G886" s="200" t="n"/>
      <c r="H886" s="201" t="n"/>
      <c r="I886" s="200" t="n"/>
      <c r="J886" s="199" t="n"/>
      <c r="K886" s="199" t="n"/>
      <c r="L886" s="199" t="n"/>
      <c r="M886" s="212" t="n"/>
      <c r="N886" s="199" t="n"/>
      <c r="O886" s="199" t="n"/>
      <c r="P886" s="199" t="n"/>
      <c r="Q886" s="199" t="n"/>
      <c r="R886" s="199" t="n"/>
      <c r="S886" s="199" t="n"/>
      <c r="T886" s="199" t="n"/>
      <c r="U886" s="199" t="n"/>
      <c r="V886" s="199" t="n"/>
      <c r="W886" s="199" t="n"/>
      <c r="X886" s="199" t="n"/>
      <c r="Y886" s="199" t="n"/>
      <c r="Z886" s="199" t="n"/>
      <c r="AA886" s="199" t="n"/>
      <c r="AB886" s="199" t="n"/>
      <c r="AC886" s="199" t="n"/>
      <c r="AD886" s="199" t="n"/>
      <c r="AE886" s="199" t="n"/>
      <c r="AF886" s="199" t="n"/>
      <c r="AG886" s="199" t="n"/>
    </row>
    <row r="887" ht="22.5" customHeight="1">
      <c r="A887" s="199" t="n"/>
      <c r="B887" s="201" t="n"/>
      <c r="C887" s="200" t="n"/>
      <c r="D887" s="201" t="n"/>
      <c r="E887" s="200" t="n"/>
      <c r="F887" s="201" t="n"/>
      <c r="G887" s="200" t="n"/>
      <c r="H887" s="201" t="n"/>
      <c r="I887" s="200" t="n"/>
      <c r="J887" s="199" t="n"/>
      <c r="K887" s="199" t="n"/>
      <c r="L887" s="199" t="n"/>
      <c r="M887" s="212" t="n"/>
      <c r="N887" s="199" t="n"/>
      <c r="O887" s="199" t="n"/>
      <c r="P887" s="199" t="n"/>
      <c r="Q887" s="199" t="n"/>
      <c r="R887" s="199" t="n"/>
      <c r="S887" s="199" t="n"/>
      <c r="T887" s="199" t="n"/>
      <c r="U887" s="199" t="n"/>
      <c r="V887" s="199" t="n"/>
      <c r="W887" s="199" t="n"/>
      <c r="X887" s="199" t="n"/>
      <c r="Y887" s="199" t="n"/>
      <c r="Z887" s="199" t="n"/>
      <c r="AA887" s="199" t="n"/>
      <c r="AB887" s="199" t="n"/>
      <c r="AC887" s="199" t="n"/>
      <c r="AD887" s="199" t="n"/>
      <c r="AE887" s="199" t="n"/>
      <c r="AF887" s="199" t="n"/>
      <c r="AG887" s="199" t="n"/>
    </row>
    <row r="888" ht="22.5" customHeight="1">
      <c r="A888" s="199" t="n"/>
      <c r="B888" s="201" t="n"/>
      <c r="C888" s="200" t="n"/>
      <c r="D888" s="201" t="n"/>
      <c r="E888" s="200" t="n"/>
      <c r="F888" s="201" t="n"/>
      <c r="G888" s="200" t="n"/>
      <c r="H888" s="201" t="n"/>
      <c r="I888" s="200" t="n"/>
      <c r="J888" s="199" t="n"/>
      <c r="K888" s="199" t="n"/>
      <c r="L888" s="199" t="n"/>
      <c r="M888" s="212" t="n"/>
      <c r="N888" s="199" t="n"/>
      <c r="O888" s="199" t="n"/>
      <c r="P888" s="199" t="n"/>
      <c r="Q888" s="199" t="n"/>
      <c r="R888" s="199" t="n"/>
      <c r="S888" s="199" t="n"/>
      <c r="T888" s="199" t="n"/>
      <c r="U888" s="199" t="n"/>
      <c r="V888" s="199" t="n"/>
      <c r="W888" s="199" t="n"/>
      <c r="X888" s="199" t="n"/>
      <c r="Y888" s="199" t="n"/>
      <c r="Z888" s="199" t="n"/>
      <c r="AA888" s="199" t="n"/>
      <c r="AB888" s="199" t="n"/>
      <c r="AC888" s="199" t="n"/>
      <c r="AD888" s="199" t="n"/>
      <c r="AE888" s="199" t="n"/>
      <c r="AF888" s="199" t="n"/>
      <c r="AG888" s="199" t="n"/>
    </row>
    <row r="889" ht="22.5" customHeight="1">
      <c r="A889" s="199" t="n"/>
      <c r="B889" s="201" t="n"/>
      <c r="C889" s="200" t="n"/>
      <c r="D889" s="201" t="n"/>
      <c r="E889" s="200" t="n"/>
      <c r="F889" s="201" t="n"/>
      <c r="G889" s="200" t="n"/>
      <c r="H889" s="201" t="n"/>
      <c r="I889" s="200" t="n"/>
      <c r="J889" s="199" t="n"/>
      <c r="K889" s="199" t="n"/>
      <c r="L889" s="199" t="n"/>
      <c r="M889" s="212" t="n"/>
      <c r="N889" s="199" t="n"/>
      <c r="O889" s="199" t="n"/>
      <c r="P889" s="199" t="n"/>
      <c r="Q889" s="199" t="n"/>
      <c r="R889" s="199" t="n"/>
      <c r="S889" s="199" t="n"/>
      <c r="T889" s="199" t="n"/>
      <c r="U889" s="199" t="n"/>
      <c r="V889" s="199" t="n"/>
      <c r="W889" s="199" t="n"/>
      <c r="X889" s="199" t="n"/>
      <c r="Y889" s="199" t="n"/>
      <c r="Z889" s="199" t="n"/>
      <c r="AA889" s="199" t="n"/>
      <c r="AB889" s="199" t="n"/>
      <c r="AC889" s="199" t="n"/>
      <c r="AD889" s="199" t="n"/>
      <c r="AE889" s="199" t="n"/>
      <c r="AF889" s="199" t="n"/>
      <c r="AG889" s="199" t="n"/>
    </row>
    <row r="890" ht="22.5" customHeight="1">
      <c r="A890" s="199" t="n"/>
      <c r="B890" s="201" t="n"/>
      <c r="C890" s="200" t="n"/>
      <c r="D890" s="201" t="n"/>
      <c r="E890" s="200" t="n"/>
      <c r="F890" s="201" t="n"/>
      <c r="G890" s="200" t="n"/>
      <c r="H890" s="201" t="n"/>
      <c r="I890" s="200" t="n"/>
      <c r="J890" s="199" t="n"/>
      <c r="K890" s="199" t="n"/>
      <c r="L890" s="199" t="n"/>
      <c r="M890" s="212" t="n"/>
      <c r="N890" s="199" t="n"/>
      <c r="O890" s="199" t="n"/>
      <c r="P890" s="199" t="n"/>
      <c r="Q890" s="199" t="n"/>
      <c r="R890" s="199" t="n"/>
      <c r="S890" s="199" t="n"/>
      <c r="T890" s="199" t="n"/>
      <c r="U890" s="199" t="n"/>
      <c r="V890" s="199" t="n"/>
      <c r="W890" s="199" t="n"/>
      <c r="X890" s="199" t="n"/>
      <c r="Y890" s="199" t="n"/>
      <c r="Z890" s="199" t="n"/>
      <c r="AA890" s="199" t="n"/>
      <c r="AB890" s="199" t="n"/>
      <c r="AC890" s="199" t="n"/>
      <c r="AD890" s="199" t="n"/>
      <c r="AE890" s="199" t="n"/>
      <c r="AF890" s="199" t="n"/>
      <c r="AG890" s="199" t="n"/>
    </row>
    <row r="891" ht="22.5" customHeight="1">
      <c r="A891" s="199" t="n"/>
      <c r="B891" s="201" t="n"/>
      <c r="C891" s="200" t="n"/>
      <c r="D891" s="201" t="n"/>
      <c r="E891" s="200" t="n"/>
      <c r="F891" s="201" t="n"/>
      <c r="G891" s="200" t="n"/>
      <c r="H891" s="201" t="n"/>
      <c r="I891" s="200" t="n"/>
      <c r="J891" s="199" t="n"/>
      <c r="K891" s="199" t="n"/>
      <c r="L891" s="199" t="n"/>
      <c r="M891" s="212" t="n"/>
      <c r="N891" s="199" t="n"/>
      <c r="O891" s="199" t="n"/>
      <c r="P891" s="199" t="n"/>
      <c r="Q891" s="199" t="n"/>
      <c r="R891" s="199" t="n"/>
      <c r="S891" s="199" t="n"/>
      <c r="T891" s="199" t="n"/>
      <c r="U891" s="199" t="n"/>
      <c r="V891" s="199" t="n"/>
      <c r="W891" s="199" t="n"/>
      <c r="X891" s="199" t="n"/>
      <c r="Y891" s="199" t="n"/>
      <c r="Z891" s="199" t="n"/>
      <c r="AA891" s="199" t="n"/>
      <c r="AB891" s="199" t="n"/>
      <c r="AC891" s="199" t="n"/>
      <c r="AD891" s="199" t="n"/>
      <c r="AE891" s="199" t="n"/>
      <c r="AF891" s="199" t="n"/>
      <c r="AG891" s="199" t="n"/>
    </row>
    <row r="892" ht="22.5" customHeight="1">
      <c r="A892" s="199" t="n"/>
      <c r="B892" s="201" t="n"/>
      <c r="C892" s="200" t="n"/>
      <c r="D892" s="201" t="n"/>
      <c r="E892" s="200" t="n"/>
      <c r="F892" s="201" t="n"/>
      <c r="G892" s="200" t="n"/>
      <c r="H892" s="201" t="n"/>
      <c r="I892" s="200" t="n"/>
      <c r="J892" s="199" t="n"/>
      <c r="K892" s="199" t="n"/>
      <c r="L892" s="199" t="n"/>
      <c r="M892" s="212" t="n"/>
      <c r="N892" s="199" t="n"/>
      <c r="O892" s="199" t="n"/>
      <c r="P892" s="199" t="n"/>
      <c r="Q892" s="199" t="n"/>
      <c r="R892" s="199" t="n"/>
      <c r="S892" s="199" t="n"/>
      <c r="T892" s="199" t="n"/>
      <c r="U892" s="199" t="n"/>
      <c r="V892" s="199" t="n"/>
      <c r="W892" s="199" t="n"/>
      <c r="X892" s="199" t="n"/>
      <c r="Y892" s="199" t="n"/>
      <c r="Z892" s="199" t="n"/>
      <c r="AA892" s="199" t="n"/>
      <c r="AB892" s="199" t="n"/>
      <c r="AC892" s="199" t="n"/>
      <c r="AD892" s="199" t="n"/>
      <c r="AE892" s="199" t="n"/>
      <c r="AF892" s="199" t="n"/>
      <c r="AG892" s="199" t="n"/>
    </row>
    <row r="893" ht="22.5" customHeight="1">
      <c r="A893" s="199" t="n"/>
      <c r="B893" s="201" t="n"/>
      <c r="C893" s="200" t="n"/>
      <c r="D893" s="201" t="n"/>
      <c r="E893" s="200" t="n"/>
      <c r="F893" s="201" t="n"/>
      <c r="G893" s="200" t="n"/>
      <c r="H893" s="201" t="n"/>
      <c r="I893" s="200" t="n"/>
      <c r="J893" s="199" t="n"/>
      <c r="K893" s="199" t="n"/>
      <c r="L893" s="199" t="n"/>
      <c r="M893" s="212" t="n"/>
      <c r="N893" s="199" t="n"/>
      <c r="O893" s="199" t="n"/>
      <c r="P893" s="199" t="n"/>
      <c r="Q893" s="199" t="n"/>
      <c r="R893" s="199" t="n"/>
      <c r="S893" s="199" t="n"/>
      <c r="T893" s="199" t="n"/>
      <c r="U893" s="199" t="n"/>
      <c r="V893" s="199" t="n"/>
      <c r="W893" s="199" t="n"/>
      <c r="X893" s="199" t="n"/>
      <c r="Y893" s="199" t="n"/>
      <c r="Z893" s="199" t="n"/>
      <c r="AA893" s="199" t="n"/>
      <c r="AB893" s="199" t="n"/>
      <c r="AC893" s="199" t="n"/>
      <c r="AD893" s="199" t="n"/>
      <c r="AE893" s="199" t="n"/>
      <c r="AF893" s="199" t="n"/>
      <c r="AG893" s="199" t="n"/>
    </row>
    <row r="894" ht="22.5" customHeight="1">
      <c r="A894" s="199" t="n"/>
      <c r="B894" s="201" t="n"/>
      <c r="C894" s="200" t="n"/>
      <c r="D894" s="201" t="n"/>
      <c r="E894" s="200" t="n"/>
      <c r="F894" s="201" t="n"/>
      <c r="G894" s="200" t="n"/>
      <c r="H894" s="201" t="n"/>
      <c r="I894" s="200" t="n"/>
      <c r="J894" s="199" t="n"/>
      <c r="K894" s="199" t="n"/>
      <c r="L894" s="199" t="n"/>
      <c r="M894" s="212" t="n"/>
      <c r="N894" s="199" t="n"/>
      <c r="O894" s="199" t="n"/>
      <c r="P894" s="199" t="n"/>
      <c r="Q894" s="199" t="n"/>
      <c r="R894" s="199" t="n"/>
      <c r="S894" s="199" t="n"/>
      <c r="T894" s="199" t="n"/>
      <c r="U894" s="199" t="n"/>
      <c r="V894" s="199" t="n"/>
      <c r="W894" s="199" t="n"/>
      <c r="X894" s="199" t="n"/>
      <c r="Y894" s="199" t="n"/>
      <c r="Z894" s="199" t="n"/>
      <c r="AA894" s="199" t="n"/>
      <c r="AB894" s="199" t="n"/>
      <c r="AC894" s="199" t="n"/>
      <c r="AD894" s="199" t="n"/>
      <c r="AE894" s="199" t="n"/>
      <c r="AF894" s="199" t="n"/>
      <c r="AG894" s="199" t="n"/>
    </row>
    <row r="895" ht="22.5" customHeight="1">
      <c r="A895" s="199" t="n"/>
      <c r="B895" s="201" t="n"/>
      <c r="C895" s="200" t="n"/>
      <c r="D895" s="201" t="n"/>
      <c r="E895" s="200" t="n"/>
      <c r="F895" s="201" t="n"/>
      <c r="G895" s="200" t="n"/>
      <c r="H895" s="201" t="n"/>
      <c r="I895" s="200" t="n"/>
      <c r="J895" s="199" t="n"/>
      <c r="K895" s="199" t="n"/>
      <c r="L895" s="199" t="n"/>
      <c r="M895" s="212" t="n"/>
      <c r="N895" s="199" t="n"/>
      <c r="O895" s="199" t="n"/>
      <c r="P895" s="199" t="n"/>
      <c r="Q895" s="199" t="n"/>
      <c r="R895" s="199" t="n"/>
      <c r="S895" s="199" t="n"/>
      <c r="T895" s="199" t="n"/>
      <c r="U895" s="199" t="n"/>
      <c r="V895" s="199" t="n"/>
      <c r="W895" s="199" t="n"/>
      <c r="X895" s="199" t="n"/>
      <c r="Y895" s="199" t="n"/>
      <c r="Z895" s="199" t="n"/>
      <c r="AA895" s="199" t="n"/>
      <c r="AB895" s="199" t="n"/>
      <c r="AC895" s="199" t="n"/>
      <c r="AD895" s="199" t="n"/>
      <c r="AE895" s="199" t="n"/>
      <c r="AF895" s="199" t="n"/>
      <c r="AG895" s="199" t="n"/>
    </row>
    <row r="896" ht="22.5" customHeight="1">
      <c r="A896" s="199" t="n"/>
      <c r="B896" s="201" t="n"/>
      <c r="C896" s="200" t="n"/>
      <c r="D896" s="201" t="n"/>
      <c r="E896" s="200" t="n"/>
      <c r="F896" s="201" t="n"/>
      <c r="G896" s="200" t="n"/>
      <c r="H896" s="201" t="n"/>
      <c r="I896" s="200" t="n"/>
      <c r="J896" s="199" t="n"/>
      <c r="K896" s="199" t="n"/>
      <c r="L896" s="199" t="n"/>
      <c r="M896" s="212" t="n"/>
      <c r="N896" s="199" t="n"/>
      <c r="O896" s="199" t="n"/>
      <c r="P896" s="199" t="n"/>
      <c r="Q896" s="199" t="n"/>
      <c r="R896" s="199" t="n"/>
      <c r="S896" s="199" t="n"/>
      <c r="T896" s="199" t="n"/>
      <c r="U896" s="199" t="n"/>
      <c r="V896" s="199" t="n"/>
      <c r="W896" s="199" t="n"/>
      <c r="X896" s="199" t="n"/>
      <c r="Y896" s="199" t="n"/>
      <c r="Z896" s="199" t="n"/>
      <c r="AA896" s="199" t="n"/>
      <c r="AB896" s="199" t="n"/>
      <c r="AC896" s="199" t="n"/>
      <c r="AD896" s="199" t="n"/>
      <c r="AE896" s="199" t="n"/>
      <c r="AF896" s="199" t="n"/>
      <c r="AG896" s="199" t="n"/>
    </row>
    <row r="897" ht="22.5" customHeight="1">
      <c r="A897" s="199" t="n"/>
      <c r="B897" s="201" t="n"/>
      <c r="C897" s="200" t="n"/>
      <c r="D897" s="201" t="n"/>
      <c r="E897" s="200" t="n"/>
      <c r="F897" s="201" t="n"/>
      <c r="G897" s="200" t="n"/>
      <c r="H897" s="201" t="n"/>
      <c r="I897" s="200" t="n"/>
      <c r="J897" s="199" t="n"/>
      <c r="K897" s="199" t="n"/>
      <c r="L897" s="199" t="n"/>
      <c r="M897" s="212" t="n"/>
      <c r="N897" s="199" t="n"/>
      <c r="O897" s="199" t="n"/>
      <c r="P897" s="199" t="n"/>
      <c r="Q897" s="199" t="n"/>
      <c r="R897" s="199" t="n"/>
      <c r="S897" s="199" t="n"/>
      <c r="T897" s="199" t="n"/>
      <c r="U897" s="199" t="n"/>
      <c r="V897" s="199" t="n"/>
      <c r="W897" s="199" t="n"/>
      <c r="X897" s="199" t="n"/>
      <c r="Y897" s="199" t="n"/>
      <c r="Z897" s="199" t="n"/>
      <c r="AA897" s="199" t="n"/>
      <c r="AB897" s="199" t="n"/>
      <c r="AC897" s="199" t="n"/>
      <c r="AD897" s="199" t="n"/>
      <c r="AE897" s="199" t="n"/>
      <c r="AF897" s="199" t="n"/>
      <c r="AG897" s="199" t="n"/>
    </row>
    <row r="898" ht="22.5" customHeight="1">
      <c r="A898" s="199" t="n"/>
      <c r="B898" s="201" t="n"/>
      <c r="C898" s="200" t="n"/>
      <c r="D898" s="201" t="n"/>
      <c r="E898" s="200" t="n"/>
      <c r="F898" s="201" t="n"/>
      <c r="G898" s="200" t="n"/>
      <c r="H898" s="201" t="n"/>
      <c r="I898" s="200" t="n"/>
      <c r="J898" s="199" t="n"/>
      <c r="K898" s="199" t="n"/>
      <c r="L898" s="199" t="n"/>
      <c r="M898" s="212" t="n"/>
      <c r="N898" s="199" t="n"/>
      <c r="O898" s="199" t="n"/>
      <c r="P898" s="199" t="n"/>
      <c r="Q898" s="199" t="n"/>
      <c r="R898" s="199" t="n"/>
      <c r="S898" s="199" t="n"/>
      <c r="T898" s="199" t="n"/>
      <c r="U898" s="199" t="n"/>
      <c r="V898" s="199" t="n"/>
      <c r="W898" s="199" t="n"/>
      <c r="X898" s="199" t="n"/>
      <c r="Y898" s="199" t="n"/>
      <c r="Z898" s="199" t="n"/>
      <c r="AA898" s="199" t="n"/>
      <c r="AB898" s="199" t="n"/>
      <c r="AC898" s="199" t="n"/>
      <c r="AD898" s="199" t="n"/>
      <c r="AE898" s="199" t="n"/>
      <c r="AF898" s="199" t="n"/>
      <c r="AG898" s="199" t="n"/>
    </row>
    <row r="899" ht="22.5" customHeight="1">
      <c r="A899" s="199" t="n"/>
      <c r="B899" s="201" t="n"/>
      <c r="C899" s="200" t="n"/>
      <c r="D899" s="201" t="n"/>
      <c r="E899" s="200" t="n"/>
      <c r="F899" s="201" t="n"/>
      <c r="G899" s="200" t="n"/>
      <c r="H899" s="201" t="n"/>
      <c r="I899" s="200" t="n"/>
      <c r="J899" s="199" t="n"/>
      <c r="K899" s="199" t="n"/>
      <c r="L899" s="199" t="n"/>
      <c r="M899" s="212" t="n"/>
      <c r="N899" s="199" t="n"/>
      <c r="O899" s="199" t="n"/>
      <c r="P899" s="199" t="n"/>
      <c r="Q899" s="199" t="n"/>
      <c r="R899" s="199" t="n"/>
      <c r="S899" s="199" t="n"/>
      <c r="T899" s="199" t="n"/>
      <c r="U899" s="199" t="n"/>
      <c r="V899" s="199" t="n"/>
      <c r="W899" s="199" t="n"/>
      <c r="X899" s="199" t="n"/>
      <c r="Y899" s="199" t="n"/>
      <c r="Z899" s="199" t="n"/>
      <c r="AA899" s="199" t="n"/>
      <c r="AB899" s="199" t="n"/>
      <c r="AC899" s="199" t="n"/>
      <c r="AD899" s="199" t="n"/>
      <c r="AE899" s="199" t="n"/>
      <c r="AF899" s="199" t="n"/>
      <c r="AG899" s="199" t="n"/>
    </row>
    <row r="900" ht="22.5" customHeight="1">
      <c r="A900" s="199" t="n"/>
      <c r="B900" s="201" t="n"/>
      <c r="C900" s="200" t="n"/>
      <c r="D900" s="201" t="n"/>
      <c r="E900" s="200" t="n"/>
      <c r="F900" s="201" t="n"/>
      <c r="G900" s="200" t="n"/>
      <c r="H900" s="201" t="n"/>
      <c r="I900" s="200" t="n"/>
      <c r="J900" s="199" t="n"/>
      <c r="K900" s="199" t="n"/>
      <c r="L900" s="199" t="n"/>
      <c r="M900" s="212" t="n"/>
      <c r="N900" s="199" t="n"/>
      <c r="O900" s="199" t="n"/>
      <c r="P900" s="199" t="n"/>
      <c r="Q900" s="199" t="n"/>
      <c r="R900" s="199" t="n"/>
      <c r="S900" s="199" t="n"/>
      <c r="T900" s="199" t="n"/>
      <c r="U900" s="199" t="n"/>
      <c r="V900" s="199" t="n"/>
      <c r="W900" s="199" t="n"/>
      <c r="X900" s="199" t="n"/>
      <c r="Y900" s="199" t="n"/>
      <c r="Z900" s="199" t="n"/>
      <c r="AA900" s="199" t="n"/>
      <c r="AB900" s="199" t="n"/>
      <c r="AC900" s="199" t="n"/>
      <c r="AD900" s="199" t="n"/>
      <c r="AE900" s="199" t="n"/>
      <c r="AF900" s="199" t="n"/>
      <c r="AG900" s="199" t="n"/>
    </row>
    <row r="901" ht="22.5" customHeight="1">
      <c r="A901" s="199" t="n"/>
      <c r="B901" s="201" t="n"/>
      <c r="C901" s="200" t="n"/>
      <c r="D901" s="201" t="n"/>
      <c r="E901" s="200" t="n"/>
      <c r="F901" s="201" t="n"/>
      <c r="G901" s="200" t="n"/>
      <c r="H901" s="201" t="n"/>
      <c r="I901" s="200" t="n"/>
      <c r="J901" s="199" t="n"/>
      <c r="K901" s="199" t="n"/>
      <c r="L901" s="199" t="n"/>
      <c r="M901" s="212" t="n"/>
      <c r="N901" s="199" t="n"/>
      <c r="O901" s="199" t="n"/>
      <c r="P901" s="199" t="n"/>
      <c r="Q901" s="199" t="n"/>
      <c r="R901" s="199" t="n"/>
      <c r="S901" s="199" t="n"/>
      <c r="T901" s="199" t="n"/>
      <c r="U901" s="199" t="n"/>
      <c r="V901" s="199" t="n"/>
      <c r="W901" s="199" t="n"/>
      <c r="X901" s="199" t="n"/>
      <c r="Y901" s="199" t="n"/>
      <c r="Z901" s="199" t="n"/>
      <c r="AA901" s="199" t="n"/>
      <c r="AB901" s="199" t="n"/>
      <c r="AC901" s="199" t="n"/>
      <c r="AD901" s="199" t="n"/>
      <c r="AE901" s="199" t="n"/>
      <c r="AF901" s="199" t="n"/>
      <c r="AG901" s="199" t="n"/>
    </row>
    <row r="902" ht="22.5" customHeight="1">
      <c r="A902" s="199" t="n"/>
      <c r="B902" s="201" t="n"/>
      <c r="C902" s="200" t="n"/>
      <c r="D902" s="201" t="n"/>
      <c r="E902" s="200" t="n"/>
      <c r="F902" s="201" t="n"/>
      <c r="G902" s="200" t="n"/>
      <c r="H902" s="201" t="n"/>
      <c r="I902" s="200" t="n"/>
      <c r="J902" s="199" t="n"/>
      <c r="K902" s="199" t="n"/>
      <c r="L902" s="199" t="n"/>
      <c r="M902" s="212" t="n"/>
      <c r="N902" s="199" t="n"/>
      <c r="O902" s="199" t="n"/>
      <c r="P902" s="199" t="n"/>
      <c r="Q902" s="199" t="n"/>
      <c r="R902" s="199" t="n"/>
      <c r="S902" s="199" t="n"/>
      <c r="T902" s="199" t="n"/>
      <c r="U902" s="199" t="n"/>
      <c r="V902" s="199" t="n"/>
      <c r="W902" s="199" t="n"/>
      <c r="X902" s="199" t="n"/>
      <c r="Y902" s="199" t="n"/>
      <c r="Z902" s="199" t="n"/>
      <c r="AA902" s="199" t="n"/>
      <c r="AB902" s="199" t="n"/>
      <c r="AC902" s="199" t="n"/>
      <c r="AD902" s="199" t="n"/>
      <c r="AE902" s="199" t="n"/>
      <c r="AF902" s="199" t="n"/>
      <c r="AG902" s="199" t="n"/>
    </row>
    <row r="903" ht="22.5" customHeight="1">
      <c r="A903" s="199" t="n"/>
      <c r="B903" s="201" t="n"/>
      <c r="C903" s="200" t="n"/>
      <c r="D903" s="201" t="n"/>
      <c r="E903" s="200" t="n"/>
      <c r="F903" s="201" t="n"/>
      <c r="G903" s="200" t="n"/>
      <c r="H903" s="201" t="n"/>
      <c r="I903" s="200" t="n"/>
      <c r="J903" s="199" t="n"/>
      <c r="K903" s="199" t="n"/>
      <c r="L903" s="199" t="n"/>
      <c r="M903" s="212" t="n"/>
      <c r="N903" s="199" t="n"/>
      <c r="O903" s="199" t="n"/>
      <c r="P903" s="199" t="n"/>
      <c r="Q903" s="199" t="n"/>
      <c r="R903" s="199" t="n"/>
      <c r="S903" s="199" t="n"/>
      <c r="T903" s="199" t="n"/>
      <c r="U903" s="199" t="n"/>
      <c r="V903" s="199" t="n"/>
      <c r="W903" s="199" t="n"/>
      <c r="X903" s="199" t="n"/>
      <c r="Y903" s="199" t="n"/>
      <c r="Z903" s="199" t="n"/>
      <c r="AA903" s="199" t="n"/>
      <c r="AB903" s="199" t="n"/>
      <c r="AC903" s="199" t="n"/>
      <c r="AD903" s="199" t="n"/>
      <c r="AE903" s="199" t="n"/>
      <c r="AF903" s="199" t="n"/>
      <c r="AG903" s="199" t="n"/>
    </row>
    <row r="904" ht="22.5" customHeight="1">
      <c r="A904" s="199" t="n"/>
      <c r="B904" s="201" t="n"/>
      <c r="C904" s="200" t="n"/>
      <c r="D904" s="201" t="n"/>
      <c r="E904" s="200" t="n"/>
      <c r="F904" s="201" t="n"/>
      <c r="G904" s="200" t="n"/>
      <c r="H904" s="201" t="n"/>
      <c r="I904" s="200" t="n"/>
      <c r="J904" s="199" t="n"/>
      <c r="K904" s="199" t="n"/>
      <c r="L904" s="199" t="n"/>
      <c r="M904" s="212" t="n"/>
      <c r="N904" s="199" t="n"/>
      <c r="O904" s="199" t="n"/>
      <c r="P904" s="199" t="n"/>
      <c r="Q904" s="199" t="n"/>
      <c r="R904" s="199" t="n"/>
      <c r="S904" s="199" t="n"/>
      <c r="T904" s="199" t="n"/>
      <c r="U904" s="199" t="n"/>
      <c r="V904" s="199" t="n"/>
      <c r="W904" s="199" t="n"/>
      <c r="X904" s="199" t="n"/>
      <c r="Y904" s="199" t="n"/>
      <c r="Z904" s="199" t="n"/>
      <c r="AA904" s="199" t="n"/>
      <c r="AB904" s="199" t="n"/>
      <c r="AC904" s="199" t="n"/>
      <c r="AD904" s="199" t="n"/>
      <c r="AE904" s="199" t="n"/>
      <c r="AF904" s="199" t="n"/>
      <c r="AG904" s="199" t="n"/>
    </row>
    <row r="905" ht="22.5" customHeight="1">
      <c r="A905" s="199" t="n"/>
      <c r="B905" s="201" t="n"/>
      <c r="C905" s="200" t="n"/>
      <c r="D905" s="201" t="n"/>
      <c r="E905" s="200" t="n"/>
      <c r="F905" s="201" t="n"/>
      <c r="G905" s="200" t="n"/>
      <c r="H905" s="201" t="n"/>
      <c r="I905" s="200" t="n"/>
      <c r="J905" s="199" t="n"/>
      <c r="K905" s="199" t="n"/>
      <c r="L905" s="199" t="n"/>
      <c r="M905" s="212" t="n"/>
      <c r="N905" s="199" t="n"/>
      <c r="O905" s="199" t="n"/>
      <c r="P905" s="199" t="n"/>
      <c r="Q905" s="199" t="n"/>
      <c r="R905" s="199" t="n"/>
      <c r="S905" s="199" t="n"/>
      <c r="T905" s="199" t="n"/>
      <c r="U905" s="199" t="n"/>
      <c r="V905" s="199" t="n"/>
      <c r="W905" s="199" t="n"/>
      <c r="X905" s="199" t="n"/>
      <c r="Y905" s="199" t="n"/>
      <c r="Z905" s="199" t="n"/>
      <c r="AA905" s="199" t="n"/>
      <c r="AB905" s="199" t="n"/>
      <c r="AC905" s="199" t="n"/>
      <c r="AD905" s="199" t="n"/>
      <c r="AE905" s="199" t="n"/>
      <c r="AF905" s="199" t="n"/>
      <c r="AG905" s="199" t="n"/>
    </row>
    <row r="906" ht="22.5" customHeight="1">
      <c r="A906" s="199" t="n"/>
      <c r="B906" s="201" t="n"/>
      <c r="C906" s="200" t="n"/>
      <c r="D906" s="201" t="n"/>
      <c r="E906" s="200" t="n"/>
      <c r="F906" s="201" t="n"/>
      <c r="G906" s="200" t="n"/>
      <c r="H906" s="201" t="n"/>
      <c r="I906" s="200" t="n"/>
      <c r="J906" s="199" t="n"/>
      <c r="K906" s="199" t="n"/>
      <c r="L906" s="199" t="n"/>
      <c r="M906" s="212" t="n"/>
      <c r="N906" s="199" t="n"/>
      <c r="O906" s="199" t="n"/>
      <c r="P906" s="199" t="n"/>
      <c r="Q906" s="199" t="n"/>
      <c r="R906" s="199" t="n"/>
      <c r="S906" s="199" t="n"/>
      <c r="T906" s="199" t="n"/>
      <c r="U906" s="199" t="n"/>
      <c r="V906" s="199" t="n"/>
      <c r="W906" s="199" t="n"/>
      <c r="X906" s="199" t="n"/>
      <c r="Y906" s="199" t="n"/>
      <c r="Z906" s="199" t="n"/>
      <c r="AA906" s="199" t="n"/>
      <c r="AB906" s="199" t="n"/>
      <c r="AC906" s="199" t="n"/>
      <c r="AD906" s="199" t="n"/>
      <c r="AE906" s="199" t="n"/>
      <c r="AF906" s="199" t="n"/>
      <c r="AG906" s="199" t="n"/>
    </row>
    <row r="907" ht="22.5" customHeight="1">
      <c r="A907" s="199" t="n"/>
      <c r="B907" s="201" t="n"/>
      <c r="C907" s="200" t="n"/>
      <c r="D907" s="201" t="n"/>
      <c r="E907" s="200" t="n"/>
      <c r="F907" s="201" t="n"/>
      <c r="G907" s="200" t="n"/>
      <c r="H907" s="201" t="n"/>
      <c r="I907" s="200" t="n"/>
      <c r="J907" s="199" t="n"/>
      <c r="K907" s="199" t="n"/>
      <c r="L907" s="199" t="n"/>
      <c r="M907" s="212" t="n"/>
      <c r="N907" s="199" t="n"/>
      <c r="O907" s="199" t="n"/>
      <c r="P907" s="199" t="n"/>
      <c r="Q907" s="199" t="n"/>
      <c r="R907" s="199" t="n"/>
      <c r="S907" s="199" t="n"/>
      <c r="T907" s="199" t="n"/>
      <c r="U907" s="199" t="n"/>
      <c r="V907" s="199" t="n"/>
      <c r="W907" s="199" t="n"/>
      <c r="X907" s="199" t="n"/>
      <c r="Y907" s="199" t="n"/>
      <c r="Z907" s="199" t="n"/>
      <c r="AA907" s="199" t="n"/>
      <c r="AB907" s="199" t="n"/>
      <c r="AC907" s="199" t="n"/>
      <c r="AD907" s="199" t="n"/>
      <c r="AE907" s="199" t="n"/>
      <c r="AF907" s="199" t="n"/>
      <c r="AG907" s="199" t="n"/>
    </row>
    <row r="908" ht="22.5" customHeight="1">
      <c r="A908" s="199" t="n"/>
      <c r="B908" s="201" t="n"/>
      <c r="C908" s="200" t="n"/>
      <c r="D908" s="201" t="n"/>
      <c r="E908" s="200" t="n"/>
      <c r="F908" s="201" t="n"/>
      <c r="G908" s="200" t="n"/>
      <c r="H908" s="201" t="n"/>
      <c r="I908" s="200" t="n"/>
      <c r="J908" s="199" t="n"/>
      <c r="K908" s="199" t="n"/>
      <c r="L908" s="199" t="n"/>
      <c r="M908" s="212" t="n"/>
      <c r="N908" s="199" t="n"/>
      <c r="O908" s="199" t="n"/>
      <c r="P908" s="199" t="n"/>
      <c r="Q908" s="199" t="n"/>
      <c r="R908" s="199" t="n"/>
      <c r="S908" s="199" t="n"/>
      <c r="T908" s="199" t="n"/>
      <c r="U908" s="199" t="n"/>
      <c r="V908" s="199" t="n"/>
      <c r="W908" s="199" t="n"/>
      <c r="X908" s="199" t="n"/>
      <c r="Y908" s="199" t="n"/>
      <c r="Z908" s="199" t="n"/>
      <c r="AA908" s="199" t="n"/>
      <c r="AB908" s="199" t="n"/>
      <c r="AC908" s="199" t="n"/>
      <c r="AD908" s="199" t="n"/>
      <c r="AE908" s="199" t="n"/>
      <c r="AF908" s="199" t="n"/>
      <c r="AG908" s="199" t="n"/>
    </row>
    <row r="909" ht="22.5" customHeight="1">
      <c r="A909" s="199" t="n"/>
      <c r="B909" s="201" t="n"/>
      <c r="C909" s="200" t="n"/>
      <c r="D909" s="201" t="n"/>
      <c r="E909" s="200" t="n"/>
      <c r="F909" s="201" t="n"/>
      <c r="G909" s="200" t="n"/>
      <c r="H909" s="201" t="n"/>
      <c r="I909" s="200" t="n"/>
      <c r="J909" s="199" t="n"/>
      <c r="K909" s="199" t="n"/>
      <c r="L909" s="199" t="n"/>
      <c r="M909" s="212" t="n"/>
      <c r="N909" s="199" t="n"/>
      <c r="O909" s="199" t="n"/>
      <c r="P909" s="199" t="n"/>
      <c r="Q909" s="199" t="n"/>
      <c r="R909" s="199" t="n"/>
      <c r="S909" s="199" t="n"/>
      <c r="T909" s="199" t="n"/>
      <c r="U909" s="199" t="n"/>
      <c r="V909" s="199" t="n"/>
      <c r="W909" s="199" t="n"/>
      <c r="X909" s="199" t="n"/>
      <c r="Y909" s="199" t="n"/>
      <c r="Z909" s="199" t="n"/>
      <c r="AA909" s="199" t="n"/>
      <c r="AB909" s="199" t="n"/>
      <c r="AC909" s="199" t="n"/>
      <c r="AD909" s="199" t="n"/>
      <c r="AE909" s="199" t="n"/>
      <c r="AF909" s="199" t="n"/>
      <c r="AG909" s="199" t="n"/>
    </row>
    <row r="910" ht="22.5" customHeight="1">
      <c r="A910" s="199" t="n"/>
      <c r="B910" s="201" t="n"/>
      <c r="C910" s="200" t="n"/>
      <c r="D910" s="201" t="n"/>
      <c r="E910" s="200" t="n"/>
      <c r="F910" s="201" t="n"/>
      <c r="G910" s="200" t="n"/>
      <c r="H910" s="201" t="n"/>
      <c r="I910" s="200" t="n"/>
      <c r="J910" s="199" t="n"/>
      <c r="K910" s="199" t="n"/>
      <c r="L910" s="199" t="n"/>
      <c r="M910" s="212" t="n"/>
      <c r="N910" s="199" t="n"/>
      <c r="O910" s="199" t="n"/>
      <c r="P910" s="199" t="n"/>
      <c r="Q910" s="199" t="n"/>
      <c r="R910" s="199" t="n"/>
      <c r="S910" s="199" t="n"/>
      <c r="T910" s="199" t="n"/>
      <c r="U910" s="199" t="n"/>
      <c r="V910" s="199" t="n"/>
      <c r="W910" s="199" t="n"/>
      <c r="X910" s="199" t="n"/>
      <c r="Y910" s="199" t="n"/>
      <c r="Z910" s="199" t="n"/>
      <c r="AA910" s="199" t="n"/>
      <c r="AB910" s="199" t="n"/>
      <c r="AC910" s="199" t="n"/>
      <c r="AD910" s="199" t="n"/>
      <c r="AE910" s="199" t="n"/>
      <c r="AF910" s="199" t="n"/>
      <c r="AG910" s="199" t="n"/>
    </row>
    <row r="911" ht="22.5" customHeight="1">
      <c r="A911" s="199" t="n"/>
      <c r="B911" s="201" t="n"/>
      <c r="C911" s="200" t="n"/>
      <c r="D911" s="201" t="n"/>
      <c r="E911" s="200" t="n"/>
      <c r="F911" s="201" t="n"/>
      <c r="G911" s="200" t="n"/>
      <c r="H911" s="201" t="n"/>
      <c r="I911" s="200" t="n"/>
      <c r="J911" s="199" t="n"/>
      <c r="K911" s="199" t="n"/>
      <c r="L911" s="199" t="n"/>
      <c r="M911" s="212" t="n"/>
      <c r="N911" s="199" t="n"/>
      <c r="O911" s="199" t="n"/>
      <c r="P911" s="199" t="n"/>
      <c r="Q911" s="199" t="n"/>
      <c r="R911" s="199" t="n"/>
      <c r="S911" s="199" t="n"/>
      <c r="T911" s="199" t="n"/>
      <c r="U911" s="199" t="n"/>
      <c r="V911" s="199" t="n"/>
      <c r="W911" s="199" t="n"/>
      <c r="X911" s="199" t="n"/>
      <c r="Y911" s="199" t="n"/>
      <c r="Z911" s="199" t="n"/>
      <c r="AA911" s="199" t="n"/>
      <c r="AB911" s="199" t="n"/>
      <c r="AC911" s="199" t="n"/>
      <c r="AD911" s="199" t="n"/>
      <c r="AE911" s="199" t="n"/>
      <c r="AF911" s="199" t="n"/>
      <c r="AG911" s="199" t="n"/>
    </row>
    <row r="912" ht="22.5" customHeight="1">
      <c r="A912" s="199" t="n"/>
      <c r="B912" s="201" t="n"/>
      <c r="C912" s="200" t="n"/>
      <c r="D912" s="201" t="n"/>
      <c r="E912" s="200" t="n"/>
      <c r="F912" s="201" t="n"/>
      <c r="G912" s="200" t="n"/>
      <c r="H912" s="201" t="n"/>
      <c r="I912" s="200" t="n"/>
      <c r="J912" s="199" t="n"/>
      <c r="K912" s="199" t="n"/>
      <c r="L912" s="199" t="n"/>
      <c r="M912" s="212" t="n"/>
      <c r="N912" s="199" t="n"/>
      <c r="O912" s="199" t="n"/>
      <c r="P912" s="199" t="n"/>
      <c r="Q912" s="199" t="n"/>
      <c r="R912" s="199" t="n"/>
      <c r="S912" s="199" t="n"/>
      <c r="T912" s="199" t="n"/>
      <c r="U912" s="199" t="n"/>
      <c r="V912" s="199" t="n"/>
      <c r="W912" s="199" t="n"/>
      <c r="X912" s="199" t="n"/>
      <c r="Y912" s="199" t="n"/>
      <c r="Z912" s="199" t="n"/>
      <c r="AA912" s="199" t="n"/>
      <c r="AB912" s="199" t="n"/>
      <c r="AC912" s="199" t="n"/>
      <c r="AD912" s="199" t="n"/>
      <c r="AE912" s="199" t="n"/>
      <c r="AF912" s="199" t="n"/>
      <c r="AG912" s="199" t="n"/>
    </row>
    <row r="913" ht="22.5" customHeight="1">
      <c r="A913" s="199" t="n"/>
      <c r="B913" s="201" t="n"/>
      <c r="C913" s="200" t="n"/>
      <c r="D913" s="201" t="n"/>
      <c r="E913" s="200" t="n"/>
      <c r="F913" s="201" t="n"/>
      <c r="G913" s="200" t="n"/>
      <c r="H913" s="201" t="n"/>
      <c r="I913" s="200" t="n"/>
      <c r="J913" s="199" t="n"/>
      <c r="K913" s="199" t="n"/>
      <c r="L913" s="199" t="n"/>
      <c r="M913" s="212" t="n"/>
      <c r="N913" s="199" t="n"/>
      <c r="O913" s="199" t="n"/>
      <c r="P913" s="199" t="n"/>
      <c r="Q913" s="199" t="n"/>
      <c r="R913" s="199" t="n"/>
      <c r="S913" s="199" t="n"/>
      <c r="T913" s="199" t="n"/>
      <c r="U913" s="199" t="n"/>
      <c r="V913" s="199" t="n"/>
      <c r="W913" s="199" t="n"/>
      <c r="X913" s="199" t="n"/>
      <c r="Y913" s="199" t="n"/>
      <c r="Z913" s="199" t="n"/>
      <c r="AA913" s="199" t="n"/>
      <c r="AB913" s="199" t="n"/>
      <c r="AC913" s="199" t="n"/>
      <c r="AD913" s="199" t="n"/>
      <c r="AE913" s="199" t="n"/>
      <c r="AF913" s="199" t="n"/>
      <c r="AG913" s="199" t="n"/>
    </row>
    <row r="914" ht="22.5" customHeight="1">
      <c r="A914" s="199" t="n"/>
      <c r="B914" s="201" t="n"/>
      <c r="C914" s="200" t="n"/>
      <c r="D914" s="201" t="n"/>
      <c r="E914" s="200" t="n"/>
      <c r="F914" s="201" t="n"/>
      <c r="G914" s="200" t="n"/>
      <c r="H914" s="201" t="n"/>
      <c r="I914" s="200" t="n"/>
      <c r="J914" s="199" t="n"/>
      <c r="K914" s="199" t="n"/>
      <c r="L914" s="199" t="n"/>
      <c r="M914" s="212" t="n"/>
      <c r="N914" s="199" t="n"/>
      <c r="O914" s="199" t="n"/>
      <c r="P914" s="199" t="n"/>
      <c r="Q914" s="199" t="n"/>
      <c r="R914" s="199" t="n"/>
      <c r="S914" s="199" t="n"/>
      <c r="T914" s="199" t="n"/>
      <c r="U914" s="199" t="n"/>
      <c r="V914" s="199" t="n"/>
      <c r="W914" s="199" t="n"/>
      <c r="X914" s="199" t="n"/>
      <c r="Y914" s="199" t="n"/>
      <c r="Z914" s="199" t="n"/>
      <c r="AA914" s="199" t="n"/>
      <c r="AB914" s="199" t="n"/>
      <c r="AC914" s="199" t="n"/>
      <c r="AD914" s="199" t="n"/>
      <c r="AE914" s="199" t="n"/>
      <c r="AF914" s="199" t="n"/>
      <c r="AG914" s="199" t="n"/>
    </row>
    <row r="915" ht="22.5" customHeight="1">
      <c r="A915" s="199" t="n"/>
      <c r="B915" s="201" t="n"/>
      <c r="C915" s="200" t="n"/>
      <c r="D915" s="201" t="n"/>
      <c r="E915" s="200" t="n"/>
      <c r="F915" s="201" t="n"/>
      <c r="G915" s="200" t="n"/>
      <c r="H915" s="201" t="n"/>
      <c r="I915" s="200" t="n"/>
      <c r="J915" s="199" t="n"/>
      <c r="K915" s="199" t="n"/>
      <c r="L915" s="199" t="n"/>
      <c r="M915" s="212" t="n"/>
      <c r="N915" s="199" t="n"/>
      <c r="O915" s="199" t="n"/>
      <c r="P915" s="199" t="n"/>
      <c r="Q915" s="199" t="n"/>
      <c r="R915" s="199" t="n"/>
      <c r="S915" s="199" t="n"/>
      <c r="T915" s="199" t="n"/>
      <c r="U915" s="199" t="n"/>
      <c r="V915" s="199" t="n"/>
      <c r="W915" s="199" t="n"/>
      <c r="X915" s="199" t="n"/>
      <c r="Y915" s="199" t="n"/>
      <c r="Z915" s="199" t="n"/>
      <c r="AA915" s="199" t="n"/>
      <c r="AB915" s="199" t="n"/>
      <c r="AC915" s="199" t="n"/>
      <c r="AD915" s="199" t="n"/>
      <c r="AE915" s="199" t="n"/>
      <c r="AF915" s="199" t="n"/>
      <c r="AG915" s="199" t="n"/>
    </row>
    <row r="916" ht="22.5" customHeight="1">
      <c r="A916" s="199" t="n"/>
      <c r="B916" s="201" t="n"/>
      <c r="C916" s="200" t="n"/>
      <c r="D916" s="201" t="n"/>
      <c r="E916" s="200" t="n"/>
      <c r="F916" s="201" t="n"/>
      <c r="G916" s="200" t="n"/>
      <c r="H916" s="201" t="n"/>
      <c r="I916" s="200" t="n"/>
      <c r="J916" s="199" t="n"/>
      <c r="K916" s="199" t="n"/>
      <c r="L916" s="199" t="n"/>
      <c r="M916" s="212" t="n"/>
      <c r="N916" s="199" t="n"/>
      <c r="O916" s="199" t="n"/>
      <c r="P916" s="199" t="n"/>
      <c r="Q916" s="199" t="n"/>
      <c r="R916" s="199" t="n"/>
      <c r="S916" s="199" t="n"/>
      <c r="T916" s="199" t="n"/>
      <c r="U916" s="199" t="n"/>
      <c r="V916" s="199" t="n"/>
      <c r="W916" s="199" t="n"/>
      <c r="X916" s="199" t="n"/>
      <c r="Y916" s="199" t="n"/>
      <c r="Z916" s="199" t="n"/>
      <c r="AA916" s="199" t="n"/>
      <c r="AB916" s="199" t="n"/>
      <c r="AC916" s="199" t="n"/>
      <c r="AD916" s="199" t="n"/>
      <c r="AE916" s="199" t="n"/>
      <c r="AF916" s="199" t="n"/>
      <c r="AG916" s="199" t="n"/>
    </row>
    <row r="917" ht="22.5" customHeight="1">
      <c r="A917" s="199" t="n"/>
      <c r="B917" s="201" t="n"/>
      <c r="C917" s="200" t="n"/>
      <c r="D917" s="201" t="n"/>
      <c r="E917" s="200" t="n"/>
      <c r="F917" s="201" t="n"/>
      <c r="G917" s="200" t="n"/>
      <c r="H917" s="201" t="n"/>
      <c r="I917" s="200" t="n"/>
      <c r="J917" s="199" t="n"/>
      <c r="K917" s="199" t="n"/>
      <c r="L917" s="199" t="n"/>
      <c r="M917" s="212" t="n"/>
      <c r="N917" s="199" t="n"/>
      <c r="O917" s="199" t="n"/>
      <c r="P917" s="199" t="n"/>
      <c r="Q917" s="199" t="n"/>
      <c r="R917" s="199" t="n"/>
      <c r="S917" s="199" t="n"/>
      <c r="T917" s="199" t="n"/>
      <c r="U917" s="199" t="n"/>
      <c r="V917" s="199" t="n"/>
      <c r="W917" s="199" t="n"/>
      <c r="X917" s="199" t="n"/>
      <c r="Y917" s="199" t="n"/>
      <c r="Z917" s="199" t="n"/>
      <c r="AA917" s="199" t="n"/>
      <c r="AB917" s="199" t="n"/>
      <c r="AC917" s="199" t="n"/>
      <c r="AD917" s="199" t="n"/>
      <c r="AE917" s="199" t="n"/>
      <c r="AF917" s="199" t="n"/>
      <c r="AG917" s="199" t="n"/>
    </row>
    <row r="918" ht="22.5" customHeight="1">
      <c r="A918" s="199" t="n"/>
      <c r="B918" s="201" t="n"/>
      <c r="C918" s="200" t="n"/>
      <c r="D918" s="201" t="n"/>
      <c r="E918" s="200" t="n"/>
      <c r="F918" s="201" t="n"/>
      <c r="G918" s="200" t="n"/>
      <c r="H918" s="201" t="n"/>
      <c r="I918" s="200" t="n"/>
      <c r="J918" s="199" t="n"/>
      <c r="K918" s="199" t="n"/>
      <c r="L918" s="199" t="n"/>
      <c r="M918" s="212" t="n"/>
      <c r="N918" s="199" t="n"/>
      <c r="O918" s="199" t="n"/>
      <c r="P918" s="199" t="n"/>
      <c r="Q918" s="199" t="n"/>
      <c r="R918" s="199" t="n"/>
      <c r="S918" s="199" t="n"/>
      <c r="T918" s="199" t="n"/>
      <c r="U918" s="199" t="n"/>
      <c r="V918" s="199" t="n"/>
      <c r="W918" s="199" t="n"/>
      <c r="X918" s="199" t="n"/>
      <c r="Y918" s="199" t="n"/>
      <c r="Z918" s="199" t="n"/>
      <c r="AA918" s="199" t="n"/>
      <c r="AB918" s="199" t="n"/>
      <c r="AC918" s="199" t="n"/>
      <c r="AD918" s="199" t="n"/>
      <c r="AE918" s="199" t="n"/>
      <c r="AF918" s="199" t="n"/>
      <c r="AG918" s="199" t="n"/>
    </row>
    <row r="919" ht="22.5" customHeight="1">
      <c r="A919" s="199" t="n"/>
      <c r="B919" s="201" t="n"/>
      <c r="C919" s="200" t="n"/>
      <c r="D919" s="201" t="n"/>
      <c r="E919" s="200" t="n"/>
      <c r="F919" s="201" t="n"/>
      <c r="G919" s="200" t="n"/>
      <c r="H919" s="201" t="n"/>
      <c r="I919" s="200" t="n"/>
      <c r="J919" s="199" t="n"/>
      <c r="K919" s="199" t="n"/>
      <c r="L919" s="199" t="n"/>
      <c r="M919" s="212" t="n"/>
      <c r="N919" s="199" t="n"/>
      <c r="O919" s="199" t="n"/>
      <c r="P919" s="199" t="n"/>
      <c r="Q919" s="199" t="n"/>
      <c r="R919" s="199" t="n"/>
      <c r="S919" s="199" t="n"/>
      <c r="T919" s="199" t="n"/>
      <c r="U919" s="199" t="n"/>
      <c r="V919" s="199" t="n"/>
      <c r="W919" s="199" t="n"/>
      <c r="X919" s="199" t="n"/>
      <c r="Y919" s="199" t="n"/>
      <c r="Z919" s="199" t="n"/>
      <c r="AA919" s="199" t="n"/>
      <c r="AB919" s="199" t="n"/>
      <c r="AC919" s="199" t="n"/>
      <c r="AD919" s="199" t="n"/>
      <c r="AE919" s="199" t="n"/>
      <c r="AF919" s="199" t="n"/>
      <c r="AG919" s="199" t="n"/>
    </row>
    <row r="920" ht="22.5" customHeight="1">
      <c r="A920" s="199" t="n"/>
      <c r="B920" s="201" t="n"/>
      <c r="C920" s="200" t="n"/>
      <c r="D920" s="201" t="n"/>
      <c r="E920" s="200" t="n"/>
      <c r="F920" s="201" t="n"/>
      <c r="G920" s="200" t="n"/>
      <c r="H920" s="201" t="n"/>
      <c r="I920" s="200" t="n"/>
      <c r="J920" s="199" t="n"/>
      <c r="K920" s="199" t="n"/>
      <c r="L920" s="199" t="n"/>
      <c r="M920" s="212" t="n"/>
      <c r="N920" s="199" t="n"/>
      <c r="O920" s="199" t="n"/>
      <c r="P920" s="199" t="n"/>
      <c r="Q920" s="199" t="n"/>
      <c r="R920" s="199" t="n"/>
      <c r="S920" s="199" t="n"/>
      <c r="T920" s="199" t="n"/>
      <c r="U920" s="199" t="n"/>
      <c r="V920" s="199" t="n"/>
      <c r="W920" s="199" t="n"/>
      <c r="X920" s="199" t="n"/>
      <c r="Y920" s="199" t="n"/>
      <c r="Z920" s="199" t="n"/>
      <c r="AA920" s="199" t="n"/>
      <c r="AB920" s="199" t="n"/>
      <c r="AC920" s="199" t="n"/>
      <c r="AD920" s="199" t="n"/>
      <c r="AE920" s="199" t="n"/>
      <c r="AF920" s="199" t="n"/>
      <c r="AG920" s="199" t="n"/>
    </row>
    <row r="921" ht="22.5" customHeight="1">
      <c r="A921" s="199" t="n"/>
      <c r="B921" s="201" t="n"/>
      <c r="C921" s="200" t="n"/>
      <c r="D921" s="201" t="n"/>
      <c r="E921" s="200" t="n"/>
      <c r="F921" s="201" t="n"/>
      <c r="G921" s="200" t="n"/>
      <c r="H921" s="201" t="n"/>
      <c r="I921" s="200" t="n"/>
      <c r="J921" s="199" t="n"/>
      <c r="K921" s="199" t="n"/>
      <c r="L921" s="199" t="n"/>
      <c r="M921" s="212" t="n"/>
      <c r="N921" s="199" t="n"/>
      <c r="O921" s="199" t="n"/>
      <c r="P921" s="199" t="n"/>
      <c r="Q921" s="199" t="n"/>
      <c r="R921" s="199" t="n"/>
      <c r="S921" s="199" t="n"/>
      <c r="T921" s="199" t="n"/>
      <c r="U921" s="199" t="n"/>
      <c r="V921" s="199" t="n"/>
      <c r="W921" s="199" t="n"/>
      <c r="X921" s="199" t="n"/>
      <c r="Y921" s="199" t="n"/>
      <c r="Z921" s="199" t="n"/>
      <c r="AA921" s="199" t="n"/>
      <c r="AB921" s="199" t="n"/>
      <c r="AC921" s="199" t="n"/>
      <c r="AD921" s="199" t="n"/>
      <c r="AE921" s="199" t="n"/>
      <c r="AF921" s="199" t="n"/>
      <c r="AG921" s="199" t="n"/>
    </row>
    <row r="922" ht="22.5" customHeight="1">
      <c r="A922" s="199" t="n"/>
      <c r="B922" s="201" t="n"/>
      <c r="C922" s="200" t="n"/>
      <c r="D922" s="201" t="n"/>
      <c r="E922" s="200" t="n"/>
      <c r="F922" s="201" t="n"/>
      <c r="G922" s="200" t="n"/>
      <c r="H922" s="201" t="n"/>
      <c r="I922" s="200" t="n"/>
      <c r="J922" s="199" t="n"/>
      <c r="K922" s="199" t="n"/>
      <c r="L922" s="199" t="n"/>
      <c r="M922" s="212" t="n"/>
      <c r="N922" s="199" t="n"/>
      <c r="O922" s="199" t="n"/>
      <c r="P922" s="199" t="n"/>
      <c r="Q922" s="199" t="n"/>
      <c r="R922" s="199" t="n"/>
      <c r="S922" s="199" t="n"/>
      <c r="T922" s="199" t="n"/>
      <c r="U922" s="199" t="n"/>
      <c r="V922" s="199" t="n"/>
      <c r="W922" s="199" t="n"/>
      <c r="X922" s="199" t="n"/>
      <c r="Y922" s="199" t="n"/>
      <c r="Z922" s="199" t="n"/>
      <c r="AA922" s="199" t="n"/>
      <c r="AB922" s="199" t="n"/>
      <c r="AC922" s="199" t="n"/>
      <c r="AD922" s="199" t="n"/>
      <c r="AE922" s="199" t="n"/>
      <c r="AF922" s="199" t="n"/>
      <c r="AG922" s="199" t="n"/>
    </row>
    <row r="923" ht="22.5" customHeight="1">
      <c r="A923" s="199" t="n"/>
      <c r="B923" s="201" t="n"/>
      <c r="C923" s="200" t="n"/>
      <c r="D923" s="201" t="n"/>
      <c r="E923" s="200" t="n"/>
      <c r="F923" s="201" t="n"/>
      <c r="G923" s="200" t="n"/>
      <c r="H923" s="201" t="n"/>
      <c r="I923" s="200" t="n"/>
      <c r="J923" s="199" t="n"/>
      <c r="K923" s="199" t="n"/>
      <c r="L923" s="199" t="n"/>
      <c r="M923" s="212" t="n"/>
      <c r="N923" s="199" t="n"/>
      <c r="O923" s="199" t="n"/>
      <c r="P923" s="199" t="n"/>
      <c r="Q923" s="199" t="n"/>
      <c r="R923" s="199" t="n"/>
      <c r="S923" s="199" t="n"/>
      <c r="T923" s="199" t="n"/>
      <c r="U923" s="199" t="n"/>
      <c r="V923" s="199" t="n"/>
      <c r="W923" s="199" t="n"/>
      <c r="X923" s="199" t="n"/>
      <c r="Y923" s="199" t="n"/>
      <c r="Z923" s="199" t="n"/>
      <c r="AA923" s="199" t="n"/>
      <c r="AB923" s="199" t="n"/>
      <c r="AC923" s="199" t="n"/>
      <c r="AD923" s="199" t="n"/>
      <c r="AE923" s="199" t="n"/>
      <c r="AF923" s="199" t="n"/>
      <c r="AG923" s="199" t="n"/>
    </row>
    <row r="924" ht="22.5" customHeight="1">
      <c r="A924" s="199" t="n"/>
      <c r="B924" s="201" t="n"/>
      <c r="C924" s="200" t="n"/>
      <c r="D924" s="201" t="n"/>
      <c r="E924" s="200" t="n"/>
      <c r="F924" s="201" t="n"/>
      <c r="G924" s="200" t="n"/>
      <c r="H924" s="201" t="n"/>
      <c r="I924" s="200" t="n"/>
      <c r="J924" s="199" t="n"/>
      <c r="K924" s="199" t="n"/>
      <c r="L924" s="199" t="n"/>
      <c r="M924" s="212" t="n"/>
      <c r="N924" s="199" t="n"/>
      <c r="O924" s="199" t="n"/>
      <c r="P924" s="199" t="n"/>
      <c r="Q924" s="199" t="n"/>
      <c r="R924" s="199" t="n"/>
      <c r="S924" s="199" t="n"/>
      <c r="T924" s="199" t="n"/>
      <c r="U924" s="199" t="n"/>
      <c r="V924" s="199" t="n"/>
      <c r="W924" s="199" t="n"/>
      <c r="X924" s="199" t="n"/>
      <c r="Y924" s="199" t="n"/>
      <c r="Z924" s="199" t="n"/>
      <c r="AA924" s="199" t="n"/>
      <c r="AB924" s="199" t="n"/>
      <c r="AC924" s="199" t="n"/>
      <c r="AD924" s="199" t="n"/>
      <c r="AE924" s="199" t="n"/>
      <c r="AF924" s="199" t="n"/>
      <c r="AG924" s="199" t="n"/>
    </row>
    <row r="925" ht="22.5" customHeight="1">
      <c r="A925" s="199" t="n"/>
      <c r="B925" s="201" t="n"/>
      <c r="C925" s="200" t="n"/>
      <c r="D925" s="201" t="n"/>
      <c r="E925" s="200" t="n"/>
      <c r="F925" s="201" t="n"/>
      <c r="G925" s="200" t="n"/>
      <c r="H925" s="201" t="n"/>
      <c r="I925" s="200" t="n"/>
      <c r="J925" s="199" t="n"/>
      <c r="K925" s="199" t="n"/>
      <c r="L925" s="199" t="n"/>
      <c r="M925" s="212" t="n"/>
      <c r="N925" s="199" t="n"/>
      <c r="O925" s="199" t="n"/>
      <c r="P925" s="199" t="n"/>
      <c r="Q925" s="199" t="n"/>
      <c r="R925" s="199" t="n"/>
      <c r="S925" s="199" t="n"/>
      <c r="T925" s="199" t="n"/>
      <c r="U925" s="199" t="n"/>
      <c r="V925" s="199" t="n"/>
      <c r="W925" s="199" t="n"/>
      <c r="X925" s="199" t="n"/>
      <c r="Y925" s="199" t="n"/>
      <c r="Z925" s="199" t="n"/>
      <c r="AA925" s="199" t="n"/>
      <c r="AB925" s="199" t="n"/>
      <c r="AC925" s="199" t="n"/>
      <c r="AD925" s="199" t="n"/>
      <c r="AE925" s="199" t="n"/>
      <c r="AF925" s="199" t="n"/>
      <c r="AG925" s="199" t="n"/>
    </row>
    <row r="926" ht="22.5" customHeight="1">
      <c r="A926" s="199" t="n"/>
      <c r="B926" s="201" t="n"/>
      <c r="C926" s="200" t="n"/>
      <c r="D926" s="201" t="n"/>
      <c r="E926" s="200" t="n"/>
      <c r="F926" s="201" t="n"/>
      <c r="G926" s="200" t="n"/>
      <c r="H926" s="201" t="n"/>
      <c r="I926" s="200" t="n"/>
      <c r="J926" s="199" t="n"/>
      <c r="K926" s="199" t="n"/>
      <c r="L926" s="199" t="n"/>
      <c r="M926" s="212" t="n"/>
      <c r="N926" s="199" t="n"/>
      <c r="O926" s="199" t="n"/>
      <c r="P926" s="199" t="n"/>
      <c r="Q926" s="199" t="n"/>
      <c r="R926" s="199" t="n"/>
      <c r="S926" s="199" t="n"/>
      <c r="T926" s="199" t="n"/>
      <c r="U926" s="199" t="n"/>
      <c r="V926" s="199" t="n"/>
      <c r="W926" s="199" t="n"/>
      <c r="X926" s="199" t="n"/>
      <c r="Y926" s="199" t="n"/>
      <c r="Z926" s="199" t="n"/>
      <c r="AA926" s="199" t="n"/>
      <c r="AB926" s="199" t="n"/>
      <c r="AC926" s="199" t="n"/>
      <c r="AD926" s="199" t="n"/>
      <c r="AE926" s="199" t="n"/>
      <c r="AF926" s="199" t="n"/>
      <c r="AG926" s="199" t="n"/>
    </row>
    <row r="927" ht="22.5" customHeight="1">
      <c r="A927" s="199" t="n"/>
      <c r="B927" s="201" t="n"/>
      <c r="C927" s="200" t="n"/>
      <c r="D927" s="201" t="n"/>
      <c r="E927" s="200" t="n"/>
      <c r="F927" s="201" t="n"/>
      <c r="G927" s="200" t="n"/>
      <c r="H927" s="201" t="n"/>
      <c r="I927" s="200" t="n"/>
      <c r="J927" s="199" t="n"/>
      <c r="K927" s="199" t="n"/>
      <c r="L927" s="199" t="n"/>
      <c r="M927" s="212" t="n"/>
      <c r="N927" s="199" t="n"/>
      <c r="O927" s="199" t="n"/>
      <c r="P927" s="199" t="n"/>
      <c r="Q927" s="199" t="n"/>
      <c r="R927" s="199" t="n"/>
      <c r="S927" s="199" t="n"/>
      <c r="T927" s="199" t="n"/>
      <c r="U927" s="199" t="n"/>
      <c r="V927" s="199" t="n"/>
      <c r="W927" s="199" t="n"/>
      <c r="X927" s="199" t="n"/>
      <c r="Y927" s="199" t="n"/>
      <c r="Z927" s="199" t="n"/>
      <c r="AA927" s="199" t="n"/>
      <c r="AB927" s="199" t="n"/>
      <c r="AC927" s="199" t="n"/>
      <c r="AD927" s="199" t="n"/>
      <c r="AE927" s="199" t="n"/>
      <c r="AF927" s="199" t="n"/>
      <c r="AG927" s="199" t="n"/>
    </row>
    <row r="928" ht="22.5" customHeight="1">
      <c r="A928" s="199" t="n"/>
      <c r="B928" s="201" t="n"/>
      <c r="C928" s="200" t="n"/>
      <c r="D928" s="201" t="n"/>
      <c r="E928" s="200" t="n"/>
      <c r="F928" s="201" t="n"/>
      <c r="G928" s="200" t="n"/>
      <c r="H928" s="201" t="n"/>
      <c r="I928" s="200" t="n"/>
      <c r="J928" s="199" t="n"/>
      <c r="K928" s="199" t="n"/>
      <c r="L928" s="199" t="n"/>
      <c r="M928" s="212" t="n"/>
      <c r="N928" s="199" t="n"/>
      <c r="O928" s="199" t="n"/>
      <c r="P928" s="199" t="n"/>
      <c r="Q928" s="199" t="n"/>
      <c r="R928" s="199" t="n"/>
      <c r="S928" s="199" t="n"/>
      <c r="T928" s="199" t="n"/>
      <c r="U928" s="199" t="n"/>
      <c r="V928" s="199" t="n"/>
      <c r="W928" s="199" t="n"/>
      <c r="X928" s="199" t="n"/>
      <c r="Y928" s="199" t="n"/>
      <c r="Z928" s="199" t="n"/>
      <c r="AA928" s="199" t="n"/>
      <c r="AB928" s="199" t="n"/>
      <c r="AC928" s="199" t="n"/>
      <c r="AD928" s="199" t="n"/>
      <c r="AE928" s="199" t="n"/>
      <c r="AF928" s="199" t="n"/>
      <c r="AG928" s="199" t="n"/>
    </row>
    <row r="929" ht="22.5" customHeight="1">
      <c r="A929" s="199" t="n"/>
      <c r="B929" s="201" t="n"/>
      <c r="C929" s="200" t="n"/>
      <c r="D929" s="201" t="n"/>
      <c r="E929" s="200" t="n"/>
      <c r="F929" s="201" t="n"/>
      <c r="G929" s="200" t="n"/>
      <c r="H929" s="201" t="n"/>
      <c r="I929" s="200" t="n"/>
      <c r="J929" s="199" t="n"/>
      <c r="K929" s="199" t="n"/>
      <c r="L929" s="199" t="n"/>
      <c r="M929" s="212" t="n"/>
      <c r="N929" s="199" t="n"/>
      <c r="O929" s="199" t="n"/>
      <c r="P929" s="199" t="n"/>
      <c r="Q929" s="199" t="n"/>
      <c r="R929" s="199" t="n"/>
      <c r="S929" s="199" t="n"/>
      <c r="T929" s="199" t="n"/>
      <c r="U929" s="199" t="n"/>
      <c r="V929" s="199" t="n"/>
      <c r="W929" s="199" t="n"/>
      <c r="X929" s="199" t="n"/>
      <c r="Y929" s="199" t="n"/>
      <c r="Z929" s="199" t="n"/>
      <c r="AA929" s="199" t="n"/>
      <c r="AB929" s="199" t="n"/>
      <c r="AC929" s="199" t="n"/>
      <c r="AD929" s="199" t="n"/>
      <c r="AE929" s="199" t="n"/>
      <c r="AF929" s="199" t="n"/>
      <c r="AG929" s="199" t="n"/>
    </row>
    <row r="930" ht="22.5" customHeight="1">
      <c r="A930" s="199" t="n"/>
      <c r="B930" s="201" t="n"/>
      <c r="C930" s="200" t="n"/>
      <c r="D930" s="201" t="n"/>
      <c r="E930" s="200" t="n"/>
      <c r="F930" s="201" t="n"/>
      <c r="G930" s="200" t="n"/>
      <c r="H930" s="201" t="n"/>
      <c r="I930" s="200" t="n"/>
      <c r="J930" s="199" t="n"/>
      <c r="K930" s="199" t="n"/>
      <c r="L930" s="199" t="n"/>
      <c r="M930" s="212" t="n"/>
      <c r="N930" s="199" t="n"/>
      <c r="O930" s="199" t="n"/>
      <c r="P930" s="199" t="n"/>
      <c r="Q930" s="199" t="n"/>
      <c r="R930" s="199" t="n"/>
      <c r="S930" s="199" t="n"/>
      <c r="T930" s="199" t="n"/>
      <c r="U930" s="199" t="n"/>
      <c r="V930" s="199" t="n"/>
      <c r="W930" s="199" t="n"/>
      <c r="X930" s="199" t="n"/>
      <c r="Y930" s="199" t="n"/>
      <c r="Z930" s="199" t="n"/>
      <c r="AA930" s="199" t="n"/>
      <c r="AB930" s="199" t="n"/>
      <c r="AC930" s="199" t="n"/>
      <c r="AD930" s="199" t="n"/>
      <c r="AE930" s="199" t="n"/>
      <c r="AF930" s="199" t="n"/>
      <c r="AG930" s="199" t="n"/>
    </row>
    <row r="931" ht="22.5" customHeight="1">
      <c r="A931" s="199" t="n"/>
      <c r="B931" s="201" t="n"/>
      <c r="C931" s="200" t="n"/>
      <c r="D931" s="201" t="n"/>
      <c r="E931" s="200" t="n"/>
      <c r="F931" s="201" t="n"/>
      <c r="G931" s="200" t="n"/>
      <c r="H931" s="201" t="n"/>
      <c r="I931" s="200" t="n"/>
      <c r="J931" s="199" t="n"/>
      <c r="K931" s="199" t="n"/>
      <c r="L931" s="199" t="n"/>
      <c r="M931" s="212" t="n"/>
      <c r="N931" s="199" t="n"/>
      <c r="O931" s="199" t="n"/>
      <c r="P931" s="199" t="n"/>
      <c r="Q931" s="199" t="n"/>
      <c r="R931" s="199" t="n"/>
      <c r="S931" s="199" t="n"/>
      <c r="T931" s="199" t="n"/>
      <c r="U931" s="199" t="n"/>
      <c r="V931" s="199" t="n"/>
      <c r="W931" s="199" t="n"/>
      <c r="X931" s="199" t="n"/>
      <c r="Y931" s="199" t="n"/>
      <c r="Z931" s="199" t="n"/>
      <c r="AA931" s="199" t="n"/>
      <c r="AB931" s="199" t="n"/>
      <c r="AC931" s="199" t="n"/>
      <c r="AD931" s="199" t="n"/>
      <c r="AE931" s="199" t="n"/>
      <c r="AF931" s="199" t="n"/>
      <c r="AG931" s="199" t="n"/>
    </row>
    <row r="932" ht="22.5" customHeight="1">
      <c r="A932" s="199" t="n"/>
      <c r="B932" s="201" t="n"/>
      <c r="C932" s="200" t="n"/>
      <c r="D932" s="201" t="n"/>
      <c r="E932" s="200" t="n"/>
      <c r="F932" s="201" t="n"/>
      <c r="G932" s="200" t="n"/>
      <c r="H932" s="201" t="n"/>
      <c r="I932" s="200" t="n"/>
      <c r="J932" s="199" t="n"/>
      <c r="K932" s="199" t="n"/>
      <c r="L932" s="199" t="n"/>
      <c r="M932" s="212" t="n"/>
      <c r="N932" s="199" t="n"/>
      <c r="O932" s="199" t="n"/>
      <c r="P932" s="199" t="n"/>
      <c r="Q932" s="199" t="n"/>
      <c r="R932" s="199" t="n"/>
      <c r="S932" s="199" t="n"/>
      <c r="T932" s="199" t="n"/>
      <c r="U932" s="199" t="n"/>
      <c r="V932" s="199" t="n"/>
      <c r="W932" s="199" t="n"/>
      <c r="X932" s="199" t="n"/>
      <c r="Y932" s="199" t="n"/>
      <c r="Z932" s="199" t="n"/>
      <c r="AA932" s="199" t="n"/>
      <c r="AB932" s="199" t="n"/>
      <c r="AC932" s="199" t="n"/>
      <c r="AD932" s="199" t="n"/>
      <c r="AE932" s="199" t="n"/>
      <c r="AF932" s="199" t="n"/>
      <c r="AG932" s="199" t="n"/>
    </row>
    <row r="933" ht="22.5" customHeight="1">
      <c r="A933" s="199" t="n"/>
      <c r="B933" s="201" t="n"/>
      <c r="C933" s="200" t="n"/>
      <c r="D933" s="201" t="n"/>
      <c r="E933" s="200" t="n"/>
      <c r="F933" s="201" t="n"/>
      <c r="G933" s="200" t="n"/>
      <c r="H933" s="201" t="n"/>
      <c r="I933" s="200" t="n"/>
      <c r="J933" s="199" t="n"/>
      <c r="K933" s="199" t="n"/>
      <c r="L933" s="199" t="n"/>
      <c r="M933" s="212" t="n"/>
      <c r="N933" s="199" t="n"/>
      <c r="O933" s="199" t="n"/>
      <c r="P933" s="199" t="n"/>
      <c r="Q933" s="199" t="n"/>
      <c r="R933" s="199" t="n"/>
      <c r="S933" s="199" t="n"/>
      <c r="T933" s="199" t="n"/>
      <c r="U933" s="199" t="n"/>
      <c r="V933" s="199" t="n"/>
      <c r="W933" s="199" t="n"/>
      <c r="X933" s="199" t="n"/>
      <c r="Y933" s="199" t="n"/>
      <c r="Z933" s="199" t="n"/>
      <c r="AA933" s="199" t="n"/>
      <c r="AB933" s="199" t="n"/>
      <c r="AC933" s="199" t="n"/>
      <c r="AD933" s="199" t="n"/>
      <c r="AE933" s="199" t="n"/>
      <c r="AF933" s="199" t="n"/>
      <c r="AG933" s="199" t="n"/>
    </row>
    <row r="934" ht="22.5" customHeight="1">
      <c r="A934" s="199" t="n"/>
      <c r="B934" s="201" t="n"/>
      <c r="C934" s="200" t="n"/>
      <c r="D934" s="201" t="n"/>
      <c r="E934" s="200" t="n"/>
      <c r="F934" s="201" t="n"/>
      <c r="G934" s="200" t="n"/>
      <c r="H934" s="201" t="n"/>
      <c r="I934" s="200" t="n"/>
      <c r="J934" s="199" t="n"/>
      <c r="K934" s="199" t="n"/>
      <c r="L934" s="199" t="n"/>
      <c r="M934" s="212" t="n"/>
      <c r="N934" s="199" t="n"/>
      <c r="O934" s="199" t="n"/>
      <c r="P934" s="199" t="n"/>
      <c r="Q934" s="199" t="n"/>
      <c r="R934" s="199" t="n"/>
      <c r="S934" s="199" t="n"/>
      <c r="T934" s="199" t="n"/>
      <c r="U934" s="199" t="n"/>
      <c r="V934" s="199" t="n"/>
      <c r="W934" s="199" t="n"/>
      <c r="X934" s="199" t="n"/>
      <c r="Y934" s="199" t="n"/>
      <c r="Z934" s="199" t="n"/>
      <c r="AA934" s="199" t="n"/>
      <c r="AB934" s="199" t="n"/>
      <c r="AC934" s="199" t="n"/>
      <c r="AD934" s="199" t="n"/>
      <c r="AE934" s="199" t="n"/>
      <c r="AF934" s="199" t="n"/>
      <c r="AG934" s="199" t="n"/>
    </row>
    <row r="935" ht="22.5" customHeight="1">
      <c r="A935" s="199" t="n"/>
      <c r="B935" s="201" t="n"/>
      <c r="C935" s="200" t="n"/>
      <c r="D935" s="201" t="n"/>
      <c r="E935" s="200" t="n"/>
      <c r="F935" s="201" t="n"/>
      <c r="G935" s="200" t="n"/>
      <c r="H935" s="201" t="n"/>
      <c r="I935" s="200" t="n"/>
      <c r="J935" s="199" t="n"/>
      <c r="K935" s="199" t="n"/>
      <c r="L935" s="199" t="n"/>
      <c r="M935" s="212" t="n"/>
      <c r="N935" s="199" t="n"/>
      <c r="O935" s="199" t="n"/>
      <c r="P935" s="199" t="n"/>
      <c r="Q935" s="199" t="n"/>
      <c r="R935" s="199" t="n"/>
      <c r="S935" s="199" t="n"/>
      <c r="T935" s="199" t="n"/>
      <c r="U935" s="199" t="n"/>
      <c r="V935" s="199" t="n"/>
      <c r="W935" s="199" t="n"/>
      <c r="X935" s="199" t="n"/>
      <c r="Y935" s="199" t="n"/>
      <c r="Z935" s="199" t="n"/>
      <c r="AA935" s="199" t="n"/>
      <c r="AB935" s="199" t="n"/>
      <c r="AC935" s="199" t="n"/>
      <c r="AD935" s="199" t="n"/>
      <c r="AE935" s="199" t="n"/>
      <c r="AF935" s="199" t="n"/>
      <c r="AG935" s="199" t="n"/>
    </row>
    <row r="936" ht="22.5" customHeight="1">
      <c r="A936" s="199" t="n"/>
      <c r="B936" s="201" t="n"/>
      <c r="C936" s="200" t="n"/>
      <c r="D936" s="201" t="n"/>
      <c r="E936" s="200" t="n"/>
      <c r="F936" s="201" t="n"/>
      <c r="G936" s="200" t="n"/>
      <c r="H936" s="201" t="n"/>
      <c r="I936" s="200" t="n"/>
      <c r="J936" s="199" t="n"/>
      <c r="K936" s="199" t="n"/>
      <c r="L936" s="199" t="n"/>
      <c r="M936" s="212" t="n"/>
      <c r="N936" s="199" t="n"/>
      <c r="O936" s="199" t="n"/>
      <c r="P936" s="199" t="n"/>
      <c r="Q936" s="199" t="n"/>
      <c r="R936" s="199" t="n"/>
      <c r="S936" s="199" t="n"/>
      <c r="T936" s="199" t="n"/>
      <c r="U936" s="199" t="n"/>
      <c r="V936" s="199" t="n"/>
      <c r="W936" s="199" t="n"/>
      <c r="X936" s="199" t="n"/>
      <c r="Y936" s="199" t="n"/>
      <c r="Z936" s="199" t="n"/>
      <c r="AA936" s="199" t="n"/>
      <c r="AB936" s="199" t="n"/>
      <c r="AC936" s="199" t="n"/>
      <c r="AD936" s="199" t="n"/>
      <c r="AE936" s="199" t="n"/>
      <c r="AF936" s="199" t="n"/>
      <c r="AG936" s="199" t="n"/>
    </row>
    <row r="937" ht="22.5" customHeight="1">
      <c r="A937" s="199" t="n"/>
      <c r="B937" s="201" t="n"/>
      <c r="C937" s="200" t="n"/>
      <c r="D937" s="201" t="n"/>
      <c r="E937" s="200" t="n"/>
      <c r="F937" s="201" t="n"/>
      <c r="G937" s="200" t="n"/>
      <c r="H937" s="201" t="n"/>
      <c r="I937" s="200" t="n"/>
      <c r="J937" s="199" t="n"/>
      <c r="K937" s="199" t="n"/>
      <c r="L937" s="199" t="n"/>
      <c r="M937" s="212" t="n"/>
      <c r="N937" s="199" t="n"/>
      <c r="O937" s="199" t="n"/>
      <c r="P937" s="199" t="n"/>
      <c r="Q937" s="199" t="n"/>
      <c r="R937" s="199" t="n"/>
      <c r="S937" s="199" t="n"/>
      <c r="T937" s="199" t="n"/>
      <c r="U937" s="199" t="n"/>
      <c r="V937" s="199" t="n"/>
      <c r="W937" s="199" t="n"/>
      <c r="X937" s="199" t="n"/>
      <c r="Y937" s="199" t="n"/>
      <c r="Z937" s="199" t="n"/>
      <c r="AA937" s="199" t="n"/>
      <c r="AB937" s="199" t="n"/>
      <c r="AC937" s="199" t="n"/>
      <c r="AD937" s="199" t="n"/>
      <c r="AE937" s="199" t="n"/>
      <c r="AF937" s="199" t="n"/>
      <c r="AG937" s="199" t="n"/>
    </row>
    <row r="938" ht="22.5" customHeight="1">
      <c r="A938" s="199" t="n"/>
      <c r="B938" s="201" t="n"/>
      <c r="C938" s="200" t="n"/>
      <c r="D938" s="201" t="n"/>
      <c r="E938" s="200" t="n"/>
      <c r="F938" s="201" t="n"/>
      <c r="G938" s="200" t="n"/>
      <c r="H938" s="201" t="n"/>
      <c r="I938" s="200" t="n"/>
      <c r="J938" s="199" t="n"/>
      <c r="K938" s="199" t="n"/>
      <c r="L938" s="199" t="n"/>
      <c r="M938" s="212" t="n"/>
      <c r="N938" s="199" t="n"/>
      <c r="O938" s="199" t="n"/>
      <c r="P938" s="199" t="n"/>
      <c r="Q938" s="199" t="n"/>
      <c r="R938" s="199" t="n"/>
      <c r="S938" s="199" t="n"/>
      <c r="T938" s="199" t="n"/>
      <c r="U938" s="199" t="n"/>
      <c r="V938" s="199" t="n"/>
      <c r="W938" s="199" t="n"/>
      <c r="X938" s="199" t="n"/>
      <c r="Y938" s="199" t="n"/>
      <c r="Z938" s="199" t="n"/>
      <c r="AA938" s="199" t="n"/>
      <c r="AB938" s="199" t="n"/>
      <c r="AC938" s="199" t="n"/>
      <c r="AD938" s="199" t="n"/>
      <c r="AE938" s="199" t="n"/>
      <c r="AF938" s="199" t="n"/>
      <c r="AG938" s="199" t="n"/>
    </row>
    <row r="939" ht="22.5" customHeight="1">
      <c r="A939" s="199" t="n"/>
      <c r="B939" s="201" t="n"/>
      <c r="C939" s="200" t="n"/>
      <c r="D939" s="201" t="n"/>
      <c r="E939" s="200" t="n"/>
      <c r="F939" s="201" t="n"/>
      <c r="G939" s="200" t="n"/>
      <c r="H939" s="201" t="n"/>
      <c r="I939" s="200" t="n"/>
      <c r="J939" s="199" t="n"/>
      <c r="K939" s="199" t="n"/>
      <c r="L939" s="199" t="n"/>
      <c r="M939" s="212" t="n"/>
      <c r="N939" s="199" t="n"/>
      <c r="O939" s="199" t="n"/>
      <c r="P939" s="199" t="n"/>
      <c r="Q939" s="199" t="n"/>
      <c r="R939" s="199" t="n"/>
      <c r="S939" s="199" t="n"/>
      <c r="T939" s="199" t="n"/>
      <c r="U939" s="199" t="n"/>
      <c r="V939" s="199" t="n"/>
      <c r="W939" s="199" t="n"/>
      <c r="X939" s="199" t="n"/>
      <c r="Y939" s="199" t="n"/>
      <c r="Z939" s="199" t="n"/>
      <c r="AA939" s="199" t="n"/>
      <c r="AB939" s="199" t="n"/>
      <c r="AC939" s="199" t="n"/>
      <c r="AD939" s="199" t="n"/>
      <c r="AE939" s="199" t="n"/>
      <c r="AF939" s="199" t="n"/>
      <c r="AG939" s="199" t="n"/>
    </row>
    <row r="940" ht="22.5" customHeight="1">
      <c r="A940" s="199" t="n"/>
      <c r="B940" s="201" t="n"/>
      <c r="C940" s="200" t="n"/>
      <c r="D940" s="201" t="n"/>
      <c r="E940" s="200" t="n"/>
      <c r="F940" s="201" t="n"/>
      <c r="G940" s="200" t="n"/>
      <c r="H940" s="201" t="n"/>
      <c r="I940" s="200" t="n"/>
      <c r="J940" s="199" t="n"/>
      <c r="K940" s="199" t="n"/>
      <c r="L940" s="199" t="n"/>
      <c r="M940" s="212" t="n"/>
      <c r="N940" s="199" t="n"/>
      <c r="O940" s="199" t="n"/>
      <c r="P940" s="199" t="n"/>
      <c r="Q940" s="199" t="n"/>
      <c r="R940" s="199" t="n"/>
      <c r="S940" s="199" t="n"/>
      <c r="T940" s="199" t="n"/>
      <c r="U940" s="199" t="n"/>
      <c r="V940" s="199" t="n"/>
      <c r="W940" s="199" t="n"/>
      <c r="X940" s="199" t="n"/>
      <c r="Y940" s="199" t="n"/>
      <c r="Z940" s="199" t="n"/>
      <c r="AA940" s="199" t="n"/>
      <c r="AB940" s="199" t="n"/>
      <c r="AC940" s="199" t="n"/>
      <c r="AD940" s="199" t="n"/>
      <c r="AE940" s="199" t="n"/>
      <c r="AF940" s="199" t="n"/>
      <c r="AG940" s="199" t="n"/>
    </row>
    <row r="941" ht="22.5" customHeight="1">
      <c r="A941" s="199" t="n"/>
      <c r="B941" s="201" t="n"/>
      <c r="C941" s="200" t="n"/>
      <c r="D941" s="201" t="n"/>
      <c r="E941" s="200" t="n"/>
      <c r="F941" s="201" t="n"/>
      <c r="G941" s="200" t="n"/>
      <c r="H941" s="201" t="n"/>
      <c r="I941" s="200" t="n"/>
      <c r="J941" s="199" t="n"/>
      <c r="K941" s="199" t="n"/>
      <c r="L941" s="199" t="n"/>
      <c r="M941" s="212" t="n"/>
      <c r="N941" s="199" t="n"/>
      <c r="O941" s="199" t="n"/>
      <c r="P941" s="199" t="n"/>
      <c r="Q941" s="199" t="n"/>
      <c r="R941" s="199" t="n"/>
      <c r="S941" s="199" t="n"/>
      <c r="T941" s="199" t="n"/>
      <c r="U941" s="199" t="n"/>
      <c r="V941" s="199" t="n"/>
      <c r="W941" s="199" t="n"/>
      <c r="X941" s="199" t="n"/>
      <c r="Y941" s="199" t="n"/>
      <c r="Z941" s="199" t="n"/>
      <c r="AA941" s="199" t="n"/>
      <c r="AB941" s="199" t="n"/>
      <c r="AC941" s="199" t="n"/>
      <c r="AD941" s="199" t="n"/>
      <c r="AE941" s="199" t="n"/>
      <c r="AF941" s="199" t="n"/>
      <c r="AG941" s="199" t="n"/>
    </row>
    <row r="942" ht="22.5" customHeight="1">
      <c r="A942" s="199" t="n"/>
      <c r="B942" s="201" t="n"/>
      <c r="C942" s="200" t="n"/>
      <c r="D942" s="201" t="n"/>
      <c r="E942" s="200" t="n"/>
      <c r="F942" s="201" t="n"/>
      <c r="G942" s="200" t="n"/>
      <c r="H942" s="201" t="n"/>
      <c r="I942" s="200" t="n"/>
      <c r="J942" s="199" t="n"/>
      <c r="K942" s="199" t="n"/>
      <c r="L942" s="199" t="n"/>
      <c r="M942" s="212" t="n"/>
      <c r="N942" s="199" t="n"/>
      <c r="O942" s="199" t="n"/>
      <c r="P942" s="199" t="n"/>
      <c r="Q942" s="199" t="n"/>
      <c r="R942" s="199" t="n"/>
      <c r="S942" s="199" t="n"/>
      <c r="T942" s="199" t="n"/>
      <c r="U942" s="199" t="n"/>
      <c r="V942" s="199" t="n"/>
      <c r="W942" s="199" t="n"/>
      <c r="X942" s="199" t="n"/>
      <c r="Y942" s="199" t="n"/>
      <c r="Z942" s="199" t="n"/>
      <c r="AA942" s="199" t="n"/>
      <c r="AB942" s="199" t="n"/>
      <c r="AC942" s="199" t="n"/>
      <c r="AD942" s="199" t="n"/>
      <c r="AE942" s="199" t="n"/>
      <c r="AF942" s="199" t="n"/>
      <c r="AG942" s="199" t="n"/>
    </row>
    <row r="943" ht="22.5" customHeight="1">
      <c r="A943" s="199" t="n"/>
      <c r="B943" s="201" t="n"/>
      <c r="C943" s="200" t="n"/>
      <c r="D943" s="201" t="n"/>
      <c r="E943" s="200" t="n"/>
      <c r="F943" s="201" t="n"/>
      <c r="G943" s="200" t="n"/>
      <c r="H943" s="201" t="n"/>
      <c r="I943" s="200" t="n"/>
      <c r="J943" s="199" t="n"/>
      <c r="K943" s="199" t="n"/>
      <c r="L943" s="199" t="n"/>
      <c r="M943" s="212" t="n"/>
      <c r="N943" s="199" t="n"/>
      <c r="O943" s="199" t="n"/>
      <c r="P943" s="199" t="n"/>
      <c r="Q943" s="199" t="n"/>
      <c r="R943" s="199" t="n"/>
      <c r="S943" s="199" t="n"/>
      <c r="T943" s="199" t="n"/>
      <c r="U943" s="199" t="n"/>
      <c r="V943" s="199" t="n"/>
      <c r="W943" s="199" t="n"/>
      <c r="X943" s="199" t="n"/>
      <c r="Y943" s="199" t="n"/>
      <c r="Z943" s="199" t="n"/>
      <c r="AA943" s="199" t="n"/>
      <c r="AB943" s="199" t="n"/>
      <c r="AC943" s="199" t="n"/>
      <c r="AD943" s="199" t="n"/>
      <c r="AE943" s="199" t="n"/>
      <c r="AF943" s="199" t="n"/>
      <c r="AG943" s="199" t="n"/>
    </row>
    <row r="944" ht="22.5" customHeight="1">
      <c r="A944" s="199" t="n"/>
      <c r="B944" s="201" t="n"/>
      <c r="C944" s="200" t="n"/>
      <c r="D944" s="201" t="n"/>
      <c r="E944" s="200" t="n"/>
      <c r="F944" s="201" t="n"/>
      <c r="G944" s="200" t="n"/>
      <c r="H944" s="201" t="n"/>
      <c r="I944" s="200" t="n"/>
      <c r="J944" s="199" t="n"/>
      <c r="K944" s="199" t="n"/>
      <c r="L944" s="199" t="n"/>
      <c r="M944" s="212" t="n"/>
      <c r="N944" s="199" t="n"/>
      <c r="O944" s="199" t="n"/>
      <c r="P944" s="199" t="n"/>
      <c r="Q944" s="199" t="n"/>
      <c r="R944" s="199" t="n"/>
      <c r="S944" s="199" t="n"/>
      <c r="T944" s="199" t="n"/>
      <c r="U944" s="199" t="n"/>
      <c r="V944" s="199" t="n"/>
      <c r="W944" s="199" t="n"/>
      <c r="X944" s="199" t="n"/>
      <c r="Y944" s="199" t="n"/>
      <c r="Z944" s="199" t="n"/>
      <c r="AA944" s="199" t="n"/>
      <c r="AB944" s="199" t="n"/>
      <c r="AC944" s="199" t="n"/>
      <c r="AD944" s="199" t="n"/>
      <c r="AE944" s="199" t="n"/>
      <c r="AF944" s="199" t="n"/>
      <c r="AG944" s="199" t="n"/>
    </row>
    <row r="945" ht="22.5" customHeight="1">
      <c r="A945" s="199" t="n"/>
      <c r="B945" s="201" t="n"/>
      <c r="C945" s="200" t="n"/>
      <c r="D945" s="201" t="n"/>
      <c r="E945" s="200" t="n"/>
      <c r="F945" s="201" t="n"/>
      <c r="G945" s="200" t="n"/>
      <c r="H945" s="201" t="n"/>
      <c r="I945" s="200" t="n"/>
      <c r="J945" s="199" t="n"/>
      <c r="K945" s="199" t="n"/>
      <c r="L945" s="199" t="n"/>
      <c r="M945" s="212" t="n"/>
      <c r="N945" s="199" t="n"/>
      <c r="O945" s="199" t="n"/>
      <c r="P945" s="199" t="n"/>
      <c r="Q945" s="199" t="n"/>
      <c r="R945" s="199" t="n"/>
      <c r="S945" s="199" t="n"/>
      <c r="T945" s="199" t="n"/>
      <c r="U945" s="199" t="n"/>
      <c r="V945" s="199" t="n"/>
      <c r="W945" s="199" t="n"/>
      <c r="X945" s="199" t="n"/>
      <c r="Y945" s="199" t="n"/>
      <c r="Z945" s="199" t="n"/>
      <c r="AA945" s="199" t="n"/>
      <c r="AB945" s="199" t="n"/>
      <c r="AC945" s="199" t="n"/>
      <c r="AD945" s="199" t="n"/>
      <c r="AE945" s="199" t="n"/>
      <c r="AF945" s="199" t="n"/>
      <c r="AG945" s="199" t="n"/>
    </row>
    <row r="946" ht="22.5" customHeight="1">
      <c r="A946" s="199" t="n"/>
      <c r="B946" s="201" t="n"/>
      <c r="C946" s="200" t="n"/>
      <c r="D946" s="201" t="n"/>
      <c r="E946" s="200" t="n"/>
      <c r="F946" s="201" t="n"/>
      <c r="G946" s="200" t="n"/>
      <c r="H946" s="201" t="n"/>
      <c r="I946" s="200" t="n"/>
      <c r="J946" s="199" t="n"/>
      <c r="K946" s="199" t="n"/>
      <c r="L946" s="199" t="n"/>
      <c r="M946" s="212" t="n"/>
      <c r="N946" s="199" t="n"/>
      <c r="O946" s="199" t="n"/>
      <c r="P946" s="199" t="n"/>
      <c r="Q946" s="199" t="n"/>
      <c r="R946" s="199" t="n"/>
      <c r="S946" s="199" t="n"/>
      <c r="T946" s="199" t="n"/>
      <c r="U946" s="199" t="n"/>
      <c r="V946" s="199" t="n"/>
      <c r="W946" s="199" t="n"/>
      <c r="X946" s="199" t="n"/>
      <c r="Y946" s="199" t="n"/>
      <c r="Z946" s="199" t="n"/>
      <c r="AA946" s="199" t="n"/>
      <c r="AB946" s="199" t="n"/>
      <c r="AC946" s="199" t="n"/>
      <c r="AD946" s="199" t="n"/>
      <c r="AE946" s="199" t="n"/>
      <c r="AF946" s="199" t="n"/>
      <c r="AG946" s="199" t="n"/>
    </row>
    <row r="947" ht="22.5" customHeight="1">
      <c r="A947" s="199" t="n"/>
      <c r="B947" s="201" t="n"/>
      <c r="C947" s="200" t="n"/>
      <c r="D947" s="201" t="n"/>
      <c r="E947" s="200" t="n"/>
      <c r="F947" s="201" t="n"/>
      <c r="G947" s="200" t="n"/>
      <c r="H947" s="201" t="n"/>
      <c r="I947" s="200" t="n"/>
      <c r="J947" s="199" t="n"/>
      <c r="K947" s="199" t="n"/>
      <c r="L947" s="199" t="n"/>
      <c r="M947" s="212" t="n"/>
      <c r="N947" s="199" t="n"/>
      <c r="O947" s="199" t="n"/>
      <c r="P947" s="199" t="n"/>
      <c r="Q947" s="199" t="n"/>
      <c r="R947" s="199" t="n"/>
      <c r="S947" s="199" t="n"/>
      <c r="T947" s="199" t="n"/>
      <c r="U947" s="199" t="n"/>
      <c r="V947" s="199" t="n"/>
      <c r="W947" s="199" t="n"/>
      <c r="X947" s="199" t="n"/>
      <c r="Y947" s="199" t="n"/>
      <c r="Z947" s="199" t="n"/>
      <c r="AA947" s="199" t="n"/>
      <c r="AB947" s="199" t="n"/>
      <c r="AC947" s="199" t="n"/>
      <c r="AD947" s="199" t="n"/>
      <c r="AE947" s="199" t="n"/>
      <c r="AF947" s="199" t="n"/>
      <c r="AG947" s="199" t="n"/>
    </row>
    <row r="948" ht="22.5" customHeight="1">
      <c r="A948" s="199" t="n"/>
      <c r="B948" s="201" t="n"/>
      <c r="C948" s="200" t="n"/>
      <c r="D948" s="201" t="n"/>
      <c r="E948" s="200" t="n"/>
      <c r="F948" s="201" t="n"/>
      <c r="G948" s="200" t="n"/>
      <c r="H948" s="201" t="n"/>
      <c r="I948" s="200" t="n"/>
      <c r="J948" s="199" t="n"/>
      <c r="K948" s="199" t="n"/>
      <c r="L948" s="199" t="n"/>
      <c r="M948" s="212" t="n"/>
      <c r="N948" s="199" t="n"/>
      <c r="O948" s="199" t="n"/>
      <c r="P948" s="199" t="n"/>
      <c r="Q948" s="199" t="n"/>
      <c r="R948" s="199" t="n"/>
      <c r="S948" s="199" t="n"/>
      <c r="T948" s="199" t="n"/>
      <c r="U948" s="199" t="n"/>
      <c r="V948" s="199" t="n"/>
      <c r="W948" s="199" t="n"/>
      <c r="X948" s="199" t="n"/>
      <c r="Y948" s="199" t="n"/>
      <c r="Z948" s="199" t="n"/>
      <c r="AA948" s="199" t="n"/>
      <c r="AB948" s="199" t="n"/>
      <c r="AC948" s="199" t="n"/>
      <c r="AD948" s="199" t="n"/>
      <c r="AE948" s="199" t="n"/>
      <c r="AF948" s="199" t="n"/>
      <c r="AG948" s="199" t="n"/>
    </row>
    <row r="949" ht="22.5" customHeight="1">
      <c r="A949" s="199" t="n"/>
      <c r="B949" s="201" t="n"/>
      <c r="C949" s="200" t="n"/>
      <c r="D949" s="201" t="n"/>
      <c r="E949" s="200" t="n"/>
      <c r="F949" s="201" t="n"/>
      <c r="G949" s="200" t="n"/>
      <c r="H949" s="201" t="n"/>
      <c r="I949" s="200" t="n"/>
      <c r="J949" s="199" t="n"/>
      <c r="K949" s="199" t="n"/>
      <c r="L949" s="199" t="n"/>
      <c r="M949" s="212" t="n"/>
      <c r="N949" s="199" t="n"/>
      <c r="O949" s="199" t="n"/>
      <c r="P949" s="199" t="n"/>
      <c r="Q949" s="199" t="n"/>
      <c r="R949" s="199" t="n"/>
      <c r="S949" s="199" t="n"/>
      <c r="T949" s="199" t="n"/>
      <c r="U949" s="199" t="n"/>
      <c r="V949" s="199" t="n"/>
      <c r="W949" s="199" t="n"/>
      <c r="X949" s="199" t="n"/>
      <c r="Y949" s="199" t="n"/>
      <c r="Z949" s="199" t="n"/>
      <c r="AA949" s="199" t="n"/>
      <c r="AB949" s="199" t="n"/>
      <c r="AC949" s="199" t="n"/>
      <c r="AD949" s="199" t="n"/>
      <c r="AE949" s="199" t="n"/>
      <c r="AF949" s="199" t="n"/>
      <c r="AG949" s="199" t="n"/>
    </row>
    <row r="950" ht="22.5" customHeight="1">
      <c r="A950" s="199" t="n"/>
      <c r="B950" s="201" t="n"/>
      <c r="C950" s="200" t="n"/>
      <c r="D950" s="201" t="n"/>
      <c r="E950" s="200" t="n"/>
      <c r="F950" s="201" t="n"/>
      <c r="G950" s="200" t="n"/>
      <c r="H950" s="201" t="n"/>
      <c r="I950" s="200" t="n"/>
      <c r="J950" s="199" t="n"/>
      <c r="K950" s="199" t="n"/>
      <c r="L950" s="199" t="n"/>
      <c r="M950" s="212" t="n"/>
      <c r="N950" s="199" t="n"/>
      <c r="O950" s="199" t="n"/>
      <c r="P950" s="199" t="n"/>
      <c r="Q950" s="199" t="n"/>
      <c r="R950" s="199" t="n"/>
      <c r="S950" s="199" t="n"/>
      <c r="T950" s="199" t="n"/>
      <c r="U950" s="199" t="n"/>
      <c r="V950" s="199" t="n"/>
      <c r="W950" s="199" t="n"/>
      <c r="X950" s="199" t="n"/>
      <c r="Y950" s="199" t="n"/>
      <c r="Z950" s="199" t="n"/>
      <c r="AA950" s="199" t="n"/>
      <c r="AB950" s="199" t="n"/>
      <c r="AC950" s="199" t="n"/>
      <c r="AD950" s="199" t="n"/>
      <c r="AE950" s="199" t="n"/>
      <c r="AF950" s="199" t="n"/>
      <c r="AG950" s="199" t="n"/>
    </row>
    <row r="951" ht="22.5" customHeight="1">
      <c r="A951" s="199" t="n"/>
      <c r="B951" s="201" t="n"/>
      <c r="C951" s="200" t="n"/>
      <c r="D951" s="201" t="n"/>
      <c r="E951" s="200" t="n"/>
      <c r="F951" s="201" t="n"/>
      <c r="G951" s="200" t="n"/>
      <c r="H951" s="201" t="n"/>
      <c r="I951" s="200" t="n"/>
      <c r="J951" s="199" t="n"/>
      <c r="K951" s="199" t="n"/>
      <c r="L951" s="199" t="n"/>
      <c r="M951" s="212" t="n"/>
      <c r="N951" s="199" t="n"/>
      <c r="O951" s="199" t="n"/>
      <c r="P951" s="199" t="n"/>
      <c r="Q951" s="199" t="n"/>
      <c r="R951" s="199" t="n"/>
      <c r="S951" s="199" t="n"/>
      <c r="T951" s="199" t="n"/>
      <c r="U951" s="199" t="n"/>
      <c r="V951" s="199" t="n"/>
      <c r="W951" s="199" t="n"/>
      <c r="X951" s="199" t="n"/>
      <c r="Y951" s="199" t="n"/>
      <c r="Z951" s="199" t="n"/>
      <c r="AA951" s="199" t="n"/>
      <c r="AB951" s="199" t="n"/>
      <c r="AC951" s="199" t="n"/>
      <c r="AD951" s="199" t="n"/>
      <c r="AE951" s="199" t="n"/>
      <c r="AF951" s="199" t="n"/>
      <c r="AG951" s="199" t="n"/>
    </row>
    <row r="952" ht="22.5" customHeight="1">
      <c r="A952" s="199" t="n"/>
      <c r="B952" s="201" t="n"/>
      <c r="C952" s="200" t="n"/>
      <c r="D952" s="201" t="n"/>
      <c r="E952" s="200" t="n"/>
      <c r="F952" s="201" t="n"/>
      <c r="G952" s="200" t="n"/>
      <c r="H952" s="201" t="n"/>
      <c r="I952" s="200" t="n"/>
      <c r="J952" s="199" t="n"/>
      <c r="K952" s="199" t="n"/>
      <c r="L952" s="199" t="n"/>
      <c r="M952" s="212" t="n"/>
      <c r="N952" s="199" t="n"/>
      <c r="O952" s="199" t="n"/>
      <c r="P952" s="199" t="n"/>
      <c r="Q952" s="199" t="n"/>
      <c r="R952" s="199" t="n"/>
      <c r="S952" s="199" t="n"/>
      <c r="T952" s="199" t="n"/>
      <c r="U952" s="199" t="n"/>
      <c r="V952" s="199" t="n"/>
      <c r="W952" s="199" t="n"/>
      <c r="X952" s="199" t="n"/>
      <c r="Y952" s="199" t="n"/>
      <c r="Z952" s="199" t="n"/>
      <c r="AA952" s="199" t="n"/>
      <c r="AB952" s="199" t="n"/>
      <c r="AC952" s="199" t="n"/>
      <c r="AD952" s="199" t="n"/>
      <c r="AE952" s="199" t="n"/>
      <c r="AF952" s="199" t="n"/>
      <c r="AG952" s="199" t="n"/>
    </row>
    <row r="953" ht="22.5" customHeight="1">
      <c r="A953" s="199" t="n"/>
      <c r="B953" s="201" t="n"/>
      <c r="C953" s="200" t="n"/>
      <c r="D953" s="201" t="n"/>
      <c r="E953" s="200" t="n"/>
      <c r="F953" s="201" t="n"/>
      <c r="G953" s="200" t="n"/>
      <c r="H953" s="201" t="n"/>
      <c r="I953" s="200" t="n"/>
      <c r="J953" s="199" t="n"/>
      <c r="K953" s="199" t="n"/>
      <c r="L953" s="199" t="n"/>
      <c r="M953" s="212" t="n"/>
      <c r="N953" s="199" t="n"/>
      <c r="O953" s="199" t="n"/>
      <c r="P953" s="199" t="n"/>
      <c r="Q953" s="199" t="n"/>
      <c r="R953" s="199" t="n"/>
      <c r="S953" s="199" t="n"/>
      <c r="T953" s="199" t="n"/>
      <c r="U953" s="199" t="n"/>
      <c r="V953" s="199" t="n"/>
      <c r="W953" s="199" t="n"/>
      <c r="X953" s="199" t="n"/>
      <c r="Y953" s="199" t="n"/>
      <c r="Z953" s="199" t="n"/>
      <c r="AA953" s="199" t="n"/>
      <c r="AB953" s="199" t="n"/>
      <c r="AC953" s="199" t="n"/>
      <c r="AD953" s="199" t="n"/>
      <c r="AE953" s="199" t="n"/>
      <c r="AF953" s="199" t="n"/>
      <c r="AG953" s="199" t="n"/>
    </row>
    <row r="954" ht="22.5" customHeight="1">
      <c r="A954" s="199" t="n"/>
      <c r="B954" s="201" t="n"/>
      <c r="C954" s="200" t="n"/>
      <c r="D954" s="201" t="n"/>
      <c r="E954" s="200" t="n"/>
      <c r="F954" s="201" t="n"/>
      <c r="G954" s="200" t="n"/>
      <c r="H954" s="201" t="n"/>
      <c r="I954" s="200" t="n"/>
      <c r="J954" s="199" t="n"/>
      <c r="K954" s="199" t="n"/>
      <c r="L954" s="199" t="n"/>
      <c r="M954" s="212" t="n"/>
      <c r="N954" s="199" t="n"/>
      <c r="O954" s="199" t="n"/>
      <c r="P954" s="199" t="n"/>
      <c r="Q954" s="199" t="n"/>
      <c r="R954" s="199" t="n"/>
      <c r="S954" s="199" t="n"/>
      <c r="T954" s="199" t="n"/>
      <c r="U954" s="199" t="n"/>
      <c r="V954" s="199" t="n"/>
      <c r="W954" s="199" t="n"/>
      <c r="X954" s="199" t="n"/>
      <c r="Y954" s="199" t="n"/>
      <c r="Z954" s="199" t="n"/>
      <c r="AA954" s="199" t="n"/>
      <c r="AB954" s="199" t="n"/>
      <c r="AC954" s="199" t="n"/>
      <c r="AD954" s="199" t="n"/>
      <c r="AE954" s="199" t="n"/>
      <c r="AF954" s="199" t="n"/>
      <c r="AG954" s="199" t="n"/>
    </row>
    <row r="955" ht="22.5" customHeight="1">
      <c r="A955" s="199" t="n"/>
      <c r="B955" s="201" t="n"/>
      <c r="C955" s="200" t="n"/>
      <c r="D955" s="201" t="n"/>
      <c r="E955" s="200" t="n"/>
      <c r="F955" s="201" t="n"/>
      <c r="G955" s="200" t="n"/>
      <c r="H955" s="201" t="n"/>
      <c r="I955" s="200" t="n"/>
      <c r="J955" s="199" t="n"/>
      <c r="K955" s="199" t="n"/>
      <c r="L955" s="199" t="n"/>
      <c r="M955" s="212" t="n"/>
      <c r="N955" s="199" t="n"/>
      <c r="O955" s="199" t="n"/>
      <c r="P955" s="199" t="n"/>
      <c r="Q955" s="199" t="n"/>
      <c r="R955" s="199" t="n"/>
      <c r="S955" s="199" t="n"/>
      <c r="T955" s="199" t="n"/>
      <c r="U955" s="199" t="n"/>
      <c r="V955" s="199" t="n"/>
      <c r="W955" s="199" t="n"/>
      <c r="X955" s="199" t="n"/>
      <c r="Y955" s="199" t="n"/>
      <c r="Z955" s="199" t="n"/>
      <c r="AA955" s="199" t="n"/>
      <c r="AB955" s="199" t="n"/>
      <c r="AC955" s="199" t="n"/>
      <c r="AD955" s="199" t="n"/>
      <c r="AE955" s="199" t="n"/>
      <c r="AF955" s="199" t="n"/>
      <c r="AG955" s="199" t="n"/>
    </row>
    <row r="956" ht="22.5" customHeight="1">
      <c r="A956" s="199" t="n"/>
      <c r="B956" s="201" t="n"/>
      <c r="C956" s="200" t="n"/>
      <c r="D956" s="201" t="n"/>
      <c r="E956" s="200" t="n"/>
      <c r="F956" s="201" t="n"/>
      <c r="G956" s="200" t="n"/>
      <c r="H956" s="201" t="n"/>
      <c r="I956" s="200" t="n"/>
      <c r="J956" s="199" t="n"/>
      <c r="K956" s="199" t="n"/>
      <c r="L956" s="199" t="n"/>
      <c r="M956" s="212" t="n"/>
      <c r="N956" s="199" t="n"/>
      <c r="O956" s="199" t="n"/>
      <c r="P956" s="199" t="n"/>
      <c r="Q956" s="199" t="n"/>
      <c r="R956" s="199" t="n"/>
      <c r="S956" s="199" t="n"/>
      <c r="T956" s="199" t="n"/>
      <c r="U956" s="199" t="n"/>
      <c r="V956" s="199" t="n"/>
      <c r="W956" s="199" t="n"/>
      <c r="X956" s="199" t="n"/>
      <c r="Y956" s="199" t="n"/>
      <c r="Z956" s="199" t="n"/>
      <c r="AA956" s="199" t="n"/>
      <c r="AB956" s="199" t="n"/>
      <c r="AC956" s="199" t="n"/>
      <c r="AD956" s="199" t="n"/>
      <c r="AE956" s="199" t="n"/>
      <c r="AF956" s="199" t="n"/>
      <c r="AG956" s="199" t="n"/>
    </row>
    <row r="957" ht="22.5" customHeight="1">
      <c r="A957" s="199" t="n"/>
      <c r="B957" s="201" t="n"/>
      <c r="C957" s="200" t="n"/>
      <c r="D957" s="201" t="n"/>
      <c r="E957" s="200" t="n"/>
      <c r="F957" s="201" t="n"/>
      <c r="G957" s="200" t="n"/>
      <c r="H957" s="201" t="n"/>
      <c r="I957" s="200" t="n"/>
      <c r="J957" s="199" t="n"/>
      <c r="K957" s="199" t="n"/>
      <c r="L957" s="199" t="n"/>
      <c r="M957" s="212" t="n"/>
      <c r="N957" s="199" t="n"/>
      <c r="O957" s="199" t="n"/>
      <c r="P957" s="199" t="n"/>
      <c r="Q957" s="199" t="n"/>
      <c r="R957" s="199" t="n"/>
      <c r="S957" s="199" t="n"/>
      <c r="T957" s="199" t="n"/>
      <c r="U957" s="199" t="n"/>
      <c r="V957" s="199" t="n"/>
      <c r="W957" s="199" t="n"/>
      <c r="X957" s="199" t="n"/>
      <c r="Y957" s="199" t="n"/>
      <c r="Z957" s="199" t="n"/>
      <c r="AA957" s="199" t="n"/>
      <c r="AB957" s="199" t="n"/>
      <c r="AC957" s="199" t="n"/>
      <c r="AD957" s="199" t="n"/>
      <c r="AE957" s="199" t="n"/>
      <c r="AF957" s="199" t="n"/>
      <c r="AG957" s="199" t="n"/>
    </row>
    <row r="958" ht="22.5" customHeight="1">
      <c r="A958" s="199" t="n"/>
      <c r="B958" s="201" t="n"/>
      <c r="C958" s="200" t="n"/>
      <c r="D958" s="201" t="n"/>
      <c r="E958" s="200" t="n"/>
      <c r="F958" s="201" t="n"/>
      <c r="G958" s="200" t="n"/>
      <c r="H958" s="201" t="n"/>
      <c r="I958" s="200" t="n"/>
      <c r="J958" s="199" t="n"/>
      <c r="K958" s="199" t="n"/>
      <c r="L958" s="199" t="n"/>
      <c r="M958" s="212" t="n"/>
      <c r="N958" s="199" t="n"/>
      <c r="O958" s="199" t="n"/>
      <c r="P958" s="199" t="n"/>
      <c r="Q958" s="199" t="n"/>
      <c r="R958" s="199" t="n"/>
      <c r="S958" s="199" t="n"/>
      <c r="T958" s="199" t="n"/>
      <c r="U958" s="199" t="n"/>
      <c r="V958" s="199" t="n"/>
      <c r="W958" s="199" t="n"/>
      <c r="X958" s="199" t="n"/>
      <c r="Y958" s="199" t="n"/>
      <c r="Z958" s="199" t="n"/>
      <c r="AA958" s="199" t="n"/>
      <c r="AB958" s="199" t="n"/>
      <c r="AC958" s="199" t="n"/>
      <c r="AD958" s="199" t="n"/>
      <c r="AE958" s="199" t="n"/>
      <c r="AF958" s="199" t="n"/>
      <c r="AG958" s="199" t="n"/>
    </row>
    <row r="959" ht="22.5" customHeight="1">
      <c r="A959" s="199" t="n"/>
      <c r="B959" s="201" t="n"/>
      <c r="C959" s="200" t="n"/>
      <c r="D959" s="201" t="n"/>
      <c r="E959" s="200" t="n"/>
      <c r="F959" s="201" t="n"/>
      <c r="G959" s="200" t="n"/>
      <c r="H959" s="201" t="n"/>
      <c r="I959" s="200" t="n"/>
      <c r="J959" s="199" t="n"/>
      <c r="K959" s="199" t="n"/>
      <c r="L959" s="199" t="n"/>
      <c r="M959" s="212" t="n"/>
      <c r="N959" s="199" t="n"/>
      <c r="O959" s="199" t="n"/>
      <c r="P959" s="199" t="n"/>
      <c r="Q959" s="199" t="n"/>
      <c r="R959" s="199" t="n"/>
      <c r="S959" s="199" t="n"/>
      <c r="T959" s="199" t="n"/>
      <c r="U959" s="199" t="n"/>
      <c r="V959" s="199" t="n"/>
      <c r="W959" s="199" t="n"/>
      <c r="X959" s="199" t="n"/>
      <c r="Y959" s="199" t="n"/>
      <c r="Z959" s="199" t="n"/>
      <c r="AA959" s="199" t="n"/>
      <c r="AB959" s="199" t="n"/>
      <c r="AC959" s="199" t="n"/>
      <c r="AD959" s="199" t="n"/>
      <c r="AE959" s="199" t="n"/>
      <c r="AF959" s="199" t="n"/>
      <c r="AG959" s="199" t="n"/>
    </row>
    <row r="960" ht="22.5" customHeight="1">
      <c r="A960" s="199" t="n"/>
      <c r="B960" s="201" t="n"/>
      <c r="C960" s="200" t="n"/>
      <c r="D960" s="201" t="n"/>
      <c r="E960" s="200" t="n"/>
      <c r="F960" s="201" t="n"/>
      <c r="G960" s="200" t="n"/>
      <c r="H960" s="201" t="n"/>
      <c r="I960" s="200" t="n"/>
      <c r="J960" s="199" t="n"/>
      <c r="K960" s="199" t="n"/>
      <c r="L960" s="199" t="n"/>
      <c r="M960" s="212" t="n"/>
      <c r="N960" s="199" t="n"/>
      <c r="O960" s="199" t="n"/>
      <c r="P960" s="199" t="n"/>
      <c r="Q960" s="199" t="n"/>
      <c r="R960" s="199" t="n"/>
      <c r="S960" s="199" t="n"/>
      <c r="T960" s="199" t="n"/>
      <c r="U960" s="199" t="n"/>
      <c r="V960" s="199" t="n"/>
      <c r="W960" s="199" t="n"/>
      <c r="X960" s="199" t="n"/>
      <c r="Y960" s="199" t="n"/>
      <c r="Z960" s="199" t="n"/>
      <c r="AA960" s="199" t="n"/>
      <c r="AB960" s="199" t="n"/>
      <c r="AC960" s="199" t="n"/>
      <c r="AD960" s="199" t="n"/>
      <c r="AE960" s="199" t="n"/>
      <c r="AF960" s="199" t="n"/>
      <c r="AG960" s="199" t="n"/>
    </row>
    <row r="961" ht="22.5" customHeight="1">
      <c r="A961" s="199" t="n"/>
      <c r="B961" s="201" t="n"/>
      <c r="C961" s="200" t="n"/>
      <c r="D961" s="201" t="n"/>
      <c r="E961" s="200" t="n"/>
      <c r="F961" s="201" t="n"/>
      <c r="G961" s="200" t="n"/>
      <c r="H961" s="201" t="n"/>
      <c r="I961" s="200" t="n"/>
      <c r="J961" s="199" t="n"/>
      <c r="K961" s="199" t="n"/>
      <c r="L961" s="199" t="n"/>
      <c r="M961" s="212" t="n"/>
      <c r="N961" s="199" t="n"/>
      <c r="O961" s="199" t="n"/>
      <c r="P961" s="199" t="n"/>
      <c r="Q961" s="199" t="n"/>
      <c r="R961" s="199" t="n"/>
      <c r="S961" s="199" t="n"/>
      <c r="T961" s="199" t="n"/>
      <c r="U961" s="199" t="n"/>
      <c r="V961" s="199" t="n"/>
      <c r="W961" s="199" t="n"/>
      <c r="X961" s="199" t="n"/>
      <c r="Y961" s="199" t="n"/>
      <c r="Z961" s="199" t="n"/>
      <c r="AA961" s="199" t="n"/>
      <c r="AB961" s="199" t="n"/>
      <c r="AC961" s="199" t="n"/>
      <c r="AD961" s="199" t="n"/>
      <c r="AE961" s="199" t="n"/>
      <c r="AF961" s="199" t="n"/>
      <c r="AG961" s="199" t="n"/>
    </row>
    <row r="962" ht="22.5" customHeight="1">
      <c r="A962" s="199" t="n"/>
      <c r="B962" s="201" t="n"/>
      <c r="C962" s="200" t="n"/>
      <c r="D962" s="201" t="n"/>
      <c r="E962" s="200" t="n"/>
      <c r="F962" s="201" t="n"/>
      <c r="G962" s="200" t="n"/>
      <c r="H962" s="201" t="n"/>
      <c r="I962" s="200" t="n"/>
      <c r="J962" s="199" t="n"/>
      <c r="K962" s="199" t="n"/>
      <c r="L962" s="199" t="n"/>
      <c r="M962" s="212" t="n"/>
      <c r="N962" s="199" t="n"/>
      <c r="O962" s="199" t="n"/>
      <c r="P962" s="199" t="n"/>
      <c r="Q962" s="199" t="n"/>
      <c r="R962" s="199" t="n"/>
      <c r="S962" s="199" t="n"/>
      <c r="T962" s="199" t="n"/>
      <c r="U962" s="199" t="n"/>
      <c r="V962" s="199" t="n"/>
      <c r="W962" s="199" t="n"/>
      <c r="X962" s="199" t="n"/>
      <c r="Y962" s="199" t="n"/>
      <c r="Z962" s="199" t="n"/>
      <c r="AA962" s="199" t="n"/>
      <c r="AB962" s="199" t="n"/>
      <c r="AC962" s="199" t="n"/>
      <c r="AD962" s="199" t="n"/>
      <c r="AE962" s="199" t="n"/>
      <c r="AF962" s="199" t="n"/>
      <c r="AG962" s="199" t="n"/>
    </row>
    <row r="963" ht="22.5" customHeight="1">
      <c r="A963" s="199" t="n"/>
      <c r="B963" s="201" t="n"/>
      <c r="C963" s="200" t="n"/>
      <c r="D963" s="201" t="n"/>
      <c r="E963" s="200" t="n"/>
      <c r="F963" s="201" t="n"/>
      <c r="G963" s="200" t="n"/>
      <c r="H963" s="201" t="n"/>
      <c r="I963" s="200" t="n"/>
      <c r="J963" s="199" t="n"/>
      <c r="K963" s="199" t="n"/>
      <c r="L963" s="199" t="n"/>
      <c r="M963" s="212" t="n"/>
      <c r="N963" s="199" t="n"/>
      <c r="O963" s="199" t="n"/>
      <c r="P963" s="199" t="n"/>
      <c r="Q963" s="199" t="n"/>
      <c r="R963" s="199" t="n"/>
      <c r="S963" s="199" t="n"/>
      <c r="T963" s="199" t="n"/>
      <c r="U963" s="199" t="n"/>
      <c r="V963" s="199" t="n"/>
      <c r="W963" s="199" t="n"/>
      <c r="X963" s="199" t="n"/>
      <c r="Y963" s="199" t="n"/>
      <c r="Z963" s="199" t="n"/>
      <c r="AA963" s="199" t="n"/>
      <c r="AB963" s="199" t="n"/>
      <c r="AC963" s="199" t="n"/>
      <c r="AD963" s="199" t="n"/>
      <c r="AE963" s="199" t="n"/>
      <c r="AF963" s="199" t="n"/>
      <c r="AG963" s="199" t="n"/>
    </row>
    <row r="964" ht="22.5" customHeight="1">
      <c r="A964" s="199" t="n"/>
      <c r="B964" s="201" t="n"/>
      <c r="C964" s="200" t="n"/>
      <c r="D964" s="201" t="n"/>
      <c r="E964" s="200" t="n"/>
      <c r="F964" s="201" t="n"/>
      <c r="G964" s="200" t="n"/>
      <c r="H964" s="201" t="n"/>
      <c r="I964" s="200" t="n"/>
      <c r="J964" s="199" t="n"/>
      <c r="K964" s="199" t="n"/>
      <c r="L964" s="199" t="n"/>
      <c r="M964" s="212" t="n"/>
      <c r="N964" s="199" t="n"/>
      <c r="O964" s="199" t="n"/>
      <c r="P964" s="199" t="n"/>
      <c r="Q964" s="199" t="n"/>
      <c r="R964" s="199" t="n"/>
      <c r="S964" s="199" t="n"/>
      <c r="T964" s="199" t="n"/>
      <c r="U964" s="199" t="n"/>
      <c r="V964" s="199" t="n"/>
      <c r="W964" s="199" t="n"/>
      <c r="X964" s="199" t="n"/>
      <c r="Y964" s="199" t="n"/>
      <c r="Z964" s="199" t="n"/>
      <c r="AA964" s="199" t="n"/>
      <c r="AB964" s="199" t="n"/>
      <c r="AC964" s="199" t="n"/>
      <c r="AD964" s="199" t="n"/>
      <c r="AE964" s="199" t="n"/>
      <c r="AF964" s="199" t="n"/>
      <c r="AG964" s="199" t="n"/>
    </row>
    <row r="965" ht="22.5" customHeight="1">
      <c r="A965" s="199" t="n"/>
      <c r="B965" s="201" t="n"/>
      <c r="C965" s="200" t="n"/>
      <c r="D965" s="201" t="n"/>
      <c r="E965" s="200" t="n"/>
      <c r="F965" s="201" t="n"/>
      <c r="G965" s="200" t="n"/>
      <c r="H965" s="201" t="n"/>
      <c r="I965" s="200" t="n"/>
      <c r="J965" s="199" t="n"/>
      <c r="K965" s="199" t="n"/>
      <c r="L965" s="199" t="n"/>
      <c r="M965" s="212" t="n"/>
      <c r="N965" s="199" t="n"/>
      <c r="O965" s="199" t="n"/>
      <c r="P965" s="199" t="n"/>
      <c r="Q965" s="199" t="n"/>
      <c r="R965" s="199" t="n"/>
      <c r="S965" s="199" t="n"/>
      <c r="T965" s="199" t="n"/>
      <c r="U965" s="199" t="n"/>
      <c r="V965" s="199" t="n"/>
      <c r="W965" s="199" t="n"/>
      <c r="X965" s="199" t="n"/>
      <c r="Y965" s="199" t="n"/>
      <c r="Z965" s="199" t="n"/>
      <c r="AA965" s="199" t="n"/>
      <c r="AB965" s="199" t="n"/>
      <c r="AC965" s="199" t="n"/>
      <c r="AD965" s="199" t="n"/>
      <c r="AE965" s="199" t="n"/>
      <c r="AF965" s="199" t="n"/>
      <c r="AG965" s="199" t="n"/>
    </row>
    <row r="966" ht="22.5" customHeight="1">
      <c r="A966" s="199" t="n"/>
      <c r="B966" s="201" t="n"/>
      <c r="C966" s="200" t="n"/>
      <c r="D966" s="201" t="n"/>
      <c r="E966" s="200" t="n"/>
      <c r="F966" s="201" t="n"/>
      <c r="G966" s="200" t="n"/>
      <c r="H966" s="201" t="n"/>
      <c r="I966" s="200" t="n"/>
      <c r="J966" s="199" t="n"/>
      <c r="K966" s="199" t="n"/>
      <c r="L966" s="199" t="n"/>
      <c r="M966" s="212" t="n"/>
      <c r="N966" s="199" t="n"/>
      <c r="O966" s="199" t="n"/>
      <c r="P966" s="199" t="n"/>
      <c r="Q966" s="199" t="n"/>
      <c r="R966" s="199" t="n"/>
      <c r="S966" s="199" t="n"/>
      <c r="T966" s="199" t="n"/>
      <c r="U966" s="199" t="n"/>
      <c r="V966" s="199" t="n"/>
      <c r="W966" s="199" t="n"/>
      <c r="X966" s="199" t="n"/>
      <c r="Y966" s="199" t="n"/>
      <c r="Z966" s="199" t="n"/>
      <c r="AA966" s="199" t="n"/>
      <c r="AB966" s="199" t="n"/>
      <c r="AC966" s="199" t="n"/>
      <c r="AD966" s="199" t="n"/>
      <c r="AE966" s="199" t="n"/>
      <c r="AF966" s="199" t="n"/>
      <c r="AG966" s="199" t="n"/>
    </row>
    <row r="967" ht="22.5" customHeight="1">
      <c r="A967" s="199" t="n"/>
      <c r="B967" s="201" t="n"/>
      <c r="C967" s="200" t="n"/>
      <c r="D967" s="201" t="n"/>
      <c r="E967" s="200" t="n"/>
      <c r="F967" s="201" t="n"/>
      <c r="G967" s="200" t="n"/>
      <c r="H967" s="201" t="n"/>
      <c r="I967" s="200" t="n"/>
      <c r="J967" s="199" t="n"/>
      <c r="K967" s="199" t="n"/>
      <c r="L967" s="199" t="n"/>
      <c r="M967" s="212" t="n"/>
      <c r="N967" s="199" t="n"/>
      <c r="O967" s="199" t="n"/>
      <c r="P967" s="199" t="n"/>
      <c r="Q967" s="199" t="n"/>
      <c r="R967" s="199" t="n"/>
      <c r="S967" s="199" t="n"/>
      <c r="T967" s="199" t="n"/>
      <c r="U967" s="199" t="n"/>
      <c r="V967" s="199" t="n"/>
      <c r="W967" s="199" t="n"/>
      <c r="X967" s="199" t="n"/>
      <c r="Y967" s="199" t="n"/>
      <c r="Z967" s="199" t="n"/>
      <c r="AA967" s="199" t="n"/>
      <c r="AB967" s="199" t="n"/>
      <c r="AC967" s="199" t="n"/>
      <c r="AD967" s="199" t="n"/>
      <c r="AE967" s="199" t="n"/>
      <c r="AF967" s="199" t="n"/>
      <c r="AG967" s="199" t="n"/>
    </row>
    <row r="968" ht="22.5" customHeight="1">
      <c r="A968" s="199" t="n"/>
      <c r="B968" s="201" t="n"/>
      <c r="C968" s="200" t="n"/>
      <c r="D968" s="201" t="n"/>
      <c r="E968" s="200" t="n"/>
      <c r="F968" s="201" t="n"/>
      <c r="G968" s="200" t="n"/>
      <c r="H968" s="201" t="n"/>
      <c r="I968" s="200" t="n"/>
      <c r="J968" s="199" t="n"/>
      <c r="K968" s="199" t="n"/>
      <c r="L968" s="199" t="n"/>
      <c r="M968" s="212" t="n"/>
      <c r="N968" s="199" t="n"/>
      <c r="O968" s="199" t="n"/>
      <c r="P968" s="199" t="n"/>
      <c r="Q968" s="199" t="n"/>
      <c r="R968" s="199" t="n"/>
      <c r="S968" s="199" t="n"/>
      <c r="T968" s="199" t="n"/>
      <c r="U968" s="199" t="n"/>
      <c r="V968" s="199" t="n"/>
      <c r="W968" s="199" t="n"/>
      <c r="X968" s="199" t="n"/>
      <c r="Y968" s="199" t="n"/>
      <c r="Z968" s="199" t="n"/>
      <c r="AA968" s="199" t="n"/>
      <c r="AB968" s="199" t="n"/>
      <c r="AC968" s="199" t="n"/>
      <c r="AD968" s="199" t="n"/>
      <c r="AE968" s="199" t="n"/>
      <c r="AF968" s="199" t="n"/>
      <c r="AG968" s="199" t="n"/>
    </row>
    <row r="969" ht="22.5" customHeight="1">
      <c r="A969" s="199" t="n"/>
      <c r="B969" s="201" t="n"/>
      <c r="C969" s="200" t="n"/>
      <c r="D969" s="201" t="n"/>
      <c r="E969" s="200" t="n"/>
      <c r="F969" s="201" t="n"/>
      <c r="G969" s="200" t="n"/>
      <c r="H969" s="201" t="n"/>
      <c r="I969" s="200" t="n"/>
      <c r="J969" s="199" t="n"/>
      <c r="K969" s="199" t="n"/>
      <c r="L969" s="199" t="n"/>
      <c r="M969" s="212" t="n"/>
      <c r="N969" s="199" t="n"/>
      <c r="O969" s="199" t="n"/>
      <c r="P969" s="199" t="n"/>
      <c r="Q969" s="199" t="n"/>
      <c r="R969" s="199" t="n"/>
      <c r="S969" s="199" t="n"/>
      <c r="T969" s="199" t="n"/>
      <c r="U969" s="199" t="n"/>
      <c r="V969" s="199" t="n"/>
      <c r="W969" s="199" t="n"/>
      <c r="X969" s="199" t="n"/>
      <c r="Y969" s="199" t="n"/>
      <c r="Z969" s="199" t="n"/>
      <c r="AA969" s="199" t="n"/>
      <c r="AB969" s="199" t="n"/>
      <c r="AC969" s="199" t="n"/>
      <c r="AD969" s="199" t="n"/>
      <c r="AE969" s="199" t="n"/>
      <c r="AF969" s="199" t="n"/>
      <c r="AG969" s="199" t="n"/>
    </row>
    <row r="970" ht="22.5" customHeight="1">
      <c r="A970" s="199" t="n"/>
      <c r="B970" s="201" t="n"/>
      <c r="C970" s="200" t="n"/>
      <c r="D970" s="201" t="n"/>
      <c r="E970" s="200" t="n"/>
      <c r="F970" s="201" t="n"/>
      <c r="G970" s="200" t="n"/>
      <c r="H970" s="201" t="n"/>
      <c r="I970" s="200" t="n"/>
      <c r="J970" s="199" t="n"/>
      <c r="K970" s="199" t="n"/>
      <c r="L970" s="199" t="n"/>
      <c r="M970" s="212" t="n"/>
      <c r="N970" s="199" t="n"/>
      <c r="O970" s="199" t="n"/>
      <c r="P970" s="199" t="n"/>
      <c r="Q970" s="199" t="n"/>
      <c r="R970" s="199" t="n"/>
      <c r="S970" s="199" t="n"/>
      <c r="T970" s="199" t="n"/>
      <c r="U970" s="199" t="n"/>
      <c r="V970" s="199" t="n"/>
      <c r="W970" s="199" t="n"/>
      <c r="X970" s="199" t="n"/>
      <c r="Y970" s="199" t="n"/>
      <c r="Z970" s="199" t="n"/>
      <c r="AA970" s="199" t="n"/>
      <c r="AB970" s="199" t="n"/>
      <c r="AC970" s="199" t="n"/>
      <c r="AD970" s="199" t="n"/>
      <c r="AE970" s="199" t="n"/>
      <c r="AF970" s="199" t="n"/>
      <c r="AG970" s="199" t="n"/>
    </row>
    <row r="971" ht="22.5" customHeight="1">
      <c r="A971" s="199" t="n"/>
      <c r="B971" s="201" t="n"/>
      <c r="C971" s="200" t="n"/>
      <c r="D971" s="201" t="n"/>
      <c r="E971" s="200" t="n"/>
      <c r="F971" s="201" t="n"/>
      <c r="G971" s="200" t="n"/>
      <c r="H971" s="201" t="n"/>
      <c r="I971" s="200" t="n"/>
      <c r="J971" s="199" t="n"/>
      <c r="K971" s="199" t="n"/>
      <c r="L971" s="199" t="n"/>
      <c r="M971" s="212" t="n"/>
      <c r="N971" s="199" t="n"/>
      <c r="O971" s="199" t="n"/>
      <c r="P971" s="199" t="n"/>
      <c r="Q971" s="199" t="n"/>
      <c r="R971" s="199" t="n"/>
      <c r="S971" s="199" t="n"/>
      <c r="T971" s="199" t="n"/>
      <c r="U971" s="199" t="n"/>
      <c r="V971" s="199" t="n"/>
      <c r="W971" s="199" t="n"/>
      <c r="X971" s="199" t="n"/>
      <c r="Y971" s="199" t="n"/>
      <c r="Z971" s="199" t="n"/>
      <c r="AA971" s="199" t="n"/>
      <c r="AB971" s="199" t="n"/>
      <c r="AC971" s="199" t="n"/>
      <c r="AD971" s="199" t="n"/>
      <c r="AE971" s="199" t="n"/>
      <c r="AF971" s="199" t="n"/>
      <c r="AG971" s="199" t="n"/>
    </row>
    <row r="972" ht="22.5" customHeight="1">
      <c r="A972" s="199" t="n"/>
      <c r="B972" s="201" t="n"/>
      <c r="C972" s="200" t="n"/>
      <c r="D972" s="201" t="n"/>
      <c r="E972" s="200" t="n"/>
      <c r="F972" s="201" t="n"/>
      <c r="G972" s="200" t="n"/>
      <c r="H972" s="201" t="n"/>
      <c r="I972" s="200" t="n"/>
      <c r="J972" s="199" t="n"/>
      <c r="K972" s="199" t="n"/>
      <c r="L972" s="199" t="n"/>
      <c r="M972" s="212" t="n"/>
      <c r="N972" s="199" t="n"/>
      <c r="O972" s="199" t="n"/>
      <c r="P972" s="199" t="n"/>
      <c r="Q972" s="199" t="n"/>
      <c r="R972" s="199" t="n"/>
      <c r="S972" s="199" t="n"/>
      <c r="T972" s="199" t="n"/>
      <c r="U972" s="199" t="n"/>
      <c r="V972" s="199" t="n"/>
      <c r="W972" s="199" t="n"/>
      <c r="X972" s="199" t="n"/>
      <c r="Y972" s="199" t="n"/>
      <c r="Z972" s="199" t="n"/>
      <c r="AA972" s="199" t="n"/>
      <c r="AB972" s="199" t="n"/>
      <c r="AC972" s="199" t="n"/>
      <c r="AD972" s="199" t="n"/>
      <c r="AE972" s="199" t="n"/>
      <c r="AF972" s="199" t="n"/>
      <c r="AG972" s="199" t="n"/>
    </row>
    <row r="973" ht="22.5" customHeight="1">
      <c r="A973" s="199" t="n"/>
      <c r="B973" s="201" t="n"/>
      <c r="C973" s="200" t="n"/>
      <c r="D973" s="201" t="n"/>
      <c r="E973" s="200" t="n"/>
      <c r="F973" s="201" t="n"/>
      <c r="G973" s="200" t="n"/>
      <c r="H973" s="201" t="n"/>
      <c r="I973" s="200" t="n"/>
      <c r="J973" s="199" t="n"/>
      <c r="K973" s="199" t="n"/>
      <c r="L973" s="199" t="n"/>
      <c r="M973" s="212" t="n"/>
      <c r="N973" s="199" t="n"/>
      <c r="O973" s="199" t="n"/>
      <c r="P973" s="199" t="n"/>
      <c r="Q973" s="199" t="n"/>
      <c r="R973" s="199" t="n"/>
      <c r="S973" s="199" t="n"/>
      <c r="T973" s="199" t="n"/>
      <c r="U973" s="199" t="n"/>
      <c r="V973" s="199" t="n"/>
      <c r="W973" s="199" t="n"/>
      <c r="X973" s="199" t="n"/>
      <c r="Y973" s="199" t="n"/>
      <c r="Z973" s="199" t="n"/>
      <c r="AA973" s="199" t="n"/>
      <c r="AB973" s="199" t="n"/>
      <c r="AC973" s="199" t="n"/>
      <c r="AD973" s="199" t="n"/>
      <c r="AE973" s="199" t="n"/>
      <c r="AF973" s="199" t="n"/>
      <c r="AG973" s="199" t="n"/>
    </row>
    <row r="974" ht="22.5" customHeight="1">
      <c r="A974" s="199" t="n"/>
      <c r="B974" s="201" t="n"/>
      <c r="C974" s="200" t="n"/>
      <c r="D974" s="201" t="n"/>
      <c r="E974" s="200" t="n"/>
      <c r="F974" s="201" t="n"/>
      <c r="G974" s="200" t="n"/>
      <c r="H974" s="201" t="n"/>
      <c r="I974" s="200" t="n"/>
      <c r="J974" s="199" t="n"/>
      <c r="K974" s="199" t="n"/>
      <c r="L974" s="199" t="n"/>
      <c r="M974" s="212" t="n"/>
      <c r="N974" s="199" t="n"/>
      <c r="O974" s="199" t="n"/>
      <c r="P974" s="199" t="n"/>
      <c r="Q974" s="199" t="n"/>
      <c r="R974" s="199" t="n"/>
      <c r="S974" s="199" t="n"/>
      <c r="T974" s="199" t="n"/>
      <c r="U974" s="199" t="n"/>
      <c r="V974" s="199" t="n"/>
      <c r="W974" s="199" t="n"/>
      <c r="X974" s="199" t="n"/>
      <c r="Y974" s="199" t="n"/>
      <c r="Z974" s="199" t="n"/>
      <c r="AA974" s="199" t="n"/>
      <c r="AB974" s="199" t="n"/>
      <c r="AC974" s="199" t="n"/>
      <c r="AD974" s="199" t="n"/>
      <c r="AE974" s="199" t="n"/>
      <c r="AF974" s="199" t="n"/>
      <c r="AG974" s="199" t="n"/>
    </row>
    <row r="975" ht="22.5" customHeight="1">
      <c r="A975" s="199" t="n"/>
      <c r="B975" s="201" t="n"/>
      <c r="C975" s="200" t="n"/>
      <c r="D975" s="201" t="n"/>
      <c r="E975" s="200" t="n"/>
      <c r="F975" s="201" t="n"/>
      <c r="G975" s="200" t="n"/>
      <c r="H975" s="201" t="n"/>
      <c r="I975" s="200" t="n"/>
      <c r="J975" s="199" t="n"/>
      <c r="K975" s="199" t="n"/>
      <c r="L975" s="199" t="n"/>
      <c r="M975" s="212" t="n"/>
      <c r="N975" s="199" t="n"/>
      <c r="O975" s="199" t="n"/>
      <c r="P975" s="199" t="n"/>
      <c r="Q975" s="199" t="n"/>
      <c r="R975" s="199" t="n"/>
      <c r="S975" s="199" t="n"/>
      <c r="T975" s="199" t="n"/>
      <c r="U975" s="199" t="n"/>
      <c r="V975" s="199" t="n"/>
      <c r="W975" s="199" t="n"/>
      <c r="X975" s="199" t="n"/>
      <c r="Y975" s="199" t="n"/>
      <c r="Z975" s="199" t="n"/>
      <c r="AA975" s="199" t="n"/>
      <c r="AB975" s="199" t="n"/>
      <c r="AC975" s="199" t="n"/>
      <c r="AD975" s="199" t="n"/>
      <c r="AE975" s="199" t="n"/>
      <c r="AF975" s="199" t="n"/>
      <c r="AG975" s="199" t="n"/>
    </row>
    <row r="976" ht="22.5" customHeight="1">
      <c r="A976" s="199" t="n"/>
      <c r="B976" s="201" t="n"/>
      <c r="C976" s="200" t="n"/>
      <c r="D976" s="201" t="n"/>
      <c r="E976" s="200" t="n"/>
      <c r="F976" s="201" t="n"/>
      <c r="G976" s="200" t="n"/>
      <c r="H976" s="201" t="n"/>
      <c r="I976" s="200" t="n"/>
      <c r="J976" s="199" t="n"/>
      <c r="K976" s="199" t="n"/>
      <c r="L976" s="199" t="n"/>
      <c r="M976" s="212" t="n"/>
      <c r="N976" s="199" t="n"/>
      <c r="O976" s="199" t="n"/>
      <c r="P976" s="199" t="n"/>
      <c r="Q976" s="199" t="n"/>
      <c r="R976" s="199" t="n"/>
      <c r="S976" s="199" t="n"/>
      <c r="T976" s="199" t="n"/>
      <c r="U976" s="199" t="n"/>
      <c r="V976" s="199" t="n"/>
      <c r="W976" s="199" t="n"/>
      <c r="X976" s="199" t="n"/>
      <c r="Y976" s="199" t="n"/>
      <c r="Z976" s="199" t="n"/>
      <c r="AA976" s="199" t="n"/>
      <c r="AB976" s="199" t="n"/>
      <c r="AC976" s="199" t="n"/>
      <c r="AD976" s="199" t="n"/>
      <c r="AE976" s="199" t="n"/>
      <c r="AF976" s="199" t="n"/>
      <c r="AG976" s="199" t="n"/>
    </row>
    <row r="977" ht="22.5" customHeight="1">
      <c r="A977" s="199" t="n"/>
      <c r="B977" s="201" t="n"/>
      <c r="C977" s="200" t="n"/>
      <c r="D977" s="201" t="n"/>
      <c r="E977" s="200" t="n"/>
      <c r="F977" s="201" t="n"/>
      <c r="G977" s="200" t="n"/>
      <c r="H977" s="201" t="n"/>
      <c r="I977" s="200" t="n"/>
      <c r="J977" s="199" t="n"/>
      <c r="K977" s="199" t="n"/>
      <c r="L977" s="199" t="n"/>
      <c r="M977" s="212" t="n"/>
      <c r="N977" s="199" t="n"/>
      <c r="O977" s="199" t="n"/>
      <c r="P977" s="199" t="n"/>
      <c r="Q977" s="199" t="n"/>
      <c r="R977" s="199" t="n"/>
      <c r="S977" s="199" t="n"/>
      <c r="T977" s="199" t="n"/>
      <c r="U977" s="199" t="n"/>
      <c r="V977" s="199" t="n"/>
      <c r="W977" s="199" t="n"/>
      <c r="X977" s="199" t="n"/>
      <c r="Y977" s="199" t="n"/>
      <c r="Z977" s="199" t="n"/>
      <c r="AA977" s="199" t="n"/>
      <c r="AB977" s="199" t="n"/>
      <c r="AC977" s="199" t="n"/>
      <c r="AD977" s="199" t="n"/>
      <c r="AE977" s="199" t="n"/>
      <c r="AF977" s="199" t="n"/>
      <c r="AG977" s="199" t="n"/>
    </row>
    <row r="978" ht="22.5" customHeight="1">
      <c r="A978" s="199" t="n"/>
      <c r="B978" s="201" t="n"/>
      <c r="C978" s="200" t="n"/>
      <c r="D978" s="201" t="n"/>
      <c r="E978" s="200" t="n"/>
      <c r="F978" s="201" t="n"/>
      <c r="G978" s="200" t="n"/>
      <c r="H978" s="201" t="n"/>
      <c r="I978" s="200" t="n"/>
      <c r="J978" s="199" t="n"/>
      <c r="K978" s="199" t="n"/>
      <c r="L978" s="199" t="n"/>
      <c r="M978" s="212" t="n"/>
      <c r="N978" s="199" t="n"/>
      <c r="O978" s="199" t="n"/>
      <c r="P978" s="199" t="n"/>
      <c r="Q978" s="199" t="n"/>
      <c r="R978" s="199" t="n"/>
      <c r="S978" s="199" t="n"/>
      <c r="T978" s="199" t="n"/>
      <c r="U978" s="199" t="n"/>
      <c r="V978" s="199" t="n"/>
      <c r="W978" s="199" t="n"/>
      <c r="X978" s="199" t="n"/>
      <c r="Y978" s="199" t="n"/>
      <c r="Z978" s="199" t="n"/>
      <c r="AA978" s="199" t="n"/>
      <c r="AB978" s="199" t="n"/>
      <c r="AC978" s="199" t="n"/>
      <c r="AD978" s="199" t="n"/>
      <c r="AE978" s="199" t="n"/>
      <c r="AF978" s="199" t="n"/>
      <c r="AG978" s="199" t="n"/>
    </row>
    <row r="979" ht="22.5" customHeight="1">
      <c r="A979" s="199" t="n"/>
      <c r="B979" s="201" t="n"/>
      <c r="C979" s="200" t="n"/>
      <c r="D979" s="201" t="n"/>
      <c r="E979" s="200" t="n"/>
      <c r="F979" s="201" t="n"/>
      <c r="G979" s="200" t="n"/>
      <c r="H979" s="201" t="n"/>
      <c r="I979" s="200" t="n"/>
      <c r="J979" s="199" t="n"/>
      <c r="K979" s="199" t="n"/>
      <c r="L979" s="199" t="n"/>
      <c r="M979" s="212" t="n"/>
      <c r="N979" s="199" t="n"/>
      <c r="O979" s="199" t="n"/>
      <c r="P979" s="199" t="n"/>
      <c r="Q979" s="199" t="n"/>
      <c r="R979" s="199" t="n"/>
      <c r="S979" s="199" t="n"/>
      <c r="T979" s="199" t="n"/>
      <c r="U979" s="199" t="n"/>
      <c r="V979" s="199" t="n"/>
      <c r="W979" s="199" t="n"/>
      <c r="X979" s="199" t="n"/>
      <c r="Y979" s="199" t="n"/>
      <c r="Z979" s="199" t="n"/>
      <c r="AA979" s="199" t="n"/>
      <c r="AB979" s="199" t="n"/>
      <c r="AC979" s="199" t="n"/>
      <c r="AD979" s="199" t="n"/>
      <c r="AE979" s="199" t="n"/>
      <c r="AF979" s="199" t="n"/>
      <c r="AG979" s="199" t="n"/>
    </row>
    <row r="980" ht="22.5" customHeight="1">
      <c r="A980" s="199" t="n"/>
      <c r="B980" s="201" t="n"/>
      <c r="C980" s="200" t="n"/>
      <c r="D980" s="201" t="n"/>
      <c r="E980" s="200" t="n"/>
      <c r="F980" s="201" t="n"/>
      <c r="G980" s="200" t="n"/>
      <c r="H980" s="201" t="n"/>
      <c r="I980" s="200" t="n"/>
      <c r="J980" s="199" t="n"/>
      <c r="K980" s="199" t="n"/>
      <c r="L980" s="199" t="n"/>
      <c r="M980" s="212" t="n"/>
      <c r="N980" s="199" t="n"/>
      <c r="O980" s="199" t="n"/>
      <c r="P980" s="199" t="n"/>
      <c r="Q980" s="199" t="n"/>
      <c r="R980" s="199" t="n"/>
      <c r="S980" s="199" t="n"/>
      <c r="T980" s="199" t="n"/>
      <c r="U980" s="199" t="n"/>
      <c r="V980" s="199" t="n"/>
      <c r="W980" s="199" t="n"/>
      <c r="X980" s="199" t="n"/>
      <c r="Y980" s="199" t="n"/>
      <c r="Z980" s="199" t="n"/>
      <c r="AA980" s="199" t="n"/>
      <c r="AB980" s="199" t="n"/>
      <c r="AC980" s="199" t="n"/>
      <c r="AD980" s="199" t="n"/>
      <c r="AE980" s="199" t="n"/>
      <c r="AF980" s="199" t="n"/>
      <c r="AG980" s="199" t="n"/>
    </row>
    <row r="981" ht="22.5" customHeight="1">
      <c r="A981" s="199" t="n"/>
      <c r="B981" s="201" t="n"/>
      <c r="C981" s="200" t="n"/>
      <c r="D981" s="201" t="n"/>
      <c r="E981" s="200" t="n"/>
      <c r="F981" s="201" t="n"/>
      <c r="G981" s="200" t="n"/>
      <c r="H981" s="201" t="n"/>
      <c r="I981" s="200" t="n"/>
      <c r="J981" s="199" t="n"/>
      <c r="K981" s="199" t="n"/>
      <c r="L981" s="199" t="n"/>
      <c r="M981" s="212" t="n"/>
      <c r="N981" s="199" t="n"/>
      <c r="O981" s="199" t="n"/>
      <c r="P981" s="199" t="n"/>
      <c r="Q981" s="199" t="n"/>
      <c r="R981" s="199" t="n"/>
      <c r="S981" s="199" t="n"/>
      <c r="T981" s="199" t="n"/>
      <c r="U981" s="199" t="n"/>
      <c r="V981" s="199" t="n"/>
      <c r="W981" s="199" t="n"/>
      <c r="X981" s="199" t="n"/>
      <c r="Y981" s="199" t="n"/>
      <c r="Z981" s="199" t="n"/>
      <c r="AA981" s="199" t="n"/>
      <c r="AB981" s="199" t="n"/>
      <c r="AC981" s="199" t="n"/>
      <c r="AD981" s="199" t="n"/>
      <c r="AE981" s="199" t="n"/>
      <c r="AF981" s="199" t="n"/>
      <c r="AG981" s="199" t="n"/>
    </row>
    <row r="982" ht="22.5" customHeight="1">
      <c r="A982" s="199" t="n"/>
      <c r="B982" s="201" t="n"/>
      <c r="C982" s="200" t="n"/>
      <c r="D982" s="201" t="n"/>
      <c r="E982" s="200" t="n"/>
      <c r="F982" s="201" t="n"/>
      <c r="G982" s="200" t="n"/>
      <c r="H982" s="201" t="n"/>
      <c r="I982" s="200" t="n"/>
      <c r="J982" s="199" t="n"/>
      <c r="K982" s="199" t="n"/>
      <c r="L982" s="199" t="n"/>
      <c r="M982" s="212" t="n"/>
      <c r="N982" s="199" t="n"/>
      <c r="O982" s="199" t="n"/>
      <c r="P982" s="199" t="n"/>
      <c r="Q982" s="199" t="n"/>
      <c r="R982" s="199" t="n"/>
      <c r="S982" s="199" t="n"/>
      <c r="T982" s="199" t="n"/>
      <c r="U982" s="199" t="n"/>
      <c r="V982" s="199" t="n"/>
      <c r="W982" s="199" t="n"/>
      <c r="X982" s="199" t="n"/>
      <c r="Y982" s="199" t="n"/>
      <c r="Z982" s="199" t="n"/>
      <c r="AA982" s="199" t="n"/>
      <c r="AB982" s="199" t="n"/>
      <c r="AC982" s="199" t="n"/>
      <c r="AD982" s="199" t="n"/>
      <c r="AE982" s="199" t="n"/>
      <c r="AF982" s="199" t="n"/>
      <c r="AG982" s="199" t="n"/>
    </row>
    <row r="983" ht="22.5" customHeight="1">
      <c r="A983" s="199" t="n"/>
      <c r="B983" s="201" t="n"/>
      <c r="C983" s="200" t="n"/>
      <c r="D983" s="201" t="n"/>
      <c r="E983" s="200" t="n"/>
      <c r="F983" s="201" t="n"/>
      <c r="G983" s="200" t="n"/>
      <c r="H983" s="201" t="n"/>
      <c r="I983" s="200" t="n"/>
      <c r="J983" s="199" t="n"/>
      <c r="K983" s="199" t="n"/>
      <c r="L983" s="199" t="n"/>
      <c r="M983" s="212" t="n"/>
      <c r="N983" s="199" t="n"/>
      <c r="O983" s="199" t="n"/>
      <c r="P983" s="199" t="n"/>
      <c r="Q983" s="199" t="n"/>
      <c r="R983" s="199" t="n"/>
      <c r="S983" s="199" t="n"/>
      <c r="T983" s="199" t="n"/>
      <c r="U983" s="199" t="n"/>
      <c r="V983" s="199" t="n"/>
      <c r="W983" s="199" t="n"/>
      <c r="X983" s="199" t="n"/>
      <c r="Y983" s="199" t="n"/>
      <c r="Z983" s="199" t="n"/>
      <c r="AA983" s="199" t="n"/>
      <c r="AB983" s="199" t="n"/>
      <c r="AC983" s="199" t="n"/>
      <c r="AD983" s="199" t="n"/>
      <c r="AE983" s="199" t="n"/>
      <c r="AF983" s="199" t="n"/>
      <c r="AG983" s="199" t="n"/>
    </row>
    <row r="984" ht="22.5" customHeight="1">
      <c r="A984" s="199" t="n"/>
      <c r="B984" s="201" t="n"/>
      <c r="C984" s="200" t="n"/>
      <c r="D984" s="201" t="n"/>
      <c r="E984" s="200" t="n"/>
      <c r="F984" s="201" t="n"/>
      <c r="G984" s="200" t="n"/>
      <c r="H984" s="201" t="n"/>
      <c r="I984" s="200" t="n"/>
      <c r="J984" s="199" t="n"/>
      <c r="K984" s="199" t="n"/>
      <c r="L984" s="199" t="n"/>
      <c r="M984" s="212" t="n"/>
      <c r="N984" s="199" t="n"/>
      <c r="O984" s="199" t="n"/>
      <c r="P984" s="199" t="n"/>
      <c r="Q984" s="199" t="n"/>
      <c r="R984" s="199" t="n"/>
      <c r="S984" s="199" t="n"/>
      <c r="T984" s="199" t="n"/>
      <c r="U984" s="199" t="n"/>
      <c r="V984" s="199" t="n"/>
      <c r="W984" s="199" t="n"/>
      <c r="X984" s="199" t="n"/>
      <c r="Y984" s="199" t="n"/>
      <c r="Z984" s="199" t="n"/>
      <c r="AA984" s="199" t="n"/>
      <c r="AB984" s="199" t="n"/>
      <c r="AC984" s="199" t="n"/>
      <c r="AD984" s="199" t="n"/>
      <c r="AE984" s="199" t="n"/>
      <c r="AF984" s="199" t="n"/>
      <c r="AG984" s="199" t="n"/>
    </row>
    <row r="985" ht="22.5" customHeight="1">
      <c r="A985" s="199" t="n"/>
      <c r="B985" s="201" t="n"/>
      <c r="C985" s="200" t="n"/>
      <c r="D985" s="201" t="n"/>
      <c r="E985" s="200" t="n"/>
      <c r="F985" s="201" t="n"/>
      <c r="G985" s="200" t="n"/>
      <c r="H985" s="201" t="n"/>
      <c r="I985" s="200" t="n"/>
      <c r="J985" s="199" t="n"/>
      <c r="K985" s="199" t="n"/>
      <c r="L985" s="199" t="n"/>
      <c r="M985" s="212" t="n"/>
      <c r="N985" s="199" t="n"/>
      <c r="O985" s="199" t="n"/>
      <c r="P985" s="199" t="n"/>
      <c r="Q985" s="199" t="n"/>
      <c r="R985" s="199" t="n"/>
      <c r="S985" s="199" t="n"/>
      <c r="T985" s="199" t="n"/>
      <c r="U985" s="199" t="n"/>
      <c r="V985" s="199" t="n"/>
      <c r="W985" s="199" t="n"/>
      <c r="X985" s="199" t="n"/>
      <c r="Y985" s="199" t="n"/>
      <c r="Z985" s="199" t="n"/>
      <c r="AA985" s="199" t="n"/>
      <c r="AB985" s="199" t="n"/>
      <c r="AC985" s="199" t="n"/>
      <c r="AD985" s="199" t="n"/>
      <c r="AE985" s="199" t="n"/>
      <c r="AF985" s="199" t="n"/>
      <c r="AG985" s="199" t="n"/>
    </row>
    <row r="986" ht="22.5" customHeight="1">
      <c r="A986" s="199" t="n"/>
      <c r="B986" s="201" t="n"/>
      <c r="C986" s="200" t="n"/>
      <c r="D986" s="201" t="n"/>
      <c r="E986" s="200" t="n"/>
      <c r="F986" s="201" t="n"/>
      <c r="G986" s="200" t="n"/>
      <c r="H986" s="201" t="n"/>
      <c r="I986" s="200" t="n"/>
      <c r="J986" s="199" t="n"/>
      <c r="K986" s="199" t="n"/>
      <c r="L986" s="199" t="n"/>
      <c r="M986" s="212" t="n"/>
      <c r="N986" s="199" t="n"/>
      <c r="O986" s="199" t="n"/>
      <c r="P986" s="199" t="n"/>
      <c r="Q986" s="199" t="n"/>
      <c r="R986" s="199" t="n"/>
      <c r="S986" s="199" t="n"/>
      <c r="T986" s="199" t="n"/>
      <c r="U986" s="199" t="n"/>
      <c r="V986" s="199" t="n"/>
      <c r="W986" s="199" t="n"/>
      <c r="X986" s="199" t="n"/>
      <c r="Y986" s="199" t="n"/>
      <c r="Z986" s="199" t="n"/>
      <c r="AA986" s="199" t="n"/>
      <c r="AB986" s="199" t="n"/>
      <c r="AC986" s="199" t="n"/>
      <c r="AD986" s="199" t="n"/>
      <c r="AE986" s="199" t="n"/>
      <c r="AF986" s="199" t="n"/>
      <c r="AG986" s="199" t="n"/>
    </row>
    <row r="987" ht="22.5" customHeight="1">
      <c r="A987" s="199" t="n"/>
      <c r="B987" s="201" t="n"/>
      <c r="C987" s="200" t="n"/>
      <c r="D987" s="201" t="n"/>
      <c r="E987" s="200" t="n"/>
      <c r="F987" s="201" t="n"/>
      <c r="G987" s="200" t="n"/>
      <c r="H987" s="201" t="n"/>
      <c r="I987" s="200" t="n"/>
      <c r="J987" s="199" t="n"/>
      <c r="K987" s="199" t="n"/>
      <c r="L987" s="199" t="n"/>
      <c r="M987" s="212" t="n"/>
      <c r="N987" s="199" t="n"/>
      <c r="O987" s="199" t="n"/>
      <c r="P987" s="199" t="n"/>
      <c r="Q987" s="199" t="n"/>
      <c r="R987" s="199" t="n"/>
      <c r="S987" s="199" t="n"/>
      <c r="T987" s="199" t="n"/>
      <c r="U987" s="199" t="n"/>
      <c r="V987" s="199" t="n"/>
      <c r="W987" s="199" t="n"/>
      <c r="X987" s="199" t="n"/>
      <c r="Y987" s="199" t="n"/>
      <c r="Z987" s="199" t="n"/>
      <c r="AA987" s="199" t="n"/>
      <c r="AB987" s="199" t="n"/>
      <c r="AC987" s="199" t="n"/>
      <c r="AD987" s="199" t="n"/>
      <c r="AE987" s="199" t="n"/>
      <c r="AF987" s="199" t="n"/>
      <c r="AG987" s="199" t="n"/>
    </row>
    <row r="988" ht="22.5" customHeight="1">
      <c r="A988" s="199" t="n"/>
      <c r="B988" s="201" t="n"/>
      <c r="C988" s="200" t="n"/>
      <c r="D988" s="201" t="n"/>
      <c r="E988" s="200" t="n"/>
      <c r="F988" s="201" t="n"/>
      <c r="G988" s="200" t="n"/>
      <c r="H988" s="201" t="n"/>
      <c r="I988" s="200" t="n"/>
      <c r="J988" s="199" t="n"/>
      <c r="K988" s="199" t="n"/>
      <c r="L988" s="199" t="n"/>
      <c r="M988" s="212" t="n"/>
      <c r="N988" s="199" t="n"/>
      <c r="O988" s="199" t="n"/>
      <c r="P988" s="199" t="n"/>
      <c r="Q988" s="199" t="n"/>
      <c r="R988" s="199" t="n"/>
      <c r="S988" s="199" t="n"/>
      <c r="T988" s="199" t="n"/>
      <c r="U988" s="199" t="n"/>
      <c r="V988" s="199" t="n"/>
      <c r="W988" s="199" t="n"/>
      <c r="X988" s="199" t="n"/>
      <c r="Y988" s="199" t="n"/>
      <c r="Z988" s="199" t="n"/>
      <c r="AA988" s="199" t="n"/>
      <c r="AB988" s="199" t="n"/>
      <c r="AC988" s="199" t="n"/>
      <c r="AD988" s="199" t="n"/>
      <c r="AE988" s="199" t="n"/>
      <c r="AF988" s="199" t="n"/>
      <c r="AG988" s="199" t="n"/>
    </row>
    <row r="989" ht="22.5" customHeight="1">
      <c r="A989" s="199" t="n"/>
      <c r="B989" s="201" t="n"/>
      <c r="C989" s="200" t="n"/>
      <c r="D989" s="201" t="n"/>
      <c r="E989" s="200" t="n"/>
      <c r="F989" s="201" t="n"/>
      <c r="G989" s="200" t="n"/>
      <c r="H989" s="201" t="n"/>
      <c r="I989" s="200" t="n"/>
      <c r="J989" s="199" t="n"/>
      <c r="K989" s="199" t="n"/>
      <c r="L989" s="199" t="n"/>
      <c r="M989" s="212" t="n"/>
      <c r="N989" s="199" t="n"/>
      <c r="O989" s="199" t="n"/>
      <c r="P989" s="199" t="n"/>
      <c r="Q989" s="199" t="n"/>
      <c r="R989" s="199" t="n"/>
      <c r="S989" s="199" t="n"/>
      <c r="T989" s="199" t="n"/>
      <c r="U989" s="199" t="n"/>
      <c r="V989" s="199" t="n"/>
      <c r="W989" s="199" t="n"/>
      <c r="X989" s="199" t="n"/>
      <c r="Y989" s="199" t="n"/>
      <c r="Z989" s="199" t="n"/>
      <c r="AA989" s="199" t="n"/>
      <c r="AB989" s="199" t="n"/>
      <c r="AC989" s="199" t="n"/>
      <c r="AD989" s="199" t="n"/>
      <c r="AE989" s="199" t="n"/>
      <c r="AF989" s="199" t="n"/>
      <c r="AG989" s="199" t="n"/>
    </row>
    <row r="990" ht="22.5" customHeight="1">
      <c r="A990" s="199" t="n"/>
      <c r="B990" s="201" t="n"/>
      <c r="C990" s="200" t="n"/>
      <c r="D990" s="201" t="n"/>
      <c r="E990" s="200" t="n"/>
      <c r="F990" s="201" t="n"/>
      <c r="G990" s="200" t="n"/>
      <c r="H990" s="201" t="n"/>
      <c r="I990" s="200" t="n"/>
      <c r="J990" s="199" t="n"/>
      <c r="K990" s="199" t="n"/>
      <c r="L990" s="199" t="n"/>
      <c r="M990" s="212" t="n"/>
      <c r="N990" s="199" t="n"/>
      <c r="O990" s="199" t="n"/>
      <c r="P990" s="199" t="n"/>
      <c r="Q990" s="199" t="n"/>
      <c r="R990" s="199" t="n"/>
      <c r="S990" s="199" t="n"/>
      <c r="T990" s="199" t="n"/>
      <c r="U990" s="199" t="n"/>
      <c r="V990" s="199" t="n"/>
      <c r="W990" s="199" t="n"/>
      <c r="X990" s="199" t="n"/>
      <c r="Y990" s="199" t="n"/>
      <c r="Z990" s="199" t="n"/>
      <c r="AA990" s="199" t="n"/>
      <c r="AB990" s="199" t="n"/>
      <c r="AC990" s="199" t="n"/>
      <c r="AD990" s="199" t="n"/>
      <c r="AE990" s="199" t="n"/>
      <c r="AF990" s="199" t="n"/>
      <c r="AG990" s="199" t="n"/>
    </row>
    <row r="991" ht="22.5" customHeight="1">
      <c r="A991" s="199" t="n"/>
      <c r="B991" s="201" t="n"/>
      <c r="C991" s="200" t="n"/>
      <c r="D991" s="201" t="n"/>
      <c r="E991" s="200" t="n"/>
      <c r="F991" s="201" t="n"/>
      <c r="G991" s="200" t="n"/>
      <c r="H991" s="201" t="n"/>
      <c r="I991" s="200" t="n"/>
      <c r="J991" s="199" t="n"/>
      <c r="K991" s="199" t="n"/>
      <c r="L991" s="199" t="n"/>
      <c r="M991" s="212" t="n"/>
      <c r="N991" s="199" t="n"/>
      <c r="O991" s="199" t="n"/>
      <c r="P991" s="199" t="n"/>
      <c r="Q991" s="199" t="n"/>
      <c r="R991" s="199" t="n"/>
      <c r="S991" s="199" t="n"/>
      <c r="T991" s="199" t="n"/>
      <c r="U991" s="199" t="n"/>
      <c r="V991" s="199" t="n"/>
      <c r="W991" s="199" t="n"/>
      <c r="X991" s="199" t="n"/>
      <c r="Y991" s="199" t="n"/>
      <c r="Z991" s="199" t="n"/>
      <c r="AA991" s="199" t="n"/>
      <c r="AB991" s="199" t="n"/>
      <c r="AC991" s="199" t="n"/>
      <c r="AD991" s="199" t="n"/>
      <c r="AE991" s="199" t="n"/>
      <c r="AF991" s="199" t="n"/>
      <c r="AG991" s="199" t="n"/>
    </row>
    <row r="992" ht="22.5" customHeight="1">
      <c r="A992" s="199" t="n"/>
      <c r="B992" s="201" t="n"/>
      <c r="C992" s="200" t="n"/>
      <c r="D992" s="201" t="n"/>
      <c r="E992" s="200" t="n"/>
      <c r="F992" s="201" t="n"/>
      <c r="G992" s="200" t="n"/>
      <c r="H992" s="201" t="n"/>
      <c r="I992" s="200" t="n"/>
      <c r="J992" s="199" t="n"/>
      <c r="K992" s="199" t="n"/>
      <c r="L992" s="199" t="n"/>
      <c r="M992" s="212" t="n"/>
      <c r="N992" s="199" t="n"/>
      <c r="O992" s="199" t="n"/>
      <c r="P992" s="199" t="n"/>
      <c r="Q992" s="199" t="n"/>
      <c r="R992" s="199" t="n"/>
      <c r="S992" s="199" t="n"/>
      <c r="T992" s="199" t="n"/>
      <c r="U992" s="199" t="n"/>
      <c r="V992" s="199" t="n"/>
      <c r="W992" s="199" t="n"/>
      <c r="X992" s="199" t="n"/>
      <c r="Y992" s="199" t="n"/>
      <c r="Z992" s="199" t="n"/>
      <c r="AA992" s="199" t="n"/>
      <c r="AB992" s="199" t="n"/>
      <c r="AC992" s="199" t="n"/>
      <c r="AD992" s="199" t="n"/>
      <c r="AE992" s="199" t="n"/>
      <c r="AF992" s="199" t="n"/>
      <c r="AG992" s="199" t="n"/>
    </row>
    <row r="993" ht="22.5" customHeight="1">
      <c r="A993" s="199" t="n"/>
      <c r="B993" s="201" t="n"/>
      <c r="C993" s="200" t="n"/>
      <c r="D993" s="201" t="n"/>
      <c r="E993" s="200" t="n"/>
      <c r="F993" s="201" t="n"/>
      <c r="G993" s="200" t="n"/>
      <c r="H993" s="201" t="n"/>
      <c r="I993" s="200" t="n"/>
      <c r="J993" s="199" t="n"/>
      <c r="K993" s="199" t="n"/>
      <c r="L993" s="199" t="n"/>
      <c r="M993" s="212" t="n"/>
      <c r="N993" s="199" t="n"/>
      <c r="O993" s="199" t="n"/>
      <c r="P993" s="199" t="n"/>
      <c r="Q993" s="199" t="n"/>
      <c r="R993" s="199" t="n"/>
      <c r="S993" s="199" t="n"/>
      <c r="T993" s="199" t="n"/>
      <c r="U993" s="199" t="n"/>
      <c r="V993" s="199" t="n"/>
      <c r="W993" s="199" t="n"/>
      <c r="X993" s="199" t="n"/>
      <c r="Y993" s="199" t="n"/>
      <c r="Z993" s="199" t="n"/>
      <c r="AA993" s="199" t="n"/>
      <c r="AB993" s="199" t="n"/>
      <c r="AC993" s="199" t="n"/>
      <c r="AD993" s="199" t="n"/>
      <c r="AE993" s="199" t="n"/>
      <c r="AF993" s="199" t="n"/>
      <c r="AG993" s="199" t="n"/>
    </row>
    <row r="994" ht="22.5" customHeight="1">
      <c r="A994" s="199" t="n"/>
      <c r="B994" s="201" t="n"/>
      <c r="C994" s="200" t="n"/>
      <c r="D994" s="201" t="n"/>
      <c r="E994" s="200" t="n"/>
      <c r="F994" s="201" t="n"/>
      <c r="G994" s="200" t="n"/>
      <c r="H994" s="201" t="n"/>
      <c r="I994" s="200" t="n"/>
      <c r="J994" s="199" t="n"/>
      <c r="K994" s="199" t="n"/>
      <c r="L994" s="199" t="n"/>
      <c r="M994" s="212" t="n"/>
      <c r="N994" s="199" t="n"/>
      <c r="O994" s="199" t="n"/>
      <c r="P994" s="199" t="n"/>
      <c r="Q994" s="199" t="n"/>
      <c r="R994" s="199" t="n"/>
      <c r="S994" s="199" t="n"/>
      <c r="T994" s="199" t="n"/>
      <c r="U994" s="199" t="n"/>
      <c r="V994" s="199" t="n"/>
      <c r="W994" s="199" t="n"/>
      <c r="X994" s="199" t="n"/>
      <c r="Y994" s="199" t="n"/>
      <c r="Z994" s="199" t="n"/>
      <c r="AA994" s="199" t="n"/>
      <c r="AB994" s="199" t="n"/>
      <c r="AC994" s="199" t="n"/>
      <c r="AD994" s="199" t="n"/>
      <c r="AE994" s="199" t="n"/>
      <c r="AF994" s="199" t="n"/>
      <c r="AG994" s="199" t="n"/>
    </row>
    <row r="995" ht="22.5" customHeight="1">
      <c r="A995" s="199" t="n"/>
      <c r="B995" s="201" t="n"/>
      <c r="C995" s="200" t="n"/>
      <c r="D995" s="201" t="n"/>
      <c r="E995" s="200" t="n"/>
      <c r="F995" s="201" t="n"/>
      <c r="G995" s="200" t="n"/>
      <c r="H995" s="201" t="n"/>
      <c r="I995" s="200" t="n"/>
      <c r="J995" s="199" t="n"/>
      <c r="K995" s="199" t="n"/>
      <c r="L995" s="199" t="n"/>
      <c r="M995" s="212" t="n"/>
      <c r="N995" s="199" t="n"/>
      <c r="O995" s="199" t="n"/>
      <c r="P995" s="199" t="n"/>
      <c r="Q995" s="199" t="n"/>
      <c r="R995" s="199" t="n"/>
      <c r="S995" s="199" t="n"/>
      <c r="T995" s="199" t="n"/>
      <c r="U995" s="199" t="n"/>
      <c r="V995" s="199" t="n"/>
      <c r="W995" s="199" t="n"/>
      <c r="X995" s="199" t="n"/>
      <c r="Y995" s="199" t="n"/>
      <c r="Z995" s="199" t="n"/>
      <c r="AA995" s="199" t="n"/>
      <c r="AB995" s="199" t="n"/>
      <c r="AC995" s="199" t="n"/>
      <c r="AD995" s="199" t="n"/>
      <c r="AE995" s="199" t="n"/>
      <c r="AF995" s="199" t="n"/>
      <c r="AG995" s="199" t="n"/>
    </row>
    <row r="996" ht="22.5" customHeight="1">
      <c r="A996" s="199" t="n"/>
      <c r="B996" s="201" t="n"/>
      <c r="C996" s="200" t="n"/>
      <c r="D996" s="201" t="n"/>
      <c r="E996" s="200" t="n"/>
      <c r="F996" s="201" t="n"/>
      <c r="G996" s="200" t="n"/>
      <c r="H996" s="201" t="n"/>
      <c r="I996" s="200" t="n"/>
      <c r="J996" s="199" t="n"/>
      <c r="K996" s="199" t="n"/>
      <c r="L996" s="199" t="n"/>
      <c r="M996" s="212" t="n"/>
      <c r="N996" s="199" t="n"/>
      <c r="O996" s="199" t="n"/>
      <c r="P996" s="199" t="n"/>
      <c r="Q996" s="199" t="n"/>
      <c r="R996" s="199" t="n"/>
      <c r="S996" s="199" t="n"/>
      <c r="T996" s="199" t="n"/>
      <c r="U996" s="199" t="n"/>
      <c r="V996" s="199" t="n"/>
      <c r="W996" s="199" t="n"/>
      <c r="X996" s="199" t="n"/>
      <c r="Y996" s="199" t="n"/>
      <c r="Z996" s="199" t="n"/>
      <c r="AA996" s="199" t="n"/>
      <c r="AB996" s="199" t="n"/>
      <c r="AC996" s="199" t="n"/>
      <c r="AD996" s="199" t="n"/>
      <c r="AE996" s="199" t="n"/>
      <c r="AF996" s="199" t="n"/>
      <c r="AG996" s="199" t="n"/>
    </row>
    <row r="997" ht="22.5" customHeight="1">
      <c r="A997" s="199" t="n"/>
      <c r="B997" s="201" t="n"/>
      <c r="C997" s="200" t="n"/>
      <c r="D997" s="201" t="n"/>
      <c r="E997" s="200" t="n"/>
      <c r="F997" s="201" t="n"/>
      <c r="G997" s="200" t="n"/>
      <c r="H997" s="201" t="n"/>
      <c r="I997" s="200" t="n"/>
      <c r="J997" s="199" t="n"/>
      <c r="K997" s="199" t="n"/>
      <c r="L997" s="199" t="n"/>
      <c r="M997" s="212" t="n"/>
      <c r="N997" s="199" t="n"/>
      <c r="O997" s="199" t="n"/>
      <c r="P997" s="199" t="n"/>
      <c r="Q997" s="199" t="n"/>
      <c r="R997" s="199" t="n"/>
      <c r="S997" s="199" t="n"/>
      <c r="T997" s="199" t="n"/>
      <c r="U997" s="199" t="n"/>
      <c r="V997" s="199" t="n"/>
      <c r="W997" s="199" t="n"/>
      <c r="X997" s="199" t="n"/>
      <c r="Y997" s="199" t="n"/>
      <c r="Z997" s="199" t="n"/>
      <c r="AA997" s="199" t="n"/>
      <c r="AB997" s="199" t="n"/>
      <c r="AC997" s="199" t="n"/>
      <c r="AD997" s="199" t="n"/>
      <c r="AE997" s="199" t="n"/>
      <c r="AF997" s="199" t="n"/>
      <c r="AG997" s="199" t="n"/>
    </row>
    <row r="998" ht="22.5" customHeight="1">
      <c r="A998" s="199" t="n"/>
      <c r="B998" s="201" t="n"/>
      <c r="C998" s="200" t="n"/>
      <c r="D998" s="201" t="n"/>
      <c r="E998" s="200" t="n"/>
      <c r="F998" s="201" t="n"/>
      <c r="G998" s="200" t="n"/>
      <c r="H998" s="201" t="n"/>
      <c r="I998" s="200" t="n"/>
      <c r="J998" s="199" t="n"/>
      <c r="K998" s="199" t="n"/>
      <c r="L998" s="199" t="n"/>
      <c r="M998" s="212" t="n"/>
      <c r="N998" s="199" t="n"/>
      <c r="O998" s="199" t="n"/>
      <c r="P998" s="199" t="n"/>
      <c r="Q998" s="199" t="n"/>
      <c r="R998" s="199" t="n"/>
      <c r="S998" s="199" t="n"/>
      <c r="T998" s="199" t="n"/>
      <c r="U998" s="199" t="n"/>
      <c r="V998" s="199" t="n"/>
      <c r="W998" s="199" t="n"/>
      <c r="X998" s="199" t="n"/>
      <c r="Y998" s="199" t="n"/>
      <c r="Z998" s="199" t="n"/>
      <c r="AA998" s="199" t="n"/>
      <c r="AB998" s="199" t="n"/>
      <c r="AC998" s="199" t="n"/>
      <c r="AD998" s="199" t="n"/>
      <c r="AE998" s="199" t="n"/>
      <c r="AF998" s="199" t="n"/>
      <c r="AG998" s="199" t="n"/>
    </row>
    <row r="999" ht="22.5" customHeight="1">
      <c r="A999" s="199" t="n"/>
      <c r="B999" s="201" t="n"/>
      <c r="C999" s="200" t="n"/>
      <c r="D999" s="201" t="n"/>
      <c r="E999" s="200" t="n"/>
      <c r="F999" s="201" t="n"/>
      <c r="G999" s="200" t="n"/>
      <c r="H999" s="201" t="n"/>
      <c r="I999" s="200" t="n"/>
      <c r="J999" s="199" t="n"/>
      <c r="K999" s="199" t="n"/>
      <c r="L999" s="199" t="n"/>
      <c r="M999" s="212" t="n"/>
      <c r="N999" s="199" t="n"/>
      <c r="O999" s="199" t="n"/>
      <c r="P999" s="199" t="n"/>
      <c r="Q999" s="199" t="n"/>
      <c r="R999" s="199" t="n"/>
      <c r="S999" s="199" t="n"/>
      <c r="T999" s="199" t="n"/>
      <c r="U999" s="199" t="n"/>
      <c r="V999" s="199" t="n"/>
      <c r="W999" s="199" t="n"/>
      <c r="X999" s="199" t="n"/>
      <c r="Y999" s="199" t="n"/>
      <c r="Z999" s="199" t="n"/>
      <c r="AA999" s="199" t="n"/>
      <c r="AB999" s="199" t="n"/>
      <c r="AC999" s="199" t="n"/>
      <c r="AD999" s="199" t="n"/>
      <c r="AE999" s="199" t="n"/>
      <c r="AF999" s="199" t="n"/>
      <c r="AG999" s="199" t="n"/>
    </row>
    <row r="1000" ht="22.5" customHeight="1">
      <c r="A1000" s="199" t="n"/>
      <c r="B1000" s="201" t="n"/>
      <c r="C1000" s="200" t="n"/>
      <c r="D1000" s="201" t="n"/>
      <c r="E1000" s="200" t="n"/>
      <c r="F1000" s="201" t="n"/>
      <c r="G1000" s="200" t="n"/>
      <c r="H1000" s="201" t="n"/>
      <c r="I1000" s="200" t="n"/>
      <c r="J1000" s="199" t="n"/>
      <c r="K1000" s="199" t="n"/>
      <c r="L1000" s="199" t="n"/>
      <c r="M1000" s="212" t="n"/>
      <c r="N1000" s="199" t="n"/>
      <c r="O1000" s="199" t="n"/>
      <c r="P1000" s="199" t="n"/>
      <c r="Q1000" s="199" t="n"/>
      <c r="R1000" s="199" t="n"/>
      <c r="S1000" s="199" t="n"/>
      <c r="T1000" s="199" t="n"/>
      <c r="U1000" s="199" t="n"/>
      <c r="V1000" s="199" t="n"/>
      <c r="W1000" s="199" t="n"/>
      <c r="X1000" s="199" t="n"/>
      <c r="Y1000" s="199" t="n"/>
      <c r="Z1000" s="199" t="n"/>
      <c r="AA1000" s="199" t="n"/>
      <c r="AB1000" s="199" t="n"/>
      <c r="AC1000" s="199" t="n"/>
      <c r="AD1000" s="199" t="n"/>
      <c r="AE1000" s="199" t="n"/>
      <c r="AF1000" s="199" t="n"/>
      <c r="AG1000" s="199"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Adam Stauffer</dc:creator>
  <dcterms:created xmlns:dcterms="http://purl.org/dc/terms/" xmlns:xsi="http://www.w3.org/2001/XMLSchema-instance" xsi:type="dcterms:W3CDTF">2026-04-24T16:59:19Z</dcterms:created>
  <dcterms:modified xmlns:dcterms="http://purl.org/dc/terms/" xmlns:xsi="http://www.w3.org/2001/XMLSchema-instance" xsi:type="dcterms:W3CDTF">2026-04-24T17:26:08Z</dcterms:modified>
  <cp:lastModifiedBy>Adam Stauffer</cp:lastModifiedBy>
</cp:coreProperties>
</file>